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64011"/>
  <bookViews>
    <workbookView xWindow="0" yWindow="0" windowWidth="2676" windowHeight="7716" tabRatio="917"/>
  </bookViews>
  <sheets>
    <sheet name="Content " sheetId="2" r:id="rId1"/>
    <sheet name="1.SMIs" sheetId="574" r:id="rId2"/>
    <sheet name="2.CPI_Magh" sheetId="1067" r:id="rId3"/>
    <sheet name="3.CPI Y-O-Y" sheetId="1068" r:id="rId4"/>
    <sheet name="4.CPI_NEP &amp; INDIA" sheetId="1069" r:id="rId5"/>
    <sheet name="5.WPI_Magh" sheetId="1070" r:id="rId6"/>
    <sheet name="6.WPI Y-O-Y" sheetId="1071" r:id="rId7"/>
    <sheet name="7(a).SWRI_Magh" sheetId="1072" r:id="rId8"/>
    <sheet name="7(b).SWRI Y-O-Y" sheetId="1073" r:id="rId9"/>
    <sheet name="8.Direction" sheetId="1102" r:id="rId10"/>
    <sheet name="9.Top X" sheetId="1103" r:id="rId11"/>
    <sheet name="10.X-India" sheetId="1104" r:id="rId12"/>
    <sheet name="11.X-China" sheetId="1105" r:id="rId13"/>
    <sheet name="12.X-Other" sheetId="1106" r:id="rId14"/>
    <sheet name="13.Top M" sheetId="1107" r:id="rId15"/>
    <sheet name="14.M-India" sheetId="1108" r:id="rId16"/>
    <sheet name="15.M-China" sheetId="1109" r:id="rId17"/>
    <sheet name="16.M-Other" sheetId="1110" r:id="rId18"/>
    <sheet name="17(A).X_BEC" sheetId="1111" r:id="rId19"/>
    <sheet name="17(B).M_BEC" sheetId="1112" r:id="rId20"/>
    <sheet name="18.Customswise Trade" sheetId="1113" r:id="rId21"/>
    <sheet name="19.M_India_Convertible" sheetId="1114" r:id="rId22"/>
    <sheet name="20.X&amp;MPrice Index &amp;TOT" sheetId="1115" r:id="rId23"/>
    <sheet name="21.Migrant Worker" sheetId="1116" r:id="rId24"/>
    <sheet name="22.Tourist Arrival " sheetId="1117" r:id="rId25"/>
    <sheet name="23(A).BoP_BPM5" sheetId="1118" r:id="rId26"/>
    <sheet name="23(B).BoP_BPM6" sheetId="1119" r:id="rId27"/>
    <sheet name="24(A).BoP$_BMP5" sheetId="1120" r:id="rId28"/>
    <sheet name="24(B).BoP$_BPM6" sheetId="1121" r:id="rId29"/>
    <sheet name="25.ReserveRs" sheetId="1122" r:id="rId30"/>
    <sheet name="26.Reserves $" sheetId="1123" r:id="rId31"/>
    <sheet name="27&amp;28.Exchange Rate" sheetId="1124" r:id="rId32"/>
    <sheet name="29.GBO" sheetId="4" r:id="rId33"/>
    <sheet name="30.Revenue" sheetId="5" r:id="rId34"/>
    <sheet name="31.ODD" sheetId="6" r:id="rId35"/>
    <sheet name="32.MS" sheetId="1076" r:id="rId36"/>
    <sheet name="33.MS y-o-y" sheetId="1077" r:id="rId37"/>
    <sheet name="34.CBS" sheetId="1078" r:id="rId38"/>
    <sheet name="35.CBS y-o-y" sheetId="1079" r:id="rId39"/>
    <sheet name="36.ODCS" sheetId="1080" r:id="rId40"/>
    <sheet name="37.ODCS y-o-y" sheetId="1081" r:id="rId41"/>
    <sheet name="38.CALCB" sheetId="1082" r:id="rId42"/>
    <sheet name="39.CALDB" sheetId="1083" r:id="rId43"/>
    <sheet name="40.CALFC" sheetId="1084" r:id="rId44"/>
    <sheet name="41.Deposits" sheetId="1085" r:id="rId45"/>
    <sheet name="42.Sect credit" sheetId="1086" r:id="rId46"/>
    <sheet name="43.Secu Credit" sheetId="1087" r:id="rId47"/>
    <sheet name="44.Product credit" sheetId="1088" r:id="rId48"/>
    <sheet name="45.Loan to Gov Ent" sheetId="1089" r:id="rId49"/>
    <sheet name="46.Concessional loan" sheetId="1090" r:id="rId50"/>
    <sheet name="47.MO Summary" sheetId="1091" r:id="rId51"/>
    <sheet name="48.Monetary Operation" sheetId="1092" r:id="rId52"/>
    <sheet name="49.Purchase &amp; Sale of FC" sheetId="1093" r:id="rId53"/>
    <sheet name="50.Int Rate" sheetId="1094" r:id="rId54"/>
    <sheet name="51.Inter bank" sheetId="1095" r:id="rId55"/>
    <sheet name="52.TBs 91_364" sheetId="1096" r:id="rId56"/>
    <sheet name="53.Stock Market Indicator" sheetId="1061" r:id="rId57"/>
    <sheet name="54.Issue Approval" sheetId="1062" r:id="rId58"/>
    <sheet name="55.Listed Companies" sheetId="1063" r:id="rId59"/>
    <sheet name="56.Share Market Activities" sheetId="1064" r:id="rId60"/>
    <sheet name="57.Turnover Details" sheetId="1065" r:id="rId61"/>
    <sheet name="58.Securities Listed" sheetId="1066" r:id="rId62"/>
    <sheet name="59. ElectronicPmt_Trans" sheetId="1060" r:id="rId63"/>
    <sheet name="60.MEI (Monthly)" sheetId="984" r:id="rId64"/>
    <sheet name="Anx_Content" sheetId="1024" r:id="rId65"/>
    <sheet name="A1.CPI_Annual " sheetId="1074" r:id="rId66"/>
    <sheet name="A2.Price Statistics" sheetId="1075" r:id="rId67"/>
    <sheet name="A3.BoP-annex-annual" sheetId="1125" r:id="rId68"/>
    <sheet name="A4.BOP- Annex" sheetId="1126" r:id="rId69"/>
    <sheet name="A5.Trade_Annex_Annual" sheetId="1127" r:id="rId70"/>
    <sheet name="A6.Foreign Trade" sheetId="1128" r:id="rId71"/>
    <sheet name="A7.Forex_Reserves_Annex" sheetId="1129" r:id="rId72"/>
    <sheet name="A8.Govt. Finance" sheetId="986" r:id="rId73"/>
    <sheet name="A9.Govt.Fin(Growth Rate)" sheetId="987" r:id="rId74"/>
    <sheet name="A10.Govt.Fin(as percent of GDP)" sheetId="988" r:id="rId75"/>
    <sheet name="A11.Govt Debt Position" sheetId="989" r:id="rId76"/>
    <sheet name="A12.Gov Finance(Monthly)" sheetId="985" r:id="rId77"/>
    <sheet name="A13.FCGO_monthly" sheetId="990" r:id="rId78"/>
    <sheet name="A14.Monetary Statistics (A)" sheetId="1097" r:id="rId79"/>
    <sheet name="A15.Monetary Statistics (B)" sheetId="1098" r:id="rId80"/>
    <sheet name="A16.Int Rates monthly series" sheetId="1099" r:id="rId81"/>
    <sheet name="A17.Monetary Indicator" sheetId="1100" r:id="rId82"/>
    <sheet name="A18.Monetary Ind. % of GDP" sheetId="1101" r:id="rId83"/>
    <sheet name="Explanatory Notes BPM6" sheetId="672" r:id="rId84"/>
  </sheets>
  <externalReferences>
    <externalReference r:id="rId85"/>
    <externalReference r:id="rId86"/>
    <externalReference r:id="rId87"/>
    <externalReference r:id="rId88"/>
    <externalReference r:id="rId89"/>
    <externalReference r:id="rId90"/>
    <externalReference r:id="rId91"/>
    <externalReference r:id="rId92"/>
  </externalReferences>
  <definedNames>
    <definedName name="\" localSheetId="23">#REF!</definedName>
    <definedName name="\" localSheetId="62">#REF!</definedName>
    <definedName name="\" localSheetId="63">#REF!</definedName>
    <definedName name="\" localSheetId="65">#REF!</definedName>
    <definedName name="\" localSheetId="77">#REF!</definedName>
    <definedName name="\" localSheetId="67">#REF!</definedName>
    <definedName name="\" localSheetId="68">#REF!</definedName>
    <definedName name="\" localSheetId="69">#REF!</definedName>
    <definedName name="\" localSheetId="70">#REF!</definedName>
    <definedName name="\" localSheetId="71">#REF!</definedName>
    <definedName name="\">#REF!</definedName>
    <definedName name="_xlnm._FilterDatabase" localSheetId="11" hidden="1">'10.X-India'!$A$7:$K$50</definedName>
    <definedName name="_xlnm._FilterDatabase" localSheetId="26" hidden="1">'23(B).BoP_BPM6'!$C$7:$I$77</definedName>
    <definedName name="_xlnm._FilterDatabase" localSheetId="28" hidden="1">'24(B).BoP$_BPM6'!$C$7:$I$77</definedName>
    <definedName name="a" localSheetId="1">#REF!</definedName>
    <definedName name="a" localSheetId="11">#REF!</definedName>
    <definedName name="a" localSheetId="12">#REF!</definedName>
    <definedName name="a" localSheetId="13">#REF!</definedName>
    <definedName name="a" localSheetId="14">#REF!</definedName>
    <definedName name="a" localSheetId="15">#REF!</definedName>
    <definedName name="a" localSheetId="16">#REF!</definedName>
    <definedName name="a" localSheetId="17">#REF!</definedName>
    <definedName name="a" localSheetId="18">#REF!</definedName>
    <definedName name="a" localSheetId="19">#REF!</definedName>
    <definedName name="a" localSheetId="20">#REF!</definedName>
    <definedName name="a" localSheetId="22">#REF!</definedName>
    <definedName name="a" localSheetId="23">#REF!</definedName>
    <definedName name="a" localSheetId="26">#REF!</definedName>
    <definedName name="a" localSheetId="27">#REF!</definedName>
    <definedName name="a" localSheetId="28">#REF!</definedName>
    <definedName name="a" localSheetId="29">#REF!</definedName>
    <definedName name="a" localSheetId="30">#REF!</definedName>
    <definedName name="a" localSheetId="31">#REF!</definedName>
    <definedName name="a" localSheetId="33">#REF!</definedName>
    <definedName name="a" localSheetId="34">#REF!</definedName>
    <definedName name="a" localSheetId="49">#REF!</definedName>
    <definedName name="a" localSheetId="51">#REF!</definedName>
    <definedName name="a" localSheetId="62">#REF!</definedName>
    <definedName name="a" localSheetId="10">#REF!</definedName>
    <definedName name="a" localSheetId="65">#REF!</definedName>
    <definedName name="a" localSheetId="75">#REF!</definedName>
    <definedName name="a" localSheetId="77">#REF!</definedName>
    <definedName name="a" localSheetId="78">#REF!</definedName>
    <definedName name="a" localSheetId="79">#REF!</definedName>
    <definedName name="a" localSheetId="80">#REF!</definedName>
    <definedName name="a" localSheetId="67">#REF!</definedName>
    <definedName name="a" localSheetId="68">#REF!</definedName>
    <definedName name="a" localSheetId="69">#REF!</definedName>
    <definedName name="a" localSheetId="70">#REF!</definedName>
    <definedName name="a" localSheetId="71">#REF!</definedName>
    <definedName name="a" localSheetId="0">#REF!</definedName>
    <definedName name="a">#REF!</definedName>
    <definedName name="abcdef" localSheetId="23">#REF!</definedName>
    <definedName name="abcdef" localSheetId="62">#REF!</definedName>
    <definedName name="abcdef" localSheetId="77">#REF!</definedName>
    <definedName name="abcdef" localSheetId="67">#REF!</definedName>
    <definedName name="abcdef" localSheetId="68">#REF!</definedName>
    <definedName name="abcdef" localSheetId="69">#REF!</definedName>
    <definedName name="abcdef" localSheetId="70">#REF!</definedName>
    <definedName name="abcdef" localSheetId="71">#REF!</definedName>
    <definedName name="abcdef">#REF!</definedName>
    <definedName name="adfasfdfdf">#REF!</definedName>
    <definedName name="adffadsf">#REF!</definedName>
    <definedName name="adfs">#REF!</definedName>
    <definedName name="Agency_List" localSheetId="11">[1]Control!$H$17:$H$19</definedName>
    <definedName name="Agency_List" localSheetId="12">[1]Control!$H$17:$H$19</definedName>
    <definedName name="Agency_List" localSheetId="13">[1]Control!$H$17:$H$19</definedName>
    <definedName name="Agency_List" localSheetId="15">[1]Control!$H$17:$H$19</definedName>
    <definedName name="Agency_List" localSheetId="16">[1]Control!$H$17:$H$19</definedName>
    <definedName name="Agency_List" localSheetId="17">[1]Control!$H$17:$H$19</definedName>
    <definedName name="Agency_List" localSheetId="18">[1]Control!$H$17:$H$19</definedName>
    <definedName name="Agency_List" localSheetId="19">[1]Control!$H$17:$H$19</definedName>
    <definedName name="Agency_List" localSheetId="23">[2]Control!$H$17:$H$19</definedName>
    <definedName name="Agency_List" localSheetId="24">[2]Control!$H$17:$H$19</definedName>
    <definedName name="Agency_List" localSheetId="25">[3]Control!$H$17:$H$19</definedName>
    <definedName name="Agency_List" localSheetId="67">[2]Control!$H$17:$H$19</definedName>
    <definedName name="Agency_List" localSheetId="68">[2]Control!$H$17:$H$19</definedName>
    <definedName name="Agency_List" localSheetId="69">[2]Control!$H$17:$H$19</definedName>
    <definedName name="Agency_List" localSheetId="70">[2]Control!$H$17:$H$19</definedName>
    <definedName name="Agency_List" localSheetId="71">[2]Control!$H$17:$H$19</definedName>
    <definedName name="Agency_List">[1]Control!$H$17:$H$19</definedName>
    <definedName name="asdf" localSheetId="14">#REF!</definedName>
    <definedName name="asdf" localSheetId="31">#REF!</definedName>
    <definedName name="asdf" localSheetId="62">#REF!</definedName>
    <definedName name="asdf" localSheetId="10">#REF!</definedName>
    <definedName name="asdf" localSheetId="70">#REF!</definedName>
    <definedName name="asdf" localSheetId="64">#REF!</definedName>
    <definedName name="asdf" localSheetId="83">#REF!</definedName>
    <definedName name="asdf">#REF!</definedName>
    <definedName name="asdffsadfsadfsadfdfsadf" localSheetId="14">#REF!</definedName>
    <definedName name="asdffsadfsadfsadfdfsadf" localSheetId="31">#REF!</definedName>
    <definedName name="asdffsadfsadfsadfdfsadf" localSheetId="62">#REF!</definedName>
    <definedName name="asdffsadfsadfsadfdfsadf" localSheetId="10">#REF!</definedName>
    <definedName name="asdffsadfsadfsadfdfsadf" localSheetId="70">#REF!</definedName>
    <definedName name="asdffsadfsadfsadfdfsadf" localSheetId="83">#REF!</definedName>
    <definedName name="asdffsadfsadfsadfdfsadf">#REF!</definedName>
    <definedName name="asdfsadfsdfsadfsadfsdfsad" localSheetId="14">#REF!</definedName>
    <definedName name="asdfsadfsdfsadfsadfsdfsad" localSheetId="31">#REF!</definedName>
    <definedName name="asdfsadfsdfsadfsadfsdfsad" localSheetId="10">#REF!</definedName>
    <definedName name="asdfsadfsdfsadfsadfsdfsad" localSheetId="70">#REF!</definedName>
    <definedName name="asdfsadfsdfsadfsadfsdfsad" localSheetId="83">#REF!</definedName>
    <definedName name="asdfsadfsdfsadfsadfsdfsad">#REF!</definedName>
    <definedName name="asfdsa">#REF!</definedName>
    <definedName name="asfdsafdfsdfsadfsadsfd">#REF!</definedName>
    <definedName name="b" localSheetId="1">#REF!</definedName>
    <definedName name="b" localSheetId="11">#REF!</definedName>
    <definedName name="b" localSheetId="12">#REF!</definedName>
    <definedName name="b" localSheetId="13">#REF!</definedName>
    <definedName name="b" localSheetId="14">#REF!</definedName>
    <definedName name="b" localSheetId="15">#REF!</definedName>
    <definedName name="b" localSheetId="16">#REF!</definedName>
    <definedName name="b" localSheetId="17">#REF!</definedName>
    <definedName name="b" localSheetId="18">#REF!</definedName>
    <definedName name="b" localSheetId="19">#REF!</definedName>
    <definedName name="b" localSheetId="20">#REF!</definedName>
    <definedName name="b" localSheetId="22">#REF!</definedName>
    <definedName name="b" localSheetId="23">#REF!</definedName>
    <definedName name="b" localSheetId="26">#REF!</definedName>
    <definedName name="b" localSheetId="27">#REF!</definedName>
    <definedName name="b" localSheetId="28">#REF!</definedName>
    <definedName name="b" localSheetId="33">#REF!</definedName>
    <definedName name="b" localSheetId="34">#REF!</definedName>
    <definedName name="b" localSheetId="49">#REF!</definedName>
    <definedName name="b" localSheetId="51">#REF!</definedName>
    <definedName name="b" localSheetId="62">#REF!</definedName>
    <definedName name="b" localSheetId="10">#REF!</definedName>
    <definedName name="b" localSheetId="65">#REF!</definedName>
    <definedName name="b" localSheetId="75">#REF!</definedName>
    <definedName name="b" localSheetId="77">#REF!</definedName>
    <definedName name="b" localSheetId="78">#REF!</definedName>
    <definedName name="b" localSheetId="79">#REF!</definedName>
    <definedName name="b" localSheetId="80">#REF!</definedName>
    <definedName name="b" localSheetId="67">#REF!</definedName>
    <definedName name="b" localSheetId="68">#REF!</definedName>
    <definedName name="b" localSheetId="69">#REF!</definedName>
    <definedName name="b" localSheetId="71">#REF!</definedName>
    <definedName name="b" localSheetId="0">#REF!</definedName>
    <definedName name="b">#REF!</definedName>
    <definedName name="best" localSheetId="23">#REF!</definedName>
    <definedName name="best" localSheetId="62">#REF!</definedName>
    <definedName name="best" localSheetId="77">#REF!</definedName>
    <definedName name="best" localSheetId="67">#REF!</definedName>
    <definedName name="best" localSheetId="68">#REF!</definedName>
    <definedName name="best" localSheetId="69">#REF!</definedName>
    <definedName name="best" localSheetId="71">#REF!</definedName>
    <definedName name="best">#REF!</definedName>
    <definedName name="BUControlSheet_CurrencySelections">[4]Control!$A$19:$A$20</definedName>
    <definedName name="BUControlSheet_FormulaSelections">[4]Control!$A$16:$A$17</definedName>
    <definedName name="BUControlSheet_RevisionSelections">[4]Control!$A$21:$A$22</definedName>
    <definedName name="BUControlSheet_ScaleSelections">[4]Control!$J$35:$J$36</definedName>
    <definedName name="Coordinator_List" localSheetId="11">[1]Control!$J$20:$J$21</definedName>
    <definedName name="Coordinator_List" localSheetId="12">[1]Control!$J$20:$J$21</definedName>
    <definedName name="Coordinator_List" localSheetId="13">[1]Control!$J$20:$J$21</definedName>
    <definedName name="Coordinator_List" localSheetId="15">[1]Control!$J$20:$J$21</definedName>
    <definedName name="Coordinator_List" localSheetId="16">[1]Control!$J$20:$J$21</definedName>
    <definedName name="Coordinator_List" localSheetId="17">[1]Control!$J$20:$J$21</definedName>
    <definedName name="Coordinator_List" localSheetId="18">[1]Control!$J$20:$J$21</definedName>
    <definedName name="Coordinator_List" localSheetId="19">[1]Control!$J$20:$J$21</definedName>
    <definedName name="Coordinator_List" localSheetId="23">[2]Control!$J$20:$J$21</definedName>
    <definedName name="Coordinator_List" localSheetId="24">[2]Control!$J$20:$J$21</definedName>
    <definedName name="Coordinator_List" localSheetId="25">[3]Control!$J$20:$J$21</definedName>
    <definedName name="Coordinator_List" localSheetId="67">[2]Control!$J$20:$J$21</definedName>
    <definedName name="Coordinator_List" localSheetId="68">[2]Control!$J$20:$J$21</definedName>
    <definedName name="Coordinator_List" localSheetId="69">[2]Control!$J$20:$J$21</definedName>
    <definedName name="Coordinator_List" localSheetId="70">[2]Control!$J$20:$J$21</definedName>
    <definedName name="Coordinator_List" localSheetId="71">[2]Control!$J$20:$J$21</definedName>
    <definedName name="Coordinator_List">[1]Control!$J$20:$J$21</definedName>
    <definedName name="Country">[5]Control!$C$1</definedName>
    <definedName name="ctyList" localSheetId="11">#REF!</definedName>
    <definedName name="ctyList" localSheetId="12">#REF!</definedName>
    <definedName name="ctyList" localSheetId="13">#REF!</definedName>
    <definedName name="ctyList" localSheetId="14">#REF!</definedName>
    <definedName name="ctyList" localSheetId="15">#REF!</definedName>
    <definedName name="ctyList" localSheetId="16">#REF!</definedName>
    <definedName name="ctyList" localSheetId="17">#REF!</definedName>
    <definedName name="ctyList" localSheetId="18">#REF!</definedName>
    <definedName name="ctyList" localSheetId="19">#REF!</definedName>
    <definedName name="ctyList" localSheetId="20">#REF!</definedName>
    <definedName name="ctyList" localSheetId="23">#REF!</definedName>
    <definedName name="ctyList" localSheetId="24">#REF!</definedName>
    <definedName name="ctyList" localSheetId="26">#REF!</definedName>
    <definedName name="ctyList" localSheetId="28">#REF!</definedName>
    <definedName name="ctyList" localSheetId="31">#REF!</definedName>
    <definedName name="ctyList" localSheetId="62">#REF!</definedName>
    <definedName name="ctyList" localSheetId="63">#REF!</definedName>
    <definedName name="ctyList" localSheetId="10">#REF!</definedName>
    <definedName name="ctyList" localSheetId="65">#REF!</definedName>
    <definedName name="ctyList" localSheetId="77">#REF!</definedName>
    <definedName name="ctyList" localSheetId="67">#REF!</definedName>
    <definedName name="ctyList" localSheetId="68">#REF!</definedName>
    <definedName name="ctyList" localSheetId="69">#REF!</definedName>
    <definedName name="ctyList" localSheetId="70">#REF!</definedName>
    <definedName name="ctyList" localSheetId="71">#REF!</definedName>
    <definedName name="ctyList">#REF!</definedName>
    <definedName name="Currency_Def" localSheetId="11">[1]Control!$BA$330:$BA$487</definedName>
    <definedName name="Currency_Def" localSheetId="12">[1]Control!$BA$330:$BA$487</definedName>
    <definedName name="Currency_Def" localSheetId="13">[1]Control!$BA$330:$BA$487</definedName>
    <definedName name="Currency_Def" localSheetId="15">[1]Control!$BA$330:$BA$487</definedName>
    <definedName name="Currency_Def" localSheetId="16">[1]Control!$BA$330:$BA$487</definedName>
    <definedName name="Currency_Def" localSheetId="17">[1]Control!$BA$330:$BA$487</definedName>
    <definedName name="Currency_Def" localSheetId="18">[1]Control!$BA$330:$BA$487</definedName>
    <definedName name="Currency_Def" localSheetId="19">[1]Control!$BA$330:$BA$487</definedName>
    <definedName name="Currency_Def" localSheetId="23">[2]Control!$BA$330:$BA$487</definedName>
    <definedName name="Currency_Def" localSheetId="24">[2]Control!$BA$330:$BA$487</definedName>
    <definedName name="Currency_Def" localSheetId="25">[3]Control!$BA$330:$BA$487</definedName>
    <definedName name="Currency_Def" localSheetId="67">[2]Control!$BA$330:$BA$487</definedName>
    <definedName name="Currency_Def" localSheetId="68">[2]Control!$BA$330:$BA$487</definedName>
    <definedName name="Currency_Def" localSheetId="69">[2]Control!$BA$330:$BA$487</definedName>
    <definedName name="Currency_Def" localSheetId="70">[2]Control!$BA$330:$BA$487</definedName>
    <definedName name="Currency_Def" localSheetId="71">[2]Control!$BA$330:$BA$487</definedName>
    <definedName name="Currency_Def">[1]Control!$BA$330:$BA$487</definedName>
    <definedName name="dsfg" localSheetId="14">#REF!</definedName>
    <definedName name="dsfg" localSheetId="31">#REF!</definedName>
    <definedName name="dsfg" localSheetId="62">#REF!</definedName>
    <definedName name="dsfg" localSheetId="10">#REF!</definedName>
    <definedName name="dsfg" localSheetId="70">#REF!</definedName>
    <definedName name="dsfg" localSheetId="64">#REF!</definedName>
    <definedName name="dsfg" localSheetId="83">#REF!</definedName>
    <definedName name="dsfg">#REF!</definedName>
    <definedName name="fsadfsadasdffsdsadffsafsad" localSheetId="14">#REF!</definedName>
    <definedName name="fsadfsadasdffsdsadffsafsad" localSheetId="31">#REF!</definedName>
    <definedName name="fsadfsadasdffsdsadffsafsad" localSheetId="62">#REF!</definedName>
    <definedName name="fsadfsadasdffsdsadffsafsad" localSheetId="10">#REF!</definedName>
    <definedName name="fsadfsadasdffsdsadffsafsad" localSheetId="70">#REF!</definedName>
    <definedName name="fsadfsadasdffsdsadffsafsad" localSheetId="83">#REF!</definedName>
    <definedName name="fsadfsadasdffsdsadffsafsad">#REF!</definedName>
    <definedName name="fsadfsadfsadfsadfsdfsad" localSheetId="14">#REF!</definedName>
    <definedName name="fsadfsadfsadfsadfsdfsad" localSheetId="31">#REF!</definedName>
    <definedName name="fsadfsadfsadfsadfsdfsad" localSheetId="10">#REF!</definedName>
    <definedName name="fsadfsadfsadfsadfsdfsad" localSheetId="70">#REF!</definedName>
    <definedName name="fsadfsadfsadfsadfsdfsad" localSheetId="83">#REF!</definedName>
    <definedName name="fsadfsadfsadfsadfsdfsad">#REF!</definedName>
    <definedName name="g" localSheetId="62">[6]Control!$C$8</definedName>
    <definedName name="g" localSheetId="83">[6]Control!$C$8</definedName>
    <definedName name="g">[2]Control!$C$8</definedName>
    <definedName name="III" localSheetId="23">#REF!</definedName>
    <definedName name="III" localSheetId="31">#REF!</definedName>
    <definedName name="III" localSheetId="62">#REF!</definedName>
    <definedName name="III" localSheetId="63">#REF!</definedName>
    <definedName name="III" localSheetId="65">#REF!</definedName>
    <definedName name="III" localSheetId="77">#REF!</definedName>
    <definedName name="III" localSheetId="67">#REF!</definedName>
    <definedName name="III" localSheetId="68">#REF!</definedName>
    <definedName name="III" localSheetId="69">#REF!</definedName>
    <definedName name="III" localSheetId="70">#REF!</definedName>
    <definedName name="III" localSheetId="71">#REF!</definedName>
    <definedName name="III">#REF!</definedName>
    <definedName name="ll" localSheetId="1">#REF!</definedName>
    <definedName name="ll" localSheetId="11">#REF!</definedName>
    <definedName name="ll" localSheetId="12">#REF!</definedName>
    <definedName name="ll" localSheetId="13">#REF!</definedName>
    <definedName name="ll" localSheetId="14">#REF!</definedName>
    <definedName name="ll" localSheetId="15">#REF!</definedName>
    <definedName name="ll" localSheetId="16">#REF!</definedName>
    <definedName name="ll" localSheetId="17">#REF!</definedName>
    <definedName name="ll" localSheetId="18">#REF!</definedName>
    <definedName name="ll" localSheetId="19">#REF!</definedName>
    <definedName name="ll" localSheetId="20">#REF!</definedName>
    <definedName name="ll" localSheetId="23">#REF!</definedName>
    <definedName name="ll" localSheetId="26">#REF!</definedName>
    <definedName name="ll" localSheetId="28">#REF!</definedName>
    <definedName name="ll" localSheetId="34">#REF!</definedName>
    <definedName name="ll" localSheetId="49">#REF!</definedName>
    <definedName name="ll" localSheetId="62">#REF!</definedName>
    <definedName name="ll" localSheetId="10">#REF!</definedName>
    <definedName name="ll" localSheetId="65">#REF!</definedName>
    <definedName name="ll" localSheetId="75">#REF!</definedName>
    <definedName name="ll" localSheetId="77">#REF!</definedName>
    <definedName name="ll" localSheetId="78">#REF!</definedName>
    <definedName name="ll" localSheetId="79">#REF!</definedName>
    <definedName name="ll" localSheetId="80">#REF!</definedName>
    <definedName name="ll" localSheetId="67">#REF!</definedName>
    <definedName name="ll" localSheetId="68">#REF!</definedName>
    <definedName name="ll" localSheetId="69">#REF!</definedName>
    <definedName name="ll" localSheetId="70">#REF!</definedName>
    <definedName name="ll" localSheetId="71">#REF!</definedName>
    <definedName name="ll">#REF!</definedName>
    <definedName name="m" localSheetId="62">[6]Control!$C$1</definedName>
    <definedName name="m" localSheetId="83">[6]Control!$C$1</definedName>
    <definedName name="m">[2]Control!$C$1</definedName>
    <definedName name="ma" localSheetId="23">#REF!</definedName>
    <definedName name="ma" localSheetId="31">#REF!</definedName>
    <definedName name="ma" localSheetId="62">#REF!</definedName>
    <definedName name="ma" localSheetId="63">#REF!</definedName>
    <definedName name="ma" localSheetId="65">#REF!</definedName>
    <definedName name="ma" localSheetId="77">#REF!</definedName>
    <definedName name="ma" localSheetId="67">#REF!</definedName>
    <definedName name="ma" localSheetId="68">#REF!</definedName>
    <definedName name="ma" localSheetId="69">#REF!</definedName>
    <definedName name="ma" localSheetId="70">#REF!</definedName>
    <definedName name="ma" localSheetId="71">#REF!</definedName>
    <definedName name="ma">#REF!</definedName>
    <definedName name="manoj" localSheetId="1">#REF!</definedName>
    <definedName name="manoj" localSheetId="11">#REF!</definedName>
    <definedName name="manoj" localSheetId="12">#REF!</definedName>
    <definedName name="manoj" localSheetId="13">#REF!</definedName>
    <definedName name="manoj" localSheetId="14">#REF!</definedName>
    <definedName name="manoj" localSheetId="15">#REF!</definedName>
    <definedName name="manoj" localSheetId="16">#REF!</definedName>
    <definedName name="manoj" localSheetId="17">#REF!</definedName>
    <definedName name="manoj" localSheetId="18">#REF!</definedName>
    <definedName name="manoj" localSheetId="19">#REF!</definedName>
    <definedName name="manoj" localSheetId="20">#REF!</definedName>
    <definedName name="manoj" localSheetId="22">#REF!</definedName>
    <definedName name="manoj" localSheetId="23">#REF!</definedName>
    <definedName name="manoj" localSheetId="26">#REF!</definedName>
    <definedName name="manoj" localSheetId="27">#REF!</definedName>
    <definedName name="manoj" localSheetId="28">#REF!</definedName>
    <definedName name="manoj" localSheetId="33">#REF!</definedName>
    <definedName name="manoj" localSheetId="51">#REF!</definedName>
    <definedName name="manoj" localSheetId="62">#REF!</definedName>
    <definedName name="manoj" localSheetId="10">#REF!</definedName>
    <definedName name="manoj" localSheetId="65">#REF!</definedName>
    <definedName name="manoj" localSheetId="75">#REF!</definedName>
    <definedName name="manoj" localSheetId="77">#REF!</definedName>
    <definedName name="manoj" localSheetId="78">#REF!</definedName>
    <definedName name="manoj" localSheetId="79">#REF!</definedName>
    <definedName name="manoj" localSheetId="80">#REF!</definedName>
    <definedName name="manoj" localSheetId="67">#REF!</definedName>
    <definedName name="manoj" localSheetId="68">#REF!</definedName>
    <definedName name="manoj" localSheetId="69">#REF!</definedName>
    <definedName name="manoj" localSheetId="70">#REF!</definedName>
    <definedName name="manoj" localSheetId="71">#REF!</definedName>
    <definedName name="manoj" localSheetId="0">#REF!</definedName>
    <definedName name="manoj">#REF!</definedName>
    <definedName name="Pilot2" localSheetId="11">#REF!</definedName>
    <definedName name="Pilot2" localSheetId="12">#REF!</definedName>
    <definedName name="Pilot2" localSheetId="13">#REF!</definedName>
    <definedName name="Pilot2" localSheetId="14">#REF!</definedName>
    <definedName name="Pilot2" localSheetId="15">#REF!</definedName>
    <definedName name="Pilot2" localSheetId="16">#REF!</definedName>
    <definedName name="Pilot2" localSheetId="17">#REF!</definedName>
    <definedName name="Pilot2" localSheetId="18">#REF!</definedName>
    <definedName name="Pilot2" localSheetId="19">#REF!</definedName>
    <definedName name="Pilot2" localSheetId="20">#REF!</definedName>
    <definedName name="Pilot2" localSheetId="23">#REF!</definedName>
    <definedName name="Pilot2" localSheetId="26">#REF!</definedName>
    <definedName name="Pilot2" localSheetId="28">#REF!</definedName>
    <definedName name="Pilot2" localSheetId="62">#REF!</definedName>
    <definedName name="Pilot2" localSheetId="10">#REF!</definedName>
    <definedName name="Pilot2" localSheetId="77">#REF!</definedName>
    <definedName name="Pilot2" localSheetId="67">#REF!</definedName>
    <definedName name="Pilot2" localSheetId="68">#REF!</definedName>
    <definedName name="Pilot2" localSheetId="69">#REF!</definedName>
    <definedName name="Pilot2" localSheetId="70">#REF!</definedName>
    <definedName name="Pilot2" localSheetId="71">#REF!</definedName>
    <definedName name="Pilot2">#REF!</definedName>
    <definedName name="_xlnm.Print_Area" localSheetId="1">'1.SMIs'!$B$1:$K$66</definedName>
    <definedName name="_xlnm.Print_Area" localSheetId="19">'17(B).M_BEC'!$B$1:$J$53</definedName>
    <definedName name="_xlnm.Print_Area" localSheetId="2">'2.CPI_Magh'!$A$1:$K$56</definedName>
    <definedName name="_xlnm.Print_Area" localSheetId="25">'23(A).BoP_BPM5'!$C$1:$N$72</definedName>
    <definedName name="_xlnm.Print_Area" localSheetId="26">'23(B).BoP_BPM6'!$C$2:$O$78</definedName>
    <definedName name="_xlnm.Print_Area" localSheetId="27">'24(A).BoP$_BMP5'!$D$2:$O$72</definedName>
    <definedName name="_xlnm.Print_Area" localSheetId="28">'24(B).BoP$_BPM6'!$C$2:$O$78</definedName>
    <definedName name="_xlnm.Print_Area" localSheetId="29">'25.ReserveRs'!$A$1:$I$47</definedName>
    <definedName name="_xlnm.Print_Area" localSheetId="32">'29.GBO'!$B$1:$G$60</definedName>
    <definedName name="_xlnm.Print_Area" localSheetId="3">'3.CPI Y-O-Y'!$A$1:$G$21</definedName>
    <definedName name="_xlnm.Print_Area" localSheetId="33">'30.Revenue'!$B$1:$K$19</definedName>
    <definedName name="_xlnm.Print_Area" localSheetId="34">'31.ODD'!$B$1:$I$32</definedName>
    <definedName name="_xlnm.Print_Area" localSheetId="35">'32.MS'!#REF!</definedName>
    <definedName name="_xlnm.Print_Area" localSheetId="36">'33.MS y-o-y'!$A$1:$H$37</definedName>
    <definedName name="_xlnm.Print_Area" localSheetId="37">'34.CBS'!#REF!</definedName>
    <definedName name="_xlnm.Print_Area" localSheetId="39">'36.ODCS'!#REF!</definedName>
    <definedName name="_xlnm.Print_Area" localSheetId="41">'38.CALCB'!#REF!</definedName>
    <definedName name="_xlnm.Print_Area" localSheetId="42">'39.CALDB'!#REF!</definedName>
    <definedName name="_xlnm.Print_Area" localSheetId="4">'4.CPI_NEP &amp; INDIA'!$A$1:$J$22</definedName>
    <definedName name="_xlnm.Print_Area" localSheetId="43">'40.CALFC'!#REF!</definedName>
    <definedName name="_xlnm.Print_Area" localSheetId="45">'42.Sect credit'!$A$1:$I$118</definedName>
    <definedName name="_xlnm.Print_Area" localSheetId="47">'44.Product credit'!$A$1:$I$56</definedName>
    <definedName name="_xlnm.Print_Area" localSheetId="49">'46.Concessional loan'!$B$2:$I$20</definedName>
    <definedName name="_xlnm.Print_Area" localSheetId="50">'47.MO Summary'!$B$1:$G$19</definedName>
    <definedName name="_xlnm.Print_Area" localSheetId="51">'48.Monetary Operation'!$A$1:$I$165</definedName>
    <definedName name="_xlnm.Print_Area" localSheetId="52">'49.Purchase &amp; Sale of FC'!$A$1:$Q$23</definedName>
    <definedName name="_xlnm.Print_Area" localSheetId="5">'5.WPI_Magh'!$A$1:$K$35</definedName>
    <definedName name="_xlnm.Print_Area" localSheetId="53">'50.Int Rate'!$A$1:$BZ$33</definedName>
    <definedName name="_xlnm.Print_Area" localSheetId="54">'51.Inter bank'!$A$1:$Q$21</definedName>
    <definedName name="_xlnm.Print_Area" localSheetId="55">'52.TBs 91_364'!$B$1:$R$18</definedName>
    <definedName name="_xlnm.Print_Area" localSheetId="56">'53.Stock Market Indicator'!$A$1:$F$25</definedName>
    <definedName name="_xlnm.Print_Area" localSheetId="57">'54.Issue Approval'!$A$1:$C$46</definedName>
    <definedName name="_xlnm.Print_Area" localSheetId="58">'55.Listed Companies'!$A$1:$L$22</definedName>
    <definedName name="_xlnm.Print_Area" localSheetId="59">'56.Share Market Activities'!$A$1:$J$27</definedName>
    <definedName name="_xlnm.Print_Area" localSheetId="60">'57.Turnover Details'!$A$1:$J$24</definedName>
    <definedName name="_xlnm.Print_Area" localSheetId="61">'58.Securities Listed'!$A$1:$J$30</definedName>
    <definedName name="_xlnm.Print_Area" localSheetId="62">'59. ElectronicPmt_Trans'!$B$1:$AH$46</definedName>
    <definedName name="_xlnm.Print_Area" localSheetId="6">'6.WPI Y-O-Y'!$A$1:$G$21</definedName>
    <definedName name="_xlnm.Print_Area" localSheetId="63">'60.MEI (Monthly)'!$B$1:$AW$26</definedName>
    <definedName name="_xlnm.Print_Area" localSheetId="8">'7(b).SWRI Y-O-Y'!$A$1:$G$21</definedName>
    <definedName name="_xlnm.Print_Area" localSheetId="65">'A1.CPI_Annual '!$A$1:$H$56</definedName>
    <definedName name="_xlnm.Print_Area" localSheetId="74">'A10.Govt.Fin(as percent of GDP)'!$B$1:$L$59</definedName>
    <definedName name="_xlnm.Print_Area" localSheetId="75">'A11.Govt Debt Position'!$B$1:$L$58</definedName>
    <definedName name="_xlnm.Print_Area" localSheetId="76">'A12.Gov Finance(Monthly)'!$B$1:$F$89</definedName>
    <definedName name="_xlnm.Print_Area" localSheetId="78">'A14.Monetary Statistics (A)'!$A$1:$N$96</definedName>
    <definedName name="_xlnm.Print_Area" localSheetId="79">'A15.Monetary Statistics (B)'!$A$1:$N$96</definedName>
    <definedName name="_xlnm.Print_Area" localSheetId="80">'A16.Int Rates monthly series'!$A$1:$G$84</definedName>
    <definedName name="_xlnm.Print_Area" localSheetId="81">'A17.Monetary Indicator'!$A$1:$L$54</definedName>
    <definedName name="_xlnm.Print_Area" localSheetId="82">'A18.Monetary Ind. % of GDP'!$A$1:$G$54</definedName>
    <definedName name="_xlnm.Print_Area" localSheetId="66">'A2.Price Statistics'!$A$1:$P$84</definedName>
    <definedName name="_xlnm.Print_Area" localSheetId="67">'A3.BoP-annex-annual'!$B$1:$K$53</definedName>
    <definedName name="_xlnm.Print_Area" localSheetId="68">'A4.BOP- Annex'!$B$1:$J$86</definedName>
    <definedName name="_xlnm.Print_Area" localSheetId="69">A5.Trade_Annex_Annual!$A$1:$O$53</definedName>
    <definedName name="_xlnm.Print_Area" localSheetId="70">'A6.Foreign Trade'!$A$1:$I$78</definedName>
    <definedName name="_xlnm.Print_Area" localSheetId="72">'A8.Govt. Finance'!$B$1:$L$59</definedName>
    <definedName name="_xlnm.Print_Area" localSheetId="73">'A9.Govt.Fin(Growth Rate)'!$B$1:$L$57</definedName>
    <definedName name="_xlnm.Print_Area" localSheetId="64">Anx_Content!$B$1:$E$21</definedName>
    <definedName name="_xlnm.Print_Area" localSheetId="0">'Content '!$B$1:$D$80</definedName>
    <definedName name="_xlnm.Print_Area" localSheetId="83">'Explanatory Notes BPM6'!$B$1:$K$47</definedName>
    <definedName name="_xlnm.Print_Titles" localSheetId="26">'23(B).BoP_BPM6'!$D:$D,'23(B).BoP_BPM6'!$2:$5</definedName>
    <definedName name="_xlnm.Print_Titles" localSheetId="28">'24(B).BoP$_BPM6'!$D:$D,'24(B).BoP$_BPM6'!$2:$5</definedName>
    <definedName name="q" localSheetId="1">#REF!</definedName>
    <definedName name="q" localSheetId="14">#REF!</definedName>
    <definedName name="q" localSheetId="20">#REF!</definedName>
    <definedName name="q" localSheetId="22">#REF!</definedName>
    <definedName name="q" localSheetId="23">#REF!</definedName>
    <definedName name="q" localSheetId="25">#REF!</definedName>
    <definedName name="q" localSheetId="26">#REF!</definedName>
    <definedName name="q" localSheetId="27">#REF!</definedName>
    <definedName name="q" localSheetId="28">#REF!</definedName>
    <definedName name="q" localSheetId="29">#REF!</definedName>
    <definedName name="q" localSheetId="30">#REF!</definedName>
    <definedName name="q" localSheetId="31">#REF!</definedName>
    <definedName name="q" localSheetId="33">#REF!</definedName>
    <definedName name="q" localSheetId="34">#REF!</definedName>
    <definedName name="q" localSheetId="49">#REF!</definedName>
    <definedName name="q" localSheetId="51">#REF!</definedName>
    <definedName name="q" localSheetId="54">#REF!</definedName>
    <definedName name="q" localSheetId="62">#REF!</definedName>
    <definedName name="q" localSheetId="10">#REF!</definedName>
    <definedName name="q" localSheetId="65">#REF!</definedName>
    <definedName name="q" localSheetId="75">#REF!</definedName>
    <definedName name="q" localSheetId="77">#REF!</definedName>
    <definedName name="q" localSheetId="78">#REF!</definedName>
    <definedName name="q" localSheetId="79">#REF!</definedName>
    <definedName name="q" localSheetId="80">#REF!</definedName>
    <definedName name="q" localSheetId="67">#REF!</definedName>
    <definedName name="q" localSheetId="68">#REF!</definedName>
    <definedName name="q" localSheetId="69">#REF!</definedName>
    <definedName name="q" localSheetId="70">#REF!</definedName>
    <definedName name="q" localSheetId="71">#REF!</definedName>
    <definedName name="q" localSheetId="0">#REF!</definedName>
    <definedName name="q">#REF!</definedName>
    <definedName name="ran" localSheetId="23">#REF!</definedName>
    <definedName name="ran" localSheetId="62">#REF!</definedName>
    <definedName name="ran" localSheetId="77">#REF!</definedName>
    <definedName name="ran" localSheetId="67">#REF!</definedName>
    <definedName name="ran" localSheetId="68">#REF!</definedName>
    <definedName name="ran" localSheetId="69">#REF!</definedName>
    <definedName name="ran" localSheetId="70">#REF!</definedName>
    <definedName name="ran" localSheetId="71">#REF!</definedName>
    <definedName name="ran">#REF!</definedName>
    <definedName name="range" localSheetId="23">#REF!</definedName>
    <definedName name="range" localSheetId="62">#REF!</definedName>
    <definedName name="range" localSheetId="77">#REF!</definedName>
    <definedName name="range" localSheetId="67">#REF!</definedName>
    <definedName name="range" localSheetId="68">#REF!</definedName>
    <definedName name="range" localSheetId="69">#REF!</definedName>
    <definedName name="range" localSheetId="70">#REF!</definedName>
    <definedName name="range" localSheetId="71">#REF!</definedName>
    <definedName name="range">#REF!</definedName>
    <definedName name="Range_DownloadAnnual">[4]Control!$C$4</definedName>
    <definedName name="Range_DownloadMonth">[4]Control!$C$2</definedName>
    <definedName name="Range_DownloadQuarter">[4]Control!$C$3</definedName>
    <definedName name="Range_DSTNotes" localSheetId="11">#REF!</definedName>
    <definedName name="Range_DSTNotes" localSheetId="12">#REF!</definedName>
    <definedName name="Range_DSTNotes" localSheetId="13">#REF!</definedName>
    <definedName name="Range_DSTNotes" localSheetId="14">#REF!</definedName>
    <definedName name="Range_DSTNotes" localSheetId="15">#REF!</definedName>
    <definedName name="Range_DSTNotes" localSheetId="16">#REF!</definedName>
    <definedName name="Range_DSTNotes" localSheetId="17">#REF!</definedName>
    <definedName name="Range_DSTNotes" localSheetId="18">#REF!</definedName>
    <definedName name="Range_DSTNotes" localSheetId="19">#REF!</definedName>
    <definedName name="Range_DSTNotes" localSheetId="20">#REF!</definedName>
    <definedName name="Range_DSTNotes" localSheetId="23">#REF!</definedName>
    <definedName name="Range_DSTNotes" localSheetId="24">#REF!</definedName>
    <definedName name="Range_DSTNotes" localSheetId="26">#REF!</definedName>
    <definedName name="Range_DSTNotes" localSheetId="28">#REF!</definedName>
    <definedName name="Range_DSTNotes" localSheetId="31">#REF!</definedName>
    <definedName name="Range_DSTNotes" localSheetId="62">#REF!</definedName>
    <definedName name="Range_DSTNotes" localSheetId="63">#REF!</definedName>
    <definedName name="Range_DSTNotes" localSheetId="10">#REF!</definedName>
    <definedName name="Range_DSTNotes" localSheetId="65">#REF!</definedName>
    <definedName name="Range_DSTNotes" localSheetId="77">#REF!</definedName>
    <definedName name="Range_DSTNotes" localSheetId="67">#REF!</definedName>
    <definedName name="Range_DSTNotes" localSheetId="68">#REF!</definedName>
    <definedName name="Range_DSTNotes" localSheetId="69">#REF!</definedName>
    <definedName name="Range_DSTNotes" localSheetId="70">#REF!</definedName>
    <definedName name="Range_DSTNotes" localSheetId="71">#REF!</definedName>
    <definedName name="Range_DSTNotes">#REF!</definedName>
    <definedName name="Range_InValidResultsStart" localSheetId="11">#REF!</definedName>
    <definedName name="Range_InValidResultsStart" localSheetId="12">#REF!</definedName>
    <definedName name="Range_InValidResultsStart" localSheetId="13">#REF!</definedName>
    <definedName name="Range_InValidResultsStart" localSheetId="14">#REF!</definedName>
    <definedName name="Range_InValidResultsStart" localSheetId="15">#REF!</definedName>
    <definedName name="Range_InValidResultsStart" localSheetId="16">#REF!</definedName>
    <definedName name="Range_InValidResultsStart" localSheetId="17">#REF!</definedName>
    <definedName name="Range_InValidResultsStart" localSheetId="18">#REF!</definedName>
    <definedName name="Range_InValidResultsStart" localSheetId="19">#REF!</definedName>
    <definedName name="Range_InValidResultsStart" localSheetId="20">#REF!</definedName>
    <definedName name="Range_InValidResultsStart" localSheetId="23">#REF!</definedName>
    <definedName name="Range_InValidResultsStart" localSheetId="26">#REF!</definedName>
    <definedName name="Range_InValidResultsStart" localSheetId="28">#REF!</definedName>
    <definedName name="Range_InValidResultsStart" localSheetId="62">#REF!</definedName>
    <definedName name="Range_InValidResultsStart" localSheetId="10">#REF!</definedName>
    <definedName name="Range_InValidResultsStart" localSheetId="65">#REF!</definedName>
    <definedName name="Range_InValidResultsStart" localSheetId="77">#REF!</definedName>
    <definedName name="Range_InValidResultsStart" localSheetId="67">#REF!</definedName>
    <definedName name="Range_InValidResultsStart" localSheetId="68">#REF!</definedName>
    <definedName name="Range_InValidResultsStart" localSheetId="69">#REF!</definedName>
    <definedName name="Range_InValidResultsStart" localSheetId="70">#REF!</definedName>
    <definedName name="Range_InValidResultsStart" localSheetId="71">#REF!</definedName>
    <definedName name="Range_InValidResultsStart">#REF!</definedName>
    <definedName name="Range_NumberofFailuresStart" localSheetId="11">#REF!</definedName>
    <definedName name="Range_NumberofFailuresStart" localSheetId="12">#REF!</definedName>
    <definedName name="Range_NumberofFailuresStart" localSheetId="13">#REF!</definedName>
    <definedName name="Range_NumberofFailuresStart" localSheetId="14">#REF!</definedName>
    <definedName name="Range_NumberofFailuresStart" localSheetId="15">#REF!</definedName>
    <definedName name="Range_NumberofFailuresStart" localSheetId="16">#REF!</definedName>
    <definedName name="Range_NumberofFailuresStart" localSheetId="17">#REF!</definedName>
    <definedName name="Range_NumberofFailuresStart" localSheetId="18">#REF!</definedName>
    <definedName name="Range_NumberofFailuresStart" localSheetId="19">#REF!</definedName>
    <definedName name="Range_NumberofFailuresStart" localSheetId="20">#REF!</definedName>
    <definedName name="Range_NumberofFailuresStart" localSheetId="23">#REF!</definedName>
    <definedName name="Range_NumberofFailuresStart" localSheetId="26">#REF!</definedName>
    <definedName name="Range_NumberofFailuresStart" localSheetId="28">#REF!</definedName>
    <definedName name="Range_NumberofFailuresStart" localSheetId="62">#REF!</definedName>
    <definedName name="Range_NumberofFailuresStart" localSheetId="10">#REF!</definedName>
    <definedName name="Range_NumberofFailuresStart" localSheetId="65">#REF!</definedName>
    <definedName name="Range_NumberofFailuresStart" localSheetId="77">#REF!</definedName>
    <definedName name="Range_NumberofFailuresStart" localSheetId="67">#REF!</definedName>
    <definedName name="Range_NumberofFailuresStart" localSheetId="68">#REF!</definedName>
    <definedName name="Range_NumberofFailuresStart" localSheetId="69">#REF!</definedName>
    <definedName name="Range_NumberofFailuresStart" localSheetId="70">#REF!</definedName>
    <definedName name="Range_NumberofFailuresStart" localSheetId="71">#REF!</definedName>
    <definedName name="Range_NumberofFailuresStart">#REF!</definedName>
    <definedName name="Range_ValidationResultsStart" localSheetId="14">#REF!</definedName>
    <definedName name="Range_ValidationResultsStart" localSheetId="20">#REF!</definedName>
    <definedName name="Range_ValidationResultsStart" localSheetId="23">#REF!</definedName>
    <definedName name="Range_ValidationResultsStart" localSheetId="26">#REF!</definedName>
    <definedName name="Range_ValidationResultsStart" localSheetId="28">#REF!</definedName>
    <definedName name="Range_ValidationResultsStart" localSheetId="10">#REF!</definedName>
    <definedName name="Range_ValidationResultsStart" localSheetId="77">#REF!</definedName>
    <definedName name="Range_ValidationResultsStart" localSheetId="67">#REF!</definedName>
    <definedName name="Range_ValidationResultsStart" localSheetId="68">#REF!</definedName>
    <definedName name="Range_ValidationResultsStart" localSheetId="69">#REF!</definedName>
    <definedName name="Range_ValidationResultsStart" localSheetId="71">#REF!</definedName>
    <definedName name="Range_ValidationResultsStart">#REF!</definedName>
    <definedName name="Range_ValidationRulesStart" localSheetId="14">#REF!</definedName>
    <definedName name="Range_ValidationRulesStart" localSheetId="20">#REF!</definedName>
    <definedName name="Range_ValidationRulesStart" localSheetId="23">#REF!</definedName>
    <definedName name="Range_ValidationRulesStart" localSheetId="26">#REF!</definedName>
    <definedName name="Range_ValidationRulesStart" localSheetId="28">#REF!</definedName>
    <definedName name="Range_ValidationRulesStart" localSheetId="10">#REF!</definedName>
    <definedName name="Range_ValidationRulesStart" localSheetId="77">#REF!</definedName>
    <definedName name="Range_ValidationRulesStart" localSheetId="67">#REF!</definedName>
    <definedName name="Range_ValidationRulesStart" localSheetId="68">#REF!</definedName>
    <definedName name="Range_ValidationRulesStart" localSheetId="69">#REF!</definedName>
    <definedName name="Range_ValidationRulesStart" localSheetId="71">#REF!</definedName>
    <definedName name="Range_ValidationRulesStart">#REF!</definedName>
    <definedName name="Reporting_Country" localSheetId="11">[1]Control!$C$1</definedName>
    <definedName name="Reporting_Country" localSheetId="12">[1]Control!$C$1</definedName>
    <definedName name="Reporting_Country" localSheetId="13">[1]Control!$C$1</definedName>
    <definedName name="Reporting_Country" localSheetId="15">[1]Control!$C$1</definedName>
    <definedName name="Reporting_Country" localSheetId="16">[1]Control!$C$1</definedName>
    <definedName name="Reporting_Country" localSheetId="17">[1]Control!$C$1</definedName>
    <definedName name="Reporting_Country" localSheetId="18">[1]Control!$C$1</definedName>
    <definedName name="Reporting_Country" localSheetId="19">[1]Control!$C$1</definedName>
    <definedName name="Reporting_Country" localSheetId="23">[2]Control!$C$1</definedName>
    <definedName name="Reporting_Country" localSheetId="24">[2]Control!$C$1</definedName>
    <definedName name="Reporting_Country" localSheetId="25">[3]Control!$C$1</definedName>
    <definedName name="Reporting_Country" localSheetId="67">[2]Control!$C$1</definedName>
    <definedName name="Reporting_Country" localSheetId="68">[2]Control!$C$1</definedName>
    <definedName name="Reporting_Country" localSheetId="69">[2]Control!$C$1</definedName>
    <definedName name="Reporting_Country" localSheetId="70">[2]Control!$C$1</definedName>
    <definedName name="Reporting_Country" localSheetId="71">[2]Control!$C$1</definedName>
    <definedName name="Reporting_Country">[1]Control!$C$1</definedName>
    <definedName name="Reporting_CountryCode">[4]Control!$B$28</definedName>
    <definedName name="Reporting_Currency" localSheetId="11">[1]Control!$C$5</definedName>
    <definedName name="Reporting_Currency" localSheetId="12">[1]Control!$C$5</definedName>
    <definedName name="Reporting_Currency" localSheetId="13">[1]Control!$C$5</definedName>
    <definedName name="Reporting_Currency" localSheetId="15">[1]Control!$C$5</definedName>
    <definedName name="Reporting_Currency" localSheetId="16">[1]Control!$C$5</definedName>
    <definedName name="Reporting_Currency" localSheetId="17">[1]Control!$C$5</definedName>
    <definedName name="Reporting_Currency" localSheetId="18">[1]Control!$C$5</definedName>
    <definedName name="Reporting_Currency" localSheetId="19">[1]Control!$C$5</definedName>
    <definedName name="Reporting_Currency" localSheetId="23">[2]Control!$C$5</definedName>
    <definedName name="Reporting_Currency" localSheetId="24">[2]Control!$C$5</definedName>
    <definedName name="Reporting_Currency" localSheetId="25">[3]Control!$C$5</definedName>
    <definedName name="Reporting_Currency" localSheetId="67">[2]Control!$C$5</definedName>
    <definedName name="Reporting_Currency" localSheetId="68">[2]Control!$C$5</definedName>
    <definedName name="Reporting_Currency" localSheetId="69">[2]Control!$C$5</definedName>
    <definedName name="Reporting_Currency" localSheetId="70">[2]Control!$C$5</definedName>
    <definedName name="Reporting_Currency" localSheetId="71">[2]Control!$C$5</definedName>
    <definedName name="Reporting_Currency">[1]Control!$C$5</definedName>
    <definedName name="Reporting_Frequency" localSheetId="11">[1]Control!$C$8</definedName>
    <definedName name="Reporting_Frequency" localSheetId="12">[1]Control!$C$8</definedName>
    <definedName name="Reporting_Frequency" localSheetId="13">[1]Control!$C$8</definedName>
    <definedName name="Reporting_Frequency" localSheetId="15">[1]Control!$C$8</definedName>
    <definedName name="Reporting_Frequency" localSheetId="16">[1]Control!$C$8</definedName>
    <definedName name="Reporting_Frequency" localSheetId="17">[1]Control!$C$8</definedName>
    <definedName name="Reporting_Frequency" localSheetId="18">[1]Control!$C$8</definedName>
    <definedName name="Reporting_Frequency" localSheetId="19">[1]Control!$C$8</definedName>
    <definedName name="Reporting_Frequency" localSheetId="23">[2]Control!$C$8</definedName>
    <definedName name="Reporting_Frequency" localSheetId="24">[2]Control!$C$8</definedName>
    <definedName name="Reporting_Frequency" localSheetId="25">[3]Control!$C$8</definedName>
    <definedName name="Reporting_Frequency" localSheetId="67">[2]Control!$C$8</definedName>
    <definedName name="Reporting_Frequency" localSheetId="68">[2]Control!$C$8</definedName>
    <definedName name="Reporting_Frequency" localSheetId="69">[2]Control!$C$8</definedName>
    <definedName name="Reporting_Frequency" localSheetId="70">[2]Control!$C$8</definedName>
    <definedName name="Reporting_Frequency" localSheetId="71">[2]Control!$C$8</definedName>
    <definedName name="Reporting_Frequency">[1]Control!$C$8</definedName>
    <definedName name="rrrrr">[7]Control!$A$19:$A$20</definedName>
    <definedName name="rrrrrrrrrr">[7]Control!$C$4</definedName>
    <definedName name="Scale_Def" localSheetId="11">[1]Control!$V$42:$V$45</definedName>
    <definedName name="Scale_Def" localSheetId="12">[1]Control!$V$42:$V$45</definedName>
    <definedName name="Scale_Def" localSheetId="13">[1]Control!$V$42:$V$45</definedName>
    <definedName name="Scale_Def" localSheetId="15">[1]Control!$V$42:$V$45</definedName>
    <definedName name="Scale_Def" localSheetId="16">[1]Control!$V$42:$V$45</definedName>
    <definedName name="Scale_Def" localSheetId="17">[1]Control!$V$42:$V$45</definedName>
    <definedName name="Scale_Def" localSheetId="18">[1]Control!$V$42:$V$45</definedName>
    <definedName name="Scale_Def" localSheetId="19">[1]Control!$V$42:$V$45</definedName>
    <definedName name="Scale_Def" localSheetId="23">[2]Control!$V$42:$V$45</definedName>
    <definedName name="Scale_Def" localSheetId="24">[2]Control!$V$42:$V$45</definedName>
    <definedName name="Scale_Def" localSheetId="25">[3]Control!$V$42:$V$45</definedName>
    <definedName name="Scale_Def" localSheetId="67">[2]Control!$V$42:$V$45</definedName>
    <definedName name="Scale_Def" localSheetId="68">[2]Control!$V$42:$V$45</definedName>
    <definedName name="Scale_Def" localSheetId="69">[2]Control!$V$42:$V$45</definedName>
    <definedName name="Scale_Def" localSheetId="70">[2]Control!$V$42:$V$45</definedName>
    <definedName name="Scale_Def" localSheetId="71">[2]Control!$V$42:$V$45</definedName>
    <definedName name="Scale_Def">[1]Control!$V$42:$V$45</definedName>
    <definedName name="t" localSheetId="31">#REF!</definedName>
    <definedName name="t" localSheetId="62">#REF!</definedName>
    <definedName name="t" localSheetId="63">#REF!</definedName>
    <definedName name="t" localSheetId="67">#REF!</definedName>
    <definedName name="t" localSheetId="68">#REF!</definedName>
    <definedName name="t" localSheetId="69">#REF!</definedName>
    <definedName name="t" localSheetId="70">#REF!</definedName>
    <definedName name="t" localSheetId="71">#REF!</definedName>
    <definedName name="t" localSheetId="83">#REF!</definedName>
    <definedName name="t">#REF!</definedName>
    <definedName name="table" localSheetId="1">#REF!</definedName>
    <definedName name="table" localSheetId="11">#REF!</definedName>
    <definedName name="table" localSheetId="12">#REF!</definedName>
    <definedName name="table" localSheetId="13">#REF!</definedName>
    <definedName name="table" localSheetId="14">#REF!</definedName>
    <definedName name="table" localSheetId="15">#REF!</definedName>
    <definedName name="table" localSheetId="16">#REF!</definedName>
    <definedName name="table" localSheetId="17">#REF!</definedName>
    <definedName name="table" localSheetId="18">#REF!</definedName>
    <definedName name="table" localSheetId="19">#REF!</definedName>
    <definedName name="table" localSheetId="20">#REF!</definedName>
    <definedName name="table" localSheetId="23">#REF!</definedName>
    <definedName name="table" localSheetId="26">#REF!</definedName>
    <definedName name="table" localSheetId="28">#REF!</definedName>
    <definedName name="table" localSheetId="31">#REF!</definedName>
    <definedName name="table" localSheetId="34">#REF!</definedName>
    <definedName name="table" localSheetId="49">#REF!</definedName>
    <definedName name="table" localSheetId="62">#REF!</definedName>
    <definedName name="table" localSheetId="10">#REF!</definedName>
    <definedName name="table" localSheetId="65">#REF!</definedName>
    <definedName name="table" localSheetId="75">#REF!</definedName>
    <definedName name="table" localSheetId="77">#REF!</definedName>
    <definedName name="table" localSheetId="78">#REF!</definedName>
    <definedName name="table" localSheetId="79">#REF!</definedName>
    <definedName name="table" localSheetId="80">#REF!</definedName>
    <definedName name="table" localSheetId="67">#REF!</definedName>
    <definedName name="table" localSheetId="68">#REF!</definedName>
    <definedName name="table" localSheetId="69">#REF!</definedName>
    <definedName name="table" localSheetId="70">#REF!</definedName>
    <definedName name="table" localSheetId="71">#REF!</definedName>
    <definedName name="table">#REF!</definedName>
    <definedName name="table123" localSheetId="23">#REF!</definedName>
    <definedName name="table123" localSheetId="62">#REF!</definedName>
    <definedName name="table123" localSheetId="65">#REF!</definedName>
    <definedName name="table123" localSheetId="77">#REF!</definedName>
    <definedName name="table123" localSheetId="67">#REF!</definedName>
    <definedName name="table123" localSheetId="68">#REF!</definedName>
    <definedName name="table123" localSheetId="69">#REF!</definedName>
    <definedName name="table123" localSheetId="70">#REF!</definedName>
    <definedName name="table123" localSheetId="71">#REF!</definedName>
    <definedName name="table123">#REF!</definedName>
    <definedName name="Test" localSheetId="11">#REF!</definedName>
    <definedName name="Test" localSheetId="12">#REF!</definedName>
    <definedName name="Test" localSheetId="13">#REF!</definedName>
    <definedName name="Test" localSheetId="14">#REF!</definedName>
    <definedName name="Test" localSheetId="15">#REF!</definedName>
    <definedName name="Test" localSheetId="16">#REF!</definedName>
    <definedName name="Test" localSheetId="17">#REF!</definedName>
    <definedName name="Test" localSheetId="18">#REF!</definedName>
    <definedName name="Test" localSheetId="19">#REF!</definedName>
    <definedName name="Test" localSheetId="20">#REF!</definedName>
    <definedName name="Test" localSheetId="23">#REF!</definedName>
    <definedName name="Test" localSheetId="26">#REF!</definedName>
    <definedName name="Test" localSheetId="28">#REF!</definedName>
    <definedName name="Test" localSheetId="10">#REF!</definedName>
    <definedName name="Test" localSheetId="77">#REF!</definedName>
    <definedName name="Test" localSheetId="67">#REF!</definedName>
    <definedName name="Test" localSheetId="68">#REF!</definedName>
    <definedName name="Test" localSheetId="69">#REF!</definedName>
    <definedName name="Test" localSheetId="71">#REF!</definedName>
    <definedName name="Test">#REF!</definedName>
    <definedName name="Test1" localSheetId="11">#REF!</definedName>
    <definedName name="Test1" localSheetId="12">#REF!</definedName>
    <definedName name="Test1" localSheetId="13">#REF!</definedName>
    <definedName name="Test1" localSheetId="14">#REF!</definedName>
    <definedName name="Test1" localSheetId="15">#REF!</definedName>
    <definedName name="Test1" localSheetId="16">#REF!</definedName>
    <definedName name="Test1" localSheetId="17">#REF!</definedName>
    <definedName name="Test1" localSheetId="18">#REF!</definedName>
    <definedName name="Test1" localSheetId="19">#REF!</definedName>
    <definedName name="Test1" localSheetId="20">#REF!</definedName>
    <definedName name="Test1" localSheetId="23">#REF!</definedName>
    <definedName name="Test1" localSheetId="26">#REF!</definedName>
    <definedName name="Test1" localSheetId="28">#REF!</definedName>
    <definedName name="Test1" localSheetId="10">#REF!</definedName>
    <definedName name="Test1" localSheetId="77">#REF!</definedName>
    <definedName name="Test1" localSheetId="67">#REF!</definedName>
    <definedName name="Test1" localSheetId="68">#REF!</definedName>
    <definedName name="Test1" localSheetId="69">#REF!</definedName>
    <definedName name="Test1" localSheetId="71">#REF!</definedName>
    <definedName name="Test1">#REF!</definedName>
    <definedName name="Uploaded_Currency">[5]Control!$F$17</definedName>
    <definedName name="Uploaded_Scale">[5]Control!$F$18</definedName>
    <definedName name="www">[8]Control!$B$13</definedName>
    <definedName name="Year">[5]Control!$C$3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48" i="1100" l="1"/>
  <c r="I48" i="1100"/>
  <c r="J48" i="1100"/>
  <c r="K48" i="1100"/>
  <c r="L48" i="1100"/>
  <c r="H49" i="1100"/>
  <c r="I49" i="1100"/>
  <c r="J49" i="1100"/>
  <c r="K49" i="1100"/>
  <c r="L49" i="1100"/>
  <c r="D18" i="1098"/>
  <c r="F18" i="1098"/>
  <c r="H18" i="1098"/>
  <c r="J18" i="1098"/>
  <c r="L18" i="1098"/>
  <c r="N18" i="1098"/>
  <c r="D19" i="1098"/>
  <c r="F19" i="1098"/>
  <c r="H19" i="1098"/>
  <c r="J19" i="1098"/>
  <c r="L19" i="1098"/>
  <c r="N19" i="1098"/>
  <c r="D20" i="1098"/>
  <c r="F20" i="1098"/>
  <c r="H20" i="1098"/>
  <c r="J20" i="1098"/>
  <c r="L20" i="1098"/>
  <c r="N20" i="1098"/>
  <c r="D21" i="1098"/>
  <c r="F21" i="1098"/>
  <c r="H21" i="1098"/>
  <c r="J21" i="1098"/>
  <c r="L21" i="1098"/>
  <c r="N21" i="1098"/>
  <c r="D22" i="1098"/>
  <c r="F22" i="1098"/>
  <c r="H22" i="1098"/>
  <c r="J22" i="1098"/>
  <c r="L22" i="1098"/>
  <c r="N22" i="1098"/>
  <c r="D23" i="1098"/>
  <c r="F23" i="1098"/>
  <c r="H23" i="1098"/>
  <c r="J23" i="1098"/>
  <c r="L23" i="1098"/>
  <c r="N23" i="1098"/>
  <c r="D24" i="1098"/>
  <c r="F24" i="1098"/>
  <c r="H24" i="1098"/>
  <c r="J24" i="1098"/>
  <c r="L24" i="1098"/>
  <c r="N24" i="1098"/>
  <c r="D25" i="1098"/>
  <c r="F25" i="1098"/>
  <c r="H25" i="1098"/>
  <c r="J25" i="1098"/>
  <c r="L25" i="1098"/>
  <c r="N25" i="1098"/>
  <c r="D26" i="1098"/>
  <c r="F26" i="1098"/>
  <c r="H26" i="1098"/>
  <c r="J26" i="1098"/>
  <c r="L26" i="1098"/>
  <c r="N26" i="1098"/>
  <c r="D27" i="1098"/>
  <c r="F27" i="1098"/>
  <c r="H27" i="1098"/>
  <c r="J27" i="1098"/>
  <c r="L27" i="1098"/>
  <c r="N27" i="1098"/>
  <c r="D28" i="1098"/>
  <c r="F28" i="1098"/>
  <c r="H28" i="1098"/>
  <c r="J28" i="1098"/>
  <c r="L28" i="1098"/>
  <c r="N28" i="1098"/>
  <c r="D29" i="1098"/>
  <c r="F29" i="1098"/>
  <c r="H29" i="1098"/>
  <c r="J29" i="1098"/>
  <c r="L29" i="1098"/>
  <c r="N29" i="1098"/>
  <c r="D30" i="1098"/>
  <c r="F30" i="1098"/>
  <c r="H30" i="1098"/>
  <c r="J30" i="1098"/>
  <c r="L30" i="1098"/>
  <c r="N30" i="1098"/>
  <c r="D31" i="1098"/>
  <c r="F31" i="1098"/>
  <c r="H31" i="1098"/>
  <c r="J31" i="1098"/>
  <c r="L31" i="1098"/>
  <c r="N31" i="1098"/>
  <c r="D32" i="1098"/>
  <c r="F32" i="1098"/>
  <c r="H32" i="1098"/>
  <c r="J32" i="1098"/>
  <c r="L32" i="1098"/>
  <c r="N32" i="1098"/>
  <c r="D33" i="1098"/>
  <c r="F33" i="1098"/>
  <c r="H33" i="1098"/>
  <c r="J33" i="1098"/>
  <c r="L33" i="1098"/>
  <c r="N33" i="1098"/>
  <c r="D34" i="1098"/>
  <c r="F34" i="1098"/>
  <c r="H34" i="1098"/>
  <c r="J34" i="1098"/>
  <c r="L34" i="1098"/>
  <c r="N34" i="1098"/>
  <c r="D35" i="1098"/>
  <c r="F35" i="1098"/>
  <c r="H35" i="1098"/>
  <c r="J35" i="1098"/>
  <c r="L35" i="1098"/>
  <c r="N35" i="1098"/>
  <c r="D36" i="1098"/>
  <c r="F36" i="1098"/>
  <c r="H36" i="1098"/>
  <c r="J36" i="1098"/>
  <c r="L36" i="1098"/>
  <c r="N36" i="1098"/>
  <c r="D37" i="1098"/>
  <c r="F37" i="1098"/>
  <c r="H37" i="1098"/>
  <c r="J37" i="1098"/>
  <c r="L37" i="1098"/>
  <c r="N37" i="1098"/>
  <c r="D38" i="1098"/>
  <c r="F38" i="1098"/>
  <c r="H38" i="1098"/>
  <c r="J38" i="1098"/>
  <c r="L38" i="1098"/>
  <c r="N38" i="1098"/>
  <c r="D39" i="1098"/>
  <c r="F39" i="1098"/>
  <c r="H39" i="1098"/>
  <c r="J39" i="1098"/>
  <c r="L39" i="1098"/>
  <c r="N39" i="1098"/>
  <c r="D40" i="1098"/>
  <c r="F40" i="1098"/>
  <c r="H40" i="1098"/>
  <c r="J40" i="1098"/>
  <c r="L40" i="1098"/>
  <c r="N40" i="1098"/>
  <c r="D41" i="1098"/>
  <c r="F41" i="1098"/>
  <c r="H41" i="1098"/>
  <c r="J41" i="1098"/>
  <c r="L41" i="1098"/>
  <c r="N41" i="1098"/>
  <c r="D42" i="1098"/>
  <c r="F42" i="1098"/>
  <c r="H42" i="1098"/>
  <c r="J42" i="1098"/>
  <c r="L42" i="1098"/>
  <c r="N42" i="1098"/>
  <c r="D43" i="1098"/>
  <c r="F43" i="1098"/>
  <c r="H43" i="1098"/>
  <c r="J43" i="1098"/>
  <c r="L43" i="1098"/>
  <c r="N43" i="1098"/>
  <c r="D44" i="1098"/>
  <c r="F44" i="1098"/>
  <c r="H44" i="1098"/>
  <c r="J44" i="1098"/>
  <c r="L44" i="1098"/>
  <c r="N44" i="1098"/>
  <c r="D45" i="1098"/>
  <c r="F45" i="1098"/>
  <c r="H45" i="1098"/>
  <c r="J45" i="1098"/>
  <c r="L45" i="1098"/>
  <c r="N45" i="1098"/>
  <c r="D46" i="1098"/>
  <c r="F46" i="1098"/>
  <c r="H46" i="1098"/>
  <c r="J46" i="1098"/>
  <c r="L46" i="1098"/>
  <c r="N46" i="1098"/>
  <c r="D47" i="1098"/>
  <c r="F47" i="1098"/>
  <c r="H47" i="1098"/>
  <c r="J47" i="1098"/>
  <c r="N47" i="1098"/>
  <c r="D48" i="1098"/>
  <c r="F48" i="1098"/>
  <c r="H48" i="1098"/>
  <c r="J48" i="1098"/>
  <c r="L48" i="1098"/>
  <c r="N48" i="1098"/>
  <c r="D49" i="1098"/>
  <c r="F49" i="1098"/>
  <c r="H49" i="1098"/>
  <c r="J49" i="1098"/>
  <c r="L49" i="1098"/>
  <c r="N49" i="1098"/>
  <c r="D50" i="1098"/>
  <c r="F50" i="1098"/>
  <c r="H50" i="1098"/>
  <c r="J50" i="1098"/>
  <c r="L50" i="1098"/>
  <c r="N50" i="1098"/>
  <c r="D51" i="1098"/>
  <c r="F51" i="1098"/>
  <c r="H51" i="1098"/>
  <c r="J51" i="1098"/>
  <c r="L51" i="1098"/>
  <c r="N51" i="1098"/>
  <c r="D52" i="1098"/>
  <c r="F52" i="1098"/>
  <c r="H52" i="1098"/>
  <c r="J52" i="1098"/>
  <c r="L52" i="1098"/>
  <c r="N52" i="1098"/>
  <c r="D53" i="1098"/>
  <c r="F53" i="1098"/>
  <c r="H53" i="1098"/>
  <c r="J53" i="1098"/>
  <c r="L53" i="1098"/>
  <c r="N53" i="1098"/>
  <c r="D54" i="1098"/>
  <c r="F54" i="1098"/>
  <c r="H54" i="1098"/>
  <c r="J54" i="1098"/>
  <c r="L54" i="1098"/>
  <c r="N54" i="1098"/>
  <c r="D55" i="1098"/>
  <c r="F55" i="1098"/>
  <c r="H55" i="1098"/>
  <c r="J55" i="1098"/>
  <c r="L55" i="1098"/>
  <c r="N55" i="1098"/>
  <c r="D56" i="1098"/>
  <c r="F56" i="1098"/>
  <c r="H56" i="1098"/>
  <c r="J56" i="1098"/>
  <c r="L56" i="1098"/>
  <c r="N56" i="1098"/>
  <c r="D57" i="1098"/>
  <c r="F57" i="1098"/>
  <c r="H57" i="1098"/>
  <c r="J57" i="1098"/>
  <c r="L57" i="1098"/>
  <c r="N57" i="1098"/>
  <c r="D58" i="1098"/>
  <c r="F58" i="1098"/>
  <c r="H58" i="1098"/>
  <c r="J58" i="1098"/>
  <c r="L58" i="1098"/>
  <c r="N58" i="1098"/>
  <c r="D59" i="1098"/>
  <c r="F59" i="1098"/>
  <c r="H59" i="1098"/>
  <c r="J59" i="1098"/>
  <c r="L59" i="1098"/>
  <c r="N59" i="1098"/>
  <c r="D60" i="1098"/>
  <c r="F60" i="1098"/>
  <c r="H60" i="1098"/>
  <c r="J60" i="1098"/>
  <c r="L60" i="1098"/>
  <c r="N60" i="1098"/>
  <c r="D61" i="1098"/>
  <c r="F61" i="1098"/>
  <c r="H61" i="1098"/>
  <c r="J61" i="1098"/>
  <c r="L61" i="1098"/>
  <c r="N61" i="1098"/>
  <c r="D62" i="1098"/>
  <c r="F62" i="1098"/>
  <c r="H62" i="1098"/>
  <c r="J62" i="1098"/>
  <c r="L62" i="1098"/>
  <c r="N62" i="1098"/>
  <c r="D63" i="1098"/>
  <c r="F63" i="1098"/>
  <c r="H63" i="1098"/>
  <c r="J63" i="1098"/>
  <c r="L63" i="1098"/>
  <c r="N63" i="1098"/>
  <c r="D64" i="1098"/>
  <c r="F64" i="1098"/>
  <c r="H64" i="1098"/>
  <c r="J64" i="1098"/>
  <c r="L64" i="1098"/>
  <c r="N64" i="1098"/>
  <c r="D65" i="1098"/>
  <c r="F65" i="1098"/>
  <c r="H65" i="1098"/>
  <c r="J65" i="1098"/>
  <c r="L65" i="1098"/>
  <c r="N65" i="1098"/>
  <c r="D66" i="1098"/>
  <c r="F66" i="1098"/>
  <c r="H66" i="1098"/>
  <c r="J66" i="1098"/>
  <c r="L66" i="1098"/>
  <c r="N66" i="1098"/>
  <c r="D67" i="1098"/>
  <c r="F67" i="1098"/>
  <c r="H67" i="1098"/>
  <c r="J67" i="1098"/>
  <c r="L67" i="1098"/>
  <c r="N67" i="1098"/>
  <c r="D68" i="1098"/>
  <c r="F68" i="1098"/>
  <c r="H68" i="1098"/>
  <c r="J68" i="1098"/>
  <c r="L68" i="1098"/>
  <c r="N68" i="1098"/>
  <c r="D69" i="1098"/>
  <c r="F69" i="1098"/>
  <c r="H69" i="1098"/>
  <c r="J69" i="1098"/>
  <c r="L69" i="1098"/>
  <c r="N69" i="1098"/>
  <c r="D70" i="1098"/>
  <c r="F70" i="1098"/>
  <c r="H70" i="1098"/>
  <c r="J70" i="1098"/>
  <c r="L70" i="1098"/>
  <c r="N70" i="1098"/>
  <c r="D71" i="1098"/>
  <c r="F71" i="1098"/>
  <c r="H71" i="1098"/>
  <c r="J71" i="1098"/>
  <c r="L71" i="1098"/>
  <c r="N71" i="1098"/>
  <c r="D72" i="1098"/>
  <c r="F72" i="1098"/>
  <c r="H72" i="1098"/>
  <c r="J72" i="1098"/>
  <c r="L72" i="1098"/>
  <c r="N72" i="1098"/>
  <c r="D73" i="1098"/>
  <c r="F73" i="1098"/>
  <c r="H73" i="1098"/>
  <c r="J73" i="1098"/>
  <c r="L73" i="1098"/>
  <c r="N73" i="1098"/>
  <c r="D74" i="1098"/>
  <c r="F74" i="1098"/>
  <c r="H74" i="1098"/>
  <c r="J74" i="1098"/>
  <c r="L74" i="1098"/>
  <c r="N74" i="1098"/>
  <c r="D75" i="1098"/>
  <c r="F75" i="1098"/>
  <c r="H75" i="1098"/>
  <c r="J75" i="1098"/>
  <c r="L75" i="1098"/>
  <c r="N75" i="1098"/>
  <c r="D76" i="1098"/>
  <c r="F76" i="1098"/>
  <c r="H76" i="1098"/>
  <c r="J76" i="1098"/>
  <c r="L76" i="1098"/>
  <c r="N76" i="1098"/>
  <c r="D77" i="1098"/>
  <c r="F77" i="1098"/>
  <c r="H77" i="1098"/>
  <c r="J77" i="1098"/>
  <c r="L77" i="1098"/>
  <c r="N77" i="1098"/>
  <c r="D78" i="1098"/>
  <c r="F78" i="1098"/>
  <c r="H78" i="1098"/>
  <c r="J78" i="1098"/>
  <c r="L78" i="1098"/>
  <c r="N78" i="1098"/>
  <c r="D79" i="1098"/>
  <c r="F79" i="1098"/>
  <c r="H79" i="1098"/>
  <c r="J79" i="1098"/>
  <c r="L79" i="1098"/>
  <c r="N79" i="1098"/>
  <c r="D80" i="1098"/>
  <c r="F80" i="1098"/>
  <c r="H80" i="1098"/>
  <c r="J80" i="1098"/>
  <c r="L80" i="1098"/>
  <c r="N80" i="1098"/>
  <c r="D81" i="1098"/>
  <c r="F81" i="1098"/>
  <c r="H81" i="1098"/>
  <c r="J81" i="1098"/>
  <c r="L81" i="1098"/>
  <c r="N81" i="1098"/>
  <c r="D82" i="1098"/>
  <c r="F82" i="1098"/>
  <c r="H82" i="1098"/>
  <c r="J82" i="1098"/>
  <c r="L82" i="1098"/>
  <c r="N82" i="1098"/>
  <c r="D83" i="1098"/>
  <c r="F83" i="1098"/>
  <c r="H83" i="1098"/>
  <c r="J83" i="1098"/>
  <c r="L83" i="1098"/>
  <c r="N83" i="1098"/>
  <c r="D84" i="1098"/>
  <c r="F84" i="1098"/>
  <c r="H84" i="1098"/>
  <c r="J84" i="1098"/>
  <c r="L84" i="1098"/>
  <c r="N84" i="1098"/>
  <c r="D85" i="1098"/>
  <c r="F85" i="1098"/>
  <c r="H85" i="1098"/>
  <c r="J85" i="1098"/>
  <c r="L85" i="1098"/>
  <c r="N85" i="1098"/>
  <c r="D86" i="1098"/>
  <c r="F86" i="1098"/>
  <c r="H86" i="1098"/>
  <c r="J86" i="1098"/>
  <c r="L86" i="1098"/>
  <c r="N86" i="1098"/>
  <c r="D87" i="1098"/>
  <c r="F87" i="1098"/>
  <c r="H87" i="1098"/>
  <c r="J87" i="1098"/>
  <c r="L87" i="1098"/>
  <c r="N87" i="1098"/>
  <c r="D88" i="1098"/>
  <c r="F88" i="1098"/>
  <c r="H88" i="1098"/>
  <c r="J88" i="1098"/>
  <c r="L88" i="1098"/>
  <c r="N88" i="1098"/>
  <c r="D89" i="1098"/>
  <c r="F89" i="1098"/>
  <c r="H89" i="1098"/>
  <c r="J89" i="1098"/>
  <c r="L89" i="1098"/>
  <c r="N89" i="1098"/>
  <c r="D90" i="1098"/>
  <c r="F90" i="1098"/>
  <c r="H90" i="1098"/>
  <c r="J90" i="1098"/>
  <c r="L90" i="1098"/>
  <c r="N90" i="1098"/>
  <c r="D91" i="1098"/>
  <c r="F91" i="1098"/>
  <c r="H91" i="1098"/>
  <c r="J91" i="1098"/>
  <c r="L91" i="1098"/>
  <c r="N91" i="1098"/>
  <c r="D92" i="1098"/>
  <c r="F92" i="1098"/>
  <c r="H92" i="1098"/>
  <c r="J92" i="1098"/>
  <c r="L92" i="1098"/>
  <c r="N92" i="1098"/>
  <c r="D93" i="1098"/>
  <c r="F93" i="1098"/>
  <c r="H93" i="1098"/>
  <c r="J93" i="1098"/>
  <c r="L93" i="1098"/>
  <c r="N93" i="1098"/>
  <c r="D94" i="1098"/>
  <c r="F94" i="1098"/>
  <c r="H94" i="1098"/>
  <c r="J94" i="1098"/>
  <c r="L94" i="1098"/>
  <c r="N94" i="1098"/>
  <c r="D95" i="1098"/>
  <c r="F95" i="1098"/>
  <c r="H95" i="1098"/>
  <c r="J95" i="1098"/>
  <c r="L95" i="1098"/>
  <c r="N95" i="1098"/>
  <c r="D96" i="1098"/>
  <c r="F96" i="1098"/>
  <c r="H96" i="1098"/>
  <c r="J96" i="1098"/>
  <c r="L96" i="1098"/>
  <c r="N96" i="1098"/>
  <c r="D18" i="1097"/>
  <c r="F18" i="1097"/>
  <c r="H18" i="1097"/>
  <c r="J18" i="1097"/>
  <c r="L18" i="1097"/>
  <c r="N18" i="1097"/>
  <c r="D19" i="1097"/>
  <c r="F19" i="1097"/>
  <c r="H19" i="1097"/>
  <c r="J19" i="1097"/>
  <c r="L19" i="1097"/>
  <c r="N19" i="1097"/>
  <c r="D20" i="1097"/>
  <c r="F20" i="1097"/>
  <c r="H20" i="1097"/>
  <c r="J20" i="1097"/>
  <c r="L20" i="1097"/>
  <c r="N20" i="1097"/>
  <c r="D21" i="1097"/>
  <c r="F21" i="1097"/>
  <c r="H21" i="1097"/>
  <c r="J21" i="1097"/>
  <c r="L21" i="1097"/>
  <c r="N21" i="1097"/>
  <c r="D22" i="1097"/>
  <c r="F22" i="1097"/>
  <c r="H22" i="1097"/>
  <c r="J22" i="1097"/>
  <c r="L22" i="1097"/>
  <c r="N22" i="1097"/>
  <c r="D23" i="1097"/>
  <c r="F23" i="1097"/>
  <c r="H23" i="1097"/>
  <c r="J23" i="1097"/>
  <c r="L23" i="1097"/>
  <c r="N23" i="1097"/>
  <c r="D24" i="1097"/>
  <c r="F24" i="1097"/>
  <c r="H24" i="1097"/>
  <c r="J24" i="1097"/>
  <c r="L24" i="1097"/>
  <c r="N24" i="1097"/>
  <c r="D25" i="1097"/>
  <c r="F25" i="1097"/>
  <c r="H25" i="1097"/>
  <c r="J25" i="1097"/>
  <c r="L25" i="1097"/>
  <c r="N25" i="1097"/>
  <c r="D26" i="1097"/>
  <c r="F26" i="1097"/>
  <c r="H26" i="1097"/>
  <c r="J26" i="1097"/>
  <c r="L26" i="1097"/>
  <c r="N26" i="1097"/>
  <c r="D27" i="1097"/>
  <c r="F27" i="1097"/>
  <c r="H27" i="1097"/>
  <c r="J27" i="1097"/>
  <c r="L27" i="1097"/>
  <c r="N27" i="1097"/>
  <c r="D28" i="1097"/>
  <c r="F28" i="1097"/>
  <c r="H28" i="1097"/>
  <c r="J28" i="1097"/>
  <c r="L28" i="1097"/>
  <c r="N28" i="1097"/>
  <c r="D29" i="1097"/>
  <c r="F29" i="1097"/>
  <c r="H29" i="1097"/>
  <c r="J29" i="1097"/>
  <c r="L29" i="1097"/>
  <c r="N29" i="1097"/>
  <c r="D30" i="1097"/>
  <c r="F30" i="1097"/>
  <c r="H30" i="1097"/>
  <c r="J30" i="1097"/>
  <c r="L30" i="1097"/>
  <c r="N30" i="1097"/>
  <c r="D31" i="1097"/>
  <c r="F31" i="1097"/>
  <c r="H31" i="1097"/>
  <c r="J31" i="1097"/>
  <c r="L31" i="1097"/>
  <c r="N31" i="1097"/>
  <c r="D32" i="1097"/>
  <c r="F32" i="1097"/>
  <c r="H32" i="1097"/>
  <c r="J32" i="1097"/>
  <c r="L32" i="1097"/>
  <c r="N32" i="1097"/>
  <c r="D33" i="1097"/>
  <c r="F33" i="1097"/>
  <c r="H33" i="1097"/>
  <c r="J33" i="1097"/>
  <c r="L33" i="1097"/>
  <c r="N33" i="1097"/>
  <c r="D34" i="1097"/>
  <c r="F34" i="1097"/>
  <c r="H34" i="1097"/>
  <c r="J34" i="1097"/>
  <c r="L34" i="1097"/>
  <c r="N34" i="1097"/>
  <c r="D35" i="1097"/>
  <c r="F35" i="1097"/>
  <c r="H35" i="1097"/>
  <c r="J35" i="1097"/>
  <c r="L35" i="1097"/>
  <c r="N35" i="1097"/>
  <c r="D36" i="1097"/>
  <c r="F36" i="1097"/>
  <c r="H36" i="1097"/>
  <c r="J36" i="1097"/>
  <c r="L36" i="1097"/>
  <c r="N36" i="1097"/>
  <c r="D37" i="1097"/>
  <c r="F37" i="1097"/>
  <c r="H37" i="1097"/>
  <c r="J37" i="1097"/>
  <c r="L37" i="1097"/>
  <c r="N37" i="1097"/>
  <c r="D38" i="1097"/>
  <c r="F38" i="1097"/>
  <c r="H38" i="1097"/>
  <c r="J38" i="1097"/>
  <c r="L38" i="1097"/>
  <c r="N38" i="1097"/>
  <c r="D39" i="1097"/>
  <c r="F39" i="1097"/>
  <c r="H39" i="1097"/>
  <c r="J39" i="1097"/>
  <c r="L39" i="1097"/>
  <c r="N39" i="1097"/>
  <c r="D40" i="1097"/>
  <c r="F40" i="1097"/>
  <c r="H40" i="1097"/>
  <c r="J40" i="1097"/>
  <c r="L40" i="1097"/>
  <c r="N40" i="1097"/>
  <c r="D41" i="1097"/>
  <c r="F41" i="1097"/>
  <c r="H41" i="1097"/>
  <c r="J41" i="1097"/>
  <c r="L41" i="1097"/>
  <c r="N41" i="1097"/>
  <c r="D42" i="1097"/>
  <c r="F42" i="1097"/>
  <c r="H42" i="1097"/>
  <c r="J42" i="1097"/>
  <c r="L42" i="1097"/>
  <c r="N42" i="1097"/>
  <c r="D43" i="1097"/>
  <c r="F43" i="1097"/>
  <c r="H43" i="1097"/>
  <c r="J43" i="1097"/>
  <c r="L43" i="1097"/>
  <c r="N43" i="1097"/>
  <c r="D44" i="1097"/>
  <c r="F44" i="1097"/>
  <c r="H44" i="1097"/>
  <c r="J44" i="1097"/>
  <c r="L44" i="1097"/>
  <c r="N44" i="1097"/>
  <c r="D45" i="1097"/>
  <c r="F45" i="1097"/>
  <c r="H45" i="1097"/>
  <c r="J45" i="1097"/>
  <c r="L45" i="1097"/>
  <c r="N45" i="1097"/>
  <c r="D46" i="1097"/>
  <c r="F46" i="1097"/>
  <c r="H46" i="1097"/>
  <c r="J46" i="1097"/>
  <c r="L46" i="1097"/>
  <c r="N46" i="1097"/>
  <c r="D47" i="1097"/>
  <c r="F47" i="1097"/>
  <c r="H47" i="1097"/>
  <c r="J47" i="1097"/>
  <c r="N47" i="1097"/>
  <c r="D48" i="1097"/>
  <c r="F48" i="1097"/>
  <c r="H48" i="1097"/>
  <c r="J48" i="1097"/>
  <c r="L48" i="1097"/>
  <c r="N48" i="1097"/>
  <c r="D49" i="1097"/>
  <c r="F49" i="1097"/>
  <c r="H49" i="1097"/>
  <c r="J49" i="1097"/>
  <c r="L49" i="1097"/>
  <c r="N49" i="1097"/>
  <c r="D50" i="1097"/>
  <c r="F50" i="1097"/>
  <c r="H50" i="1097"/>
  <c r="J50" i="1097"/>
  <c r="L50" i="1097"/>
  <c r="N50" i="1097"/>
  <c r="D51" i="1097"/>
  <c r="F51" i="1097"/>
  <c r="H51" i="1097"/>
  <c r="J51" i="1097"/>
  <c r="L51" i="1097"/>
  <c r="N51" i="1097"/>
  <c r="D52" i="1097"/>
  <c r="F52" i="1097"/>
  <c r="H52" i="1097"/>
  <c r="J52" i="1097"/>
  <c r="L52" i="1097"/>
  <c r="N52" i="1097"/>
  <c r="D53" i="1097"/>
  <c r="F53" i="1097"/>
  <c r="H53" i="1097"/>
  <c r="J53" i="1097"/>
  <c r="L53" i="1097"/>
  <c r="N53" i="1097"/>
  <c r="D54" i="1097"/>
  <c r="F54" i="1097"/>
  <c r="H54" i="1097"/>
  <c r="J54" i="1097"/>
  <c r="L54" i="1097"/>
  <c r="N54" i="1097"/>
  <c r="D55" i="1097"/>
  <c r="F55" i="1097"/>
  <c r="H55" i="1097"/>
  <c r="J55" i="1097"/>
  <c r="L55" i="1097"/>
  <c r="N55" i="1097"/>
  <c r="D56" i="1097"/>
  <c r="F56" i="1097"/>
  <c r="H56" i="1097"/>
  <c r="J56" i="1097"/>
  <c r="L56" i="1097"/>
  <c r="N56" i="1097"/>
  <c r="D57" i="1097"/>
  <c r="F57" i="1097"/>
  <c r="H57" i="1097"/>
  <c r="J57" i="1097"/>
  <c r="L57" i="1097"/>
  <c r="N57" i="1097"/>
  <c r="D58" i="1097"/>
  <c r="F58" i="1097"/>
  <c r="H58" i="1097"/>
  <c r="J58" i="1097"/>
  <c r="L58" i="1097"/>
  <c r="N58" i="1097"/>
  <c r="D59" i="1097"/>
  <c r="F59" i="1097"/>
  <c r="H59" i="1097"/>
  <c r="J59" i="1097"/>
  <c r="L59" i="1097"/>
  <c r="N59" i="1097"/>
  <c r="D60" i="1097"/>
  <c r="F60" i="1097"/>
  <c r="H60" i="1097"/>
  <c r="J60" i="1097"/>
  <c r="L60" i="1097"/>
  <c r="N60" i="1097"/>
  <c r="D61" i="1097"/>
  <c r="F61" i="1097"/>
  <c r="H61" i="1097"/>
  <c r="J61" i="1097"/>
  <c r="L61" i="1097"/>
  <c r="N61" i="1097"/>
  <c r="D62" i="1097"/>
  <c r="F62" i="1097"/>
  <c r="H62" i="1097"/>
  <c r="J62" i="1097"/>
  <c r="L62" i="1097"/>
  <c r="N62" i="1097"/>
  <c r="D63" i="1097"/>
  <c r="F63" i="1097"/>
  <c r="H63" i="1097"/>
  <c r="J63" i="1097"/>
  <c r="L63" i="1097"/>
  <c r="N63" i="1097"/>
  <c r="D64" i="1097"/>
  <c r="F64" i="1097"/>
  <c r="H64" i="1097"/>
  <c r="J64" i="1097"/>
  <c r="L64" i="1097"/>
  <c r="N64" i="1097"/>
  <c r="D65" i="1097"/>
  <c r="F65" i="1097"/>
  <c r="H65" i="1097"/>
  <c r="J65" i="1097"/>
  <c r="L65" i="1097"/>
  <c r="N65" i="1097"/>
  <c r="D66" i="1097"/>
  <c r="F66" i="1097"/>
  <c r="H66" i="1097"/>
  <c r="J66" i="1097"/>
  <c r="L66" i="1097"/>
  <c r="N66" i="1097"/>
  <c r="D67" i="1097"/>
  <c r="F67" i="1097"/>
  <c r="H67" i="1097"/>
  <c r="J67" i="1097"/>
  <c r="L67" i="1097"/>
  <c r="N67" i="1097"/>
  <c r="D68" i="1097"/>
  <c r="F68" i="1097"/>
  <c r="H68" i="1097"/>
  <c r="J68" i="1097"/>
  <c r="L68" i="1097"/>
  <c r="N68" i="1097"/>
  <c r="D69" i="1097"/>
  <c r="F69" i="1097"/>
  <c r="H69" i="1097"/>
  <c r="J69" i="1097"/>
  <c r="L69" i="1097"/>
  <c r="N69" i="1097"/>
  <c r="D70" i="1097"/>
  <c r="F70" i="1097"/>
  <c r="H70" i="1097"/>
  <c r="J70" i="1097"/>
  <c r="L70" i="1097"/>
  <c r="N70" i="1097"/>
  <c r="D71" i="1097"/>
  <c r="F71" i="1097"/>
  <c r="H71" i="1097"/>
  <c r="J71" i="1097"/>
  <c r="L71" i="1097"/>
  <c r="N71" i="1097"/>
  <c r="D72" i="1097"/>
  <c r="F72" i="1097"/>
  <c r="H72" i="1097"/>
  <c r="J72" i="1097"/>
  <c r="L72" i="1097"/>
  <c r="N72" i="1097"/>
  <c r="D73" i="1097"/>
  <c r="F73" i="1097"/>
  <c r="H73" i="1097"/>
  <c r="J73" i="1097"/>
  <c r="L73" i="1097"/>
  <c r="N73" i="1097"/>
  <c r="D74" i="1097"/>
  <c r="F74" i="1097"/>
  <c r="H74" i="1097"/>
  <c r="J74" i="1097"/>
  <c r="L74" i="1097"/>
  <c r="N74" i="1097"/>
  <c r="D75" i="1097"/>
  <c r="F75" i="1097"/>
  <c r="H75" i="1097"/>
  <c r="J75" i="1097"/>
  <c r="L75" i="1097"/>
  <c r="N75" i="1097"/>
  <c r="D76" i="1097"/>
  <c r="F76" i="1097"/>
  <c r="H76" i="1097"/>
  <c r="J76" i="1097"/>
  <c r="L76" i="1097"/>
  <c r="N76" i="1097"/>
  <c r="D77" i="1097"/>
  <c r="F77" i="1097"/>
  <c r="H77" i="1097"/>
  <c r="J77" i="1097"/>
  <c r="L77" i="1097"/>
  <c r="N77" i="1097"/>
  <c r="D78" i="1097"/>
  <c r="F78" i="1097"/>
  <c r="H78" i="1097"/>
  <c r="J78" i="1097"/>
  <c r="L78" i="1097"/>
  <c r="N78" i="1097"/>
  <c r="D79" i="1097"/>
  <c r="F79" i="1097"/>
  <c r="H79" i="1097"/>
  <c r="J79" i="1097"/>
  <c r="L79" i="1097"/>
  <c r="N79" i="1097"/>
  <c r="D80" i="1097"/>
  <c r="F80" i="1097"/>
  <c r="H80" i="1097"/>
  <c r="J80" i="1097"/>
  <c r="L80" i="1097"/>
  <c r="N80" i="1097"/>
  <c r="D81" i="1097"/>
  <c r="F81" i="1097"/>
  <c r="H81" i="1097"/>
  <c r="J81" i="1097"/>
  <c r="L81" i="1097"/>
  <c r="N81" i="1097"/>
  <c r="D82" i="1097"/>
  <c r="F82" i="1097"/>
  <c r="H82" i="1097"/>
  <c r="J82" i="1097"/>
  <c r="L82" i="1097"/>
  <c r="N82" i="1097"/>
  <c r="D83" i="1097"/>
  <c r="F83" i="1097"/>
  <c r="H83" i="1097"/>
  <c r="J83" i="1097"/>
  <c r="L83" i="1097"/>
  <c r="N83" i="1097"/>
  <c r="D84" i="1097"/>
  <c r="F84" i="1097"/>
  <c r="H84" i="1097"/>
  <c r="J84" i="1097"/>
  <c r="L84" i="1097"/>
  <c r="N84" i="1097"/>
  <c r="D85" i="1097"/>
  <c r="F85" i="1097"/>
  <c r="H85" i="1097"/>
  <c r="J85" i="1097"/>
  <c r="L85" i="1097"/>
  <c r="N85" i="1097"/>
  <c r="D86" i="1097"/>
  <c r="F86" i="1097"/>
  <c r="H86" i="1097"/>
  <c r="J86" i="1097"/>
  <c r="L86" i="1097"/>
  <c r="N86" i="1097"/>
  <c r="D87" i="1097"/>
  <c r="F87" i="1097"/>
  <c r="H87" i="1097"/>
  <c r="J87" i="1097"/>
  <c r="L87" i="1097"/>
  <c r="N87" i="1097"/>
  <c r="D88" i="1097"/>
  <c r="F88" i="1097"/>
  <c r="H88" i="1097"/>
  <c r="J88" i="1097"/>
  <c r="L88" i="1097"/>
  <c r="N88" i="1097"/>
  <c r="D89" i="1097"/>
  <c r="F89" i="1097"/>
  <c r="H89" i="1097"/>
  <c r="J89" i="1097"/>
  <c r="L89" i="1097"/>
  <c r="N89" i="1097"/>
  <c r="D90" i="1097"/>
  <c r="F90" i="1097"/>
  <c r="H90" i="1097"/>
  <c r="J90" i="1097"/>
  <c r="L90" i="1097"/>
  <c r="N90" i="1097"/>
  <c r="D91" i="1097"/>
  <c r="F91" i="1097"/>
  <c r="H91" i="1097"/>
  <c r="J91" i="1097"/>
  <c r="L91" i="1097"/>
  <c r="N91" i="1097"/>
  <c r="D92" i="1097"/>
  <c r="F92" i="1097"/>
  <c r="H92" i="1097"/>
  <c r="J92" i="1097"/>
  <c r="L92" i="1097"/>
  <c r="N92" i="1097"/>
  <c r="D93" i="1097"/>
  <c r="F93" i="1097"/>
  <c r="H93" i="1097"/>
  <c r="J93" i="1097"/>
  <c r="L93" i="1097"/>
  <c r="N93" i="1097"/>
  <c r="D94" i="1097"/>
  <c r="F94" i="1097"/>
  <c r="H94" i="1097"/>
  <c r="J94" i="1097"/>
  <c r="L94" i="1097"/>
  <c r="N94" i="1097"/>
  <c r="D95" i="1097"/>
  <c r="F95" i="1097"/>
  <c r="H95" i="1097"/>
  <c r="J95" i="1097"/>
  <c r="L95" i="1097"/>
  <c r="N95" i="1097"/>
  <c r="D96" i="1097"/>
  <c r="F96" i="1097"/>
  <c r="H96" i="1097"/>
  <c r="J96" i="1097"/>
  <c r="L96" i="1097"/>
  <c r="N96" i="1097"/>
  <c r="B19" i="1095"/>
  <c r="D19" i="1095"/>
  <c r="F19" i="1095"/>
  <c r="H19" i="1095"/>
  <c r="J19" i="1095"/>
  <c r="L19" i="1095"/>
  <c r="P19" i="1095"/>
  <c r="F8" i="1093"/>
  <c r="F20" i="1093" s="1"/>
  <c r="G8" i="1093"/>
  <c r="L8" i="1093"/>
  <c r="M8" i="1093"/>
  <c r="M20" i="1093" s="1"/>
  <c r="F9" i="1093"/>
  <c r="G9" i="1093"/>
  <c r="L9" i="1093"/>
  <c r="M9" i="1093"/>
  <c r="F10" i="1093"/>
  <c r="G10" i="1093"/>
  <c r="F11" i="1093"/>
  <c r="G11" i="1093"/>
  <c r="F12" i="1093"/>
  <c r="G12" i="1093"/>
  <c r="F13" i="1093"/>
  <c r="G13" i="1093"/>
  <c r="F14" i="1093"/>
  <c r="G14" i="1093"/>
  <c r="F15" i="1093"/>
  <c r="G15" i="1093"/>
  <c r="F16" i="1093"/>
  <c r="G16" i="1093"/>
  <c r="B20" i="1093"/>
  <c r="C20" i="1093"/>
  <c r="D20" i="1093"/>
  <c r="E20" i="1093"/>
  <c r="G20" i="1093"/>
  <c r="H20" i="1093"/>
  <c r="I20" i="1093"/>
  <c r="J20" i="1093"/>
  <c r="K20" i="1093"/>
  <c r="L20" i="1093"/>
  <c r="P20" i="1093"/>
  <c r="Q20" i="1093"/>
  <c r="L27" i="1093"/>
  <c r="L39" i="1093" s="1"/>
  <c r="W27" i="1093"/>
  <c r="L28" i="1093"/>
  <c r="W28" i="1093"/>
  <c r="W39" i="1093" s="1"/>
  <c r="L29" i="1093"/>
  <c r="W29" i="1093"/>
  <c r="L30" i="1093"/>
  <c r="W30" i="1093"/>
  <c r="L31" i="1093"/>
  <c r="W31" i="1093"/>
  <c r="L32" i="1093"/>
  <c r="W32" i="1093"/>
  <c r="L33" i="1093"/>
  <c r="W33" i="1093"/>
  <c r="L34" i="1093"/>
  <c r="W34" i="1093"/>
  <c r="L35" i="1093"/>
  <c r="W35" i="1093"/>
  <c r="L36" i="1093"/>
  <c r="W36" i="1093"/>
  <c r="L37" i="1093"/>
  <c r="W37" i="1093"/>
  <c r="L38" i="1093"/>
  <c r="W38" i="1093"/>
  <c r="B39" i="1093"/>
  <c r="C39" i="1093"/>
  <c r="D39" i="1093"/>
  <c r="E39" i="1093"/>
  <c r="F39" i="1093"/>
  <c r="G39" i="1093"/>
  <c r="H39" i="1093"/>
  <c r="I39" i="1093"/>
  <c r="J39" i="1093"/>
  <c r="K39" i="1093"/>
  <c r="M39" i="1093"/>
  <c r="N39" i="1093"/>
  <c r="O39" i="1093"/>
  <c r="P39" i="1093"/>
  <c r="Q39" i="1093"/>
  <c r="R39" i="1093"/>
  <c r="S39" i="1093"/>
  <c r="T39" i="1093"/>
  <c r="U39" i="1093"/>
  <c r="V39" i="1093"/>
  <c r="B19" i="1092"/>
  <c r="D19" i="1092"/>
  <c r="F19" i="1092"/>
  <c r="H19" i="1092"/>
  <c r="B35" i="1092"/>
  <c r="D35" i="1092"/>
  <c r="B51" i="1092"/>
  <c r="D51" i="1092"/>
  <c r="B67" i="1092"/>
  <c r="D67" i="1092"/>
  <c r="F67" i="1092"/>
  <c r="H67" i="1092"/>
  <c r="B83" i="1092"/>
  <c r="D83" i="1092"/>
  <c r="F83" i="1092"/>
  <c r="B99" i="1092"/>
  <c r="D99" i="1092"/>
  <c r="F99" i="1092"/>
  <c r="H99" i="1092"/>
  <c r="B115" i="1092"/>
  <c r="D115" i="1092"/>
  <c r="H115" i="1092"/>
  <c r="B131" i="1092"/>
  <c r="F131" i="1092"/>
  <c r="H131" i="1092"/>
  <c r="B147" i="1092"/>
  <c r="D147" i="1092"/>
  <c r="H147" i="1092"/>
  <c r="B164" i="1092"/>
  <c r="H164" i="1092"/>
  <c r="H168" i="1092"/>
  <c r="F6" i="1091"/>
  <c r="G6" i="1091"/>
  <c r="F12" i="1091"/>
  <c r="F17" i="1091" s="1"/>
  <c r="G12" i="1091"/>
  <c r="G17" i="1091" s="1"/>
  <c r="B5" i="1079"/>
  <c r="B5" i="1081" s="1"/>
  <c r="C5" i="1079"/>
  <c r="C5" i="1081" s="1"/>
  <c r="D5" i="1079"/>
  <c r="D5" i="1081" s="1"/>
  <c r="E5" i="1079"/>
  <c r="E5" i="1081" s="1"/>
  <c r="B6" i="1079"/>
  <c r="B6" i="1081" s="1"/>
  <c r="C6" i="1079"/>
  <c r="C6" i="1081" s="1"/>
  <c r="D6" i="1079"/>
  <c r="D6" i="1081" s="1"/>
  <c r="E6" i="1079"/>
  <c r="E6" i="1081" s="1"/>
  <c r="G6" i="1079"/>
  <c r="G6" i="1081" s="1"/>
  <c r="E7" i="1079"/>
  <c r="E7" i="1081" s="1"/>
  <c r="F7" i="1079"/>
  <c r="F7" i="1081" s="1"/>
  <c r="G7" i="1079"/>
  <c r="G7" i="1081" s="1"/>
  <c r="H7" i="1079"/>
  <c r="H7" i="1081" s="1"/>
  <c r="B5" i="1078"/>
  <c r="B5" i="1080" s="1"/>
  <c r="B5" i="1082" s="1"/>
  <c r="B5" i="1083" s="1"/>
  <c r="B5" i="1084" s="1"/>
  <c r="B5" i="1085" s="1"/>
  <c r="B5" i="1086" s="1"/>
  <c r="B5" i="1087" s="1"/>
  <c r="B5" i="1088" s="1"/>
  <c r="B5" i="1089" s="1"/>
  <c r="C5" i="1078"/>
  <c r="C5" i="1080" s="1"/>
  <c r="C5" i="1082" s="1"/>
  <c r="C5" i="1083" s="1"/>
  <c r="C5" i="1084" s="1"/>
  <c r="C5" i="1085" s="1"/>
  <c r="C5" i="1086" s="1"/>
  <c r="C5" i="1087" s="1"/>
  <c r="C5" i="1088" s="1"/>
  <c r="C5" i="1089" s="1"/>
  <c r="D5" i="1078"/>
  <c r="D5" i="1080" s="1"/>
  <c r="D5" i="1082" s="1"/>
  <c r="D5" i="1083" s="1"/>
  <c r="D5" i="1084" s="1"/>
  <c r="D5" i="1085" s="1"/>
  <c r="D5" i="1086" s="1"/>
  <c r="D5" i="1087" s="1"/>
  <c r="D5" i="1088" s="1"/>
  <c r="D5" i="1089" s="1"/>
  <c r="E5" i="1078"/>
  <c r="E5" i="1080" s="1"/>
  <c r="E5" i="1082" s="1"/>
  <c r="E5" i="1083" s="1"/>
  <c r="E5" i="1084" s="1"/>
  <c r="E5" i="1085" s="1"/>
  <c r="E5" i="1086" s="1"/>
  <c r="E5" i="1087" s="1"/>
  <c r="E5" i="1088" s="1"/>
  <c r="E5" i="1089" s="1"/>
  <c r="F5" i="1078"/>
  <c r="F5" i="1080" s="1"/>
  <c r="F5" i="1082" s="1"/>
  <c r="F5" i="1083" s="1"/>
  <c r="F5" i="1084" s="1"/>
  <c r="F5" i="1085" s="1"/>
  <c r="F5" i="1086" s="1"/>
  <c r="F5" i="1087" s="1"/>
  <c r="F5" i="1088" s="1"/>
  <c r="F5" i="1089" s="1"/>
  <c r="B6" i="1078"/>
  <c r="B6" i="1080" s="1"/>
  <c r="B6" i="1082" s="1"/>
  <c r="B6" i="1083" s="1"/>
  <c r="B6" i="1084" s="1"/>
  <c r="B6" i="1085" s="1"/>
  <c r="B6" i="1086" s="1"/>
  <c r="B6" i="1087" s="1"/>
  <c r="B6" i="1088" s="1"/>
  <c r="B6" i="1089" s="1"/>
  <c r="C6" i="1078"/>
  <c r="C6" i="1080" s="1"/>
  <c r="C6" i="1082" s="1"/>
  <c r="C6" i="1083" s="1"/>
  <c r="C6" i="1084" s="1"/>
  <c r="C6" i="1085" s="1"/>
  <c r="C6" i="1086" s="1"/>
  <c r="C6" i="1087" s="1"/>
  <c r="C6" i="1088" s="1"/>
  <c r="C6" i="1089" s="1"/>
  <c r="D6" i="1078"/>
  <c r="D6" i="1080" s="1"/>
  <c r="D6" i="1082" s="1"/>
  <c r="D6" i="1083" s="1"/>
  <c r="D6" i="1084" s="1"/>
  <c r="D6" i="1085" s="1"/>
  <c r="D6" i="1086" s="1"/>
  <c r="D6" i="1087" s="1"/>
  <c r="D6" i="1088" s="1"/>
  <c r="D6" i="1089" s="1"/>
  <c r="E6" i="1078"/>
  <c r="E6" i="1080" s="1"/>
  <c r="E6" i="1082" s="1"/>
  <c r="E6" i="1083" s="1"/>
  <c r="E6" i="1084" s="1"/>
  <c r="E6" i="1085" s="1"/>
  <c r="E6" i="1086" s="1"/>
  <c r="E6" i="1087" s="1"/>
  <c r="E6" i="1088" s="1"/>
  <c r="E6" i="1089" s="1"/>
  <c r="F6" i="1078"/>
  <c r="F6" i="1080" s="1"/>
  <c r="F6" i="1082" s="1"/>
  <c r="F6" i="1083" s="1"/>
  <c r="F6" i="1084" s="1"/>
  <c r="F6" i="1085" s="1"/>
  <c r="F6" i="1086" s="1"/>
  <c r="F6" i="1087" s="1"/>
  <c r="F6" i="1088" s="1"/>
  <c r="F6" i="1089" s="1"/>
  <c r="I6" i="1078"/>
  <c r="H6" i="1080" s="1"/>
  <c r="H6" i="1082" s="1"/>
  <c r="H6" i="1083" s="1"/>
  <c r="H6" i="1084" s="1"/>
  <c r="H6" i="1085" s="1"/>
  <c r="H6" i="1086" s="1"/>
  <c r="H6" i="1087" s="1"/>
  <c r="H6" i="1088" s="1"/>
  <c r="H6" i="1089" s="1"/>
  <c r="F7" i="1078"/>
  <c r="F7" i="1080" s="1"/>
  <c r="F7" i="1082" s="1"/>
  <c r="F7" i="1083" s="1"/>
  <c r="F7" i="1084" s="1"/>
  <c r="F7" i="1085" s="1"/>
  <c r="F7" i="1086" s="1"/>
  <c r="F7" i="1087" s="1"/>
  <c r="F7" i="1088" s="1"/>
  <c r="F7" i="1089" s="1"/>
  <c r="H7" i="1078"/>
  <c r="G7" i="1080" s="1"/>
  <c r="G7" i="1082" s="1"/>
  <c r="G7" i="1083" s="1"/>
  <c r="G7" i="1084" s="1"/>
  <c r="G7" i="1085" s="1"/>
  <c r="G7" i="1086" s="1"/>
  <c r="G7" i="1087" s="1"/>
  <c r="G7" i="1088" s="1"/>
  <c r="G7" i="1089" s="1"/>
  <c r="I7" i="1078"/>
  <c r="H7" i="1080" s="1"/>
  <c r="H7" i="1082" s="1"/>
  <c r="H7" i="1083" s="1"/>
  <c r="H7" i="1084" s="1"/>
  <c r="H7" i="1085" s="1"/>
  <c r="H7" i="1086" s="1"/>
  <c r="H7" i="1087" s="1"/>
  <c r="H7" i="1088" s="1"/>
  <c r="H7" i="1089" s="1"/>
  <c r="K7" i="1078"/>
  <c r="I7" i="1080" s="1"/>
  <c r="I7" i="1082" s="1"/>
  <c r="I7" i="1083" s="1"/>
  <c r="I7" i="1084" s="1"/>
  <c r="I7" i="1085" s="1"/>
  <c r="I7" i="1086" s="1"/>
  <c r="I7" i="1087" s="1"/>
  <c r="I7" i="1088" s="1"/>
  <c r="I7" i="1089" s="1"/>
  <c r="F20" i="1073" l="1"/>
  <c r="G20" i="1073"/>
  <c r="F20" i="1071"/>
  <c r="G20" i="1071"/>
  <c r="J7" i="1069"/>
  <c r="J8" i="1069"/>
  <c r="J9" i="1069"/>
  <c r="J19" i="1069" s="1"/>
  <c r="J10" i="1069"/>
  <c r="J11" i="1069"/>
  <c r="J12" i="1069"/>
  <c r="H19" i="1069"/>
  <c r="I19" i="1069"/>
  <c r="F20" i="1068"/>
  <c r="G20" i="1068"/>
  <c r="B6" i="1062" l="1"/>
  <c r="B8" i="1062"/>
  <c r="B29" i="1062"/>
  <c r="B37" i="1062"/>
  <c r="B46" i="1062"/>
  <c r="G16" i="5"/>
  <c r="G14" i="5"/>
  <c r="T51" i="990"/>
  <c r="P51" i="990"/>
  <c r="E7" i="5"/>
  <c r="E32" i="6"/>
  <c r="H32" i="6" s="1"/>
  <c r="E31" i="6"/>
  <c r="H31" i="6" s="1"/>
  <c r="E30" i="6"/>
  <c r="E29" i="6"/>
  <c r="E28" i="6"/>
  <c r="G7" i="5"/>
  <c r="T50" i="990"/>
  <c r="S50" i="990"/>
  <c r="R50" i="990"/>
  <c r="Q50" i="990"/>
  <c r="P50" i="990"/>
  <c r="P44" i="990"/>
  <c r="Q44" i="990"/>
  <c r="R44" i="990"/>
  <c r="S44" i="990"/>
  <c r="T44" i="990"/>
  <c r="Q43" i="990"/>
  <c r="R43" i="990"/>
  <c r="S43" i="990"/>
  <c r="P42" i="990"/>
  <c r="Q42" i="990"/>
  <c r="R42" i="990"/>
  <c r="S42" i="990"/>
  <c r="T42" i="990"/>
  <c r="P18" i="990"/>
  <c r="Q18" i="990"/>
  <c r="R18" i="990"/>
  <c r="S18" i="990"/>
  <c r="T18" i="990"/>
  <c r="P19" i="990"/>
  <c r="Q19" i="990"/>
  <c r="R19" i="990"/>
  <c r="S19" i="990"/>
  <c r="T19" i="990"/>
  <c r="M20" i="990"/>
  <c r="T20" i="990"/>
  <c r="P20" i="990"/>
  <c r="Q20" i="990"/>
  <c r="R20" i="990"/>
  <c r="S20" i="990"/>
  <c r="M21" i="990"/>
  <c r="T21" i="990"/>
  <c r="P21" i="990"/>
  <c r="Q21" i="990"/>
  <c r="R21" i="990"/>
  <c r="S21" i="990"/>
  <c r="M22" i="990"/>
  <c r="T34" i="990"/>
  <c r="P22" i="990"/>
  <c r="Q22" i="990"/>
  <c r="R22" i="990"/>
  <c r="S22" i="990"/>
  <c r="M23" i="990"/>
  <c r="P23" i="990"/>
  <c r="Q23" i="990"/>
  <c r="R23" i="990"/>
  <c r="S23" i="990"/>
  <c r="M24" i="990"/>
  <c r="T36" i="990"/>
  <c r="P24" i="990"/>
  <c r="Q24" i="990"/>
  <c r="R24" i="990"/>
  <c r="S24" i="990"/>
  <c r="M25" i="990"/>
  <c r="T25" i="990"/>
  <c r="P25" i="990"/>
  <c r="Q25" i="990"/>
  <c r="R25" i="990"/>
  <c r="S25" i="990"/>
  <c r="P26" i="990"/>
  <c r="Q26" i="990"/>
  <c r="R26" i="990"/>
  <c r="S26" i="990"/>
  <c r="T26" i="990"/>
  <c r="P27" i="990"/>
  <c r="Q27" i="990"/>
  <c r="R27" i="990"/>
  <c r="S27" i="990"/>
  <c r="T27" i="990"/>
  <c r="P28" i="990"/>
  <c r="Q28" i="990"/>
  <c r="R28" i="990"/>
  <c r="S28" i="990"/>
  <c r="T28" i="990"/>
  <c r="P29" i="990"/>
  <c r="Q29" i="990"/>
  <c r="R29" i="990"/>
  <c r="S29" i="990"/>
  <c r="T29" i="990"/>
  <c r="P30" i="990"/>
  <c r="Q30" i="990"/>
  <c r="R30" i="990"/>
  <c r="S30" i="990"/>
  <c r="T30" i="990"/>
  <c r="F31" i="990"/>
  <c r="M31" i="990"/>
  <c r="T43" i="990"/>
  <c r="Q31" i="990"/>
  <c r="R31" i="990"/>
  <c r="S31" i="990"/>
  <c r="P32" i="990"/>
  <c r="Q32" i="990"/>
  <c r="R32" i="990"/>
  <c r="S32" i="990"/>
  <c r="P33" i="990"/>
  <c r="Q33" i="990"/>
  <c r="R33" i="990"/>
  <c r="S33" i="990"/>
  <c r="P34" i="990"/>
  <c r="Q34" i="990"/>
  <c r="R34" i="990"/>
  <c r="S34" i="990"/>
  <c r="P35" i="990"/>
  <c r="Q35" i="990"/>
  <c r="R35" i="990"/>
  <c r="S35" i="990"/>
  <c r="P36" i="990"/>
  <c r="Q36" i="990"/>
  <c r="R36" i="990"/>
  <c r="S36" i="990"/>
  <c r="P37" i="990"/>
  <c r="Q37" i="990"/>
  <c r="R37" i="990"/>
  <c r="S37" i="990"/>
  <c r="P38" i="990"/>
  <c r="Q38" i="990"/>
  <c r="R38" i="990"/>
  <c r="S38" i="990"/>
  <c r="T38" i="990"/>
  <c r="P39" i="990"/>
  <c r="Q39" i="990"/>
  <c r="R39" i="990"/>
  <c r="S39" i="990"/>
  <c r="T39" i="990"/>
  <c r="P40" i="990"/>
  <c r="Q40" i="990"/>
  <c r="R40" i="990"/>
  <c r="S40" i="990"/>
  <c r="T40" i="990"/>
  <c r="P41" i="990"/>
  <c r="Q41" i="990"/>
  <c r="R41" i="990"/>
  <c r="S41" i="990"/>
  <c r="T41" i="990"/>
  <c r="F6" i="989"/>
  <c r="I6" i="989"/>
  <c r="G6" i="989"/>
  <c r="H6" i="989"/>
  <c r="F7" i="989"/>
  <c r="G7" i="989"/>
  <c r="H7" i="989"/>
  <c r="J7" i="989"/>
  <c r="K7" i="989"/>
  <c r="F8" i="989"/>
  <c r="L9" i="989"/>
  <c r="G8" i="989"/>
  <c r="H8" i="989"/>
  <c r="J8" i="989"/>
  <c r="K8" i="989"/>
  <c r="F9" i="989"/>
  <c r="G9" i="989"/>
  <c r="H9" i="989"/>
  <c r="J9" i="989"/>
  <c r="K9" i="989"/>
  <c r="F10" i="989"/>
  <c r="I10" i="989"/>
  <c r="G10" i="989"/>
  <c r="H10" i="989"/>
  <c r="J10" i="989"/>
  <c r="K10" i="989"/>
  <c r="F11" i="989"/>
  <c r="G11" i="989"/>
  <c r="H11" i="989"/>
  <c r="J11" i="989"/>
  <c r="K11" i="989"/>
  <c r="F12" i="989"/>
  <c r="G12" i="989"/>
  <c r="H12" i="989"/>
  <c r="J12" i="989"/>
  <c r="K12" i="989"/>
  <c r="F13" i="989"/>
  <c r="I13" i="989"/>
  <c r="G13" i="989"/>
  <c r="H13" i="989"/>
  <c r="J13" i="989"/>
  <c r="K13" i="989"/>
  <c r="F14" i="989"/>
  <c r="I14" i="989"/>
  <c r="G14" i="989"/>
  <c r="H14" i="989"/>
  <c r="J14" i="989"/>
  <c r="K14" i="989"/>
  <c r="F15" i="989"/>
  <c r="G15" i="989"/>
  <c r="H15" i="989"/>
  <c r="J15" i="989"/>
  <c r="K15" i="989"/>
  <c r="F16" i="989"/>
  <c r="G16" i="989"/>
  <c r="H16" i="989"/>
  <c r="J16" i="989"/>
  <c r="K16" i="989"/>
  <c r="F17" i="989"/>
  <c r="G17" i="989"/>
  <c r="H17" i="989"/>
  <c r="J17" i="989"/>
  <c r="K17" i="989"/>
  <c r="F18" i="989"/>
  <c r="G18" i="989"/>
  <c r="H18" i="989"/>
  <c r="J18" i="989"/>
  <c r="K18" i="989"/>
  <c r="F19" i="989"/>
  <c r="I19" i="989"/>
  <c r="G19" i="989"/>
  <c r="H19" i="989"/>
  <c r="J19" i="989"/>
  <c r="K19" i="989"/>
  <c r="F20" i="989"/>
  <c r="I20" i="989"/>
  <c r="G20" i="989"/>
  <c r="H20" i="989"/>
  <c r="J20" i="989"/>
  <c r="K20" i="989"/>
  <c r="F21" i="989"/>
  <c r="I21" i="989"/>
  <c r="G21" i="989"/>
  <c r="H21" i="989"/>
  <c r="J21" i="989"/>
  <c r="K21" i="989"/>
  <c r="F22" i="989"/>
  <c r="L22" i="989"/>
  <c r="G22" i="989"/>
  <c r="H22" i="989"/>
  <c r="J22" i="989"/>
  <c r="K22" i="989"/>
  <c r="F23" i="989"/>
  <c r="G23" i="989"/>
  <c r="H23" i="989"/>
  <c r="J23" i="989"/>
  <c r="K23" i="989"/>
  <c r="F24" i="989"/>
  <c r="I24" i="989"/>
  <c r="G24" i="989"/>
  <c r="H24" i="989"/>
  <c r="J24" i="989"/>
  <c r="K24" i="989"/>
  <c r="F25" i="989"/>
  <c r="L25" i="989"/>
  <c r="G25" i="989"/>
  <c r="H25" i="989"/>
  <c r="J25" i="989"/>
  <c r="K25" i="989"/>
  <c r="F26" i="989"/>
  <c r="I26" i="989"/>
  <c r="G26" i="989"/>
  <c r="H26" i="989"/>
  <c r="J26" i="989"/>
  <c r="K26" i="989"/>
  <c r="F27" i="989"/>
  <c r="G27" i="989"/>
  <c r="H27" i="989"/>
  <c r="J27" i="989"/>
  <c r="K27" i="989"/>
  <c r="F28" i="989"/>
  <c r="G28" i="989"/>
  <c r="H28" i="989"/>
  <c r="J28" i="989"/>
  <c r="K28" i="989"/>
  <c r="F29" i="989"/>
  <c r="L29" i="989"/>
  <c r="G29" i="989"/>
  <c r="H29" i="989"/>
  <c r="J29" i="989"/>
  <c r="K29" i="989"/>
  <c r="F30" i="989"/>
  <c r="G30" i="989"/>
  <c r="H30" i="989"/>
  <c r="J30" i="989"/>
  <c r="K30" i="989"/>
  <c r="F31" i="989"/>
  <c r="I31" i="989"/>
  <c r="G31" i="989"/>
  <c r="H31" i="989"/>
  <c r="J31" i="989"/>
  <c r="K31" i="989"/>
  <c r="F32" i="989"/>
  <c r="L32" i="989"/>
  <c r="G32" i="989"/>
  <c r="H32" i="989"/>
  <c r="J32" i="989"/>
  <c r="K32" i="989"/>
  <c r="F33" i="989"/>
  <c r="I33" i="989"/>
  <c r="G33" i="989"/>
  <c r="H33" i="989"/>
  <c r="J33" i="989"/>
  <c r="K33" i="989"/>
  <c r="F34" i="989"/>
  <c r="I34" i="989"/>
  <c r="G34" i="989"/>
  <c r="H34" i="989"/>
  <c r="J34" i="989"/>
  <c r="K34" i="989"/>
  <c r="F35" i="989"/>
  <c r="I35" i="989"/>
  <c r="G35" i="989"/>
  <c r="H35" i="989"/>
  <c r="J35" i="989"/>
  <c r="K35" i="989"/>
  <c r="F36" i="989"/>
  <c r="I36" i="989"/>
  <c r="G36" i="989"/>
  <c r="H36" i="989"/>
  <c r="J36" i="989"/>
  <c r="K36" i="989"/>
  <c r="F37" i="989"/>
  <c r="G37" i="989"/>
  <c r="H37" i="989"/>
  <c r="J37" i="989"/>
  <c r="K37" i="989"/>
  <c r="F38" i="989"/>
  <c r="I38" i="989"/>
  <c r="G38" i="989"/>
  <c r="H38" i="989"/>
  <c r="J38" i="989"/>
  <c r="K38" i="989"/>
  <c r="F39" i="989"/>
  <c r="L39" i="989"/>
  <c r="G39" i="989"/>
  <c r="H39" i="989"/>
  <c r="J39" i="989"/>
  <c r="K39" i="989"/>
  <c r="F40" i="989"/>
  <c r="I40" i="989"/>
  <c r="G40" i="989"/>
  <c r="H40" i="989"/>
  <c r="J40" i="989"/>
  <c r="K40" i="989"/>
  <c r="F41" i="989"/>
  <c r="G41" i="989"/>
  <c r="H41" i="989"/>
  <c r="J41" i="989"/>
  <c r="K41" i="989"/>
  <c r="F42" i="989"/>
  <c r="L42" i="989"/>
  <c r="I42" i="989"/>
  <c r="G42" i="989"/>
  <c r="H42" i="989"/>
  <c r="J42" i="989"/>
  <c r="K42" i="989"/>
  <c r="F43" i="989"/>
  <c r="G43" i="989"/>
  <c r="H43" i="989"/>
  <c r="J43" i="989"/>
  <c r="K43" i="989"/>
  <c r="F44" i="989"/>
  <c r="G44" i="989"/>
  <c r="H44" i="989"/>
  <c r="J44" i="989"/>
  <c r="K44" i="989"/>
  <c r="F45" i="989"/>
  <c r="L45" i="989"/>
  <c r="G45" i="989"/>
  <c r="H45" i="989"/>
  <c r="J45" i="989"/>
  <c r="K45" i="989"/>
  <c r="F46" i="989"/>
  <c r="G46" i="989"/>
  <c r="H46" i="989"/>
  <c r="J46" i="989"/>
  <c r="K46" i="989"/>
  <c r="F47" i="989"/>
  <c r="I47" i="989"/>
  <c r="G47" i="989"/>
  <c r="H47" i="989"/>
  <c r="J47" i="989"/>
  <c r="K47" i="989"/>
  <c r="F48" i="989"/>
  <c r="G48" i="989"/>
  <c r="H48" i="989"/>
  <c r="J48" i="989"/>
  <c r="K48" i="989"/>
  <c r="F49" i="989"/>
  <c r="I49" i="989"/>
  <c r="G49" i="989"/>
  <c r="H49" i="989"/>
  <c r="J49" i="989"/>
  <c r="K49" i="989"/>
  <c r="F50" i="989"/>
  <c r="G50" i="989"/>
  <c r="H50" i="989"/>
  <c r="J50" i="989"/>
  <c r="K50" i="989"/>
  <c r="F51" i="989"/>
  <c r="I51" i="989"/>
  <c r="G51" i="989"/>
  <c r="H51" i="989"/>
  <c r="J51" i="989"/>
  <c r="K51" i="989"/>
  <c r="F52" i="989"/>
  <c r="I52" i="989"/>
  <c r="G52" i="989"/>
  <c r="H52" i="989"/>
  <c r="J52" i="989"/>
  <c r="K52" i="989"/>
  <c r="F53" i="989"/>
  <c r="I53" i="989"/>
  <c r="G53" i="989"/>
  <c r="H53" i="989"/>
  <c r="J53" i="989"/>
  <c r="K53" i="989"/>
  <c r="E6" i="988"/>
  <c r="F6" i="988"/>
  <c r="H6" i="988"/>
  <c r="I6" i="988"/>
  <c r="J6" i="988"/>
  <c r="L6" i="988"/>
  <c r="E7" i="988"/>
  <c r="F7" i="988"/>
  <c r="H7" i="988"/>
  <c r="I7" i="988"/>
  <c r="J7" i="988"/>
  <c r="L7" i="988"/>
  <c r="E8" i="988"/>
  <c r="F8" i="988"/>
  <c r="H8" i="988"/>
  <c r="I8" i="988"/>
  <c r="J8" i="988"/>
  <c r="L8" i="988"/>
  <c r="E9" i="988"/>
  <c r="F9" i="988"/>
  <c r="H9" i="988"/>
  <c r="I9" i="988"/>
  <c r="J9" i="988"/>
  <c r="L9" i="988"/>
  <c r="E10" i="988"/>
  <c r="F10" i="988"/>
  <c r="H10" i="988"/>
  <c r="I10" i="988"/>
  <c r="J10" i="988"/>
  <c r="L10" i="988"/>
  <c r="E11" i="988"/>
  <c r="F11" i="988"/>
  <c r="H11" i="988"/>
  <c r="I11" i="988"/>
  <c r="J11" i="988"/>
  <c r="L11" i="988"/>
  <c r="E12" i="988"/>
  <c r="F12" i="988"/>
  <c r="H12" i="988"/>
  <c r="I12" i="988"/>
  <c r="J12" i="988"/>
  <c r="L12" i="988"/>
  <c r="E13" i="988"/>
  <c r="F13" i="988"/>
  <c r="H13" i="988"/>
  <c r="I13" i="988"/>
  <c r="J13" i="988"/>
  <c r="L13" i="988"/>
  <c r="E14" i="988"/>
  <c r="F14" i="988"/>
  <c r="H14" i="988"/>
  <c r="I14" i="988"/>
  <c r="J14" i="988"/>
  <c r="L14" i="988"/>
  <c r="E15" i="988"/>
  <c r="F15" i="988"/>
  <c r="H15" i="988"/>
  <c r="I15" i="988"/>
  <c r="J15" i="988"/>
  <c r="L15" i="988"/>
  <c r="E16" i="988"/>
  <c r="F16" i="988"/>
  <c r="H16" i="988"/>
  <c r="I16" i="988"/>
  <c r="J16" i="988"/>
  <c r="L16" i="988"/>
  <c r="E17" i="988"/>
  <c r="F17" i="988"/>
  <c r="H17" i="988"/>
  <c r="I17" i="988"/>
  <c r="J17" i="988"/>
  <c r="L17" i="988"/>
  <c r="E18" i="988"/>
  <c r="F18" i="988"/>
  <c r="H18" i="988"/>
  <c r="I18" i="988"/>
  <c r="J18" i="988"/>
  <c r="L18" i="988"/>
  <c r="E19" i="988"/>
  <c r="F19" i="988"/>
  <c r="H19" i="988"/>
  <c r="I19" i="988"/>
  <c r="J19" i="988"/>
  <c r="L19" i="988"/>
  <c r="E20" i="988"/>
  <c r="F20" i="988"/>
  <c r="H20" i="988"/>
  <c r="I20" i="988"/>
  <c r="J20" i="988"/>
  <c r="L20" i="988"/>
  <c r="E21" i="988"/>
  <c r="F21" i="988"/>
  <c r="H21" i="988"/>
  <c r="I21" i="988"/>
  <c r="J21" i="988"/>
  <c r="L21" i="988"/>
  <c r="E22" i="988"/>
  <c r="F22" i="988"/>
  <c r="H22" i="988"/>
  <c r="I22" i="988"/>
  <c r="J22" i="988"/>
  <c r="L22" i="988"/>
  <c r="E23" i="988"/>
  <c r="F23" i="988"/>
  <c r="H23" i="988"/>
  <c r="I23" i="988"/>
  <c r="J23" i="988"/>
  <c r="L23" i="988"/>
  <c r="E24" i="988"/>
  <c r="F24" i="988"/>
  <c r="H24" i="988"/>
  <c r="I24" i="988"/>
  <c r="J24" i="988"/>
  <c r="L24" i="988"/>
  <c r="E25" i="988"/>
  <c r="F25" i="988"/>
  <c r="H25" i="988"/>
  <c r="I25" i="988"/>
  <c r="J25" i="988"/>
  <c r="L25" i="988"/>
  <c r="E26" i="988"/>
  <c r="F26" i="988"/>
  <c r="H26" i="988"/>
  <c r="I26" i="988"/>
  <c r="J26" i="988"/>
  <c r="L26" i="988"/>
  <c r="E27" i="988"/>
  <c r="F27" i="988"/>
  <c r="H27" i="988"/>
  <c r="I27" i="988"/>
  <c r="J27" i="988"/>
  <c r="L27" i="988"/>
  <c r="E28" i="988"/>
  <c r="F28" i="988"/>
  <c r="H28" i="988"/>
  <c r="I28" i="988"/>
  <c r="J28" i="988"/>
  <c r="L28" i="988"/>
  <c r="E29" i="988"/>
  <c r="F29" i="988"/>
  <c r="H29" i="988"/>
  <c r="I29" i="988"/>
  <c r="J29" i="988"/>
  <c r="L29" i="988"/>
  <c r="D30" i="988"/>
  <c r="E30" i="988"/>
  <c r="F30" i="988"/>
  <c r="H30" i="988"/>
  <c r="I30" i="988"/>
  <c r="J30" i="988"/>
  <c r="L30" i="988"/>
  <c r="D31" i="988"/>
  <c r="E31" i="988"/>
  <c r="F31" i="988"/>
  <c r="H31" i="988"/>
  <c r="I31" i="988"/>
  <c r="J31" i="988"/>
  <c r="L31" i="988"/>
  <c r="D32" i="988"/>
  <c r="E32" i="988"/>
  <c r="F32" i="988"/>
  <c r="H32" i="988"/>
  <c r="I32" i="988"/>
  <c r="J32" i="988"/>
  <c r="L32" i="988"/>
  <c r="D33" i="988"/>
  <c r="E33" i="988"/>
  <c r="F33" i="988"/>
  <c r="H33" i="988"/>
  <c r="I33" i="988"/>
  <c r="J33" i="988"/>
  <c r="L33" i="988"/>
  <c r="D34" i="988"/>
  <c r="E34" i="988"/>
  <c r="F34" i="988"/>
  <c r="H34" i="988"/>
  <c r="I34" i="988"/>
  <c r="J34" i="988"/>
  <c r="L34" i="988"/>
  <c r="D35" i="988"/>
  <c r="E35" i="988"/>
  <c r="F35" i="988"/>
  <c r="H35" i="988"/>
  <c r="I35" i="988"/>
  <c r="J35" i="988"/>
  <c r="L35" i="988"/>
  <c r="D36" i="988"/>
  <c r="E36" i="988"/>
  <c r="F36" i="988"/>
  <c r="H36" i="988"/>
  <c r="I36" i="988"/>
  <c r="J36" i="988"/>
  <c r="L36" i="988"/>
  <c r="D37" i="988"/>
  <c r="E37" i="988"/>
  <c r="F37" i="988"/>
  <c r="H37" i="988"/>
  <c r="I37" i="988"/>
  <c r="J37" i="988"/>
  <c r="L37" i="988"/>
  <c r="D38" i="988"/>
  <c r="E38" i="988"/>
  <c r="F38" i="988"/>
  <c r="H38" i="988"/>
  <c r="I38" i="988"/>
  <c r="J38" i="988"/>
  <c r="L38" i="988"/>
  <c r="D39" i="988"/>
  <c r="E39" i="988"/>
  <c r="F39" i="988"/>
  <c r="H39" i="988"/>
  <c r="I39" i="988"/>
  <c r="J39" i="988"/>
  <c r="L39" i="988"/>
  <c r="D40" i="988"/>
  <c r="E40" i="988"/>
  <c r="F40" i="988"/>
  <c r="H40" i="988"/>
  <c r="I40" i="988"/>
  <c r="J40" i="988"/>
  <c r="L40" i="988"/>
  <c r="D41" i="988"/>
  <c r="E41" i="988"/>
  <c r="F41" i="988"/>
  <c r="H41" i="988"/>
  <c r="I41" i="988"/>
  <c r="J41" i="988"/>
  <c r="L41" i="988"/>
  <c r="D42" i="988"/>
  <c r="E42" i="988"/>
  <c r="F42" i="988"/>
  <c r="H42" i="988"/>
  <c r="I42" i="988"/>
  <c r="J42" i="988"/>
  <c r="L42" i="988"/>
  <c r="D43" i="988"/>
  <c r="E43" i="988"/>
  <c r="F43" i="988"/>
  <c r="H43" i="988"/>
  <c r="I43" i="988"/>
  <c r="J43" i="988"/>
  <c r="L43" i="988"/>
  <c r="D44" i="988"/>
  <c r="E44" i="988"/>
  <c r="F44" i="988"/>
  <c r="H44" i="988"/>
  <c r="I44" i="988"/>
  <c r="J44" i="988"/>
  <c r="L44" i="988"/>
  <c r="D45" i="988"/>
  <c r="E45" i="988"/>
  <c r="F45" i="988"/>
  <c r="H45" i="988"/>
  <c r="I45" i="988"/>
  <c r="J45" i="988"/>
  <c r="L45" i="988"/>
  <c r="D46" i="988"/>
  <c r="E46" i="988"/>
  <c r="F46" i="988"/>
  <c r="H46" i="988"/>
  <c r="I46" i="988"/>
  <c r="J46" i="988"/>
  <c r="L46" i="988"/>
  <c r="D47" i="988"/>
  <c r="E47" i="988"/>
  <c r="F47" i="988"/>
  <c r="H47" i="988"/>
  <c r="I47" i="988"/>
  <c r="J47" i="988"/>
  <c r="L47" i="988"/>
  <c r="D48" i="988"/>
  <c r="E48" i="988"/>
  <c r="F48" i="988"/>
  <c r="H48" i="988"/>
  <c r="I48" i="988"/>
  <c r="J48" i="988"/>
  <c r="L48" i="988"/>
  <c r="D49" i="988"/>
  <c r="E49" i="988"/>
  <c r="F49" i="988"/>
  <c r="H49" i="988"/>
  <c r="I49" i="988"/>
  <c r="J49" i="988"/>
  <c r="L49" i="988"/>
  <c r="D50" i="988"/>
  <c r="E50" i="988"/>
  <c r="F50" i="988"/>
  <c r="H50" i="988"/>
  <c r="I50" i="988"/>
  <c r="J50" i="988"/>
  <c r="L50" i="988"/>
  <c r="D51" i="988"/>
  <c r="E51" i="988"/>
  <c r="F51" i="988"/>
  <c r="H51" i="988"/>
  <c r="I51" i="988"/>
  <c r="J51" i="988"/>
  <c r="L51" i="988"/>
  <c r="D52" i="988"/>
  <c r="E52" i="988"/>
  <c r="F52" i="988"/>
  <c r="G52" i="988"/>
  <c r="H52" i="988"/>
  <c r="I52" i="988"/>
  <c r="J52" i="988"/>
  <c r="K52" i="988"/>
  <c r="L52" i="988"/>
  <c r="D53" i="988"/>
  <c r="E53" i="988"/>
  <c r="F53" i="988"/>
  <c r="I53" i="988"/>
  <c r="J53" i="988"/>
  <c r="L53" i="988"/>
  <c r="E6" i="987"/>
  <c r="F6" i="987"/>
  <c r="H6" i="987"/>
  <c r="I6" i="987"/>
  <c r="J6" i="987"/>
  <c r="L6" i="987"/>
  <c r="E7" i="987"/>
  <c r="F7" i="987"/>
  <c r="H7" i="987"/>
  <c r="I7" i="987"/>
  <c r="J7" i="987"/>
  <c r="L7" i="987"/>
  <c r="E8" i="987"/>
  <c r="F8" i="987"/>
  <c r="H8" i="987"/>
  <c r="I8" i="987"/>
  <c r="J8" i="987"/>
  <c r="L8" i="987"/>
  <c r="E9" i="987"/>
  <c r="F9" i="987"/>
  <c r="H9" i="987"/>
  <c r="I9" i="987"/>
  <c r="J9" i="987"/>
  <c r="L9" i="987"/>
  <c r="E10" i="987"/>
  <c r="F10" i="987"/>
  <c r="H10" i="987"/>
  <c r="I10" i="987"/>
  <c r="J10" i="987"/>
  <c r="L10" i="987"/>
  <c r="E11" i="987"/>
  <c r="F11" i="987"/>
  <c r="H11" i="987"/>
  <c r="I11" i="987"/>
  <c r="J11" i="987"/>
  <c r="L11" i="987"/>
  <c r="E12" i="987"/>
  <c r="F12" i="987"/>
  <c r="H12" i="987"/>
  <c r="I12" i="987"/>
  <c r="J12" i="987"/>
  <c r="L12" i="987"/>
  <c r="E13" i="987"/>
  <c r="F13" i="987"/>
  <c r="H13" i="987"/>
  <c r="I13" i="987"/>
  <c r="J13" i="987"/>
  <c r="L13" i="987"/>
  <c r="E14" i="987"/>
  <c r="F14" i="987"/>
  <c r="H14" i="987"/>
  <c r="I14" i="987"/>
  <c r="J14" i="987"/>
  <c r="L14" i="987"/>
  <c r="E15" i="987"/>
  <c r="F15" i="987"/>
  <c r="H15" i="987"/>
  <c r="I15" i="987"/>
  <c r="J15" i="987"/>
  <c r="L15" i="987"/>
  <c r="E16" i="987"/>
  <c r="F16" i="987"/>
  <c r="H16" i="987"/>
  <c r="I16" i="987"/>
  <c r="J16" i="987"/>
  <c r="L16" i="987"/>
  <c r="E17" i="987"/>
  <c r="F17" i="987"/>
  <c r="H17" i="987"/>
  <c r="I17" i="987"/>
  <c r="J17" i="987"/>
  <c r="L17" i="987"/>
  <c r="E18" i="987"/>
  <c r="F18" i="987"/>
  <c r="H18" i="987"/>
  <c r="I18" i="987"/>
  <c r="J18" i="987"/>
  <c r="L18" i="987"/>
  <c r="E19" i="987"/>
  <c r="F19" i="987"/>
  <c r="H19" i="987"/>
  <c r="I19" i="987"/>
  <c r="J19" i="987"/>
  <c r="L19" i="987"/>
  <c r="E20" i="987"/>
  <c r="F20" i="987"/>
  <c r="H20" i="987"/>
  <c r="I20" i="987"/>
  <c r="J20" i="987"/>
  <c r="L20" i="987"/>
  <c r="E21" i="987"/>
  <c r="F21" i="987"/>
  <c r="H21" i="987"/>
  <c r="I21" i="987"/>
  <c r="J21" i="987"/>
  <c r="L21" i="987"/>
  <c r="E22" i="987"/>
  <c r="F22" i="987"/>
  <c r="H22" i="987"/>
  <c r="I22" i="987"/>
  <c r="J22" i="987"/>
  <c r="L22" i="987"/>
  <c r="E23" i="987"/>
  <c r="F23" i="987"/>
  <c r="H23" i="987"/>
  <c r="I23" i="987"/>
  <c r="J23" i="987"/>
  <c r="L23" i="987"/>
  <c r="E24" i="987"/>
  <c r="F24" i="987"/>
  <c r="H24" i="987"/>
  <c r="I24" i="987"/>
  <c r="J24" i="987"/>
  <c r="L24" i="987"/>
  <c r="E25" i="987"/>
  <c r="F25" i="987"/>
  <c r="H25" i="987"/>
  <c r="I25" i="987"/>
  <c r="J25" i="987"/>
  <c r="L25" i="987"/>
  <c r="E26" i="987"/>
  <c r="F26" i="987"/>
  <c r="H26" i="987"/>
  <c r="I26" i="987"/>
  <c r="J26" i="987"/>
  <c r="L26" i="987"/>
  <c r="E27" i="987"/>
  <c r="F27" i="987"/>
  <c r="H27" i="987"/>
  <c r="I27" i="987"/>
  <c r="J27" i="987"/>
  <c r="L27" i="987"/>
  <c r="E28" i="987"/>
  <c r="F28" i="987"/>
  <c r="H28" i="987"/>
  <c r="I28" i="987"/>
  <c r="J28" i="987"/>
  <c r="L28" i="987"/>
  <c r="E29" i="987"/>
  <c r="F29" i="987"/>
  <c r="H29" i="987"/>
  <c r="I29" i="987"/>
  <c r="J29" i="987"/>
  <c r="L29" i="987"/>
  <c r="D30" i="987"/>
  <c r="E30" i="987"/>
  <c r="F30" i="987"/>
  <c r="H30" i="987"/>
  <c r="I30" i="987"/>
  <c r="J30" i="987"/>
  <c r="L30" i="987"/>
  <c r="D31" i="987"/>
  <c r="E31" i="987"/>
  <c r="F31" i="987"/>
  <c r="H31" i="987"/>
  <c r="I31" i="987"/>
  <c r="J31" i="987"/>
  <c r="L31" i="987"/>
  <c r="D32" i="987"/>
  <c r="E32" i="987"/>
  <c r="F32" i="987"/>
  <c r="H32" i="987"/>
  <c r="I32" i="987"/>
  <c r="J32" i="987"/>
  <c r="L32" i="987"/>
  <c r="D33" i="987"/>
  <c r="E33" i="987"/>
  <c r="F33" i="987"/>
  <c r="H33" i="987"/>
  <c r="I33" i="987"/>
  <c r="J33" i="987"/>
  <c r="L33" i="987"/>
  <c r="D34" i="987"/>
  <c r="E34" i="987"/>
  <c r="F34" i="987"/>
  <c r="H34" i="987"/>
  <c r="I34" i="987"/>
  <c r="J34" i="987"/>
  <c r="L34" i="987"/>
  <c r="D35" i="987"/>
  <c r="E35" i="987"/>
  <c r="F35" i="987"/>
  <c r="H35" i="987"/>
  <c r="I35" i="987"/>
  <c r="J35" i="987"/>
  <c r="L35" i="987"/>
  <c r="D36" i="987"/>
  <c r="E36" i="987"/>
  <c r="F36" i="987"/>
  <c r="H36" i="987"/>
  <c r="I36" i="987"/>
  <c r="J36" i="987"/>
  <c r="L36" i="987"/>
  <c r="D37" i="987"/>
  <c r="E37" i="987"/>
  <c r="F37" i="987"/>
  <c r="H37" i="987"/>
  <c r="I37" i="987"/>
  <c r="J37" i="987"/>
  <c r="L37" i="987"/>
  <c r="D38" i="987"/>
  <c r="E38" i="987"/>
  <c r="F38" i="987"/>
  <c r="H38" i="987"/>
  <c r="I38" i="987"/>
  <c r="J38" i="987"/>
  <c r="L38" i="987"/>
  <c r="D39" i="987"/>
  <c r="E39" i="987"/>
  <c r="F39" i="987"/>
  <c r="H39" i="987"/>
  <c r="I39" i="987"/>
  <c r="J39" i="987"/>
  <c r="L39" i="987"/>
  <c r="D40" i="987"/>
  <c r="E40" i="987"/>
  <c r="F40" i="987"/>
  <c r="H40" i="987"/>
  <c r="I40" i="987"/>
  <c r="J40" i="987"/>
  <c r="L40" i="987"/>
  <c r="D41" i="987"/>
  <c r="E41" i="987"/>
  <c r="F41" i="987"/>
  <c r="H41" i="987"/>
  <c r="I41" i="987"/>
  <c r="J41" i="987"/>
  <c r="L41" i="987"/>
  <c r="D42" i="987"/>
  <c r="E42" i="987"/>
  <c r="F42" i="987"/>
  <c r="H42" i="987"/>
  <c r="I42" i="987"/>
  <c r="J42" i="987"/>
  <c r="L42" i="987"/>
  <c r="D43" i="987"/>
  <c r="E43" i="987"/>
  <c r="F43" i="987"/>
  <c r="H43" i="987"/>
  <c r="I43" i="987"/>
  <c r="J43" i="987"/>
  <c r="L43" i="987"/>
  <c r="D44" i="987"/>
  <c r="E44" i="987"/>
  <c r="F44" i="987"/>
  <c r="H44" i="987"/>
  <c r="I44" i="987"/>
  <c r="J44" i="987"/>
  <c r="L44" i="987"/>
  <c r="D45" i="987"/>
  <c r="E45" i="987"/>
  <c r="F45" i="987"/>
  <c r="H45" i="987"/>
  <c r="I45" i="987"/>
  <c r="J45" i="987"/>
  <c r="L45" i="987"/>
  <c r="D46" i="987"/>
  <c r="E46" i="987"/>
  <c r="F46" i="987"/>
  <c r="H46" i="987"/>
  <c r="I46" i="987"/>
  <c r="J46" i="987"/>
  <c r="L46" i="987"/>
  <c r="D47" i="987"/>
  <c r="E47" i="987"/>
  <c r="F47" i="987"/>
  <c r="H47" i="987"/>
  <c r="I47" i="987"/>
  <c r="J47" i="987"/>
  <c r="L47" i="987"/>
  <c r="D48" i="987"/>
  <c r="E48" i="987"/>
  <c r="F48" i="987"/>
  <c r="H48" i="987"/>
  <c r="I48" i="987"/>
  <c r="J48" i="987"/>
  <c r="L48" i="987"/>
  <c r="D49" i="987"/>
  <c r="E49" i="987"/>
  <c r="F49" i="987"/>
  <c r="H49" i="987"/>
  <c r="I49" i="987"/>
  <c r="J49" i="987"/>
  <c r="L49" i="987"/>
  <c r="D50" i="987"/>
  <c r="E50" i="987"/>
  <c r="F50" i="987"/>
  <c r="H50" i="987"/>
  <c r="I50" i="987"/>
  <c r="J50" i="987"/>
  <c r="L50" i="987"/>
  <c r="D51" i="987"/>
  <c r="E51" i="987"/>
  <c r="F51" i="987"/>
  <c r="H51" i="987"/>
  <c r="I51" i="987"/>
  <c r="J51" i="987"/>
  <c r="L51" i="987"/>
  <c r="D52" i="987"/>
  <c r="E52" i="987"/>
  <c r="F52" i="987"/>
  <c r="I52" i="987"/>
  <c r="J52" i="987"/>
  <c r="L52" i="987"/>
  <c r="D6" i="986"/>
  <c r="K6" i="986"/>
  <c r="K6" i="988"/>
  <c r="D7" i="986"/>
  <c r="K7" i="986"/>
  <c r="D8" i="986"/>
  <c r="G8" i="986"/>
  <c r="K8" i="986"/>
  <c r="K7" i="987"/>
  <c r="D9" i="986"/>
  <c r="D9" i="988"/>
  <c r="K9" i="986"/>
  <c r="K9" i="988"/>
  <c r="D10" i="986"/>
  <c r="D10" i="988"/>
  <c r="K10" i="986"/>
  <c r="K10" i="988"/>
  <c r="D11" i="986"/>
  <c r="G11" i="986"/>
  <c r="K11" i="986"/>
  <c r="D12" i="986"/>
  <c r="D12" i="988"/>
  <c r="K12" i="986"/>
  <c r="K12" i="988"/>
  <c r="D13" i="986"/>
  <c r="G13" i="986"/>
  <c r="K13" i="986"/>
  <c r="D14" i="986"/>
  <c r="K14" i="986"/>
  <c r="K13" i="987"/>
  <c r="D15" i="986"/>
  <c r="D14" i="987"/>
  <c r="K15" i="986"/>
  <c r="K15" i="988"/>
  <c r="D16" i="986"/>
  <c r="G16" i="986"/>
  <c r="K16" i="986"/>
  <c r="D17" i="986"/>
  <c r="K17" i="986"/>
  <c r="K17" i="988"/>
  <c r="D18" i="986"/>
  <c r="G18" i="986"/>
  <c r="K18" i="986"/>
  <c r="D19" i="986"/>
  <c r="D19" i="988"/>
  <c r="K19" i="986"/>
  <c r="D20" i="986"/>
  <c r="D20" i="987"/>
  <c r="K20" i="986"/>
  <c r="D21" i="986"/>
  <c r="D21" i="988"/>
  <c r="K21" i="986"/>
  <c r="D22" i="986"/>
  <c r="D22" i="988"/>
  <c r="K22" i="986"/>
  <c r="K22" i="988"/>
  <c r="D23" i="986"/>
  <c r="G23" i="986"/>
  <c r="K23" i="986"/>
  <c r="K23" i="988"/>
  <c r="D24" i="986"/>
  <c r="K24" i="986"/>
  <c r="D25" i="986"/>
  <c r="D25" i="988"/>
  <c r="K25" i="986"/>
  <c r="D26" i="986"/>
  <c r="G26" i="986"/>
  <c r="K26" i="986"/>
  <c r="K26" i="988"/>
  <c r="D27" i="986"/>
  <c r="G27" i="986"/>
  <c r="G27" i="988"/>
  <c r="K27" i="986"/>
  <c r="D28" i="986"/>
  <c r="D28" i="988"/>
  <c r="K28" i="986"/>
  <c r="D29" i="986"/>
  <c r="D29" i="988"/>
  <c r="K29" i="986"/>
  <c r="K29" i="988"/>
  <c r="G30" i="986"/>
  <c r="G30" i="988"/>
  <c r="K30" i="986"/>
  <c r="K30" i="988"/>
  <c r="G31" i="986"/>
  <c r="K31" i="986"/>
  <c r="K31" i="988"/>
  <c r="G32" i="986"/>
  <c r="G32" i="988"/>
  <c r="K32" i="986"/>
  <c r="G33" i="986"/>
  <c r="K33" i="986"/>
  <c r="K33" i="988"/>
  <c r="G34" i="986"/>
  <c r="G34" i="988"/>
  <c r="K34" i="986"/>
  <c r="K34" i="988"/>
  <c r="G35" i="986"/>
  <c r="G35" i="988"/>
  <c r="K35" i="986"/>
  <c r="K35" i="988"/>
  <c r="G36" i="986"/>
  <c r="K36" i="986"/>
  <c r="K36" i="988"/>
  <c r="G37" i="986"/>
  <c r="K37" i="986"/>
  <c r="G38" i="986"/>
  <c r="G37" i="987"/>
  <c r="G38" i="988"/>
  <c r="K38" i="986"/>
  <c r="K38" i="988"/>
  <c r="G39" i="986"/>
  <c r="G38" i="987"/>
  <c r="K39" i="986"/>
  <c r="G40" i="986"/>
  <c r="G40" i="988"/>
  <c r="K40" i="986"/>
  <c r="G41" i="986"/>
  <c r="K41" i="986"/>
  <c r="K41" i="988"/>
  <c r="G42" i="986"/>
  <c r="G42" i="988"/>
  <c r="K42" i="986"/>
  <c r="K42" i="988"/>
  <c r="G43" i="986"/>
  <c r="K43" i="986"/>
  <c r="G44" i="986"/>
  <c r="K44" i="986"/>
  <c r="K44" i="988"/>
  <c r="G45" i="986"/>
  <c r="K45" i="986"/>
  <c r="G46" i="986"/>
  <c r="G46" i="988"/>
  <c r="K46" i="986"/>
  <c r="K46" i="988"/>
  <c r="G47" i="986"/>
  <c r="K47" i="986"/>
  <c r="G48" i="986"/>
  <c r="G48" i="988"/>
  <c r="K48" i="986"/>
  <c r="G49" i="986"/>
  <c r="K49" i="986"/>
  <c r="K49" i="988"/>
  <c r="G50" i="986"/>
  <c r="G50" i="988"/>
  <c r="K50" i="986"/>
  <c r="K50" i="988"/>
  <c r="G51" i="986"/>
  <c r="G51" i="988"/>
  <c r="K51" i="986"/>
  <c r="G53" i="986"/>
  <c r="G52" i="987"/>
  <c r="H53" i="986"/>
  <c r="K53" i="986"/>
  <c r="K52" i="987"/>
  <c r="K38" i="985"/>
  <c r="L38" i="985"/>
  <c r="M38" i="985"/>
  <c r="K39" i="985"/>
  <c r="L39" i="985"/>
  <c r="M39" i="985"/>
  <c r="T31" i="990"/>
  <c r="K26" i="987"/>
  <c r="G40" i="987"/>
  <c r="G22" i="986"/>
  <c r="G22" i="988"/>
  <c r="L36" i="989"/>
  <c r="P31" i="990"/>
  <c r="L35" i="989"/>
  <c r="I9" i="989"/>
  <c r="K6" i="987"/>
  <c r="I44" i="989"/>
  <c r="I28" i="989"/>
  <c r="L13" i="989"/>
  <c r="I12" i="989"/>
  <c r="I7" i="989"/>
  <c r="T32" i="990"/>
  <c r="G28" i="986"/>
  <c r="G20" i="986"/>
  <c r="G20" i="988"/>
  <c r="G53" i="988"/>
  <c r="K45" i="988"/>
  <c r="G45" i="988"/>
  <c r="K37" i="988"/>
  <c r="G37" i="988"/>
  <c r="D20" i="988"/>
  <c r="K13" i="988"/>
  <c r="D8" i="988"/>
  <c r="L10" i="989"/>
  <c r="G25" i="986"/>
  <c r="G25" i="988"/>
  <c r="G21" i="986"/>
  <c r="G20" i="987"/>
  <c r="K48" i="988"/>
  <c r="G44" i="988"/>
  <c r="K40" i="988"/>
  <c r="G36" i="988"/>
  <c r="K32" i="988"/>
  <c r="D27" i="988"/>
  <c r="K24" i="988"/>
  <c r="K20" i="988"/>
  <c r="K16" i="988"/>
  <c r="D11" i="988"/>
  <c r="G14" i="986"/>
  <c r="G14" i="988"/>
  <c r="G10" i="986"/>
  <c r="G10" i="988"/>
  <c r="K51" i="987"/>
  <c r="G51" i="987"/>
  <c r="K51" i="988"/>
  <c r="K27" i="988"/>
  <c r="K19" i="988"/>
  <c r="D14" i="988"/>
  <c r="K7" i="988"/>
  <c r="K7" i="5"/>
  <c r="J7" i="5"/>
  <c r="D14" i="5"/>
  <c r="D16" i="5"/>
  <c r="F14" i="5"/>
  <c r="F16" i="5"/>
  <c r="K8" i="5"/>
  <c r="G28" i="6"/>
  <c r="G29" i="6"/>
  <c r="G30" i="6"/>
  <c r="I30" i="6" s="1"/>
  <c r="G31" i="6"/>
  <c r="I31" i="6"/>
  <c r="G32" i="6"/>
  <c r="H7" i="6"/>
  <c r="H8" i="6"/>
  <c r="H9" i="6"/>
  <c r="H10" i="6"/>
  <c r="H11" i="6"/>
  <c r="H13" i="6"/>
  <c r="H14" i="6"/>
  <c r="H15" i="6"/>
  <c r="H16" i="6"/>
  <c r="H17" i="6"/>
  <c r="H19" i="6"/>
  <c r="H20" i="6"/>
  <c r="H21" i="6"/>
  <c r="H22" i="6"/>
  <c r="H23" i="6"/>
  <c r="H25" i="6"/>
  <c r="H26" i="6"/>
  <c r="I23" i="6"/>
  <c r="I22" i="6"/>
  <c r="I21" i="6"/>
  <c r="I20" i="6"/>
  <c r="I19" i="6"/>
  <c r="I17" i="6"/>
  <c r="I16" i="6"/>
  <c r="I15" i="6"/>
  <c r="I14" i="6"/>
  <c r="I13" i="6"/>
  <c r="I11" i="6"/>
  <c r="I10" i="6"/>
  <c r="I9" i="6"/>
  <c r="I8" i="6"/>
  <c r="I7" i="6"/>
  <c r="I15" i="5"/>
  <c r="I13" i="5"/>
  <c r="I12" i="5"/>
  <c r="I11" i="5"/>
  <c r="I10" i="5"/>
  <c r="I9" i="5"/>
  <c r="I8" i="5"/>
  <c r="H15" i="5"/>
  <c r="H13" i="5"/>
  <c r="H12" i="5"/>
  <c r="H11" i="5"/>
  <c r="H10" i="5"/>
  <c r="H9" i="5"/>
  <c r="H8" i="5"/>
  <c r="I26" i="6"/>
  <c r="I25" i="6"/>
  <c r="H24" i="6"/>
  <c r="H18" i="6"/>
  <c r="H12" i="6"/>
  <c r="H6" i="6"/>
  <c r="I6" i="6"/>
  <c r="I24" i="6"/>
  <c r="I18" i="6"/>
  <c r="I12" i="6"/>
  <c r="F28" i="6"/>
  <c r="F31" i="6"/>
  <c r="F30" i="6"/>
  <c r="F29" i="6"/>
  <c r="I29" i="6"/>
  <c r="D29" i="6"/>
  <c r="D28" i="6"/>
  <c r="D30" i="6"/>
  <c r="D31" i="6"/>
  <c r="D32" i="6"/>
  <c r="F32" i="6"/>
  <c r="J23" i="4"/>
  <c r="J8" i="4"/>
  <c r="T22" i="990"/>
  <c r="K14" i="988"/>
  <c r="D13" i="988"/>
  <c r="L30" i="989"/>
  <c r="L23" i="989"/>
  <c r="I8" i="989"/>
  <c r="G19" i="986"/>
  <c r="G19" i="988"/>
  <c r="L7" i="989"/>
  <c r="F27" i="6"/>
  <c r="K43" i="987"/>
  <c r="K25" i="987"/>
  <c r="L28" i="989"/>
  <c r="L18" i="989"/>
  <c r="I17" i="989"/>
  <c r="K53" i="988"/>
  <c r="D12" i="987"/>
  <c r="K11" i="987"/>
  <c r="K12" i="987"/>
  <c r="G45" i="987"/>
  <c r="K24" i="987"/>
  <c r="L19" i="989"/>
  <c r="L24" i="989"/>
  <c r="K30" i="987"/>
  <c r="K43" i="988"/>
  <c r="L26" i="989"/>
  <c r="G15" i="986"/>
  <c r="G15" i="988"/>
  <c r="L51" i="989"/>
  <c r="D27" i="987"/>
  <c r="D21" i="987"/>
  <c r="L52" i="989"/>
  <c r="L8" i="989"/>
  <c r="L27" i="989"/>
  <c r="D15" i="988"/>
  <c r="K37" i="987"/>
  <c r="D13" i="987"/>
  <c r="D15" i="987"/>
  <c r="L34" i="989"/>
  <c r="T37" i="990"/>
  <c r="K14" i="987"/>
  <c r="G39" i="987"/>
  <c r="K15" i="987"/>
  <c r="L14" i="989"/>
  <c r="K8" i="988"/>
  <c r="I23" i="989"/>
  <c r="I45" i="989"/>
  <c r="L46" i="989"/>
  <c r="G12" i="986"/>
  <c r="G12" i="988"/>
  <c r="G34" i="987"/>
  <c r="G50" i="987"/>
  <c r="G42" i="987"/>
  <c r="K18" i="987"/>
  <c r="I29" i="989"/>
  <c r="D6" i="988"/>
  <c r="G6" i="986"/>
  <c r="G6" i="988"/>
  <c r="D26" i="987"/>
  <c r="K28" i="988"/>
  <c r="K27" i="987"/>
  <c r="L38" i="989"/>
  <c r="I37" i="989"/>
  <c r="T23" i="990"/>
  <c r="T35" i="990"/>
  <c r="K39" i="988"/>
  <c r="K38" i="987"/>
  <c r="G43" i="988"/>
  <c r="T33" i="990"/>
  <c r="D6" i="987"/>
  <c r="G7" i="986"/>
  <c r="L47" i="989"/>
  <c r="I46" i="989"/>
  <c r="I11" i="989"/>
  <c r="L11" i="989"/>
  <c r="L12" i="989"/>
  <c r="P43" i="990"/>
  <c r="I31" i="990"/>
  <c r="H14" i="5"/>
  <c r="J9" i="5"/>
  <c r="K45" i="987"/>
  <c r="K19" i="987"/>
  <c r="H53" i="988"/>
  <c r="H52" i="987"/>
  <c r="K47" i="988"/>
  <c r="K46" i="987"/>
  <c r="D17" i="988"/>
  <c r="G17" i="986"/>
  <c r="G17" i="988"/>
  <c r="L48" i="989"/>
  <c r="I48" i="989"/>
  <c r="L40" i="989"/>
  <c r="I39" i="989"/>
  <c r="L17" i="989"/>
  <c r="I16" i="989"/>
  <c r="L16" i="989"/>
  <c r="I43" i="989"/>
  <c r="L43" i="989"/>
  <c r="I32" i="989"/>
  <c r="L33" i="989"/>
  <c r="D26" i="988"/>
  <c r="D24" i="988"/>
  <c r="G24" i="986"/>
  <c r="D23" i="987"/>
  <c r="D28" i="987"/>
  <c r="G28" i="988"/>
  <c r="G27" i="987"/>
  <c r="D7" i="987"/>
  <c r="G10" i="987"/>
  <c r="G19" i="987"/>
  <c r="D18" i="988"/>
  <c r="K29" i="987"/>
  <c r="G8" i="988"/>
  <c r="G7" i="987"/>
  <c r="L21" i="989"/>
  <c r="L53" i="989"/>
  <c r="L20" i="989"/>
  <c r="K17" i="987"/>
  <c r="K18" i="988"/>
  <c r="K10" i="987"/>
  <c r="L50" i="989"/>
  <c r="I50" i="989"/>
  <c r="L44" i="989"/>
  <c r="L41" i="989"/>
  <c r="I41" i="989"/>
  <c r="L31" i="989"/>
  <c r="I30" i="989"/>
  <c r="I27" i="989"/>
  <c r="I22" i="989"/>
  <c r="I18" i="989"/>
  <c r="I15" i="989"/>
  <c r="L15" i="989"/>
  <c r="K49" i="987"/>
  <c r="G48" i="987"/>
  <c r="G47" i="987"/>
  <c r="G44" i="987"/>
  <c r="K41" i="987"/>
  <c r="G41" i="987"/>
  <c r="G36" i="987"/>
  <c r="K33" i="987"/>
  <c r="G33" i="987"/>
  <c r="G31" i="987"/>
  <c r="H30" i="6"/>
  <c r="I32" i="6"/>
  <c r="I28" i="6"/>
  <c r="G11" i="988"/>
  <c r="K8" i="987"/>
  <c r="G32" i="987"/>
  <c r="K22" i="987"/>
  <c r="G35" i="987"/>
  <c r="K44" i="987"/>
  <c r="K39" i="987"/>
  <c r="K36" i="987"/>
  <c r="K28" i="987"/>
  <c r="K20" i="987"/>
  <c r="D19" i="987"/>
  <c r="D11" i="987"/>
  <c r="H29" i="6"/>
  <c r="K15" i="5"/>
  <c r="K9" i="5"/>
  <c r="K11" i="5"/>
  <c r="J11" i="5"/>
  <c r="I14" i="5"/>
  <c r="G15" i="987"/>
  <c r="G16" i="988"/>
  <c r="G13" i="988"/>
  <c r="G12" i="987"/>
  <c r="G13" i="987"/>
  <c r="G22" i="987"/>
  <c r="G23" i="988"/>
  <c r="G25" i="987"/>
  <c r="G26" i="988"/>
  <c r="G26" i="987"/>
  <c r="G18" i="988"/>
  <c r="G18" i="987"/>
  <c r="G21" i="988"/>
  <c r="K11" i="988"/>
  <c r="K21" i="988"/>
  <c r="K31" i="987"/>
  <c r="K32" i="987"/>
  <c r="K48" i="987"/>
  <c r="D25" i="987"/>
  <c r="K16" i="5"/>
  <c r="H16" i="5"/>
  <c r="G14" i="987"/>
  <c r="G39" i="988"/>
  <c r="D16" i="988"/>
  <c r="G33" i="988"/>
  <c r="G41" i="988"/>
  <c r="D8" i="987"/>
  <c r="D24" i="987"/>
  <c r="K35" i="987"/>
  <c r="I25" i="989"/>
  <c r="G43" i="987"/>
  <c r="L49" i="989"/>
  <c r="D9" i="987"/>
  <c r="K34" i="987"/>
  <c r="K50" i="987"/>
  <c r="G46" i="987"/>
  <c r="G9" i="986"/>
  <c r="K21" i="987"/>
  <c r="D17" i="987"/>
  <c r="K47" i="987"/>
  <c r="K23" i="987"/>
  <c r="K40" i="987"/>
  <c r="K10" i="5"/>
  <c r="J13" i="5"/>
  <c r="K14" i="5"/>
  <c r="D27" i="6"/>
  <c r="G31" i="988"/>
  <c r="G47" i="988"/>
  <c r="D18" i="987"/>
  <c r="G49" i="988"/>
  <c r="D16" i="987"/>
  <c r="G49" i="987"/>
  <c r="K16" i="987"/>
  <c r="K42" i="987"/>
  <c r="L37" i="989"/>
  <c r="K12" i="5"/>
  <c r="K13" i="5"/>
  <c r="G21" i="987"/>
  <c r="D29" i="987"/>
  <c r="D22" i="987"/>
  <c r="D7" i="988"/>
  <c r="D23" i="988"/>
  <c r="G29" i="986"/>
  <c r="K25" i="988"/>
  <c r="K9" i="987"/>
  <c r="D10" i="987"/>
  <c r="G30" i="987"/>
  <c r="G11" i="987"/>
  <c r="J10" i="5"/>
  <c r="G17" i="987"/>
  <c r="J12" i="5"/>
  <c r="G16" i="987"/>
  <c r="J14" i="5"/>
  <c r="J16" i="5"/>
  <c r="G23" i="987"/>
  <c r="G24" i="988"/>
  <c r="G7" i="988"/>
  <c r="G6" i="987"/>
  <c r="J15" i="5"/>
  <c r="J8" i="5"/>
  <c r="I16" i="5"/>
  <c r="G24" i="987"/>
  <c r="G28" i="987"/>
  <c r="G29" i="988"/>
  <c r="G8" i="987"/>
  <c r="G9" i="988"/>
  <c r="G9" i="987"/>
  <c r="G29" i="987"/>
  <c r="T24" i="990"/>
  <c r="H28" i="6"/>
  <c r="E27" i="6" l="1"/>
  <c r="H27" i="6" s="1"/>
  <c r="G27" i="6"/>
  <c r="I27" i="6" s="1"/>
</calcChain>
</file>

<file path=xl/sharedStrings.xml><?xml version="1.0" encoding="utf-8"?>
<sst xmlns="http://schemas.openxmlformats.org/spreadsheetml/2006/main" count="6476" uniqueCount="2052">
  <si>
    <t xml:space="preserve">Current Macroeconomic and Financial Situation </t>
  </si>
  <si>
    <t>Table No.</t>
  </si>
  <si>
    <t>Headings</t>
  </si>
  <si>
    <t>Selected Macroeconomic Indicators</t>
  </si>
  <si>
    <t>Prices</t>
  </si>
  <si>
    <t xml:space="preserve">National Consumer Price Index </t>
  </si>
  <si>
    <t>National Consumer Price Index (Monthly Series)</t>
  </si>
  <si>
    <t>Consumer Price Inflation in Nepal and India (Monthly Series)</t>
  </si>
  <si>
    <t xml:space="preserve">National Wholesale Price Index </t>
  </si>
  <si>
    <t>National Wholesale Price Index (Monthly Series)</t>
  </si>
  <si>
    <t xml:space="preserve">National Salary and Wage Rate Index </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</si>
  <si>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</si>
  <si>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</si>
  <si>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</si>
  <si>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</si>
  <si>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</si>
  <si>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</si>
  <si>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</si>
  <si>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</si>
  <si>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</si>
  <si>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</si>
  <si>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Customwise Foreign Trade</t>
  </si>
  <si>
    <t>Export and Import Unit Value Price Index and Terms of Trade</t>
  </si>
  <si>
    <t xml:space="preserve">Number of Nepalese going for Foreign Employment </t>
  </si>
  <si>
    <t>Summary of Balance of Payments as per BPM5 (A)</t>
  </si>
  <si>
    <t xml:space="preserve">Summary of Balance of Payments as per BPM6 (B)   </t>
  </si>
  <si>
    <t>Summary of Balance of Payments in US Dollar as per BPM5 (A)</t>
  </si>
  <si>
    <t>Summary of Balance of Payments in US Dollar as per BPM6 (B)</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</si>
  <si>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</si>
  <si>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</si>
  <si>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</si>
  <si>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</si>
  <si>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</si>
  <si>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</si>
  <si>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</si>
  <si>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</si>
  <si>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</si>
  <si>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</si>
  <si>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</si>
  <si>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</si>
  <si>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</si>
  <si>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</si>
  <si>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</si>
  <si>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</si>
  <si>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</si>
  <si>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</si>
  <si>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</si>
  <si>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</si>
  <si>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</si>
  <si>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</si>
  <si>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</si>
  <si>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</si>
  <si>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</si>
  <si>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</si>
  <si>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</si>
  <si>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</si>
  <si>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</si>
  <si>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</si>
  <si>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</si>
  <si>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</si>
  <si>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Listed Companies and Market Capitalization</t>
  </si>
  <si>
    <t>Structure of Share Price Indices</t>
  </si>
  <si>
    <t xml:space="preserve">Securities Market Turnover </t>
  </si>
  <si>
    <t>Monthly Situation of Major Economic Indicators</t>
  </si>
  <si>
    <t xml:space="preserve">Annexes: Time Series Data of Some Macroeconomic Variables </t>
  </si>
  <si>
    <t>Heading</t>
  </si>
  <si>
    <t>Annual</t>
  </si>
  <si>
    <t>2015/16</t>
  </si>
  <si>
    <t>2016/17</t>
  </si>
  <si>
    <t>2017/18</t>
  </si>
  <si>
    <t>2018/19</t>
  </si>
  <si>
    <t>2019/20</t>
  </si>
  <si>
    <t>2020/21</t>
  </si>
  <si>
    <t>-</t>
  </si>
  <si>
    <t>B</t>
  </si>
  <si>
    <t>C</t>
  </si>
  <si>
    <t>Government Budgetary Operation+</t>
  </si>
  <si>
    <t>(Based on Banking Transactions)</t>
  </si>
  <si>
    <t>2076/77</t>
  </si>
  <si>
    <t>2077/78</t>
  </si>
  <si>
    <t>Total Expenditure</t>
  </si>
  <si>
    <t xml:space="preserve">      Recurrent</t>
  </si>
  <si>
    <t xml:space="preserve">            a.Domestic Resources </t>
  </si>
  <si>
    <t xml:space="preserve">            b.Foreign Loans</t>
  </si>
  <si>
    <t xml:space="preserve">            c.Foreign Grants</t>
  </si>
  <si>
    <t xml:space="preserve">     Capital</t>
  </si>
  <si>
    <t xml:space="preserve">     Financial</t>
  </si>
  <si>
    <t>2.1 Revenue and Grants [i+ii-i.b]</t>
  </si>
  <si>
    <t>i.a. Federal Government</t>
  </si>
  <si>
    <t>i.b.Province and Local Govt.(Transferable)</t>
  </si>
  <si>
    <t>ii. Foreign Grants</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</si>
  <si>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</si>
  <si>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</si>
  <si>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</si>
  <si>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</si>
  <si>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</si>
  <si>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</si>
  <si>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</si>
  <si>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</si>
  <si>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</si>
  <si>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</si>
  <si>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</si>
  <si>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</si>
  <si>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7.1 Grant and Revenue Transfer from Federal Government</t>
  </si>
  <si>
    <t>7.2 Revenue and Recovery</t>
  </si>
  <si>
    <t>Change in Balance of Local Government</t>
  </si>
  <si>
    <t>Change in Balance of Govt. Office Accounts</t>
  </si>
  <si>
    <t xml:space="preserve">    Reconstruction Fund Account</t>
  </si>
  <si>
    <t xml:space="preserve">    Others</t>
  </si>
  <si>
    <t>Current Balance of General Government [5+8+9+10]</t>
  </si>
  <si>
    <t>+++</t>
  </si>
  <si>
    <t>+</t>
  </si>
  <si>
    <t>Table 29</t>
  </si>
  <si>
    <t xml:space="preserve"> 2019/20</t>
  </si>
  <si>
    <t xml:space="preserve">   Value Added Tax</t>
  </si>
  <si>
    <t xml:space="preserve">   Customs</t>
  </si>
  <si>
    <t xml:space="preserve">   Income Tax</t>
  </si>
  <si>
    <t xml:space="preserve">   Excise</t>
  </si>
  <si>
    <t xml:space="preserve">   Educational Service Tax</t>
  </si>
  <si>
    <t xml:space="preserve">   Non-Tax Revenue</t>
  </si>
  <si>
    <t>Total  Revenue</t>
  </si>
  <si>
    <t>Total Revenue/Receipts</t>
  </si>
  <si>
    <t>P: Provisional</t>
  </si>
  <si>
    <t>Source: Ministry of Finance</t>
  </si>
  <si>
    <t>Table 31</t>
  </si>
  <si>
    <t>Outstanding Domestic Debt of GoN</t>
  </si>
  <si>
    <t>(Rs. in million)</t>
  </si>
  <si>
    <t>S.N.</t>
  </si>
  <si>
    <t>Instruments and Ownership</t>
  </si>
  <si>
    <t>Amount Change
 (Mid-Jul to Mid-Sep)</t>
  </si>
  <si>
    <t>Mid-Jul</t>
  </si>
  <si>
    <t>Treasury Bills</t>
  </si>
  <si>
    <t xml:space="preserve">    a. Nepal Rastra Bank</t>
  </si>
  <si>
    <t xml:space="preserve">    b. Commercial Banks</t>
  </si>
  <si>
    <t xml:space="preserve">    c. Development Banks</t>
  </si>
  <si>
    <t xml:space="preserve">    d. Finance Companies</t>
  </si>
  <si>
    <t xml:space="preserve">    e. Others</t>
  </si>
  <si>
    <t>Development Bonds</t>
  </si>
  <si>
    <t xml:space="preserve">    c. Others</t>
  </si>
  <si>
    <t>Citizen Saving Bonds</t>
  </si>
  <si>
    <t>Foreign Employment Bond</t>
  </si>
  <si>
    <t xml:space="preserve">    b. Others</t>
  </si>
  <si>
    <t>Total Domestic Debt</t>
  </si>
  <si>
    <t>Mid-Month</t>
  </si>
  <si>
    <t>Particulars</t>
  </si>
  <si>
    <t>Mar-Apr</t>
  </si>
  <si>
    <t>Apr-May</t>
  </si>
  <si>
    <t>May-Jun</t>
  </si>
  <si>
    <t>Aug-Sep</t>
  </si>
  <si>
    <t>Sep-Oct</t>
  </si>
  <si>
    <t>Jun-Jul</t>
  </si>
  <si>
    <t>Jul-Aug</t>
  </si>
  <si>
    <t>Exports</t>
  </si>
  <si>
    <t>Imports</t>
  </si>
  <si>
    <t>Travel Income</t>
  </si>
  <si>
    <t>Travel Spending</t>
  </si>
  <si>
    <t>Remittance Inflows</t>
  </si>
  <si>
    <t>Government Expenditure</t>
  </si>
  <si>
    <t>Current Expenditure</t>
  </si>
  <si>
    <t>Capital Expenditure</t>
  </si>
  <si>
    <t>Revenue</t>
  </si>
  <si>
    <t>Deposit Mobilization</t>
  </si>
  <si>
    <t>Private Sector Credit</t>
  </si>
  <si>
    <t>Source : Nepal Rastra Bank and FCGO.</t>
  </si>
  <si>
    <t xml:space="preserve"> Government Budgetary Operations (Annual Series)</t>
  </si>
  <si>
    <t>Outstanding Debt of Government of Nepal</t>
  </si>
  <si>
    <t>Government Budgetary Operations (Monthly Series)</t>
  </si>
  <si>
    <t>Oct-Nov</t>
  </si>
  <si>
    <t>Other Receipts</t>
  </si>
  <si>
    <t>Table 30</t>
  </si>
  <si>
    <t>Total resources available to the Federal Government[3+4]</t>
  </si>
  <si>
    <t>Amount (Rs. in million)</t>
  </si>
  <si>
    <t>Nov-Dec</t>
  </si>
  <si>
    <t>Electronic Payment Transactions</t>
  </si>
  <si>
    <t>Dec-Jan</t>
  </si>
  <si>
    <t>Jan-Feb</t>
  </si>
  <si>
    <t>Feb-Mar</t>
  </si>
  <si>
    <t>Monthly Tourist Arrival</t>
  </si>
  <si>
    <t>Interest Subsidized Concessional Loan</t>
  </si>
  <si>
    <t>Public Issue Approved by SEBON</t>
  </si>
  <si>
    <t xml:space="preserve">    a. Nepal Rastra Bank (Secondary market)</t>
  </si>
  <si>
    <t>2.2 Other Receipts</t>
  </si>
  <si>
    <t>Table 1</t>
  </si>
  <si>
    <t>A</t>
  </si>
  <si>
    <t>Real Sector (growth rate and ratio in percent)</t>
  </si>
  <si>
    <t>Real GDP at basic price</t>
  </si>
  <si>
    <t>Gross National Disposable Income (GNDI)</t>
  </si>
  <si>
    <t>Prices Change ( percent)</t>
  </si>
  <si>
    <t>CPI Annual / Period Average</t>
  </si>
  <si>
    <t>National Wholesale Price Index Annual / Period Average</t>
  </si>
  <si>
    <t>Salary and Wage Rate Index Annual / Period Average</t>
  </si>
  <si>
    <t>External Sector (growth in percent)</t>
  </si>
  <si>
    <t xml:space="preserve">Export Growth </t>
  </si>
  <si>
    <t xml:space="preserve">Import Growth </t>
  </si>
  <si>
    <t xml:space="preserve">BOP(-Deficit) (Rs. in billion) </t>
  </si>
  <si>
    <t>Current Account Balance (Rs. in billion)</t>
  </si>
  <si>
    <t>Workers' Remittances (Rs. in billion)</t>
  </si>
  <si>
    <t>Trade Balance (Rs. in billion)</t>
  </si>
  <si>
    <t>Trade Balance with India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</si>
  <si>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</si>
  <si>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</si>
  <si>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</si>
  <si>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</si>
  <si>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</si>
  <si>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</si>
  <si>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</si>
  <si>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</si>
  <si>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</si>
  <si>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Total Deposits (Rs. in billion)</t>
  </si>
  <si>
    <t>BFIs Credit to Private Sector (Rs. in billion)</t>
  </si>
  <si>
    <t>NEPSE Index (Closing)</t>
  </si>
  <si>
    <t>Market Capitalization/GDP</t>
  </si>
  <si>
    <t>E</t>
  </si>
  <si>
    <t>Revenue Growth (%)</t>
  </si>
  <si>
    <t>Expenditure Growth (%)</t>
  </si>
  <si>
    <t>Domestic Debt (Rs. in billion)</t>
  </si>
  <si>
    <t>Revenue / GDP</t>
  </si>
  <si>
    <t>Recurrent Expenditure / GDP</t>
  </si>
  <si>
    <t>Capital Expenditure / GDP</t>
  </si>
  <si>
    <t>Domestic Debt / GDP</t>
  </si>
  <si>
    <t>External Debt / GDP</t>
  </si>
  <si>
    <t>2021/22</t>
  </si>
  <si>
    <t>Source: Economic Survey and Budget Speeches</t>
  </si>
  <si>
    <t>P= Preliminary Estimate</t>
  </si>
  <si>
    <t>** Including Other receipts</t>
  </si>
  <si>
    <t>Note: Government budgetary operation has been reported as per the Government Finance Statistics, 2001 from the fiscal year 2009/10 that  may not be consistent with the previous reporting.</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</si>
  <si>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</si>
  <si>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t>2075/76</t>
  </si>
  <si>
    <t>2074/75</t>
  </si>
  <si>
    <t>2073/74</t>
  </si>
  <si>
    <t>2072/73</t>
  </si>
  <si>
    <t>2071/72</t>
  </si>
  <si>
    <t>2014/15</t>
  </si>
  <si>
    <t>2070/71</t>
  </si>
  <si>
    <t>2013/14</t>
  </si>
  <si>
    <t>2069/70</t>
  </si>
  <si>
    <t>2012/13</t>
  </si>
  <si>
    <t>2068/69</t>
  </si>
  <si>
    <t>2011/12</t>
  </si>
  <si>
    <t>2067/68</t>
  </si>
  <si>
    <t>2010/11</t>
  </si>
  <si>
    <t>2066/67</t>
  </si>
  <si>
    <t>2009/10</t>
  </si>
  <si>
    <t>2065/66</t>
  </si>
  <si>
    <t>2008/09</t>
  </si>
  <si>
    <t>2064/65</t>
  </si>
  <si>
    <t>2007/08</t>
  </si>
  <si>
    <t>2063/64</t>
  </si>
  <si>
    <t>2006/07</t>
  </si>
  <si>
    <t>2062/63</t>
  </si>
  <si>
    <t>2005/06</t>
  </si>
  <si>
    <t>2061/62</t>
  </si>
  <si>
    <t>2004/05</t>
  </si>
  <si>
    <t>2060/61</t>
  </si>
  <si>
    <t>2003/04</t>
  </si>
  <si>
    <t>2059/60</t>
  </si>
  <si>
    <t>2002/03</t>
  </si>
  <si>
    <t>2058/59</t>
  </si>
  <si>
    <t>2001/02</t>
  </si>
  <si>
    <t>2057/58</t>
  </si>
  <si>
    <t>2000/01</t>
  </si>
  <si>
    <t>2056/57</t>
  </si>
  <si>
    <t>1999/00</t>
  </si>
  <si>
    <t>2055/56</t>
  </si>
  <si>
    <t>1998/99</t>
  </si>
  <si>
    <t>2054/55</t>
  </si>
  <si>
    <t>1997/98</t>
  </si>
  <si>
    <t>2053/54</t>
  </si>
  <si>
    <t>1996/97</t>
  </si>
  <si>
    <t>2052/53</t>
  </si>
  <si>
    <t>1995/96</t>
  </si>
  <si>
    <t>2051/52</t>
  </si>
  <si>
    <t>1994/95</t>
  </si>
  <si>
    <t>2050/51</t>
  </si>
  <si>
    <t>1993/94</t>
  </si>
  <si>
    <t>2049/50</t>
  </si>
  <si>
    <t>1992/93</t>
  </si>
  <si>
    <t>2048/49</t>
  </si>
  <si>
    <t>1991/92</t>
  </si>
  <si>
    <t>2047/48</t>
  </si>
  <si>
    <t>1990/91</t>
  </si>
  <si>
    <t>2046/47</t>
  </si>
  <si>
    <t>1989/90</t>
  </si>
  <si>
    <t>2045/46</t>
  </si>
  <si>
    <t>1988/89</t>
  </si>
  <si>
    <t>2044/45</t>
  </si>
  <si>
    <t>1987/88</t>
  </si>
  <si>
    <t>2043/44</t>
  </si>
  <si>
    <t>1986/87</t>
  </si>
  <si>
    <t>2042/43</t>
  </si>
  <si>
    <t>1985/86</t>
  </si>
  <si>
    <t>2041/42</t>
  </si>
  <si>
    <t>1984/85</t>
  </si>
  <si>
    <t>2040/41</t>
  </si>
  <si>
    <t>1983/84</t>
  </si>
  <si>
    <t>2039/40</t>
  </si>
  <si>
    <t>1982/83</t>
  </si>
  <si>
    <t>2038/39</t>
  </si>
  <si>
    <t>1981/82</t>
  </si>
  <si>
    <t>2037/38</t>
  </si>
  <si>
    <t>1980/81</t>
  </si>
  <si>
    <t>2036/37</t>
  </si>
  <si>
    <t>1979/80</t>
  </si>
  <si>
    <t>2035/36</t>
  </si>
  <si>
    <t>1978/79</t>
  </si>
  <si>
    <t>2034/35</t>
  </si>
  <si>
    <t>1977/78</t>
  </si>
  <si>
    <t>2033/34</t>
  </si>
  <si>
    <t>1976/77</t>
  </si>
  <si>
    <t>2032/33</t>
  </si>
  <si>
    <t>1975/76</t>
  </si>
  <si>
    <t>2031/32</t>
  </si>
  <si>
    <t>1974/75</t>
  </si>
  <si>
    <t>Total</t>
  </si>
  <si>
    <t>Foreign Loan</t>
  </si>
  <si>
    <t>Foreign Grants</t>
  </si>
  <si>
    <t xml:space="preserve">Total </t>
  </si>
  <si>
    <t>Financial*</t>
  </si>
  <si>
    <t xml:space="preserve">  Capital</t>
  </si>
  <si>
    <t>Recurrent</t>
  </si>
  <si>
    <t xml:space="preserve">  Domestic Loan</t>
  </si>
  <si>
    <t>Foreign Assistance</t>
  </si>
  <si>
    <t>Revenue**</t>
  </si>
  <si>
    <t>Expenditure</t>
  </si>
  <si>
    <t>Nepali Year</t>
  </si>
  <si>
    <t>Fiscal Year</t>
  </si>
  <si>
    <t xml:space="preserve"> Government Budgetary Operations</t>
  </si>
  <si>
    <t>Annex 11</t>
  </si>
  <si>
    <t>Annex 8</t>
  </si>
  <si>
    <t>R=Revised Estimate from Budget Speech 2019/20 and this might differ from data presented in the table 38 and 40.</t>
  </si>
  <si>
    <t xml:space="preserve"> Expenditure</t>
  </si>
  <si>
    <t>(Growth rate in Percent)</t>
  </si>
  <si>
    <t>Annex 12</t>
  </si>
  <si>
    <t>Annex 9</t>
  </si>
  <si>
    <t>** Since 2010/11, GDP based on revised estimates published by CBS in April 2021 following SNA 2008.</t>
  </si>
  <si>
    <t>2010/11**</t>
  </si>
  <si>
    <t>GDP</t>
  </si>
  <si>
    <t>(As percentage of Nominal GDP at Producers' Prices)</t>
  </si>
  <si>
    <t>Annex 13</t>
  </si>
  <si>
    <t>Annex 10</t>
  </si>
  <si>
    <t>Source: PDMO &amp; NRB</t>
  </si>
  <si>
    <t>R= Revised Estimated</t>
  </si>
  <si>
    <t>P = Provisional Estimated</t>
  </si>
  <si>
    <t>* Excluding IMF Promissory Note</t>
  </si>
  <si>
    <t>Total Debt</t>
  </si>
  <si>
    <t>Foreign Debt</t>
  </si>
  <si>
    <t>Domestic Debt</t>
  </si>
  <si>
    <t>Annual Growth Rate</t>
  </si>
  <si>
    <t>As Percent of GDP</t>
  </si>
  <si>
    <t>Amount</t>
  </si>
  <si>
    <t>Rs. in million</t>
  </si>
  <si>
    <t>July</t>
  </si>
  <si>
    <t>June</t>
  </si>
  <si>
    <t>May</t>
  </si>
  <si>
    <t>April</t>
  </si>
  <si>
    <t>March</t>
  </si>
  <si>
    <t>February</t>
  </si>
  <si>
    <t>January</t>
  </si>
  <si>
    <t>December</t>
  </si>
  <si>
    <t>November</t>
  </si>
  <si>
    <t>October</t>
  </si>
  <si>
    <t>September</t>
  </si>
  <si>
    <t>August</t>
  </si>
  <si>
    <t xml:space="preserve"> 2018/19</t>
  </si>
  <si>
    <t xml:space="preserve"> 2017/18</t>
  </si>
  <si>
    <t xml:space="preserve"> 2016/17</t>
  </si>
  <si>
    <t xml:space="preserve"> 2015/16</t>
  </si>
  <si>
    <t>Growth rate of</t>
  </si>
  <si>
    <t>Treasury Position</t>
  </si>
  <si>
    <t>(Rs. In million)</t>
  </si>
  <si>
    <t>Source: Ministry of Finance (MoF), FCGO</t>
  </si>
  <si>
    <t xml:space="preserve">February </t>
  </si>
  <si>
    <t>Financing</t>
  </si>
  <si>
    <t>Capital</t>
  </si>
  <si>
    <t>Total Receipts of GON</t>
  </si>
  <si>
    <t>Grants</t>
  </si>
  <si>
    <t>Total Revenue</t>
  </si>
  <si>
    <t xml:space="preserve"> Total Expenditure</t>
  </si>
  <si>
    <t>Total Resources of GoN</t>
  </si>
  <si>
    <t>(Rs. in Million)</t>
  </si>
  <si>
    <t>(Based on FCGO)</t>
  </si>
  <si>
    <t>*Weighted average of mid Jun-mid Jul</t>
  </si>
  <si>
    <t xml:space="preserve">Public Finance </t>
  </si>
  <si>
    <t>Base Rate*</t>
  </si>
  <si>
    <t xml:space="preserve">Weighted Average Lending Rate of Commercial Banks* </t>
  </si>
  <si>
    <t xml:space="preserve">Weighted Average Deposit Rate of Commercial Banks* </t>
  </si>
  <si>
    <t>Weighted Average Interbank Rate of Commercial Banks*</t>
  </si>
  <si>
    <t>364-day T-bills Rate*</t>
  </si>
  <si>
    <t>91-day T-bills Rate*</t>
  </si>
  <si>
    <t>Salary and Wage Rate Index (y-o-y)</t>
  </si>
  <si>
    <t>National Wholesale Price Index (y-o-y)</t>
  </si>
  <si>
    <t>Non-food CPI (y-o-y)</t>
  </si>
  <si>
    <t>Food CPI (y-o-y)</t>
  </si>
  <si>
    <t>CPI (y-o-y)</t>
  </si>
  <si>
    <t>Gross Domestic Product( Current Price) (Rs in billion)</t>
  </si>
  <si>
    <t xml:space="preserve">Gross National Savings / GDP </t>
  </si>
  <si>
    <t>Gross Domestic Savings / GDP</t>
  </si>
  <si>
    <t>Gross Fixed Capital Formation / GDP</t>
  </si>
  <si>
    <t xml:space="preserve">Gross Capital Formation / GDP </t>
  </si>
  <si>
    <t>Gross National Income (GNI)</t>
  </si>
  <si>
    <t>Nominal GDP at producers' price</t>
  </si>
  <si>
    <t>Real GDP at producers' price</t>
  </si>
  <si>
    <t>++</t>
  </si>
  <si>
    <t>A. Last year's Cash Balance in the Treasury</t>
  </si>
  <si>
    <t>B. Adjustment</t>
  </si>
  <si>
    <t>Cash Balance of General Government [11+A+B]</t>
  </si>
  <si>
    <t>17 (A)</t>
  </si>
  <si>
    <t xml:space="preserve">17 (B) </t>
  </si>
  <si>
    <t xml:space="preserve">Composition of Exports (Based on Broad Economic Classification) </t>
  </si>
  <si>
    <t xml:space="preserve">Composition of Imports (Based on Broad Economic Classification) </t>
  </si>
  <si>
    <t>Nepal Rastra Bank</t>
  </si>
  <si>
    <t>Economic Research Department, Baluwatar, Kathmandu</t>
  </si>
  <si>
    <t>Imports from India against Payment in Convertible Currency</t>
  </si>
  <si>
    <t>National Salary and Wage Rate Index (Monthly Series)</t>
  </si>
  <si>
    <t>7(a)</t>
  </si>
  <si>
    <t>7(b)</t>
  </si>
  <si>
    <t>External Debt (Rs. in billion)</t>
  </si>
  <si>
    <t>Consumer Price Inflation (y-o-y) (%)</t>
  </si>
  <si>
    <t>Food and Beverage (%)</t>
  </si>
  <si>
    <t>Non Food and Service (%)</t>
  </si>
  <si>
    <t>Weighted Average Deposit Rate (%)</t>
  </si>
  <si>
    <t>Weighted Average Lending Rate (%)</t>
  </si>
  <si>
    <t>Base Rate of Commercial Banks (%)</t>
  </si>
  <si>
    <r>
      <t xml:space="preserve">Consumer Price Inflation </t>
    </r>
    <r>
      <rPr>
        <sz val="9"/>
        <color rgb="FF000000"/>
        <rFont val="Times New Roman"/>
        <family val="1"/>
      </rPr>
      <t>(Compared to previous month)</t>
    </r>
    <r>
      <rPr>
        <sz val="11"/>
        <color rgb="FF000000"/>
        <rFont val="Times New Roman"/>
        <family val="1"/>
      </rPr>
      <t xml:space="preserve"> (%)</t>
    </r>
  </si>
  <si>
    <t>Includes 20% Local Govt. Deposit With NRB which is</t>
  </si>
  <si>
    <t>Revenue*</t>
  </si>
  <si>
    <t>*After excluding Beruju Recovery from Mid-April 2019/20 onwards</t>
  </si>
  <si>
    <t>Tax Revenue</t>
  </si>
  <si>
    <t>Non Tax Revenue</t>
  </si>
  <si>
    <t>( Rs. in Billion)</t>
  </si>
  <si>
    <t>Outstanding Domestic Government Debt</t>
  </si>
  <si>
    <r>
      <t>2020/21</t>
    </r>
    <r>
      <rPr>
        <vertAlign val="superscript"/>
        <sz val="12"/>
        <rFont val="Times New Roman"/>
        <family val="1"/>
      </rPr>
      <t>R</t>
    </r>
  </si>
  <si>
    <t>2022/23</t>
  </si>
  <si>
    <r>
      <t xml:space="preserve"> 2021/22</t>
    </r>
    <r>
      <rPr>
        <b/>
        <vertAlign val="superscript"/>
        <sz val="12"/>
        <rFont val="Times New Roman"/>
        <family val="1"/>
      </rPr>
      <t>R</t>
    </r>
  </si>
  <si>
    <r>
      <t>2022/23</t>
    </r>
    <r>
      <rPr>
        <b/>
        <vertAlign val="superscript"/>
        <sz val="12"/>
        <rFont val="Times New Roman"/>
        <family val="1"/>
      </rPr>
      <t>P</t>
    </r>
  </si>
  <si>
    <t>Jun-July</t>
  </si>
  <si>
    <t>2078/79</t>
  </si>
  <si>
    <r>
      <t>2021/22</t>
    </r>
    <r>
      <rPr>
        <vertAlign val="superscript"/>
        <sz val="12"/>
        <rFont val="Times New Roman"/>
        <family val="1"/>
      </rPr>
      <t>P</t>
    </r>
  </si>
  <si>
    <t>y-o-y : mid-July to mid-July</t>
  </si>
  <si>
    <t>2021/22$</t>
  </si>
  <si>
    <t>$  Preliminary Estimate</t>
  </si>
  <si>
    <t>July-Aug</t>
  </si>
  <si>
    <t>934.1#</t>
  </si>
  <si>
    <t>1027.3#</t>
  </si>
  <si>
    <t># Outstanding figure as of Ashad (Mid-July) end</t>
  </si>
  <si>
    <t>Table 60 : Monthly Situation of Major Economic Indicators</t>
  </si>
  <si>
    <t>National Consumer Price Index (Annual Series)</t>
  </si>
  <si>
    <t xml:space="preserve">Price Statistics </t>
  </si>
  <si>
    <t>Monetary Statistics (A)</t>
  </si>
  <si>
    <t>Monetary Statistics (B)</t>
  </si>
  <si>
    <t>Monetary Indicators (Annual Series) As percentage of GDP</t>
  </si>
  <si>
    <t>Monetary Indicators (Annual Series)</t>
  </si>
  <si>
    <t>Interest Rate</t>
  </si>
  <si>
    <t>Government Budgetary Opeartions (Monthly Series) Based on FCGO</t>
  </si>
  <si>
    <t>Government Budgetary Operations( Growth Rate in Percent)</t>
  </si>
  <si>
    <t>Foreign Exchange Reserves</t>
  </si>
  <si>
    <t>Direction of Foreign Trade (Monthly Series)</t>
  </si>
  <si>
    <t>Direction of Foreign Trade (Annual Series)</t>
  </si>
  <si>
    <t>Balance of Payments Indicators (Monthly Series)</t>
  </si>
  <si>
    <t>Balance of Payments Indicators*(Annual Series)</t>
  </si>
  <si>
    <t>Heads</t>
  </si>
  <si>
    <t>Annex</t>
  </si>
  <si>
    <t xml:space="preserve">Time Series Data of Some Macroeconomic Variables </t>
  </si>
  <si>
    <t>Annexes</t>
  </si>
  <si>
    <t>***Online payment using cards</t>
  </si>
  <si>
    <t>** Also includes card issued by PSPs</t>
  </si>
  <si>
    <t>E-Commerce***</t>
  </si>
  <si>
    <t>Point of Sales (POS)</t>
  </si>
  <si>
    <t>QR-Based Payments</t>
  </si>
  <si>
    <t>Wallet</t>
  </si>
  <si>
    <t>Branchless Banking</t>
  </si>
  <si>
    <t>Mobile Banking</t>
  </si>
  <si>
    <t>Internet Banking</t>
  </si>
  <si>
    <t>Prepaid Cards**</t>
  </si>
  <si>
    <t>Credit Cards</t>
  </si>
  <si>
    <t>Debit Cards</t>
  </si>
  <si>
    <t>ConnectIPS</t>
  </si>
  <si>
    <t>IPS</t>
  </si>
  <si>
    <t>ECC</t>
  </si>
  <si>
    <t>ATM-Cash Withdrawal</t>
  </si>
  <si>
    <t>RTGS*</t>
  </si>
  <si>
    <t>Total Amount (Rs in million)</t>
  </si>
  <si>
    <t>No. of Transaction</t>
  </si>
  <si>
    <t>Table 59</t>
  </si>
  <si>
    <t>Securities Listed  in Nepal Stock Exchange Limited</t>
  </si>
  <si>
    <t>Government Budgetary Operations (Annual Series)</t>
  </si>
  <si>
    <t>Government Budgetary Operations (As percentage of Nominal GDP at Producers' Prices)</t>
  </si>
  <si>
    <t>R:Revised</t>
  </si>
  <si>
    <t>i. Revenue #</t>
  </si>
  <si>
    <t>Provincial Government Expenditure</t>
  </si>
  <si>
    <t>Provincial Government Resources+++</t>
  </si>
  <si>
    <t>Deficit (-)/Surplus (+) of Provincial Government [7-6]</t>
  </si>
  <si>
    <t>#</t>
  </si>
  <si>
    <t>Revenue includes Federal Government revenue plus the amount transferable to provincial and local governments.</t>
  </si>
  <si>
    <t>Provincial Government resources include grants and revenue transfer from Federal Government, and resources collected by provincial governments.</t>
  </si>
  <si>
    <t>Total Expenditure of Federal Government</t>
  </si>
  <si>
    <t xml:space="preserve">Total Resources of Federal Government [2.1+2.2] </t>
  </si>
  <si>
    <t>Based on data reported by banking department of NRB, commercial banks conducting government transactions and report released from 81 DTCOs and payment centres. Expenditure excludes unrealized cheques and direct payments.</t>
  </si>
  <si>
    <t>Deficit(-) / Surplus (+) of Federal Government [2-1]</t>
  </si>
  <si>
    <t xml:space="preserve">    Customs Fund Account</t>
  </si>
  <si>
    <t xml:space="preserve">    V. A. T. Fund Account</t>
  </si>
  <si>
    <t>R=Revised Estimate from Budget Speech 2022/23 and this might differ from data presented in the table 29 and 30.</t>
  </si>
  <si>
    <t>(Based on Seven months' Data Ending Mid-February, 2022/23)</t>
  </si>
  <si>
    <t>Mid-February</t>
  </si>
  <si>
    <t>**Weighted average of mid January-mid February</t>
  </si>
  <si>
    <t>Seven  Months</t>
  </si>
  <si>
    <t>Seven Months</t>
  </si>
  <si>
    <t>Growth Rate During Seven Months (y-o-y)</t>
  </si>
  <si>
    <t>Composition During Seven Months</t>
  </si>
  <si>
    <t>Mid-Feb</t>
  </si>
  <si>
    <t xml:space="preserve">†    GDP at current prices </t>
  </si>
  <si>
    <t>*** Base: August 24, 2008</t>
  </si>
  <si>
    <t>**   Base: July 16, 2006</t>
  </si>
  <si>
    <t>*     Base: February 12, 1994</t>
  </si>
  <si>
    <t xml:space="preserve">                                                                                                                                                                                                                                                                                                                                                                                                                                                                                                                                                                                                                                                                                                                                                                                                                                                                                                                                                                                                                                                                                                                                                                                                                                                                                                                                                                                                                                                                                                                                                                                                                                                                                                                                                                                                                                                                                                                                                                                                                                                                                                                                                                                                                                                                                                                                                                                                                                                                                                                                                                                                                                                                                                                                                                                                                                                                                                                                                                                                                                                                                                                                                                                                                                                                                                                                                                                                                                                                                                                                                                                                                                                                                                                                                                                                                                                                                                                                                                                                                                                                                                                                                                                                                                                                                                                                                                                                                                                                                                                                                                                                                                                                                                                                                                                                                                                                                                                                                                                                                                                                                                                         </t>
  </si>
  <si>
    <t xml:space="preserve"> Source: Nepal Stock Exchange Ltd.</t>
  </si>
  <si>
    <t>Market Concentration Ratio of Top 10 companies(In Percent)</t>
  </si>
  <si>
    <t>Market Concentration Ratio of Group A companies(In Percent)</t>
  </si>
  <si>
    <t>Ratio of Turnover to Market Capitalization (In Percent)</t>
  </si>
  <si>
    <t>Ratio of Traded Quantity of Shares (In Percent)</t>
  </si>
  <si>
    <t>Twelve Months Rolling Standard Deviation of NEPSE Index</t>
  </si>
  <si>
    <t>Ratio of  Market Capitalization to GDP (in %) †</t>
  </si>
  <si>
    <t>Number of Listed Shares (In million)</t>
  </si>
  <si>
    <t xml:space="preserve">Number of Listed  Companies  </t>
  </si>
  <si>
    <t>Total Paid-up Value of Listed Shares (Rs. million)</t>
  </si>
  <si>
    <t>Market Capitalization (Rs. million)</t>
  </si>
  <si>
    <t>Banking Sub-Index</t>
  </si>
  <si>
    <t>NEPSE Float Index (Closing)***</t>
  </si>
  <si>
    <t>NEPSE Sensitive Index (Closing)**</t>
  </si>
  <si>
    <t>NEPSE Index (Closing)*</t>
  </si>
  <si>
    <t>3 Over 2</t>
  </si>
  <si>
    <t>2 Over 1</t>
  </si>
  <si>
    <t>% Change</t>
  </si>
  <si>
    <t>Table 53</t>
  </si>
  <si>
    <t>8.Global Ime Bank 
( 5 years, 11.25%,"Global IME Bank Debenture 2084/85"</t>
  </si>
  <si>
    <t>7.Standard Chartered Bank Nepal Ltd. 
(5 yrs, 10.30% Standard Chartered Bank Nepal Ltd Rinpatra)</t>
  </si>
  <si>
    <t xml:space="preserve">6.Nepal Infrastructure Bank Ltd.
(7Yrs,7%, NIFRA Urja Rinpatra 2085/86) </t>
  </si>
  <si>
    <t>5. Kumari Bank Ltd.
(10Yrs,11% KBL Debenture 2089)</t>
  </si>
  <si>
    <t>4. Himalayan Bank Ltd.
(7yrs,10.5%,Himalayan Bank Ltd Bond 2086)</t>
  </si>
  <si>
    <t>3. Bank of Kathmandu Ltd.
(7yrs,10.5% BOK Debenture 2086)</t>
  </si>
  <si>
    <t xml:space="preserve">2.  Everest Bank Ltd.
(10yrs,5.5%, Everest Bank Ltd Urja Rinpatra 2089) </t>
  </si>
  <si>
    <t>1. Everest Bank Ltd.
(6yrs,10.5%, Everest Bank Ltd Rinpatra 2085)
Bank Debenture 2088)</t>
  </si>
  <si>
    <t>D. Debenture</t>
  </si>
  <si>
    <t>7.NIBL Sahabhagita Fund ( Open End) 
(Additional New Units Approved)</t>
  </si>
  <si>
    <t>6.Prabhu Smart Fund ( Close End)</t>
  </si>
  <si>
    <t>5.Sunrise Focused Equity Fund</t>
  </si>
  <si>
    <t>4.NIBL Growth Fund</t>
  </si>
  <si>
    <t>3. Sanima Growth Fund (Close End)</t>
  </si>
  <si>
    <t>2. Nabil Flexi Cap Fund (Open End)</t>
  </si>
  <si>
    <t xml:space="preserve">1.NMB Sulav Investment Fund - II (Close End) </t>
  </si>
  <si>
    <t>C. Mutual Funds</t>
  </si>
  <si>
    <t>20. Menchhiyam Hydro Power Ltd.
(For Local and General Public</t>
  </si>
  <si>
    <t>19. Bhugol Energy Development Co. Ltd.
(For Local and General Public)</t>
  </si>
  <si>
    <t xml:space="preserve">18. Dolti Power Company Ltd.( For Local 
and General Public) </t>
  </si>
  <si>
    <t>17.Aatmanirbhar Laghubitta Bittiya Sanstha
(For General Public)</t>
  </si>
  <si>
    <t>16.Sagarmatha Jalbidhyut Company Ltd.
(For Local and General Public)</t>
  </si>
  <si>
    <t>15.BPW Laghubitta Bittiya Sanstha Ltd.</t>
  </si>
  <si>
    <t>14.Sanima Middle Tamor Hydropower Ltd.
(For Local and General Public)</t>
  </si>
  <si>
    <t>13.Makar Jitumaya Suri Hydropower Ltd.
(For Local and General Public)</t>
  </si>
  <si>
    <t>12.Molung Hydropower Company Ltd.
(For Local and Public)</t>
  </si>
  <si>
    <t>11.Shuvam Power Ltd.
(For General Public) (16,00,000 units of shares already registered on 2074.12.28)</t>
  </si>
  <si>
    <t>10.Maya Khola Hydropower Co. Ltd.
(For Local and General Public)</t>
  </si>
  <si>
    <t>9.Super Madi Hydropower Ltd. 
(For Local and General Public)</t>
  </si>
  <si>
    <t>8.Supermai Hydropower Ltd.
(For Local and General Public)</t>
  </si>
  <si>
    <t>7.Asian Hydropower Ltd
(For Local and General Public)</t>
  </si>
  <si>
    <t xml:space="preserve">6.Kalinchowk Darsan Limited 
(For Local and General Public) </t>
  </si>
  <si>
    <t>5. Barahi Hydropower Public Ltd.
(For Local and General Public)</t>
  </si>
  <si>
    <t>4. Peoples Hydropower Company Ltd.
(For Local and General Public)</t>
  </si>
  <si>
    <t>3.Srijanshil Laghubitta Bittiya Sanstha Ltd.</t>
  </si>
  <si>
    <t xml:space="preserve">2. Khaptad Laghubitta Bittiya Sanstha Ltd. </t>
  </si>
  <si>
    <t xml:space="preserve">1. Eastern Hydropower Ltd.
(For Local and General Public) </t>
  </si>
  <si>
    <t>B. Ordinary Share</t>
  </si>
  <si>
    <t>1. Radhi Bidyut Company Ltd.</t>
  </si>
  <si>
    <t>A. Right Share</t>
  </si>
  <si>
    <t>Approval Date</t>
  </si>
  <si>
    <t>Amount of Public Issue</t>
  </si>
  <si>
    <t>Types of  Securities</t>
  </si>
  <si>
    <t>(Rs. Million)</t>
  </si>
  <si>
    <t>(Mid-July 2022  - Mid-February 2023)</t>
  </si>
  <si>
    <t>Public Issue Approval by SEBON</t>
  </si>
  <si>
    <t xml:space="preserve"> Source: Nepal Stock Exchange Limited</t>
  </si>
  <si>
    <t>Others</t>
  </si>
  <si>
    <t>Hydro Power</t>
  </si>
  <si>
    <t>Investment</t>
  </si>
  <si>
    <t>Trading</t>
  </si>
  <si>
    <t>Hotel</t>
  </si>
  <si>
    <t>Manufacturing &amp; Processing</t>
  </si>
  <si>
    <t xml:space="preserve">    Insurance Companies</t>
  </si>
  <si>
    <t xml:space="preserve">    Microfinance </t>
  </si>
  <si>
    <t xml:space="preserve">    Finance Companies</t>
  </si>
  <si>
    <t xml:space="preserve">    Development Banks</t>
  </si>
  <si>
    <t xml:space="preserve">    Commercial Banks</t>
  </si>
  <si>
    <t>Financial Institutions</t>
  </si>
  <si>
    <t>Share %</t>
  </si>
  <si>
    <t>Value</t>
  </si>
  <si>
    <t xml:space="preserve">5 Over </t>
  </si>
  <si>
    <t>3 Over</t>
  </si>
  <si>
    <t>Market Capitalization of Listed Companies (Rs  million)</t>
  </si>
  <si>
    <t xml:space="preserve">No. of Listed Companies </t>
  </si>
  <si>
    <t>Listed Companies and  Market Capitalization</t>
  </si>
  <si>
    <t>Table 55</t>
  </si>
  <si>
    <t>***Base: August 24, 2008</t>
  </si>
  <si>
    <t>**  Base: July 16, 2006</t>
  </si>
  <si>
    <t>*    Base: February 12, 1994</t>
  </si>
  <si>
    <t>Source: http://www.nepalstock.com/reports/monthly.php</t>
  </si>
  <si>
    <t>NEPSE Float Index***</t>
  </si>
  <si>
    <t>NEPSE Sensitive Index**</t>
  </si>
  <si>
    <t>NEPSE Overall Index*</t>
  </si>
  <si>
    <t>Mutual Fund</t>
  </si>
  <si>
    <t>Microfinance Institutions</t>
  </si>
  <si>
    <t>Finance Companies</t>
  </si>
  <si>
    <t>Non- Life Insurance Companies</t>
  </si>
  <si>
    <t>Life Insurance Companies</t>
  </si>
  <si>
    <t>Development Banks</t>
  </si>
  <si>
    <t>Commercial Banks</t>
  </si>
  <si>
    <t>7 Over 4</t>
  </si>
  <si>
    <t>4 Over 1</t>
  </si>
  <si>
    <t>Closing</t>
  </si>
  <si>
    <t>Low</t>
  </si>
  <si>
    <t>High</t>
  </si>
  <si>
    <t>Group</t>
  </si>
  <si>
    <t>(Mid-July to Mid-February)</t>
  </si>
  <si>
    <t>Table 56</t>
  </si>
  <si>
    <t>Source: Nepal Stock Exchange Limited</t>
  </si>
  <si>
    <t>Debentures</t>
  </si>
  <si>
    <t>Promoter Share</t>
  </si>
  <si>
    <t>Preferred Stock</t>
  </si>
  <si>
    <t>Hydropower</t>
  </si>
  <si>
    <t>Hotel and tourism</t>
  </si>
  <si>
    <t>Microfinance</t>
  </si>
  <si>
    <t>Non-life Insurance Companies</t>
  </si>
  <si>
    <t>% Share of Value</t>
  </si>
  <si>
    <t>Value (Rs                million)</t>
  </si>
  <si>
    <t>Share Units ('000)</t>
  </si>
  <si>
    <t xml:space="preserve"> Securities Market Turnover </t>
  </si>
  <si>
    <t xml:space="preserve"> Table 57</t>
  </si>
  <si>
    <t>* others include govt. bond</t>
  </si>
  <si>
    <t xml:space="preserve">    Total</t>
  </si>
  <si>
    <t xml:space="preserve">    Mutual Fund</t>
  </si>
  <si>
    <t xml:space="preserve">    Debenture</t>
  </si>
  <si>
    <t xml:space="preserve">    Convertible Preference Share</t>
  </si>
  <si>
    <t xml:space="preserve">    Government Bond</t>
  </si>
  <si>
    <t xml:space="preserve">     Bonus share </t>
  </si>
  <si>
    <t xml:space="preserve">     Right Share</t>
  </si>
  <si>
    <t xml:space="preserve">     Ordinary Share</t>
  </si>
  <si>
    <t xml:space="preserve">2. Instrument-wise listing </t>
  </si>
  <si>
    <t xml:space="preserve">      Total</t>
  </si>
  <si>
    <t xml:space="preserve">      Others*</t>
  </si>
  <si>
    <t xml:space="preserve">      Hydropower</t>
  </si>
  <si>
    <t xml:space="preserve">      Trading</t>
  </si>
  <si>
    <t xml:space="preserve">      Hotel</t>
  </si>
  <si>
    <t xml:space="preserve">      Manufacturing </t>
  </si>
  <si>
    <t xml:space="preserve">      Microfinance</t>
  </si>
  <si>
    <t xml:space="preserve">      Finance Companies</t>
  </si>
  <si>
    <t xml:space="preserve">      Insurance Companies</t>
  </si>
  <si>
    <t xml:space="preserve">      Development Banks</t>
  </si>
  <si>
    <t xml:space="preserve">      Commercial Banks</t>
  </si>
  <si>
    <t xml:space="preserve">1. Institution-wise listing </t>
  </si>
  <si>
    <t>Rs in million</t>
  </si>
  <si>
    <t>Rs  in              million</t>
  </si>
  <si>
    <t>Rs  in million</t>
  </si>
  <si>
    <t>Table 58</t>
  </si>
  <si>
    <t>Table 54</t>
  </si>
  <si>
    <t>P=Provisional</t>
  </si>
  <si>
    <t xml:space="preserve"> Non-food and Services</t>
  </si>
  <si>
    <t xml:space="preserve"> Food and Beverage</t>
  </si>
  <si>
    <t>Overall Index</t>
  </si>
  <si>
    <t>CPI : Mountain (5 Districts)</t>
  </si>
  <si>
    <t>CPI : Hill (25 Districts)</t>
  </si>
  <si>
    <t>CPI : Terai (19 Districts)</t>
  </si>
  <si>
    <t>CPI : Kathmandu Valley (3 Districts)</t>
  </si>
  <si>
    <t>Miscellaneous goods and services</t>
  </si>
  <si>
    <t>Education</t>
  </si>
  <si>
    <t>Recreation and Culture</t>
  </si>
  <si>
    <t>Communication</t>
  </si>
  <si>
    <t>Transportation</t>
  </si>
  <si>
    <t>Health</t>
  </si>
  <si>
    <t>Furnishing and Household equipment</t>
  </si>
  <si>
    <t>Housing and Utilities</t>
  </si>
  <si>
    <t>Clothes and Footwear</t>
  </si>
  <si>
    <t>Non-food and Services</t>
  </si>
  <si>
    <t>Restaurant and Hotel</t>
  </si>
  <si>
    <t>Tobacco products</t>
  </si>
  <si>
    <t>Alcoholic drinks</t>
  </si>
  <si>
    <t>Non-alcoholic drinks</t>
  </si>
  <si>
    <t>Spices</t>
  </si>
  <si>
    <t>Sugar and Sugar products</t>
  </si>
  <si>
    <t>Fruit</t>
  </si>
  <si>
    <t>Ghee and Oil</t>
  </si>
  <si>
    <t>Milk products and Eggs</t>
  </si>
  <si>
    <t>Meat and Fish</t>
  </si>
  <si>
    <t>Vegetable</t>
  </si>
  <si>
    <t>Pulses and Legumes</t>
  </si>
  <si>
    <t>Cereal grains and their products</t>
  </si>
  <si>
    <t>Food and Beverage</t>
  </si>
  <si>
    <t>5 Over 4</t>
  </si>
  <si>
    <t>5 Over 3</t>
  </si>
  <si>
    <t>3 Over 1</t>
  </si>
  <si>
    <t>Jan/Feb</t>
  </si>
  <si>
    <t>Dec/Jan</t>
  </si>
  <si>
    <t>Percentage Change</t>
  </si>
  <si>
    <r>
      <t>2022/23</t>
    </r>
    <r>
      <rPr>
        <b/>
        <vertAlign val="superscript"/>
        <sz val="11"/>
        <color theme="1"/>
        <rFont val="Times New Roman"/>
        <family val="1"/>
      </rPr>
      <t>P</t>
    </r>
  </si>
  <si>
    <t>Weight %</t>
  </si>
  <si>
    <t>Groups &amp; Sub-Groups</t>
  </si>
  <si>
    <t>(2014/15=100)</t>
  </si>
  <si>
    <t>Table 2</t>
  </si>
  <si>
    <t>Average</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</si>
  <si>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</si>
  <si>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</si>
  <si>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</si>
  <si>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</si>
  <si>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</si>
  <si>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</si>
  <si>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</si>
  <si>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</si>
  <si>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</si>
  <si>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</si>
  <si>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t xml:space="preserve"> September</t>
  </si>
  <si>
    <t xml:space="preserve"> August</t>
  </si>
  <si>
    <t>Index</t>
  </si>
  <si>
    <r>
      <t>2022/23</t>
    </r>
    <r>
      <rPr>
        <b/>
        <vertAlign val="superscript"/>
        <sz val="11"/>
        <rFont val="Times New Roman"/>
        <family val="1"/>
      </rPr>
      <t>P</t>
    </r>
  </si>
  <si>
    <t>(y-o-y)</t>
  </si>
  <si>
    <t>(2014/15 = 100)</t>
  </si>
  <si>
    <t>Table 3</t>
  </si>
  <si>
    <t>2) CPI in India (2012 = 100)</t>
  </si>
  <si>
    <t>1) CPI in Nepal (2014/15 = 100)</t>
  </si>
  <si>
    <t xml:space="preserve">Note : </t>
  </si>
  <si>
    <t>Deviation</t>
  </si>
  <si>
    <t>India</t>
  </si>
  <si>
    <t>Nepal</t>
  </si>
  <si>
    <t>Table 4</t>
  </si>
  <si>
    <t>3 Construction Material</t>
  </si>
  <si>
    <t>Capital Goods</t>
  </si>
  <si>
    <t>Intermediate Goods</t>
  </si>
  <si>
    <t>Consumption Goods</t>
  </si>
  <si>
    <t>2 Broad Economic Classification</t>
  </si>
  <si>
    <t>Other</t>
  </si>
  <si>
    <t>Transport, Equipments and Parts</t>
  </si>
  <si>
    <t>Machinery and Equipment</t>
  </si>
  <si>
    <t>Electric and Electronic Products</t>
  </si>
  <si>
    <t>Basic Metals</t>
  </si>
  <si>
    <t>Non-metallic Mineral Products</t>
  </si>
  <si>
    <t>Rubber and Plastics Products</t>
  </si>
  <si>
    <t>Chemicals and Chemical Products</t>
  </si>
  <si>
    <t>Paper and Paper Products</t>
  </si>
  <si>
    <t>Wood and Wood Products</t>
  </si>
  <si>
    <t>Leather and Leather Products</t>
  </si>
  <si>
    <t>Textiles</t>
  </si>
  <si>
    <t>Food, Beverage &amp; Tobacco</t>
  </si>
  <si>
    <t>1.3 Manufactured</t>
  </si>
  <si>
    <t>Electricity</t>
  </si>
  <si>
    <t>Fuel and Power</t>
  </si>
  <si>
    <t>1.2 Fuel and Power</t>
  </si>
  <si>
    <t>Nonfood</t>
  </si>
  <si>
    <t>Food</t>
  </si>
  <si>
    <t>1.1 Primary</t>
  </si>
  <si>
    <t>1 Overall</t>
  </si>
  <si>
    <t>Percent Change</t>
  </si>
  <si>
    <t>Groups and Sub-groups</t>
  </si>
  <si>
    <t>(2017/18 = 100)</t>
  </si>
  <si>
    <t>National Wholesale Price Index</t>
  </si>
  <si>
    <t>Table 5</t>
  </si>
  <si>
    <t>Table 6</t>
  </si>
  <si>
    <t>R: Revised</t>
  </si>
  <si>
    <t>Female</t>
  </si>
  <si>
    <t>Male</t>
  </si>
  <si>
    <t>Worker</t>
  </si>
  <si>
    <t>Unskilled</t>
  </si>
  <si>
    <t>Skilled</t>
  </si>
  <si>
    <t>Carpenter</t>
  </si>
  <si>
    <t>Mason</t>
  </si>
  <si>
    <t>Construction Labourer</t>
  </si>
  <si>
    <t>Semi Skilled</t>
  </si>
  <si>
    <t>High Skilled</t>
  </si>
  <si>
    <t>Industrial Labourer</t>
  </si>
  <si>
    <t>Agricultural Labourer</t>
  </si>
  <si>
    <t>Wage Rate Index</t>
  </si>
  <si>
    <t>Non Officers</t>
  </si>
  <si>
    <t>Officers</t>
  </si>
  <si>
    <t>Private Institutions</t>
  </si>
  <si>
    <t>Army  &amp; Police Forces</t>
  </si>
  <si>
    <t>Bank &amp; Financial Institutions</t>
  </si>
  <si>
    <t>Public Corporations</t>
  </si>
  <si>
    <t>Civil Service</t>
  </si>
  <si>
    <t>Salary Index</t>
  </si>
  <si>
    <t>5 over 4</t>
  </si>
  <si>
    <t>5 over 3</t>
  </si>
  <si>
    <t>3 over 2</t>
  </si>
  <si>
    <t>3 over 1</t>
  </si>
  <si>
    <t>Groups/Sub-groups</t>
  </si>
  <si>
    <t>(2004/05=100)</t>
  </si>
  <si>
    <t>National Salary and Wage Rate Index</t>
  </si>
  <si>
    <t>(2004/05 = 100)</t>
  </si>
  <si>
    <t>2030/31</t>
  </si>
  <si>
    <t>1973/74</t>
  </si>
  <si>
    <t>2029/30</t>
  </si>
  <si>
    <t>1972/73</t>
  </si>
  <si>
    <t>Non-Food and Services</t>
  </si>
  <si>
    <t>Food and Beverages</t>
  </si>
  <si>
    <t xml:space="preserve"> Overall</t>
  </si>
  <si>
    <t>(2014/15 =100)</t>
  </si>
  <si>
    <t>Annex 1</t>
  </si>
  <si>
    <t>* % Change Y on Y.</t>
  </si>
  <si>
    <r>
      <t>2022/23</t>
    </r>
    <r>
      <rPr>
        <vertAlign val="superscript"/>
        <sz val="11"/>
        <color theme="1"/>
        <rFont val="Times New Roman"/>
        <family val="1"/>
      </rPr>
      <t>P</t>
    </r>
  </si>
  <si>
    <t>% Change*</t>
  </si>
  <si>
    <t>Wage Index</t>
  </si>
  <si>
    <t>Non-food &amp; Services</t>
  </si>
  <si>
    <t>Food &amp; Beverage</t>
  </si>
  <si>
    <t>SWRI</t>
  </si>
  <si>
    <t>WPI</t>
  </si>
  <si>
    <t>CPI</t>
  </si>
  <si>
    <t>Annex 2</t>
  </si>
  <si>
    <t>Table 7(a)</t>
  </si>
  <si>
    <t>Table 7(b)</t>
  </si>
  <si>
    <t>Money multiplier (M2)</t>
  </si>
  <si>
    <t>Money multiplier (M1+)</t>
  </si>
  <si>
    <t>Money multiplier (M1)</t>
  </si>
  <si>
    <t>Memorandum Items</t>
  </si>
  <si>
    <t>R = Revised, P = Provisional</t>
  </si>
  <si>
    <t>million</t>
  </si>
  <si>
    <t xml:space="preserve">2/ Adjusting the exchange valuation gain/loss of Rs. </t>
  </si>
  <si>
    <t xml:space="preserve">1/ Adjusting the exchange valuation gain/loss of  Rs. </t>
  </si>
  <si>
    <t>4. Broad Money Liquidity (M3)</t>
  </si>
  <si>
    <t xml:space="preserve">  3.2 Time Deposits</t>
  </si>
  <si>
    <t xml:space="preserve">      b. Saving and Call Deposits</t>
  </si>
  <si>
    <t>ii. Demand Deposits</t>
  </si>
  <si>
    <t>i. Currency</t>
  </si>
  <si>
    <t xml:space="preserve">      a. Money Supply (M1)</t>
  </si>
  <si>
    <t xml:space="preserve">  3.1 Money Supply (a+b), M1+</t>
  </si>
  <si>
    <t>3. Broad Money (M2)</t>
  </si>
  <si>
    <t>2/</t>
  </si>
  <si>
    <t>1/</t>
  </si>
  <si>
    <t xml:space="preserve">   2.2 Net Non-Monetary Liabilities</t>
  </si>
  <si>
    <t xml:space="preserve">       d. Claims on Private Sector </t>
  </si>
  <si>
    <t>ii. Non-Government</t>
  </si>
  <si>
    <t xml:space="preserve">i. Government </t>
  </si>
  <si>
    <t xml:space="preserve">       c. Claims on Other Financial Institutions</t>
  </si>
  <si>
    <t xml:space="preserve">       b. Claims on Non-Financial Government Enterprises</t>
  </si>
  <si>
    <t>ii. General Government Deposits</t>
  </si>
  <si>
    <t>i.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</si>
  <si>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</si>
  <si>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</si>
  <si>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</si>
  <si>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</si>
  <si>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</si>
  <si>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</si>
  <si>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</si>
  <si>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</si>
  <si>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</si>
  <si>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Feb (P)</t>
  </si>
  <si>
    <t xml:space="preserve">Jul (R) </t>
  </si>
  <si>
    <t xml:space="preserve">Feb (R) </t>
  </si>
  <si>
    <t>Jul</t>
  </si>
  <si>
    <t>Changes during seven months</t>
  </si>
  <si>
    <t>Monetary Aggregates</t>
  </si>
  <si>
    <t xml:space="preserve"> (Rs. in million)</t>
  </si>
  <si>
    <t>(Mid-Month)</t>
  </si>
  <si>
    <t>Table 32</t>
  </si>
  <si>
    <t>Reserve Money</t>
  </si>
  <si>
    <t xml:space="preserve"> P = Provisional</t>
  </si>
  <si>
    <t>Feb</t>
  </si>
  <si>
    <t xml:space="preserve">Changes </t>
  </si>
  <si>
    <t>Monetary aggregates</t>
  </si>
  <si>
    <t>Table 33</t>
  </si>
  <si>
    <t xml:space="preserve">2/ Adjusting the exchange valuation gain (+)/loss (-) of  Rs. </t>
  </si>
  <si>
    <t xml:space="preserve">1/ Adjusting the exchange valuation gain (+)/loss (-) of  Rs. </t>
  </si>
  <si>
    <t>Other Items, Net</t>
  </si>
  <si>
    <t>Net Domestic Assets</t>
  </si>
  <si>
    <t>Net Foreign Assets</t>
  </si>
  <si>
    <t>$ SDR allocation is treated as foreign exchange liability since September, 2021 as of IMF MFS Mannual-2016.</t>
  </si>
  <si>
    <t>R= Revised, P = Provisional</t>
  </si>
  <si>
    <t>15. Other Liabilities</t>
  </si>
  <si>
    <t>14. Capital and Reserve</t>
  </si>
  <si>
    <t xml:space="preserve">     13.8 SDR Allocation$</t>
  </si>
  <si>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</si>
  <si>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</si>
  <si>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</si>
  <si>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</si>
  <si>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</si>
  <si>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</si>
  <si>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</si>
  <si>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</si>
  <si>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</si>
  <si>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</si>
  <si>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t>
  </si>
  <si>
    <t>9.  General Government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</si>
  <si>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</si>
  <si>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</si>
  <si>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</si>
  <si>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</si>
  <si>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</si>
  <si>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</si>
  <si>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</si>
  <si>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</si>
  <si>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</si>
  <si>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</si>
  <si>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</si>
  <si>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</si>
  <si>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</si>
  <si>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</si>
  <si>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</si>
  <si>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</si>
  <si>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</si>
  <si>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</si>
  <si>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</si>
  <si>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</si>
  <si>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</si>
  <si>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</si>
  <si>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</si>
  <si>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</si>
  <si>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</si>
  <si>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</si>
  <si>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</si>
  <si>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Table 34</t>
  </si>
  <si>
    <t>NDA</t>
  </si>
  <si>
    <t>NFA</t>
  </si>
  <si>
    <t>$ SDR allocation is treated as foreig exchange liability since September, 2021 as of IMF MFS Mannual-2016.</t>
  </si>
  <si>
    <r>
      <t xml:space="preserve">     13.7 SDR Allocation</t>
    </r>
    <r>
      <rPr>
        <vertAlign val="superscript"/>
        <sz val="12"/>
        <rFont val="Times New Roman"/>
        <family val="1"/>
      </rPr>
      <t>$</t>
    </r>
  </si>
  <si>
    <t xml:space="preserve">     13.6 PRGF</t>
  </si>
  <si>
    <t>Table 35</t>
  </si>
  <si>
    <t>8. Other Assets</t>
  </si>
  <si>
    <t>7. NRB Bond</t>
  </si>
  <si>
    <t xml:space="preserve">    6.5 Foreign Bills Purchased &amp; Discounted</t>
  </si>
  <si>
    <t xml:space="preserve"> b.  Interest Accrued</t>
  </si>
  <si>
    <t>ii. Households</t>
  </si>
  <si>
    <t>i. Non-financial Private Corporations</t>
  </si>
  <si>
    <t xml:space="preserve"> a.  Principal</t>
  </si>
  <si>
    <t xml:space="preserve">    6.4 Claims on Private Sector</t>
  </si>
  <si>
    <t>b.Non-Government</t>
  </si>
  <si>
    <t>a.Government</t>
  </si>
  <si>
    <t xml:space="preserve">    6.3 Claims on Other Financial Institutions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</si>
  <si>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</si>
  <si>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</si>
  <si>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</si>
  <si>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</si>
  <si>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</si>
  <si>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</si>
  <si>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</si>
  <si>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</si>
  <si>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</si>
  <si>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</si>
  <si>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</si>
  <si>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Debentures</t>
  </si>
  <si>
    <t xml:space="preserve">     4.2 General Reserves</t>
  </si>
  <si>
    <t xml:space="preserve">     4.1 Paid-up Capital</t>
  </si>
  <si>
    <t>4. Other Liabilities</t>
  </si>
  <si>
    <t>3. Foreign Liabilities</t>
  </si>
  <si>
    <t>2. Borrowings from Nepal Rastra Bank</t>
  </si>
  <si>
    <t xml:space="preserve">   1.5 Margin Deposits</t>
  </si>
  <si>
    <t xml:space="preserve">           b. Foreign Deposits</t>
  </si>
  <si>
    <t xml:space="preserve">           a.  Domestic Deposits</t>
  </si>
  <si>
    <t xml:space="preserve">    1.4 Call Deposits</t>
  </si>
  <si>
    <t xml:space="preserve">    1.3 Fixed Deposits</t>
  </si>
  <si>
    <t xml:space="preserve">    1.2 Saving Deposits</t>
  </si>
  <si>
    <t xml:space="preserve">    1.1 Demand Deposits</t>
  </si>
  <si>
    <t>1. Total Deposits</t>
  </si>
  <si>
    <t>Table 36</t>
  </si>
  <si>
    <t>Table 37</t>
  </si>
  <si>
    <t>Table 38</t>
  </si>
  <si>
    <t>Table 39</t>
  </si>
  <si>
    <t>Table 40</t>
  </si>
  <si>
    <t>*Deposits among "A", "B" and "C" class financial institutions</t>
  </si>
  <si>
    <t>due to increase in deposits of Rural Development banks and finance companies Rs 2/2 billion</t>
  </si>
  <si>
    <t>Change in call deposits</t>
  </si>
  <si>
    <t>Increase in insurance companies deposits (non depository financial institutions by 3.79 billion)</t>
  </si>
  <si>
    <t>Change in Saving account</t>
  </si>
  <si>
    <t>Projects</t>
  </si>
  <si>
    <t>Current Account increase due to increase in deposits by foreign airlines, foreign residents and foreign operated govt</t>
  </si>
  <si>
    <t>9. Miscellaneous</t>
  </si>
  <si>
    <t>8. Individuals</t>
  </si>
  <si>
    <t>7. Non-profit Organisations</t>
  </si>
  <si>
    <t>6. Inter-bank Deposits*</t>
  </si>
  <si>
    <t>5. Non-government Corporations</t>
  </si>
  <si>
    <t>4. Government Corporations</t>
  </si>
  <si>
    <t xml:space="preserve">     3.4 Others</t>
  </si>
  <si>
    <t xml:space="preserve">     3.3  Citizen Investment Trust</t>
  </si>
  <si>
    <t xml:space="preserve">     3.2 Employees Provident Fund</t>
  </si>
  <si>
    <t xml:space="preserve">     3.1 Insurance Companies</t>
  </si>
  <si>
    <t>3. Non-banks Financial Institutions</t>
  </si>
  <si>
    <t>2. Local Government/VDC</t>
  </si>
  <si>
    <t>1. Foreign Deposits</t>
  </si>
  <si>
    <t>Table 41</t>
  </si>
  <si>
    <t xml:space="preserve">$ includes Hirepurchase (personal consumption) loan, Education loan,  Residential Personal Home Loan(Up to Rs.15 million), Personal Loan(&lt;5M without specific purpose) </t>
  </si>
  <si>
    <t>* Processing of Tea, Coffee, Ginger and Fruits and Primary processing of domestic agro products included in Agriculture  from October 2017. Prior to this, most of these were under Productions.</t>
  </si>
  <si>
    <t>Total (1 to 13)</t>
  </si>
  <si>
    <t xml:space="preserve"> 13. Others</t>
  </si>
  <si>
    <t xml:space="preserve"> 12. Local Government</t>
  </si>
  <si>
    <r>
      <t xml:space="preserve">     11.5 Others</t>
    </r>
    <r>
      <rPr>
        <vertAlign val="superscript"/>
        <sz val="10"/>
        <rFont val="Times New Roman"/>
        <family val="1"/>
      </rPr>
      <t>$</t>
    </r>
  </si>
  <si>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</si>
  <si>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</si>
  <si>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</si>
  <si>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</si>
  <si>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</si>
  <si>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</si>
  <si>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</si>
  <si>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</si>
  <si>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</si>
  <si>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</si>
  <si>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</si>
  <si>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</si>
  <si>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(Treaking, Mountaining,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</si>
  <si>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</si>
  <si>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</si>
  <si>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</si>
  <si>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</si>
  <si>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</si>
  <si>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</si>
  <si>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</si>
  <si>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</si>
  <si>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</si>
  <si>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Financial Institutions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</si>
  <si>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</si>
  <si>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</si>
  <si>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</si>
  <si>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</si>
  <si>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</si>
  <si>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</si>
  <si>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</si>
  <si>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</si>
  <si>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</si>
  <si>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</si>
  <si>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</si>
  <si>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</si>
  <si>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</si>
  <si>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</si>
  <si>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</si>
  <si>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</si>
  <si>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</si>
  <si>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</si>
  <si>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</si>
  <si>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</si>
  <si>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</si>
  <si>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</si>
  <si>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</si>
  <si>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</si>
  <si>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</si>
  <si>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</si>
  <si>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</si>
  <si>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</si>
  <si>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</si>
  <si>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</si>
  <si>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</si>
  <si>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Machinary - Others</t>
  </si>
  <si>
    <t xml:space="preserve">     5.5 Machinary - Office and Computing</t>
  </si>
  <si>
    <t xml:space="preserve">     5.4 Machinary - Construction, Oil, and Mines</t>
  </si>
  <si>
    <t xml:space="preserve">     5.3 Machinary - Agricultural</t>
  </si>
  <si>
    <t xml:space="preserve">     5.2 Machine Tools</t>
  </si>
  <si>
    <t xml:space="preserve">     5.1 Fabricated Metal Equipments</t>
  </si>
  <si>
    <t xml:space="preserve"> 5. Metal Productions, Machinary,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</si>
  <si>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</si>
  <si>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</si>
  <si>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</si>
  <si>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</si>
  <si>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</si>
  <si>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</si>
  <si>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</si>
  <si>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</si>
  <si>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</si>
  <si>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</si>
  <si>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</si>
  <si>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</si>
  <si>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</si>
  <si>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</si>
  <si>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</si>
  <si>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</si>
  <si>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</si>
  <si>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</si>
  <si>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</si>
  <si>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Clothings</t>
  </si>
  <si>
    <t xml:space="preserve">     3.6 Sunpat</t>
  </si>
  <si>
    <t xml:space="preserve">     3.5 Handicrafts</t>
  </si>
  <si>
    <t xml:space="preserve">     3.4 Tobacco</t>
  </si>
  <si>
    <t xml:space="preserve">         3.3.2 Non-Alcohol</t>
  </si>
  <si>
    <t xml:space="preserve">         3.3.1 Alcohol</t>
  </si>
  <si>
    <t xml:space="preserve">     3.3 Drinking Materials (Bear,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</si>
  <si>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</si>
  <si>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</si>
  <si>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</si>
  <si>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</si>
  <si>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</si>
  <si>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</si>
  <si>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</si>
  <si>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</si>
  <si>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</si>
  <si>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</si>
  <si>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</si>
  <si>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</si>
  <si>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</si>
  <si>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</si>
  <si>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</si>
  <si>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</si>
  <si>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</si>
  <si>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Sectorwise Outstanding Credit of Banks and Financial Insitutions</t>
  </si>
  <si>
    <t>Table 42</t>
  </si>
  <si>
    <t>9. Others</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</si>
  <si>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</si>
  <si>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</si>
  <si>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</si>
  <si>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</si>
  <si>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</si>
  <si>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</si>
  <si>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</si>
  <si>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</si>
  <si>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</si>
  <si>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</si>
  <si>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</si>
  <si>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</si>
  <si>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</si>
  <si>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</si>
  <si>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</si>
  <si>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</si>
  <si>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</si>
  <si>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</si>
  <si>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</si>
  <si>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</si>
  <si>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</si>
  <si>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</si>
  <si>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</si>
  <si>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</si>
  <si>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</si>
  <si>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</si>
  <si>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</si>
  <si>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</si>
  <si>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</si>
  <si>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Machinary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</si>
  <si>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</si>
  <si>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</si>
  <si>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</si>
  <si>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</si>
  <si>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</si>
  <si>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</si>
  <si>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</si>
  <si>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</si>
  <si>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</si>
  <si>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(Mid Month)</t>
  </si>
  <si>
    <t>Table 43</t>
  </si>
  <si>
    <r>
      <rPr>
        <vertAlign val="superscript"/>
        <sz val="12"/>
        <rFont val="Times New Roman"/>
        <family val="1"/>
      </rPr>
      <t>$</t>
    </r>
    <r>
      <rPr>
        <sz val="12"/>
        <rFont val="Times New Roman"/>
        <family val="1"/>
      </rPr>
      <t xml:space="preserve">It includes the loan products such as Cottage industrial loan, Small industrial loan, Medium industrial loan, Loan against Fixed deposit, Gold loan and bank specific other loans. </t>
    </r>
  </si>
  <si>
    <t>*Reclasified in accordance to NRB Directives Form no. 9.3(Ka) / Unified Directives (Feb 2023).</t>
  </si>
  <si>
    <t xml:space="preserve"> R = Revised, P = Provisional</t>
  </si>
  <si>
    <t>Total (1 to 11)</t>
  </si>
  <si>
    <r>
      <t>c. Other Loans</t>
    </r>
    <r>
      <rPr>
        <vertAlign val="superscript"/>
        <sz val="12"/>
        <rFont val="Times New Roman"/>
        <family val="1"/>
      </rPr>
      <t>$</t>
    </r>
  </si>
  <si>
    <t>b. Education Loan</t>
  </si>
  <si>
    <t>a. Credit Card</t>
  </si>
  <si>
    <t>12. Other Product</t>
  </si>
  <si>
    <t>11. Bills Purchased</t>
  </si>
  <si>
    <t>10. Deprived Sector Loan</t>
  </si>
  <si>
    <t>b. Personal Purpose</t>
  </si>
  <si>
    <t>a. Business Purpose</t>
  </si>
  <si>
    <t>9. Hire Purchase Loan</t>
  </si>
  <si>
    <t>d. Loan below Rs. 25 Lakh</t>
  </si>
  <si>
    <t>c. Loan above Rs. 25 Lakh to 50 Lakh</t>
  </si>
  <si>
    <t>b. Loan above Rs. 50 Lakh to 1 Crore</t>
  </si>
  <si>
    <t>a. Loan above Rs. 1 Crore</t>
  </si>
  <si>
    <t>8. Margin Nature Loan</t>
  </si>
  <si>
    <t>iii. Others</t>
  </si>
  <si>
    <t>ii. Loan of 5M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</si>
  <si>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</si>
  <si>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</si>
  <si>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</si>
  <si>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</si>
  <si>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upto Rs. 15 million)</t>
  </si>
  <si>
    <t>7. Real Estate Loan</t>
  </si>
  <si>
    <t>6. Residential Personal Home Loan (Up to Rs. 15 million)</t>
  </si>
  <si>
    <t>d. Others</t>
  </si>
  <si>
    <t>c. Service Sector Institutions</t>
  </si>
  <si>
    <t>b. Business Institutions</t>
  </si>
  <si>
    <t>a. Industrial Institutions</t>
  </si>
  <si>
    <t>5. Demand &amp; Other Working Capital Loan</t>
  </si>
  <si>
    <t>4. Trust Receipt Loan / Import Loan</t>
  </si>
  <si>
    <t>3. Cash Credit Loan*</t>
  </si>
  <si>
    <t>2. Overdraft*</t>
  </si>
  <si>
    <t>1. Term Loan</t>
  </si>
  <si>
    <t>Table 44</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</si>
  <si>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</si>
  <si>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</si>
  <si>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</si>
  <si>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</si>
  <si>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</si>
  <si>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</si>
  <si>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</si>
  <si>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</si>
  <si>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</si>
  <si>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</si>
  <si>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</si>
  <si>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Loan of  Commercial Banks to Government Enterprises</t>
  </si>
  <si>
    <t>Table 45</t>
  </si>
  <si>
    <t>Youth Self-employment Loan</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</si>
  <si>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</si>
  <si>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</si>
  <si>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</si>
  <si>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</si>
  <si>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</si>
  <si>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</si>
  <si>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</si>
  <si>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</si>
  <si>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Commercial Agriculture and Livestock Loan</t>
  </si>
  <si>
    <t>Outstanding Loan Amount</t>
  </si>
  <si>
    <t>Number of Borrower</t>
  </si>
  <si>
    <t>Types of Loan</t>
  </si>
  <si>
    <t>Concessional Loan</t>
  </si>
  <si>
    <r>
      <rPr>
        <vertAlign val="superscript"/>
        <sz val="10"/>
        <color theme="1"/>
        <rFont val="Times New Roman"/>
        <family val="1"/>
      </rPr>
      <t>#</t>
    </r>
    <r>
      <rPr>
        <sz val="10"/>
        <color theme="1"/>
        <rFont val="Times New Roman"/>
        <family val="1"/>
      </rPr>
      <t>Introduced under Daily Liquidity Facility Guidelines (Second Amendment).</t>
    </r>
  </si>
  <si>
    <t xml:space="preserve">* Transaction under Interest Rate Corridor </t>
  </si>
  <si>
    <t>C. Net Liquidity Injection (+) / Absorption (-)</t>
  </si>
  <si>
    <t>4. Deposit Collection Auction *</t>
  </si>
  <si>
    <t>3. Deposit Collection Auction</t>
  </si>
  <si>
    <t>2. Outright Sale</t>
  </si>
  <si>
    <t>1. Reverse Repo</t>
  </si>
  <si>
    <t>B. Liquidity Absorption</t>
  </si>
  <si>
    <r>
      <t>5. Overnight Liqudity Facility</t>
    </r>
    <r>
      <rPr>
        <vertAlign val="superscript"/>
        <sz val="12"/>
        <color theme="1"/>
        <rFont val="Times New Roman"/>
        <family val="1"/>
      </rPr>
      <t>#</t>
    </r>
  </si>
  <si>
    <t>4. Standing Liquidity Facility</t>
  </si>
  <si>
    <t>3. Repo Auction *</t>
  </si>
  <si>
    <t>2. Outright Purchase</t>
  </si>
  <si>
    <t>1. Repo</t>
  </si>
  <si>
    <t>A. Liquidity Injection</t>
  </si>
  <si>
    <t>Details</t>
  </si>
  <si>
    <t>Summary of  Monetary Operation</t>
  </si>
  <si>
    <t>Table 47</t>
  </si>
  <si>
    <t>*Weighted average interest rate.</t>
  </si>
  <si>
    <t>Interest Rate(%)*</t>
  </si>
  <si>
    <t xml:space="preserve"> Interest Rate(%)*</t>
  </si>
  <si>
    <t>Repo Auction (Overnight)</t>
  </si>
  <si>
    <t>Deposit Auction (7 days)</t>
  </si>
  <si>
    <t>Under Interest Rate Corridor System</t>
  </si>
  <si>
    <t>Mid-month</t>
  </si>
  <si>
    <t>Interest Rate* (%)</t>
  </si>
  <si>
    <t>Standing Liquidity Facility (SLF)</t>
  </si>
  <si>
    <t>Overnight Liquidity Facility (OLF)</t>
  </si>
  <si>
    <t>Deposit Auction (14 days)</t>
  </si>
  <si>
    <t>Deposit Auction (15 days)</t>
  </si>
  <si>
    <t>Deposit Auction (28 days)</t>
  </si>
  <si>
    <t>Deposit Auction (30 days)</t>
  </si>
  <si>
    <t>Deposit Auction (60 days)</t>
  </si>
  <si>
    <t>Deposit Auction (90 days)</t>
  </si>
  <si>
    <t>Repo Auction (45 days)</t>
  </si>
  <si>
    <t>Repo Auction (7 days)</t>
  </si>
  <si>
    <t>Repo Auction (14 days)</t>
  </si>
  <si>
    <t xml:space="preserve"> Reverse Repo Auction (7 days)</t>
  </si>
  <si>
    <t>Reverse Repo Auction (14 days)</t>
  </si>
  <si>
    <t>Reverse Repo Auction (28 days)</t>
  </si>
  <si>
    <t>Reverse Repo Auction (90 days)</t>
  </si>
  <si>
    <t>Outright Purchase Auction</t>
  </si>
  <si>
    <t>Outright Sale Auction</t>
  </si>
  <si>
    <t>Table 48</t>
  </si>
  <si>
    <t>Total IC Purchase</t>
  </si>
  <si>
    <t>CNH Sale</t>
  </si>
  <si>
    <t>IC Purchase</t>
  </si>
  <si>
    <t>JPY Sale</t>
  </si>
  <si>
    <t>GBP Sale</t>
  </si>
  <si>
    <t>EUR Sale</t>
  </si>
  <si>
    <t>US$ Sale</t>
  </si>
  <si>
    <t>( Amount in Million)</t>
  </si>
  <si>
    <t>`</t>
  </si>
  <si>
    <t>Nrs.</t>
  </si>
  <si>
    <t>US$</t>
  </si>
  <si>
    <t>Net 
Injection</t>
  </si>
  <si>
    <t>Sale</t>
  </si>
  <si>
    <t>Purchase</t>
  </si>
  <si>
    <t>Purchase/Sale of Convertible Currency</t>
  </si>
  <si>
    <t>(Amount in Million)</t>
  </si>
  <si>
    <t>Table 49</t>
  </si>
  <si>
    <r>
      <rPr>
        <vertAlign val="superscript"/>
        <sz val="10"/>
        <rFont val="Times New Roman"/>
        <family val="1"/>
      </rPr>
      <t>#</t>
    </r>
    <r>
      <rPr>
        <sz val="10"/>
        <rFont val="Times New Roman"/>
        <family val="1"/>
      </rPr>
      <t xml:space="preserve"> Effective from 1</t>
    </r>
    <r>
      <rPr>
        <vertAlign val="superscript"/>
        <sz val="10"/>
        <rFont val="Times New Roman"/>
        <family val="1"/>
      </rPr>
      <t xml:space="preserve">st </t>
    </r>
    <r>
      <rPr>
        <sz val="10"/>
        <rFont val="Times New Roman"/>
        <family val="1"/>
      </rPr>
      <t xml:space="preserve">January, 2022 which includes; Secured Overnight Financing Rate (SOFR), Sterling Overnight Interbank Average Rate (SONIA), Swiss Average Rate Overnight (SARON), Tokyo Overnight Average Rate (TONA) and Euro Short-term Rate (€STER). </t>
    </r>
  </si>
  <si>
    <r>
      <rPr>
        <vertAlign val="superscript"/>
        <sz val="10"/>
        <rFont val="Times New Roman"/>
        <family val="1"/>
      </rPr>
      <t>$</t>
    </r>
    <r>
      <rPr>
        <sz val="10"/>
        <rFont val="Times New Roman"/>
        <family val="1"/>
      </rPr>
      <t xml:space="preserve"> Base rate has been compiled since January 2013</t>
    </r>
  </si>
  <si>
    <t>* Weighted average interest rate.</t>
  </si>
  <si>
    <t>^ The SLF rate is fixed as same as bank rate effective from  August 16, 2012</t>
  </si>
  <si>
    <r>
      <t>H. Base Rate (Commercial Banks)</t>
    </r>
    <r>
      <rPr>
        <b/>
        <vertAlign val="superscript"/>
        <sz val="12"/>
        <rFont val="Times New Roman"/>
        <family val="1"/>
      </rPr>
      <t>$</t>
    </r>
  </si>
  <si>
    <t>G. Weighted Average Lending Rate (Commercial Banks)</t>
  </si>
  <si>
    <t>F. Weighted Average Deposit Rate (Commercial Banks)</t>
  </si>
  <si>
    <t>E. Interbank Rate (Commercial Banks)</t>
  </si>
  <si>
    <t>8.5-11.0</t>
  </si>
  <si>
    <t>8.5-10.0</t>
  </si>
  <si>
    <t>8.5-9.0</t>
  </si>
  <si>
    <t>8.0-9.0</t>
  </si>
  <si>
    <t>6.0-9.0</t>
  </si>
  <si>
    <t>6.0-8.5</t>
  </si>
  <si>
    <t>6.0-9.5</t>
  </si>
  <si>
    <t>6.0-10.0</t>
  </si>
  <si>
    <t>National/Citizen SCs</t>
  </si>
  <si>
    <t>2.65-9.20</t>
  </si>
  <si>
    <t>2.65-6.97</t>
  </si>
  <si>
    <t>2.65-6.5</t>
  </si>
  <si>
    <t>2.65-9.0</t>
  </si>
  <si>
    <t xml:space="preserve"> -</t>
  </si>
  <si>
    <t>T-bills (364 days)*</t>
  </si>
  <si>
    <t>T-bills (182 days)*</t>
  </si>
  <si>
    <t>T-bills (91 days)*</t>
  </si>
  <si>
    <t>T-bills (28 days)*</t>
  </si>
  <si>
    <t>D. Government Securities</t>
  </si>
  <si>
    <t>C. CRR</t>
  </si>
  <si>
    <r>
      <t>One Year Benchmark Interest</t>
    </r>
    <r>
      <rPr>
        <vertAlign val="superscript"/>
        <sz val="10"/>
        <rFont val="Times New Roman"/>
        <family val="1"/>
      </rPr>
      <t>#</t>
    </r>
    <r>
      <rPr>
        <sz val="10"/>
        <rFont val="Times New Roman"/>
        <family val="1"/>
      </rPr>
      <t>+0.75</t>
    </r>
  </si>
  <si>
    <t>LIBOR+0.25</t>
  </si>
  <si>
    <t>Export Credit in Foreign Currency</t>
  </si>
  <si>
    <t>MSME Refinance</t>
  </si>
  <si>
    <t>General Refinance</t>
  </si>
  <si>
    <t>Special Refinance</t>
  </si>
  <si>
    <t xml:space="preserve">B. Refinance Rates </t>
  </si>
  <si>
    <t>Bank Rate</t>
  </si>
  <si>
    <t>Standing Liquidity Facility (SLF) Rate^</t>
  </si>
  <si>
    <t>Fixed Deposit Collection Rate (Corridor)</t>
  </si>
  <si>
    <t>Fixed Repo Rate (Corridor)</t>
  </si>
  <si>
    <t>A. Policy Rates</t>
  </si>
  <si>
    <t>2023       Feb</t>
  </si>
  <si>
    <t>2023       Jan</t>
  </si>
  <si>
    <t>2022       Dec</t>
  </si>
  <si>
    <t>2022       Nov</t>
  </si>
  <si>
    <t>2022       Oct</t>
  </si>
  <si>
    <t>2022       Sep</t>
  </si>
  <si>
    <t>2022       August</t>
  </si>
  <si>
    <t>2022       July</t>
  </si>
  <si>
    <t>2022       June</t>
  </si>
  <si>
    <t>2022       May</t>
  </si>
  <si>
    <t>2022       April</t>
  </si>
  <si>
    <t>2022       Mar</t>
  </si>
  <si>
    <t>2022       Feb</t>
  </si>
  <si>
    <t>2022       Jan</t>
  </si>
  <si>
    <t>2021      Dec</t>
  </si>
  <si>
    <t>2021       Nov</t>
  </si>
  <si>
    <t>2021      Oct</t>
  </si>
  <si>
    <t>2021      Sep</t>
  </si>
  <si>
    <t>2021     Aug</t>
  </si>
  <si>
    <t>2021        Jul</t>
  </si>
  <si>
    <t>2021        Jun</t>
  </si>
  <si>
    <t>2021
May</t>
  </si>
  <si>
    <t>2021
Apr</t>
  </si>
  <si>
    <t>2021
Mar</t>
  </si>
  <si>
    <t>2021
Feb</t>
  </si>
  <si>
    <t>2021
Jan</t>
  </si>
  <si>
    <t>2020 
Dec</t>
  </si>
  <si>
    <t>2020 
Nov</t>
  </si>
  <si>
    <t>2020 
Oct</t>
  </si>
  <si>
    <t>2020 
Sep</t>
  </si>
  <si>
    <t>2020 
Aug</t>
  </si>
  <si>
    <t>2020 
Jul</t>
  </si>
  <si>
    <t>2020 
Jun</t>
  </si>
  <si>
    <t>2020 
May</t>
  </si>
  <si>
    <t>2020 
Apr</t>
  </si>
  <si>
    <t>2020 
Mar</t>
  </si>
  <si>
    <t>2020 
Feb</t>
  </si>
  <si>
    <t>2020 
Jan</t>
  </si>
  <si>
    <t>2019 
Dec</t>
  </si>
  <si>
    <t>2019 
Nov</t>
  </si>
  <si>
    <t>2019 
Oct</t>
  </si>
  <si>
    <t>2019 
Sep</t>
  </si>
  <si>
    <t>2019 
Aug</t>
  </si>
  <si>
    <t>2019 
Jul</t>
  </si>
  <si>
    <t>2019 
Jun</t>
  </si>
  <si>
    <t>2019 
May</t>
  </si>
  <si>
    <t>2019 
Apr</t>
  </si>
  <si>
    <t>2019 
Mar</t>
  </si>
  <si>
    <t>2019 
Feb</t>
  </si>
  <si>
    <t>2019 
Jan</t>
  </si>
  <si>
    <t>2018  
Dec</t>
  </si>
  <si>
    <t>2018  
Nov</t>
  </si>
  <si>
    <t>2018  
Oct</t>
  </si>
  <si>
    <t>2018  
Sep</t>
  </si>
  <si>
    <t>2018 
Aug</t>
  </si>
  <si>
    <t>2018 
Jul</t>
  </si>
  <si>
    <t>2018 
Jun</t>
  </si>
  <si>
    <t>2018 
May</t>
  </si>
  <si>
    <t>2018 
Apr</t>
  </si>
  <si>
    <t>2018 
Mar</t>
  </si>
  <si>
    <t>2018
Feb</t>
  </si>
  <si>
    <t>2018
Jan</t>
  </si>
  <si>
    <t>2017
Dec</t>
  </si>
  <si>
    <t>2017
Nov</t>
  </si>
  <si>
    <t>2017
Oct</t>
  </si>
  <si>
    <t>2017
Sep</t>
  </si>
  <si>
    <t>2017
Aug</t>
  </si>
  <si>
    <t>2017
Jul</t>
  </si>
  <si>
    <t>2017
Jun</t>
  </si>
  <si>
    <t>2017
May</t>
  </si>
  <si>
    <t>2017
Apr</t>
  </si>
  <si>
    <t>2017
Mar</t>
  </si>
  <si>
    <t>2017
Feb</t>
  </si>
  <si>
    <t>2017
Jan</t>
  </si>
  <si>
    <t>2016 
Dec</t>
  </si>
  <si>
    <t>2016 
Nov</t>
  </si>
  <si>
    <t>2016 
Oct</t>
  </si>
  <si>
    <t xml:space="preserve">Year                                                                      </t>
  </si>
  <si>
    <t>Table 50</t>
  </si>
  <si>
    <t>* Interbank transaction among A, B &amp; C class banks and financial institutions.</t>
  </si>
  <si>
    <t># Interbank transaction among A &amp; B, A &amp; C, B &amp; B, B &amp; C and C &amp; C class banks and financial institutions.</t>
  </si>
  <si>
    <t>Interest rate</t>
  </si>
  <si>
    <t>Overall*</t>
  </si>
  <si>
    <r>
      <t>Among Others</t>
    </r>
    <r>
      <rPr>
        <b/>
        <vertAlign val="superscript"/>
        <sz val="12"/>
        <rFont val="Times New Roman"/>
        <family val="1"/>
      </rPr>
      <t>#</t>
    </r>
  </si>
  <si>
    <t>Among Commercial Banks</t>
  </si>
  <si>
    <t>Table 51</t>
  </si>
  <si>
    <t>Annual average</t>
  </si>
  <si>
    <t>TRB-364 Days</t>
  </si>
  <si>
    <t>TRB-91 Days</t>
  </si>
  <si>
    <t>(In percent)</t>
  </si>
  <si>
    <t>Table 52</t>
  </si>
  <si>
    <t>% Change 
(Y on Y)</t>
  </si>
  <si>
    <t>Total 
Deposits</t>
  </si>
  <si>
    <t>% Change (Y on Y)</t>
  </si>
  <si>
    <t>Time Deposit</t>
  </si>
  <si>
    <t>Saving and Call Deposit</t>
  </si>
  <si>
    <t>Currency in Circulation</t>
  </si>
  <si>
    <r>
      <t>Money Supply
(M1</t>
    </r>
    <r>
      <rPr>
        <b/>
        <vertAlign val="superscript"/>
        <sz val="11"/>
        <color theme="1"/>
        <rFont val="Times New Roman"/>
        <family val="1"/>
      </rPr>
      <t>+</t>
    </r>
    <r>
      <rPr>
        <b/>
        <sz val="11"/>
        <color theme="1"/>
        <rFont val="Times New Roman"/>
        <family val="1"/>
      </rPr>
      <t>)</t>
    </r>
  </si>
  <si>
    <t>Broad Money
 (M2)</t>
  </si>
  <si>
    <t>Fiscal
 Year</t>
  </si>
  <si>
    <t>(Rs. In Million)</t>
  </si>
  <si>
    <t>Claims on
 Private Sector</t>
  </si>
  <si>
    <t>General Government Deposits</t>
  </si>
  <si>
    <t>Claims on Government</t>
  </si>
  <si>
    <t>Domestic
 Credit</t>
  </si>
  <si>
    <t>Net Domestic
 Assets</t>
  </si>
  <si>
    <t>Net Foreign
 Assets</t>
  </si>
  <si>
    <t>Fiscal 
Year</t>
  </si>
  <si>
    <t>Base Rate</t>
  </si>
  <si>
    <t>Weighted Average Lending Rate</t>
  </si>
  <si>
    <t>Weighted Average Deposit Rate</t>
  </si>
  <si>
    <t>Weighted Average 91 Days TB rate</t>
  </si>
  <si>
    <t>Interbank Rate (Commercial Bank)</t>
  </si>
  <si>
    <t>Interest Rates</t>
  </si>
  <si>
    <t>* Including Development Banks and Finance Companies Since 2010/11.</t>
  </si>
  <si>
    <t>2067/68*</t>
  </si>
  <si>
    <t>2010/11*</t>
  </si>
  <si>
    <t>Deposits</t>
  </si>
  <si>
    <t>Domestic Credit</t>
  </si>
  <si>
    <t>M2</t>
  </si>
  <si>
    <t>M1</t>
  </si>
  <si>
    <t>Annual Growth Rate (in percent)</t>
  </si>
  <si>
    <t>Nepalese Year</t>
  </si>
  <si>
    <t>Monetary Indicators</t>
  </si>
  <si>
    <t>Annex 17</t>
  </si>
  <si>
    <t>Note: The ratio indicators before 2010/11 are not updated due to unavailability of rebased GDP series.</t>
  </si>
  <si>
    <t xml:space="preserve">* GDP rebasing 2010/11 by CBS. </t>
  </si>
  <si>
    <t>(As percentage of Nominal GDP at Producers' Price)</t>
  </si>
  <si>
    <t>Annex 18</t>
  </si>
  <si>
    <t>5.32**</t>
  </si>
  <si>
    <t>9.79**</t>
  </si>
  <si>
    <t>5.29**</t>
  </si>
  <si>
    <t>11.24**</t>
  </si>
  <si>
    <t>4.78**</t>
  </si>
  <si>
    <t>5.28**</t>
  </si>
  <si>
    <t>6.49**</t>
  </si>
  <si>
    <t>10.31**</t>
  </si>
  <si>
    <t>8.53**</t>
  </si>
  <si>
    <t>10.72**</t>
  </si>
  <si>
    <t>Annex 14</t>
  </si>
  <si>
    <t>Annex 15</t>
  </si>
  <si>
    <t>Annex 16</t>
  </si>
  <si>
    <t>8.41**</t>
  </si>
  <si>
    <t>13.03**</t>
  </si>
  <si>
    <t>Table 46</t>
  </si>
  <si>
    <t>R= Revised</t>
  </si>
  <si>
    <t xml:space="preserve">P= Provisional   </t>
  </si>
  <si>
    <t>* Based on customs data</t>
  </si>
  <si>
    <t>Import</t>
  </si>
  <si>
    <t>Export</t>
  </si>
  <si>
    <t>6. Share of  export and import in total trade</t>
  </si>
  <si>
    <t>Other Countries</t>
  </si>
  <si>
    <t>China</t>
  </si>
  <si>
    <t>5. Share in  total trade</t>
  </si>
  <si>
    <t>4. Share in trade balance</t>
  </si>
  <si>
    <t>3. Share in  total import</t>
  </si>
  <si>
    <t>2. Share in  total export</t>
  </si>
  <si>
    <t>1. Ratio of export to  import (%)</t>
  </si>
  <si>
    <t>With Other Countries</t>
  </si>
  <si>
    <t>With China</t>
  </si>
  <si>
    <t>With India</t>
  </si>
  <si>
    <t>TOTAL FOREIGN TRADE</t>
  </si>
  <si>
    <t>TOTAL TRADE BALANCE</t>
  </si>
  <si>
    <t>From Other Countries</t>
  </si>
  <si>
    <t>From China</t>
  </si>
  <si>
    <t>From India</t>
  </si>
  <si>
    <t>TOTAL IMPORTS</t>
  </si>
  <si>
    <t>To Other Countries</t>
  </si>
  <si>
    <t>To China</t>
  </si>
  <si>
    <t>To India</t>
  </si>
  <si>
    <t>TOTAL EXPORTS</t>
  </si>
  <si>
    <t xml:space="preserve">Annual </t>
  </si>
  <si>
    <r>
      <t>2021/22</t>
    </r>
    <r>
      <rPr>
        <b/>
        <vertAlign val="superscript"/>
        <sz val="12"/>
        <rFont val="Times New Roman"/>
        <family val="1"/>
      </rPr>
      <t>R</t>
    </r>
  </si>
  <si>
    <r>
      <t>2020/21</t>
    </r>
    <r>
      <rPr>
        <b/>
        <vertAlign val="superscript"/>
        <sz val="12"/>
        <color rgb="FF000000"/>
        <rFont val="Times New Roman"/>
        <family val="1"/>
      </rPr>
      <t>R</t>
    </r>
  </si>
  <si>
    <t>Direction of Foreign Trade*</t>
  </si>
  <si>
    <t>Table 8</t>
  </si>
  <si>
    <t>R= Revised, P= Provisional</t>
  </si>
  <si>
    <t>*** Based on five months data</t>
  </si>
  <si>
    <t>** Not included in customs data</t>
  </si>
  <si>
    <t>* Top 20 exports are selected from export of major commodities to India, China and Other Countries based on Seven Months data of FY 2022-23</t>
  </si>
  <si>
    <t>Aviation Fuel</t>
  </si>
  <si>
    <t>Electricity***</t>
  </si>
  <si>
    <t>Other Exports**</t>
  </si>
  <si>
    <t>D.</t>
  </si>
  <si>
    <t>Total Exports (A+B)</t>
  </si>
  <si>
    <t>C.</t>
  </si>
  <si>
    <t xml:space="preserve"> Others </t>
  </si>
  <si>
    <t>B.</t>
  </si>
  <si>
    <t xml:space="preserve"> Top 20 Commodities</t>
  </si>
  <si>
    <t>A.</t>
  </si>
  <si>
    <t>Shoes and Sandals</t>
  </si>
  <si>
    <t>Handicraft Goods and Other Handicrafts</t>
  </si>
  <si>
    <t>Rosin</t>
  </si>
  <si>
    <t>Herbs</t>
  </si>
  <si>
    <t>Medicine (Ayurvedic)</t>
  </si>
  <si>
    <t>Noodles</t>
  </si>
  <si>
    <t>Oil Cakes</t>
  </si>
  <si>
    <t>Pashmina</t>
  </si>
  <si>
    <t>Particle Board</t>
  </si>
  <si>
    <t>Tea</t>
  </si>
  <si>
    <t>Readymade Garments</t>
  </si>
  <si>
    <t>Juice</t>
  </si>
  <si>
    <t>Zinc sheet</t>
  </si>
  <si>
    <t>Jute Goods</t>
  </si>
  <si>
    <t>Cardamom</t>
  </si>
  <si>
    <t>Polyster Yarn &amp; Thread</t>
  </si>
  <si>
    <t>Woolen Carpet</t>
  </si>
  <si>
    <t>Soyabean Oil</t>
  </si>
  <si>
    <t>Palm Oil</t>
  </si>
  <si>
    <t>Share in Total Exports</t>
  </si>
  <si>
    <r>
      <t>2020/21</t>
    </r>
    <r>
      <rPr>
        <b/>
        <vertAlign val="superscript"/>
        <sz val="12"/>
        <rFont val="Times New Roman"/>
        <family val="1"/>
      </rPr>
      <t>R</t>
    </r>
  </si>
  <si>
    <t xml:space="preserve"> Exports of Major Commodities*</t>
  </si>
  <si>
    <t>Table 9</t>
  </si>
  <si>
    <t>** includes P.P. fabric</t>
  </si>
  <si>
    <t xml:space="preserve"> Total (A+B)</t>
  </si>
  <si>
    <t xml:space="preserve"> B. Others</t>
  </si>
  <si>
    <t>Wire</t>
  </si>
  <si>
    <t>Vegetables</t>
  </si>
  <si>
    <t>Turpentine</t>
  </si>
  <si>
    <t>Tooth Paste</t>
  </si>
  <si>
    <t>Thread</t>
  </si>
  <si>
    <t>Textiles**</t>
  </si>
  <si>
    <t>Skin</t>
  </si>
  <si>
    <t>Polyester Yarn</t>
  </si>
  <si>
    <t>Plastic Utensils</t>
  </si>
  <si>
    <t>Paper</t>
  </si>
  <si>
    <t>Mustard &amp; Linseed</t>
  </si>
  <si>
    <t>Marble Slab</t>
  </si>
  <si>
    <t>Jute Goods - Sackings</t>
  </si>
  <si>
    <t>Jute Goods - Hessian</t>
  </si>
  <si>
    <t>Handicraft Goods</t>
  </si>
  <si>
    <t>Ginger</t>
  </si>
  <si>
    <t>G.I. pipe</t>
  </si>
  <si>
    <t>Fruits</t>
  </si>
  <si>
    <t>Copper Wire Rod</t>
  </si>
  <si>
    <t>Cinnamon</t>
  </si>
  <si>
    <t>Cattlefeed</t>
  </si>
  <si>
    <t>Brans</t>
  </si>
  <si>
    <t>A. Major Commodities</t>
  </si>
  <si>
    <t xml:space="preserve"> Exports of Major Commodities to India</t>
  </si>
  <si>
    <t>Table 10</t>
  </si>
  <si>
    <t>Tanned Skin</t>
  </si>
  <si>
    <t>Rudrakshya</t>
  </si>
  <si>
    <t>Readymade Leather Goods</t>
  </si>
  <si>
    <t>Other handicraft goods</t>
  </si>
  <si>
    <t>Handicraft ( Metal and Wooden )</t>
  </si>
  <si>
    <t>Agarbatti</t>
  </si>
  <si>
    <t xml:space="preserve"> Exports of Major Commodities to China</t>
  </si>
  <si>
    <t>Table 11</t>
  </si>
  <si>
    <t>Silverware and Jewelleries</t>
  </si>
  <si>
    <t>Pulses</t>
  </si>
  <si>
    <t>Nepalese Paper &amp; Paper Products</t>
  </si>
  <si>
    <t>Musical instruments, parts and accessories</t>
  </si>
  <si>
    <t xml:space="preserve"> Exports of Major Commodities to Other Countries</t>
  </si>
  <si>
    <t>Table 12</t>
  </si>
  <si>
    <t># Includes tyre, tubes and flaps</t>
  </si>
  <si>
    <t>** not included in customs data</t>
  </si>
  <si>
    <t>* Top 20 imports are selected from import of major commodities from India, China and Other Countries based on Seven Months data of FY 2022-23</t>
  </si>
  <si>
    <t>Other Imports**</t>
  </si>
  <si>
    <t>Total Imports (A+B)</t>
  </si>
  <si>
    <t>M.S. Billet</t>
  </si>
  <si>
    <t>Electrical Goods</t>
  </si>
  <si>
    <t>Coal</t>
  </si>
  <si>
    <t>Electrical Equipment</t>
  </si>
  <si>
    <t>Crude Palm Oil</t>
  </si>
  <si>
    <t>Chemical Fertilizer</t>
  </si>
  <si>
    <t>Hot rolled sheet in coil</t>
  </si>
  <si>
    <t>Telecommunication Equipments and Parts</t>
  </si>
  <si>
    <t>Rice/Paddy</t>
  </si>
  <si>
    <t>Ferrous products obtained by direct reduction of iron (Sponge Iron)</t>
  </si>
  <si>
    <t>Crude Soyabean Oil</t>
  </si>
  <si>
    <t>Medicine</t>
  </si>
  <si>
    <t>Gold</t>
  </si>
  <si>
    <t>Transport Equip, Vehicle &amp; Other Vehicle Spare Parts</t>
  </si>
  <si>
    <t>Other Machinery and Parts</t>
  </si>
  <si>
    <t>Petroleum Products</t>
  </si>
  <si>
    <t>Share in Total Imports</t>
  </si>
  <si>
    <t xml:space="preserve"> Imports of Major Commodities*</t>
  </si>
  <si>
    <t>Table 13</t>
  </si>
  <si>
    <t>Wire Products,Notbolt,Handles, Lock</t>
  </si>
  <si>
    <t>Vehicles &amp; Spare Parts</t>
  </si>
  <si>
    <t>Tyre, Tubes and Flapes</t>
  </si>
  <si>
    <t>Tobacco</t>
  </si>
  <si>
    <t>Steel Sheet</t>
  </si>
  <si>
    <t>Sanitaryware</t>
  </si>
  <si>
    <t>Salt</t>
  </si>
  <si>
    <t>Raw Cotton</t>
  </si>
  <si>
    <t>Radio, TV, Deck &amp; Parts</t>
  </si>
  <si>
    <t>Polypropylene Granuals</t>
  </si>
  <si>
    <t>Pipe and Pipe Fittings</t>
  </si>
  <si>
    <t>Other Stationery Goods</t>
  </si>
  <si>
    <t>Molasses Sugar</t>
  </si>
  <si>
    <t>M.S. Wire Rod, Bars, Coils, Bars</t>
  </si>
  <si>
    <t>Live Animals</t>
  </si>
  <si>
    <t>Insecticides</t>
  </si>
  <si>
    <t>Incense Sticks</t>
  </si>
  <si>
    <t>Hotrolled Sheet in Coil</t>
  </si>
  <si>
    <t>Glass Sheet and G.Wares</t>
  </si>
  <si>
    <t>Enamel &amp; other paints</t>
  </si>
  <si>
    <t>Dry Cell Battery</t>
  </si>
  <si>
    <t>Cuminseeds and Peppers</t>
  </si>
  <si>
    <t>Cosmetic Goods</t>
  </si>
  <si>
    <t>Cooking Stoves</t>
  </si>
  <si>
    <t>Coldrolled Sheet in Coil</t>
  </si>
  <si>
    <t>Chemical</t>
  </si>
  <si>
    <t>Cement</t>
  </si>
  <si>
    <t>Books and Magazines</t>
  </si>
  <si>
    <t>Bitumen</t>
  </si>
  <si>
    <t>Baby Food &amp; Milk Products</t>
  </si>
  <si>
    <t>Aluminium Bars, Rods, Profiles, Foil etc.</t>
  </si>
  <si>
    <t>Agri. Equip.&amp; Parts</t>
  </si>
  <si>
    <t>Table 14</t>
  </si>
  <si>
    <t>Writing &amp; Printing Paper</t>
  </si>
  <si>
    <t>Wheat Products</t>
  </si>
  <si>
    <t>Welding Rods</t>
  </si>
  <si>
    <t>Video Television &amp; Parts</t>
  </si>
  <si>
    <t>Transport Equip.&amp; Parts</t>
  </si>
  <si>
    <t>Toys</t>
  </si>
  <si>
    <t>Storage Battery</t>
  </si>
  <si>
    <t>Steel Rod &amp; Sheet</t>
  </si>
  <si>
    <t>Solar Panel</t>
  </si>
  <si>
    <t>Smart Cards</t>
  </si>
  <si>
    <t>Silver</t>
  </si>
  <si>
    <t>Seasoning Powder &amp; Flavour for Instant Noodles</t>
  </si>
  <si>
    <t>Raw Wool</t>
  </si>
  <si>
    <t>Raw Silk</t>
  </si>
  <si>
    <t>Polythene Granules</t>
  </si>
  <si>
    <t>Polyethylene terephthalate (Plastic pet chips/Pet Resin)</t>
  </si>
  <si>
    <t>Plywood &amp; Partical board</t>
  </si>
  <si>
    <t>Parafin Wax</t>
  </si>
  <si>
    <t>P.V.C. Compound</t>
  </si>
  <si>
    <t>Other Stationeries</t>
  </si>
  <si>
    <t>Office Equip.&amp; Stationary</t>
  </si>
  <si>
    <t>Metal &amp; Wooden furniture</t>
  </si>
  <si>
    <t>Medical Equip.&amp; Tools</t>
  </si>
  <si>
    <t>Glasswares</t>
  </si>
  <si>
    <t>Garlic</t>
  </si>
  <si>
    <t>Fastener</t>
  </si>
  <si>
    <t>Computer and Parts</t>
  </si>
  <si>
    <t>Ceramic Products</t>
  </si>
  <si>
    <t>Camera</t>
  </si>
  <si>
    <t>Bags</t>
  </si>
  <si>
    <t>Apple</t>
  </si>
  <si>
    <t>Aluminium scrap, flake, foil, bars, &amp; rods</t>
  </si>
  <si>
    <t>Table 15</t>
  </si>
  <si>
    <t>Zinc Ingot</t>
  </si>
  <si>
    <t>X-Ray Film</t>
  </si>
  <si>
    <t>Watches &amp; Bands</t>
  </si>
  <si>
    <t>Textile Dyes</t>
  </si>
  <si>
    <t>Tello</t>
  </si>
  <si>
    <t>Synthetic Carpet</t>
  </si>
  <si>
    <t>Synthetic &amp; Natural Rubber</t>
  </si>
  <si>
    <t>Small Cardamom</t>
  </si>
  <si>
    <t>Preparations, used in animals feeding</t>
  </si>
  <si>
    <t>Powder Milk</t>
  </si>
  <si>
    <t>Peas</t>
  </si>
  <si>
    <t>Oil seeds</t>
  </si>
  <si>
    <t>Flash Light</t>
  </si>
  <si>
    <t>Edible Oil</t>
  </si>
  <si>
    <t>Door Locks</t>
  </si>
  <si>
    <t>Copper Wire Rod,Scrapes &amp; Sheets</t>
  </si>
  <si>
    <t>Coconut Oil</t>
  </si>
  <si>
    <t>Clove</t>
  </si>
  <si>
    <t>Cigarette Paper</t>
  </si>
  <si>
    <t>Betelnut</t>
  </si>
  <si>
    <t>Aircraft Spareparts</t>
  </si>
  <si>
    <t>Table 16</t>
  </si>
  <si>
    <t>* Based on' UN Trade Statistics' Classification by Broad Economic Categories ( Rev. 5)</t>
  </si>
  <si>
    <t>Final Consumption</t>
  </si>
  <si>
    <t>Gross Fixed Capital Formation</t>
  </si>
  <si>
    <t>Intermediate Consumption</t>
  </si>
  <si>
    <t>Export Composition (Percent of End User Category )</t>
  </si>
  <si>
    <t>Export Composition (SNA End User Category)</t>
  </si>
  <si>
    <t>All Products</t>
  </si>
  <si>
    <t>TOTAL</t>
  </si>
  <si>
    <t>Government, military and other</t>
  </si>
  <si>
    <t>Health, pharmaceuticals, education, cultural, sport</t>
  </si>
  <si>
    <t>ICT, media, computers, business and financial services</t>
  </si>
  <si>
    <t>Transport equipment and services, travel, postal services</t>
  </si>
  <si>
    <t>Textile, apparel, shoes, jewelry,leather</t>
  </si>
  <si>
    <t>Construction, wood, glass, stone, basic metals, housing, electrical appliances, furniture</t>
  </si>
  <si>
    <t>Mining, quarrying, refinery, fuels, chemicals, electricity, water, waste treatment</t>
  </si>
  <si>
    <t>Agriculture, forestry, fishing, food, beverages, tobacco</t>
  </si>
  <si>
    <t>Categories</t>
  </si>
  <si>
    <t>Code</t>
  </si>
  <si>
    <r>
      <t>Composition of Exports as per BEC</t>
    </r>
    <r>
      <rPr>
        <b/>
        <vertAlign val="superscript"/>
        <sz val="12"/>
        <color theme="1"/>
        <rFont val="Times New Roman"/>
        <family val="1"/>
      </rPr>
      <t>*</t>
    </r>
  </si>
  <si>
    <t>Table 17 (A)</t>
  </si>
  <si>
    <t>* Based on' UN Trade Statsitics' Classification by Broad Economic Categories ( Rev. 5)</t>
  </si>
  <si>
    <t>Import Composition (Percent of End User Category)</t>
  </si>
  <si>
    <t>Import Composition (SNA End User Category)</t>
  </si>
  <si>
    <r>
      <t>Composition of Imports as per BEC</t>
    </r>
    <r>
      <rPr>
        <b/>
        <vertAlign val="superscript"/>
        <sz val="12"/>
        <color theme="1"/>
        <rFont val="Times New Roman"/>
        <family val="1"/>
      </rPr>
      <t>*</t>
    </r>
  </si>
  <si>
    <t>Table 17 (B)</t>
  </si>
  <si>
    <t>Tribhuwan Airport Customs Office</t>
  </si>
  <si>
    <t>Tatopani Customs Office</t>
  </si>
  <si>
    <t>Rasuwa Customs Office</t>
  </si>
  <si>
    <t>Nepalgunj Customs Office</t>
  </si>
  <si>
    <t>Mechi Customs Office</t>
  </si>
  <si>
    <t>Krishnanagar Customs Office</t>
  </si>
  <si>
    <t>Kanchanpur Customs Office</t>
  </si>
  <si>
    <t>Kailali Customs Office</t>
  </si>
  <si>
    <t>Jaleshwor Customs Office</t>
  </si>
  <si>
    <t>Dry Port Customs Office</t>
  </si>
  <si>
    <t>Birgunj Customs Office</t>
  </si>
  <si>
    <t>Biratnagar Customs Office</t>
  </si>
  <si>
    <t>Bhairahawa Customs Office</t>
  </si>
  <si>
    <t xml:space="preserve">% Change </t>
  </si>
  <si>
    <t>Major Custom Points</t>
  </si>
  <si>
    <t>(Rs. in million )</t>
  </si>
  <si>
    <t>Custom-wise Foreign Trade*</t>
  </si>
  <si>
    <t>Table 18</t>
  </si>
  <si>
    <t>* The monthly data are updated based on the latest information from custom office and differ from earlier issues.</t>
  </si>
  <si>
    <t xml:space="preserve"> Sepember</t>
  </si>
  <si>
    <t xml:space="preserve">Imports from India against Payment in Convertible Currency </t>
  </si>
  <si>
    <t>Table 19</t>
  </si>
  <si>
    <t>Sepember</t>
  </si>
  <si>
    <t>Percent 
Change</t>
  </si>
  <si>
    <t>Terms of Trade</t>
  </si>
  <si>
    <t>Import Unit Value Price Index</t>
  </si>
  <si>
    <t>Export Unit Value Price Index</t>
  </si>
  <si>
    <t>(FY 2018/19 = 100)</t>
  </si>
  <si>
    <t>Table 20</t>
  </si>
  <si>
    <t xml:space="preserve"> Source: Department of Foreign Employment.  </t>
  </si>
  <si>
    <t>* Including G2G</t>
  </si>
  <si>
    <t>Total Renew Entry</t>
  </si>
  <si>
    <t>Afghanistan</t>
  </si>
  <si>
    <t>Lebanon</t>
  </si>
  <si>
    <t>Turkey</t>
  </si>
  <si>
    <t>Poland</t>
  </si>
  <si>
    <t>Israel</t>
  </si>
  <si>
    <t>South Korea*</t>
  </si>
  <si>
    <t>Jordan</t>
  </si>
  <si>
    <t>Malta</t>
  </si>
  <si>
    <t>Maldives</t>
  </si>
  <si>
    <t>Cyprus</t>
  </si>
  <si>
    <t>Romania</t>
  </si>
  <si>
    <t>Oman</t>
  </si>
  <si>
    <t>Bahrain</t>
  </si>
  <si>
    <t>Japan</t>
  </si>
  <si>
    <t>Kuwait</t>
  </si>
  <si>
    <t>Malaysia</t>
  </si>
  <si>
    <t>UAE</t>
  </si>
  <si>
    <t>Saudi Arabia</t>
  </si>
  <si>
    <t>Qatar</t>
  </si>
  <si>
    <t>b) Renew Entry</t>
  </si>
  <si>
    <t>a) Institutional and Individual (New)</t>
  </si>
  <si>
    <t>During Seven Months</t>
  </si>
  <si>
    <t>Percent Share</t>
  </si>
  <si>
    <t>Country</t>
  </si>
  <si>
    <t>Number of Nepalese going for Foreign Employment (Countrywise)</t>
  </si>
  <si>
    <t>Table 21</t>
  </si>
  <si>
    <t>P = Preliminary</t>
  </si>
  <si>
    <t>Source: Nepal Tourism Board</t>
  </si>
  <si>
    <t xml:space="preserve">Dec </t>
  </si>
  <si>
    <t xml:space="preserve">Nov </t>
  </si>
  <si>
    <t xml:space="preserve">Oct </t>
  </si>
  <si>
    <t xml:space="preserve">Sep </t>
  </si>
  <si>
    <t xml:space="preserve">Aug </t>
  </si>
  <si>
    <t xml:space="preserve">July </t>
  </si>
  <si>
    <t xml:space="preserve">Jun </t>
  </si>
  <si>
    <t xml:space="preserve">May </t>
  </si>
  <si>
    <t xml:space="preserve">Apr </t>
  </si>
  <si>
    <t xml:space="preserve">Mar </t>
  </si>
  <si>
    <t xml:space="preserve">Feb </t>
  </si>
  <si>
    <t xml:space="preserve">Jan </t>
  </si>
  <si>
    <t>Month</t>
  </si>
  <si>
    <r>
      <t>2023</t>
    </r>
    <r>
      <rPr>
        <b/>
        <vertAlign val="superscript"/>
        <sz val="11"/>
        <color theme="1"/>
        <rFont val="Times New Roman"/>
        <family val="1"/>
      </rPr>
      <t>P</t>
    </r>
  </si>
  <si>
    <r>
      <t>2022</t>
    </r>
    <r>
      <rPr>
        <b/>
        <vertAlign val="superscript"/>
        <sz val="11"/>
        <color theme="1"/>
        <rFont val="Times New Roman"/>
        <family val="1"/>
      </rPr>
      <t>R</t>
    </r>
  </si>
  <si>
    <t>Year</t>
  </si>
  <si>
    <t>No. of Tourist Arrival by Month</t>
  </si>
  <si>
    <t>Table 22</t>
  </si>
  <si>
    <t>* Change in reserve net is derived by netting out  reserves and related items (Group E) and currency and deposits (under Group C including other liabilities)  with adjustment of valuation gain/loss.</t>
  </si>
  <si>
    <t>P= Provisional, R= Revised</t>
  </si>
  <si>
    <t>Changes in reserve net (- increase)*</t>
  </si>
  <si>
    <t>Use of Fund Credit and Loans</t>
  </si>
  <si>
    <t>Deposit money banks</t>
  </si>
  <si>
    <t>Reserve assets</t>
  </si>
  <si>
    <t>E. Reserves and Related Items</t>
  </si>
  <si>
    <t xml:space="preserve">  Total, Group A through D</t>
  </si>
  <si>
    <t>Miscellaneous Items, Net</t>
  </si>
  <si>
    <t xml:space="preserve">  Total, Group A through C</t>
  </si>
  <si>
    <t>Other liabilities</t>
  </si>
  <si>
    <t>Currency and deposits</t>
  </si>
  <si>
    <t>Repayments</t>
  </si>
  <si>
    <t>Drawings</t>
  </si>
  <si>
    <t>Other sectors</t>
  </si>
  <si>
    <t>General Government</t>
  </si>
  <si>
    <t>Loans</t>
  </si>
  <si>
    <t>Trade credits</t>
  </si>
  <si>
    <t>Other investment: liabilities</t>
  </si>
  <si>
    <t>Other investment: assets</t>
  </si>
  <si>
    <t>Portfolio Investment</t>
  </si>
  <si>
    <t xml:space="preserve">Repatriation of Investment </t>
  </si>
  <si>
    <t>Foreign Direct Investment</t>
  </si>
  <si>
    <t>Direct Investment in Nepal</t>
  </si>
  <si>
    <t>Financial Account (Excluding Group E)</t>
  </si>
  <si>
    <t xml:space="preserve">  Total, Groups A plus B</t>
  </si>
  <si>
    <t>Capital Account (Capital Transfer)</t>
  </si>
  <si>
    <t>Current transfers: debit</t>
  </si>
  <si>
    <t>Other transfers</t>
  </si>
  <si>
    <t>Pensions</t>
  </si>
  <si>
    <t>Workers' Remittances</t>
  </si>
  <si>
    <t>Current transfers: credit</t>
  </si>
  <si>
    <t>Transfers: Net</t>
  </si>
  <si>
    <t>Balance on Goods, Services and Income</t>
  </si>
  <si>
    <t>Income: debit</t>
  </si>
  <si>
    <t>Income: credit</t>
  </si>
  <si>
    <t>Income: Net</t>
  </si>
  <si>
    <t>Balance on Goods and Services</t>
  </si>
  <si>
    <t>Government n.i.e.</t>
  </si>
  <si>
    <t>O/W Education</t>
  </si>
  <si>
    <t>Travel</t>
  </si>
  <si>
    <t>Services: debit</t>
  </si>
  <si>
    <t>Services: credit</t>
  </si>
  <si>
    <t>Services: Net</t>
  </si>
  <si>
    <t>Balance on Goods</t>
  </si>
  <si>
    <t>Oil</t>
  </si>
  <si>
    <t>Goods: Imports f.o.b.</t>
  </si>
  <si>
    <t>Goods: Exports f.o.b.</t>
  </si>
  <si>
    <t>A. Current Account</t>
  </si>
  <si>
    <t xml:space="preserve">Percent Change </t>
  </si>
  <si>
    <t>(Rs. in Million )</t>
  </si>
  <si>
    <t xml:space="preserve">Summary of Balance of Payments as per BPM5          </t>
  </si>
  <si>
    <t>Table 23 (A)</t>
  </si>
  <si>
    <t>Changes in reserve net (+ increase)</t>
  </si>
  <si>
    <t>Net errors and omissions</t>
  </si>
  <si>
    <t>Deposit-taking corporations, except the NRB</t>
  </si>
  <si>
    <t>3.4.4.1.2</t>
  </si>
  <si>
    <t>NRB</t>
  </si>
  <si>
    <t>3.4.4.1.1</t>
  </si>
  <si>
    <t>3.4.4.1</t>
  </si>
  <si>
    <t>Other reserve assets</t>
  </si>
  <si>
    <t>3.4.4</t>
  </si>
  <si>
    <t>Reserve position in the IMF</t>
  </si>
  <si>
    <t>3.4.3</t>
  </si>
  <si>
    <t xml:space="preserve">Special drawing rights </t>
  </si>
  <si>
    <t>3.4.2</t>
  </si>
  <si>
    <t xml:space="preserve">Monetary gold </t>
  </si>
  <si>
    <t>3.4.1</t>
  </si>
  <si>
    <t xml:space="preserve">Reserve assets </t>
  </si>
  <si>
    <t>Special drawing rights (Net incurrence of liabilities)</t>
  </si>
  <si>
    <t>3.3.5</t>
  </si>
  <si>
    <t>Other accounts receivable/payable</t>
  </si>
  <si>
    <t>3.3.4</t>
  </si>
  <si>
    <t xml:space="preserve">Trade credit and advances </t>
  </si>
  <si>
    <t>3.3.3</t>
  </si>
  <si>
    <t>3.3.2.4.2</t>
  </si>
  <si>
    <t>3.3.2.4.1</t>
  </si>
  <si>
    <t>3.3.2.4</t>
  </si>
  <si>
    <t>3.3.2.3.2</t>
  </si>
  <si>
    <t>3.3.2.3.1</t>
  </si>
  <si>
    <t>General government</t>
  </si>
  <si>
    <t>3.3.2.3</t>
  </si>
  <si>
    <t>3.3.2.2.2</t>
  </si>
  <si>
    <t>3.3.2.2.1</t>
  </si>
  <si>
    <t>3.3.2.2</t>
  </si>
  <si>
    <t>Credit and loans with the IMF</t>
  </si>
  <si>
    <t>3.3.2.1.1</t>
  </si>
  <si>
    <t>3.3.2.1</t>
  </si>
  <si>
    <t xml:space="preserve">Loans </t>
  </si>
  <si>
    <t>3.3.2</t>
  </si>
  <si>
    <t>3.3.1.2</t>
  </si>
  <si>
    <t>3.3.1.1</t>
  </si>
  <si>
    <t>3.3.1</t>
  </si>
  <si>
    <t xml:space="preserve">Other investment </t>
  </si>
  <si>
    <t xml:space="preserve">Portfolio investment </t>
  </si>
  <si>
    <t xml:space="preserve">Refund of Investment </t>
  </si>
  <si>
    <t>3.1.2</t>
  </si>
  <si>
    <t xml:space="preserve">Foreign Direct Investment </t>
  </si>
  <si>
    <t>3.1.1</t>
  </si>
  <si>
    <t xml:space="preserve">Direct investment </t>
  </si>
  <si>
    <t xml:space="preserve">Net lending (+) / net borrowing (-) (balance from financial account) </t>
  </si>
  <si>
    <t>Financial account</t>
  </si>
  <si>
    <t>Net</t>
  </si>
  <si>
    <t>Net incurrence of liabilities</t>
  </si>
  <si>
    <t>Net acquisition of financial assets</t>
  </si>
  <si>
    <t xml:space="preserve">Net lending (+) / net borrowing (-) (balance from current and capital account) </t>
  </si>
  <si>
    <t>Capital account (Capital transfers )</t>
  </si>
  <si>
    <t>Miscellaneous current transfers</t>
  </si>
  <si>
    <t>1.C.2.2.4</t>
  </si>
  <si>
    <t>Current international cooperation (Grants)</t>
  </si>
  <si>
    <t>1.C.2.2.3</t>
  </si>
  <si>
    <t xml:space="preserve">Nonlife insurance claims </t>
  </si>
  <si>
    <t>1.C.2.2.2</t>
  </si>
  <si>
    <t>Social benefits (Pension)</t>
  </si>
  <si>
    <t>1.C.2.2.1</t>
  </si>
  <si>
    <t>Other current transfers</t>
  </si>
  <si>
    <t>1.C.2.2</t>
  </si>
  <si>
    <t>O/W Workers' remittances</t>
  </si>
  <si>
    <t>1.C.2.1.1</t>
  </si>
  <si>
    <t xml:space="preserve">Personal transfers (Current transfers between resident and nonresident households) </t>
  </si>
  <si>
    <t>1.C.2.1</t>
  </si>
  <si>
    <t>Financial corporations, nonfinancial corporations, households, &amp; NPISHs</t>
  </si>
  <si>
    <t>1.C.2</t>
  </si>
  <si>
    <t>General government (Grants)</t>
  </si>
  <si>
    <t>1.C.1</t>
  </si>
  <si>
    <t xml:space="preserve">Secondary income </t>
  </si>
  <si>
    <t xml:space="preserve">1.C </t>
  </si>
  <si>
    <t>1.B.2.3</t>
  </si>
  <si>
    <t>Other investment</t>
  </si>
  <si>
    <t>1.B.2.2</t>
  </si>
  <si>
    <t>Direct investment</t>
  </si>
  <si>
    <t>1.B.2.1</t>
  </si>
  <si>
    <t>Investment income</t>
  </si>
  <si>
    <t>1.B.2</t>
  </si>
  <si>
    <t xml:space="preserve">Compensation of employees </t>
  </si>
  <si>
    <t>1.B.1</t>
  </si>
  <si>
    <t>Primary income</t>
  </si>
  <si>
    <t>1.B</t>
  </si>
  <si>
    <t>Government goods and services n.i.e.</t>
  </si>
  <si>
    <t>1.A.b.9</t>
  </si>
  <si>
    <t>Other business services</t>
  </si>
  <si>
    <t>1.A.b.8</t>
  </si>
  <si>
    <t>Telecommunication., computer, and  information services</t>
  </si>
  <si>
    <t>1.A.b.7</t>
  </si>
  <si>
    <t>Charges for the use of intellectual property n.i.e.</t>
  </si>
  <si>
    <t>1.A.b.6</t>
  </si>
  <si>
    <t>Insurance and pension services</t>
  </si>
  <si>
    <t>1.A.b.5</t>
  </si>
  <si>
    <t>Construction</t>
  </si>
  <si>
    <t>1.A.b.4</t>
  </si>
  <si>
    <t>1.A.b.3.1</t>
  </si>
  <si>
    <t>1.A.b.3</t>
  </si>
  <si>
    <t>Transport</t>
  </si>
  <si>
    <t>1.A.b.2</t>
  </si>
  <si>
    <t>Maintenance and repair services n.i.e.</t>
  </si>
  <si>
    <t>1.A.b.1</t>
  </si>
  <si>
    <t xml:space="preserve">Services </t>
  </si>
  <si>
    <t>1.A.b</t>
  </si>
  <si>
    <t>Nonmonetary gold</t>
  </si>
  <si>
    <t>1.A.a.2</t>
  </si>
  <si>
    <t>Of which Oil/Petrol</t>
  </si>
  <si>
    <t>1.A.a.1.1</t>
  </si>
  <si>
    <t xml:space="preserve">General merchandise </t>
  </si>
  <si>
    <t>1.A.a.1</t>
  </si>
  <si>
    <t xml:space="preserve">Goods </t>
  </si>
  <si>
    <t>1.A.a</t>
  </si>
  <si>
    <t xml:space="preserve">Goods and Services </t>
  </si>
  <si>
    <t>1.A</t>
  </si>
  <si>
    <t>Current account</t>
  </si>
  <si>
    <t>Debit</t>
  </si>
  <si>
    <t xml:space="preserve">Credit </t>
  </si>
  <si>
    <r>
      <t>2022/2023</t>
    </r>
    <r>
      <rPr>
        <b/>
        <vertAlign val="superscript"/>
        <sz val="15"/>
        <rFont val="Times New Roman"/>
        <family val="1"/>
      </rPr>
      <t>P</t>
    </r>
  </si>
  <si>
    <r>
      <t>2021/2022</t>
    </r>
    <r>
      <rPr>
        <b/>
        <vertAlign val="superscript"/>
        <sz val="15"/>
        <rFont val="Times New Roman"/>
        <family val="1"/>
      </rPr>
      <t>R</t>
    </r>
  </si>
  <si>
    <t>2020/2021</t>
  </si>
  <si>
    <t>Summary of Balance of Payments as per BPM6</t>
  </si>
  <si>
    <t>Table 23 (B)</t>
  </si>
  <si>
    <t>* Based on monthly average exchange rate</t>
  </si>
  <si>
    <t>Changes in reserve net ( - increase )</t>
  </si>
  <si>
    <t>Total, Group A through D</t>
  </si>
  <si>
    <t>Total, Group A through C</t>
  </si>
  <si>
    <t>Total, Groups A plus B</t>
  </si>
  <si>
    <t>Balance on Goods , Services and Income</t>
  </si>
  <si>
    <t xml:space="preserve">       O/W Education</t>
  </si>
  <si>
    <t>( USD in Million )</t>
  </si>
  <si>
    <t>Table 24 (A)</t>
  </si>
  <si>
    <t>(USD in Million)</t>
  </si>
  <si>
    <t>Table 24 (B)</t>
  </si>
  <si>
    <t>Period-end Buying Rate (Rs/USD)</t>
  </si>
  <si>
    <t>*** After adjusting exchange valuation gain/loss</t>
  </si>
  <si>
    <t>**Change in NFA is derived by taking mid-July as base and minus (-) sign indicates increase.</t>
  </si>
  <si>
    <t>* indicates the "A","B" &amp; " C" class financial institutions licensed by NRB.</t>
  </si>
  <si>
    <t>Sources : Nepal Rastra Bank and Commercial Banks;  Estimated.</t>
  </si>
  <si>
    <t>Reserves/M2</t>
  </si>
  <si>
    <t xml:space="preserve">Reserves/ Imports </t>
  </si>
  <si>
    <t xml:space="preserve">Reserves/GDP </t>
  </si>
  <si>
    <t>I. Change in NFA (G+H)***</t>
  </si>
  <si>
    <t xml:space="preserve">H. Exchange Valuation </t>
  </si>
  <si>
    <t>G. Change in NFA (before adj. ex. val.)**</t>
  </si>
  <si>
    <t>F. Net Foreign Assets(D-E)</t>
  </si>
  <si>
    <t>E. Foreign Liabilities</t>
  </si>
  <si>
    <t>Merchandise and Services</t>
  </si>
  <si>
    <t>Merchandise</t>
  </si>
  <si>
    <t xml:space="preserve">  Gross Foreign Assets</t>
  </si>
  <si>
    <t xml:space="preserve">   Gross Foreign Exchange Reserves</t>
  </si>
  <si>
    <t xml:space="preserve"> Import Capacity in Months </t>
  </si>
  <si>
    <t>D. Gross Foreign Assets (A+B)</t>
  </si>
  <si>
    <t xml:space="preserve">      Share in total (in percent)</t>
  </si>
  <si>
    <t>Inconvertible</t>
  </si>
  <si>
    <t>Convertible</t>
  </si>
  <si>
    <t>C. Gross Foreign Exchange Reserves</t>
  </si>
  <si>
    <t>B. Bank and Financial Institutions*</t>
  </si>
  <si>
    <t xml:space="preserve">   2. Foreign Exchange Reserves </t>
  </si>
  <si>
    <t xml:space="preserve">   1. Gold, SDR, IMF Reserves Position</t>
  </si>
  <si>
    <t>A. Nepal Rastra Bank (1+2)</t>
  </si>
  <si>
    <t xml:space="preserve">Mid-Jul to </t>
  </si>
  <si>
    <t>Table 25</t>
  </si>
  <si>
    <t>B. Bank and Financial Institutions *</t>
  </si>
  <si>
    <t>(USD in million)</t>
  </si>
  <si>
    <t>Table 26</t>
  </si>
  <si>
    <t>http://www.kitco.com/gold.londonfix.html</t>
  </si>
  <si>
    <t>** Refers to p.m. London historical fix.</t>
  </si>
  <si>
    <t>* Crude Oil Brent</t>
  </si>
  <si>
    <t>Gold ($/ounce)**</t>
  </si>
  <si>
    <t>Oil ($/barrel)*</t>
  </si>
  <si>
    <t>Feb-Feb</t>
  </si>
  <si>
    <t>Jul-Jul</t>
  </si>
  <si>
    <t>Table 28</t>
  </si>
  <si>
    <t>* As per Nepali Calendar.</t>
  </si>
  <si>
    <t xml:space="preserve">Feburary </t>
  </si>
  <si>
    <t>Annual Average</t>
  </si>
  <si>
    <t xml:space="preserve">June </t>
  </si>
  <si>
    <t xml:space="preserve">Middle </t>
  </si>
  <si>
    <t>Selling</t>
  </si>
  <si>
    <t>Buying</t>
  </si>
  <si>
    <t>Monthly Average*</t>
  </si>
  <si>
    <t>Month End*</t>
  </si>
  <si>
    <t>Exchange Rate of US Dollar (NRs/USD)</t>
  </si>
  <si>
    <t>Table 27</t>
  </si>
  <si>
    <t>** Since 2010/11, GDP based on data published by CBS following SNA 2008.</t>
  </si>
  <si>
    <t xml:space="preserve">*(-Deficits) </t>
  </si>
  <si>
    <r>
      <t>2078/79</t>
    </r>
    <r>
      <rPr>
        <b/>
        <vertAlign val="superscript"/>
        <sz val="12"/>
        <color theme="1"/>
        <rFont val="Times New Roman"/>
        <family val="1"/>
      </rPr>
      <t>P</t>
    </r>
  </si>
  <si>
    <r>
      <t>2021/22</t>
    </r>
    <r>
      <rPr>
        <b/>
        <vertAlign val="superscript"/>
        <sz val="12"/>
        <color theme="1"/>
        <rFont val="Times New Roman"/>
        <family val="1"/>
      </rPr>
      <t>P</t>
    </r>
  </si>
  <si>
    <r>
      <t>2077/78</t>
    </r>
    <r>
      <rPr>
        <b/>
        <vertAlign val="superscript"/>
        <sz val="12"/>
        <color theme="1"/>
        <rFont val="Times New Roman"/>
        <family val="1"/>
      </rPr>
      <t>R</t>
    </r>
  </si>
  <si>
    <r>
      <t>2020/21</t>
    </r>
    <r>
      <rPr>
        <b/>
        <vertAlign val="superscript"/>
        <sz val="12"/>
        <color theme="1"/>
        <rFont val="Times New Roman"/>
        <family val="1"/>
      </rPr>
      <t>R</t>
    </r>
  </si>
  <si>
    <t xml:space="preserve"> 1988/89</t>
  </si>
  <si>
    <t xml:space="preserve">1980/81 </t>
  </si>
  <si>
    <t>Balance of Payments</t>
  </si>
  <si>
    <t xml:space="preserve">Current Account </t>
  </si>
  <si>
    <t>Net exports of Goods and Services</t>
  </si>
  <si>
    <t>Balance of Payments*</t>
  </si>
  <si>
    <t>As percentage of GDP</t>
  </si>
  <si>
    <t>Annex 3</t>
  </si>
  <si>
    <t>* % Change Y on Y</t>
  </si>
  <si>
    <r>
      <t>2020/21</t>
    </r>
    <r>
      <rPr>
        <vertAlign val="superscript"/>
        <sz val="11"/>
        <color theme="1"/>
        <rFont val="Times New Roman"/>
        <family val="1"/>
      </rPr>
      <t>R</t>
    </r>
  </si>
  <si>
    <r>
      <t>2019/20</t>
    </r>
    <r>
      <rPr>
        <vertAlign val="superscript"/>
        <sz val="11"/>
        <color theme="1"/>
        <rFont val="Times New Roman"/>
        <family val="1"/>
      </rPr>
      <t>R</t>
    </r>
  </si>
  <si>
    <t>BOP
(-Deficit)</t>
  </si>
  <si>
    <t>Net Direct Investment in Nepal</t>
  </si>
  <si>
    <t>Services
Net</t>
  </si>
  <si>
    <t>Current A/C 
Balance</t>
  </si>
  <si>
    <t>Mid-Month (Cumulative)</t>
  </si>
  <si>
    <t>Annex 4</t>
  </si>
  <si>
    <r>
      <t>2076/77</t>
    </r>
    <r>
      <rPr>
        <b/>
        <vertAlign val="superscript"/>
        <sz val="12"/>
        <color theme="1"/>
        <rFont val="Times New Roman"/>
        <family val="1"/>
      </rPr>
      <t>R</t>
    </r>
  </si>
  <si>
    <r>
      <t>2019/20</t>
    </r>
    <r>
      <rPr>
        <b/>
        <vertAlign val="superscript"/>
        <sz val="12"/>
        <color theme="1"/>
        <rFont val="Times New Roman"/>
        <family val="1"/>
      </rPr>
      <t>R</t>
    </r>
  </si>
  <si>
    <t>Total Trade</t>
  </si>
  <si>
    <t>Trade Balance</t>
  </si>
  <si>
    <t xml:space="preserve">Exports </t>
  </si>
  <si>
    <t xml:space="preserve">Trade Balance </t>
  </si>
  <si>
    <t>As percent of GDP</t>
  </si>
  <si>
    <t>Ànnual Percent Change</t>
  </si>
  <si>
    <t>Annex 5</t>
  </si>
  <si>
    <t>* % change Y on Y.</t>
  </si>
  <si>
    <t>Total Trade Balance</t>
  </si>
  <si>
    <t>Total Import</t>
  </si>
  <si>
    <t>Total Exports</t>
  </si>
  <si>
    <t>Annex 6</t>
  </si>
  <si>
    <t>Period end buying exchage rate is used for conversion to USD.</t>
  </si>
  <si>
    <t>Merchandise &amp; Services</t>
  </si>
  <si>
    <t>Import Capacity in Months</t>
  </si>
  <si>
    <t>Gross Foreign Exchange Reserves (USD In Million)</t>
  </si>
  <si>
    <t>Gross Foreign Exchange Reserves (Rs. In Billion)</t>
  </si>
  <si>
    <t>Foreign Exchange Reserves (Monthly Series)</t>
  </si>
  <si>
    <t>Annex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</si>
</sst>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0">
    <numFmt numFmtId="41" formatCode="_(* #,##0_);_(* \(#,##0\);_(* &quot;-&quot;_);_(@_)"/>
    <numFmt numFmtId="43" formatCode="_(* #,##0.00_);_(* \(#,##0.00\);_(* &quot;-&quot;??_);_(@_)"/>
    <numFmt numFmtId="164" formatCode="0.0"/>
    <numFmt numFmtId="165" formatCode="\-"/>
    <numFmt numFmtId="166" formatCode="#,##0.0"/>
    <numFmt numFmtId="167" formatCode="_(* #,##0.0_);_(* \(#,##0.0\);_(* &quot;-&quot;??_);_(@_)"/>
    <numFmt numFmtId="168" formatCode="_(* #,##0_);_(* \(#,##0\);_(* &quot;-&quot;??_);_(@_)"/>
    <numFmt numFmtId="169" formatCode="0.0_)"/>
    <numFmt numFmtId="170" formatCode="0.0%"/>
    <numFmt numFmtId="171" formatCode="0.0\+\+"/>
    <numFmt numFmtId="172" formatCode="General_)"/>
    <numFmt numFmtId="173" formatCode="0.00_)"/>
    <numFmt numFmtId="174" formatCode="[$-F800]dddd\,\ mmmm\ dd\,\ yyyy"/>
    <numFmt numFmtId="175" formatCode="0.000_)"/>
    <numFmt numFmtId="176" formatCode="0_)"/>
    <numFmt numFmtId="177" formatCode="0.0000000"/>
    <numFmt numFmtId="178" formatCode="_-* #,##0.00_-;\-* #,##0.00_-;_-* &quot;-&quot;??_-;_-@_-"/>
    <numFmt numFmtId="179" formatCode="_-* #,##0.0_-;\-* #,##0.0_-;_-* &quot;-&quot;??_-;_-@_-"/>
    <numFmt numFmtId="180" formatCode="_(* #,##0.0_);_(* \(#,##0.0\);_(* &quot;-&quot;?_);_(@_)"/>
    <numFmt numFmtId="181" formatCode="0.000000"/>
    <numFmt numFmtId="182" formatCode="0.00000_)"/>
    <numFmt numFmtId="183" formatCode="0.0000"/>
    <numFmt numFmtId="184" formatCode="0.0000_)"/>
    <numFmt numFmtId="185" formatCode="0.000000_)"/>
    <numFmt numFmtId="186" formatCode="0.000000000"/>
    <numFmt numFmtId="187" formatCode="0.00000000"/>
    <numFmt numFmtId="188" formatCode="0.00000"/>
    <numFmt numFmtId="189" formatCode="0.000"/>
    <numFmt numFmtId="190" formatCode="0.0000000_)"/>
    <numFmt numFmtId="191" formatCode="0.00000000000_)"/>
  </numFmts>
  <fonts count="109">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sz val="10"/>
      <name val="Courier"/>
      <family val="3"/>
    </font>
    <font>
      <i/>
      <sz val="12"/>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b/>
      <sz val="11"/>
      <name val="Times New Roman"/>
      <family val="1"/>
    </font>
    <font>
      <sz val="10"/>
      <name val="Times New Roman"/>
      <family val="1"/>
    </font>
    <font>
      <b/>
      <sz val="12"/>
      <name val="Arial"/>
      <family val="2"/>
    </font>
    <font>
      <i/>
      <sz val="10"/>
      <color theme="1"/>
      <name val="Times New Roman"/>
      <family val="1"/>
    </font>
    <font>
      <sz val="11"/>
      <color theme="1"/>
      <name val="Times New Roman"/>
      <family val="1"/>
    </font>
    <font>
      <sz val="12"/>
      <color theme="1"/>
      <name val="Calibri"/>
      <family val="2"/>
      <scheme val="minor"/>
    </font>
    <font>
      <b/>
      <sz val="12"/>
      <color rgb="FF000000"/>
      <name val="Times New Roman"/>
      <family val="1"/>
    </font>
    <font>
      <sz val="10"/>
      <color rgb="FF000000"/>
      <name val="Times New Roman"/>
      <family val="1"/>
    </font>
    <font>
      <b/>
      <sz val="11"/>
      <color rgb="FF000000"/>
      <name val="Times New Roman"/>
      <family val="1"/>
    </font>
    <font>
      <b/>
      <sz val="9"/>
      <color rgb="FF000000"/>
      <name val="Times New Roman"/>
      <family val="1"/>
    </font>
    <font>
      <sz val="11"/>
      <color rgb="FF000000"/>
      <name val="Times New Roman"/>
      <family val="1"/>
    </font>
    <font>
      <sz val="9"/>
      <color rgb="FF000000"/>
      <name val="Times New Roman"/>
      <family val="1"/>
    </font>
    <font>
      <b/>
      <sz val="16"/>
      <name val="Times New Roman"/>
      <family val="1"/>
    </font>
    <font>
      <sz val="11"/>
      <color theme="1"/>
      <name val="Arial"/>
      <family val="2"/>
    </font>
    <font>
      <b/>
      <vertAlign val="superscript"/>
      <sz val="12"/>
      <name val="Times New Roman"/>
      <family val="1"/>
    </font>
    <font>
      <sz val="10"/>
      <name val="Arial"/>
      <family val="2"/>
    </font>
    <font>
      <b/>
      <sz val="11"/>
      <color theme="1"/>
      <name val="Calibri"/>
      <family val="2"/>
      <scheme val="minor"/>
    </font>
    <font>
      <sz val="12"/>
      <color rgb="FFFF0000"/>
      <name val="Times New Roman"/>
      <family val="1"/>
    </font>
    <font>
      <vertAlign val="superscript"/>
      <sz val="12"/>
      <name val="Times New Roman"/>
      <family val="1"/>
    </font>
    <font>
      <i/>
      <sz val="11"/>
      <name val="Times New Roman"/>
      <family val="1"/>
    </font>
    <font>
      <sz val="16"/>
      <name val="Times New Roman"/>
      <family val="1"/>
    </font>
    <font>
      <b/>
      <sz val="16"/>
      <name val="Helvetica"/>
      <family val="2"/>
    </font>
    <font>
      <sz val="11"/>
      <color rgb="FF212529"/>
      <name val="Arial"/>
      <family val="2"/>
    </font>
    <font>
      <b/>
      <sz val="11"/>
      <color theme="1"/>
      <name val="Times New Roman"/>
      <family val="1"/>
    </font>
    <font>
      <sz val="12"/>
      <name val="Arial"/>
      <family val="2"/>
    </font>
    <font>
      <b/>
      <sz val="14"/>
      <name val="Times New Roman"/>
      <family val="1"/>
    </font>
    <font>
      <b/>
      <sz val="10"/>
      <color rgb="FF000000"/>
      <name val="Times New Roman"/>
      <family val="1"/>
    </font>
    <font>
      <sz val="10"/>
      <name val="Arial"/>
      <family val="2"/>
    </font>
    <font>
      <i/>
      <sz val="10"/>
      <name val="Times New Roman"/>
      <family val="1"/>
    </font>
    <font>
      <b/>
      <sz val="12"/>
      <color indexed="8"/>
      <name val="Times New Roman"/>
      <family val="1"/>
    </font>
    <font>
      <i/>
      <sz val="11"/>
      <color theme="1"/>
      <name val="Times New Roman"/>
      <family val="1"/>
    </font>
    <font>
      <i/>
      <sz val="11"/>
      <color rgb="FF000000"/>
      <name val="Times New Roman"/>
      <family val="1"/>
    </font>
    <font>
      <i/>
      <sz val="10"/>
      <color rgb="FF000000"/>
      <name val="Times New Roman"/>
      <family val="1"/>
    </font>
    <font>
      <i/>
      <sz val="11"/>
      <color theme="1"/>
      <name val="Calibri"/>
      <family val="2"/>
      <scheme val="minor"/>
    </font>
    <font>
      <i/>
      <sz val="14"/>
      <color theme="1"/>
      <name val="Times New Roman"/>
      <family val="1"/>
    </font>
    <font>
      <u/>
      <sz val="11"/>
      <color theme="10"/>
      <name val="Calibri"/>
      <family val="2"/>
      <scheme val="minor"/>
    </font>
    <font>
      <u/>
      <sz val="11"/>
      <color theme="10"/>
      <name val="Calibri"/>
      <family val="2"/>
    </font>
    <font>
      <u/>
      <sz val="12"/>
      <color theme="10"/>
      <name val="Times New Roman"/>
      <family val="1"/>
    </font>
    <font>
      <sz val="9"/>
      <name val="Times New Roman"/>
      <family val="1"/>
    </font>
    <font>
      <i/>
      <sz val="9"/>
      <name val="Times New Roman"/>
      <family val="1"/>
    </font>
    <font>
      <sz val="8"/>
      <name val="Tahoma"/>
      <family val="2"/>
    </font>
    <font>
      <b/>
      <sz val="8"/>
      <name val="Times New Roman"/>
      <family val="1"/>
    </font>
    <font>
      <b/>
      <sz val="9"/>
      <name val="Times New Roman"/>
      <family val="1"/>
    </font>
    <font>
      <b/>
      <sz val="9"/>
      <color theme="1"/>
      <name val="Times New Roman"/>
      <family val="1"/>
    </font>
    <font>
      <b/>
      <vertAlign val="superscript"/>
      <sz val="11"/>
      <color theme="1"/>
      <name val="Times New Roman"/>
      <family val="1"/>
    </font>
    <font>
      <b/>
      <sz val="10"/>
      <color theme="1"/>
      <name val="Times New Roman"/>
      <family val="1"/>
    </font>
    <font>
      <b/>
      <vertAlign val="superscript"/>
      <sz val="11"/>
      <name val="Times New Roman"/>
      <family val="1"/>
    </font>
    <font>
      <b/>
      <sz val="11"/>
      <color indexed="8"/>
      <name val="Times New Roman"/>
      <family val="1"/>
    </font>
    <font>
      <sz val="18"/>
      <name val="Times New Roman"/>
      <family val="1"/>
    </font>
    <font>
      <vertAlign val="superscript"/>
      <sz val="11"/>
      <color theme="1"/>
      <name val="Times New Roman"/>
      <family val="1"/>
    </font>
    <font>
      <sz val="11"/>
      <color rgb="FFFF0000"/>
      <name val="Calibri"/>
      <family val="2"/>
      <scheme val="minor"/>
    </font>
    <font>
      <b/>
      <sz val="12"/>
      <color indexed="10"/>
      <name val="Times New Roman"/>
      <family val="1"/>
    </font>
    <font>
      <b/>
      <i/>
      <sz val="12"/>
      <color indexed="10"/>
      <name val="Times New Roman"/>
      <family val="1"/>
    </font>
    <font>
      <sz val="12"/>
      <color indexed="8"/>
      <name val="Times New Roman"/>
      <family val="1"/>
    </font>
    <font>
      <b/>
      <i/>
      <vertAlign val="superscript"/>
      <sz val="12"/>
      <name val="Times New Roman"/>
      <family val="1"/>
    </font>
    <font>
      <vertAlign val="superscript"/>
      <sz val="10"/>
      <name val="Times New Roman"/>
      <family val="1"/>
    </font>
    <font>
      <sz val="11"/>
      <name val="Calibri"/>
      <family val="2"/>
      <scheme val="minor"/>
    </font>
    <font>
      <vertAlign val="superscript"/>
      <sz val="10"/>
      <color theme="1"/>
      <name val="Times New Roman"/>
      <family val="1"/>
    </font>
    <font>
      <vertAlign val="superscript"/>
      <sz val="12"/>
      <color theme="1"/>
      <name val="Times New Roman"/>
      <family val="1"/>
    </font>
    <font>
      <sz val="12"/>
      <color rgb="FF000000"/>
      <name val="Times New Roman"/>
      <family val="1"/>
    </font>
    <font>
      <b/>
      <sz val="13"/>
      <color theme="1"/>
      <name val="Times New Roman"/>
      <family val="1"/>
    </font>
    <font>
      <sz val="9"/>
      <color theme="1"/>
      <name val="Times New Roman"/>
      <family val="1"/>
    </font>
    <font>
      <sz val="11"/>
      <color rgb="FF000000"/>
      <name val="Arial"/>
      <family val="2"/>
    </font>
    <font>
      <sz val="11"/>
      <name val="Arial"/>
      <family val="2"/>
    </font>
    <font>
      <b/>
      <vertAlign val="superscript"/>
      <sz val="12"/>
      <color rgb="FF000000"/>
      <name val="Times New Roman"/>
      <family val="1"/>
    </font>
    <font>
      <i/>
      <sz val="12"/>
      <color rgb="FF000000"/>
      <name val="Times New Roman"/>
      <family val="1"/>
    </font>
    <font>
      <sz val="11"/>
      <color rgb="FF00B050"/>
      <name val="Calibri"/>
      <family val="2"/>
      <scheme val="minor"/>
    </font>
    <font>
      <sz val="12"/>
      <color rgb="FF00B050"/>
      <name val="Times New Roman"/>
      <family val="1"/>
    </font>
    <font>
      <i/>
      <sz val="8"/>
      <name val="Times New Roman"/>
      <family val="1"/>
    </font>
    <font>
      <sz val="9"/>
      <color theme="1"/>
      <name val="Calibri"/>
      <family val="2"/>
      <scheme val="minor"/>
    </font>
    <font>
      <b/>
      <vertAlign val="superscript"/>
      <sz val="12"/>
      <color theme="1"/>
      <name val="Times New Roman"/>
      <family val="1"/>
    </font>
    <font>
      <i/>
      <sz val="10"/>
      <color theme="1"/>
      <name val="Arial"/>
      <family val="2"/>
    </font>
    <font>
      <sz val="12"/>
      <color theme="1"/>
      <name val="Times"/>
      <family val="1"/>
    </font>
    <font>
      <sz val="12"/>
      <name val="Times"/>
      <family val="1"/>
    </font>
    <font>
      <b/>
      <sz val="12"/>
      <name val="Times"/>
      <family val="1"/>
    </font>
    <font>
      <b/>
      <sz val="12"/>
      <color theme="1"/>
      <name val="Times"/>
      <family val="1"/>
    </font>
    <font>
      <b/>
      <sz val="18"/>
      <name val="Times New Roman"/>
      <family val="1"/>
    </font>
    <font>
      <b/>
      <sz val="17"/>
      <name val="Times New Roman"/>
      <family val="1"/>
    </font>
    <font>
      <b/>
      <sz val="15"/>
      <name val="Times New Roman"/>
      <family val="1"/>
    </font>
    <font>
      <sz val="17"/>
      <name val="Times New Roman"/>
      <family val="1"/>
    </font>
    <font>
      <sz val="15"/>
      <name val="Times New Roman"/>
      <family val="1"/>
    </font>
    <font>
      <i/>
      <sz val="17"/>
      <name val="Times New Roman"/>
      <family val="1"/>
    </font>
    <font>
      <i/>
      <sz val="18"/>
      <name val="Times New Roman"/>
      <family val="1"/>
    </font>
    <font>
      <b/>
      <vertAlign val="superscript"/>
      <sz val="15"/>
      <name val="Times New Roman"/>
      <family val="1"/>
    </font>
    <font>
      <b/>
      <sz val="18"/>
      <name val="Timesq"/>
    </font>
    <font>
      <i/>
      <sz val="12"/>
      <color theme="1"/>
      <name val="Times"/>
      <family val="1"/>
    </font>
    <font>
      <i/>
      <sz val="16"/>
      <color theme="1"/>
      <name val="Times New Roman"/>
      <family val="1"/>
    </font>
    <font>
      <sz val="11"/>
      <color theme="1"/>
      <name val="Calibri"/>
      <family val="2"/>
    </font>
    <font>
      <sz val="12"/>
      <color theme="1"/>
      <name val="Calibri"/>
      <family val="2"/>
    </font>
    <font>
      <sz val="12"/>
      <color theme="1"/>
      <name val="Arial"/>
      <family val="2"/>
    </font>
    <font>
      <sz val="11"/>
      <color rgb="FFFF0000"/>
      <name val="Times New Roman"/>
      <family val="1"/>
    </font>
  </fonts>
  <fills count="22">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indexed="9"/>
        <bgColor indexed="64"/>
      </patternFill>
    </fill>
    <fill>
      <patternFill patternType="solid">
        <fgColor theme="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indexed="22"/>
        <bgColor indexed="64"/>
      </patternFill>
    </fill>
    <fill>
      <patternFill patternType="solid">
        <fgColor theme="0" tint="-0.249977111117893"/>
        <bgColor indexed="64"/>
      </patternFill>
    </fill>
    <fill>
      <patternFill patternType="solid">
        <fgColor rgb="FFFFFFFF"/>
        <bgColor indexed="64"/>
      </patternFill>
    </fill>
    <fill>
      <patternFill patternType="solid">
        <fgColor rgb="FFD8D8D8"/>
        <bgColor indexed="64"/>
      </patternFill>
    </fill>
    <fill>
      <patternFill patternType="solid">
        <fgColor rgb="FFD9D9D9"/>
        <bgColor indexed="64"/>
      </patternFill>
    </fill>
    <fill>
      <patternFill patternType="solid">
        <fgColor rgb="FF00B0F0"/>
        <bgColor indexed="64"/>
      </patternFill>
    </fill>
    <fill>
      <patternFill patternType="solid">
        <fgColor rgb="FFC0C0C0"/>
        <bgColor rgb="FFC0C0C0"/>
      </patternFill>
    </fill>
    <fill>
      <patternFill patternType="solid">
        <fgColor rgb="FFBFBFBF"/>
        <bgColor rgb="FFBFBFBF"/>
      </patternFill>
    </fill>
    <fill>
      <patternFill patternType="solid">
        <fgColor rgb="FFD8D8D8"/>
        <bgColor rgb="FFD8D8D8"/>
      </patternFill>
    </fill>
    <fill>
      <patternFill patternType="solid">
        <fgColor indexed="23"/>
        <bgColor indexed="64"/>
      </patternFill>
    </fill>
    <fill>
      <patternFill patternType="solid">
        <fgColor theme="0"/>
        <bgColor theme="0"/>
      </patternFill>
    </fill>
    <fill>
      <patternFill patternType="solid">
        <fgColor rgb="FFFFFFFF"/>
        <bgColor rgb="FFFFFFFF"/>
      </patternFill>
    </fill>
    <fill>
      <patternFill patternType="solid">
        <fgColor theme="0" tint="-0.34998626667073579"/>
        <bgColor indexed="64"/>
      </patternFill>
    </fill>
  </fills>
  <borders count="279">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style="thin">
        <color indexed="64"/>
      </right>
      <top style="double">
        <color indexed="64"/>
      </top>
      <bottom/>
      <diagonal/>
    </border>
    <border>
      <left/>
      <right/>
      <top/>
      <bottom style="thin">
        <color indexed="64"/>
      </bottom>
      <diagonal/>
    </border>
    <border>
      <left style="double">
        <color indexed="64"/>
      </left>
      <right/>
      <top/>
      <bottom style="thin">
        <color indexed="64"/>
      </bottom>
      <diagonal/>
    </border>
    <border>
      <left style="double">
        <color indexed="64"/>
      </left>
      <right/>
      <top style="double">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double">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style="thin">
        <color indexed="64"/>
      </right>
      <top/>
      <bottom style="medium">
        <color indexed="64"/>
      </bottom>
      <diagonal/>
    </border>
    <border>
      <left style="medium">
        <color auto="1"/>
      </left>
      <right style="thin">
        <color auto="1"/>
      </right>
      <top style="double">
        <color auto="1"/>
      </top>
      <bottom style="thin">
        <color auto="1"/>
      </bottom>
      <diagonal/>
    </border>
    <border>
      <left/>
      <right style="double">
        <color indexed="64"/>
      </right>
      <top/>
      <bottom style="double">
        <color indexed="64"/>
      </bottom>
      <diagonal/>
    </border>
    <border>
      <left/>
      <right style="double">
        <color indexed="64"/>
      </right>
      <top style="thin">
        <color indexed="64"/>
      </top>
      <bottom/>
      <diagonal/>
    </border>
    <border>
      <left/>
      <right style="double">
        <color indexed="64"/>
      </right>
      <top style="double">
        <color indexed="64"/>
      </top>
      <bottom/>
      <diagonal/>
    </border>
    <border>
      <left style="thin">
        <color indexed="64"/>
      </left>
      <right/>
      <top/>
      <bottom style="double">
        <color indexed="64"/>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right style="thin">
        <color indexed="64"/>
      </right>
      <top/>
      <bottom/>
      <diagonal/>
    </border>
    <border>
      <left/>
      <right style="medium">
        <color indexed="64"/>
      </right>
      <top style="double">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double">
        <color indexed="64"/>
      </bottom>
      <diagonal/>
    </border>
    <border>
      <left/>
      <right style="thin">
        <color indexed="64"/>
      </right>
      <top/>
      <bottom style="double">
        <color indexed="64"/>
      </bottom>
      <diagonal/>
    </border>
    <border>
      <left/>
      <right style="double">
        <color indexed="64"/>
      </right>
      <top style="thin">
        <color indexed="64"/>
      </top>
      <bottom style="double">
        <color indexed="64"/>
      </bottom>
      <diagonal/>
    </border>
    <border>
      <left style="medium">
        <color indexed="64"/>
      </left>
      <right style="thin">
        <color auto="1"/>
      </right>
      <top style="thin">
        <color auto="1"/>
      </top>
      <bottom/>
      <diagonal/>
    </border>
    <border>
      <left style="medium">
        <color auto="1"/>
      </left>
      <right style="thin">
        <color auto="1"/>
      </right>
      <top style="thin">
        <color auto="1"/>
      </top>
      <bottom style="thin">
        <color auto="1"/>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auto="1"/>
      </left>
      <right style="medium">
        <color auto="1"/>
      </right>
      <top style="thin">
        <color auto="1"/>
      </top>
      <bottom style="medium">
        <color auto="1"/>
      </bottom>
      <diagonal/>
    </border>
    <border>
      <left style="thin">
        <color indexed="64"/>
      </left>
      <right style="thin">
        <color indexed="64"/>
      </right>
      <top style="thin">
        <color indexed="64"/>
      </top>
      <bottom style="medium">
        <color indexed="64"/>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thin">
        <color auto="1"/>
      </bottom>
      <diagonal/>
    </border>
    <border>
      <left style="thin">
        <color auto="1"/>
      </left>
      <right style="thin">
        <color auto="1"/>
      </right>
      <top style="medium">
        <color indexed="64"/>
      </top>
      <bottom/>
      <diagonal/>
    </border>
    <border>
      <left style="medium">
        <color auto="1"/>
      </left>
      <right style="thin">
        <color auto="1"/>
      </right>
      <top style="medium">
        <color auto="1"/>
      </top>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bottom/>
      <diagonal/>
    </border>
    <border>
      <left/>
      <right style="medium">
        <color indexed="64"/>
      </right>
      <top/>
      <bottom style="thin">
        <color auto="1"/>
      </bottom>
      <diagonal/>
    </border>
    <border>
      <left style="double">
        <color indexed="64"/>
      </left>
      <right/>
      <top/>
      <bottom/>
      <diagonal/>
    </border>
    <border>
      <left style="double">
        <color indexed="64"/>
      </left>
      <right/>
      <top style="thin">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double">
        <color indexed="64"/>
      </left>
      <right style="thin">
        <color indexed="64"/>
      </right>
      <top style="thin">
        <color indexed="64"/>
      </top>
      <bottom style="medium">
        <color indexed="64"/>
      </bottom>
      <diagonal/>
    </border>
    <border>
      <left style="medium">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double">
        <color indexed="64"/>
      </left>
      <right/>
      <top style="thin">
        <color indexed="64"/>
      </top>
      <bottom style="double">
        <color indexed="64"/>
      </bottom>
      <diagonal/>
    </border>
    <border>
      <left/>
      <right style="double">
        <color indexed="64"/>
      </right>
      <top style="medium">
        <color indexed="64"/>
      </top>
      <bottom style="thin">
        <color indexed="64"/>
      </bottom>
      <diagonal/>
    </border>
    <border>
      <left style="thin">
        <color indexed="64"/>
      </left>
      <right style="double">
        <color indexed="64"/>
      </right>
      <top style="thin">
        <color indexed="64"/>
      </top>
      <bottom style="medium">
        <color indexed="64"/>
      </bottom>
      <diagonal/>
    </border>
    <border>
      <left/>
      <right style="medium">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double">
        <color indexed="64"/>
      </top>
      <bottom/>
      <diagonal/>
    </border>
    <border>
      <left style="double">
        <color indexed="64"/>
      </left>
      <right style="thin">
        <color indexed="64"/>
      </right>
      <top style="medium">
        <color indexed="64"/>
      </top>
      <bottom style="thin">
        <color indexed="64"/>
      </bottom>
      <diagonal/>
    </border>
    <border>
      <left/>
      <right style="double">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double">
        <color indexed="64"/>
      </bottom>
      <diagonal/>
    </border>
    <border>
      <left style="thin">
        <color indexed="64"/>
      </left>
      <right style="double">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diagonal/>
    </border>
    <border>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top/>
      <bottom style="double">
        <color indexed="64"/>
      </bottom>
      <diagonal/>
    </border>
    <border>
      <left style="thin">
        <color rgb="FF000000"/>
      </left>
      <right style="double">
        <color rgb="FF000000"/>
      </right>
      <top/>
      <bottom style="double">
        <color rgb="FF000000"/>
      </bottom>
      <diagonal/>
    </border>
    <border>
      <left style="thin">
        <color rgb="FF000000"/>
      </left>
      <right/>
      <top/>
      <bottom style="double">
        <color rgb="FF000000"/>
      </bottom>
      <diagonal/>
    </border>
    <border>
      <left style="double">
        <color rgb="FF000000"/>
      </left>
      <right/>
      <top/>
      <bottom style="double">
        <color rgb="FF000000"/>
      </bottom>
      <diagonal/>
    </border>
    <border>
      <left style="thin">
        <color rgb="FF000000"/>
      </left>
      <right style="double">
        <color indexed="64"/>
      </right>
      <top style="thin">
        <color rgb="FF000000"/>
      </top>
      <bottom/>
      <diagonal/>
    </border>
    <border>
      <left style="thin">
        <color rgb="FF000000"/>
      </left>
      <right/>
      <top/>
      <bottom/>
      <diagonal/>
    </border>
    <border>
      <left style="double">
        <color rgb="FF000000"/>
      </left>
      <right/>
      <top/>
      <bottom/>
      <diagonal/>
    </border>
    <border>
      <left/>
      <right style="double">
        <color indexed="64"/>
      </right>
      <top style="thin">
        <color rgb="FF000000"/>
      </top>
      <bottom style="thin">
        <color rgb="FF000000"/>
      </bottom>
      <diagonal/>
    </border>
    <border>
      <left/>
      <right/>
      <top style="thin">
        <color rgb="FF000000"/>
      </top>
      <bottom style="thin">
        <color rgb="FF000000"/>
      </bottom>
      <diagonal/>
    </border>
    <border>
      <left style="double">
        <color rgb="FF000000"/>
      </left>
      <right/>
      <top style="thin">
        <color rgb="FF000000"/>
      </top>
      <bottom style="thin">
        <color rgb="FF000000"/>
      </bottom>
      <diagonal/>
    </border>
    <border>
      <left style="thin">
        <color rgb="FF000000"/>
      </left>
      <right style="double">
        <color indexed="64"/>
      </right>
      <top/>
      <bottom style="thin">
        <color rgb="FF000000"/>
      </bottom>
      <diagonal/>
    </border>
    <border>
      <left style="thin">
        <color rgb="FF000000"/>
      </left>
      <right style="thin">
        <color rgb="FF000000"/>
      </right>
      <top/>
      <bottom style="thin">
        <color rgb="FF000000"/>
      </bottom>
      <diagonal/>
    </border>
    <border>
      <left style="double">
        <color rgb="FF000000"/>
      </left>
      <right style="thin">
        <color rgb="FF000000"/>
      </right>
      <top/>
      <bottom style="thin">
        <color rgb="FF000000"/>
      </bottom>
      <diagonal/>
    </border>
    <border>
      <left style="thin">
        <color rgb="FF000000"/>
      </left>
      <right style="double">
        <color indexed="64"/>
      </right>
      <top/>
      <bottom/>
      <diagonal/>
    </border>
    <border>
      <left style="thin">
        <color rgb="FF000000"/>
      </left>
      <right style="thin">
        <color rgb="FF000000"/>
      </right>
      <top/>
      <bottom/>
      <diagonal/>
    </border>
    <border>
      <left style="double">
        <color rgb="FF000000"/>
      </left>
      <right style="thin">
        <color rgb="FF000000"/>
      </right>
      <top/>
      <bottom/>
      <diagonal/>
    </border>
    <border>
      <left style="thin">
        <color rgb="FF000000"/>
      </left>
      <right style="thin">
        <color rgb="FF000000"/>
      </right>
      <top style="thin">
        <color rgb="FF000000"/>
      </top>
      <bottom/>
      <diagonal/>
    </border>
    <border>
      <left style="double">
        <color rgb="FF000000"/>
      </left>
      <right style="thin">
        <color rgb="FF000000"/>
      </right>
      <top style="thin">
        <color rgb="FF000000"/>
      </top>
      <bottom/>
      <diagonal/>
    </border>
    <border>
      <left style="double">
        <color rgb="FF000000"/>
      </left>
      <right/>
      <top/>
      <bottom style="thin">
        <color rgb="FF000000"/>
      </bottom>
      <diagonal/>
    </border>
    <border>
      <left style="double">
        <color rgb="FF000000"/>
      </left>
      <right/>
      <top style="thin">
        <color rgb="FF000000"/>
      </top>
      <bottom/>
      <diagonal/>
    </border>
    <border>
      <left style="thin">
        <color rgb="FF000000"/>
      </left>
      <right style="double">
        <color indexed="64"/>
      </right>
      <top style="double">
        <color rgb="FF000000"/>
      </top>
      <bottom style="thin">
        <color rgb="FF000000"/>
      </bottom>
      <diagonal/>
    </border>
    <border>
      <left style="thin">
        <color rgb="FF000000"/>
      </left>
      <right style="thin">
        <color rgb="FF000000"/>
      </right>
      <top style="double">
        <color rgb="FF000000"/>
      </top>
      <bottom/>
      <diagonal/>
    </border>
    <border>
      <left style="double">
        <color rgb="FF000000"/>
      </left>
      <right/>
      <top style="double">
        <color rgb="FF000000"/>
      </top>
      <bottom/>
      <diagonal/>
    </border>
    <border>
      <left style="thin">
        <color rgb="FF000000"/>
      </left>
      <right style="double">
        <color rgb="FF000000"/>
      </right>
      <top/>
      <bottom style="double">
        <color indexed="64"/>
      </bottom>
      <diagonal/>
    </border>
    <border>
      <left style="thin">
        <color rgb="FF000000"/>
      </left>
      <right style="thin">
        <color rgb="FF000000"/>
      </right>
      <top/>
      <bottom style="double">
        <color rgb="FF000000"/>
      </bottom>
      <diagonal/>
    </border>
    <border>
      <left style="double">
        <color rgb="FF000000"/>
      </left>
      <right style="thin">
        <color rgb="FF000000"/>
      </right>
      <top/>
      <bottom style="double">
        <color rgb="FF000000"/>
      </bottom>
      <diagonal/>
    </border>
    <border>
      <left style="thin">
        <color rgb="FF000000"/>
      </left>
      <right style="double">
        <color rgb="FF000000"/>
      </right>
      <top/>
      <bottom/>
      <diagonal/>
    </border>
    <border>
      <left style="thin">
        <color rgb="FF000000"/>
      </left>
      <right style="double">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double">
        <color rgb="FF000000"/>
      </right>
      <top/>
      <bottom style="thin">
        <color rgb="FF000000"/>
      </bottom>
      <diagonal/>
    </border>
    <border>
      <left/>
      <right style="double">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thin">
        <color rgb="FF000000"/>
      </right>
      <top style="double">
        <color rgb="FF000000"/>
      </top>
      <bottom style="thin">
        <color rgb="FF000000"/>
      </bottom>
      <diagonal/>
    </border>
    <border>
      <left style="double">
        <color rgb="FF000000"/>
      </left>
      <right style="thin">
        <color rgb="FF000000"/>
      </right>
      <top style="double">
        <color rgb="FF000000"/>
      </top>
      <bottom/>
      <diagonal/>
    </border>
    <border>
      <left/>
      <right/>
      <top/>
      <bottom style="double">
        <color rgb="FF000000"/>
      </bottom>
      <diagonal/>
    </border>
    <border>
      <left/>
      <right/>
      <top style="double">
        <color rgb="FF000000"/>
      </top>
      <bottom/>
      <diagonal/>
    </border>
    <border>
      <left style="thin">
        <color rgb="FF000000"/>
      </left>
      <right style="double">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double">
        <color rgb="FF000000"/>
      </right>
      <top style="thin">
        <color indexed="64"/>
      </top>
      <bottom style="thin">
        <color rgb="FF000000"/>
      </bottom>
      <diagonal/>
    </border>
    <border>
      <left style="thin">
        <color rgb="FF000000"/>
      </left>
      <right style="double">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right style="thin">
        <color rgb="FF000000"/>
      </right>
      <top style="thin">
        <color rgb="FF000000"/>
      </top>
      <bottom/>
      <diagonal/>
    </border>
    <border>
      <left style="thin">
        <color rgb="FF000000"/>
      </left>
      <right/>
      <top/>
      <bottom style="thin">
        <color rgb="FF000000"/>
      </bottom>
      <diagonal/>
    </border>
    <border>
      <left/>
      <right/>
      <top style="double">
        <color rgb="FF000000"/>
      </top>
      <bottom style="thin">
        <color rgb="FF000000"/>
      </bottom>
      <diagonal/>
    </border>
    <border>
      <left style="thin">
        <color rgb="FF000000"/>
      </left>
      <right/>
      <top style="double">
        <color rgb="FF000000"/>
      </top>
      <bottom/>
      <diagonal/>
    </border>
    <border>
      <left style="thin">
        <color rgb="FF000000"/>
      </left>
      <right style="double">
        <color rgb="FF000000"/>
      </right>
      <top style="thin">
        <color indexed="64"/>
      </top>
      <bottom style="double">
        <color indexed="64"/>
      </bottom>
      <diagonal/>
    </border>
    <border>
      <left style="thin">
        <color rgb="FF000000"/>
      </left>
      <right style="thin">
        <color rgb="FF000000"/>
      </right>
      <top style="thin">
        <color indexed="64"/>
      </top>
      <bottom style="double">
        <color indexed="64"/>
      </bottom>
      <diagonal/>
    </border>
    <border>
      <left/>
      <right style="thin">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diagonal/>
    </border>
    <border>
      <left style="thin">
        <color rgb="FF000000"/>
      </left>
      <right style="double">
        <color indexed="64"/>
      </right>
      <top style="thin">
        <color rgb="FF000000"/>
      </top>
      <bottom style="double">
        <color rgb="FF000000"/>
      </bottom>
      <diagonal/>
    </border>
    <border>
      <left/>
      <right style="thin">
        <color rgb="FF000000"/>
      </right>
      <top/>
      <bottom style="double">
        <color rgb="FF000000"/>
      </bottom>
      <diagonal/>
    </border>
    <border>
      <left/>
      <right style="double">
        <color rgb="FF000000"/>
      </right>
      <top/>
      <bottom/>
      <diagonal/>
    </border>
    <border>
      <left style="thin">
        <color rgb="FF000000"/>
      </left>
      <right style="double">
        <color indexed="64"/>
      </right>
      <top style="thin">
        <color indexed="64"/>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style="thin">
        <color indexed="64"/>
      </bottom>
      <diagonal/>
    </border>
    <border>
      <left style="thin">
        <color rgb="FF000000"/>
      </left>
      <right style="thin">
        <color rgb="FF000000"/>
      </right>
      <top style="thin">
        <color rgb="FF000000"/>
      </top>
      <bottom style="double">
        <color indexed="64"/>
      </bottom>
      <diagonal/>
    </border>
    <border>
      <left style="thin">
        <color indexed="64"/>
      </left>
      <right style="thin">
        <color indexed="64"/>
      </right>
      <top style="thin">
        <color rgb="FF000000"/>
      </top>
      <bottom style="double">
        <color indexed="64"/>
      </bottom>
      <diagonal/>
    </border>
    <border>
      <left/>
      <right style="thin">
        <color indexed="64"/>
      </right>
      <top style="thin">
        <color rgb="FF000000"/>
      </top>
      <bottom style="double">
        <color indexed="64"/>
      </bottom>
      <diagonal/>
    </border>
    <border>
      <left/>
      <right/>
      <top style="thin">
        <color rgb="FF000000"/>
      </top>
      <bottom style="double">
        <color indexed="64"/>
      </bottom>
      <diagonal/>
    </border>
    <border>
      <left/>
      <right style="thin">
        <color rgb="FF000000"/>
      </right>
      <top/>
      <bottom style="thin">
        <color rgb="FF000000"/>
      </bottom>
      <diagonal/>
    </border>
    <border>
      <left style="thin">
        <color rgb="FF000000"/>
      </left>
      <right style="double">
        <color indexed="64"/>
      </right>
      <top style="thin">
        <color indexed="64"/>
      </top>
      <bottom/>
      <diagonal/>
    </border>
    <border>
      <left/>
      <right/>
      <top style="double">
        <color indexed="64"/>
      </top>
      <bottom style="double">
        <color indexed="64"/>
      </bottom>
      <diagonal/>
    </border>
    <border>
      <left style="thin">
        <color rgb="FF000000"/>
      </left>
      <right style="double">
        <color indexed="64"/>
      </right>
      <top style="thin">
        <color rgb="FF000000"/>
      </top>
      <bottom style="double">
        <color indexed="64"/>
      </bottom>
      <diagonal/>
    </border>
    <border>
      <left style="thin">
        <color rgb="FF000000"/>
      </left>
      <right style="double">
        <color indexed="64"/>
      </right>
      <top style="thin">
        <color rgb="FF000000"/>
      </top>
      <bottom style="thin">
        <color rgb="FF000000"/>
      </bottom>
      <diagonal/>
    </border>
    <border>
      <left/>
      <right style="thin">
        <color rgb="FF000000"/>
      </right>
      <top/>
      <bottom style="thin">
        <color indexed="64"/>
      </bottom>
      <diagonal/>
    </border>
    <border>
      <left/>
      <right style="double">
        <color indexed="64"/>
      </right>
      <top style="double">
        <color indexed="64"/>
      </top>
      <bottom style="thin">
        <color rgb="FF000000"/>
      </bottom>
      <diagonal/>
    </border>
    <border>
      <left style="thin">
        <color rgb="FF000000"/>
      </left>
      <right/>
      <top style="double">
        <color indexed="64"/>
      </top>
      <bottom style="thin">
        <color rgb="FF000000"/>
      </bottom>
      <diagonal/>
    </border>
    <border>
      <left style="double">
        <color indexed="64"/>
      </left>
      <right style="thin">
        <color rgb="FF000000"/>
      </right>
      <top style="thin">
        <color rgb="FF000000"/>
      </top>
      <bottom style="double">
        <color indexed="64"/>
      </bottom>
      <diagonal/>
    </border>
    <border>
      <left/>
      <right style="double">
        <color indexed="64"/>
      </right>
      <top/>
      <bottom style="thin">
        <color rgb="FF000000"/>
      </bottom>
      <diagonal/>
    </border>
    <border>
      <left style="thin">
        <color indexed="64"/>
      </left>
      <right style="double">
        <color indexed="64"/>
      </right>
      <top style="thin">
        <color rgb="FF000000"/>
      </top>
      <bottom style="double">
        <color indexed="64"/>
      </bottom>
      <diagonal/>
    </border>
    <border>
      <left/>
      <right style="thin">
        <color rgb="FF000000"/>
      </right>
      <top style="thin">
        <color rgb="FF000000"/>
      </top>
      <bottom style="double">
        <color indexed="64"/>
      </bottom>
      <diagonal/>
    </border>
    <border>
      <left style="double">
        <color indexed="64"/>
      </left>
      <right style="thin">
        <color indexed="64"/>
      </right>
      <top style="thin">
        <color rgb="FF000000"/>
      </top>
      <bottom style="double">
        <color indexed="64"/>
      </bottom>
      <diagonal/>
    </border>
    <border>
      <left style="thin">
        <color rgb="FF000000"/>
      </left>
      <right style="thin">
        <color indexed="64"/>
      </right>
      <top/>
      <bottom/>
      <diagonal/>
    </border>
    <border>
      <left style="thin">
        <color rgb="FF000000"/>
      </left>
      <right style="thin">
        <color indexed="64"/>
      </right>
      <top style="thin">
        <color rgb="FF000000"/>
      </top>
      <bottom style="double">
        <color rgb="FF000000"/>
      </bottom>
      <diagonal/>
    </border>
    <border>
      <left style="thin">
        <color rgb="FF000000"/>
      </left>
      <right/>
      <top style="thin">
        <color rgb="FF000000"/>
      </top>
      <bottom/>
      <diagonal/>
    </border>
    <border>
      <left style="thin">
        <color rgb="FF000000"/>
      </left>
      <right style="double">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double">
        <color rgb="FF000000"/>
      </left>
      <right style="thin">
        <color rgb="FF000000"/>
      </right>
      <top style="thin">
        <color indexed="64"/>
      </top>
      <bottom style="double">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right style="double">
        <color indexed="64"/>
      </right>
      <top style="double">
        <color rgb="FF000000"/>
      </top>
      <bottom style="thin">
        <color rgb="FF000000"/>
      </bottom>
      <diagonal/>
    </border>
    <border>
      <left style="thin">
        <color rgb="FF000000"/>
      </left>
      <right style="thin">
        <color indexed="64"/>
      </right>
      <top style="thin">
        <color rgb="FF000000"/>
      </top>
      <bottom style="thin">
        <color rgb="FF000000"/>
      </bottom>
      <diagonal/>
    </border>
    <border>
      <left/>
      <right style="double">
        <color rgb="FF000000"/>
      </right>
      <top/>
      <bottom style="thin">
        <color rgb="FF000000"/>
      </bottom>
      <diagonal/>
    </border>
    <border>
      <left/>
      <right/>
      <top/>
      <bottom style="thin">
        <color rgb="FF000000"/>
      </bottom>
      <diagonal/>
    </border>
    <border>
      <left/>
      <right style="double">
        <color rgb="FF000000"/>
      </right>
      <top style="double">
        <color rgb="FF000000"/>
      </top>
      <bottom/>
      <diagonal/>
    </border>
    <border>
      <left/>
      <right style="thin">
        <color rgb="FF000000"/>
      </right>
      <top style="double">
        <color rgb="FF000000"/>
      </top>
      <bottom/>
      <diagonal/>
    </border>
    <border>
      <left/>
      <right style="double">
        <color rgb="FF000000"/>
      </right>
      <top style="thin">
        <color rgb="FF000000"/>
      </top>
      <bottom style="double">
        <color rgb="FF000000"/>
      </bottom>
      <diagonal/>
    </border>
    <border>
      <left/>
      <right style="double">
        <color rgb="FF000000"/>
      </right>
      <top style="thin">
        <color rgb="FF000000"/>
      </top>
      <bottom/>
      <diagonal/>
    </border>
    <border>
      <left style="thin">
        <color rgb="FF000000"/>
      </left>
      <right style="double">
        <color rgb="FF000000"/>
      </right>
      <top style="double">
        <color rgb="FF000000"/>
      </top>
      <bottom/>
      <diagonal/>
    </border>
    <border>
      <left/>
      <right/>
      <top style="thin">
        <color rgb="FF000000"/>
      </top>
      <bottom style="double">
        <color rgb="FF000000"/>
      </bottom>
      <diagonal/>
    </border>
    <border>
      <left style="double">
        <color rgb="FF000000"/>
      </left>
      <right/>
      <top style="thin">
        <color rgb="FF000000"/>
      </top>
      <bottom style="double">
        <color rgb="FF000000"/>
      </bottom>
      <diagonal/>
    </border>
    <border>
      <left/>
      <right style="double">
        <color rgb="FF000000"/>
      </right>
      <top style="thin">
        <color rgb="FF000000"/>
      </top>
      <bottom style="thin">
        <color rgb="FF000000"/>
      </bottom>
      <diagonal/>
    </border>
    <border>
      <left/>
      <right style="thin">
        <color indexed="64"/>
      </right>
      <top style="thin">
        <color rgb="FF000000"/>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right style="double">
        <color rgb="FF000000"/>
      </right>
      <top/>
      <bottom style="double">
        <color rgb="FF000000"/>
      </bottom>
      <diagonal/>
    </border>
    <border>
      <left style="thin">
        <color rgb="FF000000"/>
      </left>
      <right style="thin">
        <color indexed="64"/>
      </right>
      <top style="double">
        <color rgb="FF000000"/>
      </top>
      <bottom style="thin">
        <color rgb="FF000000"/>
      </bottom>
      <diagonal/>
    </border>
    <border>
      <left style="thin">
        <color rgb="FF000000"/>
      </left>
      <right style="thin">
        <color rgb="FF000000"/>
      </right>
      <top/>
      <bottom style="double">
        <color indexed="64"/>
      </bottom>
      <diagonal/>
    </border>
    <border>
      <left style="double">
        <color rgb="FF000000"/>
      </left>
      <right/>
      <top/>
      <bottom style="double">
        <color indexed="64"/>
      </bottom>
      <diagonal/>
    </border>
    <border>
      <left style="double">
        <color rgb="FF000000"/>
      </left>
      <right/>
      <top style="thin">
        <color indexed="64"/>
      </top>
      <bottom/>
      <diagonal/>
    </border>
    <border>
      <left style="thin">
        <color rgb="FF000000"/>
      </left>
      <right style="double">
        <color rgb="FF000000"/>
      </right>
      <top style="thin">
        <color rgb="FF000000"/>
      </top>
      <bottom style="thin">
        <color indexed="64"/>
      </bottom>
      <diagonal/>
    </border>
    <border>
      <left style="double">
        <color rgb="FF000000"/>
      </left>
      <right style="thin">
        <color rgb="FF000000"/>
      </right>
      <top/>
      <bottom style="thin">
        <color indexed="64"/>
      </bottom>
      <diagonal/>
    </border>
    <border>
      <left style="double">
        <color rgb="FF000000"/>
      </left>
      <right style="thin">
        <color rgb="FF000000"/>
      </right>
      <top style="thin">
        <color indexed="64"/>
      </top>
      <bottom/>
      <diagonal/>
    </border>
    <border>
      <left style="double">
        <color rgb="FF000000"/>
      </left>
      <right style="thin">
        <color rgb="FF000000"/>
      </right>
      <top style="medium">
        <color rgb="FF000000"/>
      </top>
      <bottom/>
      <diagonal/>
    </border>
    <border>
      <left style="thin">
        <color rgb="FF000000"/>
      </left>
      <right style="double">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double">
        <color rgb="FF000000"/>
      </left>
      <right/>
      <top/>
      <bottom style="medium">
        <color rgb="FF000000"/>
      </bottom>
      <diagonal/>
    </border>
    <border>
      <left style="double">
        <color rgb="FF000000"/>
      </left>
      <right style="thin">
        <color indexed="64"/>
      </right>
      <top/>
      <bottom/>
      <diagonal/>
    </border>
    <border>
      <left style="double">
        <color rgb="FF000000"/>
      </left>
      <right style="thin">
        <color indexed="64"/>
      </right>
      <top style="thin">
        <color indexed="64"/>
      </top>
      <bottom/>
      <diagonal/>
    </border>
    <border>
      <left style="double">
        <color rgb="FF000000"/>
      </left>
      <right style="thin">
        <color indexed="64"/>
      </right>
      <top/>
      <bottom style="thin">
        <color indexed="64"/>
      </bottom>
      <diagonal/>
    </border>
    <border>
      <left/>
      <right style="double">
        <color rgb="FF000000"/>
      </right>
      <top/>
      <bottom style="double">
        <color indexed="64"/>
      </bottom>
      <diagonal/>
    </border>
    <border>
      <left/>
      <right style="thin">
        <color rgb="FF000000"/>
      </right>
      <top/>
      <bottom style="double">
        <color indexed="64"/>
      </bottom>
      <diagonal/>
    </border>
    <border>
      <left/>
      <right style="double">
        <color rgb="FF000000"/>
      </right>
      <top style="thin">
        <color indexed="64"/>
      </top>
      <bottom/>
      <diagonal/>
    </border>
    <border>
      <left/>
      <right style="thin">
        <color rgb="FF000000"/>
      </right>
      <top style="thin">
        <color indexed="64"/>
      </top>
      <bottom/>
      <diagonal/>
    </border>
    <border>
      <left/>
      <right/>
      <top style="thin">
        <color rgb="FF000000"/>
      </top>
      <bottom/>
      <diagonal/>
    </border>
    <border>
      <left/>
      <right style="double">
        <color rgb="FF000000"/>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rgb="FF000000"/>
      </left>
      <right style="thin">
        <color rgb="FF000000"/>
      </right>
      <top style="thin">
        <color indexed="64"/>
      </top>
      <bottom style="thin">
        <color indexed="64"/>
      </bottom>
      <diagonal/>
    </border>
    <border>
      <left style="thin">
        <color rgb="FF000000"/>
      </left>
      <right style="double">
        <color rgb="FF000000"/>
      </right>
      <top/>
      <bottom style="thin">
        <color indexed="64"/>
      </bottom>
      <diagonal/>
    </border>
    <border>
      <left style="double">
        <color indexed="64"/>
      </left>
      <right style="thin">
        <color rgb="FF000000"/>
      </right>
      <top style="double">
        <color indexed="64"/>
      </top>
      <bottom/>
      <diagonal/>
    </border>
    <border>
      <left style="thin">
        <color rgb="FF000000"/>
      </left>
      <right style="thin">
        <color rgb="FF000000"/>
      </right>
      <top style="double">
        <color indexed="64"/>
      </top>
      <bottom/>
      <diagonal/>
    </border>
    <border>
      <left/>
      <right style="thin">
        <color rgb="FF000000"/>
      </right>
      <top style="double">
        <color indexed="64"/>
      </top>
      <bottom style="thin">
        <color rgb="FF000000"/>
      </bottom>
      <diagonal/>
    </border>
    <border>
      <left style="thin">
        <color rgb="FF000000"/>
      </left>
      <right style="thin">
        <color rgb="FF000000"/>
      </right>
      <top style="double">
        <color indexed="64"/>
      </top>
      <bottom style="thin">
        <color rgb="FF000000"/>
      </bottom>
      <diagonal/>
    </border>
    <border>
      <left style="double">
        <color indexed="64"/>
      </left>
      <right style="thin">
        <color rgb="FF000000"/>
      </right>
      <top/>
      <bottom style="thin">
        <color rgb="FF000000"/>
      </bottom>
      <diagonal/>
    </border>
    <border>
      <left style="double">
        <color indexed="64"/>
      </left>
      <right style="thin">
        <color rgb="FF000000"/>
      </right>
      <top style="thin">
        <color rgb="FF000000"/>
      </top>
      <bottom style="thin">
        <color rgb="FF000000"/>
      </bottom>
      <diagonal/>
    </border>
    <border>
      <left style="double">
        <color indexed="64"/>
      </left>
      <right style="thin">
        <color rgb="FF000000"/>
      </right>
      <top style="thin">
        <color rgb="FF000000"/>
      </top>
      <bottom/>
      <diagonal/>
    </border>
    <border>
      <left style="double">
        <color indexed="64"/>
      </left>
      <right style="thin">
        <color rgb="FF000000"/>
      </right>
      <top/>
      <bottom/>
      <diagonal/>
    </border>
    <border>
      <left/>
      <right style="thin">
        <color rgb="FF000000"/>
      </right>
      <top style="double">
        <color indexed="64"/>
      </top>
      <bottom/>
      <diagonal/>
    </border>
    <border>
      <left style="double">
        <color indexed="64"/>
      </left>
      <right/>
      <top style="thin">
        <color rgb="FF000000"/>
      </top>
      <bottom style="double">
        <color indexed="64"/>
      </bottom>
      <diagonal/>
    </border>
    <border>
      <left style="medium">
        <color auto="1"/>
      </left>
      <right style="medium">
        <color indexed="64"/>
      </right>
      <top style="medium">
        <color auto="1"/>
      </top>
      <bottom style="thin">
        <color auto="1"/>
      </bottom>
      <diagonal/>
    </border>
    <border>
      <left style="medium">
        <color auto="1"/>
      </left>
      <right style="medium">
        <color auto="1"/>
      </right>
      <top style="medium">
        <color auto="1"/>
      </top>
      <bottom style="medium">
        <color auto="1"/>
      </bottom>
      <diagonal/>
    </border>
    <border>
      <left style="double">
        <color rgb="FF000000"/>
      </left>
      <right style="thin">
        <color indexed="64"/>
      </right>
      <top/>
      <bottom style="double">
        <color rgb="FF000000"/>
      </bottom>
      <diagonal/>
    </border>
    <border>
      <left/>
      <right style="thin">
        <color indexed="64"/>
      </right>
      <top/>
      <bottom style="double">
        <color rgb="FF000000"/>
      </bottom>
      <diagonal/>
    </border>
    <border>
      <left style="thin">
        <color indexed="64"/>
      </left>
      <right style="thin">
        <color indexed="64"/>
      </right>
      <top/>
      <bottom style="double">
        <color rgb="FF000000"/>
      </bottom>
      <diagonal/>
    </border>
  </borders>
  <cellStyleXfs count="74">
    <xf numFmtId="0" fontId="0" fillId="0" borderId="0"/>
    <xf numFmtId="43" fontId="1" fillId="0" borderId="0" applyFont="0" applyFill="0" applyBorder="0" applyAlignment="0" applyProtection="0"/>
    <xf numFmtId="0" fontId="2" fillId="0" borderId="0"/>
    <xf numFmtId="0" fontId="2" fillId="0" borderId="0"/>
    <xf numFmtId="0" fontId="2" fillId="0" borderId="0"/>
    <xf numFmtId="0" fontId="1" fillId="0" borderId="0"/>
    <xf numFmtId="43" fontId="2" fillId="0" borderId="0" applyFont="0" applyFill="0" applyBorder="0" applyAlignment="0" applyProtection="0"/>
    <xf numFmtId="0" fontId="7" fillId="0" borderId="0"/>
    <xf numFmtId="0" fontId="2" fillId="0" borderId="0"/>
    <xf numFmtId="0" fontId="2" fillId="0" borderId="0" applyAlignment="0"/>
    <xf numFmtId="0" fontId="1" fillId="0" borderId="0"/>
    <xf numFmtId="0" fontId="23" fillId="0" borderId="0"/>
    <xf numFmtId="0" fontId="2" fillId="0" borderId="0"/>
    <xf numFmtId="0" fontId="1" fillId="0" borderId="0"/>
    <xf numFmtId="0" fontId="31"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2" fillId="0" borderId="0"/>
    <xf numFmtId="0" fontId="1" fillId="0" borderId="0"/>
    <xf numFmtId="0" fontId="2" fillId="0" borderId="0"/>
    <xf numFmtId="0" fontId="31" fillId="0" borderId="0"/>
    <xf numFmtId="0" fontId="31" fillId="0" borderId="0"/>
    <xf numFmtId="9" fontId="31"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33" fillId="0" borderId="0"/>
    <xf numFmtId="0" fontId="31" fillId="0" borderId="0"/>
    <xf numFmtId="9" fontId="1" fillId="0" borderId="0" applyFont="0" applyFill="0" applyBorder="0" applyAlignment="0" applyProtection="0"/>
    <xf numFmtId="0" fontId="2" fillId="0" borderId="0"/>
    <xf numFmtId="0" fontId="31" fillId="0" borderId="0"/>
    <xf numFmtId="0" fontId="31" fillId="0" borderId="0"/>
    <xf numFmtId="43" fontId="31" fillId="0" borderId="0" applyFont="0" applyFill="0" applyBorder="0" applyAlignment="0" applyProtection="0"/>
    <xf numFmtId="0" fontId="2" fillId="0" borderId="0"/>
    <xf numFmtId="0" fontId="2" fillId="0" borderId="0"/>
    <xf numFmtId="0" fontId="45" fillId="0" borderId="0"/>
    <xf numFmtId="0" fontId="2" fillId="0" borderId="0"/>
    <xf numFmtId="0" fontId="53" fillId="0" borderId="0" applyNumberFormat="0" applyFill="0" applyBorder="0" applyAlignment="0" applyProtection="0"/>
    <xf numFmtId="0" fontId="54" fillId="0" borderId="0" applyNumberFormat="0" applyFill="0" applyBorder="0" applyAlignment="0" applyProtection="0">
      <alignment vertical="top"/>
      <protection locked="0"/>
    </xf>
    <xf numFmtId="0" fontId="2" fillId="0" borderId="0"/>
    <xf numFmtId="0" fontId="7" fillId="0" borderId="0"/>
    <xf numFmtId="0" fontId="7" fillId="0" borderId="0"/>
    <xf numFmtId="0" fontId="7" fillId="0" borderId="0"/>
    <xf numFmtId="0" fontId="7" fillId="0" borderId="0"/>
    <xf numFmtId="0" fontId="7" fillId="0" borderId="0"/>
    <xf numFmtId="0" fontId="19" fillId="0" borderId="0"/>
    <xf numFmtId="0" fontId="2" fillId="0" borderId="0"/>
  </cellStyleXfs>
  <cellXfs count="3780">
    <xf numFmtId="0" fontId="0" fillId="0" borderId="0" xfId="0"/>
    <xf numFmtId="0" fontId="3" fillId="0" borderId="0" xfId="2" applyFont="1" applyBorder="1" applyAlignment="1"/>
    <xf numFmtId="0" fontId="4" fillId="0" borderId="0" xfId="2" applyFont="1" applyAlignment="1">
      <alignment horizontal="centerContinuous"/>
    </xf>
    <xf numFmtId="0" fontId="4" fillId="0" borderId="0" xfId="2" applyFont="1"/>
    <xf numFmtId="0" fontId="5" fillId="0" borderId="0" xfId="2" applyFont="1" applyBorder="1" applyAlignment="1"/>
    <xf numFmtId="0" fontId="5" fillId="0" borderId="0" xfId="2" applyFont="1" applyAlignment="1">
      <alignment horizontal="centerContinuous"/>
    </xf>
    <xf numFmtId="0" fontId="5" fillId="0" borderId="0" xfId="2" applyFont="1"/>
    <xf numFmtId="0" fontId="6" fillId="0" borderId="0" xfId="2" applyFont="1" applyBorder="1"/>
    <xf numFmtId="0" fontId="6" fillId="0" borderId="0" xfId="2" applyFont="1"/>
    <xf numFmtId="0" fontId="4" fillId="0" borderId="0" xfId="2" applyFont="1" applyBorder="1"/>
    <xf numFmtId="0" fontId="4" fillId="0" borderId="0" xfId="2" applyFont="1" applyBorder="1" applyAlignment="1">
      <alignment horizontal="center"/>
    </xf>
    <xf numFmtId="0" fontId="4" fillId="0" borderId="0" xfId="2" applyFont="1" applyFill="1" applyBorder="1"/>
    <xf numFmtId="0" fontId="4" fillId="0" borderId="0" xfId="2" applyFont="1" applyAlignment="1">
      <alignment horizontal="center"/>
    </xf>
    <xf numFmtId="0" fontId="6" fillId="0" borderId="0" xfId="2" applyFont="1" applyBorder="1" applyAlignment="1">
      <alignment horizontal="left"/>
    </xf>
    <xf numFmtId="0" fontId="6" fillId="0" borderId="0" xfId="3" applyFont="1" applyBorder="1"/>
    <xf numFmtId="0" fontId="4" fillId="0" borderId="0" xfId="4" applyFont="1" applyAlignment="1">
      <alignment vertical="center"/>
    </xf>
    <xf numFmtId="0" fontId="11" fillId="0" borderId="0" xfId="0" applyFont="1"/>
    <xf numFmtId="0" fontId="13" fillId="0" borderId="0" xfId="0" applyFont="1"/>
    <xf numFmtId="0" fontId="12" fillId="0" borderId="11" xfId="0" applyFont="1" applyBorder="1" applyAlignment="1">
      <alignment horizontal="center"/>
    </xf>
    <xf numFmtId="0" fontId="12" fillId="0" borderId="27" xfId="0" applyFont="1" applyBorder="1"/>
    <xf numFmtId="164" fontId="6" fillId="0" borderId="27" xfId="0" applyNumberFormat="1" applyFont="1" applyFill="1" applyBorder="1" applyAlignment="1">
      <alignment horizontal="center"/>
    </xf>
    <xf numFmtId="164" fontId="6" fillId="0" borderId="28" xfId="0" applyNumberFormat="1" applyFont="1" applyFill="1" applyBorder="1" applyAlignment="1">
      <alignment horizontal="center"/>
    </xf>
    <xf numFmtId="0" fontId="12" fillId="0" borderId="15" xfId="0" applyFont="1" applyBorder="1" applyAlignment="1">
      <alignment horizontal="center"/>
    </xf>
    <xf numFmtId="165" fontId="6" fillId="0" borderId="20" xfId="0" applyNumberFormat="1" applyFont="1" applyFill="1" applyBorder="1" applyAlignment="1">
      <alignment horizontal="center"/>
    </xf>
    <xf numFmtId="165" fontId="6" fillId="0" borderId="29" xfId="0" applyNumberFormat="1" applyFont="1" applyFill="1" applyBorder="1" applyAlignment="1">
      <alignment horizontal="center"/>
    </xf>
    <xf numFmtId="0" fontId="14" fillId="0" borderId="15" xfId="0" applyFont="1" applyBorder="1" applyAlignment="1">
      <alignment horizontal="center"/>
    </xf>
    <xf numFmtId="0" fontId="14" fillId="0" borderId="16" xfId="0" applyFont="1" applyBorder="1"/>
    <xf numFmtId="164" fontId="4" fillId="0" borderId="16" xfId="0" applyNumberFormat="1" applyFont="1" applyFill="1" applyBorder="1" applyAlignment="1">
      <alignment horizontal="center"/>
    </xf>
    <xf numFmtId="165" fontId="4" fillId="0" borderId="16" xfId="0" applyNumberFormat="1" applyFont="1" applyFill="1" applyBorder="1" applyAlignment="1">
      <alignment horizontal="center"/>
    </xf>
    <xf numFmtId="165" fontId="4" fillId="0" borderId="29" xfId="0" applyNumberFormat="1" applyFont="1" applyFill="1" applyBorder="1" applyAlignment="1">
      <alignment horizontal="center"/>
    </xf>
    <xf numFmtId="165" fontId="6" fillId="0" borderId="16" xfId="0" applyNumberFormat="1" applyFont="1" applyFill="1" applyBorder="1" applyAlignment="1">
      <alignment horizontal="center"/>
    </xf>
    <xf numFmtId="165" fontId="4" fillId="0" borderId="9" xfId="0" applyNumberFormat="1" applyFont="1" applyFill="1" applyBorder="1" applyAlignment="1">
      <alignment horizontal="center"/>
    </xf>
    <xf numFmtId="0" fontId="6" fillId="0" borderId="27" xfId="0" applyFont="1" applyFill="1" applyBorder="1" applyAlignment="1">
      <alignment horizontal="center"/>
    </xf>
    <xf numFmtId="0" fontId="14" fillId="0" borderId="16" xfId="0" applyFont="1" applyBorder="1" applyAlignment="1">
      <alignment horizontal="left" indent="2"/>
    </xf>
    <xf numFmtId="0" fontId="4" fillId="0" borderId="16" xfId="0" applyFont="1" applyFill="1" applyBorder="1" applyAlignment="1">
      <alignment horizontal="center"/>
    </xf>
    <xf numFmtId="0" fontId="4" fillId="0" borderId="17" xfId="0" applyFont="1" applyFill="1" applyBorder="1" applyAlignment="1">
      <alignment horizontal="center"/>
    </xf>
    <xf numFmtId="0" fontId="14" fillId="0" borderId="16" xfId="0" applyFont="1" applyBorder="1" applyAlignment="1">
      <alignment horizontal="left" indent="3"/>
    </xf>
    <xf numFmtId="164" fontId="4" fillId="0" borderId="17" xfId="0" applyNumberFormat="1" applyFont="1" applyFill="1" applyBorder="1" applyAlignment="1">
      <alignment horizontal="center"/>
    </xf>
    <xf numFmtId="0" fontId="15" fillId="0" borderId="16" xfId="0" applyFont="1" applyBorder="1" applyAlignment="1">
      <alignment horizontal="left" indent="4"/>
    </xf>
    <xf numFmtId="0" fontId="8" fillId="0" borderId="16" xfId="0" applyFont="1" applyFill="1" applyBorder="1" applyAlignment="1">
      <alignment horizontal="center"/>
    </xf>
    <xf numFmtId="164" fontId="8" fillId="0" borderId="17" xfId="0" applyNumberFormat="1" applyFont="1" applyFill="1" applyBorder="1" applyAlignment="1">
      <alignment horizontal="center"/>
    </xf>
    <xf numFmtId="164" fontId="8" fillId="0" borderId="16" xfId="0" applyNumberFormat="1" applyFont="1" applyFill="1" applyBorder="1" applyAlignment="1">
      <alignment horizontal="center"/>
    </xf>
    <xf numFmtId="0" fontId="14" fillId="0" borderId="15" xfId="0" applyFont="1" applyFill="1" applyBorder="1" applyAlignment="1">
      <alignment horizontal="center"/>
    </xf>
    <xf numFmtId="0" fontId="14" fillId="0" borderId="16" xfId="0" applyFont="1" applyFill="1" applyBorder="1" applyAlignment="1">
      <alignment horizontal="left" indent="2"/>
    </xf>
    <xf numFmtId="0" fontId="12" fillId="0" borderId="11" xfId="0" applyFont="1" applyFill="1" applyBorder="1" applyAlignment="1">
      <alignment horizontal="center" vertical="center" wrapText="1"/>
    </xf>
    <xf numFmtId="0" fontId="12" fillId="0" borderId="27" xfId="0" applyFont="1" applyFill="1" applyBorder="1" applyAlignment="1">
      <alignment vertical="center" wrapText="1"/>
    </xf>
    <xf numFmtId="164" fontId="6" fillId="0" borderId="27" xfId="0" applyNumberFormat="1" applyFont="1" applyFill="1" applyBorder="1" applyAlignment="1">
      <alignment horizontal="center" vertical="center"/>
    </xf>
    <xf numFmtId="164" fontId="6" fillId="0" borderId="28" xfId="0" applyNumberFormat="1" applyFont="1" applyFill="1" applyBorder="1" applyAlignment="1">
      <alignment horizontal="center" vertical="center"/>
    </xf>
    <xf numFmtId="0" fontId="10" fillId="0" borderId="0" xfId="0" applyFont="1"/>
    <xf numFmtId="164" fontId="4" fillId="0" borderId="16" xfId="7" applyNumberFormat="1" applyFont="1" applyFill="1" applyBorder="1" applyAlignment="1" applyProtection="1">
      <alignment horizontal="center"/>
    </xf>
    <xf numFmtId="164" fontId="4" fillId="0" borderId="17" xfId="7" applyNumberFormat="1" applyFont="1" applyFill="1" applyBorder="1" applyAlignment="1" applyProtection="1">
      <alignment horizontal="center"/>
    </xf>
    <xf numFmtId="0" fontId="14" fillId="0" borderId="30" xfId="0" applyFont="1" applyFill="1" applyBorder="1" applyAlignment="1">
      <alignment horizontal="center" wrapText="1"/>
    </xf>
    <xf numFmtId="164" fontId="4" fillId="0" borderId="20" xfId="1" applyNumberFormat="1" applyFont="1" applyFill="1" applyBorder="1" applyAlignment="1">
      <alignment horizontal="center"/>
    </xf>
    <xf numFmtId="164" fontId="4" fillId="0" borderId="18" xfId="0" applyNumberFormat="1" applyFont="1" applyFill="1" applyBorder="1" applyAlignment="1">
      <alignment horizontal="center"/>
    </xf>
    <xf numFmtId="0" fontId="14" fillId="0" borderId="8" xfId="0" applyFont="1" applyFill="1" applyBorder="1" applyAlignment="1">
      <alignment horizontal="center" wrapText="1"/>
    </xf>
    <xf numFmtId="0" fontId="14" fillId="0" borderId="9" xfId="0" applyFont="1" applyFill="1" applyBorder="1" applyAlignment="1">
      <alignment horizontal="left" wrapText="1" indent="2"/>
    </xf>
    <xf numFmtId="164" fontId="4" fillId="0" borderId="9" xfId="1" applyNumberFormat="1" applyFont="1" applyFill="1" applyBorder="1" applyAlignment="1">
      <alignment horizontal="center"/>
    </xf>
    <xf numFmtId="164" fontId="4" fillId="0" borderId="10" xfId="0" applyNumberFormat="1" applyFont="1" applyFill="1" applyBorder="1" applyAlignment="1">
      <alignment horizontal="center"/>
    </xf>
    <xf numFmtId="164" fontId="6" fillId="0" borderId="27" xfId="1" applyNumberFormat="1" applyFont="1" applyFill="1" applyBorder="1" applyAlignment="1">
      <alignment horizontal="center" vertical="center"/>
    </xf>
    <xf numFmtId="164" fontId="6" fillId="0" borderId="0" xfId="0" applyNumberFormat="1" applyFont="1" applyFill="1" applyBorder="1" applyAlignment="1">
      <alignment horizontal="center"/>
    </xf>
    <xf numFmtId="0" fontId="16" fillId="0" borderId="0" xfId="0" applyFont="1" applyFill="1"/>
    <xf numFmtId="0" fontId="6" fillId="3" borderId="20" xfId="0" applyFont="1" applyFill="1" applyBorder="1" applyAlignment="1">
      <alignment horizontal="center" vertical="center"/>
    </xf>
    <xf numFmtId="0" fontId="6" fillId="3" borderId="28" xfId="0" applyFont="1" applyFill="1" applyBorder="1" applyAlignment="1">
      <alignment horizontal="center" vertical="center"/>
    </xf>
    <xf numFmtId="0" fontId="11" fillId="0" borderId="0" xfId="0" quotePrefix="1" applyFont="1" applyAlignment="1">
      <alignment horizontal="right" vertical="center"/>
    </xf>
    <xf numFmtId="0" fontId="2" fillId="0" borderId="0" xfId="8"/>
    <xf numFmtId="0" fontId="17" fillId="0" borderId="0" xfId="4" applyFont="1" applyBorder="1" applyAlignment="1">
      <alignment horizontal="center"/>
    </xf>
    <xf numFmtId="0" fontId="4" fillId="0" borderId="0" xfId="4" applyFont="1"/>
    <xf numFmtId="164" fontId="4" fillId="0" borderId="0" xfId="4" applyNumberFormat="1" applyFont="1"/>
    <xf numFmtId="0" fontId="4" fillId="0" borderId="30" xfId="4" applyFont="1" applyBorder="1"/>
    <xf numFmtId="0" fontId="4" fillId="0" borderId="15" xfId="4" applyFont="1" applyBorder="1"/>
    <xf numFmtId="0" fontId="6" fillId="0" borderId="11" xfId="4" applyFont="1" applyBorder="1"/>
    <xf numFmtId="0" fontId="14" fillId="0" borderId="0" xfId="0" applyFont="1"/>
    <xf numFmtId="0" fontId="12" fillId="3" borderId="9" xfId="0" applyFont="1" applyFill="1" applyBorder="1" applyAlignment="1">
      <alignment horizontal="center" vertical="center"/>
    </xf>
    <xf numFmtId="0" fontId="12" fillId="3" borderId="27" xfId="0" applyFont="1" applyFill="1" applyBorder="1" applyAlignment="1">
      <alignment horizontal="center" vertical="center" wrapText="1"/>
    </xf>
    <xf numFmtId="0" fontId="12" fillId="3" borderId="36" xfId="0" applyFont="1" applyFill="1" applyBorder="1" applyAlignment="1">
      <alignment horizontal="center" vertical="center" wrapText="1"/>
    </xf>
    <xf numFmtId="0" fontId="6" fillId="0" borderId="11" xfId="0" applyFont="1" applyBorder="1" applyAlignment="1">
      <alignment horizontal="center" vertical="center"/>
    </xf>
    <xf numFmtId="0" fontId="6" fillId="0" borderId="27" xfId="0" applyFont="1" applyBorder="1" applyAlignment="1" applyProtection="1">
      <alignment horizontal="left" vertical="center"/>
    </xf>
    <xf numFmtId="164" fontId="12" fillId="0" borderId="27" xfId="0" applyNumberFormat="1" applyFont="1" applyBorder="1" applyAlignment="1">
      <alignment vertical="center"/>
    </xf>
    <xf numFmtId="164" fontId="12" fillId="0" borderId="28" xfId="0" applyNumberFormat="1" applyFont="1" applyBorder="1" applyAlignment="1">
      <alignment vertical="center"/>
    </xf>
    <xf numFmtId="164" fontId="14" fillId="0" borderId="0" xfId="0" applyNumberFormat="1" applyFont="1"/>
    <xf numFmtId="0" fontId="4" fillId="0" borderId="15" xfId="0" applyFont="1" applyBorder="1" applyAlignment="1">
      <alignment horizontal="center" vertical="center"/>
    </xf>
    <xf numFmtId="0" fontId="4" fillId="0" borderId="16" xfId="0" applyFont="1" applyBorder="1" applyAlignment="1" applyProtection="1">
      <alignment horizontal="left" vertical="center"/>
    </xf>
    <xf numFmtId="164" fontId="14" fillId="0" borderId="16" xfId="0" applyNumberFormat="1" applyFont="1" applyBorder="1" applyAlignment="1">
      <alignment vertical="center"/>
    </xf>
    <xf numFmtId="164" fontId="14" fillId="0" borderId="17" xfId="0" applyNumberFormat="1" applyFont="1" applyBorder="1" applyAlignment="1">
      <alignment vertical="center"/>
    </xf>
    <xf numFmtId="0" fontId="4" fillId="0" borderId="8" xfId="0" applyFont="1" applyBorder="1" applyAlignment="1">
      <alignment horizontal="center" vertical="center"/>
    </xf>
    <xf numFmtId="0" fontId="4" fillId="0" borderId="9" xfId="0" applyFont="1" applyBorder="1" applyAlignment="1" applyProtection="1">
      <alignment horizontal="left" vertical="center"/>
    </xf>
    <xf numFmtId="164" fontId="14" fillId="0" borderId="9" xfId="0" applyNumberFormat="1" applyFont="1" applyBorder="1" applyAlignment="1">
      <alignment vertical="center"/>
    </xf>
    <xf numFmtId="164" fontId="12" fillId="0" borderId="0" xfId="0" applyNumberFormat="1" applyFont="1"/>
    <xf numFmtId="0" fontId="12" fillId="0" borderId="0" xfId="0" applyFont="1"/>
    <xf numFmtId="0" fontId="4" fillId="0" borderId="16" xfId="0" applyFont="1" applyBorder="1" applyAlignment="1" applyProtection="1">
      <alignment horizontal="left" vertical="center" wrapText="1"/>
    </xf>
    <xf numFmtId="0" fontId="6" fillId="0" borderId="15" xfId="0" applyFont="1" applyBorder="1" applyAlignment="1">
      <alignment horizontal="center" vertical="center"/>
    </xf>
    <xf numFmtId="0" fontId="6" fillId="0" borderId="21" xfId="0" applyFont="1" applyBorder="1" applyAlignment="1">
      <alignment horizontal="center" vertical="center"/>
    </xf>
    <xf numFmtId="0" fontId="4" fillId="0" borderId="22" xfId="0" applyFont="1" applyBorder="1" applyAlignment="1" applyProtection="1">
      <alignment horizontal="left" vertical="center"/>
    </xf>
    <xf numFmtId="164" fontId="14" fillId="0" borderId="22" xfId="0" applyNumberFormat="1" applyFont="1" applyBorder="1" applyAlignment="1">
      <alignment vertical="center"/>
    </xf>
    <xf numFmtId="164" fontId="14" fillId="0" borderId="23" xfId="0" applyNumberFormat="1" applyFont="1" applyBorder="1" applyAlignment="1">
      <alignment vertical="center"/>
    </xf>
    <xf numFmtId="164" fontId="14" fillId="0" borderId="0" xfId="0" applyNumberFormat="1" applyFont="1" applyBorder="1"/>
    <xf numFmtId="0" fontId="28" fillId="0" borderId="11" xfId="0" applyFont="1" applyBorder="1" applyAlignment="1">
      <alignment vertical="center"/>
    </xf>
    <xf numFmtId="2" fontId="13" fillId="0" borderId="27" xfId="0" applyNumberFormat="1" applyFont="1" applyBorder="1" applyAlignment="1">
      <alignment horizontal="right" vertical="center"/>
    </xf>
    <xf numFmtId="2" fontId="13" fillId="0" borderId="12" xfId="0" applyNumberFormat="1" applyFont="1" applyBorder="1" applyAlignment="1">
      <alignment horizontal="right" vertical="center"/>
    </xf>
    <xf numFmtId="0" fontId="28" fillId="0" borderId="11" xfId="0" applyFont="1" applyBorder="1" applyAlignment="1">
      <alignment horizontal="left" vertical="center" indent="2"/>
    </xf>
    <xf numFmtId="164" fontId="13" fillId="0" borderId="27" xfId="0" applyNumberFormat="1" applyFont="1" applyBorder="1" applyAlignment="1">
      <alignment horizontal="right" vertical="center"/>
    </xf>
    <xf numFmtId="164" fontId="13" fillId="0" borderId="12" xfId="0" applyNumberFormat="1" applyFont="1" applyBorder="1" applyAlignment="1">
      <alignment horizontal="right" vertical="center"/>
    </xf>
    <xf numFmtId="0" fontId="6" fillId="0" borderId="0" xfId="12" applyFont="1" applyBorder="1" applyAlignment="1">
      <alignment horizontal="center" vertical="center"/>
    </xf>
    <xf numFmtId="0" fontId="4" fillId="0" borderId="0" xfId="12" applyFont="1" applyBorder="1"/>
    <xf numFmtId="0" fontId="0" fillId="0" borderId="0" xfId="0" applyAlignment="1"/>
    <xf numFmtId="0" fontId="0" fillId="0" borderId="0" xfId="0" applyFill="1"/>
    <xf numFmtId="164" fontId="0" fillId="0" borderId="0" xfId="0" applyNumberFormat="1"/>
    <xf numFmtId="0" fontId="10" fillId="0" borderId="25" xfId="0" applyFont="1" applyBorder="1" applyAlignment="1"/>
    <xf numFmtId="164" fontId="6" fillId="0" borderId="27" xfId="0" applyNumberFormat="1" applyFont="1" applyFill="1" applyBorder="1" applyAlignment="1">
      <alignment vertical="center"/>
    </xf>
    <xf numFmtId="0" fontId="28" fillId="0" borderId="31" xfId="0" applyFont="1" applyBorder="1" applyAlignment="1">
      <alignment vertical="center"/>
    </xf>
    <xf numFmtId="2" fontId="13" fillId="0" borderId="32" xfId="0" applyNumberFormat="1" applyFont="1" applyBorder="1" applyAlignment="1">
      <alignment horizontal="right" vertical="center"/>
    </xf>
    <xf numFmtId="2" fontId="13" fillId="0" borderId="41" xfId="0" applyNumberFormat="1" applyFont="1" applyBorder="1" applyAlignment="1">
      <alignment horizontal="right" vertical="center"/>
    </xf>
    <xf numFmtId="0" fontId="28" fillId="0" borderId="11" xfId="0" applyFont="1" applyFill="1" applyBorder="1" applyAlignment="1">
      <alignment vertical="center"/>
    </xf>
    <xf numFmtId="164" fontId="13" fillId="0" borderId="27" xfId="0" applyNumberFormat="1" applyFont="1" applyFill="1" applyBorder="1" applyAlignment="1">
      <alignment horizontal="right" vertical="center"/>
    </xf>
    <xf numFmtId="164" fontId="13" fillId="0" borderId="12" xfId="0" applyNumberFormat="1" applyFont="1" applyFill="1" applyBorder="1" applyAlignment="1">
      <alignment horizontal="right" vertical="center"/>
    </xf>
    <xf numFmtId="0" fontId="28" fillId="0" borderId="11" xfId="0" applyFont="1" applyFill="1" applyBorder="1" applyAlignment="1">
      <alignment horizontal="left" vertical="center" indent="2"/>
    </xf>
    <xf numFmtId="2" fontId="13" fillId="0" borderId="27" xfId="0" applyNumberFormat="1" applyFont="1" applyFill="1" applyBorder="1" applyAlignment="1">
      <alignment horizontal="right" vertical="center"/>
    </xf>
    <xf numFmtId="0" fontId="25" fillId="0" borderId="0" xfId="0" applyFont="1" applyBorder="1" applyAlignment="1">
      <alignment horizontal="left" vertical="center"/>
    </xf>
    <xf numFmtId="164" fontId="22" fillId="0" borderId="27" xfId="0" applyNumberFormat="1" applyFont="1" applyFill="1" applyBorder="1" applyAlignment="1">
      <alignment horizontal="right" vertical="center"/>
    </xf>
    <xf numFmtId="2" fontId="22" fillId="0" borderId="27" xfId="0" applyNumberFormat="1" applyFont="1" applyFill="1" applyBorder="1" applyAlignment="1">
      <alignment horizontal="right" vertical="center"/>
    </xf>
    <xf numFmtId="167" fontId="11" fillId="0" borderId="0" xfId="1" applyNumberFormat="1" applyFont="1"/>
    <xf numFmtId="2" fontId="22" fillId="0" borderId="32" xfId="0" applyNumberFormat="1" applyFont="1" applyFill="1" applyBorder="1" applyAlignment="1">
      <alignment horizontal="right" vertical="center"/>
    </xf>
    <xf numFmtId="0" fontId="6" fillId="0" borderId="31" xfId="4" applyFont="1" applyBorder="1"/>
    <xf numFmtId="0" fontId="4" fillId="0" borderId="0" xfId="4" applyFont="1" applyFill="1" applyBorder="1" applyAlignment="1">
      <alignment vertical="center"/>
    </xf>
    <xf numFmtId="0" fontId="4" fillId="0" borderId="0" xfId="4" applyFont="1" applyFill="1" applyAlignment="1">
      <alignment vertical="center"/>
    </xf>
    <xf numFmtId="164" fontId="4" fillId="0" borderId="0" xfId="4" applyNumberFormat="1" applyFont="1" applyBorder="1" applyAlignment="1">
      <alignment vertical="center"/>
    </xf>
    <xf numFmtId="0" fontId="4" fillId="0" borderId="0" xfId="4" applyFont="1" applyBorder="1" applyAlignment="1">
      <alignment vertical="center"/>
    </xf>
    <xf numFmtId="164" fontId="4" fillId="0" borderId="0" xfId="4" applyNumberFormat="1" applyFont="1" applyFill="1" applyBorder="1" applyAlignment="1">
      <alignment vertical="center"/>
    </xf>
    <xf numFmtId="164" fontId="4" fillId="0" borderId="0" xfId="4" applyNumberFormat="1" applyFont="1" applyAlignment="1">
      <alignment vertical="center"/>
    </xf>
    <xf numFmtId="0" fontId="2" fillId="0" borderId="0" xfId="8" applyFont="1"/>
    <xf numFmtId="0" fontId="28" fillId="0" borderId="11" xfId="0" applyFont="1" applyBorder="1" applyAlignment="1">
      <alignment vertical="center" wrapText="1"/>
    </xf>
    <xf numFmtId="164" fontId="2" fillId="0" borderId="0" xfId="8" applyNumberFormat="1"/>
    <xf numFmtId="0" fontId="8" fillId="0" borderId="0" xfId="12" applyFont="1" applyBorder="1"/>
    <xf numFmtId="0" fontId="4" fillId="0" borderId="0" xfId="12" applyFont="1" applyFill="1" applyBorder="1"/>
    <xf numFmtId="166" fontId="4" fillId="0" borderId="0" xfId="12" applyNumberFormat="1" applyFont="1" applyBorder="1"/>
    <xf numFmtId="0" fontId="4" fillId="0" borderId="22" xfId="12" applyFont="1" applyFill="1" applyBorder="1" applyAlignment="1">
      <alignment horizontal="center"/>
    </xf>
    <xf numFmtId="0" fontId="4" fillId="0" borderId="21" xfId="12" applyFont="1" applyFill="1" applyBorder="1" applyAlignment="1">
      <alignment horizontal="center"/>
    </xf>
    <xf numFmtId="166" fontId="4" fillId="0" borderId="17" xfId="12" applyNumberFormat="1" applyFont="1" applyFill="1" applyBorder="1"/>
    <xf numFmtId="166" fontId="4" fillId="0" borderId="16" xfId="12" applyNumberFormat="1" applyFont="1" applyFill="1" applyBorder="1"/>
    <xf numFmtId="164" fontId="4" fillId="0" borderId="16" xfId="12" applyNumberFormat="1" applyFont="1" applyFill="1" applyBorder="1"/>
    <xf numFmtId="0" fontId="4" fillId="0" borderId="16" xfId="12" applyFont="1" applyFill="1" applyBorder="1" applyAlignment="1">
      <alignment horizontal="center"/>
    </xf>
    <xf numFmtId="0" fontId="4" fillId="0" borderId="15" xfId="12" applyFont="1" applyFill="1" applyBorder="1" applyAlignment="1">
      <alignment horizontal="center"/>
    </xf>
    <xf numFmtId="164" fontId="4" fillId="0" borderId="16" xfId="12" applyNumberFormat="1" applyFont="1" applyBorder="1"/>
    <xf numFmtId="166" fontId="4" fillId="0" borderId="16" xfId="12" applyNumberFormat="1" applyFont="1" applyBorder="1"/>
    <xf numFmtId="0" fontId="4" fillId="0" borderId="16" xfId="12" applyFont="1" applyBorder="1" applyAlignment="1">
      <alignment horizontal="center"/>
    </xf>
    <xf numFmtId="0" fontId="4" fillId="0" borderId="15" xfId="12" applyFont="1" applyBorder="1" applyAlignment="1">
      <alignment horizontal="center"/>
    </xf>
    <xf numFmtId="166" fontId="4" fillId="0" borderId="0" xfId="12" applyNumberFormat="1" applyFont="1" applyFill="1" applyBorder="1"/>
    <xf numFmtId="166" fontId="4" fillId="0" borderId="18" xfId="12" applyNumberFormat="1" applyFont="1" applyFill="1" applyBorder="1"/>
    <xf numFmtId="166" fontId="4" fillId="0" borderId="20" xfId="12" applyNumberFormat="1" applyFont="1" applyFill="1" applyBorder="1"/>
    <xf numFmtId="166" fontId="4" fillId="0" borderId="20" xfId="12" applyNumberFormat="1" applyFont="1" applyBorder="1"/>
    <xf numFmtId="0" fontId="4" fillId="0" borderId="20" xfId="12" applyFont="1" applyBorder="1" applyAlignment="1">
      <alignment horizontal="center"/>
    </xf>
    <xf numFmtId="0" fontId="4" fillId="0" borderId="30" xfId="12" applyFont="1" applyBorder="1" applyAlignment="1">
      <alignment horizontal="center"/>
    </xf>
    <xf numFmtId="0" fontId="6" fillId="3" borderId="27" xfId="12" applyFont="1" applyFill="1" applyBorder="1" applyAlignment="1">
      <alignment horizontal="center" vertical="center" wrapText="1"/>
    </xf>
    <xf numFmtId="0" fontId="6" fillId="3" borderId="27" xfId="12" applyFont="1" applyFill="1" applyBorder="1" applyAlignment="1">
      <alignment horizontal="center" vertical="center"/>
    </xf>
    <xf numFmtId="166" fontId="4" fillId="0" borderId="17" xfId="12" applyNumberFormat="1" applyFont="1" applyBorder="1" applyAlignment="1">
      <alignment horizontal="center"/>
    </xf>
    <xf numFmtId="166" fontId="4" fillId="0" borderId="16" xfId="12" applyNumberFormat="1" applyFont="1" applyBorder="1" applyAlignment="1">
      <alignment horizontal="center"/>
    </xf>
    <xf numFmtId="166" fontId="4" fillId="0" borderId="18" xfId="12" applyNumberFormat="1" applyFont="1" applyBorder="1" applyAlignment="1">
      <alignment horizontal="center"/>
    </xf>
    <xf numFmtId="166" fontId="4" fillId="0" borderId="20" xfId="12" applyNumberFormat="1" applyFont="1" applyBorder="1" applyAlignment="1">
      <alignment horizontal="center"/>
    </xf>
    <xf numFmtId="168" fontId="9" fillId="4" borderId="0" xfId="18" applyNumberFormat="1" applyFont="1" applyFill="1" applyBorder="1"/>
    <xf numFmtId="0" fontId="8" fillId="0" borderId="0" xfId="15" applyFont="1" applyFill="1"/>
    <xf numFmtId="166" fontId="4" fillId="0" borderId="23" xfId="12" applyNumberFormat="1" applyFont="1" applyBorder="1" applyAlignment="1">
      <alignment horizontal="center"/>
    </xf>
    <xf numFmtId="166" fontId="4" fillId="0" borderId="22" xfId="12" applyNumberFormat="1" applyFont="1" applyBorder="1" applyAlignment="1">
      <alignment horizontal="center"/>
    </xf>
    <xf numFmtId="0" fontId="6" fillId="2" borderId="0" xfId="12" applyFont="1" applyFill="1" applyBorder="1" applyAlignment="1">
      <alignment horizontal="center" vertical="center"/>
    </xf>
    <xf numFmtId="0" fontId="19" fillId="0" borderId="0" xfId="15" applyFont="1" applyBorder="1"/>
    <xf numFmtId="0" fontId="19" fillId="0" borderId="0" xfId="15" applyFont="1"/>
    <xf numFmtId="0" fontId="4" fillId="0" borderId="0" xfId="15" applyFont="1" applyBorder="1"/>
    <xf numFmtId="0" fontId="4" fillId="0" borderId="0" xfId="19" applyFont="1" applyBorder="1" applyAlignment="1">
      <alignment horizontal="left"/>
    </xf>
    <xf numFmtId="0" fontId="19" fillId="0" borderId="0" xfId="19" applyFont="1" applyBorder="1" applyAlignment="1">
      <alignment horizontal="left"/>
    </xf>
    <xf numFmtId="0" fontId="4" fillId="0" borderId="0" xfId="19" applyFont="1" applyFill="1" applyBorder="1" applyAlignment="1">
      <alignment horizontal="left"/>
    </xf>
    <xf numFmtId="0" fontId="19" fillId="0" borderId="0" xfId="19" applyFont="1" applyFill="1" applyBorder="1" applyAlignment="1">
      <alignment horizontal="left"/>
    </xf>
    <xf numFmtId="0" fontId="37" fillId="0" borderId="0" xfId="15" applyFont="1" applyFill="1"/>
    <xf numFmtId="0" fontId="38" fillId="0" borderId="0" xfId="15" applyFont="1" applyBorder="1"/>
    <xf numFmtId="164" fontId="4" fillId="0" borderId="24" xfId="15" applyNumberFormat="1" applyFont="1" applyBorder="1" applyAlignment="1">
      <alignment vertical="center"/>
    </xf>
    <xf numFmtId="0" fontId="19" fillId="0" borderId="24" xfId="19" applyFont="1" applyFill="1" applyBorder="1" applyAlignment="1">
      <alignment horizontal="left"/>
    </xf>
    <xf numFmtId="4" fontId="19" fillId="0" borderId="24" xfId="19" applyNumberFormat="1" applyFont="1" applyFill="1" applyBorder="1" applyAlignment="1">
      <alignment horizontal="left"/>
    </xf>
    <xf numFmtId="0" fontId="38" fillId="0" borderId="0" xfId="15" applyFont="1" applyBorder="1" applyAlignment="1">
      <alignment vertical="center"/>
    </xf>
    <xf numFmtId="0" fontId="30" fillId="0" borderId="0" xfId="15" applyFont="1" applyBorder="1" applyAlignment="1">
      <alignment vertical="center"/>
    </xf>
    <xf numFmtId="164" fontId="4" fillId="0" borderId="17" xfId="15" applyNumberFormat="1" applyFont="1" applyBorder="1" applyAlignment="1">
      <alignment horizontal="center" vertical="center"/>
    </xf>
    <xf numFmtId="164" fontId="4" fillId="0" borderId="16" xfId="15" applyNumberFormat="1" applyFont="1" applyBorder="1" applyAlignment="1">
      <alignment horizontal="center" vertical="center"/>
    </xf>
    <xf numFmtId="164" fontId="4" fillId="0" borderId="16" xfId="15" applyNumberFormat="1" applyFont="1" applyFill="1" applyBorder="1" applyAlignment="1">
      <alignment horizontal="center" vertical="center"/>
    </xf>
    <xf numFmtId="0" fontId="4" fillId="0" borderId="16" xfId="15" applyFont="1" applyFill="1" applyBorder="1" applyAlignment="1">
      <alignment vertical="center"/>
    </xf>
    <xf numFmtId="0" fontId="4" fillId="0" borderId="15" xfId="15" applyFont="1" applyFill="1" applyBorder="1" applyAlignment="1">
      <alignment vertical="center"/>
    </xf>
    <xf numFmtId="4" fontId="0" fillId="0" borderId="0" xfId="0" applyNumberFormat="1"/>
    <xf numFmtId="0" fontId="4" fillId="0" borderId="16" xfId="15" applyFont="1" applyBorder="1" applyAlignment="1">
      <alignment vertical="center"/>
    </xf>
    <xf numFmtId="0" fontId="4" fillId="0" borderId="15" xfId="15" applyFont="1" applyBorder="1" applyAlignment="1">
      <alignment vertical="center"/>
    </xf>
    <xf numFmtId="164" fontId="4" fillId="0" borderId="18" xfId="15" applyNumberFormat="1" applyFont="1" applyBorder="1" applyAlignment="1">
      <alignment horizontal="center" vertical="center"/>
    </xf>
    <xf numFmtId="164" fontId="4" fillId="0" borderId="20" xfId="15" applyNumberFormat="1" applyFont="1" applyBorder="1" applyAlignment="1">
      <alignment horizontal="center" vertical="center"/>
    </xf>
    <xf numFmtId="0" fontId="4" fillId="0" borderId="20" xfId="15" applyFont="1" applyBorder="1" applyAlignment="1">
      <alignment vertical="center"/>
    </xf>
    <xf numFmtId="0" fontId="4" fillId="0" borderId="30" xfId="15" applyFont="1" applyBorder="1" applyAlignment="1">
      <alignment vertical="center"/>
    </xf>
    <xf numFmtId="0" fontId="39" fillId="0" borderId="0" xfId="15" applyFont="1" applyBorder="1"/>
    <xf numFmtId="0" fontId="0" fillId="0" borderId="0" xfId="0" applyAlignment="1">
      <alignment horizontal="center"/>
    </xf>
    <xf numFmtId="0" fontId="15" fillId="0" borderId="0" xfId="0" applyFont="1" applyAlignment="1"/>
    <xf numFmtId="164" fontId="14" fillId="0" borderId="17" xfId="0" applyNumberFormat="1" applyFont="1" applyBorder="1" applyAlignment="1">
      <alignment horizontal="center"/>
    </xf>
    <xf numFmtId="164" fontId="14" fillId="0" borderId="16" xfId="0" applyNumberFormat="1" applyFont="1" applyBorder="1" applyAlignment="1">
      <alignment horizontal="center"/>
    </xf>
    <xf numFmtId="169" fontId="14" fillId="5" borderId="16" xfId="3" applyNumberFormat="1" applyFont="1" applyFill="1" applyBorder="1" applyAlignment="1" applyProtection="1"/>
    <xf numFmtId="169" fontId="4" fillId="5" borderId="16" xfId="3" applyNumberFormat="1" applyFont="1" applyFill="1" applyBorder="1" applyAlignment="1" applyProtection="1"/>
    <xf numFmtId="164" fontId="14" fillId="0" borderId="18" xfId="0" applyNumberFormat="1" applyFont="1" applyBorder="1" applyAlignment="1">
      <alignment horizontal="center"/>
    </xf>
    <xf numFmtId="164" fontId="14" fillId="0" borderId="20" xfId="0" applyNumberFormat="1" applyFont="1" applyBorder="1" applyAlignment="1">
      <alignment horizontal="center"/>
    </xf>
    <xf numFmtId="169" fontId="4" fillId="5" borderId="20" xfId="3" applyNumberFormat="1" applyFont="1" applyFill="1" applyBorder="1" applyAlignment="1" applyProtection="1"/>
    <xf numFmtId="164" fontId="14" fillId="0" borderId="0" xfId="0" applyNumberFormat="1" applyFont="1" applyFill="1" applyBorder="1" applyAlignment="1">
      <alignment horizontal="center"/>
    </xf>
    <xf numFmtId="0" fontId="34" fillId="0" borderId="0" xfId="0" applyFont="1" applyAlignment="1"/>
    <xf numFmtId="164" fontId="14" fillId="0" borderId="17" xfId="0" applyNumberFormat="1" applyFont="1" applyFill="1" applyBorder="1" applyAlignment="1">
      <alignment horizontal="center"/>
    </xf>
    <xf numFmtId="164" fontId="14" fillId="0" borderId="18" xfId="0" applyNumberFormat="1" applyFont="1" applyFill="1" applyBorder="1" applyAlignment="1">
      <alignment horizontal="center"/>
    </xf>
    <xf numFmtId="169" fontId="4" fillId="5" borderId="19" xfId="3" applyNumberFormat="1" applyFont="1" applyFill="1" applyBorder="1" applyAlignment="1" applyProtection="1"/>
    <xf numFmtId="169" fontId="4" fillId="5" borderId="40" xfId="3" applyNumberFormat="1" applyFont="1" applyFill="1" applyBorder="1" applyAlignment="1" applyProtection="1"/>
    <xf numFmtId="170" fontId="0" fillId="0" borderId="0" xfId="55" applyNumberFormat="1" applyFont="1"/>
    <xf numFmtId="164" fontId="22" fillId="0" borderId="17" xfId="0" applyNumberFormat="1" applyFont="1" applyBorder="1"/>
    <xf numFmtId="0" fontId="22" fillId="0" borderId="16" xfId="0" applyFont="1" applyBorder="1"/>
    <xf numFmtId="0" fontId="22" fillId="0" borderId="47" xfId="0" applyFont="1" applyBorder="1"/>
    <xf numFmtId="167" fontId="22" fillId="0" borderId="48" xfId="1" applyNumberFormat="1" applyFont="1" applyBorder="1"/>
    <xf numFmtId="164" fontId="22" fillId="0" borderId="16" xfId="0" applyNumberFormat="1" applyFont="1" applyBorder="1"/>
    <xf numFmtId="0" fontId="22" fillId="0" borderId="17" xfId="0" applyFont="1" applyBorder="1"/>
    <xf numFmtId="43" fontId="0" fillId="0" borderId="0" xfId="0" applyNumberFormat="1"/>
    <xf numFmtId="0" fontId="22" fillId="0" borderId="0" xfId="0" applyFont="1" applyBorder="1"/>
    <xf numFmtId="0" fontId="22" fillId="0" borderId="16" xfId="0" applyFont="1" applyFill="1" applyBorder="1"/>
    <xf numFmtId="0" fontId="22" fillId="3" borderId="10" xfId="0" applyFont="1" applyFill="1" applyBorder="1"/>
    <xf numFmtId="0" fontId="22" fillId="3" borderId="9" xfId="0" applyFont="1" applyFill="1" applyBorder="1"/>
    <xf numFmtId="3" fontId="40" fillId="0" borderId="0" xfId="0" applyNumberFormat="1" applyFont="1"/>
    <xf numFmtId="0" fontId="41" fillId="3" borderId="49" xfId="0" applyFont="1" applyFill="1" applyBorder="1" applyAlignment="1">
      <alignment horizontal="center" vertical="center" wrapText="1"/>
    </xf>
    <xf numFmtId="0" fontId="41" fillId="3" borderId="52" xfId="0" applyFont="1" applyFill="1" applyBorder="1" applyAlignment="1">
      <alignment horizontal="center" vertical="center" wrapText="1"/>
    </xf>
    <xf numFmtId="0" fontId="41" fillId="3" borderId="50" xfId="0" applyFont="1" applyFill="1" applyBorder="1" applyAlignment="1">
      <alignment horizontal="center" vertical="center" wrapText="1"/>
    </xf>
    <xf numFmtId="0" fontId="22" fillId="3" borderId="16" xfId="0" applyFont="1" applyFill="1" applyBorder="1"/>
    <xf numFmtId="167" fontId="22" fillId="3" borderId="48" xfId="1" applyNumberFormat="1" applyFont="1" applyFill="1" applyBorder="1"/>
    <xf numFmtId="0" fontId="22" fillId="3" borderId="47" xfId="0" applyFont="1" applyFill="1" applyBorder="1"/>
    <xf numFmtId="164" fontId="22" fillId="0" borderId="20" xfId="0" applyNumberFormat="1" applyFont="1" applyBorder="1"/>
    <xf numFmtId="164" fontId="22" fillId="0" borderId="18" xfId="0" applyNumberFormat="1" applyFont="1" applyBorder="1"/>
    <xf numFmtId="164" fontId="4" fillId="0" borderId="0" xfId="4" applyNumberFormat="1" applyFont="1" applyFill="1" applyBorder="1" applyAlignment="1">
      <alignment horizontal="center" vertical="center"/>
    </xf>
    <xf numFmtId="169" fontId="6" fillId="0" borderId="0" xfId="56" applyNumberFormat="1" applyFont="1" applyBorder="1" applyAlignment="1" applyProtection="1">
      <alignment horizontal="right"/>
      <protection locked="0"/>
    </xf>
    <xf numFmtId="164" fontId="4" fillId="0" borderId="0" xfId="4" applyNumberFormat="1" applyFont="1" applyBorder="1" applyAlignment="1">
      <alignment horizontal="center" vertical="center"/>
    </xf>
    <xf numFmtId="2" fontId="4" fillId="0" borderId="0" xfId="4" applyNumberFormat="1" applyFont="1" applyBorder="1" applyAlignment="1">
      <alignment horizontal="center" vertical="center"/>
    </xf>
    <xf numFmtId="2" fontId="4" fillId="0" borderId="0" xfId="4" applyNumberFormat="1" applyFont="1" applyFill="1" applyBorder="1" applyAlignment="1">
      <alignment horizontal="center" vertical="center"/>
    </xf>
    <xf numFmtId="164" fontId="38" fillId="0" borderId="0" xfId="15" applyNumberFormat="1" applyFont="1" applyBorder="1" applyAlignment="1">
      <alignment vertical="center"/>
    </xf>
    <xf numFmtId="0" fontId="19" fillId="0" borderId="0" xfId="4" applyFont="1" applyBorder="1" applyAlignment="1">
      <alignment horizontal="justify" wrapText="1"/>
    </xf>
    <xf numFmtId="164" fontId="4" fillId="0" borderId="0" xfId="1" applyNumberFormat="1" applyFont="1" applyFill="1" applyBorder="1" applyAlignment="1">
      <alignment horizontal="center"/>
    </xf>
    <xf numFmtId="0" fontId="14" fillId="0" borderId="40" xfId="0" applyFont="1" applyFill="1" applyBorder="1" applyAlignment="1">
      <alignment horizontal="left" wrapText="1" indent="2"/>
    </xf>
    <xf numFmtId="164" fontId="4" fillId="0" borderId="60" xfId="1" applyNumberFormat="1" applyFont="1" applyFill="1" applyBorder="1" applyAlignment="1">
      <alignment horizontal="center"/>
    </xf>
    <xf numFmtId="0" fontId="12" fillId="6" borderId="32" xfId="0" applyFont="1" applyFill="1" applyBorder="1"/>
    <xf numFmtId="0" fontId="12" fillId="6" borderId="31" xfId="0" applyFont="1" applyFill="1" applyBorder="1" applyAlignment="1">
      <alignment horizontal="center"/>
    </xf>
    <xf numFmtId="164" fontId="4" fillId="0" borderId="20" xfId="0" applyNumberFormat="1" applyFont="1" applyFill="1" applyBorder="1" applyAlignment="1">
      <alignment horizontal="center"/>
    </xf>
    <xf numFmtId="0" fontId="4" fillId="0" borderId="17" xfId="0" applyNumberFormat="1" applyFont="1" applyFill="1" applyBorder="1" applyAlignment="1">
      <alignment horizontal="center"/>
    </xf>
    <xf numFmtId="164" fontId="4" fillId="0" borderId="9" xfId="0" applyNumberFormat="1" applyFont="1" applyFill="1" applyBorder="1" applyAlignment="1">
      <alignment horizontal="center"/>
    </xf>
    <xf numFmtId="164" fontId="6" fillId="6" borderId="22" xfId="0" applyNumberFormat="1" applyFont="1" applyFill="1" applyBorder="1" applyAlignment="1">
      <alignment horizontal="center"/>
    </xf>
    <xf numFmtId="171" fontId="6" fillId="6" borderId="33" xfId="0" applyNumberFormat="1" applyFont="1" applyFill="1" applyBorder="1" applyAlignment="1">
      <alignment horizontal="center"/>
    </xf>
    <xf numFmtId="164" fontId="22" fillId="0" borderId="59" xfId="0" applyNumberFormat="1" applyFont="1" applyBorder="1"/>
    <xf numFmtId="164" fontId="22" fillId="0" borderId="60" xfId="0" applyNumberFormat="1" applyFont="1" applyBorder="1"/>
    <xf numFmtId="167" fontId="22" fillId="3" borderId="61" xfId="1" applyNumberFormat="1" applyFont="1" applyFill="1" applyBorder="1"/>
    <xf numFmtId="164" fontId="22" fillId="0" borderId="40" xfId="0" applyNumberFormat="1" applyFont="1" applyBorder="1"/>
    <xf numFmtId="167" fontId="22" fillId="0" borderId="62" xfId="1" applyNumberFormat="1" applyFont="1" applyBorder="1"/>
    <xf numFmtId="169" fontId="4" fillId="5" borderId="63" xfId="3" applyNumberFormat="1" applyFont="1" applyFill="1" applyBorder="1" applyAlignment="1" applyProtection="1"/>
    <xf numFmtId="164" fontId="14" fillId="0" borderId="29" xfId="0" applyNumberFormat="1" applyFont="1" applyBorder="1" applyAlignment="1">
      <alignment horizontal="center"/>
    </xf>
    <xf numFmtId="0" fontId="22" fillId="0" borderId="20" xfId="0" applyFont="1" applyBorder="1"/>
    <xf numFmtId="164" fontId="0" fillId="0" borderId="0" xfId="0" applyNumberFormat="1" applyFill="1"/>
    <xf numFmtId="3" fontId="0" fillId="0" borderId="0" xfId="0" applyNumberFormat="1"/>
    <xf numFmtId="164" fontId="22" fillId="3" borderId="9" xfId="0" applyNumberFormat="1" applyFont="1" applyFill="1" applyBorder="1"/>
    <xf numFmtId="167" fontId="22" fillId="0" borderId="48" xfId="1" applyNumberFormat="1" applyFont="1" applyFill="1" applyBorder="1"/>
    <xf numFmtId="0" fontId="22" fillId="0" borderId="47" xfId="0" applyFont="1" applyFill="1" applyBorder="1"/>
    <xf numFmtId="0" fontId="22" fillId="0" borderId="17" xfId="0" applyFont="1" applyFill="1" applyBorder="1"/>
    <xf numFmtId="164" fontId="22" fillId="0" borderId="0" xfId="0" applyNumberFormat="1" applyFont="1" applyFill="1" applyBorder="1"/>
    <xf numFmtId="170" fontId="0" fillId="0" borderId="0" xfId="55" applyNumberFormat="1" applyFont="1" applyFill="1"/>
    <xf numFmtId="1" fontId="2" fillId="0" borderId="0" xfId="8" applyNumberFormat="1"/>
    <xf numFmtId="1" fontId="9" fillId="0" borderId="0" xfId="8" applyNumberFormat="1" applyFont="1"/>
    <xf numFmtId="164" fontId="4" fillId="0" borderId="16" xfId="0" applyNumberFormat="1" applyFont="1" applyFill="1" applyBorder="1" applyAlignment="1">
      <alignment vertical="center"/>
    </xf>
    <xf numFmtId="164" fontId="4" fillId="0" borderId="9" xfId="0" applyNumberFormat="1" applyFont="1" applyFill="1" applyBorder="1" applyAlignment="1">
      <alignment vertical="center"/>
    </xf>
    <xf numFmtId="164" fontId="6" fillId="0" borderId="20" xfId="0" applyNumberFormat="1" applyFont="1" applyFill="1" applyBorder="1" applyAlignment="1">
      <alignment horizontal="center"/>
    </xf>
    <xf numFmtId="164" fontId="6" fillId="0" borderId="16" xfId="0" applyNumberFormat="1" applyFont="1" applyFill="1" applyBorder="1" applyAlignment="1">
      <alignment horizontal="center"/>
    </xf>
    <xf numFmtId="43" fontId="13" fillId="0" borderId="27" xfId="1" applyNumberFormat="1" applyFont="1" applyFill="1" applyBorder="1" applyAlignment="1">
      <alignment horizontal="right" vertical="center"/>
    </xf>
    <xf numFmtId="2" fontId="13" fillId="0" borderId="32" xfId="0" applyNumberFormat="1" applyFont="1" applyFill="1" applyBorder="1" applyAlignment="1">
      <alignment horizontal="right" vertical="center"/>
    </xf>
    <xf numFmtId="164" fontId="4" fillId="0" borderId="22" xfId="12" applyNumberFormat="1" applyFont="1" applyFill="1" applyBorder="1"/>
    <xf numFmtId="166" fontId="4" fillId="0" borderId="22" xfId="12" applyNumberFormat="1" applyFont="1" applyFill="1" applyBorder="1"/>
    <xf numFmtId="166" fontId="4" fillId="0" borderId="23" xfId="12" applyNumberFormat="1" applyFont="1" applyFill="1" applyBorder="1"/>
    <xf numFmtId="0" fontId="6" fillId="0" borderId="0" xfId="12" applyFont="1" applyBorder="1" applyAlignment="1">
      <alignment horizontal="center"/>
    </xf>
    <xf numFmtId="0" fontId="4" fillId="0" borderId="0" xfId="12" applyFont="1" applyBorder="1" applyAlignment="1">
      <alignment horizontal="center"/>
    </xf>
    <xf numFmtId="0" fontId="4" fillId="0" borderId="0" xfId="12" applyFont="1" applyFill="1" applyBorder="1" applyAlignment="1">
      <alignment horizontal="left" wrapText="1"/>
    </xf>
    <xf numFmtId="164" fontId="4" fillId="0" borderId="0" xfId="12" applyNumberFormat="1" applyFont="1" applyBorder="1"/>
    <xf numFmtId="164" fontId="22" fillId="3" borderId="17" xfId="0" applyNumberFormat="1" applyFont="1" applyFill="1" applyBorder="1"/>
    <xf numFmtId="169" fontId="4" fillId="5" borderId="60" xfId="3" applyNumberFormat="1" applyFont="1" applyFill="1" applyBorder="1" applyAlignment="1" applyProtection="1"/>
    <xf numFmtId="169" fontId="4" fillId="5" borderId="58" xfId="3" applyNumberFormat="1" applyFont="1" applyFill="1" applyBorder="1" applyAlignment="1" applyProtection="1"/>
    <xf numFmtId="164" fontId="14" fillId="0" borderId="22" xfId="0" applyNumberFormat="1" applyFont="1" applyBorder="1" applyAlignment="1">
      <alignment horizontal="center"/>
    </xf>
    <xf numFmtId="164" fontId="14" fillId="0" borderId="55" xfId="0" applyNumberFormat="1" applyFont="1" applyBorder="1" applyAlignment="1">
      <alignment horizontal="center"/>
    </xf>
    <xf numFmtId="0" fontId="22" fillId="3" borderId="65" xfId="0" applyFont="1" applyFill="1" applyBorder="1"/>
    <xf numFmtId="164" fontId="22" fillId="3" borderId="10" xfId="0" applyNumberFormat="1" applyFont="1" applyFill="1" applyBorder="1"/>
    <xf numFmtId="164" fontId="22" fillId="0" borderId="23" xfId="0" applyNumberFormat="1" applyFont="1" applyBorder="1"/>
    <xf numFmtId="164" fontId="22" fillId="0" borderId="22" xfId="0" applyNumberFormat="1" applyFont="1" applyBorder="1"/>
    <xf numFmtId="164" fontId="14" fillId="0" borderId="56" xfId="0" applyNumberFormat="1" applyFont="1" applyBorder="1" applyAlignment="1">
      <alignment horizontal="center"/>
    </xf>
    <xf numFmtId="0" fontId="22" fillId="0" borderId="22" xfId="0" applyFont="1" applyBorder="1"/>
    <xf numFmtId="167" fontId="22" fillId="0" borderId="67" xfId="1" applyNumberFormat="1" applyFont="1" applyBorder="1"/>
    <xf numFmtId="167" fontId="22" fillId="0" borderId="66" xfId="1" applyNumberFormat="1" applyFont="1" applyBorder="1"/>
    <xf numFmtId="170" fontId="0" fillId="7" borderId="0" xfId="55" applyNumberFormat="1" applyFont="1" applyFill="1"/>
    <xf numFmtId="170" fontId="0" fillId="8" borderId="0" xfId="55" applyNumberFormat="1" applyFont="1" applyFill="1"/>
    <xf numFmtId="0" fontId="4" fillId="0" borderId="0" xfId="12" applyFont="1" applyBorder="1" applyAlignment="1">
      <alignment horizontal="center"/>
    </xf>
    <xf numFmtId="0" fontId="2" fillId="0" borderId="0" xfId="12"/>
    <xf numFmtId="0" fontId="42" fillId="0" borderId="0" xfId="12" applyFont="1"/>
    <xf numFmtId="0" fontId="19" fillId="0" borderId="0" xfId="12" applyFont="1" applyBorder="1"/>
    <xf numFmtId="0" fontId="19" fillId="0" borderId="0" xfId="12" applyFont="1" applyBorder="1" applyAlignment="1">
      <alignment horizontal="left"/>
    </xf>
    <xf numFmtId="0" fontId="2" fillId="0" borderId="0" xfId="12" applyBorder="1"/>
    <xf numFmtId="0" fontId="6" fillId="0" borderId="0" xfId="12" applyFont="1" applyBorder="1" applyAlignment="1">
      <alignment horizontal="left"/>
    </xf>
    <xf numFmtId="164" fontId="13" fillId="0" borderId="14" xfId="0" applyNumberFormat="1" applyFont="1" applyFill="1" applyBorder="1" applyAlignment="1">
      <alignment horizontal="right" vertical="center"/>
    </xf>
    <xf numFmtId="2" fontId="13" fillId="0" borderId="14" xfId="0" applyNumberFormat="1" applyFont="1" applyFill="1" applyBorder="1" applyAlignment="1">
      <alignment horizontal="right" vertical="center"/>
    </xf>
    <xf numFmtId="43" fontId="13" fillId="0" borderId="14" xfId="1" applyNumberFormat="1" applyFont="1" applyFill="1" applyBorder="1" applyAlignment="1">
      <alignment horizontal="right" vertical="center"/>
    </xf>
    <xf numFmtId="167" fontId="13" fillId="0" borderId="14" xfId="1" applyNumberFormat="1" applyFont="1" applyFill="1" applyBorder="1" applyAlignment="1">
      <alignment horizontal="right" vertical="center"/>
    </xf>
    <xf numFmtId="43" fontId="13" fillId="0" borderId="12" xfId="1" applyNumberFormat="1" applyFont="1" applyFill="1" applyBorder="1" applyAlignment="1">
      <alignment horizontal="right" vertical="center"/>
    </xf>
    <xf numFmtId="2" fontId="13" fillId="0" borderId="12" xfId="0" applyNumberFormat="1" applyFont="1" applyFill="1" applyBorder="1" applyAlignment="1">
      <alignment horizontal="right" vertical="center"/>
    </xf>
    <xf numFmtId="2" fontId="13" fillId="0" borderId="41" xfId="0" applyNumberFormat="1" applyFont="1" applyFill="1" applyBorder="1" applyAlignment="1">
      <alignment horizontal="right" vertical="center"/>
    </xf>
    <xf numFmtId="0" fontId="0" fillId="0" borderId="16" xfId="0" applyBorder="1"/>
    <xf numFmtId="0" fontId="0" fillId="0" borderId="0" xfId="0" applyBorder="1"/>
    <xf numFmtId="1" fontId="28" fillId="0" borderId="22" xfId="1" applyNumberFormat="1" applyFont="1" applyBorder="1" applyAlignment="1">
      <alignment horizontal="right" vertical="center"/>
    </xf>
    <xf numFmtId="1" fontId="28" fillId="0" borderId="58" xfId="1" applyNumberFormat="1" applyFont="1" applyBorder="1" applyAlignment="1">
      <alignment horizontal="right" vertical="center"/>
    </xf>
    <xf numFmtId="0" fontId="28" fillId="0" borderId="22" xfId="0" applyFont="1" applyBorder="1" applyAlignment="1">
      <alignment horizontal="right" vertical="center"/>
    </xf>
    <xf numFmtId="0" fontId="28" fillId="0" borderId="22" xfId="0" applyFont="1" applyBorder="1" applyAlignment="1">
      <alignment horizontal="center" vertical="center"/>
    </xf>
    <xf numFmtId="0" fontId="28" fillId="0" borderId="21" xfId="0" applyFont="1" applyBorder="1" applyAlignment="1">
      <alignment vertical="center"/>
    </xf>
    <xf numFmtId="1" fontId="28" fillId="0" borderId="16" xfId="1" applyNumberFormat="1" applyFont="1" applyBorder="1" applyAlignment="1">
      <alignment horizontal="right" vertical="center"/>
    </xf>
    <xf numFmtId="1" fontId="28" fillId="0" borderId="19" xfId="1" applyNumberFormat="1" applyFont="1" applyBorder="1" applyAlignment="1">
      <alignment horizontal="right" vertical="center"/>
    </xf>
    <xf numFmtId="0" fontId="28" fillId="0" borderId="16" xfId="0" applyFont="1" applyBorder="1" applyAlignment="1">
      <alignment horizontal="right" vertical="center"/>
    </xf>
    <xf numFmtId="0" fontId="28" fillId="0" borderId="16" xfId="0" applyFont="1" applyBorder="1" applyAlignment="1">
      <alignment horizontal="center" vertical="center"/>
    </xf>
    <xf numFmtId="0" fontId="28" fillId="0" borderId="15" xfId="0" applyFont="1" applyBorder="1" applyAlignment="1">
      <alignment vertical="center"/>
    </xf>
    <xf numFmtId="1" fontId="28" fillId="0" borderId="20" xfId="1" applyNumberFormat="1" applyFont="1" applyBorder="1" applyAlignment="1">
      <alignment horizontal="right" vertical="center"/>
    </xf>
    <xf numFmtId="1" fontId="28" fillId="0" borderId="40" xfId="1" applyNumberFormat="1" applyFont="1" applyBorder="1" applyAlignment="1">
      <alignment horizontal="right" vertical="center"/>
    </xf>
    <xf numFmtId="0" fontId="28" fillId="0" borderId="20" xfId="0" applyFont="1" applyBorder="1" applyAlignment="1">
      <alignment horizontal="right" vertical="center"/>
    </xf>
    <xf numFmtId="0" fontId="28" fillId="0" borderId="30" xfId="0" applyFont="1" applyBorder="1" applyAlignment="1">
      <alignment vertical="center"/>
    </xf>
    <xf numFmtId="0" fontId="28" fillId="0" borderId="0" xfId="0" applyFont="1" applyBorder="1" applyAlignment="1">
      <alignment horizontal="right" vertical="center"/>
    </xf>
    <xf numFmtId="0" fontId="28" fillId="0" borderId="0" xfId="0" applyFont="1" applyBorder="1" applyAlignment="1">
      <alignment horizontal="center" vertical="center"/>
    </xf>
    <xf numFmtId="0" fontId="28" fillId="0" borderId="0" xfId="0" applyFont="1" applyBorder="1" applyAlignment="1">
      <alignment vertical="center"/>
    </xf>
    <xf numFmtId="0" fontId="28" fillId="0" borderId="23" xfId="0" applyFont="1" applyFill="1" applyBorder="1" applyAlignment="1">
      <alignment horizontal="right" vertical="center"/>
    </xf>
    <xf numFmtId="0" fontId="28" fillId="0" borderId="68" xfId="0" applyFont="1" applyBorder="1" applyAlignment="1">
      <alignment horizontal="right" vertical="center"/>
    </xf>
    <xf numFmtId="0" fontId="28" fillId="0" borderId="58" xfId="0" applyFont="1" applyBorder="1" applyAlignment="1">
      <alignment horizontal="right" vertical="center"/>
    </xf>
    <xf numFmtId="0" fontId="28" fillId="0" borderId="17" xfId="0" applyFont="1" applyFill="1" applyBorder="1" applyAlignment="1">
      <alignment horizontal="right" vertical="center"/>
    </xf>
    <xf numFmtId="0" fontId="28" fillId="0" borderId="63" xfId="0" applyFont="1" applyBorder="1" applyAlignment="1">
      <alignment horizontal="right" vertical="center"/>
    </xf>
    <xf numFmtId="0" fontId="28" fillId="0" borderId="19" xfId="0" applyFont="1" applyBorder="1" applyAlignment="1">
      <alignment horizontal="right" vertical="center"/>
    </xf>
    <xf numFmtId="0" fontId="28" fillId="0" borderId="18" xfId="0" applyFont="1" applyFill="1" applyBorder="1" applyAlignment="1">
      <alignment horizontal="right" vertical="center"/>
    </xf>
    <xf numFmtId="0" fontId="28" fillId="0" borderId="60" xfId="0" applyFont="1" applyBorder="1" applyAlignment="1">
      <alignment horizontal="right" vertical="center"/>
    </xf>
    <xf numFmtId="0" fontId="28" fillId="0" borderId="40" xfId="0" applyFont="1" applyBorder="1" applyAlignment="1">
      <alignment horizontal="right" vertical="center"/>
    </xf>
    <xf numFmtId="0" fontId="0" fillId="4" borderId="0" xfId="0" applyFill="1"/>
    <xf numFmtId="0" fontId="2" fillId="4" borderId="0" xfId="4" applyFont="1" applyFill="1"/>
    <xf numFmtId="0" fontId="6" fillId="4" borderId="0" xfId="4" applyFont="1" applyFill="1" applyBorder="1" applyAlignment="1">
      <alignment vertical="top"/>
    </xf>
    <xf numFmtId="0" fontId="28" fillId="0" borderId="59" xfId="0" applyFont="1" applyBorder="1" applyAlignment="1">
      <alignment horizontal="right" vertical="center"/>
    </xf>
    <xf numFmtId="0" fontId="28" fillId="0" borderId="25" xfId="0" applyFont="1" applyBorder="1" applyAlignment="1">
      <alignment horizontal="right" vertical="center"/>
    </xf>
    <xf numFmtId="1" fontId="28" fillId="0" borderId="59" xfId="1" applyNumberFormat="1" applyFont="1" applyBorder="1" applyAlignment="1">
      <alignment horizontal="right" vertical="center"/>
    </xf>
    <xf numFmtId="1" fontId="28" fillId="0" borderId="0" xfId="1" applyNumberFormat="1" applyFont="1" applyBorder="1" applyAlignment="1">
      <alignment horizontal="right" vertical="center"/>
    </xf>
    <xf numFmtId="1" fontId="28" fillId="0" borderId="25" xfId="1" applyNumberFormat="1" applyFont="1" applyBorder="1" applyAlignment="1">
      <alignment horizontal="right" vertical="center"/>
    </xf>
    <xf numFmtId="1" fontId="28" fillId="0" borderId="18" xfId="1" applyNumberFormat="1" applyFont="1" applyFill="1" applyBorder="1" applyAlignment="1">
      <alignment horizontal="right" vertical="center"/>
    </xf>
    <xf numFmtId="1" fontId="28" fillId="0" borderId="17" xfId="1" applyNumberFormat="1" applyFont="1" applyFill="1" applyBorder="1" applyAlignment="1">
      <alignment horizontal="right" vertical="center"/>
    </xf>
    <xf numFmtId="1" fontId="28" fillId="0" borderId="23" xfId="1" applyNumberFormat="1" applyFont="1" applyFill="1" applyBorder="1" applyAlignment="1">
      <alignment horizontal="right" vertical="center"/>
    </xf>
    <xf numFmtId="2" fontId="13" fillId="0" borderId="69" xfId="0" applyNumberFormat="1" applyFont="1" applyFill="1" applyBorder="1" applyAlignment="1">
      <alignment horizontal="right" vertical="center"/>
    </xf>
    <xf numFmtId="0" fontId="4" fillId="0" borderId="0" xfId="4" applyFont="1" applyFill="1" applyAlignment="1">
      <alignment horizontal="center" vertical="center"/>
    </xf>
    <xf numFmtId="164" fontId="13" fillId="0" borderId="27" xfId="1" applyNumberFormat="1" applyFont="1" applyFill="1" applyBorder="1" applyAlignment="1">
      <alignment horizontal="right" vertical="center"/>
    </xf>
    <xf numFmtId="164" fontId="13" fillId="0" borderId="12" xfId="1" applyNumberFormat="1" applyFont="1" applyFill="1" applyBorder="1" applyAlignment="1">
      <alignment horizontal="right" vertical="center"/>
    </xf>
    <xf numFmtId="164" fontId="13" fillId="0" borderId="14" xfId="1" applyNumberFormat="1" applyFont="1" applyFill="1" applyBorder="1" applyAlignment="1">
      <alignment horizontal="right" vertical="center"/>
    </xf>
    <xf numFmtId="0" fontId="6" fillId="3" borderId="34" xfId="4" applyFont="1" applyFill="1" applyBorder="1" applyAlignment="1">
      <alignment horizontal="center" vertical="center"/>
    </xf>
    <xf numFmtId="0" fontId="6" fillId="3" borderId="27" xfId="4" applyFont="1" applyFill="1" applyBorder="1" applyAlignment="1">
      <alignment horizontal="center"/>
    </xf>
    <xf numFmtId="0" fontId="6" fillId="3" borderId="28" xfId="8" applyFont="1" applyFill="1" applyBorder="1"/>
    <xf numFmtId="0" fontId="44" fillId="3" borderId="27" xfId="0" applyFont="1" applyFill="1" applyBorder="1" applyAlignment="1">
      <alignment horizontal="center" vertical="center"/>
    </xf>
    <xf numFmtId="0" fontId="27" fillId="3" borderId="27" xfId="0" applyFont="1" applyFill="1" applyBorder="1" applyAlignment="1">
      <alignment horizontal="center" vertical="center" wrapText="1"/>
    </xf>
    <xf numFmtId="0" fontId="27" fillId="3" borderId="34" xfId="0" applyFont="1" applyFill="1" applyBorder="1" applyAlignment="1">
      <alignment horizontal="center" vertical="center" wrapText="1"/>
    </xf>
    <xf numFmtId="0" fontId="27" fillId="3" borderId="12" xfId="0" applyFont="1" applyFill="1" applyBorder="1" applyAlignment="1">
      <alignment horizontal="center" vertical="center" wrapText="1"/>
    </xf>
    <xf numFmtId="0" fontId="27" fillId="3" borderId="28" xfId="0" applyFont="1" applyFill="1" applyBorder="1" applyAlignment="1">
      <alignment horizontal="center" vertical="center" wrapText="1"/>
    </xf>
    <xf numFmtId="0" fontId="27" fillId="3" borderId="13" xfId="0" applyFont="1" applyFill="1" applyBorder="1" applyAlignment="1">
      <alignment horizontal="center" vertical="center" wrapText="1"/>
    </xf>
    <xf numFmtId="0" fontId="27" fillId="3" borderId="14" xfId="0" applyFont="1" applyFill="1" applyBorder="1" applyAlignment="1">
      <alignment horizontal="center" vertical="center" wrapText="1"/>
    </xf>
    <xf numFmtId="0" fontId="6" fillId="3" borderId="9" xfId="15" applyFont="1" applyFill="1" applyBorder="1" applyAlignment="1">
      <alignment horizontal="center" vertical="center" wrapText="1"/>
    </xf>
    <xf numFmtId="0" fontId="6" fillId="3" borderId="10" xfId="15" applyFont="1" applyFill="1" applyBorder="1" applyAlignment="1">
      <alignment horizontal="center" vertical="center" wrapText="1"/>
    </xf>
    <xf numFmtId="169" fontId="6" fillId="3" borderId="37" xfId="3" applyNumberFormat="1" applyFont="1" applyFill="1" applyBorder="1" applyAlignment="1" applyProtection="1"/>
    <xf numFmtId="164" fontId="12" fillId="3" borderId="9" xfId="0" applyNumberFormat="1" applyFont="1" applyFill="1" applyBorder="1" applyAlignment="1">
      <alignment horizontal="center"/>
    </xf>
    <xf numFmtId="164" fontId="12" fillId="3" borderId="10" xfId="0" applyNumberFormat="1" applyFont="1" applyFill="1" applyBorder="1" applyAlignment="1">
      <alignment horizontal="center"/>
    </xf>
    <xf numFmtId="169" fontId="6" fillId="3" borderId="9" xfId="3" applyNumberFormat="1" applyFont="1" applyFill="1" applyBorder="1" applyAlignment="1" applyProtection="1"/>
    <xf numFmtId="169" fontId="12" fillId="3" borderId="9" xfId="3" applyNumberFormat="1" applyFont="1" applyFill="1" applyBorder="1" applyAlignment="1" applyProtection="1"/>
    <xf numFmtId="0" fontId="41" fillId="3" borderId="51" xfId="0" applyFont="1" applyFill="1" applyBorder="1" applyAlignment="1">
      <alignment horizontal="center" vertical="center" wrapText="1"/>
    </xf>
    <xf numFmtId="0" fontId="0" fillId="0" borderId="40" xfId="0" applyBorder="1" applyAlignment="1"/>
    <xf numFmtId="0" fontId="0" fillId="0" borderId="59" xfId="0" applyBorder="1" applyAlignment="1"/>
    <xf numFmtId="0" fontId="0" fillId="0" borderId="59" xfId="0" applyBorder="1"/>
    <xf numFmtId="0" fontId="0" fillId="0" borderId="60" xfId="0" applyBorder="1"/>
    <xf numFmtId="0" fontId="0" fillId="0" borderId="19" xfId="0" applyBorder="1" applyAlignment="1"/>
    <xf numFmtId="0" fontId="0" fillId="0" borderId="0" xfId="0" applyBorder="1" applyAlignment="1"/>
    <xf numFmtId="0" fontId="0" fillId="0" borderId="63" xfId="0" applyBorder="1"/>
    <xf numFmtId="0" fontId="0" fillId="0" borderId="19" xfId="0" applyBorder="1"/>
    <xf numFmtId="0" fontId="0" fillId="0" borderId="37" xfId="0" applyBorder="1"/>
    <xf numFmtId="0" fontId="0" fillId="0" borderId="44" xfId="0" applyBorder="1"/>
    <xf numFmtId="0" fontId="0" fillId="0" borderId="42" xfId="0" applyBorder="1"/>
    <xf numFmtId="164" fontId="4" fillId="0" borderId="16" xfId="4" applyNumberFormat="1" applyFont="1" applyFill="1" applyBorder="1" applyAlignment="1">
      <alignment horizontal="right"/>
    </xf>
    <xf numFmtId="164" fontId="4" fillId="0" borderId="0" xfId="8" applyNumberFormat="1" applyFont="1" applyFill="1" applyBorder="1"/>
    <xf numFmtId="166" fontId="4" fillId="0" borderId="16" xfId="4" applyNumberFormat="1" applyFont="1" applyBorder="1" applyAlignment="1">
      <alignment horizontal="center"/>
    </xf>
    <xf numFmtId="164" fontId="4" fillId="0" borderId="16" xfId="4" applyNumberFormat="1" applyFont="1" applyBorder="1" applyAlignment="1">
      <alignment horizontal="center"/>
    </xf>
    <xf numFmtId="164" fontId="4" fillId="0" borderId="17" xfId="4" applyNumberFormat="1" applyFont="1" applyBorder="1" applyAlignment="1">
      <alignment horizontal="center"/>
    </xf>
    <xf numFmtId="164" fontId="6" fillId="0" borderId="27" xfId="4" applyNumberFormat="1" applyFont="1" applyFill="1" applyBorder="1" applyAlignment="1">
      <alignment horizontal="right"/>
    </xf>
    <xf numFmtId="166" fontId="6" fillId="0" borderId="27" xfId="4" applyNumberFormat="1" applyFont="1" applyBorder="1" applyAlignment="1">
      <alignment horizontal="center"/>
    </xf>
    <xf numFmtId="164" fontId="6" fillId="0" borderId="27" xfId="4" applyNumberFormat="1" applyFont="1" applyBorder="1" applyAlignment="1">
      <alignment horizontal="center"/>
    </xf>
    <xf numFmtId="164" fontId="6" fillId="0" borderId="28" xfId="4" applyNumberFormat="1" applyFont="1" applyBorder="1" applyAlignment="1">
      <alignment horizontal="center"/>
    </xf>
    <xf numFmtId="164" fontId="4" fillId="0" borderId="12" xfId="4" applyNumberFormat="1" applyFont="1" applyFill="1" applyBorder="1" applyAlignment="1">
      <alignment horizontal="right"/>
    </xf>
    <xf numFmtId="164" fontId="4" fillId="0" borderId="12" xfId="4" applyNumberFormat="1" applyFont="1" applyBorder="1" applyAlignment="1">
      <alignment horizontal="center"/>
    </xf>
    <xf numFmtId="164" fontId="4" fillId="0" borderId="28" xfId="4" applyNumberFormat="1" applyFont="1" applyBorder="1" applyAlignment="1">
      <alignment horizontal="center"/>
    </xf>
    <xf numFmtId="164" fontId="6" fillId="0" borderId="22" xfId="4" applyNumberFormat="1" applyFont="1" applyFill="1" applyBorder="1" applyAlignment="1">
      <alignment horizontal="right"/>
    </xf>
    <xf numFmtId="166" fontId="6" fillId="0" borderId="22" xfId="4" applyNumberFormat="1" applyFont="1" applyBorder="1" applyAlignment="1">
      <alignment horizontal="center"/>
    </xf>
    <xf numFmtId="164" fontId="6" fillId="0" borderId="22" xfId="4" applyNumberFormat="1" applyFont="1" applyBorder="1" applyAlignment="1">
      <alignment horizontal="center"/>
    </xf>
    <xf numFmtId="164" fontId="6" fillId="0" borderId="23" xfId="4" applyNumberFormat="1" applyFont="1" applyBorder="1" applyAlignment="1">
      <alignment horizontal="center"/>
    </xf>
    <xf numFmtId="0" fontId="12" fillId="3" borderId="6" xfId="0" applyFont="1" applyFill="1" applyBorder="1" applyAlignment="1">
      <alignment horizontal="center" vertical="center"/>
    </xf>
    <xf numFmtId="0" fontId="48" fillId="0" borderId="0" xfId="0" applyFont="1"/>
    <xf numFmtId="0" fontId="52" fillId="0" borderId="0" xfId="0" quotePrefix="1" applyFont="1" applyAlignment="1">
      <alignment horizontal="right" vertical="center"/>
    </xf>
    <xf numFmtId="0" fontId="37" fillId="0" borderId="0" xfId="4" applyFont="1" applyBorder="1" applyAlignment="1">
      <alignment horizontal="justify" wrapText="1"/>
    </xf>
    <xf numFmtId="0" fontId="37" fillId="0" borderId="0" xfId="4" applyFont="1"/>
    <xf numFmtId="0" fontId="49" fillId="0" borderId="0" xfId="0" applyFont="1" applyFill="1" applyBorder="1" applyAlignment="1">
      <alignment vertical="center"/>
    </xf>
    <xf numFmtId="0" fontId="51" fillId="0" borderId="0" xfId="0" applyFont="1"/>
    <xf numFmtId="0" fontId="46" fillId="0" borderId="24" xfId="19" applyFont="1" applyFill="1" applyBorder="1" applyAlignment="1">
      <alignment horizontal="left"/>
    </xf>
    <xf numFmtId="0" fontId="46" fillId="0" borderId="0" xfId="19" applyFont="1" applyFill="1" applyBorder="1" applyAlignment="1">
      <alignment horizontal="left"/>
    </xf>
    <xf numFmtId="0" fontId="46" fillId="0" borderId="0" xfId="19" applyFont="1" applyBorder="1" applyAlignment="1">
      <alignment horizontal="left"/>
    </xf>
    <xf numFmtId="0" fontId="14" fillId="0" borderId="0" xfId="12" applyFont="1" applyBorder="1" applyAlignment="1">
      <alignment horizontal="center"/>
    </xf>
    <xf numFmtId="0" fontId="6" fillId="0" borderId="16" xfId="0" applyFont="1" applyFill="1" applyBorder="1" applyAlignment="1">
      <alignment horizontal="center"/>
    </xf>
    <xf numFmtId="164" fontId="6" fillId="0" borderId="17" xfId="0" applyNumberFormat="1" applyFont="1" applyFill="1" applyBorder="1" applyAlignment="1">
      <alignment horizontal="center"/>
    </xf>
    <xf numFmtId="0" fontId="12" fillId="0" borderId="11" xfId="0" applyFont="1" applyFill="1" applyBorder="1" applyAlignment="1">
      <alignment horizontal="center" wrapText="1"/>
    </xf>
    <xf numFmtId="0" fontId="12" fillId="0" borderId="27" xfId="0" applyFont="1" applyFill="1" applyBorder="1" applyAlignment="1">
      <alignment wrapText="1"/>
    </xf>
    <xf numFmtId="164" fontId="6" fillId="0" borderId="27" xfId="1" applyNumberFormat="1" applyFont="1" applyFill="1" applyBorder="1" applyAlignment="1">
      <alignment horizontal="center"/>
    </xf>
    <xf numFmtId="164" fontId="6" fillId="0" borderId="20" xfId="1" applyNumberFormat="1" applyFont="1" applyFill="1" applyBorder="1" applyAlignment="1">
      <alignment horizontal="center"/>
    </xf>
    <xf numFmtId="164" fontId="6" fillId="0" borderId="28" xfId="1" applyNumberFormat="1" applyFont="1" applyFill="1" applyBorder="1" applyAlignment="1">
      <alignment horizontal="center"/>
    </xf>
    <xf numFmtId="0" fontId="4" fillId="0" borderId="0" xfId="12" applyFont="1" applyBorder="1" applyAlignment="1">
      <alignment horizontal="center"/>
    </xf>
    <xf numFmtId="0" fontId="4" fillId="0" borderId="0" xfId="12" applyFont="1" applyBorder="1" applyAlignment="1">
      <alignment horizontal="center"/>
    </xf>
    <xf numFmtId="169" fontId="4" fillId="0" borderId="19" xfId="35" applyNumberFormat="1" applyFont="1" applyBorder="1" applyAlignment="1" applyProtection="1">
      <alignment vertical="center"/>
    </xf>
    <xf numFmtId="169" fontId="4" fillId="0" borderId="0" xfId="35" applyNumberFormat="1" applyFont="1" applyBorder="1" applyAlignment="1" applyProtection="1">
      <alignment vertical="center"/>
    </xf>
    <xf numFmtId="0" fontId="4" fillId="0" borderId="0" xfId="12" applyFont="1" applyBorder="1" applyAlignment="1">
      <alignment horizontal="center"/>
    </xf>
    <xf numFmtId="0" fontId="4" fillId="0" borderId="0" xfId="12" applyFont="1"/>
    <xf numFmtId="0" fontId="6" fillId="0" borderId="11" xfId="4" applyFont="1" applyFill="1" applyBorder="1" applyAlignment="1">
      <alignment horizontal="center" vertical="center"/>
    </xf>
    <xf numFmtId="0" fontId="4" fillId="0" borderId="15" xfId="4" applyFont="1" applyFill="1" applyBorder="1" applyAlignment="1">
      <alignment horizontal="center" vertical="center"/>
    </xf>
    <xf numFmtId="0" fontId="4" fillId="0" borderId="16" xfId="4" applyFont="1" applyFill="1" applyBorder="1" applyAlignment="1">
      <alignment vertical="center"/>
    </xf>
    <xf numFmtId="164" fontId="4" fillId="0" borderId="16" xfId="4" applyNumberFormat="1" applyFont="1" applyFill="1" applyBorder="1" applyAlignment="1">
      <alignment horizontal="center" vertical="center"/>
    </xf>
    <xf numFmtId="164" fontId="4" fillId="0" borderId="20" xfId="4" applyNumberFormat="1" applyFont="1" applyFill="1" applyBorder="1" applyAlignment="1">
      <alignment horizontal="center" vertical="center"/>
    </xf>
    <xf numFmtId="0" fontId="4" fillId="0" borderId="21" xfId="4" applyFont="1" applyFill="1" applyBorder="1" applyAlignment="1">
      <alignment horizontal="center" vertical="center"/>
    </xf>
    <xf numFmtId="0" fontId="4" fillId="0" borderId="0" xfId="4" applyFont="1" applyFill="1" applyBorder="1" applyAlignment="1">
      <alignment horizontal="center" vertical="center"/>
    </xf>
    <xf numFmtId="0" fontId="37" fillId="0" borderId="24" xfId="4" applyFont="1" applyFill="1" applyBorder="1" applyAlignment="1">
      <alignment vertical="center"/>
    </xf>
    <xf numFmtId="0" fontId="4" fillId="0" borderId="24" xfId="4" applyFont="1" applyFill="1" applyBorder="1" applyAlignment="1">
      <alignment vertical="center"/>
    </xf>
    <xf numFmtId="0" fontId="4" fillId="0" borderId="0" xfId="4" applyFont="1" applyFill="1" applyBorder="1" applyAlignment="1">
      <alignment horizontal="left" vertical="center"/>
    </xf>
    <xf numFmtId="0" fontId="37" fillId="0" borderId="0" xfId="4" applyFont="1" applyFill="1" applyBorder="1" applyAlignment="1">
      <alignment vertical="center"/>
    </xf>
    <xf numFmtId="0" fontId="9" fillId="0" borderId="0" xfId="4" applyFont="1" applyFill="1" applyBorder="1" applyAlignment="1">
      <alignment vertical="center"/>
    </xf>
    <xf numFmtId="0" fontId="9" fillId="0" borderId="0" xfId="4" applyFont="1" applyFill="1" applyBorder="1" applyAlignment="1">
      <alignment horizontal="left" vertical="center"/>
    </xf>
    <xf numFmtId="0" fontId="37" fillId="0" borderId="0" xfId="4" applyFont="1" applyFill="1" applyAlignment="1">
      <alignment vertical="center"/>
    </xf>
    <xf numFmtId="164" fontId="4" fillId="0" borderId="0" xfId="4" applyNumberFormat="1" applyFont="1" applyFill="1" applyAlignment="1">
      <alignment vertical="center"/>
    </xf>
    <xf numFmtId="0" fontId="6" fillId="0" borderId="27" xfId="4" applyFont="1" applyFill="1" applyBorder="1" applyAlignment="1">
      <alignment vertical="center"/>
    </xf>
    <xf numFmtId="0" fontId="4" fillId="0" borderId="8" xfId="4" applyFont="1" applyFill="1" applyBorder="1" applyAlignment="1">
      <alignment horizontal="center" vertical="center"/>
    </xf>
    <xf numFmtId="0" fontId="4" fillId="0" borderId="9" xfId="4" applyFont="1" applyFill="1" applyBorder="1" applyAlignment="1">
      <alignment vertical="center"/>
    </xf>
    <xf numFmtId="0" fontId="8" fillId="0" borderId="0" xfId="4" applyFont="1" applyFill="1" applyBorder="1" applyAlignment="1">
      <alignment horizontal="center" vertical="center"/>
    </xf>
    <xf numFmtId="0" fontId="8" fillId="0" borderId="0" xfId="4" applyFont="1" applyFill="1" applyBorder="1" applyAlignment="1">
      <alignment vertical="center"/>
    </xf>
    <xf numFmtId="0" fontId="4" fillId="0" borderId="1" xfId="4" applyFont="1" applyFill="1" applyBorder="1" applyAlignment="1">
      <alignment horizontal="center" vertical="center"/>
    </xf>
    <xf numFmtId="0" fontId="6" fillId="0" borderId="9" xfId="4" applyFont="1" applyFill="1" applyBorder="1" applyAlignment="1">
      <alignment horizontal="center" vertical="center"/>
    </xf>
    <xf numFmtId="0" fontId="6" fillId="0" borderId="27" xfId="4" applyFont="1" applyFill="1" applyBorder="1" applyAlignment="1">
      <alignment horizontal="center" vertical="center"/>
    </xf>
    <xf numFmtId="0" fontId="6" fillId="0" borderId="14" xfId="4" applyFont="1" applyFill="1" applyBorder="1" applyAlignment="1">
      <alignment horizontal="center" vertical="center"/>
    </xf>
    <xf numFmtId="0" fontId="4" fillId="0" borderId="29" xfId="4" applyFont="1" applyFill="1" applyBorder="1" applyAlignment="1">
      <alignment horizontal="center" vertical="center"/>
    </xf>
    <xf numFmtId="164" fontId="4" fillId="0" borderId="18" xfId="4" applyNumberFormat="1" applyFont="1" applyFill="1" applyBorder="1" applyAlignment="1">
      <alignment horizontal="center" vertical="center"/>
    </xf>
    <xf numFmtId="164" fontId="4" fillId="0" borderId="17" xfId="4" applyNumberFormat="1" applyFont="1" applyFill="1" applyBorder="1" applyAlignment="1">
      <alignment horizontal="center" vertical="center"/>
    </xf>
    <xf numFmtId="166" fontId="4" fillId="0" borderId="9" xfId="4" applyNumberFormat="1" applyFont="1" applyFill="1" applyBorder="1" applyAlignment="1">
      <alignment horizontal="center" vertical="center"/>
    </xf>
    <xf numFmtId="164" fontId="4" fillId="0" borderId="9" xfId="4" applyNumberFormat="1" applyFont="1" applyFill="1" applyBorder="1" applyAlignment="1">
      <alignment horizontal="center" vertical="center"/>
    </xf>
    <xf numFmtId="164" fontId="4" fillId="0" borderId="36" xfId="4" applyNumberFormat="1" applyFont="1" applyFill="1" applyBorder="1" applyAlignment="1">
      <alignment horizontal="center" vertical="center"/>
    </xf>
    <xf numFmtId="0" fontId="6" fillId="0" borderId="8" xfId="4" applyFont="1" applyFill="1" applyBorder="1" applyAlignment="1">
      <alignment horizontal="center" vertical="center"/>
    </xf>
    <xf numFmtId="0" fontId="24" fillId="3" borderId="26" xfId="0" applyFont="1" applyFill="1" applyBorder="1" applyAlignment="1">
      <alignment horizontal="center" vertical="center"/>
    </xf>
    <xf numFmtId="164" fontId="22" fillId="2" borderId="22" xfId="0" applyNumberFormat="1" applyFont="1" applyFill="1" applyBorder="1"/>
    <xf numFmtId="0" fontId="19" fillId="0" borderId="0" xfId="4" applyFont="1"/>
    <xf numFmtId="0" fontId="19" fillId="0" borderId="0" xfId="4" applyFont="1" applyBorder="1"/>
    <xf numFmtId="164" fontId="19" fillId="0" borderId="0" xfId="4" quotePrefix="1" applyNumberFormat="1" applyFont="1" applyBorder="1" applyAlignment="1">
      <alignment horizontal="center"/>
    </xf>
    <xf numFmtId="0" fontId="19" fillId="0" borderId="0" xfId="4" applyFont="1" applyBorder="1" applyAlignment="1">
      <alignment horizontal="left" vertical="center" wrapText="1"/>
    </xf>
    <xf numFmtId="0" fontId="19" fillId="0" borderId="0" xfId="4" applyFont="1" applyFill="1"/>
    <xf numFmtId="0" fontId="19" fillId="0" borderId="0" xfId="4" applyFont="1" applyFill="1" applyBorder="1"/>
    <xf numFmtId="0" fontId="56" fillId="0" borderId="0" xfId="4" applyFont="1" applyBorder="1"/>
    <xf numFmtId="43" fontId="19" fillId="0" borderId="0" xfId="6" applyFont="1" applyBorder="1"/>
    <xf numFmtId="2" fontId="19" fillId="0" borderId="0" xfId="4" quotePrefix="1" applyNumberFormat="1" applyFont="1" applyBorder="1" applyAlignment="1">
      <alignment horizontal="center"/>
    </xf>
    <xf numFmtId="164" fontId="19" fillId="0" borderId="0" xfId="4" applyNumberFormat="1" applyFont="1"/>
    <xf numFmtId="164" fontId="19" fillId="0" borderId="52" xfId="0" applyNumberFormat="1" applyFont="1" applyFill="1" applyBorder="1" applyAlignment="1">
      <alignment horizontal="center"/>
    </xf>
    <xf numFmtId="164" fontId="19" fillId="0" borderId="50" xfId="0" applyNumberFormat="1" applyFont="1" applyFill="1" applyBorder="1" applyAlignment="1">
      <alignment horizontal="center"/>
    </xf>
    <xf numFmtId="164" fontId="19" fillId="0" borderId="50" xfId="0" applyNumberFormat="1" applyFont="1" applyFill="1" applyBorder="1" applyAlignment="1">
      <alignment horizontal="right"/>
    </xf>
    <xf numFmtId="164" fontId="19" fillId="0" borderId="48" xfId="0" applyNumberFormat="1" applyFont="1" applyFill="1" applyBorder="1" applyAlignment="1">
      <alignment horizontal="center"/>
    </xf>
    <xf numFmtId="164" fontId="19" fillId="0" borderId="16" xfId="0" applyNumberFormat="1" applyFont="1" applyFill="1" applyBorder="1" applyAlignment="1">
      <alignment horizontal="center"/>
    </xf>
    <xf numFmtId="164" fontId="19" fillId="0" borderId="16" xfId="0" applyNumberFormat="1" applyFont="1" applyFill="1" applyBorder="1" applyAlignment="1">
      <alignment horizontal="right"/>
    </xf>
    <xf numFmtId="164" fontId="19" fillId="0" borderId="16" xfId="0" applyNumberFormat="1" applyFont="1" applyFill="1" applyBorder="1"/>
    <xf numFmtId="1" fontId="19" fillId="0" borderId="16" xfId="0" applyNumberFormat="1" applyFont="1" applyFill="1" applyBorder="1" applyAlignment="1">
      <alignment horizontal="right"/>
    </xf>
    <xf numFmtId="164" fontId="19" fillId="0" borderId="66" xfId="0" applyNumberFormat="1" applyFont="1" applyFill="1" applyBorder="1" applyAlignment="1">
      <alignment horizontal="center"/>
    </xf>
    <xf numFmtId="164" fontId="19" fillId="0" borderId="20" xfId="0" applyNumberFormat="1" applyFont="1" applyFill="1" applyBorder="1" applyAlignment="1">
      <alignment horizontal="center"/>
    </xf>
    <xf numFmtId="164" fontId="19" fillId="0" borderId="20" xfId="0" applyNumberFormat="1" applyFont="1" applyFill="1" applyBorder="1" applyAlignment="1">
      <alignment horizontal="right"/>
    </xf>
    <xf numFmtId="0" fontId="17" fillId="9" borderId="27" xfId="0" applyFont="1" applyFill="1" applyBorder="1" applyAlignment="1">
      <alignment horizontal="center" vertical="center"/>
    </xf>
    <xf numFmtId="0" fontId="17" fillId="0" borderId="0" xfId="4" applyFont="1" applyFill="1" applyBorder="1" applyAlignment="1">
      <alignment horizontal="center"/>
    </xf>
    <xf numFmtId="0" fontId="19" fillId="0" borderId="0" xfId="0" applyFont="1"/>
    <xf numFmtId="14" fontId="19" fillId="0" borderId="77" xfId="0" applyNumberFormat="1" applyFont="1" applyFill="1" applyBorder="1" applyAlignment="1">
      <alignment horizontal="right"/>
    </xf>
    <xf numFmtId="164" fontId="17" fillId="0" borderId="78" xfId="0" applyNumberFormat="1" applyFont="1" applyFill="1" applyBorder="1"/>
    <xf numFmtId="0" fontId="17" fillId="0" borderId="79" xfId="0" applyFont="1" applyBorder="1"/>
    <xf numFmtId="3" fontId="19" fillId="0" borderId="0" xfId="0" applyNumberFormat="1" applyFont="1"/>
    <xf numFmtId="164" fontId="19" fillId="0" borderId="20" xfId="0" applyNumberFormat="1" applyFont="1" applyFill="1" applyBorder="1"/>
    <xf numFmtId="164" fontId="19" fillId="0" borderId="27" xfId="0" applyNumberFormat="1" applyFont="1" applyFill="1" applyBorder="1"/>
    <xf numFmtId="4" fontId="19" fillId="0" borderId="0" xfId="0" applyNumberFormat="1" applyFont="1"/>
    <xf numFmtId="164" fontId="19" fillId="0" borderId="9" xfId="0" applyNumberFormat="1" applyFont="1" applyFill="1" applyBorder="1"/>
    <xf numFmtId="0" fontId="19" fillId="0" borderId="0" xfId="0" applyFont="1" applyAlignment="1">
      <alignment vertical="center"/>
    </xf>
    <xf numFmtId="4" fontId="19" fillId="0" borderId="0" xfId="0" applyNumberFormat="1" applyFont="1" applyAlignment="1">
      <alignment vertical="center"/>
    </xf>
    <xf numFmtId="164" fontId="19" fillId="0" borderId="16" xfId="0" applyNumberFormat="1" applyFont="1" applyFill="1" applyBorder="1" applyAlignment="1">
      <alignment vertical="center"/>
    </xf>
    <xf numFmtId="164" fontId="19" fillId="0" borderId="20" xfId="0" applyNumberFormat="1" applyFont="1" applyFill="1" applyBorder="1" applyAlignment="1">
      <alignment vertical="center"/>
    </xf>
    <xf numFmtId="164" fontId="19" fillId="0" borderId="27" xfId="0" applyNumberFormat="1" applyFont="1" applyFill="1" applyBorder="1" applyAlignment="1">
      <alignment vertical="center"/>
    </xf>
    <xf numFmtId="164" fontId="19" fillId="0" borderId="0" xfId="0" applyNumberFormat="1" applyFont="1"/>
    <xf numFmtId="1" fontId="19" fillId="0" borderId="0" xfId="0" applyNumberFormat="1" applyFont="1"/>
    <xf numFmtId="2" fontId="19" fillId="0" borderId="0" xfId="0" applyNumberFormat="1" applyFont="1"/>
    <xf numFmtId="164" fontId="19" fillId="0" borderId="9" xfId="0" applyNumberFormat="1" applyFont="1" applyFill="1" applyBorder="1" applyAlignment="1">
      <alignment vertical="center"/>
    </xf>
    <xf numFmtId="164" fontId="19" fillId="0" borderId="0" xfId="0" applyNumberFormat="1" applyFont="1" applyAlignment="1">
      <alignment vertical="center"/>
    </xf>
    <xf numFmtId="2" fontId="19" fillId="0" borderId="0" xfId="0" applyNumberFormat="1" applyFont="1" applyAlignment="1">
      <alignment vertical="center"/>
    </xf>
    <xf numFmtId="3" fontId="19" fillId="0" borderId="0" xfId="0" applyNumberFormat="1" applyFont="1" applyAlignment="1">
      <alignment vertical="center"/>
    </xf>
    <xf numFmtId="0" fontId="57" fillId="0" borderId="0" xfId="0" applyFont="1" applyBorder="1" applyAlignment="1">
      <alignment horizontal="right" vertical="center"/>
    </xf>
    <xf numFmtId="0" fontId="56" fillId="0" borderId="0" xfId="0" applyFont="1" applyBorder="1" applyAlignment="1">
      <alignment horizontal="center" vertical="center"/>
    </xf>
    <xf numFmtId="2" fontId="19" fillId="0" borderId="0" xfId="4" applyNumberFormat="1" applyFont="1" applyFill="1" applyBorder="1" applyAlignment="1">
      <alignment vertical="center"/>
    </xf>
    <xf numFmtId="164" fontId="19" fillId="0" borderId="0" xfId="4" applyNumberFormat="1" applyFont="1" applyBorder="1"/>
    <xf numFmtId="164" fontId="17" fillId="0" borderId="77" xfId="0" applyNumberFormat="1" applyFont="1" applyFill="1" applyBorder="1" applyAlignment="1">
      <alignment horizontal="right" vertical="center"/>
    </xf>
    <xf numFmtId="164" fontId="17" fillId="0" borderId="78" xfId="0" applyNumberFormat="1" applyFont="1" applyFill="1" applyBorder="1" applyAlignment="1">
      <alignment horizontal="right" vertical="center"/>
    </xf>
    <xf numFmtId="2" fontId="17" fillId="0" borderId="78" xfId="0" applyNumberFormat="1" applyFont="1" applyFill="1" applyBorder="1" applyAlignment="1">
      <alignment horizontal="right" vertical="center"/>
    </xf>
    <xf numFmtId="0" fontId="17" fillId="0" borderId="78" xfId="0" applyFont="1" applyFill="1" applyBorder="1" applyAlignment="1">
      <alignment horizontal="right" vertical="center"/>
    </xf>
    <xf numFmtId="0" fontId="18" fillId="0" borderId="83" xfId="4" applyFont="1" applyBorder="1" applyAlignment="1">
      <alignment horizontal="right" vertical="center" wrapText="1"/>
    </xf>
    <xf numFmtId="164" fontId="19" fillId="0" borderId="80" xfId="0" applyNumberFormat="1" applyFont="1" applyFill="1" applyBorder="1" applyAlignment="1">
      <alignment vertical="center"/>
    </xf>
    <xf numFmtId="164" fontId="19" fillId="0" borderId="27" xfId="0" applyNumberFormat="1" applyFont="1" applyFill="1" applyBorder="1" applyAlignment="1">
      <alignment horizontal="right"/>
    </xf>
    <xf numFmtId="0" fontId="19" fillId="0" borderId="27" xfId="0" applyFont="1" applyFill="1" applyBorder="1" applyAlignment="1">
      <alignment horizontal="right"/>
    </xf>
    <xf numFmtId="0" fontId="9" fillId="0" borderId="84" xfId="4" applyFont="1" applyBorder="1" applyAlignment="1">
      <alignment vertical="center"/>
    </xf>
    <xf numFmtId="0" fontId="9" fillId="0" borderId="84" xfId="4" applyFont="1" applyFill="1" applyBorder="1" applyAlignment="1">
      <alignment vertical="center"/>
    </xf>
    <xf numFmtId="164" fontId="19" fillId="0" borderId="80" xfId="0" applyNumberFormat="1" applyFont="1" applyFill="1" applyBorder="1" applyAlignment="1">
      <alignment horizontal="right" vertical="center"/>
    </xf>
    <xf numFmtId="164" fontId="19" fillId="0" borderId="27" xfId="0" applyNumberFormat="1" applyFont="1" applyFill="1" applyBorder="1" applyAlignment="1">
      <alignment horizontal="right" vertical="center"/>
    </xf>
    <xf numFmtId="0" fontId="19" fillId="0" borderId="0" xfId="0" applyFont="1" applyFill="1" applyBorder="1"/>
    <xf numFmtId="2" fontId="19" fillId="0" borderId="0" xfId="4" applyNumberFormat="1" applyFont="1"/>
    <xf numFmtId="164" fontId="19" fillId="0" borderId="61" xfId="0" applyNumberFormat="1" applyFont="1" applyFill="1" applyBorder="1" applyAlignment="1">
      <alignment vertical="center"/>
    </xf>
    <xf numFmtId="164" fontId="19" fillId="0" borderId="9" xfId="0" applyNumberFormat="1" applyFont="1" applyFill="1" applyBorder="1" applyAlignment="1">
      <alignment horizontal="right"/>
    </xf>
    <xf numFmtId="0" fontId="19" fillId="0" borderId="9" xfId="0" applyFont="1" applyFill="1" applyBorder="1" applyAlignment="1">
      <alignment horizontal="right"/>
    </xf>
    <xf numFmtId="0" fontId="37" fillId="0" borderId="85" xfId="4" applyFont="1" applyBorder="1" applyAlignment="1">
      <alignment horizontal="left" vertical="center"/>
    </xf>
    <xf numFmtId="164" fontId="19" fillId="0" borderId="48" xfId="0" applyNumberFormat="1" applyFont="1" applyFill="1" applyBorder="1" applyAlignment="1">
      <alignment vertical="center"/>
    </xf>
    <xf numFmtId="0" fontId="19" fillId="0" borderId="16" xfId="0" applyFont="1" applyFill="1" applyBorder="1" applyAlignment="1">
      <alignment horizontal="right"/>
    </xf>
    <xf numFmtId="0" fontId="37" fillId="0" borderId="86" xfId="4" applyFont="1" applyBorder="1" applyAlignment="1">
      <alignment horizontal="left" vertical="center"/>
    </xf>
    <xf numFmtId="164" fontId="19" fillId="0" borderId="66" xfId="0" applyNumberFormat="1" applyFont="1" applyFill="1" applyBorder="1" applyAlignment="1">
      <alignment vertical="center"/>
    </xf>
    <xf numFmtId="0" fontId="19" fillId="0" borderId="20" xfId="0" applyFont="1" applyFill="1" applyBorder="1" applyAlignment="1">
      <alignment horizontal="right"/>
    </xf>
    <xf numFmtId="0" fontId="37" fillId="0" borderId="87" xfId="4" applyFont="1" applyBorder="1" applyAlignment="1">
      <alignment horizontal="left" vertical="center"/>
    </xf>
    <xf numFmtId="164" fontId="17" fillId="0" borderId="80" xfId="0" applyNumberFormat="1" applyFont="1" applyFill="1" applyBorder="1" applyAlignment="1">
      <alignment vertical="center"/>
    </xf>
    <xf numFmtId="164" fontId="17" fillId="0" borderId="27" xfId="0" applyNumberFormat="1" applyFont="1" applyFill="1" applyBorder="1" applyAlignment="1">
      <alignment vertical="center"/>
    </xf>
    <xf numFmtId="164" fontId="17" fillId="0" borderId="27" xfId="0" applyNumberFormat="1" applyFont="1" applyFill="1" applyBorder="1"/>
    <xf numFmtId="164" fontId="17" fillId="0" borderId="27" xfId="0" applyNumberFormat="1" applyFont="1" applyFill="1" applyBorder="1" applyAlignment="1">
      <alignment horizontal="right"/>
    </xf>
    <xf numFmtId="0" fontId="17" fillId="0" borderId="27" xfId="0" applyFont="1" applyFill="1" applyBorder="1" applyAlignment="1">
      <alignment horizontal="right"/>
    </xf>
    <xf numFmtId="0" fontId="9" fillId="0" borderId="84" xfId="4" applyFont="1" applyBorder="1" applyAlignment="1">
      <alignment horizontal="left" vertical="center" wrapText="1"/>
    </xf>
    <xf numFmtId="0" fontId="19" fillId="0" borderId="0" xfId="4" applyFont="1" applyAlignment="1">
      <alignment vertical="center"/>
    </xf>
    <xf numFmtId="164" fontId="19" fillId="0" borderId="0" xfId="4" applyNumberFormat="1" applyFont="1" applyBorder="1" applyAlignment="1">
      <alignment vertical="center"/>
    </xf>
    <xf numFmtId="0" fontId="19" fillId="0" borderId="0" xfId="4" applyFont="1" applyBorder="1" applyAlignment="1">
      <alignment vertical="center"/>
    </xf>
    <xf numFmtId="0" fontId="58" fillId="0" borderId="0" xfId="4" applyNumberFormat="1" applyFont="1" applyFill="1" applyBorder="1" applyAlignment="1" applyProtection="1">
      <alignment vertical="center" wrapText="1" shrinkToFit="1"/>
    </xf>
    <xf numFmtId="0" fontId="19" fillId="5" borderId="0" xfId="4" applyFont="1" applyFill="1" applyBorder="1" applyAlignment="1">
      <alignment horizontal="center" vertical="center" wrapText="1"/>
    </xf>
    <xf numFmtId="0" fontId="2" fillId="0" borderId="0" xfId="4" applyFont="1"/>
    <xf numFmtId="0" fontId="19" fillId="5" borderId="0" xfId="4" applyFont="1" applyFill="1" applyBorder="1" applyAlignment="1">
      <alignment horizontal="center" vertical="center"/>
    </xf>
    <xf numFmtId="164" fontId="19" fillId="0" borderId="77" xfId="0" applyNumberFormat="1" applyFont="1" applyFill="1" applyBorder="1" applyAlignment="1">
      <alignment horizontal="right" vertical="center"/>
    </xf>
    <xf numFmtId="164" fontId="19" fillId="0" borderId="78" xfId="0" applyNumberFormat="1" applyFont="1" applyFill="1" applyBorder="1" applyAlignment="1">
      <alignment horizontal="right" vertical="center"/>
    </xf>
    <xf numFmtId="2" fontId="17" fillId="0" borderId="78" xfId="0" applyNumberFormat="1" applyFont="1" applyFill="1" applyBorder="1" applyAlignment="1" applyProtection="1">
      <alignment horizontal="right" vertical="center" wrapText="1" shrinkToFit="1"/>
    </xf>
    <xf numFmtId="0" fontId="18" fillId="0" borderId="79" xfId="4" applyFont="1" applyBorder="1"/>
    <xf numFmtId="2" fontId="19" fillId="0" borderId="0" xfId="4" applyNumberFormat="1" applyFont="1" applyBorder="1" applyAlignment="1">
      <alignment vertical="center"/>
    </xf>
    <xf numFmtId="2" fontId="17" fillId="0" borderId="27" xfId="0" applyNumberFormat="1" applyFont="1" applyFill="1" applyBorder="1" applyAlignment="1" applyProtection="1">
      <alignment horizontal="right" vertical="center" wrapText="1" shrinkToFit="1"/>
    </xf>
    <xf numFmtId="0" fontId="18" fillId="0" borderId="70" xfId="4" applyFont="1" applyBorder="1" applyAlignment="1">
      <alignment horizontal="left" vertical="center"/>
    </xf>
    <xf numFmtId="164" fontId="17" fillId="0" borderId="27" xfId="0" applyNumberFormat="1" applyFont="1" applyFill="1" applyBorder="1" applyAlignment="1" applyProtection="1">
      <alignment horizontal="right" vertical="center" wrapText="1" shrinkToFit="1"/>
    </xf>
    <xf numFmtId="0" fontId="18" fillId="0" borderId="71" xfId="4" applyFont="1" applyBorder="1" applyAlignment="1">
      <alignment horizontal="left" vertical="center"/>
    </xf>
    <xf numFmtId="164" fontId="19" fillId="0" borderId="61" xfId="0" applyNumberFormat="1" applyFont="1" applyFill="1" applyBorder="1" applyAlignment="1">
      <alignment horizontal="right" vertical="center"/>
    </xf>
    <xf numFmtId="164" fontId="19" fillId="0" borderId="9" xfId="0" applyNumberFormat="1" applyFont="1" applyFill="1" applyBorder="1" applyAlignment="1">
      <alignment horizontal="right" vertical="center"/>
    </xf>
    <xf numFmtId="2" fontId="19" fillId="0" borderId="9" xfId="0" applyNumberFormat="1" applyFont="1" applyFill="1" applyBorder="1" applyAlignment="1" applyProtection="1">
      <alignment horizontal="right" vertical="center" wrapText="1" shrinkToFit="1"/>
    </xf>
    <xf numFmtId="0" fontId="9" fillId="0" borderId="65" xfId="4" applyFont="1" applyBorder="1" applyAlignment="1">
      <alignment horizontal="left" vertical="center"/>
    </xf>
    <xf numFmtId="164" fontId="19" fillId="0" borderId="48" xfId="0" applyNumberFormat="1" applyFont="1" applyFill="1" applyBorder="1" applyAlignment="1">
      <alignment horizontal="right" vertical="center"/>
    </xf>
    <xf numFmtId="164" fontId="19" fillId="0" borderId="16" xfId="0" applyNumberFormat="1" applyFont="1" applyFill="1" applyBorder="1" applyAlignment="1">
      <alignment horizontal="right" vertical="center"/>
    </xf>
    <xf numFmtId="2" fontId="19" fillId="0" borderId="16" xfId="0" applyNumberFormat="1" applyFont="1" applyFill="1" applyBorder="1" applyAlignment="1" applyProtection="1">
      <alignment horizontal="right" vertical="center" wrapText="1" shrinkToFit="1"/>
    </xf>
    <xf numFmtId="0" fontId="9" fillId="0" borderId="47" xfId="4" applyFont="1" applyBorder="1" applyAlignment="1">
      <alignment horizontal="left" vertical="center"/>
    </xf>
    <xf numFmtId="0" fontId="19" fillId="0" borderId="0" xfId="4" applyFont="1" applyFill="1" applyAlignment="1">
      <alignment vertical="center"/>
    </xf>
    <xf numFmtId="164" fontId="19" fillId="0" borderId="66" xfId="0" applyNumberFormat="1" applyFont="1" applyFill="1" applyBorder="1" applyAlignment="1">
      <alignment horizontal="right" vertical="center"/>
    </xf>
    <xf numFmtId="164" fontId="19" fillId="0" borderId="20" xfId="0" applyNumberFormat="1" applyFont="1" applyFill="1" applyBorder="1" applyAlignment="1">
      <alignment horizontal="right" vertical="center"/>
    </xf>
    <xf numFmtId="2" fontId="19" fillId="0" borderId="20" xfId="0" applyNumberFormat="1" applyFont="1" applyFill="1" applyBorder="1" applyAlignment="1" applyProtection="1">
      <alignment horizontal="right" vertical="center" wrapText="1" shrinkToFit="1"/>
    </xf>
    <xf numFmtId="0" fontId="9" fillId="0" borderId="70" xfId="4" applyFont="1" applyBorder="1" applyAlignment="1">
      <alignment horizontal="left" vertical="center"/>
    </xf>
    <xf numFmtId="0" fontId="19" fillId="0" borderId="0" xfId="4" applyFont="1" applyBorder="1" applyAlignment="1">
      <alignment horizontal="center" vertical="center" wrapText="1"/>
    </xf>
    <xf numFmtId="16" fontId="19" fillId="0" borderId="0" xfId="4" applyNumberFormat="1" applyFont="1" applyBorder="1" applyAlignment="1">
      <alignment horizontal="center" vertical="center" wrapText="1"/>
    </xf>
    <xf numFmtId="0" fontId="19" fillId="0" borderId="0" xfId="4" applyFont="1" applyBorder="1" applyAlignment="1">
      <alignment horizontal="center" vertical="center"/>
    </xf>
    <xf numFmtId="0" fontId="17" fillId="3" borderId="27" xfId="4" applyFont="1" applyFill="1" applyBorder="1" applyAlignment="1">
      <alignment horizontal="center" vertical="center" wrapText="1"/>
    </xf>
    <xf numFmtId="0" fontId="17" fillId="0" borderId="0" xfId="4" applyFont="1" applyBorder="1" applyAlignment="1">
      <alignment horizontal="center" vertical="center"/>
    </xf>
    <xf numFmtId="0" fontId="17" fillId="0" borderId="0" xfId="4" applyFont="1" applyFill="1" applyBorder="1" applyAlignment="1">
      <alignment horizontal="center" vertical="center"/>
    </xf>
    <xf numFmtId="0" fontId="17" fillId="0" borderId="0" xfId="4" applyFont="1" applyAlignment="1">
      <alignment horizontal="center" vertical="center"/>
    </xf>
    <xf numFmtId="164" fontId="2" fillId="0" borderId="0" xfId="4" applyNumberFormat="1" applyFont="1"/>
    <xf numFmtId="2" fontId="19" fillId="0" borderId="0" xfId="4" applyNumberFormat="1" applyFont="1" applyFill="1" applyBorder="1" applyAlignment="1">
      <alignment horizontal="center"/>
    </xf>
    <xf numFmtId="2" fontId="19" fillId="0" borderId="0" xfId="4" applyNumberFormat="1" applyFont="1" applyFill="1" applyBorder="1"/>
    <xf numFmtId="0" fontId="56" fillId="0" borderId="0" xfId="4" applyFont="1"/>
    <xf numFmtId="2" fontId="17" fillId="0" borderId="77" xfId="0" applyNumberFormat="1" applyFont="1" applyFill="1" applyBorder="1" applyAlignment="1">
      <alignment horizontal="right" vertical="center"/>
    </xf>
    <xf numFmtId="0" fontId="18" fillId="0" borderId="79" xfId="4" applyFont="1" applyBorder="1" applyAlignment="1">
      <alignment horizontal="center"/>
    </xf>
    <xf numFmtId="0" fontId="2" fillId="0" borderId="0" xfId="4" applyFont="1" applyFill="1"/>
    <xf numFmtId="164" fontId="9" fillId="0" borderId="48" xfId="4" applyNumberFormat="1" applyFont="1" applyFill="1" applyBorder="1" applyAlignment="1">
      <alignment vertical="center"/>
    </xf>
    <xf numFmtId="164" fontId="9" fillId="0" borderId="16" xfId="4" applyNumberFormat="1" applyFont="1" applyFill="1" applyBorder="1" applyAlignment="1">
      <alignment vertical="center"/>
    </xf>
    <xf numFmtId="0" fontId="9" fillId="0" borderId="47" xfId="4" applyFont="1" applyFill="1" applyBorder="1" applyAlignment="1">
      <alignment horizontal="left" vertical="center" indent="1"/>
    </xf>
    <xf numFmtId="0" fontId="9" fillId="0" borderId="47" xfId="4" applyFont="1" applyBorder="1" applyAlignment="1">
      <alignment horizontal="left" vertical="center" indent="1"/>
    </xf>
    <xf numFmtId="164" fontId="9" fillId="0" borderId="66" xfId="4" applyNumberFormat="1" applyFont="1" applyFill="1" applyBorder="1" applyAlignment="1">
      <alignment vertical="center"/>
    </xf>
    <xf numFmtId="164" fontId="9" fillId="0" borderId="20" xfId="4" applyNumberFormat="1" applyFont="1" applyFill="1" applyBorder="1" applyAlignment="1">
      <alignment vertical="center"/>
    </xf>
    <xf numFmtId="0" fontId="9" fillId="0" borderId="70" xfId="4" applyFont="1" applyBorder="1" applyAlignment="1">
      <alignment horizontal="left" vertical="center" indent="1"/>
    </xf>
    <xf numFmtId="0" fontId="17" fillId="3" borderId="66" xfId="4" applyFont="1" applyFill="1" applyBorder="1" applyAlignment="1">
      <alignment horizontal="center" vertical="center" wrapText="1"/>
    </xf>
    <xf numFmtId="0" fontId="17" fillId="3" borderId="20" xfId="4" applyFont="1" applyFill="1" applyBorder="1" applyAlignment="1">
      <alignment horizontal="center" vertical="center" wrapText="1"/>
    </xf>
    <xf numFmtId="0" fontId="17" fillId="3" borderId="80" xfId="4" applyFont="1" applyFill="1" applyBorder="1" applyAlignment="1">
      <alignment horizontal="center" vertical="center" wrapText="1"/>
    </xf>
    <xf numFmtId="0" fontId="6" fillId="0" borderId="0" xfId="4" applyFont="1" applyBorder="1" applyAlignment="1">
      <alignment vertical="center"/>
    </xf>
    <xf numFmtId="164" fontId="19" fillId="5" borderId="0" xfId="4" applyNumberFormat="1" applyFont="1" applyFill="1" applyBorder="1" applyAlignment="1">
      <alignment horizontal="right" vertical="center"/>
    </xf>
    <xf numFmtId="164" fontId="17" fillId="0" borderId="77" xfId="4" applyNumberFormat="1" applyFont="1" applyFill="1" applyBorder="1" applyAlignment="1">
      <alignment vertical="center"/>
    </xf>
    <xf numFmtId="164" fontId="17" fillId="0" borderId="78" xfId="4" applyNumberFormat="1" applyFont="1" applyFill="1" applyBorder="1" applyAlignment="1">
      <alignment vertical="center"/>
    </xf>
    <xf numFmtId="164" fontId="4" fillId="0" borderId="0" xfId="4" applyNumberFormat="1" applyFont="1" applyFill="1" applyBorder="1" applyAlignment="1">
      <alignment horizontal="right" vertical="center"/>
    </xf>
    <xf numFmtId="164" fontId="19" fillId="0" borderId="48" xfId="4" applyNumberFormat="1" applyFont="1" applyFill="1" applyBorder="1" applyAlignment="1">
      <alignment vertical="center"/>
    </xf>
    <xf numFmtId="164" fontId="19" fillId="0" borderId="16" xfId="4" applyNumberFormat="1" applyFont="1" applyFill="1" applyBorder="1" applyAlignment="1">
      <alignment vertical="center"/>
    </xf>
    <xf numFmtId="0" fontId="17" fillId="3" borderId="80" xfId="4" applyFont="1" applyFill="1" applyBorder="1" applyAlignment="1">
      <alignment vertical="top"/>
    </xf>
    <xf numFmtId="0" fontId="17" fillId="3" borderId="27" xfId="4" applyFont="1" applyFill="1" applyBorder="1" applyAlignment="1">
      <alignment vertical="top"/>
    </xf>
    <xf numFmtId="164" fontId="17" fillId="0" borderId="80" xfId="4" applyNumberFormat="1" applyFont="1" applyFill="1" applyBorder="1" applyAlignment="1">
      <alignment vertical="center"/>
    </xf>
    <xf numFmtId="164" fontId="17" fillId="0" borderId="27" xfId="4" applyNumberFormat="1" applyFont="1" applyFill="1" applyBorder="1" applyAlignment="1">
      <alignment vertical="center"/>
    </xf>
    <xf numFmtId="164" fontId="19" fillId="0" borderId="61" xfId="4" applyNumberFormat="1" applyFont="1" applyFill="1" applyBorder="1" applyAlignment="1">
      <alignment vertical="center"/>
    </xf>
    <xf numFmtId="164" fontId="19" fillId="0" borderId="9" xfId="4" applyNumberFormat="1" applyFont="1" applyFill="1" applyBorder="1" applyAlignment="1">
      <alignment vertical="center"/>
    </xf>
    <xf numFmtId="164" fontId="19" fillId="0" borderId="42" xfId="4" applyNumberFormat="1" applyFont="1" applyFill="1" applyBorder="1" applyAlignment="1">
      <alignment vertical="center"/>
    </xf>
    <xf numFmtId="164" fontId="19" fillId="0" borderId="37" xfId="4" applyNumberFormat="1" applyFont="1" applyFill="1" applyBorder="1" applyAlignment="1">
      <alignment vertical="center"/>
    </xf>
    <xf numFmtId="164" fontId="19" fillId="0" borderId="63" xfId="4" applyNumberFormat="1" applyFont="1" applyFill="1" applyBorder="1" applyAlignment="1">
      <alignment vertical="center"/>
    </xf>
    <xf numFmtId="164" fontId="19" fillId="0" borderId="66" xfId="4" applyNumberFormat="1" applyFont="1" applyFill="1" applyBorder="1" applyAlignment="1">
      <alignment vertical="center"/>
    </xf>
    <xf numFmtId="164" fontId="19" fillId="0" borderId="20" xfId="4" applyNumberFormat="1" applyFont="1" applyFill="1" applyBorder="1" applyAlignment="1">
      <alignment vertical="center"/>
    </xf>
    <xf numFmtId="0" fontId="59" fillId="3" borderId="80" xfId="4" applyFont="1" applyFill="1" applyBorder="1" applyAlignment="1">
      <alignment vertical="top"/>
    </xf>
    <xf numFmtId="0" fontId="59" fillId="3" borderId="27" xfId="4" applyFont="1" applyFill="1" applyBorder="1" applyAlignment="1">
      <alignment vertical="top"/>
    </xf>
    <xf numFmtId="0" fontId="6" fillId="3" borderId="27" xfId="4" applyFont="1" applyFill="1" applyBorder="1" applyAlignment="1">
      <alignment vertical="top"/>
    </xf>
    <xf numFmtId="0" fontId="59" fillId="9" borderId="80" xfId="4" applyFont="1" applyFill="1" applyBorder="1" applyAlignment="1">
      <alignment horizontal="center" vertical="top" wrapText="1"/>
    </xf>
    <xf numFmtId="0" fontId="59" fillId="9" borderId="27" xfId="4" applyFont="1" applyFill="1" applyBorder="1" applyAlignment="1">
      <alignment horizontal="center" vertical="top" wrapText="1"/>
    </xf>
    <xf numFmtId="0" fontId="56" fillId="0" borderId="0" xfId="0" applyFont="1" applyFill="1" applyBorder="1" applyAlignment="1">
      <alignment horizontal="center" vertical="center"/>
    </xf>
    <xf numFmtId="0" fontId="9" fillId="0" borderId="70" xfId="4" applyFont="1" applyBorder="1" applyAlignment="1">
      <alignment vertical="center"/>
    </xf>
    <xf numFmtId="0" fontId="9" fillId="0" borderId="47" xfId="4" applyFont="1" applyBorder="1" applyAlignment="1">
      <alignment vertical="center"/>
    </xf>
    <xf numFmtId="0" fontId="9" fillId="4" borderId="47" xfId="4" applyFont="1" applyFill="1" applyBorder="1" applyAlignment="1">
      <alignment vertical="center"/>
    </xf>
    <xf numFmtId="0" fontId="9" fillId="0" borderId="47" xfId="4" applyFont="1" applyBorder="1" applyAlignment="1">
      <alignment vertical="center" wrapText="1"/>
    </xf>
    <xf numFmtId="0" fontId="9" fillId="0" borderId="47" xfId="4" applyFont="1" applyBorder="1" applyAlignment="1">
      <alignment horizontal="left" vertical="center" wrapText="1"/>
    </xf>
    <xf numFmtId="0" fontId="9" fillId="0" borderId="47" xfId="4" applyFont="1" applyFill="1" applyBorder="1" applyAlignment="1">
      <alignment horizontal="left" vertical="center" wrapText="1"/>
    </xf>
    <xf numFmtId="0" fontId="9" fillId="0" borderId="51" xfId="4" applyFont="1" applyFill="1" applyBorder="1" applyAlignment="1">
      <alignment horizontal="left" vertical="center" wrapText="1"/>
    </xf>
    <xf numFmtId="0" fontId="41" fillId="3" borderId="2" xfId="0" applyFont="1" applyFill="1" applyBorder="1" applyAlignment="1">
      <alignment horizontal="center" vertical="center" wrapText="1"/>
    </xf>
    <xf numFmtId="0" fontId="6" fillId="0" borderId="27" xfId="4" applyFont="1" applyFill="1" applyBorder="1" applyAlignment="1">
      <alignment vertical="center" wrapText="1"/>
    </xf>
    <xf numFmtId="0" fontId="35" fillId="0" borderId="13" xfId="4" applyFont="1" applyFill="1" applyBorder="1" applyAlignment="1">
      <alignment horizontal="center" vertical="center"/>
    </xf>
    <xf numFmtId="0" fontId="35" fillId="0" borderId="0" xfId="4" applyFont="1" applyFill="1" applyBorder="1" applyAlignment="1">
      <alignment horizontal="center" vertical="center"/>
    </xf>
    <xf numFmtId="0" fontId="35" fillId="0" borderId="29" xfId="4" applyFont="1" applyFill="1" applyBorder="1" applyAlignment="1">
      <alignment horizontal="center" vertical="center"/>
    </xf>
    <xf numFmtId="164" fontId="4" fillId="0" borderId="56" xfId="4" applyNumberFormat="1" applyFont="1" applyFill="1" applyBorder="1" applyAlignment="1">
      <alignment horizontal="center" vertical="center"/>
    </xf>
    <xf numFmtId="164" fontId="4" fillId="0" borderId="29" xfId="4" applyNumberFormat="1" applyFont="1" applyFill="1" applyBorder="1" applyAlignment="1">
      <alignment horizontal="center" vertical="center"/>
    </xf>
    <xf numFmtId="0" fontId="4" fillId="0" borderId="22" xfId="4" applyFont="1" applyFill="1" applyBorder="1" applyAlignment="1">
      <alignment vertical="center"/>
    </xf>
    <xf numFmtId="164" fontId="4" fillId="0" borderId="22" xfId="4" applyNumberFormat="1" applyFont="1" applyFill="1" applyBorder="1" applyAlignment="1">
      <alignment horizontal="center" vertical="center"/>
    </xf>
    <xf numFmtId="164" fontId="4" fillId="0" borderId="55" xfId="4" applyNumberFormat="1" applyFont="1" applyFill="1" applyBorder="1" applyAlignment="1">
      <alignment horizontal="center" vertical="center"/>
    </xf>
    <xf numFmtId="0" fontId="4" fillId="0" borderId="0" xfId="12" applyFont="1" applyBorder="1" applyAlignment="1">
      <alignment horizontal="center"/>
    </xf>
    <xf numFmtId="0" fontId="22" fillId="0" borderId="0" xfId="0" applyFont="1"/>
    <xf numFmtId="2" fontId="22" fillId="11" borderId="23" xfId="0" applyNumberFormat="1" applyFont="1" applyFill="1" applyBorder="1" applyAlignment="1">
      <alignment horizontal="center" wrapText="1"/>
    </xf>
    <xf numFmtId="2" fontId="22" fillId="11" borderId="25" xfId="0" applyNumberFormat="1" applyFont="1" applyFill="1" applyBorder="1" applyAlignment="1">
      <alignment horizontal="center" wrapText="1"/>
    </xf>
    <xf numFmtId="2" fontId="22" fillId="11" borderId="22" xfId="0" applyNumberFormat="1" applyFont="1" applyFill="1" applyBorder="1" applyAlignment="1">
      <alignment horizontal="center" wrapText="1"/>
    </xf>
    <xf numFmtId="2" fontId="22" fillId="4" borderId="22" xfId="0" applyNumberFormat="1" applyFont="1" applyFill="1" applyBorder="1" applyAlignment="1">
      <alignment horizontal="center" wrapText="1"/>
    </xf>
    <xf numFmtId="2" fontId="22" fillId="4" borderId="25" xfId="0" applyNumberFormat="1" applyFont="1" applyFill="1" applyBorder="1" applyAlignment="1">
      <alignment horizontal="center" wrapText="1"/>
    </xf>
    <xf numFmtId="2" fontId="22" fillId="11" borderId="58" xfId="0" applyNumberFormat="1" applyFont="1" applyFill="1" applyBorder="1" applyAlignment="1">
      <alignment horizontal="center" wrapText="1"/>
    </xf>
    <xf numFmtId="0" fontId="22" fillId="11" borderId="21" xfId="0" applyFont="1" applyFill="1" applyBorder="1" applyAlignment="1">
      <alignment horizontal="left" vertical="top" wrapText="1"/>
    </xf>
    <xf numFmtId="2" fontId="22" fillId="11" borderId="17" xfId="0" applyNumberFormat="1" applyFont="1" applyFill="1" applyBorder="1" applyAlignment="1">
      <alignment horizontal="center" wrapText="1"/>
    </xf>
    <xf numFmtId="2" fontId="22" fillId="11" borderId="0" xfId="0" applyNumberFormat="1" applyFont="1" applyFill="1" applyBorder="1" applyAlignment="1">
      <alignment horizontal="center" wrapText="1"/>
    </xf>
    <xf numFmtId="2" fontId="22" fillId="11" borderId="16" xfId="0" applyNumberFormat="1" applyFont="1" applyFill="1" applyBorder="1" applyAlignment="1">
      <alignment horizontal="center" wrapText="1"/>
    </xf>
    <xf numFmtId="2" fontId="22" fillId="4" borderId="16" xfId="0" applyNumberFormat="1" applyFont="1" applyFill="1" applyBorder="1" applyAlignment="1">
      <alignment horizontal="center" wrapText="1"/>
    </xf>
    <xf numFmtId="2" fontId="22" fillId="4" borderId="0" xfId="0" applyNumberFormat="1" applyFont="1" applyFill="1" applyBorder="1" applyAlignment="1">
      <alignment horizontal="center" wrapText="1"/>
    </xf>
    <xf numFmtId="2" fontId="22" fillId="11" borderId="19" xfId="0" applyNumberFormat="1" applyFont="1" applyFill="1" applyBorder="1" applyAlignment="1">
      <alignment horizontal="center" wrapText="1"/>
    </xf>
    <xf numFmtId="0" fontId="22" fillId="11" borderId="15" xfId="0" applyFont="1" applyFill="1" applyBorder="1" applyAlignment="1">
      <alignment horizontal="left" vertical="top" wrapText="1"/>
    </xf>
    <xf numFmtId="2" fontId="41" fillId="11" borderId="28" xfId="0" applyNumberFormat="1" applyFont="1" applyFill="1" applyBorder="1" applyAlignment="1">
      <alignment horizontal="center" wrapText="1"/>
    </xf>
    <xf numFmtId="2" fontId="41" fillId="11" borderId="13" xfId="0" applyNumberFormat="1" applyFont="1" applyFill="1" applyBorder="1" applyAlignment="1">
      <alignment horizontal="center" wrapText="1"/>
    </xf>
    <xf numFmtId="2" fontId="41" fillId="11" borderId="27" xfId="0" applyNumberFormat="1" applyFont="1" applyFill="1" applyBorder="1" applyAlignment="1">
      <alignment horizontal="center" wrapText="1"/>
    </xf>
    <xf numFmtId="2" fontId="41" fillId="4" borderId="27" xfId="0" applyNumberFormat="1" applyFont="1" applyFill="1" applyBorder="1" applyAlignment="1">
      <alignment horizontal="center" wrapText="1"/>
    </xf>
    <xf numFmtId="2" fontId="41" fillId="4" borderId="13" xfId="0" applyNumberFormat="1" applyFont="1" applyFill="1" applyBorder="1" applyAlignment="1">
      <alignment horizontal="center" wrapText="1"/>
    </xf>
    <xf numFmtId="1" fontId="41" fillId="11" borderId="12" xfId="0" applyNumberFormat="1" applyFont="1" applyFill="1" applyBorder="1" applyAlignment="1">
      <alignment horizontal="center" wrapText="1"/>
    </xf>
    <xf numFmtId="0" fontId="41" fillId="11" borderId="11" xfId="0" applyFont="1" applyFill="1" applyBorder="1" applyAlignment="1">
      <alignment horizontal="left" vertical="top" wrapText="1"/>
    </xf>
    <xf numFmtId="0" fontId="22" fillId="11" borderId="29" xfId="0" applyFont="1" applyFill="1" applyBorder="1" applyAlignment="1">
      <alignment horizontal="center" vertical="top" wrapText="1"/>
    </xf>
    <xf numFmtId="0" fontId="22" fillId="11" borderId="0" xfId="0" applyFont="1" applyFill="1" applyBorder="1" applyAlignment="1">
      <alignment horizontal="center" vertical="top" wrapText="1"/>
    </xf>
    <xf numFmtId="0" fontId="22" fillId="4" borderId="0" xfId="0" applyFont="1" applyFill="1" applyBorder="1" applyAlignment="1">
      <alignment horizontal="center" vertical="top" wrapText="1"/>
    </xf>
    <xf numFmtId="0" fontId="41" fillId="11" borderId="93" xfId="0" applyFont="1" applyFill="1" applyBorder="1" applyAlignment="1">
      <alignment horizontal="left" vertical="top" wrapText="1"/>
    </xf>
    <xf numFmtId="0" fontId="22" fillId="11" borderId="29" xfId="0" applyFont="1" applyFill="1" applyBorder="1" applyAlignment="1">
      <alignment vertical="top" wrapText="1" indent="1"/>
    </xf>
    <xf numFmtId="0" fontId="22" fillId="11" borderId="0" xfId="0" applyFont="1" applyFill="1" applyBorder="1" applyAlignment="1">
      <alignment vertical="top" wrapText="1" indent="1"/>
    </xf>
    <xf numFmtId="0" fontId="22" fillId="4" borderId="0" xfId="0" applyFont="1" applyFill="1" applyBorder="1" applyAlignment="1">
      <alignment vertical="top" wrapText="1" indent="1"/>
    </xf>
    <xf numFmtId="0" fontId="22" fillId="11" borderId="93" xfId="0" applyFont="1" applyFill="1" applyBorder="1" applyAlignment="1">
      <alignment horizontal="left" vertical="top" wrapText="1" indent="1"/>
    </xf>
    <xf numFmtId="2" fontId="22" fillId="11" borderId="10" xfId="0" applyNumberFormat="1" applyFont="1" applyFill="1" applyBorder="1" applyAlignment="1">
      <alignment horizontal="center" wrapText="1"/>
    </xf>
    <xf numFmtId="2" fontId="22" fillId="11" borderId="44" xfId="0" applyNumberFormat="1" applyFont="1" applyFill="1" applyBorder="1" applyAlignment="1">
      <alignment horizontal="center" wrapText="1"/>
    </xf>
    <xf numFmtId="2" fontId="22" fillId="11" borderId="9" xfId="0" applyNumberFormat="1" applyFont="1" applyFill="1" applyBorder="1" applyAlignment="1">
      <alignment horizontal="center" wrapText="1"/>
    </xf>
    <xf numFmtId="2" fontId="22" fillId="4" borderId="9" xfId="0" applyNumberFormat="1" applyFont="1" applyFill="1" applyBorder="1" applyAlignment="1">
      <alignment horizontal="center" wrapText="1"/>
    </xf>
    <xf numFmtId="2" fontId="22" fillId="4" borderId="44" xfId="0" applyNumberFormat="1" applyFont="1" applyFill="1" applyBorder="1" applyAlignment="1">
      <alignment horizontal="center" wrapText="1"/>
    </xf>
    <xf numFmtId="2" fontId="22" fillId="11" borderId="37" xfId="0" applyNumberFormat="1" applyFont="1" applyFill="1" applyBorder="1" applyAlignment="1">
      <alignment horizontal="center" wrapText="1"/>
    </xf>
    <xf numFmtId="0" fontId="22" fillId="11" borderId="8" xfId="0" applyFont="1" applyFill="1" applyBorder="1" applyAlignment="1">
      <alignment horizontal="left" vertical="top" wrapText="1"/>
    </xf>
    <xf numFmtId="0" fontId="41" fillId="4" borderId="0" xfId="0" applyFont="1" applyFill="1" applyBorder="1" applyAlignment="1">
      <alignment vertical="top" wrapText="1"/>
    </xf>
    <xf numFmtId="0" fontId="41" fillId="11" borderId="44" xfId="0" applyFont="1" applyFill="1" applyBorder="1" applyAlignment="1">
      <alignment vertical="top" wrapText="1"/>
    </xf>
    <xf numFmtId="0" fontId="22" fillId="11" borderId="8" xfId="0" applyFont="1" applyFill="1" applyBorder="1" applyAlignment="1">
      <alignment horizontal="left" vertical="top" wrapText="1" indent="1"/>
    </xf>
    <xf numFmtId="0" fontId="22" fillId="11" borderId="15" xfId="0" applyFont="1" applyFill="1" applyBorder="1" applyAlignment="1">
      <alignment horizontal="left" vertical="top" wrapText="1" indent="1"/>
    </xf>
    <xf numFmtId="0" fontId="22" fillId="11" borderId="15" xfId="0" applyFont="1" applyFill="1" applyBorder="1" applyAlignment="1">
      <alignment horizontal="left" vertical="top" indent="1"/>
    </xf>
    <xf numFmtId="0" fontId="22" fillId="11" borderId="30" xfId="0" applyFont="1" applyFill="1" applyBorder="1" applyAlignment="1">
      <alignment horizontal="left" vertical="top" wrapText="1" indent="1"/>
    </xf>
    <xf numFmtId="2" fontId="41" fillId="11" borderId="12" xfId="0" applyNumberFormat="1" applyFont="1" applyFill="1" applyBorder="1" applyAlignment="1">
      <alignment horizontal="center" wrapText="1"/>
    </xf>
    <xf numFmtId="0" fontId="22" fillId="11" borderId="14" xfId="0" applyFont="1" applyFill="1" applyBorder="1" applyAlignment="1">
      <alignment horizontal="center" wrapText="1"/>
    </xf>
    <xf numFmtId="0" fontId="22" fillId="11" borderId="13" xfId="0" applyFont="1" applyFill="1" applyBorder="1" applyAlignment="1">
      <alignment horizontal="center" wrapText="1"/>
    </xf>
    <xf numFmtId="0" fontId="22" fillId="4" borderId="13" xfId="0" applyFont="1" applyFill="1" applyBorder="1" applyAlignment="1">
      <alignment horizontal="center" wrapText="1"/>
    </xf>
    <xf numFmtId="0" fontId="22" fillId="11" borderId="94" xfId="0" applyFont="1" applyFill="1" applyBorder="1" applyAlignment="1">
      <alignment vertical="top" wrapText="1"/>
    </xf>
    <xf numFmtId="2" fontId="41" fillId="0" borderId="28" xfId="0" applyNumberFormat="1" applyFont="1" applyBorder="1" applyAlignment="1">
      <alignment horizontal="center"/>
    </xf>
    <xf numFmtId="2" fontId="41" fillId="0" borderId="27" xfId="0" applyNumberFormat="1" applyFont="1" applyBorder="1" applyAlignment="1">
      <alignment horizontal="center"/>
    </xf>
    <xf numFmtId="2" fontId="41" fillId="4" borderId="27" xfId="0" applyNumberFormat="1" applyFont="1" applyFill="1" applyBorder="1" applyAlignment="1">
      <alignment horizontal="center"/>
    </xf>
    <xf numFmtId="1" fontId="41" fillId="0" borderId="27" xfId="0" applyNumberFormat="1" applyFont="1" applyBorder="1" applyAlignment="1">
      <alignment horizontal="center"/>
    </xf>
    <xf numFmtId="0" fontId="41" fillId="3" borderId="20" xfId="0" applyFont="1" applyFill="1" applyBorder="1" applyAlignment="1">
      <alignment horizontal="center" vertical="top" wrapText="1"/>
    </xf>
    <xf numFmtId="0" fontId="61" fillId="3" borderId="27" xfId="0" applyFont="1" applyFill="1" applyBorder="1" applyAlignment="1">
      <alignment horizontal="center" vertical="center"/>
    </xf>
    <xf numFmtId="2" fontId="41" fillId="0" borderId="0" xfId="0" applyNumberFormat="1" applyFont="1" applyAlignment="1">
      <alignment horizontal="center"/>
    </xf>
    <xf numFmtId="2" fontId="18" fillId="0" borderId="33" xfId="67" applyNumberFormat="1" applyFont="1" applyBorder="1" applyAlignment="1">
      <alignment horizontal="center"/>
    </xf>
    <xf numFmtId="2" fontId="18" fillId="0" borderId="32" xfId="67" applyNumberFormat="1" applyFont="1" applyBorder="1" applyAlignment="1">
      <alignment horizontal="center"/>
    </xf>
    <xf numFmtId="2" fontId="18" fillId="0" borderId="41" xfId="67" applyNumberFormat="1" applyFont="1" applyBorder="1" applyAlignment="1">
      <alignment horizontal="center"/>
    </xf>
    <xf numFmtId="172" fontId="18" fillId="0" borderId="31" xfId="67" applyNumberFormat="1" applyFont="1" applyBorder="1" applyAlignment="1" applyProtection="1">
      <alignment horizontal="left" vertical="center"/>
    </xf>
    <xf numFmtId="0" fontId="22" fillId="0" borderId="0" xfId="0" applyFont="1" applyAlignment="1">
      <alignment horizontal="center"/>
    </xf>
    <xf numFmtId="2" fontId="22" fillId="0" borderId="17" xfId="5" applyNumberFormat="1" applyFont="1" applyBorder="1" applyAlignment="1">
      <alignment horizontal="center"/>
    </xf>
    <xf numFmtId="2" fontId="22" fillId="0" borderId="9" xfId="5" applyNumberFormat="1" applyFont="1" applyBorder="1" applyAlignment="1">
      <alignment horizontal="center"/>
    </xf>
    <xf numFmtId="2" fontId="22" fillId="0" borderId="37" xfId="5" applyNumberFormat="1" applyFont="1" applyBorder="1" applyAlignment="1">
      <alignment horizontal="center"/>
    </xf>
    <xf numFmtId="2" fontId="9" fillId="0" borderId="9" xfId="67" applyNumberFormat="1" applyFont="1" applyBorder="1" applyAlignment="1">
      <alignment horizontal="center"/>
    </xf>
    <xf numFmtId="172" fontId="9" fillId="0" borderId="8" xfId="67" applyNumberFormat="1" applyFont="1" applyBorder="1" applyAlignment="1" applyProtection="1">
      <alignment horizontal="left" vertical="center"/>
    </xf>
    <xf numFmtId="2" fontId="22" fillId="0" borderId="16" xfId="5" applyNumberFormat="1" applyFont="1" applyBorder="1" applyAlignment="1">
      <alignment horizontal="center"/>
    </xf>
    <xf numFmtId="2" fontId="22" fillId="0" borderId="19" xfId="5" applyNumberFormat="1" applyFont="1" applyBorder="1" applyAlignment="1">
      <alignment horizontal="center"/>
    </xf>
    <xf numFmtId="2" fontId="9" fillId="0" borderId="16" xfId="67" applyNumberFormat="1" applyFont="1" applyBorder="1" applyAlignment="1">
      <alignment horizontal="center"/>
    </xf>
    <xf numFmtId="172" fontId="9" fillId="0" borderId="15" xfId="67" applyNumberFormat="1" applyFont="1" applyBorder="1" applyAlignment="1" applyProtection="1">
      <alignment horizontal="left" vertical="center"/>
    </xf>
    <xf numFmtId="2" fontId="9" fillId="4" borderId="16" xfId="67" applyNumberFormat="1" applyFont="1" applyFill="1" applyBorder="1" applyAlignment="1">
      <alignment horizontal="center"/>
    </xf>
    <xf numFmtId="2" fontId="22" fillId="0" borderId="0" xfId="0" applyNumberFormat="1" applyFont="1" applyFill="1" applyAlignment="1">
      <alignment horizontal="center"/>
    </xf>
    <xf numFmtId="0" fontId="22" fillId="0" borderId="0" xfId="0" applyFont="1" applyFill="1" applyAlignment="1">
      <alignment horizontal="center"/>
    </xf>
    <xf numFmtId="2" fontId="9" fillId="0" borderId="17" xfId="5" applyNumberFormat="1" applyFont="1" applyFill="1" applyBorder="1" applyAlignment="1">
      <alignment horizontal="center"/>
    </xf>
    <xf numFmtId="2" fontId="9" fillId="0" borderId="16" xfId="5" applyNumberFormat="1" applyFont="1" applyFill="1" applyBorder="1" applyAlignment="1">
      <alignment horizontal="center"/>
    </xf>
    <xf numFmtId="2" fontId="9" fillId="0" borderId="16" xfId="67" applyNumberFormat="1" applyFont="1" applyBorder="1" applyAlignment="1" applyProtection="1">
      <alignment horizontal="center"/>
    </xf>
    <xf numFmtId="2" fontId="22" fillId="4" borderId="16" xfId="5" applyNumberFormat="1" applyFont="1" applyFill="1" applyBorder="1" applyAlignment="1">
      <alignment horizontal="center"/>
    </xf>
    <xf numFmtId="2" fontId="9" fillId="0" borderId="16" xfId="67" applyNumberFormat="1" applyFont="1" applyFill="1" applyBorder="1" applyAlignment="1" applyProtection="1">
      <alignment horizontal="center"/>
    </xf>
    <xf numFmtId="2" fontId="22" fillId="0" borderId="20" xfId="5" applyNumberFormat="1" applyFont="1" applyBorder="1" applyAlignment="1">
      <alignment horizontal="center"/>
    </xf>
    <xf numFmtId="2" fontId="22" fillId="0" borderId="40" xfId="5" applyNumberFormat="1" applyFont="1" applyBorder="1" applyAlignment="1">
      <alignment horizontal="center"/>
    </xf>
    <xf numFmtId="2" fontId="9" fillId="0" borderId="20" xfId="67" applyNumberFormat="1" applyFont="1" applyBorder="1" applyAlignment="1" applyProtection="1">
      <alignment horizontal="center"/>
    </xf>
    <xf numFmtId="172" fontId="9" fillId="0" borderId="30" xfId="67" applyNumberFormat="1" applyFont="1" applyBorder="1" applyAlignment="1" applyProtection="1">
      <alignment horizontal="left" vertical="center"/>
    </xf>
    <xf numFmtId="172" fontId="18" fillId="3" borderId="28" xfId="67" applyNumberFormat="1" applyFont="1" applyFill="1" applyBorder="1" applyAlignment="1" applyProtection="1">
      <alignment vertical="center"/>
    </xf>
    <xf numFmtId="172" fontId="18" fillId="3" borderId="27" xfId="67" applyNumberFormat="1" applyFont="1" applyFill="1" applyBorder="1" applyAlignment="1" applyProtection="1">
      <alignment horizontal="center" vertical="center"/>
    </xf>
    <xf numFmtId="172" fontId="18" fillId="3" borderId="12" xfId="67" applyNumberFormat="1" applyFont="1" applyFill="1" applyBorder="1" applyAlignment="1" applyProtection="1">
      <alignment horizontal="center" vertical="center"/>
    </xf>
    <xf numFmtId="0" fontId="9" fillId="0" borderId="0" xfId="9" applyFont="1"/>
    <xf numFmtId="0" fontId="22" fillId="0" borderId="0" xfId="5" applyFont="1"/>
    <xf numFmtId="0" fontId="22" fillId="0" borderId="0" xfId="10" applyFont="1"/>
    <xf numFmtId="0" fontId="41" fillId="0" borderId="0" xfId="10" applyFont="1"/>
    <xf numFmtId="173" fontId="18" fillId="0" borderId="33" xfId="68" applyNumberFormat="1" applyFont="1" applyBorder="1" applyAlignment="1">
      <alignment horizontal="center"/>
    </xf>
    <xf numFmtId="173" fontId="18" fillId="0" borderId="32" xfId="68" applyNumberFormat="1" applyFont="1" applyBorder="1" applyAlignment="1">
      <alignment horizontal="center"/>
    </xf>
    <xf numFmtId="172" fontId="18" fillId="0" borderId="31" xfId="68" applyNumberFormat="1" applyFont="1" applyBorder="1" applyAlignment="1" applyProtection="1">
      <alignment horizontal="left" vertical="center"/>
    </xf>
    <xf numFmtId="2" fontId="9" fillId="0" borderId="0" xfId="9" applyNumberFormat="1" applyFont="1"/>
    <xf numFmtId="173" fontId="9" fillId="0" borderId="17" xfId="9" applyNumberFormat="1" applyFont="1" applyBorder="1" applyAlignment="1">
      <alignment horizontal="center"/>
    </xf>
    <xf numFmtId="173" fontId="9" fillId="0" borderId="16" xfId="9" applyNumberFormat="1" applyFont="1" applyFill="1" applyBorder="1" applyAlignment="1">
      <alignment horizontal="center"/>
    </xf>
    <xf numFmtId="173" fontId="9" fillId="0" borderId="16" xfId="9" applyNumberFormat="1" applyFont="1" applyBorder="1" applyAlignment="1">
      <alignment horizontal="center"/>
    </xf>
    <xf numFmtId="173" fontId="9" fillId="0" borderId="16" xfId="68" applyNumberFormat="1" applyFont="1" applyFill="1" applyBorder="1" applyAlignment="1" applyProtection="1">
      <alignment horizontal="center"/>
    </xf>
    <xf numFmtId="173" fontId="22" fillId="0" borderId="16" xfId="10" applyNumberFormat="1" applyFont="1" applyBorder="1" applyAlignment="1">
      <alignment horizontal="center"/>
    </xf>
    <xf numFmtId="173" fontId="9" fillId="0" borderId="16" xfId="68" applyNumberFormat="1" applyFont="1" applyBorder="1" applyAlignment="1" applyProtection="1">
      <alignment horizontal="center"/>
    </xf>
    <xf numFmtId="172" fontId="9" fillId="0" borderId="15" xfId="68" applyNumberFormat="1" applyFont="1" applyBorder="1" applyAlignment="1" applyProtection="1">
      <alignment horizontal="left" vertical="center"/>
    </xf>
    <xf numFmtId="173" fontId="9" fillId="0" borderId="17" xfId="9" quotePrefix="1" applyNumberFormat="1" applyFont="1" applyFill="1" applyBorder="1" applyAlignment="1">
      <alignment horizontal="center"/>
    </xf>
    <xf numFmtId="173" fontId="9" fillId="0" borderId="16" xfId="9" quotePrefix="1" applyNumberFormat="1" applyFont="1" applyFill="1" applyBorder="1" applyAlignment="1">
      <alignment horizontal="center"/>
    </xf>
    <xf numFmtId="0" fontId="9" fillId="0" borderId="16" xfId="68" applyNumberFormat="1" applyFont="1" applyFill="1" applyBorder="1" applyAlignment="1" applyProtection="1">
      <alignment horizontal="center"/>
    </xf>
    <xf numFmtId="173" fontId="9" fillId="0" borderId="16" xfId="69" applyNumberFormat="1" applyFont="1" applyBorder="1" applyAlignment="1">
      <alignment horizontal="center"/>
    </xf>
    <xf numFmtId="173" fontId="9" fillId="0" borderId="17" xfId="68" applyNumberFormat="1" applyFont="1" applyFill="1" applyBorder="1" applyAlignment="1" applyProtection="1">
      <alignment horizontal="center"/>
    </xf>
    <xf numFmtId="173" fontId="9" fillId="4" borderId="16" xfId="68" applyNumberFormat="1" applyFont="1" applyFill="1" applyBorder="1" applyAlignment="1" applyProtection="1">
      <alignment horizontal="center"/>
    </xf>
    <xf numFmtId="173" fontId="9" fillId="0" borderId="18" xfId="68" applyNumberFormat="1" applyFont="1" applyFill="1" applyBorder="1" applyAlignment="1" applyProtection="1">
      <alignment horizontal="center"/>
    </xf>
    <xf numFmtId="173" fontId="9" fillId="0" borderId="20" xfId="68" applyNumberFormat="1" applyFont="1" applyFill="1" applyBorder="1" applyAlignment="1" applyProtection="1">
      <alignment horizontal="center"/>
    </xf>
    <xf numFmtId="173" fontId="22" fillId="0" borderId="20" xfId="10" applyNumberFormat="1" applyFont="1" applyBorder="1" applyAlignment="1">
      <alignment horizontal="center"/>
    </xf>
    <xf numFmtId="173" fontId="9" fillId="0" borderId="20" xfId="68" applyNumberFormat="1" applyFont="1" applyBorder="1" applyAlignment="1" applyProtection="1">
      <alignment horizontal="center"/>
    </xf>
    <xf numFmtId="172" fontId="9" fillId="0" borderId="30" xfId="68" applyNumberFormat="1" applyFont="1" applyBorder="1" applyAlignment="1" applyProtection="1">
      <alignment horizontal="left" vertical="center"/>
    </xf>
    <xf numFmtId="172" fontId="18" fillId="3" borderId="28" xfId="68" applyNumberFormat="1" applyFont="1" applyFill="1" applyBorder="1" applyAlignment="1" applyProtection="1">
      <alignment horizontal="center" vertical="center"/>
    </xf>
    <xf numFmtId="172" fontId="18" fillId="3" borderId="27" xfId="68" applyNumberFormat="1" applyFont="1" applyFill="1" applyBorder="1" applyAlignment="1" applyProtection="1">
      <alignment horizontal="center" vertical="center"/>
    </xf>
    <xf numFmtId="0" fontId="14" fillId="0" borderId="0" xfId="11" applyNumberFormat="1" applyFont="1"/>
    <xf numFmtId="0" fontId="14" fillId="0" borderId="0" xfId="11" applyFont="1"/>
    <xf numFmtId="2" fontId="9" fillId="11" borderId="0" xfId="11" applyNumberFormat="1" applyFont="1" applyFill="1" applyBorder="1" applyAlignment="1">
      <alignment vertical="top"/>
    </xf>
    <xf numFmtId="0" fontId="4" fillId="0" borderId="0" xfId="66" applyFont="1"/>
    <xf numFmtId="0" fontId="4" fillId="0" borderId="0" xfId="66" applyFont="1" applyFill="1"/>
    <xf numFmtId="0" fontId="9" fillId="0" borderId="0" xfId="66" applyFont="1" applyFill="1" applyBorder="1"/>
    <xf numFmtId="2" fontId="18" fillId="11" borderId="33" xfId="11" applyNumberFormat="1" applyFont="1" applyFill="1" applyBorder="1" applyAlignment="1">
      <alignment horizontal="center" wrapText="1"/>
    </xf>
    <xf numFmtId="2" fontId="18" fillId="11" borderId="32" xfId="11" applyNumberFormat="1" applyFont="1" applyFill="1" applyBorder="1" applyAlignment="1">
      <alignment horizontal="center" wrapText="1"/>
    </xf>
    <xf numFmtId="2" fontId="18" fillId="11" borderId="31" xfId="11" applyNumberFormat="1" applyFont="1" applyFill="1" applyBorder="1" applyAlignment="1">
      <alignment vertical="top"/>
    </xf>
    <xf numFmtId="2" fontId="9" fillId="11" borderId="17" xfId="11" applyNumberFormat="1" applyFont="1" applyFill="1" applyBorder="1" applyAlignment="1">
      <alignment horizontal="center" wrapText="1"/>
    </xf>
    <xf numFmtId="2" fontId="9" fillId="11" borderId="16" xfId="11" applyNumberFormat="1" applyFont="1" applyFill="1" applyBorder="1" applyAlignment="1">
      <alignment horizontal="center" wrapText="1"/>
    </xf>
    <xf numFmtId="2" fontId="9" fillId="11" borderId="15" xfId="11" applyNumberFormat="1" applyFont="1" applyFill="1" applyBorder="1" applyAlignment="1">
      <alignment vertical="top"/>
    </xf>
    <xf numFmtId="2" fontId="18" fillId="11" borderId="28" xfId="11" applyNumberFormat="1" applyFont="1" applyFill="1" applyBorder="1" applyAlignment="1">
      <alignment horizontal="center" wrapText="1"/>
    </xf>
    <xf numFmtId="2" fontId="18" fillId="11" borderId="27" xfId="11" applyNumberFormat="1" applyFont="1" applyFill="1" applyBorder="1" applyAlignment="1">
      <alignment horizontal="center" wrapText="1"/>
    </xf>
    <xf numFmtId="1" fontId="18" fillId="11" borderId="27" xfId="11" applyNumberFormat="1" applyFont="1" applyFill="1" applyBorder="1" applyAlignment="1">
      <alignment horizontal="center" wrapText="1"/>
    </xf>
    <xf numFmtId="2" fontId="18" fillId="11" borderId="11" xfId="11" applyNumberFormat="1" applyFont="1" applyFill="1" applyBorder="1" applyAlignment="1">
      <alignment horizontal="left" vertical="top"/>
    </xf>
    <xf numFmtId="2" fontId="18" fillId="11" borderId="17" xfId="11" applyNumberFormat="1" applyFont="1" applyFill="1" applyBorder="1" applyAlignment="1">
      <alignment horizontal="center" wrapText="1"/>
    </xf>
    <xf numFmtId="2" fontId="18" fillId="11" borderId="16" xfId="11" applyNumberFormat="1" applyFont="1" applyFill="1" applyBorder="1" applyAlignment="1">
      <alignment horizontal="center" wrapText="1"/>
    </xf>
    <xf numFmtId="2" fontId="18" fillId="11" borderId="15" xfId="11" applyNumberFormat="1" applyFont="1" applyFill="1" applyBorder="1" applyAlignment="1">
      <alignment vertical="top"/>
    </xf>
    <xf numFmtId="2" fontId="18" fillId="11" borderId="11" xfId="11" applyNumberFormat="1" applyFont="1" applyFill="1" applyBorder="1" applyAlignment="1">
      <alignment vertical="top"/>
    </xf>
    <xf numFmtId="0" fontId="60" fillId="3" borderId="27" xfId="11" applyFont="1" applyFill="1" applyBorder="1" applyAlignment="1">
      <alignment horizontal="center" vertical="center" wrapText="1"/>
    </xf>
    <xf numFmtId="0" fontId="18" fillId="3" borderId="39" xfId="11" applyFont="1" applyFill="1" applyBorder="1" applyAlignment="1">
      <alignment horizontal="center" vertical="center" wrapText="1"/>
    </xf>
    <xf numFmtId="0" fontId="22" fillId="0" borderId="0" xfId="11" applyNumberFormat="1" applyFont="1"/>
    <xf numFmtId="0" fontId="22" fillId="0" borderId="0" xfId="0" applyNumberFormat="1" applyFont="1"/>
    <xf numFmtId="43" fontId="41" fillId="0" borderId="0" xfId="0" applyNumberFormat="1" applyFont="1"/>
    <xf numFmtId="43" fontId="22" fillId="0" borderId="0" xfId="1" applyFont="1"/>
    <xf numFmtId="2" fontId="18" fillId="0" borderId="33" xfId="71" applyNumberFormat="1" applyFont="1" applyBorder="1" applyAlignment="1">
      <alignment horizontal="center" vertical="center"/>
    </xf>
    <xf numFmtId="2" fontId="18" fillId="0" borderId="32" xfId="71" applyNumberFormat="1" applyFont="1" applyBorder="1" applyAlignment="1">
      <alignment horizontal="center" vertical="center"/>
    </xf>
    <xf numFmtId="172" fontId="18" fillId="0" borderId="31" xfId="71" applyNumberFormat="1" applyFont="1" applyBorder="1" applyAlignment="1" applyProtection="1">
      <alignment horizontal="left" vertical="center"/>
    </xf>
    <xf numFmtId="43" fontId="22" fillId="0" borderId="0" xfId="0" applyNumberFormat="1" applyFont="1"/>
    <xf numFmtId="2" fontId="9" fillId="0" borderId="36" xfId="71" applyNumberFormat="1" applyFont="1" applyBorder="1" applyAlignment="1">
      <alignment horizontal="center"/>
    </xf>
    <xf numFmtId="2" fontId="9" fillId="0" borderId="9" xfId="71" applyNumberFormat="1" applyFont="1" applyBorder="1" applyAlignment="1">
      <alignment horizontal="center"/>
    </xf>
    <xf numFmtId="2" fontId="9" fillId="0" borderId="37" xfId="71" applyNumberFormat="1" applyFont="1" applyBorder="1" applyAlignment="1">
      <alignment horizontal="center" vertical="center"/>
    </xf>
    <xf numFmtId="2" fontId="9" fillId="0" borderId="19" xfId="71" applyNumberFormat="1" applyFont="1" applyBorder="1" applyAlignment="1">
      <alignment horizontal="center" vertical="center"/>
    </xf>
    <xf numFmtId="2" fontId="9" fillId="0" borderId="16" xfId="71" applyNumberFormat="1" applyFont="1" applyBorder="1" applyAlignment="1">
      <alignment horizontal="center" vertical="center"/>
    </xf>
    <xf numFmtId="172" fontId="9" fillId="0" borderId="15" xfId="71" applyNumberFormat="1" applyFont="1" applyBorder="1" applyAlignment="1" applyProtection="1">
      <alignment horizontal="left" vertical="center"/>
    </xf>
    <xf numFmtId="2" fontId="9" fillId="0" borderId="29" xfId="71" applyNumberFormat="1" applyFont="1" applyBorder="1" applyAlignment="1">
      <alignment horizontal="center"/>
    </xf>
    <xf numFmtId="2" fontId="9" fillId="0" borderId="16" xfId="71" applyNumberFormat="1" applyFont="1" applyBorder="1" applyAlignment="1">
      <alignment horizontal="center"/>
    </xf>
    <xf numFmtId="2" fontId="9" fillId="4" borderId="19" xfId="71" applyNumberFormat="1" applyFont="1" applyFill="1" applyBorder="1" applyAlignment="1">
      <alignment horizontal="center" vertical="center"/>
    </xf>
    <xf numFmtId="2" fontId="9" fillId="0" borderId="29" xfId="71" applyNumberFormat="1" applyFont="1" applyFill="1" applyBorder="1" applyAlignment="1">
      <alignment horizontal="center"/>
    </xf>
    <xf numFmtId="2" fontId="9" fillId="0" borderId="16" xfId="71" applyNumberFormat="1" applyFont="1" applyFill="1" applyBorder="1" applyAlignment="1">
      <alignment horizontal="center"/>
    </xf>
    <xf numFmtId="2" fontId="9" fillId="0" borderId="56" xfId="71" applyNumberFormat="1" applyFont="1" applyFill="1" applyBorder="1" applyAlignment="1">
      <alignment horizontal="center"/>
    </xf>
    <xf numFmtId="2" fontId="9" fillId="0" borderId="20" xfId="71" applyNumberFormat="1" applyFont="1" applyFill="1" applyBorder="1" applyAlignment="1">
      <alignment horizontal="center"/>
    </xf>
    <xf numFmtId="2" fontId="9" fillId="0" borderId="40" xfId="71" applyNumberFormat="1" applyFont="1" applyBorder="1" applyAlignment="1">
      <alignment horizontal="center" vertical="center"/>
    </xf>
    <xf numFmtId="2" fontId="9" fillId="0" borderId="20" xfId="71" applyNumberFormat="1" applyFont="1" applyBorder="1" applyAlignment="1">
      <alignment horizontal="center" vertical="center"/>
    </xf>
    <xf numFmtId="172" fontId="9" fillId="0" borderId="30" xfId="71" applyNumberFormat="1" applyFont="1" applyBorder="1" applyAlignment="1" applyProtection="1">
      <alignment horizontal="left" vertical="center"/>
    </xf>
    <xf numFmtId="172" fontId="18" fillId="3" borderId="18" xfId="71" applyNumberFormat="1" applyFont="1" applyFill="1" applyBorder="1" applyAlignment="1" applyProtection="1">
      <alignment horizontal="center" vertical="center"/>
    </xf>
    <xf numFmtId="172" fontId="18" fillId="3" borderId="27" xfId="71" applyNumberFormat="1" applyFont="1" applyFill="1" applyBorder="1" applyAlignment="1" applyProtection="1">
      <alignment horizontal="center" vertical="center"/>
    </xf>
    <xf numFmtId="172" fontId="18" fillId="3" borderId="20" xfId="71" applyNumberFormat="1" applyFont="1" applyFill="1" applyBorder="1" applyAlignment="1" applyProtection="1">
      <alignment horizontal="center" vertical="center"/>
    </xf>
    <xf numFmtId="0" fontId="19" fillId="0" borderId="0" xfId="66" applyFont="1"/>
    <xf numFmtId="0" fontId="17" fillId="0" borderId="0" xfId="66" applyFont="1"/>
    <xf numFmtId="0" fontId="19" fillId="0" borderId="0" xfId="66" applyFont="1" applyAlignment="1">
      <alignment horizontal="center"/>
    </xf>
    <xf numFmtId="0" fontId="19" fillId="0" borderId="0" xfId="66" applyFont="1" applyAlignment="1"/>
    <xf numFmtId="0" fontId="19" fillId="0" borderId="0" xfId="56" applyFont="1"/>
    <xf numFmtId="0" fontId="19" fillId="0" borderId="0" xfId="66" applyFont="1" applyFill="1" applyBorder="1" applyAlignment="1">
      <alignment horizontal="left" vertical="center"/>
    </xf>
    <xf numFmtId="2" fontId="9" fillId="0" borderId="0" xfId="66" applyNumberFormat="1" applyFont="1" applyBorder="1" applyAlignment="1">
      <alignment horizontal="center" vertical="center"/>
    </xf>
    <xf numFmtId="2" fontId="9" fillId="4" borderId="0" xfId="66" applyNumberFormat="1" applyFont="1" applyFill="1" applyBorder="1" applyAlignment="1">
      <alignment horizontal="center" vertical="center"/>
    </xf>
    <xf numFmtId="2" fontId="9" fillId="4" borderId="0" xfId="56" applyNumberFormat="1" applyFont="1" applyFill="1" applyBorder="1" applyAlignment="1">
      <alignment horizontal="center" vertical="center"/>
    </xf>
    <xf numFmtId="0" fontId="19" fillId="0" borderId="0" xfId="66" applyFont="1" applyBorder="1" applyAlignment="1">
      <alignment horizontal="left" vertical="center"/>
    </xf>
    <xf numFmtId="0" fontId="18" fillId="0" borderId="0" xfId="66" applyFont="1" applyBorder="1" applyAlignment="1">
      <alignment vertical="center"/>
    </xf>
    <xf numFmtId="2" fontId="9" fillId="0" borderId="55" xfId="66" applyNumberFormat="1" applyFont="1" applyBorder="1" applyAlignment="1">
      <alignment horizontal="center" vertical="center"/>
    </xf>
    <xf numFmtId="2" fontId="9" fillId="4" borderId="22" xfId="66" applyNumberFormat="1" applyFont="1" applyFill="1" applyBorder="1" applyAlignment="1">
      <alignment horizontal="center" vertical="center"/>
    </xf>
    <xf numFmtId="2" fontId="9" fillId="0" borderId="22" xfId="66" applyNumberFormat="1" applyFont="1" applyBorder="1" applyAlignment="1">
      <alignment horizontal="center" vertical="center"/>
    </xf>
    <xf numFmtId="2" fontId="9" fillId="4" borderId="22" xfId="56" applyNumberFormat="1" applyFont="1" applyFill="1" applyBorder="1" applyAlignment="1">
      <alignment horizontal="center" vertical="center"/>
    </xf>
    <xf numFmtId="2" fontId="9" fillId="4" borderId="25" xfId="56" applyNumberFormat="1" applyFont="1" applyFill="1" applyBorder="1" applyAlignment="1">
      <alignment horizontal="center" vertical="center"/>
    </xf>
    <xf numFmtId="0" fontId="9" fillId="0" borderId="58" xfId="66" applyFont="1" applyBorder="1" applyAlignment="1">
      <alignment horizontal="left" vertical="center"/>
    </xf>
    <xf numFmtId="0" fontId="18" fillId="0" borderId="21" xfId="66" applyFont="1" applyBorder="1" applyAlignment="1">
      <alignment vertical="center"/>
    </xf>
    <xf numFmtId="2" fontId="9" fillId="0" borderId="29" xfId="66" applyNumberFormat="1" applyFont="1" applyBorder="1" applyAlignment="1">
      <alignment horizontal="center" vertical="center"/>
    </xf>
    <xf numFmtId="2" fontId="9" fillId="4" borderId="16" xfId="66" applyNumberFormat="1" applyFont="1" applyFill="1" applyBorder="1" applyAlignment="1">
      <alignment horizontal="center" vertical="center"/>
    </xf>
    <xf numFmtId="2" fontId="9" fillId="0" borderId="16" xfId="66" applyNumberFormat="1" applyFont="1" applyBorder="1" applyAlignment="1">
      <alignment horizontal="center" vertical="center"/>
    </xf>
    <xf numFmtId="2" fontId="9" fillId="4" borderId="16" xfId="56" applyNumberFormat="1" applyFont="1" applyFill="1" applyBorder="1" applyAlignment="1">
      <alignment horizontal="center" vertical="center"/>
    </xf>
    <xf numFmtId="0" fontId="9" fillId="0" borderId="0" xfId="66" applyFont="1" applyBorder="1" applyAlignment="1">
      <alignment horizontal="left" vertical="center"/>
    </xf>
    <xf numFmtId="0" fontId="18" fillId="0" borderId="15" xfId="66" applyFont="1" applyBorder="1" applyAlignment="1">
      <alignment horizontal="center" vertical="center"/>
    </xf>
    <xf numFmtId="2" fontId="18" fillId="0" borderId="29" xfId="66" applyNumberFormat="1" applyFont="1" applyBorder="1" applyAlignment="1">
      <alignment horizontal="center" vertical="center"/>
    </xf>
    <xf numFmtId="2" fontId="18" fillId="4" borderId="16" xfId="66" applyNumberFormat="1" applyFont="1" applyFill="1" applyBorder="1" applyAlignment="1">
      <alignment horizontal="center" vertical="center"/>
    </xf>
    <xf numFmtId="2" fontId="18" fillId="0" borderId="16" xfId="66" applyNumberFormat="1" applyFont="1" applyBorder="1" applyAlignment="1">
      <alignment horizontal="center" vertical="center"/>
    </xf>
    <xf numFmtId="2" fontId="18" fillId="4" borderId="16" xfId="56" applyNumberFormat="1" applyFont="1" applyFill="1" applyBorder="1" applyAlignment="1">
      <alignment horizontal="center" vertical="center"/>
    </xf>
    <xf numFmtId="2" fontId="18" fillId="4" borderId="0" xfId="56" applyNumberFormat="1" applyFont="1" applyFill="1" applyBorder="1" applyAlignment="1">
      <alignment horizontal="center" vertical="center"/>
    </xf>
    <xf numFmtId="2" fontId="18" fillId="0" borderId="16" xfId="72" applyNumberFormat="1" applyFont="1" applyBorder="1" applyAlignment="1">
      <alignment horizontal="center" vertical="center"/>
    </xf>
    <xf numFmtId="0" fontId="18" fillId="0" borderId="0" xfId="66" applyFont="1" applyBorder="1" applyAlignment="1">
      <alignment horizontal="left" vertical="center"/>
    </xf>
    <xf numFmtId="2" fontId="65" fillId="0" borderId="29" xfId="66" applyNumberFormat="1" applyFont="1" applyBorder="1" applyAlignment="1">
      <alignment horizontal="center" vertical="center"/>
    </xf>
    <xf numFmtId="0" fontId="17" fillId="0" borderId="0" xfId="66" applyFont="1" applyFill="1"/>
    <xf numFmtId="2" fontId="18" fillId="0" borderId="14" xfId="66" applyNumberFormat="1" applyFont="1" applyFill="1" applyBorder="1" applyAlignment="1">
      <alignment horizontal="center" vertical="center"/>
    </xf>
    <xf numFmtId="2" fontId="18" fillId="4" borderId="27" xfId="66" applyNumberFormat="1" applyFont="1" applyFill="1" applyBorder="1" applyAlignment="1">
      <alignment horizontal="center" vertical="center"/>
    </xf>
    <xf numFmtId="2" fontId="18" fillId="0" borderId="27" xfId="66" applyNumberFormat="1" applyFont="1" applyFill="1" applyBorder="1" applyAlignment="1">
      <alignment horizontal="center" vertical="center"/>
    </xf>
    <xf numFmtId="2" fontId="18" fillId="4" borderId="27" xfId="56" applyNumberFormat="1" applyFont="1" applyFill="1" applyBorder="1" applyAlignment="1">
      <alignment horizontal="center" vertical="center"/>
    </xf>
    <xf numFmtId="2" fontId="18" fillId="4" borderId="13" xfId="56" applyNumberFormat="1" applyFont="1" applyFill="1" applyBorder="1" applyAlignment="1">
      <alignment horizontal="center" vertical="center"/>
    </xf>
    <xf numFmtId="2" fontId="18" fillId="0" borderId="27" xfId="72" applyNumberFormat="1" applyFont="1" applyFill="1" applyBorder="1" applyAlignment="1">
      <alignment horizontal="center" vertical="center"/>
    </xf>
    <xf numFmtId="0" fontId="18" fillId="0" borderId="13" xfId="66" applyFont="1" applyFill="1" applyBorder="1" applyAlignment="1">
      <alignment horizontal="left" vertical="center"/>
    </xf>
    <xf numFmtId="0" fontId="18" fillId="0" borderId="11" xfId="66" applyFont="1" applyFill="1" applyBorder="1" applyAlignment="1">
      <alignment horizontal="center" vertical="center"/>
    </xf>
    <xf numFmtId="2" fontId="9" fillId="0" borderId="36" xfId="66" applyNumberFormat="1" applyFont="1" applyBorder="1" applyAlignment="1">
      <alignment horizontal="center" vertical="center"/>
    </xf>
    <xf numFmtId="2" fontId="9" fillId="4" borderId="9" xfId="66" applyNumberFormat="1" applyFont="1" applyFill="1" applyBorder="1" applyAlignment="1">
      <alignment horizontal="center" vertical="center"/>
    </xf>
    <xf numFmtId="2" fontId="9" fillId="0" borderId="9" xfId="66" applyNumberFormat="1" applyFont="1" applyBorder="1" applyAlignment="1">
      <alignment horizontal="center" vertical="center"/>
    </xf>
    <xf numFmtId="2" fontId="9" fillId="4" borderId="9" xfId="56" applyNumberFormat="1" applyFont="1" applyFill="1" applyBorder="1" applyAlignment="1">
      <alignment horizontal="center" vertical="center"/>
    </xf>
    <xf numFmtId="2" fontId="9" fillId="0" borderId="9" xfId="72" applyNumberFormat="1" applyFont="1" applyBorder="1" applyAlignment="1">
      <alignment horizontal="center" vertical="center"/>
    </xf>
    <xf numFmtId="0" fontId="9" fillId="0" borderId="44" xfId="66" applyFont="1" applyBorder="1" applyAlignment="1">
      <alignment horizontal="left" vertical="center"/>
    </xf>
    <xf numFmtId="0" fontId="18" fillId="0" borderId="8" xfId="66" applyFont="1" applyBorder="1" applyAlignment="1">
      <alignment horizontal="center" vertical="center"/>
    </xf>
    <xf numFmtId="2" fontId="9" fillId="0" borderId="16" xfId="72" applyNumberFormat="1" applyFont="1" applyBorder="1" applyAlignment="1">
      <alignment horizontal="center" vertical="center"/>
    </xf>
    <xf numFmtId="0" fontId="18" fillId="0" borderId="15" xfId="66" applyFont="1" applyBorder="1" applyAlignment="1">
      <alignment vertical="center"/>
    </xf>
    <xf numFmtId="2" fontId="18" fillId="0" borderId="14" xfId="66" applyNumberFormat="1" applyFont="1" applyBorder="1" applyAlignment="1">
      <alignment horizontal="center" vertical="center"/>
    </xf>
    <xf numFmtId="2" fontId="18" fillId="0" borderId="27" xfId="66" applyNumberFormat="1" applyFont="1" applyBorder="1" applyAlignment="1">
      <alignment horizontal="center" vertical="center"/>
    </xf>
    <xf numFmtId="0" fontId="18" fillId="0" borderId="13" xfId="66" applyFont="1" applyBorder="1" applyAlignment="1">
      <alignment horizontal="left" vertical="center"/>
    </xf>
    <xf numFmtId="0" fontId="18" fillId="0" borderId="11" xfId="66" applyFont="1" applyBorder="1" applyAlignment="1">
      <alignment horizontal="center" vertical="center"/>
    </xf>
    <xf numFmtId="2" fontId="18" fillId="0" borderId="36" xfId="66" applyNumberFormat="1" applyFont="1" applyBorder="1" applyAlignment="1">
      <alignment horizontal="center" vertical="center"/>
    </xf>
    <xf numFmtId="2" fontId="18" fillId="4" borderId="9" xfId="56" applyNumberFormat="1" applyFont="1" applyFill="1" applyBorder="1" applyAlignment="1">
      <alignment horizontal="center" vertical="center"/>
    </xf>
    <xf numFmtId="1" fontId="18" fillId="0" borderId="9" xfId="66" applyNumberFormat="1" applyFont="1" applyBorder="1" applyAlignment="1">
      <alignment horizontal="center" vertical="center"/>
    </xf>
    <xf numFmtId="0" fontId="18" fillId="0" borderId="27" xfId="66" applyFont="1" applyBorder="1" applyAlignment="1">
      <alignment vertical="center"/>
    </xf>
    <xf numFmtId="0" fontId="18" fillId="0" borderId="94" xfId="66" applyFont="1" applyBorder="1" applyAlignment="1">
      <alignment vertical="center"/>
    </xf>
    <xf numFmtId="0" fontId="56" fillId="3" borderId="27" xfId="66" applyFont="1" applyFill="1" applyBorder="1" applyAlignment="1">
      <alignment horizontal="center" vertical="center"/>
    </xf>
    <xf numFmtId="0" fontId="18" fillId="3" borderId="6" xfId="0" applyFont="1" applyFill="1" applyBorder="1" applyAlignment="1" applyProtection="1">
      <alignment horizontal="center" vertical="center"/>
    </xf>
    <xf numFmtId="0" fontId="66" fillId="0" borderId="0" xfId="66" applyFont="1"/>
    <xf numFmtId="0" fontId="63" fillId="0" borderId="24" xfId="0" applyNumberFormat="1" applyFont="1" applyFill="1" applyBorder="1" applyAlignment="1">
      <alignment vertical="center"/>
    </xf>
    <xf numFmtId="2" fontId="18" fillId="0" borderId="41" xfId="71" applyNumberFormat="1" applyFont="1" applyBorder="1" applyAlignment="1">
      <alignment horizontal="center" vertical="center"/>
    </xf>
    <xf numFmtId="2" fontId="9" fillId="0" borderId="10" xfId="71" applyNumberFormat="1" applyFont="1" applyBorder="1" applyAlignment="1">
      <alignment horizontal="center"/>
    </xf>
    <xf numFmtId="2" fontId="9" fillId="0" borderId="44" xfId="71" applyNumberFormat="1" applyFont="1" applyBorder="1" applyAlignment="1">
      <alignment horizontal="center"/>
    </xf>
    <xf numFmtId="2" fontId="9" fillId="0" borderId="17" xfId="71" applyNumberFormat="1" applyFont="1" applyBorder="1" applyAlignment="1">
      <alignment horizontal="center"/>
    </xf>
    <xf numFmtId="2" fontId="9" fillId="0" borderId="0" xfId="71" applyNumberFormat="1" applyFont="1" applyBorder="1" applyAlignment="1">
      <alignment horizontal="center"/>
    </xf>
    <xf numFmtId="2" fontId="9" fillId="0" borderId="17" xfId="71" applyNumberFormat="1" applyFont="1" applyFill="1" applyBorder="1" applyAlignment="1">
      <alignment horizontal="center"/>
    </xf>
    <xf numFmtId="2" fontId="9" fillId="0" borderId="0" xfId="71" applyNumberFormat="1" applyFont="1" applyFill="1" applyBorder="1" applyAlignment="1">
      <alignment horizontal="center"/>
    </xf>
    <xf numFmtId="2" fontId="9" fillId="0" borderId="18" xfId="71" applyNumberFormat="1" applyFont="1" applyFill="1" applyBorder="1" applyAlignment="1">
      <alignment horizontal="center"/>
    </xf>
    <xf numFmtId="2" fontId="9" fillId="0" borderId="59" xfId="71" applyNumberFormat="1" applyFont="1" applyFill="1" applyBorder="1" applyAlignment="1">
      <alignment horizontal="center"/>
    </xf>
    <xf numFmtId="172" fontId="18" fillId="3" borderId="28" xfId="71" applyNumberFormat="1" applyFont="1" applyFill="1" applyBorder="1" applyAlignment="1" applyProtection="1">
      <alignment vertical="center"/>
    </xf>
    <xf numFmtId="0" fontId="9" fillId="0" borderId="0" xfId="16" applyFont="1" applyFill="1"/>
    <xf numFmtId="49" fontId="9" fillId="0" borderId="0" xfId="16" applyNumberFormat="1" applyFont="1" applyFill="1"/>
    <xf numFmtId="0" fontId="9" fillId="0" borderId="0" xfId="16" applyFont="1" applyFill="1" applyBorder="1"/>
    <xf numFmtId="0" fontId="18" fillId="0" borderId="0" xfId="12" applyFont="1" applyFill="1" applyBorder="1" applyAlignment="1">
      <alignment horizontal="center"/>
    </xf>
    <xf numFmtId="2" fontId="9" fillId="0" borderId="23" xfId="16" applyNumberFormat="1" applyFont="1" applyFill="1" applyBorder="1" applyAlignment="1">
      <alignment horizontal="center"/>
    </xf>
    <xf numFmtId="2" fontId="9" fillId="0" borderId="22" xfId="16" applyNumberFormat="1" applyFont="1" applyFill="1" applyBorder="1" applyAlignment="1">
      <alignment horizontal="center"/>
    </xf>
    <xf numFmtId="2" fontId="9" fillId="0" borderId="22" xfId="12" applyNumberFormat="1" applyFont="1" applyFill="1" applyBorder="1" applyAlignment="1">
      <alignment horizontal="center"/>
    </xf>
    <xf numFmtId="0" fontId="9" fillId="0" borderId="22" xfId="12" applyNumberFormat="1" applyFont="1" applyFill="1" applyBorder="1" applyAlignment="1">
      <alignment horizontal="center"/>
    </xf>
    <xf numFmtId="0" fontId="9" fillId="0" borderId="21" xfId="16" applyNumberFormat="1" applyFont="1" applyFill="1" applyBorder="1" applyAlignment="1">
      <alignment horizontal="center"/>
    </xf>
    <xf numFmtId="2" fontId="9" fillId="0" borderId="17" xfId="16" applyNumberFormat="1" applyFont="1" applyFill="1" applyBorder="1" applyAlignment="1">
      <alignment horizontal="center"/>
    </xf>
    <xf numFmtId="2" fontId="9" fillId="0" borderId="16" xfId="16" applyNumberFormat="1" applyFont="1" applyFill="1" applyBorder="1" applyAlignment="1">
      <alignment horizontal="center"/>
    </xf>
    <xf numFmtId="2" fontId="9" fillId="0" borderId="16" xfId="12" applyNumberFormat="1" applyFont="1" applyFill="1" applyBorder="1" applyAlignment="1">
      <alignment horizontal="center"/>
    </xf>
    <xf numFmtId="0" fontId="9" fillId="0" borderId="16" xfId="12" applyNumberFormat="1" applyFont="1" applyFill="1" applyBorder="1" applyAlignment="1">
      <alignment horizontal="center"/>
    </xf>
    <xf numFmtId="0" fontId="9" fillId="0" borderId="15" xfId="16" applyNumberFormat="1" applyFont="1" applyFill="1" applyBorder="1" applyAlignment="1">
      <alignment horizontal="center"/>
    </xf>
    <xf numFmtId="2" fontId="9" fillId="0" borderId="17" xfId="12" applyNumberFormat="1" applyFont="1" applyFill="1" applyBorder="1" applyAlignment="1">
      <alignment horizontal="center"/>
    </xf>
    <xf numFmtId="0" fontId="9" fillId="0" borderId="16" xfId="12" applyFont="1" applyBorder="1" applyAlignment="1">
      <alignment horizontal="center"/>
    </xf>
    <xf numFmtId="0" fontId="9" fillId="0" borderId="15" xfId="12" applyFont="1" applyBorder="1" applyAlignment="1">
      <alignment horizontal="center"/>
    </xf>
    <xf numFmtId="0" fontId="9" fillId="0" borderId="16" xfId="12" applyFont="1" applyFill="1" applyBorder="1" applyAlignment="1">
      <alignment horizontal="center"/>
    </xf>
    <xf numFmtId="0" fontId="9" fillId="0" borderId="15" xfId="12" applyFont="1" applyFill="1" applyBorder="1" applyAlignment="1">
      <alignment horizontal="center"/>
    </xf>
    <xf numFmtId="2" fontId="9" fillId="0" borderId="18" xfId="12" applyNumberFormat="1" applyFont="1" applyFill="1" applyBorder="1" applyAlignment="1">
      <alignment horizontal="center"/>
    </xf>
    <xf numFmtId="2" fontId="9" fillId="0" borderId="20" xfId="12" applyNumberFormat="1" applyFont="1" applyFill="1" applyBorder="1" applyAlignment="1">
      <alignment horizontal="center"/>
    </xf>
    <xf numFmtId="0" fontId="9" fillId="0" borderId="20" xfId="12" applyFont="1" applyBorder="1" applyAlignment="1">
      <alignment horizontal="center"/>
    </xf>
    <xf numFmtId="0" fontId="9" fillId="0" borderId="30" xfId="12" applyFont="1" applyBorder="1" applyAlignment="1">
      <alignment horizontal="center"/>
    </xf>
    <xf numFmtId="0" fontId="9" fillId="0" borderId="0" xfId="16" applyFont="1" applyFill="1" applyBorder="1" applyAlignment="1">
      <alignment vertical="center" wrapText="1"/>
    </xf>
    <xf numFmtId="0" fontId="17" fillId="3" borderId="28" xfId="73" applyFont="1" applyFill="1" applyBorder="1" applyAlignment="1" applyProtection="1">
      <alignment horizontal="center" vertical="center" wrapText="1"/>
    </xf>
    <xf numFmtId="0" fontId="17" fillId="3" borderId="27" xfId="73" applyFont="1" applyFill="1" applyBorder="1" applyAlignment="1" applyProtection="1">
      <alignment horizontal="center" vertical="center" wrapText="1"/>
    </xf>
    <xf numFmtId="0" fontId="41" fillId="0" borderId="24" xfId="0" applyFont="1" applyBorder="1" applyAlignment="1"/>
    <xf numFmtId="43" fontId="22" fillId="0" borderId="17" xfId="0" applyNumberFormat="1" applyFont="1" applyFill="1" applyBorder="1" applyAlignment="1">
      <alignment horizontal="center"/>
    </xf>
    <xf numFmtId="167" fontId="22" fillId="0" borderId="16" xfId="0" applyNumberFormat="1" applyFont="1" applyFill="1" applyBorder="1" applyAlignment="1">
      <alignment horizontal="center"/>
    </xf>
    <xf numFmtId="43" fontId="22" fillId="0" borderId="16" xfId="0" applyNumberFormat="1" applyFont="1" applyFill="1" applyBorder="1" applyAlignment="1">
      <alignment horizontal="center"/>
    </xf>
    <xf numFmtId="167" fontId="22" fillId="0" borderId="47" xfId="0" applyNumberFormat="1" applyFont="1" applyFill="1" applyBorder="1" applyAlignment="1">
      <alignment horizontal="center"/>
    </xf>
    <xf numFmtId="43" fontId="22" fillId="0" borderId="19" xfId="0" applyNumberFormat="1" applyFont="1" applyBorder="1" applyAlignment="1">
      <alignment horizontal="center"/>
    </xf>
    <xf numFmtId="167" fontId="22" fillId="0" borderId="63" xfId="0" applyNumberFormat="1" applyFont="1" applyBorder="1" applyAlignment="1">
      <alignment horizontal="center"/>
    </xf>
    <xf numFmtId="43" fontId="22" fillId="0" borderId="48" xfId="0" applyNumberFormat="1" applyFont="1" applyBorder="1" applyAlignment="1">
      <alignment horizontal="center"/>
    </xf>
    <xf numFmtId="167" fontId="22" fillId="0" borderId="16" xfId="0" applyNumberFormat="1" applyFont="1" applyBorder="1" applyAlignment="1">
      <alignment horizontal="center"/>
    </xf>
    <xf numFmtId="43" fontId="22" fillId="0" borderId="16" xfId="0" applyNumberFormat="1" applyFont="1" applyBorder="1" applyAlignment="1">
      <alignment horizontal="center"/>
    </xf>
    <xf numFmtId="167" fontId="22" fillId="0" borderId="47" xfId="0" applyNumberFormat="1" applyFont="1" applyBorder="1" applyAlignment="1">
      <alignment horizontal="center"/>
    </xf>
    <xf numFmtId="174" fontId="22" fillId="0" borderId="0" xfId="0" applyNumberFormat="1" applyFont="1" applyBorder="1"/>
    <xf numFmtId="43" fontId="22" fillId="0" borderId="18" xfId="0" applyNumberFormat="1" applyFont="1" applyFill="1" applyBorder="1" applyAlignment="1">
      <alignment horizontal="center"/>
    </xf>
    <xf numFmtId="167" fontId="22" fillId="0" borderId="20" xfId="0" applyNumberFormat="1" applyFont="1" applyFill="1" applyBorder="1" applyAlignment="1">
      <alignment horizontal="center"/>
    </xf>
    <xf numFmtId="43" fontId="22" fillId="0" borderId="20" xfId="0" applyNumberFormat="1" applyFont="1" applyFill="1" applyBorder="1" applyAlignment="1">
      <alignment horizontal="center"/>
    </xf>
    <xf numFmtId="167" fontId="22" fillId="0" borderId="70" xfId="0" applyNumberFormat="1" applyFont="1" applyFill="1" applyBorder="1" applyAlignment="1">
      <alignment horizontal="center"/>
    </xf>
    <xf numFmtId="43" fontId="22" fillId="0" borderId="40" xfId="0" applyNumberFormat="1" applyFont="1" applyBorder="1" applyAlignment="1">
      <alignment horizontal="center"/>
    </xf>
    <xf numFmtId="167" fontId="22" fillId="0" borderId="60" xfId="0" applyNumberFormat="1" applyFont="1" applyBorder="1" applyAlignment="1">
      <alignment horizontal="center"/>
    </xf>
    <xf numFmtId="43" fontId="22" fillId="0" borderId="66" xfId="0" applyNumberFormat="1" applyFont="1" applyBorder="1" applyAlignment="1">
      <alignment horizontal="center"/>
    </xf>
    <xf numFmtId="167" fontId="22" fillId="0" borderId="20" xfId="0" applyNumberFormat="1" applyFont="1" applyBorder="1" applyAlignment="1">
      <alignment horizontal="center"/>
    </xf>
    <xf numFmtId="43" fontId="22" fillId="0" borderId="20" xfId="0" applyNumberFormat="1" applyFont="1" applyBorder="1" applyAlignment="1">
      <alignment horizontal="center"/>
    </xf>
    <xf numFmtId="167" fontId="22" fillId="0" borderId="70" xfId="0" applyNumberFormat="1" applyFont="1" applyBorder="1" applyAlignment="1">
      <alignment horizontal="center"/>
    </xf>
    <xf numFmtId="174" fontId="22" fillId="0" borderId="59" xfId="0" applyNumberFormat="1" applyFont="1" applyBorder="1"/>
    <xf numFmtId="43" fontId="22" fillId="3" borderId="28" xfId="0" applyNumberFormat="1" applyFont="1" applyFill="1" applyBorder="1" applyAlignment="1">
      <alignment horizontal="center"/>
    </xf>
    <xf numFmtId="167" fontId="22" fillId="3" borderId="27" xfId="0" applyNumberFormat="1" applyFont="1" applyFill="1" applyBorder="1" applyAlignment="1">
      <alignment horizontal="center"/>
    </xf>
    <xf numFmtId="43" fontId="22" fillId="3" borderId="27" xfId="0" applyNumberFormat="1" applyFont="1" applyFill="1" applyBorder="1" applyAlignment="1">
      <alignment horizontal="center"/>
    </xf>
    <xf numFmtId="43" fontId="22" fillId="3" borderId="80" xfId="0" applyNumberFormat="1" applyFont="1" applyFill="1" applyBorder="1" applyAlignment="1">
      <alignment horizontal="center"/>
    </xf>
    <xf numFmtId="167" fontId="22" fillId="3" borderId="34" xfId="0" applyNumberFormat="1" applyFont="1" applyFill="1" applyBorder="1" applyAlignment="1">
      <alignment horizontal="center"/>
    </xf>
    <xf numFmtId="43" fontId="22" fillId="3" borderId="12" xfId="0" applyNumberFormat="1" applyFont="1" applyFill="1" applyBorder="1" applyAlignment="1">
      <alignment horizontal="center"/>
    </xf>
    <xf numFmtId="174" fontId="22" fillId="3" borderId="88" xfId="0" applyNumberFormat="1" applyFont="1" applyFill="1" applyBorder="1"/>
    <xf numFmtId="43" fontId="22" fillId="0" borderId="17" xfId="0" applyNumberFormat="1" applyFont="1" applyBorder="1" applyAlignment="1">
      <alignment horizontal="center"/>
    </xf>
    <xf numFmtId="43" fontId="9" fillId="0" borderId="48" xfId="0" applyNumberFormat="1" applyFont="1" applyFill="1" applyBorder="1" applyAlignment="1">
      <alignment horizontal="center"/>
    </xf>
    <xf numFmtId="167" fontId="9" fillId="0" borderId="63" xfId="0" applyNumberFormat="1" applyFont="1" applyFill="1" applyBorder="1" applyAlignment="1">
      <alignment horizontal="center"/>
    </xf>
    <xf numFmtId="43" fontId="9" fillId="0" borderId="16" xfId="0" applyNumberFormat="1" applyFont="1" applyFill="1" applyBorder="1" applyAlignment="1">
      <alignment horizontal="center"/>
    </xf>
    <xf numFmtId="167" fontId="9" fillId="0" borderId="19" xfId="0" applyNumberFormat="1" applyFont="1" applyFill="1" applyBorder="1" applyAlignment="1">
      <alignment horizontal="center"/>
    </xf>
    <xf numFmtId="43" fontId="9" fillId="0" borderId="19" xfId="0" applyNumberFormat="1" applyFont="1" applyFill="1" applyBorder="1" applyAlignment="1">
      <alignment horizontal="center"/>
    </xf>
    <xf numFmtId="167" fontId="9" fillId="0" borderId="16" xfId="0" applyNumberFormat="1" applyFont="1" applyFill="1" applyBorder="1" applyAlignment="1">
      <alignment horizontal="center"/>
    </xf>
    <xf numFmtId="174" fontId="22" fillId="0" borderId="91" xfId="0" applyNumberFormat="1" applyFont="1" applyBorder="1"/>
    <xf numFmtId="167" fontId="22" fillId="0" borderId="19" xfId="0" applyNumberFormat="1" applyFont="1" applyBorder="1" applyAlignment="1">
      <alignment horizontal="center"/>
    </xf>
    <xf numFmtId="43" fontId="22" fillId="0" borderId="29" xfId="0" applyNumberFormat="1" applyFont="1" applyBorder="1" applyAlignment="1">
      <alignment horizontal="center"/>
    </xf>
    <xf numFmtId="43" fontId="22" fillId="0" borderId="63" xfId="0" applyNumberFormat="1" applyFont="1" applyBorder="1" applyAlignment="1">
      <alignment horizontal="center"/>
    </xf>
    <xf numFmtId="43" fontId="22" fillId="0" borderId="18" xfId="0" applyNumberFormat="1" applyFont="1" applyBorder="1" applyAlignment="1">
      <alignment horizontal="center"/>
    </xf>
    <xf numFmtId="174" fontId="22" fillId="0" borderId="62" xfId="0" applyNumberFormat="1" applyFont="1" applyBorder="1"/>
    <xf numFmtId="174" fontId="22" fillId="3" borderId="80" xfId="0" applyNumberFormat="1" applyFont="1" applyFill="1" applyBorder="1"/>
    <xf numFmtId="174" fontId="22" fillId="0" borderId="48" xfId="0" applyNumberFormat="1" applyFont="1" applyBorder="1"/>
    <xf numFmtId="174" fontId="22" fillId="0" borderId="66" xfId="0" applyNumberFormat="1" applyFont="1" applyBorder="1"/>
    <xf numFmtId="43" fontId="22" fillId="0" borderId="10" xfId="0" applyNumberFormat="1" applyFont="1" applyBorder="1" applyAlignment="1">
      <alignment horizontal="center"/>
    </xf>
    <xf numFmtId="167" fontId="22" fillId="0" borderId="9" xfId="0" applyNumberFormat="1" applyFont="1" applyBorder="1" applyAlignment="1">
      <alignment horizontal="center"/>
    </xf>
    <xf numFmtId="43" fontId="22" fillId="0" borderId="9" xfId="0" applyNumberFormat="1" applyFont="1" applyBorder="1" applyAlignment="1">
      <alignment horizontal="center"/>
    </xf>
    <xf numFmtId="43" fontId="22" fillId="0" borderId="61" xfId="0" applyNumberFormat="1" applyFont="1" applyBorder="1" applyAlignment="1">
      <alignment horizontal="center"/>
    </xf>
    <xf numFmtId="167" fontId="22" fillId="0" borderId="42" xfId="0" applyNumberFormat="1" applyFont="1" applyBorder="1" applyAlignment="1">
      <alignment horizontal="center"/>
    </xf>
    <xf numFmtId="43" fontId="22" fillId="0" borderId="37" xfId="0" applyNumberFormat="1" applyFont="1" applyBorder="1" applyAlignment="1">
      <alignment horizontal="center"/>
    </xf>
    <xf numFmtId="174" fontId="22" fillId="0" borderId="61" xfId="0" applyNumberFormat="1" applyFont="1" applyBorder="1"/>
    <xf numFmtId="43" fontId="22" fillId="10" borderId="28" xfId="0" applyNumberFormat="1" applyFont="1" applyFill="1" applyBorder="1" applyAlignment="1">
      <alignment horizontal="center"/>
    </xf>
    <xf numFmtId="43" fontId="22" fillId="4" borderId="16" xfId="0" applyNumberFormat="1" applyFont="1" applyFill="1" applyBorder="1" applyAlignment="1">
      <alignment horizontal="center"/>
    </xf>
    <xf numFmtId="167" fontId="22" fillId="4" borderId="16" xfId="0" applyNumberFormat="1" applyFont="1" applyFill="1" applyBorder="1" applyAlignment="1">
      <alignment horizontal="center"/>
    </xf>
    <xf numFmtId="0" fontId="61" fillId="3" borderId="49" xfId="0" applyFont="1" applyFill="1" applyBorder="1" applyAlignment="1">
      <alignment horizontal="center" vertical="center" wrapText="1"/>
    </xf>
    <xf numFmtId="0" fontId="61" fillId="3" borderId="50" xfId="0" applyFont="1" applyFill="1" applyBorder="1" applyAlignment="1">
      <alignment horizontal="center" vertical="center" wrapText="1"/>
    </xf>
    <xf numFmtId="0" fontId="61" fillId="3" borderId="51" xfId="0" applyFont="1" applyFill="1" applyBorder="1" applyAlignment="1">
      <alignment horizontal="center" vertical="center" wrapText="1"/>
    </xf>
    <xf numFmtId="0" fontId="61" fillId="3" borderId="52" xfId="0" applyFont="1" applyFill="1" applyBorder="1" applyAlignment="1">
      <alignment horizontal="center" vertical="center" wrapText="1"/>
    </xf>
    <xf numFmtId="0" fontId="61" fillId="3" borderId="95" xfId="0" applyFont="1" applyFill="1" applyBorder="1" applyAlignment="1">
      <alignment horizontal="center" vertical="center" wrapText="1"/>
    </xf>
    <xf numFmtId="0" fontId="61" fillId="3" borderId="78" xfId="0" applyFont="1" applyFill="1" applyBorder="1" applyAlignment="1">
      <alignment horizontal="center" vertical="center" wrapText="1"/>
    </xf>
    <xf numFmtId="0" fontId="61" fillId="3" borderId="96" xfId="0" applyFont="1" applyFill="1" applyBorder="1" applyAlignment="1">
      <alignment horizontal="center" vertical="center" wrapText="1"/>
    </xf>
    <xf numFmtId="2" fontId="9" fillId="0" borderId="16" xfId="4" applyNumberFormat="1" applyFont="1" applyFill="1" applyBorder="1" applyAlignment="1">
      <alignment horizontal="center"/>
    </xf>
    <xf numFmtId="2" fontId="9" fillId="0" borderId="20" xfId="4" applyNumberFormat="1" applyFont="1" applyFill="1" applyBorder="1" applyAlignment="1">
      <alignment horizontal="center" vertical="center"/>
    </xf>
    <xf numFmtId="2" fontId="9" fillId="0" borderId="18" xfId="4" applyNumberFormat="1" applyFont="1" applyFill="1" applyBorder="1" applyAlignment="1">
      <alignment horizontal="center"/>
    </xf>
    <xf numFmtId="2" fontId="9" fillId="0" borderId="19" xfId="4" applyNumberFormat="1" applyFont="1" applyFill="1" applyBorder="1" applyAlignment="1">
      <alignment horizontal="center"/>
    </xf>
    <xf numFmtId="2" fontId="9" fillId="0" borderId="19" xfId="4" applyNumberFormat="1" applyFont="1" applyFill="1" applyBorder="1" applyAlignment="1">
      <alignment horizontal="center" vertical="center"/>
    </xf>
    <xf numFmtId="2" fontId="9" fillId="0" borderId="17" xfId="4" applyNumberFormat="1" applyFont="1" applyFill="1" applyBorder="1" applyAlignment="1">
      <alignment horizontal="center"/>
    </xf>
    <xf numFmtId="0" fontId="9" fillId="0" borderId="19" xfId="4" applyFont="1" applyFill="1" applyBorder="1" applyAlignment="1">
      <alignment horizontal="center" vertical="center"/>
    </xf>
    <xf numFmtId="2" fontId="9" fillId="0" borderId="9" xfId="4" applyNumberFormat="1" applyFont="1" applyFill="1" applyBorder="1" applyAlignment="1">
      <alignment horizontal="center"/>
    </xf>
    <xf numFmtId="2" fontId="9" fillId="0" borderId="37" xfId="4" applyNumberFormat="1" applyFont="1" applyFill="1" applyBorder="1" applyAlignment="1">
      <alignment horizontal="center"/>
    </xf>
    <xf numFmtId="2" fontId="9" fillId="0" borderId="37" xfId="4" applyNumberFormat="1" applyFont="1" applyFill="1" applyBorder="1" applyAlignment="1">
      <alignment horizontal="center" vertical="center"/>
    </xf>
    <xf numFmtId="2" fontId="9" fillId="0" borderId="10" xfId="4" applyNumberFormat="1" applyFont="1" applyFill="1" applyBorder="1" applyAlignment="1">
      <alignment horizontal="center"/>
    </xf>
    <xf numFmtId="0" fontId="6" fillId="0" borderId="9" xfId="4" applyFont="1" applyFill="1" applyBorder="1" applyAlignment="1">
      <alignment horizontal="center" vertical="center"/>
    </xf>
    <xf numFmtId="0" fontId="6" fillId="0" borderId="0" xfId="4" applyFont="1" applyFill="1" applyAlignment="1">
      <alignment horizontal="center" vertical="center"/>
    </xf>
    <xf numFmtId="0" fontId="10" fillId="0" borderId="0" xfId="0" applyFont="1" applyBorder="1" applyAlignment="1">
      <alignment horizontal="center"/>
    </xf>
    <xf numFmtId="0" fontId="19" fillId="0" borderId="20" xfId="4" applyFont="1" applyFill="1" applyBorder="1"/>
    <xf numFmtId="0" fontId="6" fillId="0" borderId="16" xfId="4" applyFont="1" applyFill="1" applyBorder="1" applyAlignment="1">
      <alignment horizontal="center"/>
    </xf>
    <xf numFmtId="0" fontId="18" fillId="0" borderId="27" xfId="4" applyFont="1" applyFill="1" applyBorder="1" applyAlignment="1">
      <alignment horizontal="center"/>
    </xf>
    <xf numFmtId="0" fontId="18" fillId="0" borderId="34" xfId="4" applyFont="1" applyFill="1" applyBorder="1" applyAlignment="1">
      <alignment horizontal="center"/>
    </xf>
    <xf numFmtId="0" fontId="18" fillId="0" borderId="27" xfId="4" applyFont="1" applyFill="1" applyBorder="1" applyAlignment="1">
      <alignment horizontal="center" vertical="center"/>
    </xf>
    <xf numFmtId="0" fontId="18" fillId="0" borderId="34" xfId="4" applyFont="1" applyFill="1" applyBorder="1" applyAlignment="1">
      <alignment horizontal="center" vertical="center"/>
    </xf>
    <xf numFmtId="0" fontId="17" fillId="0" borderId="20" xfId="4" applyFont="1" applyFill="1" applyBorder="1" applyAlignment="1">
      <alignment horizontal="center" vertical="center"/>
    </xf>
    <xf numFmtId="0" fontId="17" fillId="0" borderId="66" xfId="4" applyFont="1" applyFill="1" applyBorder="1" applyAlignment="1">
      <alignment horizontal="center" vertical="center"/>
    </xf>
    <xf numFmtId="0" fontId="6" fillId="0" borderId="9" xfId="4" applyFont="1" applyFill="1" applyBorder="1" applyAlignment="1">
      <alignment horizontal="center" vertical="center" wrapText="1"/>
    </xf>
    <xf numFmtId="0" fontId="6" fillId="0" borderId="9" xfId="4" applyFont="1" applyFill="1" applyBorder="1" applyAlignment="1">
      <alignment horizontal="center"/>
    </xf>
    <xf numFmtId="0" fontId="17" fillId="0" borderId="34" xfId="4" applyFont="1" applyFill="1" applyBorder="1" applyAlignment="1">
      <alignment horizontal="center"/>
    </xf>
    <xf numFmtId="0" fontId="17" fillId="0" borderId="27" xfId="4" applyFont="1" applyFill="1" applyBorder="1" applyAlignment="1">
      <alignment horizontal="center"/>
    </xf>
    <xf numFmtId="0" fontId="17" fillId="0" borderId="9" xfId="4" applyFont="1" applyFill="1" applyBorder="1" applyAlignment="1">
      <alignment horizontal="center" vertical="center"/>
    </xf>
    <xf numFmtId="0" fontId="17" fillId="0" borderId="61" xfId="4" applyFont="1" applyFill="1" applyBorder="1" applyAlignment="1">
      <alignment horizontal="center" vertical="center"/>
    </xf>
    <xf numFmtId="0" fontId="17" fillId="0" borderId="90" xfId="4" applyFont="1" applyFill="1" applyBorder="1" applyAlignment="1">
      <alignment horizontal="center" vertical="center"/>
    </xf>
    <xf numFmtId="0" fontId="17" fillId="0" borderId="27" xfId="4" applyFont="1" applyFill="1" applyBorder="1" applyAlignment="1">
      <alignment horizontal="center" vertical="center" wrapText="1"/>
    </xf>
    <xf numFmtId="0" fontId="17" fillId="0" borderId="27" xfId="4" applyFont="1" applyFill="1" applyBorder="1" applyAlignment="1">
      <alignment horizontal="center" vertical="center"/>
    </xf>
    <xf numFmtId="0" fontId="6" fillId="0" borderId="27" xfId="4" applyFont="1" applyFill="1" applyBorder="1" applyAlignment="1">
      <alignment horizontal="center" vertical="center" wrapText="1"/>
    </xf>
    <xf numFmtId="0" fontId="18" fillId="3" borderId="84" xfId="4" applyFont="1" applyFill="1" applyBorder="1" applyAlignment="1">
      <alignment vertical="top"/>
    </xf>
    <xf numFmtId="0" fontId="9" fillId="0" borderId="70" xfId="4" applyFont="1" applyBorder="1" applyAlignment="1">
      <alignment vertical="top"/>
    </xf>
    <xf numFmtId="0" fontId="9" fillId="0" borderId="47" xfId="4" applyFont="1" applyBorder="1" applyAlignment="1">
      <alignment vertical="top"/>
    </xf>
    <xf numFmtId="0" fontId="9" fillId="0" borderId="65" xfId="4" applyFont="1" applyBorder="1" applyAlignment="1">
      <alignment vertical="top"/>
    </xf>
    <xf numFmtId="0" fontId="9" fillId="0" borderId="71" xfId="4" applyFont="1" applyFill="1" applyBorder="1" applyAlignment="1">
      <alignment vertical="top"/>
    </xf>
    <xf numFmtId="0" fontId="18" fillId="3" borderId="71" xfId="4" applyFont="1" applyFill="1" applyBorder="1" applyAlignment="1">
      <alignment vertical="top"/>
    </xf>
    <xf numFmtId="0" fontId="9" fillId="0" borderId="70" xfId="4" applyFont="1" applyBorder="1" applyAlignment="1">
      <alignment horizontal="left" vertical="top"/>
    </xf>
    <xf numFmtId="0" fontId="9" fillId="0" borderId="47" xfId="4" applyFont="1" applyBorder="1" applyAlignment="1">
      <alignment horizontal="left" vertical="top"/>
    </xf>
    <xf numFmtId="0" fontId="9" fillId="0" borderId="47" xfId="4" applyFont="1" applyFill="1" applyBorder="1" applyAlignment="1">
      <alignment horizontal="left" vertical="top"/>
    </xf>
    <xf numFmtId="0" fontId="9" fillId="0" borderId="65" xfId="4" applyFont="1" applyFill="1" applyBorder="1" applyAlignment="1">
      <alignment horizontal="left" vertical="top"/>
    </xf>
    <xf numFmtId="0" fontId="18" fillId="0" borderId="79" xfId="4" applyFont="1" applyBorder="1" applyAlignment="1">
      <alignment horizontal="left" vertical="top"/>
    </xf>
    <xf numFmtId="0" fontId="4" fillId="0" borderId="0" xfId="35" applyFont="1"/>
    <xf numFmtId="0" fontId="4" fillId="0" borderId="0" xfId="35" applyFont="1" applyFill="1"/>
    <xf numFmtId="175" fontId="4" fillId="0" borderId="0" xfId="35" applyNumberFormat="1" applyFont="1" applyFill="1"/>
    <xf numFmtId="0" fontId="4" fillId="0" borderId="0" xfId="35" applyFont="1" applyFill="1" applyBorder="1"/>
    <xf numFmtId="173" fontId="8" fillId="0" borderId="0" xfId="35" applyNumberFormat="1" applyFont="1" applyFill="1" applyBorder="1" applyAlignment="1" applyProtection="1">
      <alignment horizontal="left"/>
    </xf>
    <xf numFmtId="169" fontId="4" fillId="0" borderId="0" xfId="35" applyNumberFormat="1" applyFont="1"/>
    <xf numFmtId="164" fontId="4" fillId="0" borderId="0" xfId="35" applyNumberFormat="1" applyFont="1"/>
    <xf numFmtId="169" fontId="8" fillId="0" borderId="0" xfId="35" applyNumberFormat="1" applyFont="1" applyFill="1" applyBorder="1" applyAlignment="1" applyProtection="1">
      <alignment horizontal="right"/>
    </xf>
    <xf numFmtId="176" fontId="8" fillId="0" borderId="0" xfId="35" applyNumberFormat="1" applyFont="1" applyFill="1" applyBorder="1" applyAlignment="1" applyProtection="1">
      <alignment horizontal="right"/>
    </xf>
    <xf numFmtId="175" fontId="8" fillId="0" borderId="0" xfId="35" applyNumberFormat="1" applyFont="1" applyFill="1" applyBorder="1" applyAlignment="1">
      <alignment horizontal="right"/>
    </xf>
    <xf numFmtId="0" fontId="8" fillId="0" borderId="0" xfId="35" applyFont="1" applyFill="1" applyBorder="1"/>
    <xf numFmtId="175" fontId="8" fillId="0" borderId="0" xfId="35" applyNumberFormat="1" applyFont="1" applyFill="1" applyBorder="1" applyAlignment="1" applyProtection="1">
      <alignment horizontal="right"/>
    </xf>
    <xf numFmtId="0" fontId="69" fillId="0" borderId="0" xfId="35" applyFont="1" applyFill="1" applyBorder="1" applyAlignment="1" applyProtection="1">
      <alignment horizontal="right"/>
    </xf>
    <xf numFmtId="169" fontId="70" fillId="0" borderId="0" xfId="35" applyNumberFormat="1" applyFont="1" applyFill="1" applyBorder="1" applyAlignment="1" applyProtection="1">
      <alignment horizontal="right"/>
    </xf>
    <xf numFmtId="0" fontId="70" fillId="0" borderId="0" xfId="35" applyFont="1" applyFill="1" applyBorder="1" applyAlignment="1" applyProtection="1">
      <alignment horizontal="right"/>
    </xf>
    <xf numFmtId="176" fontId="70" fillId="0" borderId="0" xfId="35" applyNumberFormat="1" applyFont="1" applyFill="1" applyBorder="1" applyAlignment="1" applyProtection="1">
      <alignment horizontal="right"/>
    </xf>
    <xf numFmtId="0" fontId="4" fillId="0" borderId="0" xfId="35" applyFont="1" applyFill="1" applyBorder="1" applyAlignment="1">
      <alignment horizontal="right"/>
    </xf>
    <xf numFmtId="173" fontId="5" fillId="0" borderId="0" xfId="35" quotePrefix="1" applyNumberFormat="1" applyFont="1" applyFill="1" applyBorder="1" applyAlignment="1" applyProtection="1">
      <alignment horizontal="left"/>
    </xf>
    <xf numFmtId="173" fontId="4" fillId="0" borderId="0" xfId="35" applyNumberFormat="1" applyFont="1" applyFill="1" applyBorder="1" applyAlignment="1" applyProtection="1">
      <alignment horizontal="left"/>
    </xf>
    <xf numFmtId="169" fontId="4" fillId="0" borderId="0" xfId="35" applyNumberFormat="1" applyFont="1" applyFill="1" applyBorder="1" applyAlignment="1">
      <alignment horizontal="right"/>
    </xf>
    <xf numFmtId="0" fontId="4" fillId="0" borderId="0" xfId="35" quotePrefix="1" applyFont="1" applyFill="1" applyBorder="1" applyAlignment="1">
      <alignment horizontal="left"/>
    </xf>
    <xf numFmtId="169" fontId="6" fillId="0" borderId="69" xfId="35" applyNumberFormat="1" applyFont="1" applyFill="1" applyBorder="1" applyAlignment="1" applyProtection="1">
      <alignment horizontal="center" vertical="center"/>
    </xf>
    <xf numFmtId="169" fontId="6" fillId="0" borderId="100" xfId="35" applyNumberFormat="1" applyFont="1" applyFill="1" applyBorder="1" applyAlignment="1" applyProtection="1">
      <alignment horizontal="right" vertical="center"/>
    </xf>
    <xf numFmtId="169" fontId="6" fillId="0" borderId="101" xfId="35" applyNumberFormat="1" applyFont="1" applyFill="1" applyBorder="1" applyAlignment="1" applyProtection="1">
      <alignment horizontal="right" vertical="center"/>
    </xf>
    <xf numFmtId="169" fontId="6" fillId="0" borderId="100" xfId="35" applyNumberFormat="1" applyFont="1" applyFill="1" applyBorder="1" applyAlignment="1" applyProtection="1">
      <alignment horizontal="center" vertical="center"/>
    </xf>
    <xf numFmtId="169" fontId="6" fillId="0" borderId="41" xfId="35" applyNumberFormat="1" applyFont="1" applyFill="1" applyBorder="1" applyAlignment="1" applyProtection="1">
      <alignment horizontal="right" vertical="center"/>
    </xf>
    <xf numFmtId="169" fontId="6" fillId="0" borderId="32" xfId="35" applyNumberFormat="1" applyFont="1" applyFill="1" applyBorder="1" applyAlignment="1" applyProtection="1">
      <alignment horizontal="right" vertical="center"/>
    </xf>
    <xf numFmtId="173" fontId="6" fillId="0" borderId="31" xfId="35" applyNumberFormat="1" applyFont="1" applyFill="1" applyBorder="1" applyAlignment="1" applyProtection="1">
      <alignment horizontal="left" vertical="center"/>
    </xf>
    <xf numFmtId="169" fontId="4" fillId="0" borderId="29" xfId="35" applyNumberFormat="1" applyFont="1" applyFill="1" applyBorder="1" applyAlignment="1" applyProtection="1">
      <alignment horizontal="center" vertical="center"/>
    </xf>
    <xf numFmtId="169" fontId="4" fillId="0" borderId="63" xfId="35" applyNumberFormat="1" applyFont="1" applyFill="1" applyBorder="1" applyAlignment="1" applyProtection="1">
      <alignment horizontal="right" vertical="center"/>
    </xf>
    <xf numFmtId="169" fontId="4" fillId="0" borderId="0" xfId="35" applyNumberFormat="1" applyFont="1" applyFill="1" applyBorder="1" applyAlignment="1" applyProtection="1">
      <alignment horizontal="right" vertical="center"/>
    </xf>
    <xf numFmtId="169" fontId="4" fillId="0" borderId="63" xfId="35" applyNumberFormat="1" applyFont="1" applyFill="1" applyBorder="1" applyAlignment="1" applyProtection="1">
      <alignment horizontal="center" vertical="center"/>
    </xf>
    <xf numFmtId="169" fontId="4" fillId="0" borderId="19" xfId="35" applyNumberFormat="1" applyFont="1" applyFill="1" applyBorder="1" applyAlignment="1" applyProtection="1">
      <alignment horizontal="right" vertical="center"/>
    </xf>
    <xf numFmtId="169" fontId="4" fillId="0" borderId="16" xfId="35" applyNumberFormat="1" applyFont="1" applyFill="1" applyBorder="1" applyAlignment="1" applyProtection="1">
      <alignment horizontal="right" vertical="center"/>
    </xf>
    <xf numFmtId="173" fontId="4" fillId="0" borderId="15" xfId="35" quotePrefix="1" applyNumberFormat="1" applyFont="1" applyFill="1" applyBorder="1" applyAlignment="1" applyProtection="1">
      <alignment horizontal="left"/>
    </xf>
    <xf numFmtId="176" fontId="4" fillId="0" borderId="63" xfId="35" applyNumberFormat="1" applyFont="1" applyFill="1" applyBorder="1" applyAlignment="1" applyProtection="1">
      <alignment horizontal="right" vertical="center"/>
    </xf>
    <xf numFmtId="173" fontId="4" fillId="0" borderId="15" xfId="35" applyNumberFormat="1" applyFont="1" applyFill="1" applyBorder="1" applyAlignment="1" applyProtection="1">
      <alignment horizontal="left"/>
    </xf>
    <xf numFmtId="164" fontId="4" fillId="0" borderId="29" xfId="35" applyNumberFormat="1" applyFont="1" applyFill="1" applyBorder="1" applyAlignment="1" applyProtection="1">
      <alignment horizontal="center" vertical="center"/>
    </xf>
    <xf numFmtId="169" fontId="6" fillId="0" borderId="28" xfId="35" applyNumberFormat="1" applyFont="1" applyFill="1" applyBorder="1" applyAlignment="1" applyProtection="1">
      <alignment horizontal="center" vertical="center"/>
    </xf>
    <xf numFmtId="169" fontId="6" fillId="0" borderId="34" xfId="35" applyNumberFormat="1" applyFont="1" applyFill="1" applyBorder="1" applyAlignment="1" applyProtection="1">
      <alignment horizontal="right" vertical="center"/>
    </xf>
    <xf numFmtId="169" fontId="6" fillId="0" borderId="13" xfId="35" applyNumberFormat="1" applyFont="1" applyFill="1" applyBorder="1" applyAlignment="1" applyProtection="1">
      <alignment horizontal="right" vertical="center"/>
    </xf>
    <xf numFmtId="169" fontId="6" fillId="0" borderId="34" xfId="35" applyNumberFormat="1" applyFont="1" applyFill="1" applyBorder="1" applyAlignment="1" applyProtection="1">
      <alignment horizontal="center" vertical="center"/>
    </xf>
    <xf numFmtId="176" fontId="6" fillId="0" borderId="34" xfId="35" applyNumberFormat="1" applyFont="1" applyFill="1" applyBorder="1" applyAlignment="1" applyProtection="1">
      <alignment horizontal="right" vertical="center"/>
    </xf>
    <xf numFmtId="169" fontId="6" fillId="0" borderId="12" xfId="35" applyNumberFormat="1" applyFont="1" applyFill="1" applyBorder="1" applyAlignment="1" applyProtection="1">
      <alignment horizontal="right" vertical="center"/>
    </xf>
    <xf numFmtId="169" fontId="6" fillId="0" borderId="27" xfId="35" applyNumberFormat="1" applyFont="1" applyFill="1" applyBorder="1" applyAlignment="1" applyProtection="1">
      <alignment horizontal="right" vertical="center"/>
    </xf>
    <xf numFmtId="173" fontId="6" fillId="0" borderId="11" xfId="35" applyNumberFormat="1" applyFont="1" applyFill="1" applyBorder="1" applyAlignment="1" applyProtection="1">
      <alignment horizontal="left" vertical="center"/>
    </xf>
    <xf numFmtId="176" fontId="32" fillId="0" borderId="63" xfId="35" quotePrefix="1" applyNumberFormat="1" applyFont="1" applyFill="1" applyBorder="1" applyAlignment="1" applyProtection="1">
      <alignment horizontal="right" vertical="center"/>
    </xf>
    <xf numFmtId="176" fontId="32" fillId="0" borderId="63" xfId="35" applyNumberFormat="1" applyFont="1" applyFill="1" applyBorder="1" applyAlignment="1" applyProtection="1">
      <alignment horizontal="right" vertical="center"/>
    </xf>
    <xf numFmtId="176" fontId="36" fillId="0" borderId="63" xfId="35" quotePrefix="1" applyNumberFormat="1" applyFont="1" applyFill="1" applyBorder="1" applyAlignment="1" applyProtection="1">
      <alignment horizontal="right" vertical="center"/>
    </xf>
    <xf numFmtId="0" fontId="4" fillId="0" borderId="63" xfId="35" applyFont="1" applyFill="1" applyBorder="1" applyAlignment="1">
      <alignment horizontal="right" vertical="center"/>
    </xf>
    <xf numFmtId="169" fontId="71" fillId="0" borderId="29" xfId="35" applyNumberFormat="1" applyFont="1" applyFill="1" applyBorder="1" applyAlignment="1" applyProtection="1">
      <alignment horizontal="center" vertical="center"/>
    </xf>
    <xf numFmtId="169" fontId="71" fillId="0" borderId="63" xfId="35" applyNumberFormat="1" applyFont="1" applyFill="1" applyBorder="1" applyAlignment="1" applyProtection="1">
      <alignment horizontal="right" vertical="center"/>
    </xf>
    <xf numFmtId="169" fontId="71" fillId="0" borderId="0" xfId="35" applyNumberFormat="1" applyFont="1" applyFill="1" applyBorder="1" applyAlignment="1" applyProtection="1">
      <alignment horizontal="right" vertical="center"/>
    </xf>
    <xf numFmtId="169" fontId="6" fillId="0" borderId="14" xfId="35" applyNumberFormat="1" applyFont="1" applyFill="1" applyBorder="1" applyAlignment="1" applyProtection="1">
      <alignment horizontal="center" vertical="center"/>
    </xf>
    <xf numFmtId="176" fontId="32" fillId="0" borderId="34" xfId="35" quotePrefix="1" applyNumberFormat="1" applyFont="1" applyFill="1" applyBorder="1" applyAlignment="1" applyProtection="1">
      <alignment horizontal="right" vertical="center"/>
    </xf>
    <xf numFmtId="176" fontId="32" fillId="0" borderId="34" xfId="35" applyNumberFormat="1" applyFont="1" applyFill="1" applyBorder="1" applyAlignment="1" applyProtection="1">
      <alignment horizontal="right" vertical="center"/>
    </xf>
    <xf numFmtId="0" fontId="4" fillId="0" borderId="0" xfId="35" applyFont="1" applyBorder="1"/>
    <xf numFmtId="176" fontId="6" fillId="10" borderId="18" xfId="35" applyNumberFormat="1" applyFont="1" applyFill="1" applyBorder="1" applyAlignment="1" applyProtection="1">
      <alignment horizontal="center" vertical="center"/>
    </xf>
    <xf numFmtId="176" fontId="6" fillId="10" borderId="63" xfId="35" applyNumberFormat="1" applyFont="1" applyFill="1" applyBorder="1" applyAlignment="1" applyProtection="1">
      <alignment horizontal="center" vertical="center"/>
    </xf>
    <xf numFmtId="0" fontId="6" fillId="10" borderId="6" xfId="35" applyFont="1" applyFill="1" applyBorder="1" applyAlignment="1" applyProtection="1">
      <alignment horizontal="center" vertical="center"/>
    </xf>
    <xf numFmtId="0" fontId="6" fillId="0" borderId="0" xfId="35" applyFont="1" applyFill="1" applyBorder="1" applyAlignment="1">
      <alignment horizontal="center"/>
    </xf>
    <xf numFmtId="169" fontId="8" fillId="0" borderId="0" xfId="35" applyNumberFormat="1" applyFont="1" applyBorder="1" applyAlignment="1" applyProtection="1">
      <alignment horizontal="right"/>
    </xf>
    <xf numFmtId="175" fontId="8" fillId="0" borderId="0" xfId="35" applyNumberFormat="1" applyFont="1" applyBorder="1" applyAlignment="1">
      <alignment horizontal="right"/>
    </xf>
    <xf numFmtId="0" fontId="8" fillId="0" borderId="0" xfId="35" applyFont="1" applyBorder="1"/>
    <xf numFmtId="0" fontId="8" fillId="0" borderId="0" xfId="35" applyFont="1" applyBorder="1" applyAlignment="1" applyProtection="1">
      <alignment horizontal="right" vertical="center"/>
    </xf>
    <xf numFmtId="169" fontId="8" fillId="0" borderId="0" xfId="35" applyNumberFormat="1" applyFont="1" applyFill="1" applyBorder="1" applyAlignment="1" applyProtection="1">
      <alignment horizontal="right" vertical="center"/>
    </xf>
    <xf numFmtId="173" fontId="5" fillId="0" borderId="0" xfId="35" quotePrefix="1" applyNumberFormat="1" applyFont="1" applyBorder="1" applyAlignment="1" applyProtection="1">
      <alignment horizontal="left"/>
    </xf>
    <xf numFmtId="0" fontId="4" fillId="0" borderId="0" xfId="35" applyFont="1" applyBorder="1" applyAlignment="1" applyProtection="1">
      <alignment horizontal="right" vertical="center"/>
    </xf>
    <xf numFmtId="173" fontId="4" fillId="0" borderId="0" xfId="35" quotePrefix="1" applyNumberFormat="1" applyFont="1" applyBorder="1" applyAlignment="1" applyProtection="1">
      <alignment horizontal="left"/>
    </xf>
    <xf numFmtId="169" fontId="6" fillId="0" borderId="69" xfId="35" applyNumberFormat="1" applyFont="1" applyBorder="1" applyAlignment="1" applyProtection="1">
      <alignment horizontal="center" vertical="center"/>
    </xf>
    <xf numFmtId="169" fontId="6" fillId="0" borderId="32" xfId="35" applyNumberFormat="1" applyFont="1" applyBorder="1" applyAlignment="1" applyProtection="1">
      <alignment horizontal="right" vertical="center"/>
    </xf>
    <xf numFmtId="169" fontId="6" fillId="0" borderId="100" xfId="35" applyNumberFormat="1" applyFont="1" applyBorder="1" applyAlignment="1" applyProtection="1">
      <alignment horizontal="center" vertical="center"/>
    </xf>
    <xf numFmtId="173" fontId="6" fillId="0" borderId="31" xfId="35" applyNumberFormat="1" applyFont="1" applyBorder="1" applyAlignment="1" applyProtection="1">
      <alignment horizontal="left"/>
    </xf>
    <xf numFmtId="169" fontId="4" fillId="0" borderId="29" xfId="35" applyNumberFormat="1" applyFont="1" applyBorder="1" applyAlignment="1" applyProtection="1">
      <alignment horizontal="center" vertical="center"/>
    </xf>
    <xf numFmtId="169" fontId="4" fillId="0" borderId="16" xfId="35" applyNumberFormat="1" applyFont="1" applyBorder="1" applyAlignment="1" applyProtection="1">
      <alignment horizontal="right" vertical="center"/>
    </xf>
    <xf numFmtId="169" fontId="4" fillId="0" borderId="63" xfId="35" applyNumberFormat="1" applyFont="1" applyBorder="1" applyAlignment="1" applyProtection="1">
      <alignment horizontal="center" vertical="center"/>
    </xf>
    <xf numFmtId="173" fontId="4" fillId="0" borderId="15" xfId="35" quotePrefix="1" applyNumberFormat="1" applyFont="1" applyBorder="1" applyAlignment="1" applyProtection="1">
      <alignment horizontal="left"/>
    </xf>
    <xf numFmtId="173" fontId="4" fillId="0" borderId="15" xfId="35" applyNumberFormat="1" applyFont="1" applyBorder="1" applyAlignment="1" applyProtection="1">
      <alignment horizontal="left"/>
    </xf>
    <xf numFmtId="169" fontId="6" fillId="0" borderId="14" xfId="35" applyNumberFormat="1" applyFont="1" applyBorder="1" applyAlignment="1" applyProtection="1">
      <alignment horizontal="center" vertical="center"/>
    </xf>
    <xf numFmtId="169" fontId="6" fillId="0" borderId="27" xfId="35" applyNumberFormat="1" applyFont="1" applyBorder="1" applyAlignment="1" applyProtection="1">
      <alignment horizontal="right" vertical="center"/>
    </xf>
    <xf numFmtId="169" fontId="6" fillId="0" borderId="34" xfId="35" applyNumberFormat="1" applyFont="1" applyBorder="1" applyAlignment="1" applyProtection="1">
      <alignment horizontal="center" vertical="center"/>
    </xf>
    <xf numFmtId="173" fontId="6" fillId="0" borderId="11" xfId="35" applyNumberFormat="1" applyFont="1" applyBorder="1" applyAlignment="1" applyProtection="1">
      <alignment horizontal="left"/>
    </xf>
    <xf numFmtId="167" fontId="4" fillId="0" borderId="16" xfId="6" applyNumberFormat="1" applyFont="1" applyBorder="1" applyAlignment="1" applyProtection="1">
      <alignment horizontal="right" vertical="center"/>
    </xf>
    <xf numFmtId="176" fontId="6" fillId="10" borderId="29" xfId="0" applyNumberFormat="1" applyFont="1" applyFill="1" applyBorder="1" applyAlignment="1" applyProtection="1">
      <alignment horizontal="right"/>
    </xf>
    <xf numFmtId="0" fontId="6" fillId="10" borderId="20" xfId="0" applyFont="1" applyFill="1" applyBorder="1" applyAlignment="1" applyProtection="1">
      <alignment horizontal="right"/>
    </xf>
    <xf numFmtId="176" fontId="6" fillId="10" borderId="63" xfId="0" applyNumberFormat="1" applyFont="1" applyFill="1" applyBorder="1" applyAlignment="1" applyProtection="1">
      <alignment horizontal="right"/>
    </xf>
    <xf numFmtId="0" fontId="6" fillId="10" borderId="27" xfId="0" applyFont="1" applyFill="1" applyBorder="1" applyAlignment="1" applyProtection="1">
      <alignment horizontal="right"/>
    </xf>
    <xf numFmtId="176" fontId="6" fillId="10" borderId="2" xfId="35" applyNumberFormat="1" applyFont="1" applyFill="1" applyBorder="1" applyAlignment="1">
      <alignment horizontal="center" vertical="center"/>
    </xf>
    <xf numFmtId="0" fontId="6" fillId="10" borderId="2" xfId="35" applyFont="1" applyFill="1" applyBorder="1" applyAlignment="1" applyProtection="1">
      <alignment horizontal="center" vertical="center"/>
    </xf>
    <xf numFmtId="14" fontId="6" fillId="0" borderId="0" xfId="35" applyNumberFormat="1" applyFont="1" applyFill="1" applyBorder="1" applyAlignment="1"/>
    <xf numFmtId="0" fontId="6" fillId="0" borderId="0" xfId="35" applyFont="1" applyFill="1" applyAlignment="1">
      <alignment vertical="center"/>
    </xf>
    <xf numFmtId="164" fontId="4" fillId="0" borderId="0" xfId="35" applyNumberFormat="1" applyFont="1" applyFill="1"/>
    <xf numFmtId="169" fontId="4" fillId="0" borderId="0" xfId="35" applyNumberFormat="1" applyFont="1" applyFill="1"/>
    <xf numFmtId="0" fontId="8" fillId="0" borderId="0" xfId="35" quotePrefix="1" applyFont="1" applyFill="1" applyBorder="1" applyAlignment="1">
      <alignment horizontal="left"/>
    </xf>
    <xf numFmtId="164" fontId="8" fillId="0" borderId="0" xfId="35" applyNumberFormat="1" applyFont="1" applyFill="1" applyBorder="1" applyAlignment="1" applyProtection="1"/>
    <xf numFmtId="164" fontId="72" fillId="0" borderId="0" xfId="35" applyNumberFormat="1" applyFont="1" applyFill="1" applyBorder="1" applyAlignment="1" applyProtection="1"/>
    <xf numFmtId="164" fontId="15" fillId="0" borderId="0" xfId="35" applyNumberFormat="1" applyFont="1" applyFill="1" applyBorder="1" applyAlignment="1" applyProtection="1"/>
    <xf numFmtId="164" fontId="4" fillId="0" borderId="0" xfId="35" applyNumberFormat="1" applyFont="1" applyFill="1" applyBorder="1" applyAlignment="1"/>
    <xf numFmtId="164" fontId="4" fillId="0" borderId="0" xfId="35" applyNumberFormat="1" applyFont="1" applyFill="1" applyAlignment="1"/>
    <xf numFmtId="173" fontId="5" fillId="0" borderId="0" xfId="35" applyNumberFormat="1" applyFont="1" applyFill="1" applyBorder="1" applyAlignment="1" applyProtection="1">
      <alignment horizontal="left"/>
    </xf>
    <xf numFmtId="169" fontId="6" fillId="0" borderId="55" xfId="35" applyNumberFormat="1" applyFont="1" applyFill="1" applyBorder="1" applyAlignment="1" applyProtection="1">
      <alignment horizontal="center" vertical="center"/>
    </xf>
    <xf numFmtId="0" fontId="6" fillId="0" borderId="68" xfId="35" applyFont="1" applyFill="1" applyBorder="1" applyAlignment="1">
      <alignment horizontal="right" vertical="center"/>
    </xf>
    <xf numFmtId="169" fontId="6" fillId="0" borderId="25" xfId="35" applyNumberFormat="1" applyFont="1" applyFill="1" applyBorder="1" applyAlignment="1" applyProtection="1">
      <alignment horizontal="right" vertical="center"/>
    </xf>
    <xf numFmtId="169" fontId="6" fillId="0" borderId="68" xfId="35" applyNumberFormat="1" applyFont="1" applyFill="1" applyBorder="1" applyAlignment="1" applyProtection="1">
      <alignment horizontal="center" vertical="center"/>
    </xf>
    <xf numFmtId="176" fontId="32" fillId="0" borderId="68" xfId="35" applyNumberFormat="1" applyFont="1" applyFill="1" applyBorder="1" applyAlignment="1" applyProtection="1">
      <alignment horizontal="right" vertical="center"/>
    </xf>
    <xf numFmtId="169" fontId="6" fillId="0" borderId="58" xfId="35" applyNumberFormat="1" applyFont="1" applyFill="1" applyBorder="1" applyAlignment="1" applyProtection="1">
      <alignment horizontal="right" vertical="center"/>
    </xf>
    <xf numFmtId="169" fontId="6" fillId="0" borderId="22" xfId="35" applyNumberFormat="1" applyFont="1" applyFill="1" applyBorder="1" applyAlignment="1" applyProtection="1">
      <alignment horizontal="right" vertical="center"/>
    </xf>
    <xf numFmtId="173" fontId="6" fillId="0" borderId="21" xfId="35" applyNumberFormat="1" applyFont="1" applyFill="1" applyBorder="1" applyAlignment="1" applyProtection="1">
      <alignment horizontal="left"/>
    </xf>
    <xf numFmtId="0" fontId="6" fillId="0" borderId="34" xfId="35" applyFont="1" applyFill="1" applyBorder="1" applyAlignment="1">
      <alignment horizontal="right" vertical="center"/>
    </xf>
    <xf numFmtId="173" fontId="6" fillId="0" borderId="11" xfId="35" applyNumberFormat="1" applyFont="1" applyFill="1" applyBorder="1" applyAlignment="1" applyProtection="1">
      <alignment horizontal="left"/>
    </xf>
    <xf numFmtId="176" fontId="36" fillId="0" borderId="63" xfId="35" applyNumberFormat="1" applyFont="1" applyFill="1" applyBorder="1" applyAlignment="1" applyProtection="1">
      <alignment horizontal="right" vertical="center"/>
    </xf>
    <xf numFmtId="169" fontId="4" fillId="0" borderId="14" xfId="35" applyNumberFormat="1" applyFont="1" applyFill="1" applyBorder="1" applyAlignment="1" applyProtection="1">
      <alignment horizontal="center" vertical="center"/>
    </xf>
    <xf numFmtId="169" fontId="4" fillId="0" borderId="34" xfId="35" applyNumberFormat="1" applyFont="1" applyFill="1" applyBorder="1" applyAlignment="1" applyProtection="1">
      <alignment horizontal="right" vertical="center"/>
    </xf>
    <xf numFmtId="169" fontId="4" fillId="0" borderId="13" xfId="35" applyNumberFormat="1" applyFont="1" applyFill="1" applyBorder="1" applyAlignment="1" applyProtection="1">
      <alignment horizontal="right" vertical="center"/>
    </xf>
    <xf numFmtId="169" fontId="4" fillId="0" borderId="34" xfId="35" applyNumberFormat="1" applyFont="1" applyFill="1" applyBorder="1" applyAlignment="1" applyProtection="1">
      <alignment horizontal="center" vertical="center"/>
    </xf>
    <xf numFmtId="176" fontId="36" fillId="0" borderId="34" xfId="35" applyNumberFormat="1" applyFont="1" applyFill="1" applyBorder="1" applyAlignment="1" applyProtection="1">
      <alignment horizontal="right" vertical="center"/>
    </xf>
    <xf numFmtId="169" fontId="4" fillId="0" borderId="12" xfId="35" applyNumberFormat="1" applyFont="1" applyFill="1" applyBorder="1" applyAlignment="1" applyProtection="1">
      <alignment horizontal="right" vertical="center"/>
    </xf>
    <xf numFmtId="169" fontId="4" fillId="0" borderId="27" xfId="35" applyNumberFormat="1" applyFont="1" applyFill="1" applyBorder="1" applyAlignment="1" applyProtection="1">
      <alignment horizontal="right" vertical="center"/>
    </xf>
    <xf numFmtId="173" fontId="6" fillId="0" borderId="11" xfId="35" quotePrefix="1" applyNumberFormat="1" applyFont="1" applyFill="1" applyBorder="1" applyAlignment="1" applyProtection="1">
      <alignment horizontal="left"/>
    </xf>
    <xf numFmtId="176" fontId="6" fillId="10" borderId="29" xfId="35" applyNumberFormat="1" applyFont="1" applyFill="1" applyBorder="1" applyAlignment="1" applyProtection="1">
      <alignment horizontal="center" vertical="center"/>
    </xf>
    <xf numFmtId="176" fontId="6" fillId="10" borderId="6" xfId="35" applyNumberFormat="1" applyFont="1" applyFill="1" applyBorder="1" applyAlignment="1" applyProtection="1">
      <alignment horizontal="center" vertical="center"/>
    </xf>
    <xf numFmtId="164" fontId="4" fillId="0" borderId="0" xfId="35" applyNumberFormat="1" applyFont="1" applyBorder="1" applyAlignment="1" applyProtection="1">
      <alignment horizontal="right"/>
    </xf>
    <xf numFmtId="164" fontId="4" fillId="0" borderId="0" xfId="35" applyNumberFormat="1" applyFont="1" applyFill="1" applyBorder="1" applyAlignment="1" applyProtection="1">
      <alignment horizontal="right"/>
    </xf>
    <xf numFmtId="164" fontId="4" fillId="0" borderId="0" xfId="35" applyNumberFormat="1" applyFont="1" applyAlignment="1">
      <alignment horizontal="right"/>
    </xf>
    <xf numFmtId="173" fontId="5" fillId="0" borderId="0" xfId="35" applyNumberFormat="1" applyFont="1" applyBorder="1" applyAlignment="1" applyProtection="1">
      <alignment horizontal="left"/>
    </xf>
    <xf numFmtId="169" fontId="4" fillId="0" borderId="0" xfId="35" applyNumberFormat="1" applyFont="1" applyBorder="1" applyAlignment="1" applyProtection="1">
      <alignment horizontal="center" vertical="center"/>
    </xf>
    <xf numFmtId="169" fontId="4" fillId="0" borderId="0" xfId="35" applyNumberFormat="1" applyFont="1" applyBorder="1" applyAlignment="1" applyProtection="1">
      <alignment horizontal="right" vertical="center"/>
    </xf>
    <xf numFmtId="169" fontId="4" fillId="0" borderId="0" xfId="35" applyNumberFormat="1" applyFont="1" applyBorder="1" applyAlignment="1" applyProtection="1">
      <alignment horizontal="center"/>
    </xf>
    <xf numFmtId="169" fontId="6" fillId="0" borderId="55" xfId="35" applyNumberFormat="1" applyFont="1" applyBorder="1" applyAlignment="1" applyProtection="1">
      <alignment horizontal="center" vertical="center"/>
    </xf>
    <xf numFmtId="169" fontId="6" fillId="0" borderId="22" xfId="35" applyNumberFormat="1" applyFont="1" applyBorder="1" applyAlignment="1" applyProtection="1">
      <alignment horizontal="right" vertical="center"/>
    </xf>
    <xf numFmtId="169" fontId="6" fillId="0" borderId="68" xfId="35" applyNumberFormat="1" applyFont="1" applyBorder="1" applyAlignment="1" applyProtection="1">
      <alignment horizontal="center"/>
    </xf>
    <xf numFmtId="173" fontId="6" fillId="0" borderId="21" xfId="35" applyNumberFormat="1" applyFont="1" applyBorder="1" applyAlignment="1" applyProtection="1">
      <alignment horizontal="left"/>
    </xf>
    <xf numFmtId="169" fontId="6" fillId="0" borderId="34" xfId="35" applyNumberFormat="1" applyFont="1" applyBorder="1" applyAlignment="1" applyProtection="1">
      <alignment horizontal="center"/>
    </xf>
    <xf numFmtId="169" fontId="4" fillId="0" borderId="63" xfId="35" applyNumberFormat="1" applyFont="1" applyBorder="1" applyAlignment="1" applyProtection="1">
      <alignment horizontal="center"/>
    </xf>
    <xf numFmtId="169" fontId="4" fillId="0" borderId="14" xfId="35" applyNumberFormat="1" applyFont="1" applyBorder="1" applyAlignment="1" applyProtection="1">
      <alignment horizontal="center" vertical="center"/>
    </xf>
    <xf numFmtId="169" fontId="4" fillId="0" borderId="27" xfId="35" applyNumberFormat="1" applyFont="1" applyBorder="1" applyAlignment="1" applyProtection="1">
      <alignment horizontal="right" vertical="center"/>
    </xf>
    <xf numFmtId="169" fontId="4" fillId="0" borderId="34" xfId="35" applyNumberFormat="1" applyFont="1" applyBorder="1" applyAlignment="1" applyProtection="1">
      <alignment horizontal="center"/>
    </xf>
    <xf numFmtId="173" fontId="6" fillId="0" borderId="11" xfId="35" quotePrefix="1" applyNumberFormat="1" applyFont="1" applyBorder="1" applyAlignment="1" applyProtection="1">
      <alignment horizontal="left"/>
    </xf>
    <xf numFmtId="0" fontId="4" fillId="0" borderId="93" xfId="35" applyFont="1" applyBorder="1"/>
    <xf numFmtId="0" fontId="6" fillId="10" borderId="40" xfId="35" applyFont="1" applyFill="1" applyBorder="1" applyAlignment="1" applyProtection="1">
      <alignment horizontal="center" vertical="center"/>
    </xf>
    <xf numFmtId="0" fontId="6" fillId="10" borderId="20" xfId="35" applyFont="1" applyFill="1" applyBorder="1" applyAlignment="1" applyProtection="1">
      <alignment horizontal="center" vertical="center"/>
    </xf>
    <xf numFmtId="176" fontId="6" fillId="10" borderId="2" xfId="35" applyNumberFormat="1" applyFont="1" applyFill="1" applyBorder="1" applyAlignment="1" applyProtection="1">
      <alignment horizontal="center" vertical="center"/>
    </xf>
    <xf numFmtId="173" fontId="6" fillId="0" borderId="0" xfId="35" applyNumberFormat="1" applyFont="1" applyFill="1" applyBorder="1" applyAlignment="1" applyProtection="1"/>
    <xf numFmtId="169" fontId="6" fillId="0" borderId="23" xfId="35" applyNumberFormat="1" applyFont="1" applyFill="1" applyBorder="1" applyAlignment="1" applyProtection="1">
      <alignment horizontal="center" vertical="center"/>
    </xf>
    <xf numFmtId="169" fontId="6" fillId="0" borderId="22" xfId="35" applyNumberFormat="1" applyFont="1" applyFill="1" applyBorder="1" applyAlignment="1" applyProtection="1">
      <alignment horizontal="center" vertical="center"/>
    </xf>
    <xf numFmtId="0" fontId="6" fillId="0" borderId="22" xfId="35" applyFont="1" applyFill="1" applyBorder="1" applyAlignment="1">
      <alignment horizontal="right" vertical="center"/>
    </xf>
    <xf numFmtId="169" fontId="6" fillId="0" borderId="22" xfId="35" applyNumberFormat="1" applyFont="1" applyFill="1" applyBorder="1" applyAlignment="1">
      <alignment horizontal="right" vertical="center"/>
    </xf>
    <xf numFmtId="169" fontId="4" fillId="0" borderId="28" xfId="35" applyNumberFormat="1" applyFont="1" applyFill="1" applyBorder="1" applyAlignment="1" applyProtection="1">
      <alignment horizontal="center" vertical="center"/>
    </xf>
    <xf numFmtId="169" fontId="4" fillId="0" borderId="27" xfId="35" applyNumberFormat="1" applyFont="1" applyFill="1" applyBorder="1" applyAlignment="1" applyProtection="1">
      <alignment horizontal="center" vertical="center"/>
    </xf>
    <xf numFmtId="169" fontId="6" fillId="0" borderId="11" xfId="35" applyNumberFormat="1" applyFont="1" applyFill="1" applyBorder="1" applyAlignment="1" applyProtection="1">
      <alignment horizontal="left"/>
    </xf>
    <xf numFmtId="169" fontId="4" fillId="0" borderId="17" xfId="35" applyNumberFormat="1" applyFont="1" applyFill="1" applyBorder="1" applyAlignment="1" applyProtection="1">
      <alignment horizontal="center" vertical="center"/>
    </xf>
    <xf numFmtId="169" fontId="4" fillId="0" borderId="16" xfId="35" applyNumberFormat="1" applyFont="1" applyFill="1" applyBorder="1" applyAlignment="1" applyProtection="1">
      <alignment horizontal="center" vertical="center"/>
    </xf>
    <xf numFmtId="169" fontId="4" fillId="0" borderId="15" xfId="35" applyNumberFormat="1" applyFont="1" applyFill="1" applyBorder="1" applyAlignment="1" applyProtection="1">
      <alignment horizontal="left"/>
    </xf>
    <xf numFmtId="173" fontId="4" fillId="0" borderId="15" xfId="35" quotePrefix="1" applyNumberFormat="1" applyFont="1" applyFill="1" applyBorder="1" applyAlignment="1" applyProtection="1">
      <alignment horizontal="left" indent="5"/>
    </xf>
    <xf numFmtId="173" fontId="4" fillId="0" borderId="15" xfId="35" applyNumberFormat="1" applyFont="1" applyFill="1" applyBorder="1" applyAlignment="1" applyProtection="1">
      <alignment horizontal="left" indent="7"/>
    </xf>
    <xf numFmtId="173" fontId="4" fillId="0" borderId="15" xfId="35" applyNumberFormat="1" applyFont="1" applyFill="1" applyBorder="1" applyAlignment="1" applyProtection="1">
      <alignment horizontal="left" indent="5"/>
    </xf>
    <xf numFmtId="173" fontId="4" fillId="0" borderId="15" xfId="35" applyNumberFormat="1" applyFont="1" applyFill="1" applyBorder="1" applyAlignment="1" applyProtection="1"/>
    <xf numFmtId="169" fontId="6" fillId="0" borderId="27" xfId="35" applyNumberFormat="1" applyFont="1" applyFill="1" applyBorder="1" applyAlignment="1" applyProtection="1">
      <alignment horizontal="center" vertical="center"/>
    </xf>
    <xf numFmtId="169" fontId="4" fillId="0" borderId="15" xfId="35" quotePrefix="1" applyNumberFormat="1" applyFont="1" applyFill="1" applyBorder="1" applyAlignment="1" applyProtection="1">
      <alignment horizontal="left"/>
    </xf>
    <xf numFmtId="169" fontId="6" fillId="0" borderId="11" xfId="35" quotePrefix="1" applyNumberFormat="1" applyFont="1" applyFill="1" applyBorder="1" applyAlignment="1" applyProtection="1">
      <alignment horizontal="left"/>
    </xf>
    <xf numFmtId="176" fontId="6" fillId="0" borderId="18" xfId="35" applyNumberFormat="1" applyFont="1" applyFill="1" applyBorder="1" applyAlignment="1" applyProtection="1">
      <alignment horizontal="center" vertical="center"/>
    </xf>
    <xf numFmtId="0" fontId="6" fillId="0" borderId="20" xfId="35" applyFont="1" applyFill="1" applyBorder="1" applyAlignment="1" applyProtection="1">
      <alignment horizontal="center" vertical="center"/>
    </xf>
    <xf numFmtId="176" fontId="6" fillId="0" borderId="20" xfId="35" applyNumberFormat="1" applyFont="1" applyFill="1" applyBorder="1" applyAlignment="1" applyProtection="1">
      <alignment horizontal="center" vertical="center"/>
    </xf>
    <xf numFmtId="176" fontId="6" fillId="0" borderId="6" xfId="35" applyNumberFormat="1" applyFont="1" applyFill="1" applyBorder="1" applyAlignment="1" applyProtection="1">
      <alignment horizontal="center" vertical="center"/>
    </xf>
    <xf numFmtId="164" fontId="6" fillId="0" borderId="23" xfId="35" applyNumberFormat="1" applyFont="1" applyBorder="1" applyAlignment="1">
      <alignment horizontal="center" vertical="center"/>
    </xf>
    <xf numFmtId="164" fontId="6" fillId="0" borderId="22" xfId="35" applyNumberFormat="1" applyFont="1" applyBorder="1" applyAlignment="1">
      <alignment vertical="center"/>
    </xf>
    <xf numFmtId="164" fontId="6" fillId="0" borderId="22" xfId="35" applyNumberFormat="1" applyFont="1" applyBorder="1" applyAlignment="1">
      <alignment horizontal="center" vertical="center"/>
    </xf>
    <xf numFmtId="0" fontId="6" fillId="0" borderId="21" xfId="35" applyFont="1" applyBorder="1"/>
    <xf numFmtId="169" fontId="4" fillId="0" borderId="28" xfId="35" applyNumberFormat="1" applyFont="1" applyBorder="1" applyAlignment="1" applyProtection="1">
      <alignment horizontal="center" vertical="center"/>
    </xf>
    <xf numFmtId="169" fontId="4" fillId="0" borderId="27" xfId="35" applyNumberFormat="1" applyFont="1" applyBorder="1" applyAlignment="1" applyProtection="1">
      <alignment vertical="center"/>
    </xf>
    <xf numFmtId="169" fontId="4" fillId="0" borderId="27" xfId="35" applyNumberFormat="1" applyFont="1" applyBorder="1" applyAlignment="1" applyProtection="1">
      <alignment horizontal="center" vertical="center"/>
    </xf>
    <xf numFmtId="169" fontId="6" fillId="0" borderId="11" xfId="35" applyNumberFormat="1" applyFont="1" applyBorder="1" applyAlignment="1" applyProtection="1">
      <alignment horizontal="left"/>
    </xf>
    <xf numFmtId="169" fontId="4" fillId="0" borderId="17" xfId="35" applyNumberFormat="1" applyFont="1" applyBorder="1" applyAlignment="1" applyProtection="1">
      <alignment horizontal="center" vertical="center"/>
    </xf>
    <xf numFmtId="169" fontId="4" fillId="0" borderId="16" xfId="35" applyNumberFormat="1" applyFont="1" applyBorder="1" applyAlignment="1" applyProtection="1">
      <alignment vertical="center"/>
    </xf>
    <xf numFmtId="169" fontId="4" fillId="0" borderId="16" xfId="35" applyNumberFormat="1" applyFont="1" applyBorder="1" applyAlignment="1" applyProtection="1">
      <alignment horizontal="center" vertical="center"/>
    </xf>
    <xf numFmtId="169" fontId="6" fillId="0" borderId="28" xfId="35" applyNumberFormat="1" applyFont="1" applyBorder="1" applyAlignment="1" applyProtection="1">
      <alignment horizontal="center" vertical="center"/>
    </xf>
    <xf numFmtId="169" fontId="6" fillId="0" borderId="27" xfId="35" applyNumberFormat="1" applyFont="1" applyBorder="1" applyAlignment="1" applyProtection="1">
      <alignment vertical="center"/>
    </xf>
    <xf numFmtId="169" fontId="6" fillId="0" borderId="27" xfId="35" applyNumberFormat="1" applyFont="1" applyBorder="1" applyAlignment="1" applyProtection="1">
      <alignment horizontal="center" vertical="center"/>
    </xf>
    <xf numFmtId="169" fontId="4" fillId="0" borderId="16" xfId="35" applyNumberFormat="1" applyFont="1" applyFill="1" applyBorder="1" applyAlignment="1" applyProtection="1">
      <alignment vertical="center"/>
    </xf>
    <xf numFmtId="177" fontId="4" fillId="0" borderId="0" xfId="35" applyNumberFormat="1" applyFont="1"/>
    <xf numFmtId="169" fontId="4" fillId="0" borderId="15" xfId="35" applyNumberFormat="1" applyFont="1" applyBorder="1" applyAlignment="1" applyProtection="1">
      <alignment horizontal="left"/>
    </xf>
    <xf numFmtId="169" fontId="6" fillId="0" borderId="11" xfId="35" quotePrefix="1" applyNumberFormat="1" applyFont="1" applyBorder="1" applyAlignment="1" applyProtection="1">
      <alignment horizontal="left"/>
    </xf>
    <xf numFmtId="169" fontId="6" fillId="0" borderId="27" xfId="35" applyNumberFormat="1" applyFont="1" applyFill="1" applyBorder="1" applyAlignment="1" applyProtection="1">
      <alignment vertical="center"/>
    </xf>
    <xf numFmtId="0" fontId="6" fillId="10" borderId="28" xfId="35" applyFont="1" applyFill="1" applyBorder="1" applyAlignment="1" applyProtection="1">
      <alignment horizontal="center" vertical="center"/>
    </xf>
    <xf numFmtId="0" fontId="4" fillId="0" borderId="93" xfId="35" applyFont="1" applyFill="1" applyBorder="1"/>
    <xf numFmtId="169" fontId="6" fillId="0" borderId="22" xfId="35" applyNumberFormat="1" applyFont="1" applyFill="1" applyBorder="1" applyAlignment="1" applyProtection="1">
      <alignment vertical="center"/>
    </xf>
    <xf numFmtId="0" fontId="6" fillId="0" borderId="22" xfId="35" applyFont="1" applyFill="1" applyBorder="1" applyAlignment="1">
      <alignment vertical="center"/>
    </xf>
    <xf numFmtId="169" fontId="6" fillId="0" borderId="22" xfId="35" applyNumberFormat="1" applyFont="1" applyFill="1" applyBorder="1" applyAlignment="1">
      <alignment vertical="center"/>
    </xf>
    <xf numFmtId="169" fontId="4" fillId="0" borderId="27" xfId="35" applyNumberFormat="1" applyFont="1" applyFill="1" applyBorder="1" applyAlignment="1" applyProtection="1">
      <alignment vertical="center"/>
    </xf>
    <xf numFmtId="169" fontId="4" fillId="0" borderId="0" xfId="35" applyNumberFormat="1" applyFont="1" applyFill="1" applyBorder="1" applyAlignment="1">
      <alignment horizontal="center"/>
    </xf>
    <xf numFmtId="169" fontId="6" fillId="0" borderId="23" xfId="35" applyNumberFormat="1" applyFont="1" applyFill="1" applyBorder="1" applyAlignment="1" applyProtection="1">
      <alignment horizontal="center"/>
    </xf>
    <xf numFmtId="169" fontId="6" fillId="0" borderId="22" xfId="35" applyNumberFormat="1" applyFont="1" applyFill="1" applyBorder="1" applyAlignment="1" applyProtection="1">
      <alignment horizontal="right"/>
    </xf>
    <xf numFmtId="169" fontId="6" fillId="0" borderId="22" xfId="35" applyNumberFormat="1" applyFont="1" applyFill="1" applyBorder="1" applyAlignment="1" applyProtection="1">
      <alignment horizontal="center"/>
    </xf>
    <xf numFmtId="0" fontId="6" fillId="0" borderId="22" xfId="35" applyFont="1" applyFill="1" applyBorder="1" applyAlignment="1">
      <alignment horizontal="right"/>
    </xf>
    <xf numFmtId="169" fontId="6" fillId="0" borderId="22" xfId="35" applyNumberFormat="1" applyFont="1" applyFill="1" applyBorder="1" applyAlignment="1">
      <alignment horizontal="right"/>
    </xf>
    <xf numFmtId="169" fontId="4" fillId="0" borderId="28" xfId="35" applyNumberFormat="1" applyFont="1" applyFill="1" applyBorder="1" applyAlignment="1" applyProtection="1">
      <alignment horizontal="center"/>
    </xf>
    <xf numFmtId="169" fontId="4" fillId="0" borderId="27" xfId="35" applyNumberFormat="1" applyFont="1" applyFill="1" applyBorder="1" applyAlignment="1" applyProtection="1">
      <alignment horizontal="right"/>
    </xf>
    <xf numFmtId="169" fontId="4" fillId="0" borderId="27" xfId="35" applyNumberFormat="1" applyFont="1" applyFill="1" applyBorder="1" applyAlignment="1" applyProtection="1">
      <alignment horizontal="center"/>
    </xf>
    <xf numFmtId="169" fontId="4" fillId="0" borderId="17" xfId="35" applyNumberFormat="1" applyFont="1" applyFill="1" applyBorder="1" applyAlignment="1" applyProtection="1">
      <alignment horizontal="center"/>
    </xf>
    <xf numFmtId="169" fontId="4" fillId="0" borderId="16" xfId="35" applyNumberFormat="1" applyFont="1" applyFill="1" applyBorder="1" applyAlignment="1" applyProtection="1">
      <alignment horizontal="right"/>
    </xf>
    <xf numFmtId="169" fontId="4" fillId="0" borderId="16" xfId="35" applyNumberFormat="1" applyFont="1" applyFill="1" applyBorder="1" applyAlignment="1" applyProtection="1">
      <alignment horizontal="center"/>
    </xf>
    <xf numFmtId="169" fontId="6" fillId="0" borderId="28" xfId="35" applyNumberFormat="1" applyFont="1" applyFill="1" applyBorder="1" applyAlignment="1" applyProtection="1">
      <alignment horizontal="center"/>
    </xf>
    <xf numFmtId="169" fontId="6" fillId="0" borderId="27" xfId="35" applyNumberFormat="1" applyFont="1" applyFill="1" applyBorder="1" applyAlignment="1" applyProtection="1">
      <alignment horizontal="right"/>
    </xf>
    <xf numFmtId="169" fontId="6" fillId="0" borderId="27" xfId="35" applyNumberFormat="1" applyFont="1" applyFill="1" applyBorder="1" applyAlignment="1" applyProtection="1">
      <alignment horizontal="center"/>
    </xf>
    <xf numFmtId="2" fontId="4" fillId="0" borderId="0" xfId="35" applyNumberFormat="1" applyFont="1" applyFill="1"/>
    <xf numFmtId="2" fontId="4" fillId="0" borderId="0" xfId="35" applyNumberFormat="1" applyFont="1" applyFill="1" applyBorder="1"/>
    <xf numFmtId="2" fontId="4" fillId="0" borderId="0" xfId="6" applyNumberFormat="1" applyFont="1" applyFill="1" applyBorder="1"/>
    <xf numFmtId="164" fontId="4" fillId="0" borderId="0" xfId="35" applyNumberFormat="1" applyFont="1" applyFill="1" applyBorder="1"/>
    <xf numFmtId="164" fontId="8" fillId="0" borderId="0" xfId="35" applyNumberFormat="1" applyFont="1" applyFill="1"/>
    <xf numFmtId="164" fontId="8" fillId="0" borderId="0" xfId="35" applyNumberFormat="1" applyFont="1" applyFill="1" applyBorder="1"/>
    <xf numFmtId="2" fontId="4" fillId="0" borderId="0" xfId="35" applyNumberFormat="1" applyFont="1" applyFill="1" applyAlignment="1">
      <alignment horizontal="center"/>
    </xf>
    <xf numFmtId="164" fontId="6" fillId="0" borderId="0" xfId="35" applyNumberFormat="1" applyFont="1" applyFill="1"/>
    <xf numFmtId="164" fontId="6" fillId="0" borderId="0" xfId="6" applyNumberFormat="1" applyFont="1" applyFill="1" applyBorder="1"/>
    <xf numFmtId="2" fontId="6" fillId="0" borderId="0" xfId="6" applyNumberFormat="1" applyFont="1" applyFill="1" applyBorder="1" applyAlignment="1">
      <alignment horizontal="center"/>
    </xf>
    <xf numFmtId="164" fontId="6" fillId="0" borderId="0" xfId="35" applyNumberFormat="1" applyFont="1" applyFill="1" applyBorder="1" applyAlignment="1" applyProtection="1">
      <alignment horizontal="left"/>
    </xf>
    <xf numFmtId="164" fontId="4" fillId="0" borderId="0" xfId="35" applyNumberFormat="1" applyFont="1" applyFill="1" applyBorder="1" applyAlignment="1" applyProtection="1">
      <alignment horizontal="left"/>
    </xf>
    <xf numFmtId="164" fontId="4" fillId="0" borderId="0" xfId="35" applyNumberFormat="1" applyFont="1" applyFill="1" applyBorder="1" applyAlignment="1" applyProtection="1">
      <alignment horizontal="left" vertical="center"/>
    </xf>
    <xf numFmtId="164" fontId="6" fillId="0" borderId="23" xfId="6" applyNumberFormat="1" applyFont="1" applyFill="1" applyBorder="1" applyAlignment="1">
      <alignment horizontal="center" vertical="center"/>
    </xf>
    <xf numFmtId="164" fontId="6" fillId="0" borderId="22" xfId="6" applyNumberFormat="1" applyFont="1" applyFill="1" applyBorder="1" applyAlignment="1">
      <alignment horizontal="right" vertical="center"/>
    </xf>
    <xf numFmtId="164" fontId="6" fillId="0" borderId="22" xfId="6" applyNumberFormat="1" applyFont="1" applyFill="1" applyBorder="1" applyAlignment="1">
      <alignment horizontal="center" vertical="center"/>
    </xf>
    <xf numFmtId="164" fontId="6" fillId="0" borderId="21" xfId="35" applyNumberFormat="1" applyFont="1" applyFill="1" applyBorder="1" applyAlignment="1" applyProtection="1">
      <alignment horizontal="center" vertical="center"/>
    </xf>
    <xf numFmtId="164" fontId="4" fillId="0" borderId="28" xfId="6" applyNumberFormat="1" applyFont="1" applyFill="1" applyBorder="1" applyAlignment="1">
      <alignment horizontal="center" vertical="center"/>
    </xf>
    <xf numFmtId="164" fontId="4" fillId="0" borderId="27" xfId="6" applyNumberFormat="1" applyFont="1" applyFill="1" applyBorder="1" applyAlignment="1">
      <alignment horizontal="right" vertical="center"/>
    </xf>
    <xf numFmtId="164" fontId="4" fillId="0" borderId="27" xfId="6" applyNumberFormat="1" applyFont="1" applyFill="1" applyBorder="1" applyAlignment="1">
      <alignment horizontal="center" vertical="center"/>
    </xf>
    <xf numFmtId="164" fontId="4" fillId="0" borderId="11" xfId="35" applyNumberFormat="1" applyFont="1" applyFill="1" applyBorder="1" applyAlignment="1" applyProtection="1">
      <alignment horizontal="left"/>
    </xf>
    <xf numFmtId="164" fontId="4" fillId="0" borderId="17" xfId="6" applyNumberFormat="1" applyFont="1" applyFill="1" applyBorder="1" applyAlignment="1">
      <alignment horizontal="center" vertical="center"/>
    </xf>
    <xf numFmtId="164" fontId="4" fillId="0" borderId="16" xfId="6" applyNumberFormat="1" applyFont="1" applyFill="1" applyBorder="1" applyAlignment="1">
      <alignment horizontal="right" vertical="center"/>
    </xf>
    <xf numFmtId="164" fontId="4" fillId="0" borderId="16" xfId="6" applyNumberFormat="1" applyFont="1" applyFill="1" applyBorder="1" applyAlignment="1">
      <alignment horizontal="center" vertical="center"/>
    </xf>
    <xf numFmtId="164" fontId="4" fillId="0" borderId="15" xfId="35" applyNumberFormat="1" applyFont="1" applyFill="1" applyBorder="1" applyAlignment="1" applyProtection="1">
      <alignment horizontal="left"/>
    </xf>
    <xf numFmtId="164" fontId="6" fillId="0" borderId="0" xfId="35" applyNumberFormat="1" applyFont="1" applyFill="1" applyAlignment="1">
      <alignment horizontal="center"/>
    </xf>
    <xf numFmtId="164" fontId="6" fillId="0" borderId="0" xfId="35" applyNumberFormat="1" applyFont="1" applyFill="1" applyBorder="1" applyAlignment="1">
      <alignment horizontal="center"/>
    </xf>
    <xf numFmtId="164" fontId="6" fillId="10" borderId="28" xfId="6" applyNumberFormat="1" applyFont="1" applyFill="1" applyBorder="1" applyAlignment="1">
      <alignment horizontal="center" vertical="center"/>
    </xf>
    <xf numFmtId="164" fontId="6" fillId="10" borderId="16" xfId="6" applyNumberFormat="1" applyFont="1" applyFill="1" applyBorder="1" applyAlignment="1">
      <alignment horizontal="center" vertical="center"/>
    </xf>
    <xf numFmtId="164" fontId="4" fillId="0" borderId="93" xfId="35" applyNumberFormat="1" applyFont="1" applyFill="1" applyBorder="1"/>
    <xf numFmtId="0" fontId="19" fillId="0" borderId="0" xfId="35" applyFont="1" applyFill="1"/>
    <xf numFmtId="0" fontId="19" fillId="0" borderId="0" xfId="35" quotePrefix="1" applyFont="1" applyFill="1"/>
    <xf numFmtId="164" fontId="19" fillId="0" borderId="0" xfId="35" applyNumberFormat="1" applyFont="1" applyFill="1"/>
    <xf numFmtId="173" fontId="19" fillId="0" borderId="0" xfId="35" applyNumberFormat="1" applyFont="1" applyFill="1" applyBorder="1" applyAlignment="1" applyProtection="1">
      <alignment horizontal="left"/>
    </xf>
    <xf numFmtId="164" fontId="17" fillId="0" borderId="0" xfId="35" applyNumberFormat="1" applyFont="1" applyFill="1"/>
    <xf numFmtId="164" fontId="17" fillId="0" borderId="102" xfId="38" applyNumberFormat="1" applyFont="1" applyFill="1" applyBorder="1" applyAlignment="1">
      <alignment horizontal="center" vertical="center"/>
    </xf>
    <xf numFmtId="164" fontId="17" fillId="0" borderId="103" xfId="38" applyNumberFormat="1" applyFont="1" applyFill="1" applyBorder="1" applyAlignment="1">
      <alignment horizontal="right" vertical="center"/>
    </xf>
    <xf numFmtId="164" fontId="17" fillId="0" borderId="103" xfId="38" applyNumberFormat="1" applyFont="1" applyFill="1" applyBorder="1" applyAlignment="1">
      <alignment horizontal="center" vertical="center"/>
    </xf>
    <xf numFmtId="0" fontId="17" fillId="0" borderId="104" xfId="35" applyFont="1" applyFill="1" applyBorder="1"/>
    <xf numFmtId="164" fontId="60" fillId="0" borderId="17" xfId="37" applyNumberFormat="1" applyFont="1" applyFill="1" applyBorder="1" applyAlignment="1">
      <alignment horizontal="center" vertical="center"/>
    </xf>
    <xf numFmtId="164" fontId="17" fillId="0" borderId="16" xfId="37" applyNumberFormat="1" applyFont="1" applyFill="1" applyBorder="1" applyAlignment="1">
      <alignment horizontal="right" vertical="center"/>
    </xf>
    <xf numFmtId="164" fontId="17" fillId="0" borderId="16" xfId="37" applyNumberFormat="1" applyFont="1" applyFill="1" applyBorder="1" applyAlignment="1">
      <alignment horizontal="center" vertical="center"/>
    </xf>
    <xf numFmtId="164" fontId="17" fillId="0" borderId="63" xfId="37" applyNumberFormat="1" applyFont="1" applyFill="1" applyBorder="1" applyAlignment="1">
      <alignment horizontal="right" vertical="center"/>
    </xf>
    <xf numFmtId="0" fontId="17" fillId="0" borderId="15" xfId="35" applyFont="1" applyFill="1" applyBorder="1"/>
    <xf numFmtId="164" fontId="60" fillId="0" borderId="105" xfId="37" applyNumberFormat="1" applyFont="1" applyFill="1" applyBorder="1" applyAlignment="1">
      <alignment horizontal="center" vertical="center"/>
    </xf>
    <xf numFmtId="164" fontId="17" fillId="0" borderId="106" xfId="37" applyNumberFormat="1" applyFont="1" applyFill="1" applyBorder="1" applyAlignment="1">
      <alignment horizontal="right" vertical="center"/>
    </xf>
    <xf numFmtId="164" fontId="17" fillId="0" borderId="106" xfId="37" applyNumberFormat="1" applyFont="1" applyFill="1" applyBorder="1" applyAlignment="1">
      <alignment horizontal="center" vertical="center"/>
    </xf>
    <xf numFmtId="164" fontId="17" fillId="0" borderId="107" xfId="37" applyNumberFormat="1" applyFont="1" applyFill="1" applyBorder="1" applyAlignment="1">
      <alignment horizontal="right" vertical="center"/>
    </xf>
    <xf numFmtId="0" fontId="17" fillId="0" borderId="108" xfId="35" applyFont="1" applyFill="1" applyBorder="1"/>
    <xf numFmtId="164" fontId="56" fillId="0" borderId="17" xfId="37" applyNumberFormat="1" applyFont="1" applyFill="1" applyBorder="1" applyAlignment="1">
      <alignment horizontal="center" vertical="center"/>
    </xf>
    <xf numFmtId="164" fontId="19" fillId="0" borderId="16" xfId="37" applyNumberFormat="1" applyFont="1" applyFill="1" applyBorder="1" applyAlignment="1">
      <alignment horizontal="right" vertical="center"/>
    </xf>
    <xf numFmtId="164" fontId="19" fillId="0" borderId="16" xfId="37" applyNumberFormat="1" applyFont="1" applyFill="1" applyBorder="1" applyAlignment="1">
      <alignment horizontal="center" vertical="center"/>
    </xf>
    <xf numFmtId="164" fontId="19" fillId="0" borderId="63" xfId="37" applyNumberFormat="1" applyFont="1" applyFill="1" applyBorder="1" applyAlignment="1">
      <alignment horizontal="right" vertical="center"/>
    </xf>
    <xf numFmtId="0" fontId="19" fillId="0" borderId="15" xfId="35" applyFont="1" applyFill="1" applyBorder="1"/>
    <xf numFmtId="164" fontId="19" fillId="0" borderId="16" xfId="37" quotePrefix="1" applyNumberFormat="1" applyFont="1" applyFill="1" applyBorder="1" applyAlignment="1">
      <alignment horizontal="center" vertical="center"/>
    </xf>
    <xf numFmtId="164" fontId="56" fillId="0" borderId="17" xfId="37" quotePrefix="1" applyNumberFormat="1" applyFont="1" applyFill="1" applyBorder="1" applyAlignment="1">
      <alignment horizontal="center" vertical="center"/>
    </xf>
    <xf numFmtId="164" fontId="19" fillId="0" borderId="16" xfId="37" quotePrefix="1" applyNumberFormat="1" applyFont="1" applyFill="1" applyBorder="1" applyAlignment="1">
      <alignment horizontal="right" vertical="center"/>
    </xf>
    <xf numFmtId="164" fontId="19" fillId="0" borderId="63" xfId="37" quotePrefix="1" applyNumberFormat="1" applyFont="1" applyFill="1" applyBorder="1" applyAlignment="1">
      <alignment horizontal="right" vertical="center"/>
    </xf>
    <xf numFmtId="164" fontId="19" fillId="0" borderId="15" xfId="35" applyNumberFormat="1" applyFont="1" applyFill="1" applyBorder="1"/>
    <xf numFmtId="0" fontId="19" fillId="0" borderId="0" xfId="35" applyFont="1" applyFill="1" applyBorder="1"/>
    <xf numFmtId="164" fontId="56" fillId="0" borderId="23" xfId="36" quotePrefix="1" applyNumberFormat="1" applyFont="1" applyFill="1" applyBorder="1" applyAlignment="1">
      <alignment horizontal="center" vertical="center"/>
    </xf>
    <xf numFmtId="164" fontId="19" fillId="0" borderId="22" xfId="36" applyNumberFormat="1" applyFont="1" applyFill="1" applyBorder="1" applyAlignment="1">
      <alignment horizontal="right" vertical="center"/>
    </xf>
    <xf numFmtId="164" fontId="19" fillId="0" borderId="22" xfId="36" applyNumberFormat="1" applyFont="1" applyFill="1" applyBorder="1" applyAlignment="1">
      <alignment horizontal="center" vertical="center"/>
    </xf>
    <xf numFmtId="0" fontId="19" fillId="0" borderId="21" xfId="35" applyFont="1" applyFill="1" applyBorder="1" applyAlignment="1">
      <alignment horizontal="left" vertical="center"/>
    </xf>
    <xf numFmtId="164" fontId="56" fillId="0" borderId="17" xfId="36" applyNumberFormat="1" applyFont="1" applyFill="1" applyBorder="1" applyAlignment="1">
      <alignment horizontal="center" vertical="center"/>
    </xf>
    <xf numFmtId="164" fontId="19" fillId="0" borderId="16" xfId="36" applyNumberFormat="1" applyFont="1" applyFill="1" applyBorder="1" applyAlignment="1">
      <alignment horizontal="right" vertical="center"/>
    </xf>
    <xf numFmtId="164" fontId="19" fillId="0" borderId="16" xfId="36" applyNumberFormat="1" applyFont="1" applyFill="1" applyBorder="1" applyAlignment="1">
      <alignment horizontal="center" vertical="center"/>
    </xf>
    <xf numFmtId="164" fontId="19" fillId="0" borderId="63" xfId="36" applyNumberFormat="1" applyFont="1" applyFill="1" applyBorder="1" applyAlignment="1">
      <alignment horizontal="right" vertical="center"/>
    </xf>
    <xf numFmtId="0" fontId="19" fillId="0" borderId="15" xfId="35" applyFont="1" applyFill="1" applyBorder="1" applyAlignment="1">
      <alignment horizontal="left" vertical="center"/>
    </xf>
    <xf numFmtId="0" fontId="17" fillId="0" borderId="0" xfId="35" applyFont="1" applyFill="1"/>
    <xf numFmtId="164" fontId="17" fillId="0" borderId="105" xfId="36" applyNumberFormat="1" applyFont="1" applyFill="1" applyBorder="1" applyAlignment="1">
      <alignment horizontal="center" vertical="center"/>
    </xf>
    <xf numFmtId="164" fontId="17" fillId="0" borderId="106" xfId="36" applyNumberFormat="1" applyFont="1" applyFill="1" applyBorder="1" applyAlignment="1">
      <alignment horizontal="right" vertical="center"/>
    </xf>
    <xf numFmtId="164" fontId="17" fillId="0" borderId="106" xfId="36" applyNumberFormat="1" applyFont="1" applyFill="1" applyBorder="1" applyAlignment="1">
      <alignment horizontal="center" vertical="center"/>
    </xf>
    <xf numFmtId="164" fontId="17" fillId="0" borderId="107" xfId="36" applyNumberFormat="1" applyFont="1" applyFill="1" applyBorder="1" applyAlignment="1">
      <alignment horizontal="right" vertical="center"/>
    </xf>
    <xf numFmtId="0" fontId="17" fillId="0" borderId="108" xfId="35" applyFont="1" applyFill="1" applyBorder="1" applyAlignment="1">
      <alignment horizontal="left" vertical="center"/>
    </xf>
    <xf numFmtId="164" fontId="19" fillId="0" borderId="17" xfId="36" quotePrefix="1" applyNumberFormat="1" applyFont="1" applyFill="1" applyBorder="1" applyAlignment="1">
      <alignment horizontal="center" vertical="center"/>
    </xf>
    <xf numFmtId="164" fontId="19" fillId="0" borderId="16" xfId="36" quotePrefix="1" applyNumberFormat="1" applyFont="1" applyFill="1" applyBorder="1" applyAlignment="1">
      <alignment horizontal="right" vertical="center"/>
    </xf>
    <xf numFmtId="164" fontId="19" fillId="0" borderId="16" xfId="36" quotePrefix="1" applyNumberFormat="1" applyFont="1" applyFill="1" applyBorder="1" applyAlignment="1">
      <alignment horizontal="center" vertical="center"/>
    </xf>
    <xf numFmtId="164" fontId="19" fillId="0" borderId="63" xfId="36" quotePrefix="1" applyNumberFormat="1" applyFont="1" applyFill="1" applyBorder="1" applyAlignment="1">
      <alignment horizontal="right" vertical="center"/>
    </xf>
    <xf numFmtId="164" fontId="19" fillId="0" borderId="17" xfId="36" applyNumberFormat="1" applyFont="1" applyFill="1" applyBorder="1" applyAlignment="1">
      <alignment horizontal="center" vertical="center"/>
    </xf>
    <xf numFmtId="164" fontId="19" fillId="0" borderId="0" xfId="35" applyNumberFormat="1" applyFont="1" applyFill="1" applyBorder="1"/>
    <xf numFmtId="164" fontId="17" fillId="10" borderId="18" xfId="6" applyNumberFormat="1" applyFont="1" applyFill="1" applyBorder="1" applyAlignment="1">
      <alignment horizontal="center" vertical="center"/>
    </xf>
    <xf numFmtId="164" fontId="17" fillId="10" borderId="16" xfId="6" applyNumberFormat="1" applyFont="1" applyFill="1" applyBorder="1" applyAlignment="1">
      <alignment horizontal="center" vertical="center"/>
    </xf>
    <xf numFmtId="0" fontId="6" fillId="0" borderId="0" xfId="35" applyFont="1" applyFill="1" applyBorder="1" applyAlignment="1"/>
    <xf numFmtId="0" fontId="6" fillId="0" borderId="0" xfId="35" applyFont="1" applyFill="1" applyAlignment="1"/>
    <xf numFmtId="164" fontId="6" fillId="0" borderId="33" xfId="39" applyNumberFormat="1" applyFont="1" applyFill="1" applyBorder="1" applyAlignment="1">
      <alignment horizontal="center" vertical="center"/>
    </xf>
    <xf numFmtId="164" fontId="6" fillId="0" borderId="32" xfId="39" applyNumberFormat="1" applyFont="1" applyFill="1" applyBorder="1" applyAlignment="1">
      <alignment horizontal="right" vertical="center"/>
    </xf>
    <xf numFmtId="164" fontId="6" fillId="0" borderId="32" xfId="39" applyNumberFormat="1" applyFont="1" applyFill="1" applyBorder="1" applyAlignment="1">
      <alignment horizontal="center" vertical="center"/>
    </xf>
    <xf numFmtId="0" fontId="6" fillId="0" borderId="31" xfId="35" applyFont="1" applyFill="1" applyBorder="1" applyAlignment="1">
      <alignment horizontal="left"/>
    </xf>
    <xf numFmtId="0" fontId="6" fillId="0" borderId="0" xfId="35" applyFont="1" applyFill="1"/>
    <xf numFmtId="164" fontId="6" fillId="0" borderId="28" xfId="39" applyNumberFormat="1" applyFont="1" applyFill="1" applyBorder="1" applyAlignment="1">
      <alignment horizontal="center" vertical="center"/>
    </xf>
    <xf numFmtId="164" fontId="6" fillId="0" borderId="27" xfId="39" applyNumberFormat="1" applyFont="1" applyFill="1" applyBorder="1" applyAlignment="1">
      <alignment horizontal="right" vertical="center"/>
    </xf>
    <xf numFmtId="164" fontId="6" fillId="0" borderId="27" xfId="39" applyNumberFormat="1" applyFont="1" applyFill="1" applyBorder="1" applyAlignment="1">
      <alignment horizontal="center" vertical="center"/>
    </xf>
    <xf numFmtId="0" fontId="6" fillId="0" borderId="11" xfId="35" applyFont="1" applyFill="1" applyBorder="1"/>
    <xf numFmtId="164" fontId="4" fillId="0" borderId="17" xfId="39" applyNumberFormat="1" applyFont="1" applyFill="1" applyBorder="1" applyAlignment="1">
      <alignment horizontal="center" vertical="center"/>
    </xf>
    <xf numFmtId="164" fontId="4" fillId="0" borderId="16" xfId="39" applyNumberFormat="1" applyFont="1" applyFill="1" applyBorder="1" applyAlignment="1">
      <alignment horizontal="right" vertical="center"/>
    </xf>
    <xf numFmtId="164" fontId="4" fillId="0" borderId="16" xfId="39" applyNumberFormat="1" applyFont="1" applyFill="1" applyBorder="1" applyAlignment="1">
      <alignment horizontal="center" vertical="center"/>
    </xf>
    <xf numFmtId="0" fontId="4" fillId="0" borderId="15" xfId="35" applyFont="1" applyFill="1" applyBorder="1"/>
    <xf numFmtId="0" fontId="6" fillId="10" borderId="28" xfId="35" applyFont="1" applyFill="1" applyBorder="1" applyAlignment="1">
      <alignment horizontal="center" vertical="center"/>
    </xf>
    <xf numFmtId="0" fontId="6" fillId="10" borderId="16" xfId="35" applyFont="1" applyFill="1" applyBorder="1" applyAlignment="1">
      <alignment horizontal="center" vertical="center"/>
    </xf>
    <xf numFmtId="164" fontId="70" fillId="0" borderId="0" xfId="35" applyNumberFormat="1" applyFont="1" applyFill="1"/>
    <xf numFmtId="173" fontId="4" fillId="0" borderId="0" xfId="35" quotePrefix="1" applyNumberFormat="1" applyFont="1" applyFill="1" applyAlignment="1" applyProtection="1">
      <alignment horizontal="left" vertical="center"/>
    </xf>
    <xf numFmtId="164" fontId="6" fillId="0" borderId="33" xfId="35" applyNumberFormat="1" applyFont="1" applyFill="1" applyBorder="1" applyAlignment="1">
      <alignment horizontal="center" vertical="center"/>
    </xf>
    <xf numFmtId="164" fontId="6" fillId="0" borderId="32" xfId="35" applyNumberFormat="1" applyFont="1" applyFill="1" applyBorder="1" applyAlignment="1">
      <alignment vertical="center"/>
    </xf>
    <xf numFmtId="164" fontId="6" fillId="0" borderId="32" xfId="35" applyNumberFormat="1" applyFont="1" applyFill="1" applyBorder="1" applyAlignment="1">
      <alignment horizontal="center" vertical="center"/>
    </xf>
    <xf numFmtId="0" fontId="6" fillId="0" borderId="109" xfId="35" applyFont="1" applyFill="1" applyBorder="1"/>
    <xf numFmtId="164" fontId="4" fillId="0" borderId="17" xfId="35" applyNumberFormat="1" applyFont="1" applyFill="1" applyBorder="1" applyAlignment="1">
      <alignment horizontal="center" vertical="center"/>
    </xf>
    <xf numFmtId="164" fontId="4" fillId="0" borderId="16" xfId="35" applyNumberFormat="1" applyFont="1" applyFill="1" applyBorder="1" applyAlignment="1">
      <alignment vertical="center"/>
    </xf>
    <xf numFmtId="164" fontId="4" fillId="0" borderId="16" xfId="35" applyNumberFormat="1" applyFont="1" applyFill="1" applyBorder="1" applyAlignment="1">
      <alignment horizontal="center" vertical="center"/>
    </xf>
    <xf numFmtId="0" fontId="4" fillId="0" borderId="93" xfId="2" applyFont="1" applyFill="1" applyBorder="1" applyAlignment="1" applyProtection="1">
      <alignment horizontal="left" vertical="center" indent="2"/>
      <protection locked="0"/>
    </xf>
    <xf numFmtId="0" fontId="4" fillId="0" borderId="93" xfId="2" applyNumberFormat="1" applyFont="1" applyFill="1" applyBorder="1" applyAlignment="1" applyProtection="1">
      <alignment horizontal="left" vertical="center" indent="2"/>
      <protection hidden="1"/>
    </xf>
    <xf numFmtId="0" fontId="71" fillId="0" borderId="93" xfId="2" applyNumberFormat="1" applyFont="1" applyFill="1" applyBorder="1" applyAlignment="1" applyProtection="1">
      <alignment horizontal="left" vertical="center" indent="2"/>
      <protection hidden="1"/>
    </xf>
    <xf numFmtId="164" fontId="6" fillId="0" borderId="28" xfId="35" applyNumberFormat="1" applyFont="1" applyFill="1" applyBorder="1" applyAlignment="1">
      <alignment horizontal="center" vertical="center"/>
    </xf>
    <xf numFmtId="164" fontId="6" fillId="0" borderId="27" xfId="35" applyNumberFormat="1" applyFont="1" applyFill="1" applyBorder="1" applyAlignment="1">
      <alignment vertical="center"/>
    </xf>
    <xf numFmtId="164" fontId="6" fillId="0" borderId="27" xfId="35" applyNumberFormat="1" applyFont="1" applyFill="1" applyBorder="1" applyAlignment="1">
      <alignment horizontal="center" vertical="center"/>
    </xf>
    <xf numFmtId="0" fontId="6" fillId="0" borderId="94" xfId="2" applyNumberFormat="1" applyFont="1" applyFill="1" applyBorder="1" applyAlignment="1" applyProtection="1">
      <alignment vertical="center"/>
      <protection hidden="1"/>
    </xf>
    <xf numFmtId="0" fontId="6" fillId="0" borderId="94" xfId="2" applyFont="1" applyFill="1" applyBorder="1" applyAlignment="1" applyProtection="1">
      <alignment vertical="center"/>
      <protection hidden="1"/>
    </xf>
    <xf numFmtId="0" fontId="47" fillId="0" borderId="94" xfId="2" applyNumberFormat="1" applyFont="1" applyFill="1" applyBorder="1" applyAlignment="1" applyProtection="1">
      <alignment vertical="center"/>
      <protection hidden="1"/>
    </xf>
    <xf numFmtId="0" fontId="4" fillId="0" borderId="93" xfId="2" applyNumberFormat="1" applyFont="1" applyFill="1" applyBorder="1" applyAlignment="1" applyProtection="1">
      <alignment horizontal="left" vertical="center" wrapText="1" indent="3"/>
      <protection hidden="1"/>
    </xf>
    <xf numFmtId="0" fontId="4" fillId="0" borderId="93" xfId="2" applyNumberFormat="1" applyFont="1" applyFill="1" applyBorder="1" applyAlignment="1" applyProtection="1">
      <alignment horizontal="left" vertical="center" indent="3"/>
      <protection hidden="1"/>
    </xf>
    <xf numFmtId="0" fontId="4" fillId="0" borderId="93" xfId="2" applyNumberFormat="1" applyFont="1" applyFill="1" applyBorder="1" applyAlignment="1" applyProtection="1">
      <alignment horizontal="left" vertical="center" wrapText="1" indent="2"/>
      <protection hidden="1"/>
    </xf>
    <xf numFmtId="0" fontId="4" fillId="0" borderId="93" xfId="2" applyFont="1" applyFill="1" applyBorder="1" applyAlignment="1" applyProtection="1">
      <alignment horizontal="left" vertical="center" indent="2"/>
      <protection hidden="1"/>
    </xf>
    <xf numFmtId="164" fontId="4" fillId="0" borderId="16" xfId="35" quotePrefix="1" applyNumberFormat="1" applyFont="1" applyFill="1" applyBorder="1" applyAlignment="1">
      <alignment horizontal="center" vertical="center"/>
    </xf>
    <xf numFmtId="0" fontId="6" fillId="0" borderId="0" xfId="35" applyFont="1" applyFill="1" applyBorder="1"/>
    <xf numFmtId="0" fontId="6" fillId="0" borderId="0" xfId="35" applyFont="1"/>
    <xf numFmtId="0" fontId="6" fillId="10" borderId="20" xfId="35" applyFont="1" applyFill="1" applyBorder="1" applyAlignment="1">
      <alignment horizontal="center" vertical="center"/>
    </xf>
    <xf numFmtId="0" fontId="8" fillId="0" borderId="0" xfId="35" applyFont="1" applyFill="1" applyBorder="1" applyAlignment="1"/>
    <xf numFmtId="0" fontId="8" fillId="0" borderId="0" xfId="35" applyFont="1" applyFill="1" applyBorder="1" applyAlignment="1">
      <alignment horizontal="right"/>
    </xf>
    <xf numFmtId="0" fontId="8" fillId="0" borderId="25" xfId="35" applyFont="1" applyFill="1" applyBorder="1" applyAlignment="1"/>
    <xf numFmtId="164" fontId="4" fillId="0" borderId="0" xfId="6" applyNumberFormat="1" applyFont="1" applyFill="1" applyBorder="1"/>
    <xf numFmtId="164" fontId="6" fillId="0" borderId="0" xfId="35" applyNumberFormat="1" applyFont="1" applyFill="1" applyBorder="1"/>
    <xf numFmtId="164" fontId="4" fillId="0" borderId="23" xfId="41" applyNumberFormat="1" applyFont="1" applyFill="1" applyBorder="1" applyAlignment="1">
      <alignment horizontal="center" vertical="center"/>
    </xf>
    <xf numFmtId="164" fontId="4" fillId="0" borderId="22" xfId="41" applyNumberFormat="1" applyFont="1" applyFill="1" applyBorder="1" applyAlignment="1">
      <alignment horizontal="right" vertical="center"/>
    </xf>
    <xf numFmtId="164" fontId="4" fillId="0" borderId="22" xfId="41" applyNumberFormat="1" applyFont="1" applyFill="1" applyBorder="1" applyAlignment="1">
      <alignment horizontal="center" vertical="center"/>
    </xf>
    <xf numFmtId="164" fontId="4" fillId="0" borderId="21" xfId="35" applyNumberFormat="1" applyFont="1" applyFill="1" applyBorder="1" applyAlignment="1">
      <alignment horizontal="left" vertical="center"/>
    </xf>
    <xf numFmtId="164" fontId="4" fillId="0" borderId="17" xfId="41" applyNumberFormat="1" applyFont="1" applyFill="1" applyBorder="1" applyAlignment="1">
      <alignment horizontal="center" vertical="center"/>
    </xf>
    <xf numFmtId="164" fontId="4" fillId="0" borderId="16" xfId="41" applyNumberFormat="1" applyFont="1" applyFill="1" applyBorder="1" applyAlignment="1">
      <alignment horizontal="right" vertical="center"/>
    </xf>
    <xf numFmtId="164" fontId="4" fillId="0" borderId="16" xfId="41" applyNumberFormat="1" applyFont="1" applyFill="1" applyBorder="1" applyAlignment="1">
      <alignment horizontal="center" vertical="center"/>
    </xf>
    <xf numFmtId="164" fontId="4" fillId="0" borderId="15" xfId="35" applyNumberFormat="1" applyFont="1" applyFill="1" applyBorder="1" applyAlignment="1">
      <alignment horizontal="left" vertical="center"/>
    </xf>
    <xf numFmtId="164" fontId="6" fillId="0" borderId="28" xfId="41" applyNumberFormat="1" applyFont="1" applyFill="1" applyBorder="1" applyAlignment="1">
      <alignment horizontal="center" vertical="center"/>
    </xf>
    <xf numFmtId="164" fontId="6" fillId="0" borderId="27" xfId="41" applyNumberFormat="1" applyFont="1" applyFill="1" applyBorder="1" applyAlignment="1">
      <alignment horizontal="right" vertical="center"/>
    </xf>
    <xf numFmtId="164" fontId="6" fillId="0" borderId="27" xfId="41" applyNumberFormat="1" applyFont="1" applyFill="1" applyBorder="1" applyAlignment="1">
      <alignment horizontal="center" vertical="center"/>
    </xf>
    <xf numFmtId="164" fontId="6" fillId="0" borderId="11" xfId="35" applyNumberFormat="1" applyFont="1" applyFill="1" applyBorder="1" applyAlignment="1">
      <alignment horizontal="left" vertical="center"/>
    </xf>
    <xf numFmtId="164" fontId="6" fillId="10" borderId="28" xfId="35" applyNumberFormat="1" applyFont="1" applyFill="1" applyBorder="1" applyAlignment="1">
      <alignment horizontal="center" vertical="center"/>
    </xf>
    <xf numFmtId="164" fontId="6" fillId="10" borderId="16" xfId="35" applyNumberFormat="1" applyFont="1" applyFill="1" applyBorder="1" applyAlignment="1">
      <alignment horizontal="center" vertical="center"/>
    </xf>
    <xf numFmtId="0" fontId="74" fillId="0" borderId="0" xfId="0" applyFont="1"/>
    <xf numFmtId="0" fontId="68" fillId="0" borderId="0" xfId="0" applyFont="1"/>
    <xf numFmtId="166" fontId="0" fillId="0" borderId="0" xfId="0" applyNumberFormat="1"/>
    <xf numFmtId="166" fontId="6" fillId="4" borderId="33" xfId="0" applyNumberFormat="1" applyFont="1" applyFill="1" applyBorder="1" applyAlignment="1">
      <alignment horizontal="right" vertical="center"/>
    </xf>
    <xf numFmtId="166" fontId="6" fillId="0" borderId="32" xfId="0" applyNumberFormat="1" applyFont="1" applyBorder="1" applyAlignment="1">
      <alignment horizontal="right" vertical="center"/>
    </xf>
    <xf numFmtId="3" fontId="6" fillId="4" borderId="32" xfId="0" applyNumberFormat="1" applyFont="1" applyFill="1" applyBorder="1" applyAlignment="1">
      <alignment horizontal="right" vertical="center"/>
    </xf>
    <xf numFmtId="3" fontId="6" fillId="0" borderId="32" xfId="0" applyNumberFormat="1" applyFont="1" applyBorder="1" applyAlignment="1">
      <alignment horizontal="right" vertical="center"/>
    </xf>
    <xf numFmtId="166" fontId="4" fillId="4" borderId="17" xfId="0" applyNumberFormat="1" applyFont="1" applyFill="1" applyBorder="1" applyAlignment="1">
      <alignment horizontal="right" vertical="center"/>
    </xf>
    <xf numFmtId="166" fontId="4" fillId="0" borderId="16" xfId="0" applyNumberFormat="1" applyFont="1" applyBorder="1" applyAlignment="1">
      <alignment horizontal="right" vertical="center"/>
    </xf>
    <xf numFmtId="0" fontId="4" fillId="4" borderId="16" xfId="0" applyFont="1" applyFill="1" applyBorder="1" applyAlignment="1">
      <alignment horizontal="right" vertical="center"/>
    </xf>
    <xf numFmtId="0" fontId="4" fillId="0" borderId="16" xfId="0" applyFont="1" applyBorder="1" applyAlignment="1">
      <alignment horizontal="right" vertical="center"/>
    </xf>
    <xf numFmtId="0" fontId="4" fillId="0" borderId="16" xfId="0" applyFont="1" applyBorder="1" applyAlignment="1">
      <alignment horizontal="left" vertical="center"/>
    </xf>
    <xf numFmtId="166" fontId="4" fillId="0" borderId="0" xfId="0" applyNumberFormat="1" applyFont="1" applyFill="1" applyBorder="1" applyAlignment="1">
      <alignment horizontal="right" vertical="center"/>
    </xf>
    <xf numFmtId="166" fontId="4" fillId="0" borderId="0" xfId="0" applyNumberFormat="1" applyFont="1" applyFill="1" applyBorder="1" applyAlignment="1">
      <alignment horizontal="center"/>
    </xf>
    <xf numFmtId="4" fontId="4" fillId="0" borderId="0" xfId="0" applyNumberFormat="1" applyFont="1" applyFill="1" applyBorder="1" applyAlignment="1">
      <alignment horizontal="center"/>
    </xf>
    <xf numFmtId="166" fontId="4" fillId="4" borderId="18" xfId="0" applyNumberFormat="1" applyFont="1" applyFill="1" applyBorder="1" applyAlignment="1">
      <alignment horizontal="right" vertical="center"/>
    </xf>
    <xf numFmtId="166" fontId="4" fillId="0" borderId="20" xfId="0" applyNumberFormat="1" applyFont="1" applyBorder="1" applyAlignment="1">
      <alignment horizontal="right" vertical="center"/>
    </xf>
    <xf numFmtId="3" fontId="4" fillId="4" borderId="20" xfId="0" applyNumberFormat="1" applyFont="1" applyFill="1" applyBorder="1" applyAlignment="1">
      <alignment horizontal="right" vertical="center"/>
    </xf>
    <xf numFmtId="3" fontId="4" fillId="0" borderId="20" xfId="0" applyNumberFormat="1" applyFont="1" applyBorder="1" applyAlignment="1">
      <alignment horizontal="right" vertical="center"/>
    </xf>
    <xf numFmtId="0" fontId="4" fillId="0" borderId="20" xfId="0" applyFont="1" applyBorder="1" applyAlignment="1">
      <alignment horizontal="left" vertical="center"/>
    </xf>
    <xf numFmtId="0" fontId="4" fillId="0" borderId="30" xfId="0" applyFont="1" applyBorder="1" applyAlignment="1">
      <alignment horizontal="center" vertical="center"/>
    </xf>
    <xf numFmtId="0" fontId="6" fillId="3" borderId="28" xfId="0" applyFont="1" applyFill="1" applyBorder="1" applyAlignment="1">
      <alignment horizontal="center"/>
    </xf>
    <xf numFmtId="0" fontId="6" fillId="12" borderId="27" xfId="0" applyFont="1" applyFill="1" applyBorder="1" applyAlignment="1">
      <alignment horizontal="center"/>
    </xf>
    <xf numFmtId="0" fontId="6" fillId="3" borderId="27" xfId="0" applyFont="1" applyFill="1" applyBorder="1" applyAlignment="1">
      <alignment horizontal="center"/>
    </xf>
    <xf numFmtId="0" fontId="6" fillId="12" borderId="11" xfId="0" applyFont="1" applyFill="1" applyBorder="1" applyAlignment="1">
      <alignment horizontal="center"/>
    </xf>
    <xf numFmtId="0" fontId="6" fillId="12" borderId="12" xfId="0" applyFont="1" applyFill="1" applyBorder="1" applyAlignment="1">
      <alignment horizontal="center"/>
    </xf>
    <xf numFmtId="43" fontId="12" fillId="0" borderId="69" xfId="1" applyFont="1" applyFill="1" applyBorder="1" applyAlignment="1">
      <alignment horizontal="center" vertical="top"/>
    </xf>
    <xf numFmtId="43" fontId="12" fillId="0" borderId="32" xfId="1" applyFont="1" applyFill="1" applyBorder="1" applyAlignment="1">
      <alignment horizontal="center" vertical="top"/>
    </xf>
    <xf numFmtId="43" fontId="12" fillId="0" borderId="100" xfId="1" applyFont="1" applyBorder="1" applyAlignment="1">
      <alignment horizontal="right"/>
    </xf>
    <xf numFmtId="0" fontId="12" fillId="0" borderId="31" xfId="0" applyFont="1" applyBorder="1" applyAlignment="1"/>
    <xf numFmtId="43" fontId="14" fillId="0" borderId="36" xfId="1" applyFont="1" applyFill="1" applyBorder="1" applyAlignment="1">
      <alignment horizontal="center" vertical="top"/>
    </xf>
    <xf numFmtId="43" fontId="14" fillId="0" borderId="9" xfId="1" applyFont="1" applyFill="1" applyBorder="1" applyAlignment="1">
      <alignment horizontal="center" vertical="top"/>
    </xf>
    <xf numFmtId="43" fontId="14" fillId="0" borderId="42" xfId="1" applyFont="1" applyBorder="1" applyAlignment="1"/>
    <xf numFmtId="0" fontId="14" fillId="0" borderId="8" xfId="0" applyFont="1" applyBorder="1" applyAlignment="1">
      <alignment horizontal="left"/>
    </xf>
    <xf numFmtId="43" fontId="14" fillId="0" borderId="29" xfId="1" applyFont="1" applyFill="1" applyBorder="1" applyAlignment="1">
      <alignment horizontal="center" vertical="top"/>
    </xf>
    <xf numFmtId="43" fontId="14" fillId="0" borderId="16" xfId="1" applyFont="1" applyFill="1" applyBorder="1" applyAlignment="1">
      <alignment horizontal="center" vertical="top"/>
    </xf>
    <xf numFmtId="43" fontId="14" fillId="0" borderId="63" xfId="1" applyFont="1" applyBorder="1" applyAlignment="1">
      <alignment horizontal="right"/>
    </xf>
    <xf numFmtId="0" fontId="14" fillId="0" borderId="15" xfId="0" applyFont="1" applyBorder="1" applyAlignment="1">
      <alignment horizontal="left"/>
    </xf>
    <xf numFmtId="43" fontId="14" fillId="0" borderId="63" xfId="1" applyFont="1" applyBorder="1" applyAlignment="1"/>
    <xf numFmtId="43" fontId="14" fillId="0" borderId="56" xfId="1" applyFont="1" applyFill="1" applyBorder="1" applyAlignment="1">
      <alignment horizontal="center" vertical="top"/>
    </xf>
    <xf numFmtId="43" fontId="14" fillId="0" borderId="20" xfId="1" applyFont="1" applyFill="1" applyBorder="1" applyAlignment="1">
      <alignment horizontal="center" vertical="top"/>
    </xf>
    <xf numFmtId="43" fontId="14" fillId="0" borderId="60" xfId="1" applyFont="1" applyBorder="1" applyAlignment="1">
      <alignment horizontal="right"/>
    </xf>
    <xf numFmtId="0" fontId="14" fillId="0" borderId="30" xfId="0" applyFont="1" applyBorder="1" applyAlignment="1">
      <alignment horizontal="left"/>
    </xf>
    <xf numFmtId="43" fontId="12" fillId="0" borderId="14" xfId="1" applyFont="1" applyFill="1" applyBorder="1" applyAlignment="1">
      <alignment horizontal="center" vertical="top"/>
    </xf>
    <xf numFmtId="43" fontId="12" fillId="0" borderId="27" xfId="1" applyFont="1" applyFill="1" applyBorder="1" applyAlignment="1">
      <alignment horizontal="center" vertical="top"/>
    </xf>
    <xf numFmtId="43" fontId="12" fillId="0" borderId="34" xfId="1" applyFont="1" applyBorder="1" applyAlignment="1">
      <alignment horizontal="right"/>
    </xf>
    <xf numFmtId="0" fontId="12" fillId="0" borderId="11" xfId="0" applyFont="1" applyBorder="1" applyAlignment="1"/>
    <xf numFmtId="43" fontId="14" fillId="0" borderId="9" xfId="1" quotePrefix="1" applyFont="1" applyFill="1" applyBorder="1" applyAlignment="1">
      <alignment horizontal="center" vertical="top"/>
    </xf>
    <xf numFmtId="43" fontId="14" fillId="0" borderId="42" xfId="1" quotePrefix="1" applyFont="1" applyBorder="1" applyAlignment="1">
      <alignment horizontal="center"/>
    </xf>
    <xf numFmtId="0" fontId="22" fillId="0" borderId="0" xfId="0" applyFont="1" applyAlignment="1">
      <alignment horizontal="right"/>
    </xf>
    <xf numFmtId="43" fontId="12" fillId="0" borderId="110" xfId="1" applyFont="1" applyBorder="1" applyAlignment="1">
      <alignment horizontal="center" vertical="top"/>
    </xf>
    <xf numFmtId="43" fontId="12" fillId="0" borderId="90" xfId="1" applyFont="1" applyBorder="1" applyAlignment="1">
      <alignment horizontal="center" vertical="top"/>
    </xf>
    <xf numFmtId="43" fontId="12" fillId="0" borderId="42" xfId="1" applyFont="1" applyBorder="1" applyAlignment="1">
      <alignment horizontal="right"/>
    </xf>
    <xf numFmtId="0" fontId="12" fillId="0" borderId="8" xfId="0" applyFont="1" applyBorder="1" applyAlignment="1"/>
    <xf numFmtId="0" fontId="12" fillId="13" borderId="111" xfId="0" applyFont="1" applyFill="1" applyBorder="1" applyAlignment="1">
      <alignment horizontal="center"/>
    </xf>
    <xf numFmtId="0" fontId="12" fillId="13" borderId="78" xfId="0" applyFont="1" applyFill="1" applyBorder="1" applyAlignment="1">
      <alignment horizontal="center"/>
    </xf>
    <xf numFmtId="0" fontId="4" fillId="0" borderId="0" xfId="0" applyFont="1" applyFill="1"/>
    <xf numFmtId="178" fontId="4" fillId="0" borderId="0" xfId="0" applyNumberFormat="1" applyFont="1" applyFill="1"/>
    <xf numFmtId="2" fontId="4" fillId="0" borderId="0" xfId="0" applyNumberFormat="1" applyFont="1" applyFill="1"/>
    <xf numFmtId="179" fontId="0" fillId="0" borderId="0" xfId="0" applyNumberFormat="1"/>
    <xf numFmtId="43" fontId="6" fillId="11" borderId="0" xfId="1" quotePrefix="1" applyFont="1" applyFill="1" applyBorder="1" applyAlignment="1">
      <alignment horizontal="right"/>
    </xf>
    <xf numFmtId="179" fontId="6" fillId="11" borderId="0" xfId="46" quotePrefix="1" applyNumberFormat="1" applyFont="1" applyFill="1" applyBorder="1" applyAlignment="1">
      <alignment horizontal="right"/>
    </xf>
    <xf numFmtId="179" fontId="6" fillId="11" borderId="0" xfId="46" applyNumberFormat="1" applyFont="1" applyFill="1" applyBorder="1" applyAlignment="1">
      <alignment horizontal="right"/>
    </xf>
    <xf numFmtId="178" fontId="6" fillId="11" borderId="0" xfId="46" quotePrefix="1" applyNumberFormat="1" applyFont="1" applyFill="1" applyBorder="1" applyAlignment="1">
      <alignment horizontal="right"/>
    </xf>
    <xf numFmtId="179" fontId="6" fillId="0" borderId="33" xfId="46" quotePrefix="1" applyNumberFormat="1" applyFont="1" applyFill="1" applyBorder="1" applyAlignment="1">
      <alignment horizontal="right"/>
    </xf>
    <xf numFmtId="178" fontId="6" fillId="0" borderId="32" xfId="46" quotePrefix="1" applyNumberFormat="1" applyFont="1" applyFill="1" applyBorder="1" applyAlignment="1">
      <alignment horizontal="right"/>
    </xf>
    <xf numFmtId="179" fontId="6" fillId="0" borderId="32" xfId="46" quotePrefix="1" applyNumberFormat="1" applyFont="1" applyFill="1" applyBorder="1" applyAlignment="1">
      <alignment horizontal="center"/>
    </xf>
    <xf numFmtId="179" fontId="6" fillId="0" borderId="32" xfId="46" quotePrefix="1" applyNumberFormat="1" applyFont="1" applyFill="1" applyBorder="1" applyAlignment="1">
      <alignment horizontal="right"/>
    </xf>
    <xf numFmtId="179" fontId="6" fillId="0" borderId="32" xfId="46" applyNumberFormat="1" applyFont="1" applyFill="1" applyBorder="1" applyAlignment="1">
      <alignment horizontal="right"/>
    </xf>
    <xf numFmtId="179" fontId="6" fillId="0" borderId="31" xfId="46" applyNumberFormat="1" applyFont="1" applyFill="1" applyBorder="1" applyAlignment="1">
      <alignment vertical="center"/>
    </xf>
    <xf numFmtId="178" fontId="4" fillId="0" borderId="29" xfId="46" applyNumberFormat="1" applyFont="1" applyFill="1" applyBorder="1" applyAlignment="1">
      <alignment horizontal="right"/>
    </xf>
    <xf numFmtId="178" fontId="4" fillId="0" borderId="63" xfId="46" quotePrefix="1" applyNumberFormat="1" applyFont="1" applyFill="1" applyBorder="1" applyAlignment="1">
      <alignment horizontal="right"/>
    </xf>
    <xf numFmtId="179" fontId="4" fillId="0" borderId="16" xfId="46" applyNumberFormat="1" applyFont="1" applyFill="1" applyBorder="1" applyAlignment="1">
      <alignment horizontal="right"/>
    </xf>
    <xf numFmtId="0" fontId="4" fillId="0" borderId="15" xfId="0" applyFont="1" applyFill="1" applyBorder="1"/>
    <xf numFmtId="179" fontId="4" fillId="0" borderId="16" xfId="46" quotePrefix="1" applyNumberFormat="1" applyFont="1" applyFill="1" applyBorder="1" applyAlignment="1">
      <alignment horizontal="right"/>
    </xf>
    <xf numFmtId="43" fontId="4" fillId="0" borderId="17" xfId="1" quotePrefix="1" applyFont="1" applyFill="1" applyBorder="1" applyAlignment="1">
      <alignment horizontal="right"/>
    </xf>
    <xf numFmtId="179" fontId="4" fillId="0" borderId="63" xfId="46" quotePrefix="1" applyNumberFormat="1" applyFont="1" applyFill="1" applyBorder="1" applyAlignment="1">
      <alignment horizontal="right"/>
    </xf>
    <xf numFmtId="178" fontId="4" fillId="0" borderId="63" xfId="46" applyNumberFormat="1" applyFont="1" applyFill="1" applyBorder="1" applyAlignment="1">
      <alignment horizontal="right"/>
    </xf>
    <xf numFmtId="178" fontId="4" fillId="0" borderId="16" xfId="46" applyNumberFormat="1" applyFont="1" applyFill="1" applyBorder="1" applyAlignment="1">
      <alignment horizontal="right"/>
    </xf>
    <xf numFmtId="179" fontId="4" fillId="0" borderId="19" xfId="46" applyNumberFormat="1" applyFont="1" applyFill="1" applyBorder="1" applyAlignment="1">
      <alignment horizontal="right"/>
    </xf>
    <xf numFmtId="178" fontId="4" fillId="0" borderId="16" xfId="46" quotePrefix="1" applyNumberFormat="1" applyFont="1" applyFill="1" applyBorder="1" applyAlignment="1">
      <alignment horizontal="right"/>
    </xf>
    <xf numFmtId="179" fontId="4" fillId="0" borderId="20" xfId="46" quotePrefix="1" applyNumberFormat="1" applyFont="1" applyFill="1" applyBorder="1" applyAlignment="1">
      <alignment horizontal="right"/>
    </xf>
    <xf numFmtId="0" fontId="4" fillId="0" borderId="30" xfId="0" applyFont="1" applyFill="1" applyBorder="1"/>
    <xf numFmtId="0" fontId="6" fillId="10" borderId="14" xfId="45" applyFont="1" applyFill="1" applyBorder="1" applyAlignment="1">
      <alignment horizontal="center" vertical="center" wrapText="1"/>
    </xf>
    <xf numFmtId="0" fontId="6" fillId="10" borderId="34" xfId="45" applyFont="1" applyFill="1" applyBorder="1" applyAlignment="1">
      <alignment horizontal="center" vertical="center"/>
    </xf>
    <xf numFmtId="0" fontId="6" fillId="10" borderId="27" xfId="45" applyFont="1" applyFill="1" applyBorder="1" applyAlignment="1">
      <alignment horizontal="center" vertical="center" wrapText="1"/>
    </xf>
    <xf numFmtId="0" fontId="6" fillId="10" borderId="27" xfId="45" applyFont="1" applyFill="1" applyBorder="1" applyAlignment="1">
      <alignment horizontal="center" vertical="center"/>
    </xf>
    <xf numFmtId="0" fontId="6" fillId="10" borderId="20" xfId="45" applyFont="1" applyFill="1" applyBorder="1" applyAlignment="1">
      <alignment horizontal="center" vertical="center" wrapText="1"/>
    </xf>
    <xf numFmtId="0" fontId="6" fillId="10" borderId="34" xfId="45" applyFont="1" applyFill="1" applyBorder="1" applyAlignment="1">
      <alignment horizontal="center" vertical="center" wrapText="1"/>
    </xf>
    <xf numFmtId="43" fontId="4" fillId="0" borderId="18" xfId="1" quotePrefix="1" applyFont="1" applyFill="1" applyBorder="1" applyAlignment="1">
      <alignment horizontal="right"/>
    </xf>
    <xf numFmtId="178" fontId="6" fillId="0" borderId="27" xfId="46" quotePrefix="1" applyNumberFormat="1" applyFont="1" applyFill="1" applyBorder="1" applyAlignment="1">
      <alignment horizontal="center"/>
    </xf>
    <xf numFmtId="43" fontId="6" fillId="0" borderId="27" xfId="1" applyFont="1" applyFill="1" applyBorder="1" applyAlignment="1">
      <alignment horizontal="right"/>
    </xf>
    <xf numFmtId="178" fontId="6" fillId="0" borderId="27" xfId="46" quotePrefix="1" applyNumberFormat="1" applyFont="1" applyFill="1" applyBorder="1" applyAlignment="1">
      <alignment horizontal="right"/>
    </xf>
    <xf numFmtId="179" fontId="6" fillId="0" borderId="27" xfId="46" quotePrefix="1" applyNumberFormat="1" applyFont="1" applyFill="1" applyBorder="1" applyAlignment="1">
      <alignment horizontal="right"/>
    </xf>
    <xf numFmtId="179" fontId="6" fillId="0" borderId="11" xfId="46" applyNumberFormat="1" applyFont="1" applyFill="1" applyBorder="1" applyAlignment="1">
      <alignment vertical="center"/>
    </xf>
    <xf numFmtId="178" fontId="4" fillId="0" borderId="63" xfId="44" applyNumberFormat="1" applyFont="1" applyFill="1" applyBorder="1" applyAlignment="1">
      <alignment horizontal="right"/>
    </xf>
    <xf numFmtId="178" fontId="4" fillId="0" borderId="16" xfId="44" applyNumberFormat="1" applyFont="1" applyFill="1" applyBorder="1" applyAlignment="1">
      <alignment horizontal="right"/>
    </xf>
    <xf numFmtId="43" fontId="4" fillId="0" borderId="16" xfId="1" quotePrefix="1" applyFont="1" applyFill="1" applyBorder="1" applyAlignment="1">
      <alignment horizontal="right"/>
    </xf>
    <xf numFmtId="178" fontId="4" fillId="0" borderId="9" xfId="46" quotePrefix="1" applyNumberFormat="1" applyFont="1" applyFill="1" applyBorder="1" applyAlignment="1">
      <alignment horizontal="right"/>
    </xf>
    <xf numFmtId="43" fontId="4" fillId="0" borderId="29" xfId="1" applyFont="1" applyFill="1" applyBorder="1" applyAlignment="1">
      <alignment horizontal="right"/>
    </xf>
    <xf numFmtId="43" fontId="4" fillId="0" borderId="16" xfId="1" applyFont="1" applyFill="1" applyBorder="1" applyAlignment="1">
      <alignment horizontal="right"/>
    </xf>
    <xf numFmtId="43" fontId="4" fillId="0" borderId="29" xfId="1" quotePrefix="1" applyFont="1" applyFill="1" applyBorder="1" applyAlignment="1">
      <alignment horizontal="right"/>
    </xf>
    <xf numFmtId="43" fontId="4" fillId="0" borderId="18" xfId="1" applyFont="1" applyFill="1" applyBorder="1" applyAlignment="1">
      <alignment horizontal="right"/>
    </xf>
    <xf numFmtId="179" fontId="6" fillId="0" borderId="27" xfId="46" quotePrefix="1" applyNumberFormat="1" applyFont="1" applyFill="1" applyBorder="1" applyAlignment="1">
      <alignment horizontal="center"/>
    </xf>
    <xf numFmtId="179" fontId="6" fillId="0" borderId="9" xfId="46" quotePrefix="1" applyNumberFormat="1" applyFont="1" applyFill="1" applyBorder="1" applyAlignment="1">
      <alignment horizontal="right"/>
    </xf>
    <xf numFmtId="179" fontId="4" fillId="0" borderId="9" xfId="46" quotePrefix="1" applyNumberFormat="1" applyFont="1" applyFill="1" applyBorder="1" applyAlignment="1">
      <alignment horizontal="right"/>
    </xf>
    <xf numFmtId="0" fontId="4" fillId="0" borderId="8" xfId="0" applyFont="1" applyFill="1" applyBorder="1"/>
    <xf numFmtId="179" fontId="6" fillId="0" borderId="28" xfId="46" quotePrefix="1" applyNumberFormat="1" applyFont="1" applyFill="1" applyBorder="1" applyAlignment="1">
      <alignment horizontal="right"/>
    </xf>
    <xf numFmtId="43" fontId="6" fillId="0" borderId="27" xfId="1" applyFont="1" applyFill="1" applyBorder="1" applyAlignment="1">
      <alignment horizontal="center"/>
    </xf>
    <xf numFmtId="178" fontId="6" fillId="0" borderId="27" xfId="0" applyNumberFormat="1" applyFont="1" applyFill="1" applyBorder="1" applyAlignment="1">
      <alignment horizontal="center"/>
    </xf>
    <xf numFmtId="179" fontId="6" fillId="0" borderId="9" xfId="46" quotePrefix="1" applyNumberFormat="1" applyFont="1" applyFill="1" applyBorder="1" applyAlignment="1">
      <alignment horizontal="center"/>
    </xf>
    <xf numFmtId="43" fontId="4" fillId="0" borderId="16" xfId="1" quotePrefix="1" applyFont="1" applyFill="1" applyBorder="1" applyAlignment="1">
      <alignment horizontal="center"/>
    </xf>
    <xf numFmtId="178" fontId="4" fillId="0" borderId="9" xfId="46" quotePrefix="1" applyNumberFormat="1" applyFont="1" applyFill="1" applyBorder="1" applyAlignment="1">
      <alignment horizontal="center"/>
    </xf>
    <xf numFmtId="178" fontId="4" fillId="0" borderId="63" xfId="44" applyNumberFormat="1" applyFont="1" applyFill="1" applyBorder="1" applyAlignment="1">
      <alignment horizontal="center"/>
    </xf>
    <xf numFmtId="178" fontId="4" fillId="0" borderId="16" xfId="44" applyNumberFormat="1" applyFont="1" applyFill="1" applyBorder="1" applyAlignment="1">
      <alignment horizontal="center"/>
    </xf>
    <xf numFmtId="179" fontId="4" fillId="0" borderId="9" xfId="46" quotePrefix="1" applyNumberFormat="1" applyFont="1" applyFill="1" applyBorder="1" applyAlignment="1">
      <alignment horizontal="center"/>
    </xf>
    <xf numFmtId="178" fontId="4" fillId="0" borderId="16" xfId="46" quotePrefix="1" applyNumberFormat="1" applyFont="1" applyFill="1" applyBorder="1" applyAlignment="1">
      <alignment horizontal="center"/>
    </xf>
    <xf numFmtId="43" fontId="4" fillId="0" borderId="16" xfId="1" applyFont="1" applyFill="1" applyBorder="1" applyAlignment="1">
      <alignment horizontal="center"/>
    </xf>
    <xf numFmtId="178" fontId="4" fillId="0" borderId="63" xfId="46" applyNumberFormat="1" applyFont="1" applyFill="1" applyBorder="1" applyAlignment="1">
      <alignment horizontal="center"/>
    </xf>
    <xf numFmtId="178" fontId="4" fillId="0" borderId="63" xfId="46" quotePrefix="1" applyNumberFormat="1" applyFont="1" applyFill="1" applyBorder="1" applyAlignment="1">
      <alignment horizontal="center"/>
    </xf>
    <xf numFmtId="179" fontId="4" fillId="0" borderId="16" xfId="46" applyNumberFormat="1" applyFont="1" applyFill="1" applyBorder="1" applyAlignment="1">
      <alignment horizontal="center"/>
    </xf>
    <xf numFmtId="179" fontId="4" fillId="0" borderId="16" xfId="46" quotePrefix="1" applyNumberFormat="1" applyFont="1" applyFill="1" applyBorder="1" applyAlignment="1">
      <alignment horizontal="center"/>
    </xf>
    <xf numFmtId="167" fontId="6" fillId="0" borderId="27" xfId="1" applyNumberFormat="1" applyFont="1" applyFill="1" applyBorder="1" applyAlignment="1">
      <alignment horizontal="right"/>
    </xf>
    <xf numFmtId="178" fontId="4" fillId="0" borderId="17" xfId="46" quotePrefix="1" applyNumberFormat="1" applyFont="1" applyFill="1" applyBorder="1" applyAlignment="1">
      <alignment horizontal="right"/>
    </xf>
    <xf numFmtId="178" fontId="4" fillId="0" borderId="18" xfId="46" quotePrefix="1" applyNumberFormat="1" applyFont="1" applyFill="1" applyBorder="1" applyAlignment="1">
      <alignment horizontal="right"/>
    </xf>
    <xf numFmtId="167" fontId="4" fillId="0" borderId="20" xfId="1" quotePrefix="1" applyNumberFormat="1" applyFont="1" applyFill="1" applyBorder="1" applyAlignment="1">
      <alignment horizontal="right"/>
    </xf>
    <xf numFmtId="178" fontId="4" fillId="0" borderId="20" xfId="46" quotePrefix="1" applyNumberFormat="1" applyFont="1" applyFill="1" applyBorder="1" applyAlignment="1">
      <alignment horizontal="right"/>
    </xf>
    <xf numFmtId="43" fontId="4" fillId="0" borderId="19" xfId="1" applyFont="1" applyFill="1" applyBorder="1" applyAlignment="1">
      <alignment horizontal="right"/>
    </xf>
    <xf numFmtId="43" fontId="4" fillId="0" borderId="20" xfId="1" quotePrefix="1" applyNumberFormat="1" applyFont="1" applyFill="1" applyBorder="1" applyAlignment="1">
      <alignment horizontal="right"/>
    </xf>
    <xf numFmtId="0" fontId="6" fillId="0" borderId="94" xfId="0" applyFont="1" applyFill="1" applyBorder="1" applyAlignment="1">
      <alignment horizontal="center" vertical="center"/>
    </xf>
    <xf numFmtId="0" fontId="4" fillId="0" borderId="45" xfId="0" applyFont="1" applyFill="1" applyBorder="1"/>
    <xf numFmtId="0" fontId="4" fillId="0" borderId="93" xfId="0" applyFont="1" applyFill="1" applyBorder="1"/>
    <xf numFmtId="0" fontId="6" fillId="10" borderId="93" xfId="0" applyFont="1" applyFill="1" applyBorder="1" applyAlignment="1">
      <alignment horizontal="center" vertical="center"/>
    </xf>
    <xf numFmtId="179" fontId="6" fillId="0" borderId="27" xfId="0" applyNumberFormat="1" applyFont="1" applyFill="1" applyBorder="1" applyAlignment="1">
      <alignment horizontal="right"/>
    </xf>
    <xf numFmtId="178" fontId="6" fillId="0" borderId="27" xfId="0" applyNumberFormat="1" applyFont="1" applyFill="1" applyBorder="1" applyAlignment="1">
      <alignment horizontal="right"/>
    </xf>
    <xf numFmtId="179" fontId="6" fillId="0" borderId="20" xfId="46" quotePrefix="1" applyNumberFormat="1" applyFont="1" applyFill="1" applyBorder="1" applyAlignment="1">
      <alignment horizontal="right"/>
    </xf>
    <xf numFmtId="178" fontId="6" fillId="0" borderId="20" xfId="46" quotePrefix="1" applyNumberFormat="1" applyFont="1" applyFill="1" applyBorder="1" applyAlignment="1">
      <alignment horizontal="right"/>
    </xf>
    <xf numFmtId="0" fontId="6" fillId="0" borderId="11" xfId="0" applyFont="1" applyFill="1" applyBorder="1" applyAlignment="1">
      <alignment horizontal="center" vertical="center"/>
    </xf>
    <xf numFmtId="179" fontId="4" fillId="0" borderId="16" xfId="44" applyNumberFormat="1" applyFont="1" applyFill="1" applyBorder="1" applyAlignment="1">
      <alignment horizontal="right"/>
    </xf>
    <xf numFmtId="178" fontId="4" fillId="0" borderId="29" xfId="44" applyNumberFormat="1" applyFont="1" applyFill="1" applyBorder="1" applyAlignment="1">
      <alignment horizontal="right"/>
    </xf>
    <xf numFmtId="179" fontId="4" fillId="0" borderId="29" xfId="43" applyNumberFormat="1" applyFont="1" applyFill="1" applyBorder="1" applyAlignment="1">
      <alignment horizontal="right"/>
    </xf>
    <xf numFmtId="179" fontId="4" fillId="0" borderId="16" xfId="43" applyNumberFormat="1" applyFont="1" applyFill="1" applyBorder="1" applyAlignment="1">
      <alignment horizontal="right"/>
    </xf>
    <xf numFmtId="178" fontId="4" fillId="0" borderId="16" xfId="43" applyNumberFormat="1" applyFont="1" applyFill="1" applyBorder="1" applyAlignment="1">
      <alignment horizontal="right"/>
    </xf>
    <xf numFmtId="178" fontId="4" fillId="0" borderId="29" xfId="43" applyNumberFormat="1" applyFont="1" applyFill="1" applyBorder="1" applyAlignment="1">
      <alignment horizontal="right"/>
    </xf>
    <xf numFmtId="0" fontId="6" fillId="10" borderId="14" xfId="30" applyFont="1" applyFill="1" applyBorder="1" applyAlignment="1">
      <alignment horizontal="center" vertical="center" wrapText="1"/>
    </xf>
    <xf numFmtId="0" fontId="6" fillId="10" borderId="27" xfId="30" applyFont="1" applyFill="1" applyBorder="1" applyAlignment="1">
      <alignment horizontal="center" vertical="center" wrapText="1"/>
    </xf>
    <xf numFmtId="0" fontId="6" fillId="10" borderId="34" xfId="30" applyFont="1" applyFill="1" applyBorder="1" applyAlignment="1">
      <alignment horizontal="center" vertical="center" wrapText="1"/>
    </xf>
    <xf numFmtId="0" fontId="6" fillId="10" borderId="15" xfId="0" applyFont="1" applyFill="1" applyBorder="1" applyAlignment="1">
      <alignment horizontal="center" vertical="center"/>
    </xf>
    <xf numFmtId="178" fontId="6" fillId="0" borderId="28" xfId="42" applyNumberFormat="1" applyFont="1" applyFill="1" applyBorder="1" applyAlignment="1">
      <alignment horizontal="right"/>
    </xf>
    <xf numFmtId="179" fontId="6" fillId="0" borderId="27" xfId="44" applyNumberFormat="1" applyFont="1" applyFill="1" applyBorder="1" applyAlignment="1">
      <alignment horizontal="right"/>
    </xf>
    <xf numFmtId="43" fontId="6" fillId="0" borderId="34" xfId="1" applyFont="1" applyFill="1" applyBorder="1" applyAlignment="1">
      <alignment horizontal="right"/>
    </xf>
    <xf numFmtId="179" fontId="4" fillId="0" borderId="16" xfId="43" applyNumberFormat="1" applyFont="1" applyFill="1" applyBorder="1" applyAlignment="1">
      <alignment horizontal="center"/>
    </xf>
    <xf numFmtId="179" fontId="4" fillId="0" borderId="16" xfId="44" applyNumberFormat="1" applyFont="1" applyFill="1" applyBorder="1" applyAlignment="1">
      <alignment horizontal="center"/>
    </xf>
    <xf numFmtId="178" fontId="4" fillId="0" borderId="56" xfId="44" applyNumberFormat="1" applyFont="1" applyFill="1" applyBorder="1" applyAlignment="1">
      <alignment horizontal="right"/>
    </xf>
    <xf numFmtId="179" fontId="4" fillId="0" borderId="20" xfId="44" applyNumberFormat="1" applyFont="1" applyFill="1" applyBorder="1" applyAlignment="1">
      <alignment horizontal="right"/>
    </xf>
    <xf numFmtId="178" fontId="4" fillId="0" borderId="60" xfId="44" applyNumberFormat="1" applyFont="1" applyFill="1" applyBorder="1" applyAlignment="1">
      <alignment horizontal="right"/>
    </xf>
    <xf numFmtId="178" fontId="4" fillId="0" borderId="63" xfId="43" applyNumberFormat="1" applyFont="1" applyFill="1" applyBorder="1" applyAlignment="1">
      <alignment horizontal="right"/>
    </xf>
    <xf numFmtId="178" fontId="4" fillId="0" borderId="20" xfId="44" applyNumberFormat="1" applyFont="1" applyFill="1" applyBorder="1" applyAlignment="1">
      <alignment horizontal="right"/>
    </xf>
    <xf numFmtId="178" fontId="6" fillId="0" borderId="34" xfId="43" applyNumberFormat="1" applyFont="1" applyFill="1" applyBorder="1" applyAlignment="1">
      <alignment horizontal="right"/>
    </xf>
    <xf numFmtId="178" fontId="6" fillId="0" borderId="27" xfId="42" applyNumberFormat="1" applyFont="1" applyFill="1" applyBorder="1" applyAlignment="1">
      <alignment horizontal="right"/>
    </xf>
    <xf numFmtId="179" fontId="6" fillId="0" borderId="27" xfId="42" applyNumberFormat="1" applyFont="1" applyFill="1" applyBorder="1" applyAlignment="1">
      <alignment horizontal="right"/>
    </xf>
    <xf numFmtId="179" fontId="4" fillId="0" borderId="0" xfId="0" applyNumberFormat="1" applyFont="1" applyFill="1"/>
    <xf numFmtId="178" fontId="4" fillId="0" borderId="29" xfId="42" applyNumberFormat="1" applyFont="1" applyFill="1" applyBorder="1" applyAlignment="1">
      <alignment horizontal="right"/>
    </xf>
    <xf numFmtId="178" fontId="4" fillId="0" borderId="16" xfId="42" applyNumberFormat="1" applyFont="1" applyFill="1" applyBorder="1" applyAlignment="1">
      <alignment horizontal="right"/>
    </xf>
    <xf numFmtId="179" fontId="4" fillId="0" borderId="63" xfId="43" applyNumberFormat="1" applyFont="1" applyFill="1" applyBorder="1" applyAlignment="1">
      <alignment horizontal="right"/>
    </xf>
    <xf numFmtId="178" fontId="4" fillId="0" borderId="63" xfId="42" applyNumberFormat="1" applyFont="1" applyFill="1" applyBorder="1" applyAlignment="1">
      <alignment horizontal="right"/>
    </xf>
    <xf numFmtId="179" fontId="4" fillId="0" borderId="9" xfId="42" applyNumberFormat="1" applyFont="1" applyFill="1" applyBorder="1" applyAlignment="1">
      <alignment horizontal="right"/>
    </xf>
    <xf numFmtId="179" fontId="4" fillId="0" borderId="16" xfId="42" applyNumberFormat="1" applyFont="1" applyFill="1" applyBorder="1" applyAlignment="1">
      <alignment horizontal="right"/>
    </xf>
    <xf numFmtId="178" fontId="4" fillId="0" borderId="29" xfId="42" quotePrefix="1" applyNumberFormat="1" applyFont="1" applyFill="1" applyBorder="1" applyAlignment="1">
      <alignment horizontal="right"/>
    </xf>
    <xf numFmtId="179" fontId="4" fillId="0" borderId="16" xfId="42" quotePrefix="1" applyNumberFormat="1" applyFont="1" applyFill="1" applyBorder="1" applyAlignment="1">
      <alignment horizontal="right"/>
    </xf>
    <xf numFmtId="178" fontId="4" fillId="0" borderId="63" xfId="42" quotePrefix="1" applyNumberFormat="1" applyFont="1" applyFill="1" applyBorder="1" applyAlignment="1">
      <alignment horizontal="right"/>
    </xf>
    <xf numFmtId="178" fontId="4" fillId="0" borderId="16" xfId="42" quotePrefix="1" applyNumberFormat="1" applyFont="1" applyFill="1" applyBorder="1" applyAlignment="1">
      <alignment horizontal="right"/>
    </xf>
    <xf numFmtId="178" fontId="4" fillId="0" borderId="19" xfId="42" applyNumberFormat="1" applyFont="1" applyFill="1" applyBorder="1" applyAlignment="1">
      <alignment horizontal="right"/>
    </xf>
    <xf numFmtId="178" fontId="4" fillId="0" borderId="29" xfId="42" applyNumberFormat="1" applyFont="1" applyFill="1" applyBorder="1" applyAlignment="1">
      <alignment horizontal="center"/>
    </xf>
    <xf numFmtId="179" fontId="4" fillId="0" borderId="16" xfId="42" applyNumberFormat="1" applyFont="1" applyFill="1" applyBorder="1" applyAlignment="1">
      <alignment horizontal="center"/>
    </xf>
    <xf numFmtId="178" fontId="4" fillId="0" borderId="63" xfId="43" applyNumberFormat="1" applyFont="1" applyFill="1" applyBorder="1" applyAlignment="1">
      <alignment horizontal="center"/>
    </xf>
    <xf numFmtId="179" fontId="4" fillId="0" borderId="63" xfId="43" applyNumberFormat="1" applyFont="1" applyFill="1" applyBorder="1" applyAlignment="1">
      <alignment horizontal="center"/>
    </xf>
    <xf numFmtId="178" fontId="4" fillId="0" borderId="63" xfId="43" applyNumberFormat="1" applyFont="1" applyFill="1" applyBorder="1" applyAlignment="1">
      <alignment vertical="center"/>
    </xf>
    <xf numFmtId="179" fontId="4" fillId="0" borderId="63" xfId="43" applyNumberFormat="1" applyFont="1" applyFill="1" applyBorder="1" applyAlignment="1">
      <alignment vertical="center"/>
    </xf>
    <xf numFmtId="178" fontId="4" fillId="0" borderId="0" xfId="43" applyNumberFormat="1" applyFont="1" applyFill="1" applyBorder="1" applyAlignment="1">
      <alignment horizontal="right"/>
    </xf>
    <xf numFmtId="179" fontId="4" fillId="0" borderId="20" xfId="42" applyNumberFormat="1" applyFont="1" applyFill="1" applyBorder="1" applyAlignment="1">
      <alignment horizontal="right"/>
    </xf>
    <xf numFmtId="178" fontId="4" fillId="0" borderId="60" xfId="42" quotePrefix="1" applyNumberFormat="1" applyFont="1" applyFill="1" applyBorder="1" applyAlignment="1">
      <alignment horizontal="right"/>
    </xf>
    <xf numFmtId="178" fontId="4" fillId="0" borderId="20" xfId="42" applyNumberFormat="1" applyFont="1" applyFill="1" applyBorder="1" applyAlignment="1">
      <alignment horizontal="right"/>
    </xf>
    <xf numFmtId="0" fontId="6" fillId="10" borderId="28" xfId="30" applyFont="1" applyFill="1" applyBorder="1" applyAlignment="1">
      <alignment horizontal="center" vertical="center" wrapText="1"/>
    </xf>
    <xf numFmtId="0" fontId="6" fillId="10" borderId="34" xfId="30" applyFont="1" applyFill="1" applyBorder="1" applyAlignment="1">
      <alignment horizontal="center" vertical="center"/>
    </xf>
    <xf numFmtId="0" fontId="6" fillId="10" borderId="20" xfId="30" applyFont="1" applyFill="1" applyBorder="1" applyAlignment="1">
      <alignment horizontal="center" vertical="center" wrapText="1"/>
    </xf>
    <xf numFmtId="0" fontId="6" fillId="10" borderId="1" xfId="30" applyFont="1" applyFill="1" applyBorder="1" applyAlignment="1">
      <alignment vertical="center"/>
    </xf>
    <xf numFmtId="0" fontId="4" fillId="0" borderId="0" xfId="0" applyFont="1" applyFill="1" applyBorder="1"/>
    <xf numFmtId="167" fontId="4" fillId="0" borderId="0" xfId="1" applyNumberFormat="1" applyFont="1" applyFill="1"/>
    <xf numFmtId="167" fontId="6" fillId="0" borderId="33" xfId="48" applyNumberFormat="1" applyFont="1" applyFill="1" applyBorder="1" applyAlignment="1">
      <alignment horizontal="right" vertical="center"/>
    </xf>
    <xf numFmtId="167" fontId="6" fillId="0" borderId="32" xfId="48" applyNumberFormat="1" applyFont="1" applyFill="1" applyBorder="1" applyAlignment="1">
      <alignment horizontal="right" vertical="center"/>
    </xf>
    <xf numFmtId="43" fontId="6" fillId="0" borderId="32" xfId="48" applyNumberFormat="1" applyFont="1" applyFill="1" applyBorder="1" applyAlignment="1">
      <alignment horizontal="right" vertical="center"/>
    </xf>
    <xf numFmtId="0" fontId="6" fillId="0" borderId="31" xfId="0" applyFont="1" applyFill="1" applyBorder="1" applyAlignment="1">
      <alignment horizontal="center" vertical="center"/>
    </xf>
    <xf numFmtId="167" fontId="4" fillId="0" borderId="17" xfId="48" applyNumberFormat="1" applyFont="1" applyFill="1" applyBorder="1" applyAlignment="1">
      <alignment horizontal="right" vertical="center"/>
    </xf>
    <xf numFmtId="167" fontId="4" fillId="0" borderId="16" xfId="48" applyNumberFormat="1" applyFont="1" applyFill="1" applyBorder="1" applyAlignment="1">
      <alignment horizontal="center" vertical="center"/>
    </xf>
    <xf numFmtId="167" fontId="4" fillId="0" borderId="16" xfId="48" applyNumberFormat="1" applyFont="1" applyFill="1" applyBorder="1" applyAlignment="1">
      <alignment horizontal="right" vertical="center"/>
    </xf>
    <xf numFmtId="167" fontId="4" fillId="0" borderId="63" xfId="48" applyNumberFormat="1" applyFont="1" applyFill="1" applyBorder="1" applyAlignment="1">
      <alignment horizontal="right" vertical="center"/>
    </xf>
    <xf numFmtId="167" fontId="4" fillId="0" borderId="16" xfId="47" applyNumberFormat="1" applyFont="1" applyFill="1" applyBorder="1" applyAlignment="1">
      <alignment horizontal="center" vertical="center"/>
    </xf>
    <xf numFmtId="0" fontId="6" fillId="10" borderId="36" xfId="0" applyFont="1" applyFill="1" applyBorder="1" applyAlignment="1">
      <alignment horizontal="center" vertical="center" wrapText="1"/>
    </xf>
    <xf numFmtId="0" fontId="6" fillId="10" borderId="27" xfId="0" applyFont="1" applyFill="1" applyBorder="1" applyAlignment="1">
      <alignment horizontal="center" vertical="center" wrapText="1"/>
    </xf>
    <xf numFmtId="164" fontId="4" fillId="0" borderId="0" xfId="0" applyNumberFormat="1" applyFont="1" applyFill="1"/>
    <xf numFmtId="167" fontId="6" fillId="0" borderId="0" xfId="48" applyNumberFormat="1" applyFont="1" applyFill="1" applyBorder="1" applyAlignment="1">
      <alignment horizontal="right" vertical="center"/>
    </xf>
    <xf numFmtId="179" fontId="6" fillId="0" borderId="0" xfId="47" applyNumberFormat="1" applyFont="1" applyFill="1" applyBorder="1" applyAlignment="1">
      <alignment vertical="center"/>
    </xf>
    <xf numFmtId="0" fontId="6" fillId="0" borderId="0" xfId="0" applyFont="1" applyFill="1" applyBorder="1" applyAlignment="1">
      <alignment horizontal="center" vertical="center"/>
    </xf>
    <xf numFmtId="179" fontId="6" fillId="0" borderId="69" xfId="47" applyNumberFormat="1" applyFont="1" applyFill="1" applyBorder="1" applyAlignment="1">
      <alignment vertical="center"/>
    </xf>
    <xf numFmtId="179" fontId="6" fillId="0" borderId="100" xfId="47" applyNumberFormat="1" applyFont="1" applyFill="1" applyBorder="1" applyAlignment="1">
      <alignment vertical="center"/>
    </xf>
    <xf numFmtId="179" fontId="6" fillId="0" borderId="112" xfId="47" applyNumberFormat="1" applyFont="1" applyFill="1" applyBorder="1" applyAlignment="1">
      <alignment vertical="center"/>
    </xf>
    <xf numFmtId="179" fontId="6" fillId="0" borderId="113" xfId="47" applyNumberFormat="1" applyFont="1" applyFill="1" applyBorder="1" applyAlignment="1">
      <alignment vertical="center"/>
    </xf>
    <xf numFmtId="0" fontId="6" fillId="0" borderId="21" xfId="0" applyFont="1" applyFill="1" applyBorder="1" applyAlignment="1">
      <alignment horizontal="center" vertical="center"/>
    </xf>
    <xf numFmtId="167" fontId="4" fillId="0" borderId="10" xfId="48" applyNumberFormat="1" applyFont="1" applyFill="1" applyBorder="1" applyAlignment="1">
      <alignment horizontal="right" vertical="center"/>
    </xf>
    <xf numFmtId="167" fontId="4" fillId="0" borderId="42" xfId="48" applyNumberFormat="1" applyFont="1" applyFill="1" applyBorder="1" applyAlignment="1">
      <alignment horizontal="right" vertical="center"/>
    </xf>
    <xf numFmtId="167" fontId="4" fillId="0" borderId="92" xfId="48" applyNumberFormat="1" applyFont="1" applyFill="1" applyBorder="1" applyAlignment="1">
      <alignment horizontal="right" vertical="center"/>
    </xf>
    <xf numFmtId="179" fontId="4" fillId="0" borderId="91" xfId="47" applyNumberFormat="1" applyFont="1" applyFill="1" applyBorder="1"/>
    <xf numFmtId="179" fontId="4" fillId="0" borderId="63" xfId="47" applyNumberFormat="1" applyFont="1" applyFill="1" applyBorder="1"/>
    <xf numFmtId="179" fontId="4" fillId="0" borderId="9" xfId="47" applyNumberFormat="1" applyFont="1" applyFill="1" applyBorder="1"/>
    <xf numFmtId="179" fontId="4" fillId="0" borderId="48" xfId="47" applyNumberFormat="1" applyFont="1" applyFill="1" applyBorder="1"/>
    <xf numFmtId="167" fontId="4" fillId="0" borderId="91" xfId="48" applyNumberFormat="1" applyFont="1" applyFill="1" applyBorder="1" applyAlignment="1">
      <alignment horizontal="right" vertical="center"/>
    </xf>
    <xf numFmtId="179" fontId="4" fillId="0" borderId="0" xfId="47" applyNumberFormat="1" applyFont="1" applyFill="1" applyBorder="1"/>
    <xf numFmtId="179" fontId="4" fillId="0" borderId="16" xfId="47" applyNumberFormat="1" applyFont="1" applyFill="1" applyBorder="1"/>
    <xf numFmtId="179" fontId="4" fillId="0" borderId="16" xfId="47" applyNumberFormat="1" applyFont="1" applyFill="1" applyBorder="1" applyAlignment="1">
      <alignment horizontal="center" vertical="center"/>
    </xf>
    <xf numFmtId="41" fontId="4" fillId="0" borderId="0" xfId="0" applyNumberFormat="1" applyFont="1" applyFill="1"/>
    <xf numFmtId="43" fontId="4" fillId="0" borderId="0" xfId="0" applyNumberFormat="1" applyFont="1" applyFill="1"/>
    <xf numFmtId="167" fontId="4" fillId="0" borderId="0" xfId="0" applyNumberFormat="1" applyFont="1" applyFill="1"/>
    <xf numFmtId="167" fontId="4" fillId="0" borderId="18" xfId="48" applyNumberFormat="1" applyFont="1" applyFill="1" applyBorder="1" applyAlignment="1">
      <alignment horizontal="right" vertical="center"/>
    </xf>
    <xf numFmtId="0" fontId="4" fillId="0" borderId="63" xfId="47" applyNumberFormat="1" applyFont="1" applyFill="1" applyBorder="1"/>
    <xf numFmtId="43" fontId="4" fillId="0" borderId="20" xfId="1" applyFont="1" applyFill="1" applyBorder="1"/>
    <xf numFmtId="43" fontId="4" fillId="0" borderId="0" xfId="1" applyFont="1" applyFill="1" applyBorder="1"/>
    <xf numFmtId="179" fontId="4" fillId="0" borderId="20" xfId="47" applyNumberFormat="1" applyFont="1" applyFill="1" applyBorder="1"/>
    <xf numFmtId="0" fontId="6" fillId="10" borderId="14" xfId="0" applyFont="1" applyFill="1" applyBorder="1" applyAlignment="1">
      <alignment horizontal="center" vertical="center"/>
    </xf>
    <xf numFmtId="0" fontId="6" fillId="10" borderId="34" xfId="0" applyFont="1" applyFill="1" applyBorder="1" applyAlignment="1">
      <alignment horizontal="center" vertical="center"/>
    </xf>
    <xf numFmtId="0" fontId="6" fillId="10" borderId="88" xfId="0" applyFont="1" applyFill="1" applyBorder="1" applyAlignment="1">
      <alignment horizontal="center" vertical="center"/>
    </xf>
    <xf numFmtId="0" fontId="6" fillId="10" borderId="42" xfId="0" applyFont="1" applyFill="1" applyBorder="1" applyAlignment="1">
      <alignment horizontal="center" vertical="center"/>
    </xf>
    <xf numFmtId="39" fontId="6" fillId="10" borderId="80" xfId="0" applyNumberFormat="1" applyFont="1" applyFill="1" applyBorder="1" applyAlignment="1" applyProtection="1">
      <alignment horizontal="center" vertical="center" wrapText="1"/>
    </xf>
    <xf numFmtId="39" fontId="6" fillId="10" borderId="27" xfId="0" applyNumberFormat="1" applyFont="1" applyFill="1" applyBorder="1" applyAlignment="1" applyProtection="1">
      <alignment horizontal="center" vertical="center"/>
    </xf>
    <xf numFmtId="39" fontId="6" fillId="10" borderId="34" xfId="0" applyNumberFormat="1" applyFont="1" applyFill="1" applyBorder="1" applyAlignment="1" applyProtection="1">
      <alignment horizontal="center" vertical="center"/>
    </xf>
    <xf numFmtId="0" fontId="4" fillId="0" borderId="0" xfId="50" applyFont="1" applyFill="1"/>
    <xf numFmtId="0" fontId="19" fillId="0" borderId="0" xfId="50" applyFont="1" applyFill="1" applyAlignment="1">
      <alignment horizontal="justify" vertical="justify" wrapText="1"/>
    </xf>
    <xf numFmtId="0" fontId="4" fillId="0" borderId="0" xfId="50" applyFont="1" applyFill="1" applyBorder="1"/>
    <xf numFmtId="0" fontId="4" fillId="0" borderId="0" xfId="50" applyFont="1" applyFill="1" applyBorder="1" applyAlignment="1"/>
    <xf numFmtId="0" fontId="19" fillId="0" borderId="0" xfId="50" applyFont="1" applyFill="1" applyBorder="1" applyAlignment="1"/>
    <xf numFmtId="2" fontId="4" fillId="0" borderId="0" xfId="50" applyNumberFormat="1" applyFont="1" applyFill="1" applyBorder="1"/>
    <xf numFmtId="0" fontId="4" fillId="0" borderId="24" xfId="50" applyFont="1" applyFill="1" applyBorder="1"/>
    <xf numFmtId="2" fontId="4" fillId="0" borderId="56" xfId="4" applyNumberFormat="1" applyFont="1" applyFill="1" applyBorder="1" applyAlignment="1">
      <alignment horizontal="center"/>
    </xf>
    <xf numFmtId="2" fontId="4" fillId="0" borderId="32" xfId="4" applyNumberFormat="1" applyFont="1" applyFill="1" applyBorder="1" applyAlignment="1">
      <alignment horizontal="center"/>
    </xf>
    <xf numFmtId="2" fontId="4" fillId="4" borderId="32" xfId="4" applyNumberFormat="1" applyFont="1" applyFill="1" applyBorder="1" applyAlignment="1">
      <alignment horizontal="center"/>
    </xf>
    <xf numFmtId="2" fontId="4" fillId="4" borderId="101" xfId="4" applyNumberFormat="1" applyFont="1" applyFill="1" applyBorder="1" applyAlignment="1">
      <alignment horizontal="center"/>
    </xf>
    <xf numFmtId="0" fontId="6" fillId="0" borderId="31" xfId="50" applyFont="1" applyFill="1" applyBorder="1" applyAlignment="1">
      <alignment horizontal="left"/>
    </xf>
    <xf numFmtId="2" fontId="4" fillId="0" borderId="27" xfId="4" applyNumberFormat="1" applyFont="1" applyFill="1" applyBorder="1" applyAlignment="1">
      <alignment horizontal="center"/>
    </xf>
    <xf numFmtId="2" fontId="4" fillId="4" borderId="27" xfId="4" applyNumberFormat="1" applyFont="1" applyFill="1" applyBorder="1" applyAlignment="1">
      <alignment horizontal="center"/>
    </xf>
    <xf numFmtId="2" fontId="4" fillId="4" borderId="13" xfId="4" applyNumberFormat="1" applyFont="1" applyFill="1" applyBorder="1" applyAlignment="1">
      <alignment horizontal="center"/>
    </xf>
    <xf numFmtId="164" fontId="4" fillId="0" borderId="27" xfId="4" applyNumberFormat="1" applyFont="1" applyFill="1" applyBorder="1" applyAlignment="1">
      <alignment horizontal="center"/>
    </xf>
    <xf numFmtId="0" fontId="6" fillId="0" borderId="11" xfId="50" applyFont="1" applyFill="1" applyBorder="1" applyAlignment="1">
      <alignment horizontal="left"/>
    </xf>
    <xf numFmtId="0" fontId="4" fillId="0" borderId="0" xfId="50" applyFont="1" applyFill="1" applyAlignment="1">
      <alignment vertical="center"/>
    </xf>
    <xf numFmtId="2" fontId="4" fillId="0" borderId="14" xfId="4" applyNumberFormat="1" applyFont="1" applyFill="1" applyBorder="1" applyAlignment="1">
      <alignment horizontal="center"/>
    </xf>
    <xf numFmtId="2" fontId="4" fillId="0" borderId="13" xfId="4" applyNumberFormat="1" applyFont="1" applyFill="1" applyBorder="1" applyAlignment="1">
      <alignment horizontal="center"/>
    </xf>
    <xf numFmtId="0" fontId="6" fillId="0" borderId="11" xfId="50" applyFont="1" applyFill="1" applyBorder="1" applyAlignment="1">
      <alignment horizontal="left" vertical="center"/>
    </xf>
    <xf numFmtId="0" fontId="4" fillId="0" borderId="11" xfId="50" applyFont="1" applyFill="1" applyBorder="1" applyAlignment="1">
      <alignment horizontal="left" indent="1"/>
    </xf>
    <xf numFmtId="2" fontId="4" fillId="0" borderId="14" xfId="50" applyNumberFormat="1" applyFont="1" applyFill="1" applyBorder="1" applyAlignment="1">
      <alignment horizontal="center"/>
    </xf>
    <xf numFmtId="2" fontId="4" fillId="0" borderId="27" xfId="50" applyNumberFormat="1" applyFont="1" applyFill="1" applyBorder="1" applyAlignment="1">
      <alignment horizontal="center"/>
    </xf>
    <xf numFmtId="1" fontId="4" fillId="0" borderId="27" xfId="4" applyNumberFormat="1" applyFont="1" applyFill="1" applyBorder="1" applyAlignment="1">
      <alignment horizontal="center"/>
    </xf>
    <xf numFmtId="2" fontId="4" fillId="4" borderId="0" xfId="50" applyNumberFormat="1" applyFont="1" applyFill="1" applyBorder="1" applyAlignment="1">
      <alignment horizontal="center"/>
    </xf>
    <xf numFmtId="0" fontId="4" fillId="0" borderId="11" xfId="50" quotePrefix="1" applyFont="1" applyFill="1" applyBorder="1" applyAlignment="1">
      <alignment horizontal="left" indent="1"/>
    </xf>
    <xf numFmtId="0" fontId="4" fillId="10" borderId="14" xfId="50" applyFont="1" applyFill="1" applyBorder="1"/>
    <xf numFmtId="0" fontId="4" fillId="10" borderId="27" xfId="50" applyFont="1" applyFill="1" applyBorder="1"/>
    <xf numFmtId="0" fontId="4" fillId="10" borderId="13" xfId="50" applyFont="1" applyFill="1" applyBorder="1"/>
    <xf numFmtId="0" fontId="6" fillId="10" borderId="27" xfId="50" applyFont="1" applyFill="1" applyBorder="1" applyAlignment="1">
      <alignment horizontal="left"/>
    </xf>
    <xf numFmtId="0" fontId="6" fillId="10" borderId="11" xfId="50" applyFont="1" applyFill="1" applyBorder="1" applyAlignment="1">
      <alignment horizontal="left"/>
    </xf>
    <xf numFmtId="164" fontId="4" fillId="0" borderId="14" xfId="50" applyNumberFormat="1" applyFont="1" applyFill="1" applyBorder="1" applyAlignment="1">
      <alignment horizontal="center"/>
    </xf>
    <xf numFmtId="164" fontId="4" fillId="0" borderId="27" xfId="50" applyNumberFormat="1" applyFont="1" applyFill="1" applyBorder="1" applyAlignment="1">
      <alignment horizontal="center"/>
    </xf>
    <xf numFmtId="164" fontId="4" fillId="0" borderId="13" xfId="50" applyNumberFormat="1" applyFont="1" applyFill="1" applyBorder="1" applyAlignment="1">
      <alignment horizontal="center"/>
    </xf>
    <xf numFmtId="164" fontId="4" fillId="10" borderId="14" xfId="50" applyNumberFormat="1" applyFont="1" applyFill="1" applyBorder="1" applyAlignment="1">
      <alignment horizontal="center"/>
    </xf>
    <xf numFmtId="164" fontId="4" fillId="10" borderId="27" xfId="50" applyNumberFormat="1" applyFont="1" applyFill="1" applyBorder="1" applyAlignment="1">
      <alignment horizontal="center"/>
    </xf>
    <xf numFmtId="164" fontId="4" fillId="10" borderId="13" xfId="50" applyNumberFormat="1" applyFont="1" applyFill="1" applyBorder="1" applyAlignment="1">
      <alignment horizontal="center"/>
    </xf>
    <xf numFmtId="0" fontId="4" fillId="0" borderId="93" xfId="50" applyFont="1" applyFill="1" applyBorder="1"/>
    <xf numFmtId="164" fontId="19" fillId="0" borderId="12" xfId="50" applyNumberFormat="1" applyFont="1" applyFill="1" applyBorder="1" applyAlignment="1">
      <alignment horizontal="center" wrapText="1"/>
    </xf>
    <xf numFmtId="164" fontId="19" fillId="0" borderId="27" xfId="50" applyNumberFormat="1" applyFont="1" applyFill="1" applyBorder="1" applyAlignment="1">
      <alignment horizontal="center" wrapText="1"/>
    </xf>
    <xf numFmtId="164" fontId="19" fillId="0" borderId="27" xfId="50" applyNumberFormat="1" applyFont="1" applyFill="1" applyBorder="1" applyAlignment="1">
      <alignment horizontal="center"/>
    </xf>
    <xf numFmtId="164" fontId="19" fillId="0" borderId="13" xfId="50" applyNumberFormat="1" applyFont="1" applyFill="1" applyBorder="1" applyAlignment="1">
      <alignment horizontal="center"/>
    </xf>
    <xf numFmtId="2" fontId="19" fillId="0" borderId="27" xfId="4" applyNumberFormat="1" applyFont="1" applyFill="1" applyBorder="1" applyAlignment="1">
      <alignment horizontal="center"/>
    </xf>
    <xf numFmtId="0" fontId="19" fillId="0" borderId="27" xfId="4" applyFont="1" applyFill="1" applyBorder="1" applyAlignment="1">
      <alignment horizontal="center"/>
    </xf>
    <xf numFmtId="164" fontId="4" fillId="0" borderId="12" xfId="50" applyNumberFormat="1" applyFont="1" applyFill="1" applyBorder="1" applyAlignment="1">
      <alignment horizontal="center"/>
    </xf>
    <xf numFmtId="0" fontId="4" fillId="0" borderId="27" xfId="50" applyFont="1" applyFill="1" applyBorder="1"/>
    <xf numFmtId="164" fontId="4" fillId="0" borderId="110" xfId="50" applyNumberFormat="1" applyFont="1" applyFill="1" applyBorder="1" applyAlignment="1">
      <alignment horizontal="center"/>
    </xf>
    <xf numFmtId="164" fontId="4" fillId="0" borderId="90" xfId="50" applyNumberFormat="1" applyFont="1" applyFill="1" applyBorder="1" applyAlignment="1">
      <alignment horizontal="center"/>
    </xf>
    <xf numFmtId="164" fontId="4" fillId="0" borderId="75" xfId="50" applyNumberFormat="1" applyFont="1" applyFill="1" applyBorder="1" applyAlignment="1">
      <alignment horizontal="center"/>
    </xf>
    <xf numFmtId="0" fontId="4" fillId="0" borderId="90" xfId="50" applyFont="1" applyFill="1" applyBorder="1"/>
    <xf numFmtId="0" fontId="4" fillId="0" borderId="118" xfId="50" applyFont="1" applyFill="1" applyBorder="1" applyAlignment="1">
      <alignment horizontal="left" indent="1"/>
    </xf>
    <xf numFmtId="0" fontId="4" fillId="10" borderId="119" xfId="50" applyFont="1" applyFill="1" applyBorder="1"/>
    <xf numFmtId="0" fontId="4" fillId="10" borderId="78" xfId="50" applyFont="1" applyFill="1" applyBorder="1"/>
    <xf numFmtId="0" fontId="4" fillId="10" borderId="120" xfId="50" applyFont="1" applyFill="1" applyBorder="1"/>
    <xf numFmtId="0" fontId="6" fillId="10" borderId="78" xfId="50" applyFont="1" applyFill="1" applyBorder="1" applyAlignment="1">
      <alignment horizontal="left"/>
    </xf>
    <xf numFmtId="0" fontId="6" fillId="10" borderId="97" xfId="50" applyFont="1" applyFill="1" applyBorder="1" applyAlignment="1">
      <alignment horizontal="left"/>
    </xf>
    <xf numFmtId="0" fontId="6" fillId="10" borderId="26" xfId="50" applyFont="1" applyFill="1" applyBorder="1" applyAlignment="1">
      <alignment horizontal="center" vertical="center" wrapText="1"/>
    </xf>
    <xf numFmtId="0" fontId="6" fillId="10" borderId="6" xfId="50" applyFont="1" applyFill="1" applyBorder="1" applyAlignment="1">
      <alignment horizontal="center" vertical="center" wrapText="1"/>
    </xf>
    <xf numFmtId="0" fontId="6" fillId="10" borderId="4" xfId="50" applyFont="1" applyFill="1" applyBorder="1" applyAlignment="1">
      <alignment horizontal="center" vertical="center" wrapText="1"/>
    </xf>
    <xf numFmtId="0" fontId="6" fillId="10" borderId="3" xfId="50" applyFont="1" applyFill="1" applyBorder="1" applyAlignment="1">
      <alignment horizontal="center" vertical="center" wrapText="1"/>
    </xf>
    <xf numFmtId="0" fontId="6" fillId="10" borderId="38" xfId="50" applyFont="1" applyFill="1" applyBorder="1" applyAlignment="1">
      <alignment horizontal="center" vertical="center"/>
    </xf>
    <xf numFmtId="0" fontId="4" fillId="0" borderId="0" xfId="4" applyFont="1" applyFill="1"/>
    <xf numFmtId="179" fontId="4" fillId="0" borderId="0" xfId="4" applyNumberFormat="1" applyFont="1" applyFill="1"/>
    <xf numFmtId="43" fontId="4" fillId="0" borderId="0" xfId="4" applyNumberFormat="1" applyFont="1" applyFill="1"/>
    <xf numFmtId="180" fontId="4" fillId="0" borderId="0" xfId="4" applyNumberFormat="1" applyFont="1" applyFill="1"/>
    <xf numFmtId="0" fontId="4" fillId="0" borderId="24" xfId="4" applyFont="1" applyFill="1" applyBorder="1" applyAlignment="1"/>
    <xf numFmtId="43" fontId="6" fillId="0" borderId="102" xfId="1" applyFont="1" applyFill="1" applyBorder="1"/>
    <xf numFmtId="167" fontId="6" fillId="0" borderId="68" xfId="6" applyNumberFormat="1" applyFont="1" applyFill="1" applyBorder="1"/>
    <xf numFmtId="43" fontId="6" fillId="0" borderId="103" xfId="1" applyFont="1" applyFill="1" applyBorder="1"/>
    <xf numFmtId="167" fontId="6" fillId="0" borderId="121" xfId="1" applyNumberFormat="1" applyFont="1" applyFill="1" applyBorder="1"/>
    <xf numFmtId="43" fontId="6" fillId="0" borderId="58" xfId="6" quotePrefix="1" applyFont="1" applyFill="1" applyBorder="1" applyAlignment="1">
      <alignment horizontal="center"/>
    </xf>
    <xf numFmtId="43" fontId="6" fillId="0" borderId="22" xfId="6" quotePrefix="1" applyFont="1" applyFill="1" applyBorder="1" applyAlignment="1">
      <alignment horizontal="center"/>
    </xf>
    <xf numFmtId="0" fontId="6" fillId="0" borderId="21" xfId="4" applyFont="1" applyFill="1" applyBorder="1" applyAlignment="1" applyProtection="1">
      <alignment horizontal="left" vertical="center"/>
    </xf>
    <xf numFmtId="43" fontId="4" fillId="0" borderId="49" xfId="1" applyFont="1" applyFill="1" applyBorder="1"/>
    <xf numFmtId="167" fontId="4" fillId="0" borderId="96" xfId="1" applyNumberFormat="1" applyFont="1" applyFill="1" applyBorder="1"/>
    <xf numFmtId="43" fontId="4" fillId="0" borderId="50" xfId="1" applyFont="1" applyFill="1" applyBorder="1"/>
    <xf numFmtId="178" fontId="4" fillId="0" borderId="96" xfId="4" applyNumberFormat="1" applyFont="1" applyFill="1" applyBorder="1"/>
    <xf numFmtId="179" fontId="4" fillId="0" borderId="95" xfId="4" applyNumberFormat="1" applyFont="1" applyFill="1" applyBorder="1"/>
    <xf numFmtId="178" fontId="4" fillId="0" borderId="50" xfId="51" applyNumberFormat="1" applyFont="1" applyFill="1" applyBorder="1"/>
    <xf numFmtId="179" fontId="4" fillId="0" borderId="95" xfId="51" applyNumberFormat="1" applyFont="1" applyFill="1" applyBorder="1"/>
    <xf numFmtId="0" fontId="4" fillId="0" borderId="53" xfId="4" applyFont="1" applyFill="1" applyBorder="1"/>
    <xf numFmtId="43" fontId="4" fillId="0" borderId="17" xfId="1" applyNumberFormat="1" applyFont="1" applyFill="1" applyBorder="1"/>
    <xf numFmtId="167" fontId="4" fillId="0" borderId="19" xfId="1" applyNumberFormat="1" applyFont="1" applyFill="1" applyBorder="1"/>
    <xf numFmtId="43" fontId="4" fillId="0" borderId="16" xfId="1" applyFont="1" applyFill="1" applyBorder="1"/>
    <xf numFmtId="178" fontId="4" fillId="0" borderId="19" xfId="4" applyNumberFormat="1" applyFont="1" applyFill="1" applyBorder="1"/>
    <xf numFmtId="179" fontId="4" fillId="0" borderId="63" xfId="4" applyNumberFormat="1" applyFont="1" applyFill="1" applyBorder="1"/>
    <xf numFmtId="178" fontId="4" fillId="0" borderId="16" xfId="51" applyNumberFormat="1" applyFont="1" applyFill="1" applyBorder="1"/>
    <xf numFmtId="179" fontId="4" fillId="0" borderId="63" xfId="51" applyNumberFormat="1" applyFont="1" applyFill="1" applyBorder="1"/>
    <xf numFmtId="0" fontId="4" fillId="0" borderId="15" xfId="4" applyFont="1" applyFill="1" applyBorder="1"/>
    <xf numFmtId="43" fontId="4" fillId="0" borderId="17" xfId="1" applyFont="1" applyFill="1" applyBorder="1"/>
    <xf numFmtId="179" fontId="4" fillId="0" borderId="63" xfId="6" applyNumberFormat="1" applyFont="1" applyFill="1" applyBorder="1"/>
    <xf numFmtId="43" fontId="4" fillId="0" borderId="122" xfId="1" applyFont="1" applyFill="1" applyBorder="1"/>
    <xf numFmtId="167" fontId="4" fillId="0" borderId="0" xfId="1" applyNumberFormat="1" applyFont="1" applyFill="1" applyBorder="1"/>
    <xf numFmtId="43" fontId="4" fillId="0" borderId="81" xfId="1" applyFont="1" applyFill="1" applyBorder="1"/>
    <xf numFmtId="178" fontId="4" fillId="0" borderId="123" xfId="4" applyNumberFormat="1" applyFont="1" applyFill="1" applyBorder="1"/>
    <xf numFmtId="179" fontId="4" fillId="0" borderId="124" xfId="6" applyNumberFormat="1" applyFont="1" applyFill="1" applyBorder="1"/>
    <xf numFmtId="178" fontId="4" fillId="0" borderId="81" xfId="51" applyNumberFormat="1" applyFont="1" applyFill="1" applyBorder="1"/>
    <xf numFmtId="179" fontId="4" fillId="0" borderId="124" xfId="51" applyNumberFormat="1" applyFont="1" applyFill="1" applyBorder="1"/>
    <xf numFmtId="0" fontId="4" fillId="0" borderId="125" xfId="4" applyFont="1" applyFill="1" applyBorder="1"/>
    <xf numFmtId="0" fontId="6" fillId="10" borderId="111" xfId="4" applyFont="1" applyFill="1" applyBorder="1" applyAlignment="1">
      <alignment horizontal="center" vertical="center"/>
    </xf>
    <xf numFmtId="0" fontId="6" fillId="10" borderId="78" xfId="4" applyFont="1" applyFill="1" applyBorder="1" applyAlignment="1">
      <alignment horizontal="center" vertical="center"/>
    </xf>
    <xf numFmtId="0" fontId="6" fillId="10" borderId="0" xfId="4" applyFont="1" applyFill="1" applyBorder="1" applyAlignment="1">
      <alignment horizontal="center" vertical="center"/>
    </xf>
    <xf numFmtId="0" fontId="6" fillId="10" borderId="20" xfId="4" applyFont="1" applyFill="1" applyBorder="1" applyAlignment="1">
      <alignment horizontal="center" vertical="center"/>
    </xf>
    <xf numFmtId="0" fontId="6" fillId="10" borderId="63" xfId="4" applyFont="1" applyFill="1" applyBorder="1" applyAlignment="1">
      <alignment horizontal="center" vertical="center"/>
    </xf>
    <xf numFmtId="0" fontId="6" fillId="10" borderId="16" xfId="4" applyFont="1" applyFill="1" applyBorder="1" applyAlignment="1">
      <alignment horizontal="center" vertical="center"/>
    </xf>
    <xf numFmtId="0" fontId="4" fillId="0" borderId="0" xfId="4" applyFont="1" applyAlignment="1">
      <alignment horizontal="center" vertical="center"/>
    </xf>
    <xf numFmtId="0" fontId="6" fillId="0" borderId="0" xfId="4" applyFont="1" applyAlignment="1">
      <alignment horizontal="center" vertical="center"/>
    </xf>
    <xf numFmtId="2" fontId="4" fillId="0" borderId="0" xfId="4" applyNumberFormat="1" applyFont="1" applyAlignment="1">
      <alignment horizontal="center" vertical="center"/>
    </xf>
    <xf numFmtId="2" fontId="4" fillId="0" borderId="0" xfId="4" applyNumberFormat="1" applyFont="1" applyBorder="1"/>
    <xf numFmtId="2" fontId="6" fillId="0" borderId="0" xfId="4" applyNumberFormat="1" applyFont="1" applyBorder="1" applyAlignment="1">
      <alignment horizontal="center" vertical="center"/>
    </xf>
    <xf numFmtId="0" fontId="77" fillId="0" borderId="0" xfId="0" applyFont="1" applyAlignment="1">
      <alignment wrapText="1"/>
    </xf>
    <xf numFmtId="0" fontId="4" fillId="0" borderId="0" xfId="4" applyFont="1" applyBorder="1" applyAlignment="1" applyProtection="1">
      <alignment horizontal="center" vertical="center"/>
    </xf>
    <xf numFmtId="0" fontId="4" fillId="0" borderId="0" xfId="4" applyFont="1" applyBorder="1"/>
    <xf numFmtId="0" fontId="4" fillId="0" borderId="0" xfId="4" quotePrefix="1" applyFont="1" applyBorder="1" applyAlignment="1" applyProtection="1">
      <alignment horizontal="center" vertical="center"/>
    </xf>
    <xf numFmtId="2" fontId="4" fillId="0" borderId="0" xfId="4" applyNumberFormat="1" applyFont="1" applyFill="1" applyBorder="1"/>
    <xf numFmtId="2" fontId="4" fillId="0" borderId="0" xfId="4" applyNumberFormat="1" applyFont="1" applyBorder="1" applyAlignment="1">
      <alignment horizontal="right" vertical="center"/>
    </xf>
    <xf numFmtId="0" fontId="4" fillId="0" borderId="0" xfId="4" applyFont="1" applyBorder="1" applyAlignment="1">
      <alignment horizontal="center" vertical="center"/>
    </xf>
    <xf numFmtId="2" fontId="6" fillId="0" borderId="0" xfId="4" applyNumberFormat="1" applyFont="1" applyFill="1" applyBorder="1"/>
    <xf numFmtId="43" fontId="6" fillId="0" borderId="126" xfId="1" applyFont="1" applyFill="1" applyBorder="1" applyAlignment="1">
      <alignment horizontal="right" vertical="center"/>
    </xf>
    <xf numFmtId="43" fontId="6" fillId="0" borderId="103" xfId="1" applyFont="1" applyFill="1" applyBorder="1" applyAlignment="1">
      <alignment horizontal="right" vertical="center"/>
    </xf>
    <xf numFmtId="43" fontId="6" fillId="0" borderId="127" xfId="1" applyFont="1" applyFill="1" applyBorder="1" applyAlignment="1">
      <alignment horizontal="right" vertical="center"/>
    </xf>
    <xf numFmtId="43" fontId="6" fillId="0" borderId="128" xfId="1" applyFont="1" applyFill="1" applyBorder="1" applyAlignment="1">
      <alignment horizontal="right" vertical="center"/>
    </xf>
    <xf numFmtId="43" fontId="6" fillId="0" borderId="129" xfId="1" quotePrefix="1" applyFont="1" applyFill="1" applyBorder="1" applyAlignment="1">
      <alignment horizontal="right" vertical="center"/>
    </xf>
    <xf numFmtId="43" fontId="6" fillId="0" borderId="127" xfId="1" quotePrefix="1" applyFont="1" applyFill="1" applyBorder="1" applyAlignment="1">
      <alignment horizontal="right" vertical="center"/>
    </xf>
    <xf numFmtId="43" fontId="6" fillId="0" borderId="103" xfId="1" quotePrefix="1" applyFont="1" applyFill="1" applyBorder="1" applyAlignment="1">
      <alignment horizontal="right" vertical="center"/>
    </xf>
    <xf numFmtId="43" fontId="6" fillId="0" borderId="129" xfId="1" applyFont="1" applyFill="1" applyBorder="1" applyAlignment="1" applyProtection="1">
      <alignment horizontal="right" vertical="center"/>
    </xf>
    <xf numFmtId="43" fontId="6" fillId="0" borderId="121" xfId="1" applyFont="1" applyFill="1" applyBorder="1" applyAlignment="1">
      <alignment horizontal="right" vertical="center"/>
    </xf>
    <xf numFmtId="0" fontId="6" fillId="0" borderId="104" xfId="4" applyFont="1" applyFill="1" applyBorder="1" applyAlignment="1">
      <alignment horizontal="center" vertical="center"/>
    </xf>
    <xf numFmtId="43" fontId="4" fillId="0" borderId="29" xfId="1" applyFont="1" applyFill="1" applyBorder="1" applyAlignment="1">
      <alignment horizontal="right" vertical="center"/>
    </xf>
    <xf numFmtId="43" fontId="4" fillId="0" borderId="16" xfId="1" applyFont="1" applyFill="1" applyBorder="1" applyAlignment="1">
      <alignment horizontal="right" vertical="center"/>
    </xf>
    <xf numFmtId="43" fontId="4" fillId="0" borderId="63" xfId="1" applyFont="1" applyFill="1" applyBorder="1" applyAlignment="1" applyProtection="1">
      <alignment horizontal="right" vertical="center"/>
    </xf>
    <xf numFmtId="43" fontId="4" fillId="0" borderId="16" xfId="1" applyFont="1" applyFill="1" applyBorder="1" applyAlignment="1" applyProtection="1">
      <alignment horizontal="right" vertical="center"/>
    </xf>
    <xf numFmtId="43" fontId="4" fillId="0" borderId="48" xfId="1" applyNumberFormat="1" applyFont="1" applyFill="1" applyBorder="1" applyAlignment="1">
      <alignment horizontal="right" vertical="center"/>
    </xf>
    <xf numFmtId="43" fontId="4" fillId="0" borderId="63" xfId="1" applyFont="1" applyFill="1" applyBorder="1" applyAlignment="1">
      <alignment horizontal="right" vertical="center"/>
    </xf>
    <xf numFmtId="43" fontId="4" fillId="0" borderId="0" xfId="1" applyFont="1" applyFill="1" applyBorder="1" applyAlignment="1" applyProtection="1">
      <alignment horizontal="right" vertical="center"/>
    </xf>
    <xf numFmtId="43" fontId="4" fillId="0" borderId="19" xfId="1" applyFont="1" applyFill="1" applyBorder="1" applyAlignment="1" applyProtection="1">
      <alignment horizontal="right" vertical="center"/>
    </xf>
    <xf numFmtId="0" fontId="4" fillId="0" borderId="15" xfId="4" applyFont="1" applyBorder="1" applyAlignment="1" applyProtection="1">
      <alignment horizontal="left" vertical="center"/>
    </xf>
    <xf numFmtId="43" fontId="4" fillId="0" borderId="0" xfId="1" quotePrefix="1" applyFont="1" applyFill="1" applyBorder="1" applyAlignment="1" applyProtection="1">
      <alignment horizontal="right" vertical="center"/>
    </xf>
    <xf numFmtId="43" fontId="4" fillId="0" borderId="16" xfId="1" quotePrefix="1" applyFont="1" applyFill="1" applyBorder="1" applyAlignment="1" applyProtection="1">
      <alignment horizontal="right" vertical="center"/>
    </xf>
    <xf numFmtId="0" fontId="4" fillId="0" borderId="15" xfId="4" applyFont="1" applyFill="1" applyBorder="1" applyAlignment="1" applyProtection="1">
      <alignment horizontal="left" vertical="center"/>
    </xf>
    <xf numFmtId="43" fontId="4" fillId="0" borderId="29" xfId="1" applyFont="1" applyFill="1" applyBorder="1" applyAlignment="1">
      <alignment horizontal="center" vertical="center"/>
    </xf>
    <xf numFmtId="43" fontId="4" fillId="0" borderId="63" xfId="1" quotePrefix="1" applyFont="1" applyFill="1" applyBorder="1" applyAlignment="1" applyProtection="1">
      <alignment horizontal="right" vertical="center"/>
    </xf>
    <xf numFmtId="0" fontId="6" fillId="3" borderId="119" xfId="30" applyFont="1" applyFill="1" applyBorder="1" applyAlignment="1">
      <alignment horizontal="center" vertical="center"/>
    </xf>
    <xf numFmtId="0" fontId="6" fillId="3" borderId="78" xfId="30" quotePrefix="1" applyFont="1" applyFill="1" applyBorder="1" applyAlignment="1">
      <alignment horizontal="center" vertical="center"/>
    </xf>
    <xf numFmtId="0" fontId="6" fillId="3" borderId="130" xfId="30" applyFont="1" applyFill="1" applyBorder="1" applyAlignment="1" applyProtection="1">
      <alignment horizontal="center" vertical="center"/>
    </xf>
    <xf numFmtId="0" fontId="6" fillId="3" borderId="78" xfId="30" applyFont="1" applyFill="1" applyBorder="1" applyAlignment="1" applyProtection="1">
      <alignment horizontal="center" vertical="center"/>
    </xf>
    <xf numFmtId="0" fontId="6" fillId="3" borderId="77" xfId="30" applyFont="1" applyFill="1" applyBorder="1" applyAlignment="1" applyProtection="1">
      <alignment horizontal="center" vertical="center"/>
    </xf>
    <xf numFmtId="0" fontId="6" fillId="3" borderId="131" xfId="30" applyFont="1" applyFill="1" applyBorder="1" applyAlignment="1" applyProtection="1">
      <alignment horizontal="center" vertical="center"/>
    </xf>
    <xf numFmtId="0" fontId="8" fillId="0" borderId="0" xfId="4" applyFont="1" applyBorder="1" applyAlignment="1">
      <alignment horizontal="right" vertical="center"/>
    </xf>
    <xf numFmtId="0" fontId="69" fillId="0" borderId="0" xfId="4" applyFont="1" applyAlignment="1">
      <alignment horizontal="center" vertical="center"/>
    </xf>
    <xf numFmtId="0" fontId="22" fillId="4" borderId="0" xfId="0" applyFont="1" applyFill="1"/>
    <xf numFmtId="164" fontId="22" fillId="0" borderId="0" xfId="0" applyNumberFormat="1" applyFont="1" applyBorder="1"/>
    <xf numFmtId="0" fontId="22" fillId="0" borderId="0" xfId="0" applyFont="1" applyBorder="1" applyAlignment="1">
      <alignment horizontal="center" vertical="center"/>
    </xf>
    <xf numFmtId="164" fontId="22" fillId="4" borderId="23" xfId="0" applyNumberFormat="1" applyFont="1" applyFill="1" applyBorder="1"/>
    <xf numFmtId="164" fontId="22" fillId="4" borderId="22" xfId="0" applyNumberFormat="1" applyFont="1" applyFill="1" applyBorder="1"/>
    <xf numFmtId="164" fontId="22" fillId="4" borderId="58" xfId="0" applyNumberFormat="1" applyFont="1" applyFill="1" applyBorder="1"/>
    <xf numFmtId="164" fontId="22" fillId="4" borderId="25" xfId="0" applyNumberFormat="1" applyFont="1" applyFill="1" applyBorder="1"/>
    <xf numFmtId="174" fontId="22" fillId="0" borderId="22" xfId="0" applyNumberFormat="1" applyFont="1" applyBorder="1"/>
    <xf numFmtId="164" fontId="22" fillId="0" borderId="19" xfId="0" applyNumberFormat="1" applyFont="1" applyBorder="1"/>
    <xf numFmtId="174" fontId="22" fillId="0" borderId="16" xfId="0" applyNumberFormat="1" applyFont="1" applyBorder="1"/>
    <xf numFmtId="174" fontId="22" fillId="0" borderId="20" xfId="0" applyNumberFormat="1" applyFont="1" applyBorder="1"/>
    <xf numFmtId="164" fontId="22" fillId="10" borderId="28" xfId="0" applyNumberFormat="1" applyFont="1" applyFill="1" applyBorder="1"/>
    <xf numFmtId="164" fontId="22" fillId="10" borderId="27" xfId="0" applyNumberFormat="1" applyFont="1" applyFill="1" applyBorder="1"/>
    <xf numFmtId="174" fontId="22" fillId="10" borderId="27" xfId="0" applyNumberFormat="1" applyFont="1" applyFill="1" applyBorder="1"/>
    <xf numFmtId="164" fontId="22" fillId="0" borderId="10" xfId="0" applyNumberFormat="1" applyFont="1" applyBorder="1"/>
    <xf numFmtId="164" fontId="22" fillId="0" borderId="9" xfId="0" applyNumberFormat="1" applyFont="1" applyBorder="1"/>
    <xf numFmtId="164" fontId="22" fillId="0" borderId="17" xfId="0" applyNumberFormat="1" applyFont="1" applyFill="1" applyBorder="1"/>
    <xf numFmtId="164" fontId="22" fillId="0" borderId="16" xfId="0" applyNumberFormat="1" applyFont="1" applyFill="1" applyBorder="1"/>
    <xf numFmtId="174" fontId="22" fillId="0" borderId="40" xfId="0" applyNumberFormat="1" applyFont="1" applyBorder="1"/>
    <xf numFmtId="174" fontId="22" fillId="0" borderId="19" xfId="0" applyNumberFormat="1" applyFont="1" applyBorder="1"/>
    <xf numFmtId="174" fontId="22" fillId="0" borderId="9" xfId="0" applyNumberFormat="1" applyFont="1" applyBorder="1"/>
    <xf numFmtId="174" fontId="22" fillId="0" borderId="16" xfId="0" applyNumberFormat="1" applyFont="1" applyFill="1" applyBorder="1"/>
    <xf numFmtId="167" fontId="22" fillId="14" borderId="28" xfId="1" applyNumberFormat="1" applyFont="1" applyFill="1" applyBorder="1"/>
    <xf numFmtId="167" fontId="22" fillId="14" borderId="27" xfId="1" applyNumberFormat="1" applyFont="1" applyFill="1" applyBorder="1"/>
    <xf numFmtId="164" fontId="22" fillId="0" borderId="27" xfId="0" applyNumberFormat="1" applyFont="1" applyBorder="1"/>
    <xf numFmtId="174" fontId="22" fillId="14" borderId="27" xfId="0" applyNumberFormat="1" applyFont="1" applyFill="1" applyBorder="1"/>
    <xf numFmtId="0" fontId="22" fillId="14" borderId="11" xfId="0" applyFont="1" applyFill="1" applyBorder="1"/>
    <xf numFmtId="167" fontId="22" fillId="0" borderId="28" xfId="1" applyNumberFormat="1" applyFont="1" applyBorder="1"/>
    <xf numFmtId="167" fontId="22" fillId="0" borderId="27" xfId="1" applyNumberFormat="1" applyFont="1" applyBorder="1"/>
    <xf numFmtId="174" fontId="22" fillId="0" borderId="27" xfId="0" applyNumberFormat="1" applyFont="1" applyBorder="1"/>
    <xf numFmtId="0" fontId="22" fillId="0" borderId="11" xfId="0" applyFont="1" applyBorder="1"/>
    <xf numFmtId="0" fontId="10" fillId="0" borderId="93" xfId="0" applyFont="1" applyBorder="1" applyAlignment="1">
      <alignment horizontal="center"/>
    </xf>
    <xf numFmtId="164" fontId="22" fillId="0" borderId="29" xfId="0" applyNumberFormat="1" applyFont="1" applyBorder="1"/>
    <xf numFmtId="0" fontId="22" fillId="10" borderId="27" xfId="0" applyFont="1" applyFill="1" applyBorder="1"/>
    <xf numFmtId="0" fontId="22" fillId="0" borderId="0" xfId="0" applyFont="1" applyFill="1"/>
    <xf numFmtId="0" fontId="22" fillId="14" borderId="0" xfId="0" applyFont="1" applyFill="1"/>
    <xf numFmtId="0" fontId="22" fillId="0" borderId="9" xfId="0" applyFont="1" applyBorder="1"/>
    <xf numFmtId="0" fontId="22" fillId="0" borderId="0" xfId="0" applyFont="1" applyAlignment="1">
      <alignment horizontal="center" vertical="center"/>
    </xf>
    <xf numFmtId="2" fontId="22" fillId="0" borderId="0" xfId="0" applyNumberFormat="1" applyFont="1"/>
    <xf numFmtId="2" fontId="22" fillId="0" borderId="16" xfId="0" applyNumberFormat="1" applyFont="1" applyFill="1" applyBorder="1" applyAlignment="1">
      <alignment horizontal="center"/>
    </xf>
    <xf numFmtId="2" fontId="22" fillId="0" borderId="16" xfId="0" applyNumberFormat="1" applyFont="1" applyBorder="1" applyAlignment="1">
      <alignment horizontal="center"/>
    </xf>
    <xf numFmtId="174" fontId="22" fillId="0" borderId="63" xfId="0" applyNumberFormat="1" applyFont="1" applyBorder="1"/>
    <xf numFmtId="2" fontId="22" fillId="0" borderId="17" xfId="0" applyNumberFormat="1" applyFont="1" applyBorder="1" applyAlignment="1">
      <alignment horizontal="center"/>
    </xf>
    <xf numFmtId="2" fontId="22" fillId="0" borderId="17" xfId="0" applyNumberFormat="1" applyFont="1" applyFill="1" applyBorder="1" applyAlignment="1">
      <alignment horizontal="center" vertical="center"/>
    </xf>
    <xf numFmtId="2" fontId="22" fillId="0" borderId="16" xfId="0" applyNumberFormat="1" applyFont="1" applyFill="1" applyBorder="1" applyAlignment="1">
      <alignment horizontal="center" vertical="center"/>
    </xf>
    <xf numFmtId="174" fontId="22" fillId="0" borderId="63" xfId="0" applyNumberFormat="1" applyFont="1" applyFill="1" applyBorder="1"/>
    <xf numFmtId="2" fontId="22" fillId="0" borderId="18" xfId="0" applyNumberFormat="1" applyFont="1" applyFill="1" applyBorder="1" applyAlignment="1">
      <alignment horizontal="center" vertical="center"/>
    </xf>
    <xf numFmtId="2" fontId="22" fillId="0" borderId="20" xfId="0" applyNumberFormat="1" applyFont="1" applyFill="1" applyBorder="1" applyAlignment="1">
      <alignment horizontal="center" vertical="center"/>
    </xf>
    <xf numFmtId="174" fontId="22" fillId="0" borderId="60" xfId="0" applyNumberFormat="1" applyFont="1" applyFill="1" applyBorder="1"/>
    <xf numFmtId="2" fontId="22" fillId="10" borderId="18" xfId="0" applyNumberFormat="1" applyFont="1" applyFill="1" applyBorder="1" applyAlignment="1">
      <alignment horizontal="center" vertical="center"/>
    </xf>
    <xf numFmtId="2" fontId="22" fillId="10" borderId="20" xfId="0" applyNumberFormat="1" applyFont="1" applyFill="1" applyBorder="1" applyAlignment="1">
      <alignment horizontal="center" vertical="center"/>
    </xf>
    <xf numFmtId="174" fontId="22" fillId="10" borderId="20" xfId="0" applyNumberFormat="1" applyFont="1" applyFill="1" applyBorder="1"/>
    <xf numFmtId="2" fontId="22" fillId="10" borderId="17" xfId="0" applyNumberFormat="1" applyFont="1" applyFill="1" applyBorder="1" applyAlignment="1">
      <alignment horizontal="center"/>
    </xf>
    <xf numFmtId="2" fontId="22" fillId="10" borderId="16" xfId="0" applyNumberFormat="1" applyFont="1" applyFill="1" applyBorder="1" applyAlignment="1">
      <alignment horizontal="center"/>
    </xf>
    <xf numFmtId="174" fontId="22" fillId="10" borderId="16" xfId="0" applyNumberFormat="1" applyFont="1" applyFill="1" applyBorder="1"/>
    <xf numFmtId="2" fontId="22" fillId="0" borderId="17" xfId="0" applyNumberFormat="1" applyFont="1" applyFill="1" applyBorder="1" applyAlignment="1">
      <alignment horizontal="center"/>
    </xf>
    <xf numFmtId="0" fontId="22" fillId="0" borderId="0" xfId="20" applyFont="1" applyFill="1"/>
    <xf numFmtId="43" fontId="22" fillId="0" borderId="0" xfId="20" applyNumberFormat="1" applyFont="1" applyFill="1"/>
    <xf numFmtId="0" fontId="13" fillId="0" borderId="0" xfId="20" applyFont="1" applyFill="1"/>
    <xf numFmtId="167" fontId="0" fillId="0" borderId="0" xfId="0" applyNumberFormat="1" applyFill="1"/>
    <xf numFmtId="164" fontId="13" fillId="0" borderId="0" xfId="22" applyNumberFormat="1" applyFont="1" applyFill="1" applyBorder="1"/>
    <xf numFmtId="164" fontId="13" fillId="0" borderId="23" xfId="22" applyNumberFormat="1" applyFont="1" applyFill="1" applyBorder="1" applyAlignment="1">
      <alignment horizontal="center" vertical="center"/>
    </xf>
    <xf numFmtId="164" fontId="13" fillId="0" borderId="22" xfId="22" applyNumberFormat="1" applyFont="1" applyFill="1" applyBorder="1" applyAlignment="1">
      <alignment horizontal="center" vertical="center"/>
    </xf>
    <xf numFmtId="164" fontId="13" fillId="4" borderId="22" xfId="22" applyNumberFormat="1" applyFont="1" applyFill="1" applyBorder="1" applyAlignment="1">
      <alignment horizontal="center" vertical="center"/>
    </xf>
    <xf numFmtId="167" fontId="13" fillId="0" borderId="22" xfId="22" applyNumberFormat="1" applyFont="1" applyFill="1" applyBorder="1"/>
    <xf numFmtId="167" fontId="13" fillId="4" borderId="22" xfId="22" applyNumberFormat="1" applyFont="1" applyFill="1" applyBorder="1"/>
    <xf numFmtId="0" fontId="17" fillId="0" borderId="22" xfId="20" applyFont="1" applyFill="1" applyBorder="1" applyAlignment="1">
      <alignment horizontal="center"/>
    </xf>
    <xf numFmtId="0" fontId="17" fillId="0" borderId="132" xfId="20" applyFont="1" applyFill="1" applyBorder="1" applyAlignment="1">
      <alignment horizontal="center"/>
    </xf>
    <xf numFmtId="164" fontId="13" fillId="0" borderId="17" xfId="22" applyNumberFormat="1" applyFont="1" applyFill="1" applyBorder="1" applyAlignment="1">
      <alignment horizontal="center" vertical="center"/>
    </xf>
    <xf numFmtId="164" fontId="13" fillId="0" borderId="16" xfId="22" applyNumberFormat="1" applyFont="1" applyFill="1" applyBorder="1" applyAlignment="1">
      <alignment horizontal="center" vertical="center"/>
    </xf>
    <xf numFmtId="164" fontId="13" fillId="4" borderId="16" xfId="22" applyNumberFormat="1" applyFont="1" applyFill="1" applyBorder="1" applyAlignment="1">
      <alignment horizontal="center" vertical="center"/>
    </xf>
    <xf numFmtId="167" fontId="13" fillId="0" borderId="16" xfId="22" applyNumberFormat="1" applyFont="1" applyFill="1" applyBorder="1"/>
    <xf numFmtId="167" fontId="13" fillId="4" borderId="16" xfId="22" applyNumberFormat="1" applyFont="1" applyFill="1" applyBorder="1"/>
    <xf numFmtId="0" fontId="17" fillId="0" borderId="16" xfId="20" applyFont="1" applyFill="1" applyBorder="1" applyAlignment="1">
      <alignment horizontal="center"/>
    </xf>
    <xf numFmtId="0" fontId="17" fillId="0" borderId="93" xfId="20" applyFont="1" applyFill="1" applyBorder="1" applyAlignment="1">
      <alignment horizontal="center"/>
    </xf>
    <xf numFmtId="0" fontId="0" fillId="0" borderId="0" xfId="0" applyFill="1" applyBorder="1"/>
    <xf numFmtId="167" fontId="13" fillId="0" borderId="16" xfId="22" applyNumberFormat="1" applyFont="1" applyFill="1" applyBorder="1" applyAlignment="1">
      <alignment horizontal="right"/>
    </xf>
    <xf numFmtId="0" fontId="17" fillId="0" borderId="15" xfId="20" applyFont="1" applyFill="1" applyBorder="1" applyAlignment="1">
      <alignment horizontal="center"/>
    </xf>
    <xf numFmtId="0" fontId="63" fillId="3" borderId="28" xfId="20" applyFont="1" applyFill="1" applyBorder="1" applyAlignment="1">
      <alignment horizontal="center" vertical="center"/>
    </xf>
    <xf numFmtId="0" fontId="63" fillId="3" borderId="27" xfId="20" applyFont="1" applyFill="1" applyBorder="1" applyAlignment="1">
      <alignment horizontal="center" vertical="center" wrapText="1"/>
    </xf>
    <xf numFmtId="0" fontId="63" fillId="3" borderId="27" xfId="20" applyFont="1" applyFill="1" applyBorder="1" applyAlignment="1">
      <alignment horizontal="center" vertical="center"/>
    </xf>
    <xf numFmtId="0" fontId="22" fillId="0" borderId="0" xfId="20" applyFont="1"/>
    <xf numFmtId="167" fontId="13" fillId="0" borderId="23" xfId="22" applyNumberFormat="1" applyFont="1" applyBorder="1"/>
    <xf numFmtId="167" fontId="13" fillId="0" borderId="22" xfId="22" applyNumberFormat="1" applyFont="1" applyBorder="1"/>
    <xf numFmtId="0" fontId="17" fillId="0" borderId="21" xfId="20" applyFont="1" applyFill="1" applyBorder="1" applyAlignment="1">
      <alignment horizontal="center"/>
    </xf>
    <xf numFmtId="167" fontId="13" fillId="0" borderId="17" xfId="22" applyNumberFormat="1" applyFont="1" applyBorder="1"/>
    <xf numFmtId="167" fontId="13" fillId="0" borderId="16" xfId="22" applyNumberFormat="1" applyFont="1" applyBorder="1"/>
    <xf numFmtId="167" fontId="13" fillId="0" borderId="17" xfId="22" applyNumberFormat="1" applyFont="1" applyFill="1" applyBorder="1"/>
    <xf numFmtId="0" fontId="17" fillId="0" borderId="16" xfId="20" applyFont="1" applyBorder="1" applyAlignment="1">
      <alignment horizontal="center"/>
    </xf>
    <xf numFmtId="0" fontId="17" fillId="0" borderId="15" xfId="20" applyFont="1" applyBorder="1" applyAlignment="1">
      <alignment horizontal="center"/>
    </xf>
    <xf numFmtId="2" fontId="0" fillId="0" borderId="0" xfId="0" applyNumberFormat="1"/>
    <xf numFmtId="167" fontId="13" fillId="0" borderId="17" xfId="22" applyNumberFormat="1" applyFont="1" applyFill="1" applyBorder="1" applyAlignment="1">
      <alignment horizontal="right"/>
    </xf>
    <xf numFmtId="167" fontId="13" fillId="0" borderId="18" xfId="22" applyNumberFormat="1" applyFont="1" applyFill="1" applyBorder="1"/>
    <xf numFmtId="167" fontId="13" fillId="0" borderId="20" xfId="22" applyNumberFormat="1" applyFont="1" applyFill="1" applyBorder="1"/>
    <xf numFmtId="0" fontId="17" fillId="0" borderId="20" xfId="20" applyFont="1" applyFill="1" applyBorder="1" applyAlignment="1">
      <alignment horizontal="center"/>
    </xf>
    <xf numFmtId="0" fontId="17" fillId="0" borderId="30" xfId="20" applyFont="1" applyFill="1" applyBorder="1" applyAlignment="1">
      <alignment horizontal="center"/>
    </xf>
    <xf numFmtId="0" fontId="63" fillId="0" borderId="0" xfId="20" applyFont="1" applyFill="1" applyBorder="1" applyAlignment="1">
      <alignment horizontal="center" vertical="center"/>
    </xf>
    <xf numFmtId="0" fontId="63" fillId="0" borderId="0" xfId="20" applyFont="1" applyFill="1" applyBorder="1" applyAlignment="1">
      <alignment horizontal="center" vertical="center" wrapText="1"/>
    </xf>
    <xf numFmtId="0" fontId="63" fillId="0" borderId="35" xfId="20" applyFont="1" applyFill="1" applyBorder="1" applyAlignment="1">
      <alignment horizontal="center" vertical="center"/>
    </xf>
    <xf numFmtId="0" fontId="63" fillId="0" borderId="2" xfId="20" applyFont="1" applyFill="1" applyBorder="1" applyAlignment="1">
      <alignment horizontal="center" vertical="center" wrapText="1"/>
    </xf>
    <xf numFmtId="0" fontId="63" fillId="0" borderId="2" xfId="20" applyFont="1" applyFill="1" applyBorder="1" applyAlignment="1">
      <alignment horizontal="center" vertical="center"/>
    </xf>
    <xf numFmtId="0" fontId="17" fillId="0" borderId="1" xfId="60" applyFont="1" applyFill="1" applyBorder="1" applyAlignment="1">
      <alignment horizontal="center" vertical="center" wrapText="1"/>
    </xf>
    <xf numFmtId="164" fontId="4" fillId="0" borderId="20" xfId="6" applyNumberFormat="1" applyFont="1" applyFill="1" applyBorder="1" applyAlignment="1">
      <alignment horizontal="center" vertical="center"/>
    </xf>
    <xf numFmtId="164" fontId="4" fillId="0" borderId="56" xfId="6" applyNumberFormat="1" applyFont="1" applyFill="1" applyBorder="1" applyAlignment="1">
      <alignment horizontal="center" vertical="center"/>
    </xf>
    <xf numFmtId="164" fontId="4" fillId="0" borderId="29" xfId="6" applyNumberFormat="1" applyFont="1" applyFill="1" applyBorder="1" applyAlignment="1">
      <alignment horizontal="center" vertical="center"/>
    </xf>
    <xf numFmtId="2" fontId="4" fillId="0" borderId="16" xfId="6" applyNumberFormat="1" applyFont="1" applyFill="1" applyBorder="1" applyAlignment="1">
      <alignment horizontal="center" vertical="center"/>
    </xf>
    <xf numFmtId="2" fontId="4" fillId="0" borderId="29" xfId="6" applyNumberFormat="1" applyFont="1" applyFill="1" applyBorder="1" applyAlignment="1">
      <alignment horizontal="center" vertical="center"/>
    </xf>
    <xf numFmtId="164" fontId="4" fillId="0" borderId="9" xfId="6" applyNumberFormat="1" applyFont="1" applyFill="1" applyBorder="1" applyAlignment="1">
      <alignment horizontal="center" vertical="center"/>
    </xf>
    <xf numFmtId="164" fontId="4" fillId="0" borderId="36" xfId="6" applyNumberFormat="1" applyFont="1" applyFill="1" applyBorder="1" applyAlignment="1">
      <alignment horizontal="center" vertical="center"/>
    </xf>
    <xf numFmtId="0" fontId="4" fillId="0" borderId="0" xfId="12" applyFont="1" applyBorder="1" applyAlignment="1">
      <alignment horizontal="center"/>
    </xf>
    <xf numFmtId="167" fontId="4" fillId="0" borderId="47" xfId="48" applyNumberFormat="1" applyFont="1" applyFill="1" applyBorder="1" applyAlignment="1">
      <alignment horizontal="right" vertical="center"/>
    </xf>
    <xf numFmtId="0" fontId="4" fillId="0" borderId="0" xfId="12" applyFont="1" applyBorder="1" applyAlignment="1">
      <alignment horizontal="center"/>
    </xf>
    <xf numFmtId="0" fontId="31" fillId="0" borderId="0" xfId="23" applyFont="1" applyAlignment="1"/>
    <xf numFmtId="0" fontId="80" fillId="0" borderId="0" xfId="23" applyFont="1"/>
    <xf numFmtId="0" fontId="77" fillId="0" borderId="0" xfId="23" applyFont="1"/>
    <xf numFmtId="164" fontId="77" fillId="0" borderId="0" xfId="23" applyNumberFormat="1" applyFont="1"/>
    <xf numFmtId="164" fontId="31" fillId="0" borderId="0" xfId="23" applyNumberFormat="1" applyFont="1" applyAlignment="1"/>
    <xf numFmtId="49" fontId="77" fillId="0" borderId="0" xfId="23" applyNumberFormat="1" applyFont="1"/>
    <xf numFmtId="164" fontId="77" fillId="0" borderId="133" xfId="23" applyNumberFormat="1" applyFont="1" applyBorder="1" applyAlignment="1">
      <alignment horizontal="center" vertical="center"/>
    </xf>
    <xf numFmtId="164" fontId="77" fillId="0" borderId="134" xfId="23" applyNumberFormat="1" applyFont="1" applyBorder="1" applyAlignment="1">
      <alignment horizontal="center" vertical="center"/>
    </xf>
    <xf numFmtId="169" fontId="77" fillId="0" borderId="135" xfId="23" applyNumberFormat="1" applyFont="1" applyBorder="1" applyAlignment="1">
      <alignment horizontal="left"/>
    </xf>
    <xf numFmtId="164" fontId="77" fillId="0" borderId="136" xfId="23" applyNumberFormat="1" applyFont="1" applyBorder="1" applyAlignment="1">
      <alignment horizontal="center" vertical="center"/>
    </xf>
    <xf numFmtId="164" fontId="77" fillId="0" borderId="137" xfId="23" applyNumberFormat="1" applyFont="1" applyBorder="1" applyAlignment="1">
      <alignment horizontal="center" vertical="center"/>
    </xf>
    <xf numFmtId="169" fontId="77" fillId="0" borderId="138" xfId="23" applyNumberFormat="1" applyFont="1" applyBorder="1" applyAlignment="1">
      <alignment horizontal="left"/>
    </xf>
    <xf numFmtId="2" fontId="31" fillId="0" borderId="0" xfId="23" applyNumberFormat="1" applyFont="1" applyAlignment="1"/>
    <xf numFmtId="2" fontId="24" fillId="0" borderId="139" xfId="23" applyNumberFormat="1" applyFont="1" applyBorder="1" applyAlignment="1">
      <alignment horizontal="left"/>
    </xf>
    <xf numFmtId="2" fontId="24" fillId="0" borderId="140" xfId="23" applyNumberFormat="1" applyFont="1" applyBorder="1" applyAlignment="1">
      <alignment horizontal="left"/>
    </xf>
    <xf numFmtId="169" fontId="24" fillId="0" borderId="141" xfId="23" quotePrefix="1" applyNumberFormat="1" applyFont="1" applyBorder="1" applyAlignment="1">
      <alignment horizontal="left"/>
    </xf>
    <xf numFmtId="164" fontId="77" fillId="0" borderId="142" xfId="23" applyNumberFormat="1" applyFont="1" applyBorder="1" applyAlignment="1">
      <alignment horizontal="center" vertical="center"/>
    </xf>
    <xf numFmtId="164" fontId="77" fillId="0" borderId="143" xfId="23" applyNumberFormat="1" applyFont="1" applyBorder="1" applyAlignment="1">
      <alignment horizontal="center" vertical="center"/>
    </xf>
    <xf numFmtId="169" fontId="77" fillId="0" borderId="144" xfId="23" applyNumberFormat="1" applyFont="1" applyBorder="1" applyAlignment="1">
      <alignment horizontal="left"/>
    </xf>
    <xf numFmtId="164" fontId="77" fillId="0" borderId="145" xfId="23" applyNumberFormat="1" applyFont="1" applyBorder="1" applyAlignment="1">
      <alignment horizontal="center" vertical="center"/>
    </xf>
    <xf numFmtId="164" fontId="77" fillId="0" borderId="146" xfId="23" applyNumberFormat="1" applyFont="1" applyBorder="1" applyAlignment="1">
      <alignment horizontal="center" vertical="center"/>
    </xf>
    <xf numFmtId="169" fontId="77" fillId="0" borderId="147" xfId="23" applyNumberFormat="1" applyFont="1" applyBorder="1" applyAlignment="1">
      <alignment horizontal="left"/>
    </xf>
    <xf numFmtId="164" fontId="77" fillId="0" borderId="148" xfId="23" applyNumberFormat="1" applyFont="1" applyBorder="1" applyAlignment="1">
      <alignment horizontal="center" vertical="center"/>
    </xf>
    <xf numFmtId="169" fontId="77" fillId="0" borderId="149" xfId="23" quotePrefix="1" applyNumberFormat="1" applyFont="1" applyBorder="1" applyAlignment="1">
      <alignment horizontal="left"/>
    </xf>
    <xf numFmtId="2" fontId="24" fillId="0" borderId="139" xfId="23" applyNumberFormat="1" applyFont="1" applyBorder="1"/>
    <xf numFmtId="2" fontId="24" fillId="0" borderId="140" xfId="23" applyNumberFormat="1" applyFont="1" applyBorder="1"/>
    <xf numFmtId="169" fontId="24" fillId="0" borderId="141" xfId="23" quotePrefix="1" applyNumberFormat="1" applyFont="1" applyBorder="1"/>
    <xf numFmtId="169" fontId="77" fillId="0" borderId="150" xfId="23" applyNumberFormat="1" applyFont="1" applyBorder="1" applyAlignment="1">
      <alignment horizontal="left"/>
    </xf>
    <xf numFmtId="169" fontId="77" fillId="0" borderId="151" xfId="23" quotePrefix="1" applyNumberFormat="1" applyFont="1" applyBorder="1" applyAlignment="1">
      <alignment horizontal="left"/>
    </xf>
    <xf numFmtId="164" fontId="77" fillId="0" borderId="152" xfId="23" applyNumberFormat="1" applyFont="1" applyBorder="1" applyAlignment="1">
      <alignment horizontal="center" vertical="center"/>
    </xf>
    <xf numFmtId="164" fontId="77" fillId="0" borderId="153" xfId="23" applyNumberFormat="1" applyFont="1" applyBorder="1" applyAlignment="1">
      <alignment horizontal="center" vertical="center"/>
    </xf>
    <xf numFmtId="169" fontId="24" fillId="0" borderId="154" xfId="23" quotePrefix="1" applyNumberFormat="1" applyFont="1" applyBorder="1" applyAlignment="1">
      <alignment horizontal="left"/>
    </xf>
    <xf numFmtId="0" fontId="77" fillId="0" borderId="0" xfId="23" applyFont="1" applyAlignment="1">
      <alignment horizontal="right"/>
    </xf>
    <xf numFmtId="164" fontId="77" fillId="0" borderId="0" xfId="57" applyNumberFormat="1" applyFont="1" applyAlignment="1">
      <alignment horizontal="right"/>
    </xf>
    <xf numFmtId="2" fontId="77" fillId="0" borderId="0" xfId="23" applyNumberFormat="1" applyFont="1"/>
    <xf numFmtId="164" fontId="77" fillId="0" borderId="155" xfId="23" applyNumberFormat="1" applyFont="1" applyBorder="1" applyAlignment="1">
      <alignment horizontal="center"/>
    </xf>
    <xf numFmtId="164" fontId="77" fillId="0" borderId="156" xfId="23" applyNumberFormat="1" applyFont="1" applyBorder="1" applyAlignment="1">
      <alignment horizontal="center"/>
    </xf>
    <xf numFmtId="164" fontId="77" fillId="0" borderId="156" xfId="23" applyNumberFormat="1" applyFont="1" applyBorder="1"/>
    <xf numFmtId="0" fontId="77" fillId="0" borderId="157" xfId="23" applyFont="1" applyBorder="1" applyAlignment="1">
      <alignment horizontal="left"/>
    </xf>
    <xf numFmtId="164" fontId="77" fillId="0" borderId="158" xfId="23" applyNumberFormat="1" applyFont="1" applyBorder="1" applyAlignment="1">
      <alignment horizontal="center"/>
    </xf>
    <xf numFmtId="164" fontId="77" fillId="0" borderId="146" xfId="23" applyNumberFormat="1" applyFont="1" applyBorder="1" applyAlignment="1">
      <alignment horizontal="center"/>
    </xf>
    <xf numFmtId="164" fontId="77" fillId="0" borderId="146" xfId="23" applyNumberFormat="1" applyFont="1" applyBorder="1"/>
    <xf numFmtId="0" fontId="77" fillId="0" borderId="147" xfId="23" applyFont="1" applyBorder="1" applyAlignment="1">
      <alignment horizontal="left"/>
    </xf>
    <xf numFmtId="164" fontId="24" fillId="0" borderId="159" xfId="23" applyNumberFormat="1" applyFont="1" applyBorder="1" applyAlignment="1">
      <alignment horizontal="center"/>
    </xf>
    <xf numFmtId="164" fontId="24" fillId="0" borderId="160" xfId="23" applyNumberFormat="1" applyFont="1" applyBorder="1" applyAlignment="1">
      <alignment horizontal="center"/>
    </xf>
    <xf numFmtId="164" fontId="24" fillId="0" borderId="160" xfId="23" applyNumberFormat="1" applyFont="1" applyBorder="1"/>
    <xf numFmtId="0" fontId="24" fillId="0" borderId="161" xfId="23" applyFont="1" applyBorder="1" applyAlignment="1">
      <alignment horizontal="left"/>
    </xf>
    <xf numFmtId="164" fontId="77" fillId="0" borderId="143" xfId="23" applyNumberFormat="1" applyFont="1" applyBorder="1"/>
    <xf numFmtId="0" fontId="77" fillId="0" borderId="144" xfId="23" applyFont="1" applyBorder="1" applyAlignment="1">
      <alignment horizontal="left"/>
    </xf>
    <xf numFmtId="164" fontId="77" fillId="0" borderId="146" xfId="57" applyNumberFormat="1" applyFont="1" applyBorder="1"/>
    <xf numFmtId="164" fontId="24" fillId="0" borderId="160" xfId="57" applyNumberFormat="1" applyFont="1" applyBorder="1"/>
    <xf numFmtId="164" fontId="77" fillId="0" borderId="143" xfId="57" applyNumberFormat="1" applyFont="1" applyBorder="1"/>
    <xf numFmtId="43" fontId="31" fillId="0" borderId="0" xfId="1" applyFont="1" applyAlignment="1"/>
    <xf numFmtId="0" fontId="24" fillId="15" borderId="162" xfId="23" quotePrefix="1" applyFont="1" applyFill="1" applyBorder="1" applyAlignment="1">
      <alignment horizontal="center" vertical="center"/>
    </xf>
    <xf numFmtId="0" fontId="24" fillId="15" borderId="143" xfId="23" quotePrefix="1" applyFont="1" applyFill="1" applyBorder="1" applyAlignment="1">
      <alignment horizontal="center" vertical="center"/>
    </xf>
    <xf numFmtId="169" fontId="24" fillId="15" borderId="160" xfId="23" applyNumberFormat="1" applyFont="1" applyFill="1" applyBorder="1" applyAlignment="1">
      <alignment horizontal="center" vertical="center" wrapText="1"/>
    </xf>
    <xf numFmtId="0" fontId="24" fillId="15" borderId="160" xfId="23" applyFont="1" applyFill="1" applyBorder="1" applyAlignment="1">
      <alignment horizontal="center" vertical="center"/>
    </xf>
    <xf numFmtId="0" fontId="24" fillId="15" borderId="165" xfId="23" applyFont="1" applyFill="1" applyBorder="1" applyAlignment="1">
      <alignment horizontal="center" vertical="center"/>
    </xf>
    <xf numFmtId="0" fontId="0" fillId="0" borderId="0" xfId="24" applyFont="1"/>
    <xf numFmtId="0" fontId="74" fillId="0" borderId="0" xfId="24" applyFont="1"/>
    <xf numFmtId="0" fontId="80" fillId="0" borderId="0" xfId="24" applyFont="1"/>
    <xf numFmtId="0" fontId="77" fillId="0" borderId="0" xfId="24" applyFont="1"/>
    <xf numFmtId="0" fontId="77" fillId="0" borderId="0" xfId="24" applyFont="1" applyAlignment="1">
      <alignment horizontal="center"/>
    </xf>
    <xf numFmtId="0" fontId="77" fillId="0" borderId="0" xfId="24" applyFont="1" applyAlignment="1">
      <alignment horizontal="right"/>
    </xf>
    <xf numFmtId="164" fontId="77" fillId="0" borderId="0" xfId="24" applyNumberFormat="1" applyFont="1" applyAlignment="1">
      <alignment horizontal="right"/>
    </xf>
    <xf numFmtId="181" fontId="77" fillId="0" borderId="0" xfId="24" applyNumberFormat="1" applyFont="1"/>
    <xf numFmtId="181" fontId="77" fillId="0" borderId="0" xfId="24" applyNumberFormat="1" applyFont="1" applyBorder="1"/>
    <xf numFmtId="164" fontId="81" fillId="0" borderId="0" xfId="24" applyNumberFormat="1" applyFont="1"/>
    <xf numFmtId="164" fontId="24" fillId="0" borderId="0" xfId="23" applyNumberFormat="1" applyFont="1" applyBorder="1"/>
    <xf numFmtId="164" fontId="24" fillId="0" borderId="0" xfId="57" applyNumberFormat="1" applyFont="1" applyBorder="1"/>
    <xf numFmtId="0" fontId="81" fillId="0" borderId="0" xfId="24" applyFont="1"/>
    <xf numFmtId="0" fontId="19" fillId="0" borderId="0" xfId="24" applyFont="1" applyAlignment="1">
      <alignment horizontal="left"/>
    </xf>
    <xf numFmtId="0" fontId="4" fillId="0" borderId="0" xfId="24" applyFont="1"/>
    <xf numFmtId="164" fontId="6" fillId="0" borderId="0" xfId="24" applyNumberFormat="1" applyFont="1" applyAlignment="1">
      <alignment horizontal="center" vertical="center"/>
    </xf>
    <xf numFmtId="164" fontId="4" fillId="0" borderId="0" xfId="24" applyNumberFormat="1" applyFont="1" applyAlignment="1">
      <alignment horizontal="center" vertical="center"/>
    </xf>
    <xf numFmtId="0" fontId="0" fillId="0" borderId="0" xfId="24" applyFont="1" applyFill="1"/>
    <xf numFmtId="164" fontId="6" fillId="0" borderId="170" xfId="24" applyNumberFormat="1" applyFont="1" applyFill="1" applyBorder="1" applyAlignment="1">
      <alignment horizontal="center" vertical="center"/>
    </xf>
    <xf numFmtId="164" fontId="4" fillId="0" borderId="171" xfId="24" applyNumberFormat="1" applyFont="1" applyFill="1" applyBorder="1" applyAlignment="1">
      <alignment horizontal="center" vertical="center"/>
    </xf>
    <xf numFmtId="164" fontId="4" fillId="0" borderId="172" xfId="24" applyNumberFormat="1" applyFont="1" applyFill="1" applyBorder="1" applyAlignment="1">
      <alignment horizontal="right" vertical="center"/>
    </xf>
    <xf numFmtId="169" fontId="14" fillId="0" borderId="172" xfId="24" applyNumberFormat="1" applyFont="1" applyFill="1" applyBorder="1" applyAlignment="1">
      <alignment horizontal="left"/>
    </xf>
    <xf numFmtId="0" fontId="77" fillId="0" borderId="0" xfId="24" applyFont="1" applyFill="1"/>
    <xf numFmtId="164" fontId="6" fillId="0" borderId="159" xfId="24" applyNumberFormat="1" applyFont="1" applyFill="1" applyBorder="1" applyAlignment="1">
      <alignment horizontal="center" vertical="center"/>
    </xf>
    <xf numFmtId="164" fontId="4" fillId="0" borderId="173" xfId="24" applyNumberFormat="1" applyFont="1" applyFill="1" applyBorder="1" applyAlignment="1">
      <alignment horizontal="center" vertical="center"/>
    </xf>
    <xf numFmtId="164" fontId="4" fillId="0" borderId="160" xfId="24" applyNumberFormat="1" applyFont="1" applyFill="1" applyBorder="1" applyAlignment="1">
      <alignment horizontal="right" vertical="center"/>
    </xf>
    <xf numFmtId="169" fontId="14" fillId="0" borderId="174" xfId="24" applyNumberFormat="1" applyFont="1" applyFill="1" applyBorder="1" applyAlignment="1">
      <alignment horizontal="left"/>
    </xf>
    <xf numFmtId="164" fontId="6" fillId="0" borderId="175" xfId="24" applyNumberFormat="1" applyFont="1" applyFill="1" applyBorder="1" applyAlignment="1">
      <alignment horizontal="center" vertical="center"/>
    </xf>
    <xf numFmtId="164" fontId="6" fillId="0" borderId="173" xfId="24" applyNumberFormat="1" applyFont="1" applyFill="1" applyBorder="1" applyAlignment="1">
      <alignment horizontal="center" vertical="center"/>
    </xf>
    <xf numFmtId="164" fontId="6" fillId="4" borderId="160" xfId="24" applyNumberFormat="1" applyFont="1" applyFill="1" applyBorder="1" applyAlignment="1">
      <alignment horizontal="center" vertical="center"/>
    </xf>
    <xf numFmtId="169" fontId="6" fillId="4" borderId="174" xfId="24" applyNumberFormat="1" applyFont="1" applyFill="1" applyBorder="1" applyAlignment="1">
      <alignment horizontal="left"/>
    </xf>
    <xf numFmtId="43" fontId="68" fillId="0" borderId="0" xfId="1" applyFont="1"/>
    <xf numFmtId="164" fontId="24" fillId="0" borderId="176" xfId="24" applyNumberFormat="1" applyFont="1" applyFill="1" applyBorder="1" applyAlignment="1">
      <alignment horizontal="center" vertical="center"/>
    </xf>
    <xf numFmtId="169" fontId="6" fillId="0" borderId="177" xfId="24" applyNumberFormat="1" applyFont="1" applyBorder="1" applyAlignment="1">
      <alignment horizontal="center" vertical="center"/>
    </xf>
    <xf numFmtId="169" fontId="6" fillId="0" borderId="177" xfId="24" applyNumberFormat="1" applyFont="1" applyBorder="1" applyAlignment="1">
      <alignment horizontal="right" vertical="center"/>
    </xf>
    <xf numFmtId="169" fontId="6" fillId="0" borderId="174" xfId="24" applyNumberFormat="1" applyFont="1" applyBorder="1" applyAlignment="1">
      <alignment horizontal="left" vertical="center"/>
    </xf>
    <xf numFmtId="0" fontId="6" fillId="0" borderId="161" xfId="24" applyFont="1" applyBorder="1" applyAlignment="1">
      <alignment horizontal="center" vertical="center"/>
    </xf>
    <xf numFmtId="169" fontId="6" fillId="0" borderId="178" xfId="24" applyNumberFormat="1" applyFont="1" applyBorder="1" applyAlignment="1">
      <alignment horizontal="center" vertical="center"/>
    </xf>
    <xf numFmtId="169" fontId="6" fillId="0" borderId="178" xfId="24" applyNumberFormat="1" applyFont="1" applyBorder="1" applyAlignment="1">
      <alignment horizontal="right" vertical="center"/>
    </xf>
    <xf numFmtId="176" fontId="6" fillId="0" borderId="179" xfId="24" applyNumberFormat="1" applyFont="1" applyBorder="1" applyAlignment="1">
      <alignment horizontal="left" vertical="center"/>
    </xf>
    <xf numFmtId="0" fontId="6" fillId="0" borderId="149" xfId="24" applyFont="1" applyBorder="1" applyAlignment="1">
      <alignment horizontal="center" vertical="center"/>
    </xf>
    <xf numFmtId="0" fontId="84" fillId="0" borderId="0" xfId="24" applyFont="1"/>
    <xf numFmtId="164" fontId="14" fillId="0" borderId="158" xfId="24" applyNumberFormat="1" applyFont="1" applyFill="1" applyBorder="1" applyAlignment="1">
      <alignment horizontal="center" vertical="center"/>
    </xf>
    <xf numFmtId="164" fontId="77" fillId="0" borderId="137" xfId="24" applyNumberFormat="1" applyFont="1" applyFill="1" applyBorder="1" applyAlignment="1">
      <alignment horizontal="center" vertical="center"/>
    </xf>
    <xf numFmtId="164" fontId="4" fillId="0" borderId="146" xfId="24" applyNumberFormat="1" applyFont="1" applyBorder="1" applyAlignment="1">
      <alignment horizontal="right" vertical="center"/>
    </xf>
    <xf numFmtId="0" fontId="4" fillId="0" borderId="146" xfId="24" applyFont="1" applyBorder="1" applyAlignment="1">
      <alignment horizontal="left" vertical="center"/>
    </xf>
    <xf numFmtId="176" fontId="4" fillId="0" borderId="147" xfId="24" applyNumberFormat="1" applyFont="1" applyBorder="1" applyAlignment="1">
      <alignment horizontal="center" vertical="center"/>
    </xf>
    <xf numFmtId="0" fontId="85" fillId="0" borderId="0" xfId="24" applyFont="1"/>
    <xf numFmtId="0" fontId="68" fillId="0" borderId="0" xfId="24" applyFont="1"/>
    <xf numFmtId="0" fontId="35" fillId="0" borderId="0" xfId="24" applyFont="1"/>
    <xf numFmtId="0" fontId="77" fillId="0" borderId="146" xfId="24" applyFont="1" applyBorder="1" applyAlignment="1">
      <alignment horizontal="left" vertical="center"/>
    </xf>
    <xf numFmtId="164" fontId="14" fillId="0" borderId="176" xfId="24" applyNumberFormat="1" applyFont="1" applyFill="1" applyBorder="1" applyAlignment="1">
      <alignment horizontal="center" vertical="center"/>
    </xf>
    <xf numFmtId="176" fontId="4" fillId="0" borderId="149" xfId="24" applyNumberFormat="1" applyFont="1" applyBorder="1" applyAlignment="1">
      <alignment horizontal="center" vertical="center"/>
    </xf>
    <xf numFmtId="169" fontId="24" fillId="15" borderId="136" xfId="24" applyNumberFormat="1" applyFont="1" applyFill="1" applyBorder="1" applyAlignment="1">
      <alignment horizontal="center" vertical="center"/>
    </xf>
    <xf numFmtId="169" fontId="24" fillId="15" borderId="160" xfId="24" applyNumberFormat="1" applyFont="1" applyFill="1" applyBorder="1" applyAlignment="1">
      <alignment horizontal="center" vertical="center" wrapText="1"/>
    </xf>
    <xf numFmtId="169" fontId="24" fillId="15" borderId="160" xfId="24" applyNumberFormat="1" applyFont="1" applyFill="1" applyBorder="1" applyAlignment="1">
      <alignment horizontal="center" vertical="center"/>
    </xf>
    <xf numFmtId="11" fontId="77" fillId="0" borderId="0" xfId="24" applyNumberFormat="1" applyFont="1"/>
    <xf numFmtId="182" fontId="77" fillId="0" borderId="0" xfId="24" applyNumberFormat="1" applyFont="1" applyBorder="1"/>
    <xf numFmtId="0" fontId="77" fillId="0" borderId="0" xfId="24" applyFont="1" applyBorder="1"/>
    <xf numFmtId="169" fontId="77" fillId="0" borderId="0" xfId="24" applyNumberFormat="1" applyFont="1" applyBorder="1"/>
    <xf numFmtId="177" fontId="77" fillId="0" borderId="0" xfId="24" applyNumberFormat="1" applyFont="1" applyBorder="1"/>
    <xf numFmtId="164" fontId="24" fillId="0" borderId="0" xfId="24" applyNumberFormat="1" applyFont="1" applyBorder="1"/>
    <xf numFmtId="2" fontId="77" fillId="0" borderId="0" xfId="24" applyNumberFormat="1" applyFont="1" applyBorder="1"/>
    <xf numFmtId="164" fontId="77" fillId="0" borderId="0" xfId="23" applyNumberFormat="1" applyFont="1" applyBorder="1"/>
    <xf numFmtId="164" fontId="77" fillId="0" borderId="0" xfId="57" applyNumberFormat="1" applyFont="1" applyBorder="1"/>
    <xf numFmtId="0" fontId="86" fillId="4" borderId="0" xfId="8" applyFont="1" applyFill="1"/>
    <xf numFmtId="169" fontId="6" fillId="0" borderId="183" xfId="26" applyNumberFormat="1" applyFont="1" applyBorder="1" applyAlignment="1">
      <alignment horizontal="center"/>
    </xf>
    <xf numFmtId="169" fontId="6" fillId="0" borderId="184" xfId="24" applyNumberFormat="1" applyFont="1" applyBorder="1" applyAlignment="1">
      <alignment horizontal="center"/>
    </xf>
    <xf numFmtId="164" fontId="24" fillId="0" borderId="185" xfId="24" applyNumberFormat="1" applyFont="1" applyBorder="1"/>
    <xf numFmtId="169" fontId="24" fillId="0" borderId="185" xfId="24" applyNumberFormat="1" applyFont="1" applyBorder="1"/>
    <xf numFmtId="0" fontId="77" fillId="0" borderId="186" xfId="24" applyFont="1" applyBorder="1"/>
    <xf numFmtId="169" fontId="6" fillId="0" borderId="158" xfId="26" applyNumberFormat="1" applyFont="1" applyBorder="1" applyAlignment="1">
      <alignment horizontal="center"/>
    </xf>
    <xf numFmtId="169" fontId="6" fillId="0" borderId="146" xfId="24" applyNumberFormat="1" applyFont="1" applyBorder="1" applyAlignment="1">
      <alignment horizontal="center"/>
    </xf>
    <xf numFmtId="164" fontId="24" fillId="0" borderId="146" xfId="24" applyNumberFormat="1" applyFont="1" applyBorder="1"/>
    <xf numFmtId="169" fontId="24" fillId="0" borderId="146" xfId="24" applyNumberFormat="1" applyFont="1" applyBorder="1"/>
    <xf numFmtId="0" fontId="24" fillId="0" borderId="147" xfId="24" applyFont="1" applyBorder="1" applyAlignment="1">
      <alignment horizontal="left"/>
    </xf>
    <xf numFmtId="164" fontId="0" fillId="0" borderId="0" xfId="24" applyNumberFormat="1" applyFont="1"/>
    <xf numFmtId="169" fontId="4" fillId="0" borderId="158" xfId="26" applyNumberFormat="1" applyFont="1" applyBorder="1" applyAlignment="1">
      <alignment horizontal="center"/>
    </xf>
    <xf numFmtId="169" fontId="4" fillId="0" borderId="146" xfId="24" applyNumberFormat="1" applyFont="1" applyBorder="1" applyAlignment="1">
      <alignment horizontal="center"/>
    </xf>
    <xf numFmtId="164" fontId="77" fillId="0" borderId="146" xfId="24" applyNumberFormat="1" applyFont="1" applyBorder="1"/>
    <xf numFmtId="0" fontId="77" fillId="0" borderId="146" xfId="24" applyFont="1" applyBorder="1"/>
    <xf numFmtId="0" fontId="77" fillId="0" borderId="147" xfId="24" applyFont="1" applyBorder="1" applyAlignment="1">
      <alignment horizontal="center"/>
    </xf>
    <xf numFmtId="0" fontId="77" fillId="0" borderId="146" xfId="24" applyFont="1" applyFill="1" applyBorder="1"/>
    <xf numFmtId="169" fontId="77" fillId="0" borderId="146" xfId="24" applyNumberFormat="1" applyFont="1" applyBorder="1"/>
    <xf numFmtId="169" fontId="6" fillId="0" borderId="187" xfId="26" applyNumberFormat="1" applyFont="1" applyBorder="1" applyAlignment="1">
      <alignment horizontal="center"/>
    </xf>
    <xf numFmtId="0" fontId="24" fillId="0" borderId="146" xfId="24" applyFont="1" applyBorder="1"/>
    <xf numFmtId="49" fontId="24" fillId="15" borderId="159" xfId="24" applyNumberFormat="1" applyFont="1" applyFill="1" applyBorder="1" applyAlignment="1">
      <alignment horizontal="center"/>
    </xf>
    <xf numFmtId="49" fontId="24" fillId="15" borderId="160" xfId="24" applyNumberFormat="1" applyFont="1" applyFill="1" applyBorder="1" applyAlignment="1">
      <alignment horizontal="center"/>
    </xf>
    <xf numFmtId="0" fontId="24" fillId="15" borderId="165" xfId="24" applyFont="1" applyFill="1" applyBorder="1" applyAlignment="1">
      <alignment horizontal="center" vertical="center"/>
    </xf>
    <xf numFmtId="0" fontId="31" fillId="0" borderId="0" xfId="24" applyFont="1" applyAlignment="1"/>
    <xf numFmtId="164" fontId="77" fillId="0" borderId="0" xfId="24" applyNumberFormat="1" applyFont="1"/>
    <xf numFmtId="183" fontId="77" fillId="0" borderId="0" xfId="24" applyNumberFormat="1" applyFont="1" applyBorder="1"/>
    <xf numFmtId="184" fontId="77" fillId="0" borderId="0" xfId="24" applyNumberFormat="1" applyFont="1"/>
    <xf numFmtId="185" fontId="77" fillId="0" borderId="0" xfId="24" applyNumberFormat="1" applyFont="1"/>
    <xf numFmtId="169" fontId="77" fillId="0" borderId="169" xfId="24" applyNumberFormat="1" applyFont="1" applyBorder="1"/>
    <xf numFmtId="164" fontId="24" fillId="0" borderId="172" xfId="24" applyNumberFormat="1" applyFont="1" applyBorder="1" applyAlignment="1">
      <alignment horizontal="right"/>
    </xf>
    <xf numFmtId="0" fontId="24" fillId="0" borderId="186" xfId="24" applyFont="1" applyBorder="1" applyAlignment="1">
      <alignment horizontal="center"/>
    </xf>
    <xf numFmtId="164" fontId="24" fillId="0" borderId="146" xfId="24" applyNumberFormat="1" applyFont="1" applyBorder="1" applyAlignment="1">
      <alignment horizontal="right"/>
    </xf>
    <xf numFmtId="0" fontId="24" fillId="0" borderId="147" xfId="24" applyFont="1" applyBorder="1" applyAlignment="1">
      <alignment horizontal="center"/>
    </xf>
    <xf numFmtId="164" fontId="77" fillId="0" borderId="146" xfId="24" applyNumberFormat="1" applyFont="1" applyBorder="1" applyAlignment="1">
      <alignment horizontal="right"/>
    </xf>
    <xf numFmtId="186" fontId="77" fillId="0" borderId="0" xfId="24" applyNumberFormat="1" applyFont="1"/>
    <xf numFmtId="187" fontId="77" fillId="0" borderId="0" xfId="24" applyNumberFormat="1" applyFont="1"/>
    <xf numFmtId="187" fontId="77" fillId="0" borderId="0" xfId="24" applyNumberFormat="1" applyFont="1" applyBorder="1"/>
    <xf numFmtId="182" fontId="77" fillId="0" borderId="0" xfId="24" applyNumberFormat="1" applyFont="1"/>
    <xf numFmtId="164" fontId="24" fillId="0" borderId="172" xfId="24" applyNumberFormat="1" applyFont="1" applyBorder="1"/>
    <xf numFmtId="0" fontId="77" fillId="0" borderId="147" xfId="24" applyFont="1" applyBorder="1"/>
    <xf numFmtId="0" fontId="80" fillId="0" borderId="0" xfId="24" applyFont="1" applyFill="1"/>
    <xf numFmtId="188" fontId="77" fillId="0" borderId="0" xfId="24" applyNumberFormat="1" applyFont="1" applyAlignment="1">
      <alignment horizontal="right"/>
    </xf>
    <xf numFmtId="0" fontId="4" fillId="0" borderId="0" xfId="24" applyFont="1" applyAlignment="1">
      <alignment horizontal="right"/>
    </xf>
    <xf numFmtId="164" fontId="4" fillId="0" borderId="188" xfId="24" applyNumberFormat="1" applyFont="1" applyFill="1" applyBorder="1" applyAlignment="1">
      <alignment horizontal="center" vertical="center"/>
    </xf>
    <xf numFmtId="169" fontId="4" fillId="0" borderId="172" xfId="24" applyNumberFormat="1" applyFont="1" applyFill="1" applyBorder="1" applyAlignment="1">
      <alignment horizontal="left"/>
    </xf>
    <xf numFmtId="0" fontId="77" fillId="0" borderId="190" xfId="24" applyFont="1" applyFill="1" applyBorder="1"/>
    <xf numFmtId="176" fontId="6" fillId="0" borderId="191" xfId="24" applyNumberFormat="1" applyFont="1" applyFill="1" applyBorder="1" applyAlignment="1">
      <alignment horizontal="left" vertical="center"/>
    </xf>
    <xf numFmtId="164" fontId="4" fillId="0" borderId="143" xfId="24" applyNumberFormat="1" applyFont="1" applyFill="1" applyBorder="1" applyAlignment="1">
      <alignment horizontal="center" vertical="center"/>
    </xf>
    <xf numFmtId="164" fontId="4" fillId="0" borderId="143" xfId="24" applyNumberFormat="1" applyFont="1" applyFill="1" applyBorder="1" applyAlignment="1">
      <alignment horizontal="right" vertical="center"/>
    </xf>
    <xf numFmtId="176" fontId="6" fillId="0" borderId="143" xfId="24" applyNumberFormat="1" applyFont="1" applyFill="1" applyBorder="1" applyAlignment="1">
      <alignment horizontal="left" vertical="center"/>
    </xf>
    <xf numFmtId="164" fontId="6" fillId="0" borderId="160" xfId="24" applyNumberFormat="1" applyFont="1" applyFill="1" applyBorder="1" applyAlignment="1">
      <alignment horizontal="center" vertical="center"/>
    </xf>
    <xf numFmtId="164" fontId="6" fillId="0" borderId="160" xfId="24" applyNumberFormat="1" applyFont="1" applyFill="1" applyBorder="1" applyAlignment="1">
      <alignment horizontal="right" vertical="center"/>
    </xf>
    <xf numFmtId="176" fontId="6" fillId="0" borderId="160" xfId="24" applyNumberFormat="1" applyFont="1" applyFill="1" applyBorder="1" applyAlignment="1">
      <alignment horizontal="left" vertical="center"/>
    </xf>
    <xf numFmtId="176" fontId="6" fillId="0" borderId="174" xfId="24" applyNumberFormat="1" applyFont="1" applyFill="1" applyBorder="1" applyAlignment="1">
      <alignment horizontal="center" vertical="center"/>
    </xf>
    <xf numFmtId="164" fontId="6" fillId="0" borderId="148" xfId="24" applyNumberFormat="1" applyFont="1" applyFill="1" applyBorder="1" applyAlignment="1">
      <alignment horizontal="center" vertical="center"/>
    </xf>
    <xf numFmtId="164" fontId="6" fillId="0" borderId="148" xfId="24" applyNumberFormat="1" applyFont="1" applyFill="1" applyBorder="1" applyAlignment="1">
      <alignment horizontal="right" vertical="center"/>
    </xf>
    <xf numFmtId="176" fontId="6" fillId="0" borderId="148" xfId="24" applyNumberFormat="1" applyFont="1" applyFill="1" applyBorder="1" applyAlignment="1">
      <alignment horizontal="left" vertical="center"/>
    </xf>
    <xf numFmtId="0" fontId="6" fillId="0" borderId="179" xfId="24" applyFont="1" applyFill="1" applyBorder="1" applyAlignment="1">
      <alignment horizontal="center" vertical="center"/>
    </xf>
    <xf numFmtId="176" fontId="6" fillId="0" borderId="179" xfId="24" applyNumberFormat="1" applyFont="1" applyFill="1" applyBorder="1" applyAlignment="1">
      <alignment horizontal="left" vertical="center"/>
    </xf>
    <xf numFmtId="0" fontId="6" fillId="0" borderId="174" xfId="24" applyFont="1" applyFill="1" applyBorder="1" applyAlignment="1">
      <alignment horizontal="center" vertical="center"/>
    </xf>
    <xf numFmtId="164" fontId="4" fillId="0" borderId="146" xfId="24" applyNumberFormat="1" applyFont="1" applyFill="1" applyBorder="1" applyAlignment="1">
      <alignment horizontal="center" vertical="center"/>
    </xf>
    <xf numFmtId="164" fontId="4" fillId="0" borderId="146" xfId="24" applyNumberFormat="1" applyFont="1" applyFill="1" applyBorder="1" applyAlignment="1">
      <alignment horizontal="right" vertical="center"/>
    </xf>
    <xf numFmtId="0" fontId="4" fillId="0" borderId="0" xfId="24" applyFont="1" applyFill="1" applyAlignment="1">
      <alignment vertical="center"/>
    </xf>
    <xf numFmtId="176" fontId="4" fillId="0" borderId="147" xfId="24" applyNumberFormat="1" applyFont="1" applyFill="1" applyBorder="1" applyAlignment="1">
      <alignment horizontal="center" vertical="center"/>
    </xf>
    <xf numFmtId="0" fontId="35" fillId="0" borderId="0" xfId="24" applyFont="1" applyFill="1"/>
    <xf numFmtId="0" fontId="85" fillId="0" borderId="0" xfId="24" applyFont="1" applyFill="1"/>
    <xf numFmtId="164" fontId="4" fillId="0" borderId="148" xfId="24" applyNumberFormat="1" applyFont="1" applyFill="1" applyBorder="1" applyAlignment="1">
      <alignment horizontal="center" vertical="center"/>
    </xf>
    <xf numFmtId="164" fontId="4" fillId="0" borderId="148" xfId="24" applyNumberFormat="1" applyFont="1" applyFill="1" applyBorder="1" applyAlignment="1">
      <alignment horizontal="right" vertical="center"/>
    </xf>
    <xf numFmtId="176" fontId="4" fillId="0" borderId="149" xfId="24" applyNumberFormat="1" applyFont="1" applyFill="1" applyBorder="1" applyAlignment="1">
      <alignment horizontal="center" vertical="center"/>
    </xf>
    <xf numFmtId="0" fontId="6" fillId="15" borderId="136" xfId="24" applyFont="1" applyFill="1" applyBorder="1" applyAlignment="1">
      <alignment horizontal="center" vertical="center" wrapText="1"/>
    </xf>
    <xf numFmtId="169" fontId="6" fillId="15" borderId="193" xfId="24" applyNumberFormat="1" applyFont="1" applyFill="1" applyBorder="1" applyAlignment="1">
      <alignment horizontal="center" vertical="center" wrapText="1"/>
    </xf>
    <xf numFmtId="169" fontId="6" fillId="15" borderId="160" xfId="24" applyNumberFormat="1" applyFont="1" applyFill="1" applyBorder="1" applyAlignment="1">
      <alignment horizontal="center" vertical="center" wrapText="1"/>
    </xf>
    <xf numFmtId="189" fontId="77" fillId="0" borderId="0" xfId="24" applyNumberFormat="1" applyFont="1"/>
    <xf numFmtId="43" fontId="77" fillId="0" borderId="0" xfId="1" applyFont="1"/>
    <xf numFmtId="190" fontId="77" fillId="0" borderId="0" xfId="24" applyNumberFormat="1" applyFont="1"/>
    <xf numFmtId="191" fontId="77" fillId="0" borderId="0" xfId="24" applyNumberFormat="1" applyFont="1"/>
    <xf numFmtId="175" fontId="77" fillId="0" borderId="0" xfId="24" applyNumberFormat="1" applyFont="1"/>
    <xf numFmtId="169" fontId="77" fillId="0" borderId="0" xfId="24" applyNumberFormat="1" applyFont="1"/>
    <xf numFmtId="0" fontId="77" fillId="0" borderId="186" xfId="24" applyFont="1" applyBorder="1" applyAlignment="1">
      <alignment horizontal="left"/>
    </xf>
    <xf numFmtId="164" fontId="24" fillId="0" borderId="194" xfId="24" applyNumberFormat="1" applyFont="1" applyBorder="1" applyAlignment="1">
      <alignment horizontal="right"/>
    </xf>
    <xf numFmtId="169" fontId="24" fillId="0" borderId="146" xfId="24" applyNumberFormat="1" applyFont="1" applyBorder="1" applyAlignment="1">
      <alignment horizontal="left"/>
    </xf>
    <xf numFmtId="0" fontId="77" fillId="0" borderId="147" xfId="24" applyFont="1" applyBorder="1" applyAlignment="1">
      <alignment horizontal="left"/>
    </xf>
    <xf numFmtId="0" fontId="77" fillId="0" borderId="146" xfId="24" applyFont="1" applyBorder="1" applyAlignment="1">
      <alignment horizontal="left"/>
    </xf>
    <xf numFmtId="0" fontId="77" fillId="0" borderId="146" xfId="24" applyFont="1" applyFill="1" applyBorder="1" applyAlignment="1">
      <alignment horizontal="left"/>
    </xf>
    <xf numFmtId="0" fontId="77" fillId="0" borderId="146" xfId="24" applyFont="1" applyFill="1" applyBorder="1" applyAlignment="1">
      <alignment horizontal="left" wrapText="1"/>
    </xf>
    <xf numFmtId="176" fontId="24" fillId="0" borderId="0" xfId="24" applyNumberFormat="1" applyFont="1" applyAlignment="1">
      <alignment horizontal="left"/>
    </xf>
    <xf numFmtId="176" fontId="77" fillId="0" borderId="0" xfId="24" applyNumberFormat="1" applyFont="1" applyAlignment="1">
      <alignment horizontal="left"/>
    </xf>
    <xf numFmtId="190" fontId="24" fillId="0" borderId="0" xfId="24" applyNumberFormat="1" applyFont="1" applyAlignment="1">
      <alignment horizontal="right"/>
    </xf>
    <xf numFmtId="169" fontId="77" fillId="0" borderId="0" xfId="24" applyNumberFormat="1" applyFont="1" applyAlignment="1">
      <alignment horizontal="right"/>
    </xf>
    <xf numFmtId="43" fontId="77" fillId="0" borderId="0" xfId="1" applyFont="1" applyAlignment="1">
      <alignment horizontal="left"/>
    </xf>
    <xf numFmtId="176" fontId="77" fillId="0" borderId="0" xfId="24" applyNumberFormat="1" applyFont="1" applyAlignment="1">
      <alignment horizontal="center"/>
    </xf>
    <xf numFmtId="182" fontId="77" fillId="0" borderId="0" xfId="24" applyNumberFormat="1" applyFont="1" applyAlignment="1">
      <alignment horizontal="left"/>
    </xf>
    <xf numFmtId="164" fontId="24" fillId="0" borderId="195" xfId="24" applyNumberFormat="1" applyFont="1" applyBorder="1" applyAlignment="1">
      <alignment horizontal="right"/>
    </xf>
    <xf numFmtId="0" fontId="77" fillId="0" borderId="186" xfId="24" applyFont="1" applyBorder="1" applyAlignment="1">
      <alignment horizontal="center"/>
    </xf>
    <xf numFmtId="0" fontId="4" fillId="0" borderId="146" xfId="24" applyFont="1" applyFill="1" applyBorder="1" applyAlignment="1">
      <alignment horizontal="left"/>
    </xf>
    <xf numFmtId="176" fontId="4" fillId="0" borderId="146" xfId="24" applyNumberFormat="1" applyFont="1" applyFill="1" applyBorder="1" applyAlignment="1">
      <alignment horizontal="left"/>
    </xf>
    <xf numFmtId="164" fontId="4" fillId="0" borderId="146" xfId="24" applyNumberFormat="1" applyFont="1" applyFill="1" applyBorder="1" applyAlignment="1">
      <alignment horizontal="left"/>
    </xf>
    <xf numFmtId="49" fontId="24" fillId="15" borderId="159" xfId="24" applyNumberFormat="1" applyFont="1" applyFill="1" applyBorder="1" applyAlignment="1">
      <alignment horizontal="center" vertical="center"/>
    </xf>
    <xf numFmtId="49" fontId="24" fillId="15" borderId="160" xfId="24" applyNumberFormat="1" applyFont="1" applyFill="1" applyBorder="1" applyAlignment="1">
      <alignment horizontal="center" vertical="center"/>
    </xf>
    <xf numFmtId="177" fontId="77" fillId="0" borderId="0" xfId="24" applyNumberFormat="1" applyFont="1"/>
    <xf numFmtId="0" fontId="87" fillId="0" borderId="0" xfId="0" applyFont="1"/>
    <xf numFmtId="0" fontId="79" fillId="0" borderId="0" xfId="0" applyFont="1" applyFill="1" applyBorder="1"/>
    <xf numFmtId="164" fontId="12" fillId="0" borderId="196" xfId="0" applyNumberFormat="1" applyFont="1" applyBorder="1"/>
    <xf numFmtId="0" fontId="0" fillId="0" borderId="29" xfId="0" applyBorder="1"/>
    <xf numFmtId="164" fontId="14" fillId="0" borderId="142" xfId="0" applyNumberFormat="1" applyFont="1" applyBorder="1" applyAlignment="1">
      <alignment horizontal="right" vertical="center"/>
    </xf>
    <xf numFmtId="164" fontId="14" fillId="0" borderId="143" xfId="0" applyNumberFormat="1" applyFont="1" applyBorder="1" applyAlignment="1">
      <alignment horizontal="right" vertical="center"/>
    </xf>
    <xf numFmtId="0" fontId="14" fillId="0" borderId="143" xfId="0" applyFont="1" applyBorder="1" applyAlignment="1">
      <alignment horizontal="left"/>
    </xf>
    <xf numFmtId="0" fontId="14" fillId="0" borderId="199" xfId="0" applyFont="1" applyBorder="1" applyAlignment="1">
      <alignment horizontal="left" vertical="center"/>
    </xf>
    <xf numFmtId="2" fontId="14" fillId="0" borderId="145" xfId="0" applyNumberFormat="1" applyFont="1" applyBorder="1" applyAlignment="1">
      <alignment horizontal="right" vertical="center"/>
    </xf>
    <xf numFmtId="2" fontId="14" fillId="0" borderId="146" xfId="0" applyNumberFormat="1" applyFont="1" applyBorder="1" applyAlignment="1">
      <alignment horizontal="right" vertical="center"/>
    </xf>
    <xf numFmtId="0" fontId="14" fillId="0" borderId="146" xfId="0" applyFont="1" applyBorder="1" applyAlignment="1">
      <alignment horizontal="left"/>
    </xf>
    <xf numFmtId="0" fontId="14" fillId="0" borderId="192" xfId="0" applyFont="1" applyBorder="1" applyAlignment="1">
      <alignment horizontal="left" vertical="center"/>
    </xf>
    <xf numFmtId="164" fontId="14" fillId="0" borderId="200" xfId="0" applyNumberFormat="1" applyFont="1" applyBorder="1" applyAlignment="1">
      <alignment horizontal="right" vertical="center"/>
    </xf>
    <xf numFmtId="164" fontId="14" fillId="0" borderId="148" xfId="0" applyNumberFormat="1" applyFont="1" applyBorder="1" applyAlignment="1">
      <alignment horizontal="right" vertical="center"/>
    </xf>
    <xf numFmtId="0" fontId="14" fillId="0" borderId="148" xfId="0" applyFont="1" applyBorder="1" applyAlignment="1">
      <alignment horizontal="left"/>
    </xf>
    <xf numFmtId="0" fontId="14" fillId="0" borderId="179" xfId="0" applyFont="1" applyBorder="1" applyAlignment="1">
      <alignment horizontal="left" vertical="center"/>
    </xf>
    <xf numFmtId="0" fontId="14" fillId="0" borderId="0" xfId="0" applyFont="1" applyBorder="1"/>
    <xf numFmtId="189" fontId="12" fillId="0" borderId="24" xfId="0" applyNumberFormat="1" applyFont="1" applyBorder="1"/>
    <xf numFmtId="188" fontId="12" fillId="0" borderId="201" xfId="0" applyNumberFormat="1" applyFont="1" applyBorder="1"/>
    <xf numFmtId="0" fontId="12" fillId="0" borderId="201" xfId="0" applyFont="1" applyFill="1" applyBorder="1" applyAlignment="1">
      <alignment horizontal="left"/>
    </xf>
    <xf numFmtId="164" fontId="12" fillId="0" borderId="202" xfId="0" applyNumberFormat="1" applyFont="1" applyBorder="1" applyAlignment="1">
      <alignment horizontal="center" vertical="center"/>
    </xf>
    <xf numFmtId="164" fontId="12" fillId="0" borderId="195" xfId="0" applyNumberFormat="1" applyFont="1" applyBorder="1" applyAlignment="1">
      <alignment horizontal="center" vertical="center"/>
    </xf>
    <xf numFmtId="0" fontId="14" fillId="0" borderId="0" xfId="0" applyFont="1" applyBorder="1" applyAlignment="1">
      <alignment horizontal="right"/>
    </xf>
    <xf numFmtId="164" fontId="14" fillId="0" borderId="142" xfId="0" applyNumberFormat="1" applyFont="1" applyBorder="1" applyAlignment="1">
      <alignment horizontal="center" vertical="center"/>
    </xf>
    <xf numFmtId="164" fontId="14" fillId="0" borderId="143" xfId="0" applyNumberFormat="1" applyFont="1" applyBorder="1" applyAlignment="1">
      <alignment horizontal="center" vertical="center"/>
    </xf>
    <xf numFmtId="164" fontId="14" fillId="0" borderId="17" xfId="0" applyNumberFormat="1" applyFont="1" applyBorder="1" applyAlignment="1">
      <alignment horizontal="center" vertical="center"/>
    </xf>
    <xf numFmtId="164" fontId="14" fillId="0" borderId="16" xfId="0" applyNumberFormat="1" applyFont="1" applyBorder="1" applyAlignment="1">
      <alignment horizontal="center" vertical="center"/>
    </xf>
    <xf numFmtId="164" fontId="14" fillId="0" borderId="146" xfId="0" applyNumberFormat="1" applyFont="1" applyBorder="1" applyAlignment="1">
      <alignment horizontal="right" vertical="center"/>
    </xf>
    <xf numFmtId="164" fontId="14" fillId="0" borderId="136" xfId="0" applyNumberFormat="1" applyFont="1" applyBorder="1" applyAlignment="1">
      <alignment horizontal="center" vertical="center"/>
    </xf>
    <xf numFmtId="164" fontId="14" fillId="0" borderId="148" xfId="0" applyNumberFormat="1" applyFont="1" applyBorder="1" applyAlignment="1">
      <alignment horizontal="center" vertical="center"/>
    </xf>
    <xf numFmtId="0" fontId="12" fillId="0" borderId="0" xfId="0" applyFont="1" applyBorder="1" applyAlignment="1">
      <alignment horizontal="center" vertical="center" wrapText="1"/>
    </xf>
    <xf numFmtId="0" fontId="12" fillId="10" borderId="203" xfId="0" applyFont="1" applyFill="1" applyBorder="1" applyAlignment="1">
      <alignment horizontal="center" vertical="center" wrapText="1"/>
    </xf>
    <xf numFmtId="0" fontId="12" fillId="10" borderId="160" xfId="0" applyFont="1" applyFill="1" applyBorder="1" applyAlignment="1">
      <alignment horizontal="center" vertical="center" wrapText="1"/>
    </xf>
    <xf numFmtId="0" fontId="12" fillId="0" borderId="0" xfId="0" applyFont="1" applyBorder="1" applyAlignment="1">
      <alignment vertical="center" wrapText="1"/>
    </xf>
    <xf numFmtId="188" fontId="12" fillId="0" borderId="201" xfId="0" applyNumberFormat="1" applyFont="1" applyBorder="1" applyAlignment="1">
      <alignment horizontal="right" vertical="center"/>
    </xf>
    <xf numFmtId="177" fontId="12" fillId="0" borderId="201" xfId="0" applyNumberFormat="1" applyFont="1" applyBorder="1" applyAlignment="1">
      <alignment horizontal="right" vertical="center"/>
    </xf>
    <xf numFmtId="0" fontId="12" fillId="0" borderId="201" xfId="0" applyFont="1" applyBorder="1"/>
    <xf numFmtId="164" fontId="12" fillId="0" borderId="195" xfId="0" applyNumberFormat="1" applyFont="1" applyBorder="1" applyAlignment="1">
      <alignment horizontal="right" vertical="center"/>
    </xf>
    <xf numFmtId="0" fontId="12" fillId="0" borderId="195" xfId="0" applyFont="1" applyBorder="1"/>
    <xf numFmtId="0" fontId="12" fillId="0" borderId="207" xfId="0" applyFont="1" applyBorder="1"/>
    <xf numFmtId="0" fontId="14" fillId="0" borderId="143" xfId="0" applyFont="1" applyBorder="1"/>
    <xf numFmtId="0" fontId="14" fillId="0" borderId="199" xfId="0" applyFont="1" applyBorder="1" applyAlignment="1">
      <alignment horizontal="center" vertical="center"/>
    </xf>
    <xf numFmtId="164" fontId="14" fillId="0" borderId="145" xfId="0" applyNumberFormat="1" applyFont="1" applyBorder="1" applyAlignment="1">
      <alignment horizontal="center" vertical="center"/>
    </xf>
    <xf numFmtId="164" fontId="14" fillId="0" borderId="146" xfId="0" applyNumberFormat="1" applyFont="1" applyBorder="1" applyAlignment="1">
      <alignment horizontal="center" vertical="center"/>
    </xf>
    <xf numFmtId="0" fontId="14" fillId="0" borderId="146" xfId="0" applyFont="1" applyBorder="1"/>
    <xf numFmtId="0" fontId="14" fillId="0" borderId="192" xfId="0" applyFont="1" applyBorder="1" applyAlignment="1">
      <alignment horizontal="center" vertical="center"/>
    </xf>
    <xf numFmtId="0" fontId="14" fillId="0" borderId="148" xfId="0" applyFont="1" applyBorder="1"/>
    <xf numFmtId="0" fontId="14" fillId="0" borderId="179" xfId="0" applyFont="1" applyBorder="1" applyAlignment="1">
      <alignment horizontal="center" vertical="center"/>
    </xf>
    <xf numFmtId="0" fontId="34" fillId="0" borderId="0" xfId="0" applyFont="1" applyAlignment="1">
      <alignment wrapText="1"/>
    </xf>
    <xf numFmtId="0" fontId="12" fillId="0" borderId="0" xfId="0" applyFont="1" applyAlignment="1">
      <alignment wrapText="1"/>
    </xf>
    <xf numFmtId="164" fontId="12" fillId="0" borderId="203" xfId="0" applyNumberFormat="1" applyFont="1" applyBorder="1" applyAlignment="1">
      <alignment horizontal="center" vertical="center" wrapText="1"/>
    </xf>
    <xf numFmtId="164" fontId="12" fillId="0" borderId="160" xfId="0" applyNumberFormat="1" applyFont="1" applyBorder="1" applyAlignment="1">
      <alignment horizontal="center" vertical="center" wrapText="1"/>
    </xf>
    <xf numFmtId="164" fontId="12" fillId="0" borderId="160" xfId="0" applyNumberFormat="1" applyFont="1" applyBorder="1" applyAlignment="1">
      <alignment horizontal="right" vertical="center" wrapText="1"/>
    </xf>
    <xf numFmtId="0" fontId="12" fillId="0" borderId="160" xfId="0" applyFont="1" applyBorder="1" applyAlignment="1">
      <alignment vertical="top" wrapText="1"/>
    </xf>
    <xf numFmtId="0" fontId="12" fillId="0" borderId="174" xfId="0" applyFont="1" applyBorder="1" applyAlignment="1">
      <alignment horizontal="center" vertical="top" wrapText="1"/>
    </xf>
    <xf numFmtId="0" fontId="34" fillId="0" borderId="29" xfId="0" applyFont="1" applyBorder="1" applyAlignment="1">
      <alignment wrapText="1"/>
    </xf>
    <xf numFmtId="0" fontId="34" fillId="0" borderId="0" xfId="0" applyFont="1"/>
    <xf numFmtId="0" fontId="12" fillId="0" borderId="160" xfId="0" applyFont="1" applyBorder="1" applyAlignment="1">
      <alignment vertical="top"/>
    </xf>
    <xf numFmtId="0" fontId="12" fillId="0" borderId="174" xfId="0" applyFont="1" applyBorder="1" applyAlignment="1">
      <alignment horizontal="center" vertical="top"/>
    </xf>
    <xf numFmtId="0" fontId="34" fillId="0" borderId="29" xfId="0" applyFont="1" applyBorder="1"/>
    <xf numFmtId="0" fontId="24" fillId="15" borderId="143" xfId="24" applyFont="1" applyFill="1" applyBorder="1" applyAlignment="1">
      <alignment horizontal="center"/>
    </xf>
    <xf numFmtId="0" fontId="79" fillId="0" borderId="0" xfId="0" applyFont="1"/>
    <xf numFmtId="164" fontId="14" fillId="0" borderId="0" xfId="0" applyNumberFormat="1" applyFont="1" applyBorder="1" applyAlignment="1">
      <alignment horizontal="right"/>
    </xf>
    <xf numFmtId="164" fontId="12" fillId="0" borderId="209" xfId="0" applyNumberFormat="1" applyFont="1" applyBorder="1"/>
    <xf numFmtId="0" fontId="14" fillId="0" borderId="29" xfId="0" applyFont="1" applyBorder="1"/>
    <xf numFmtId="164" fontId="14" fillId="0" borderId="145" xfId="0" applyNumberFormat="1" applyFont="1" applyBorder="1" applyAlignment="1">
      <alignment horizontal="right" vertical="center"/>
    </xf>
    <xf numFmtId="187" fontId="12" fillId="0" borderId="201" xfId="0" applyNumberFormat="1" applyFont="1" applyBorder="1"/>
    <xf numFmtId="186" fontId="12" fillId="0" borderId="201" xfId="0" applyNumberFormat="1" applyFont="1" applyBorder="1" applyAlignment="1">
      <alignment horizontal="right" vertical="center"/>
    </xf>
    <xf numFmtId="187" fontId="12" fillId="0" borderId="201" xfId="0" applyNumberFormat="1" applyFont="1" applyBorder="1" applyAlignment="1">
      <alignment horizontal="right" vertical="center"/>
    </xf>
    <xf numFmtId="0" fontId="12" fillId="0" borderId="210" xfId="0" applyFont="1" applyBorder="1"/>
    <xf numFmtId="0" fontId="12" fillId="0" borderId="211" xfId="0" applyFont="1" applyBorder="1"/>
    <xf numFmtId="164" fontId="12" fillId="0" borderId="160" xfId="0" applyNumberFormat="1" applyFont="1" applyBorder="1" applyAlignment="1">
      <alignment horizontal="right" vertical="center"/>
    </xf>
    <xf numFmtId="0" fontId="12" fillId="0" borderId="29" xfId="0" applyFont="1" applyBorder="1"/>
    <xf numFmtId="0" fontId="12" fillId="0" borderId="29" xfId="0" applyFont="1" applyBorder="1" applyAlignment="1">
      <alignment wrapText="1"/>
    </xf>
    <xf numFmtId="164" fontId="14" fillId="0" borderId="212" xfId="0" applyNumberFormat="1" applyFont="1" applyBorder="1" applyAlignment="1">
      <alignment horizontal="right" vertical="center"/>
    </xf>
    <xf numFmtId="0" fontId="12" fillId="0" borderId="160" xfId="0" applyFont="1" applyBorder="1" applyAlignment="1">
      <alignment wrapText="1"/>
    </xf>
    <xf numFmtId="0" fontId="12" fillId="10" borderId="160" xfId="0" applyFont="1" applyFill="1" applyBorder="1" applyAlignment="1">
      <alignment horizontal="center" vertical="center"/>
    </xf>
    <xf numFmtId="0" fontId="14" fillId="0" borderId="0" xfId="0" applyFont="1" applyAlignment="1"/>
    <xf numFmtId="0" fontId="0" fillId="0" borderId="0" xfId="24" applyFont="1" applyAlignment="1"/>
    <xf numFmtId="43" fontId="29" fillId="0" borderId="0" xfId="1" applyFont="1"/>
    <xf numFmtId="43" fontId="87" fillId="0" borderId="0" xfId="1" applyFont="1"/>
    <xf numFmtId="189" fontId="0" fillId="0" borderId="0" xfId="24" applyNumberFormat="1" applyFont="1"/>
    <xf numFmtId="2" fontId="77" fillId="0" borderId="0" xfId="24" applyNumberFormat="1" applyFont="1"/>
    <xf numFmtId="164" fontId="6" fillId="0" borderId="188" xfId="24" applyNumberFormat="1" applyFont="1" applyBorder="1" applyAlignment="1">
      <alignment horizontal="center" vertical="center"/>
    </xf>
    <xf numFmtId="164" fontId="6" fillId="0" borderId="185" xfId="24" applyNumberFormat="1" applyFont="1" applyBorder="1" applyAlignment="1">
      <alignment horizontal="center" vertical="center"/>
    </xf>
    <xf numFmtId="164" fontId="24" fillId="0" borderId="213" xfId="24" applyNumberFormat="1" applyFont="1" applyBorder="1" applyAlignment="1">
      <alignment horizontal="center" vertical="center"/>
    </xf>
    <xf numFmtId="164" fontId="24" fillId="0" borderId="185" xfId="24" applyNumberFormat="1" applyFont="1" applyBorder="1" applyAlignment="1">
      <alignment vertical="center"/>
    </xf>
    <xf numFmtId="164" fontId="77" fillId="0" borderId="145" xfId="24" applyNumberFormat="1" applyFont="1" applyFill="1" applyBorder="1" applyAlignment="1">
      <alignment horizontal="center"/>
    </xf>
    <xf numFmtId="164" fontId="77" fillId="0" borderId="137" xfId="24" applyNumberFormat="1" applyFont="1" applyFill="1" applyBorder="1" applyAlignment="1">
      <alignment horizontal="center"/>
    </xf>
    <xf numFmtId="164" fontId="77" fillId="0" borderId="146" xfId="24" applyNumberFormat="1" applyFont="1" applyFill="1" applyBorder="1"/>
    <xf numFmtId="1" fontId="77" fillId="0" borderId="138" xfId="24" applyNumberFormat="1" applyFont="1" applyFill="1" applyBorder="1" applyAlignment="1">
      <alignment horizontal="center"/>
    </xf>
    <xf numFmtId="164" fontId="77" fillId="0" borderId="145" xfId="24" applyNumberFormat="1" applyFont="1" applyBorder="1" applyAlignment="1">
      <alignment horizontal="center"/>
    </xf>
    <xf numFmtId="164" fontId="4" fillId="0" borderId="137" xfId="24" applyNumberFormat="1" applyFont="1" applyFill="1" applyBorder="1" applyAlignment="1">
      <alignment horizontal="center"/>
    </xf>
    <xf numFmtId="0" fontId="77" fillId="0" borderId="138" xfId="24" applyFont="1" applyBorder="1" applyAlignment="1">
      <alignment horizontal="center"/>
    </xf>
    <xf numFmtId="1" fontId="77" fillId="0" borderId="138" xfId="24" applyNumberFormat="1" applyFont="1" applyBorder="1" applyAlignment="1">
      <alignment horizontal="center"/>
    </xf>
    <xf numFmtId="164" fontId="4" fillId="0" borderId="146" xfId="24" applyNumberFormat="1" applyFont="1" applyFill="1" applyBorder="1" applyAlignment="1">
      <alignment horizontal="center"/>
    </xf>
    <xf numFmtId="164" fontId="77" fillId="0" borderId="136" xfId="24" applyNumberFormat="1" applyFont="1" applyBorder="1" applyAlignment="1">
      <alignment horizontal="center"/>
    </xf>
    <xf numFmtId="164" fontId="4" fillId="0" borderId="214" xfId="24" applyNumberFormat="1" applyFont="1" applyFill="1" applyBorder="1" applyAlignment="1">
      <alignment horizontal="center"/>
    </xf>
    <xf numFmtId="164" fontId="77" fillId="0" borderId="148" xfId="24" applyNumberFormat="1" applyFont="1" applyFill="1" applyBorder="1"/>
    <xf numFmtId="0" fontId="24" fillId="15" borderId="158" xfId="24" quotePrefix="1" applyFont="1" applyFill="1" applyBorder="1" applyAlignment="1">
      <alignment horizontal="center" vertical="center"/>
    </xf>
    <xf numFmtId="0" fontId="24" fillId="15" borderId="160" xfId="24" quotePrefix="1" applyFont="1" applyFill="1" applyBorder="1" applyAlignment="1">
      <alignment horizontal="center" vertical="center"/>
    </xf>
    <xf numFmtId="0" fontId="24" fillId="15" borderId="173" xfId="24" applyFont="1" applyFill="1" applyBorder="1" applyAlignment="1">
      <alignment horizontal="center" vertical="center"/>
    </xf>
    <xf numFmtId="2" fontId="24" fillId="0" borderId="215" xfId="24" applyNumberFormat="1" applyFont="1" applyBorder="1"/>
    <xf numFmtId="2" fontId="24" fillId="0" borderId="216" xfId="24" applyNumberFormat="1" applyFont="1" applyBorder="1"/>
    <xf numFmtId="2" fontId="24" fillId="0" borderId="217" xfId="24" applyNumberFormat="1" applyFont="1" applyBorder="1"/>
    <xf numFmtId="169" fontId="24" fillId="0" borderId="218" xfId="24" applyNumberFormat="1" applyFont="1" applyBorder="1" applyAlignment="1">
      <alignment horizontal="left"/>
    </xf>
    <xf numFmtId="2" fontId="77" fillId="0" borderId="158" xfId="24" applyNumberFormat="1" applyFont="1" applyBorder="1" applyAlignment="1">
      <alignment horizontal="center"/>
    </xf>
    <xf numFmtId="2" fontId="77" fillId="0" borderId="137" xfId="24" applyNumberFormat="1" applyFont="1" applyBorder="1" applyAlignment="1">
      <alignment horizontal="right"/>
    </xf>
    <xf numFmtId="2" fontId="77" fillId="0" borderId="146" xfId="24" applyNumberFormat="1" applyFont="1" applyBorder="1" applyAlignment="1">
      <alignment horizontal="right"/>
    </xf>
    <xf numFmtId="2" fontId="77" fillId="0" borderId="146" xfId="24" applyNumberFormat="1" applyFont="1" applyBorder="1"/>
    <xf numFmtId="169" fontId="77" fillId="0" borderId="147" xfId="24" applyNumberFormat="1" applyFont="1" applyBorder="1" applyAlignment="1">
      <alignment horizontal="left"/>
    </xf>
    <xf numFmtId="2" fontId="77" fillId="0" borderId="158" xfId="24" applyNumberFormat="1" applyFont="1" applyBorder="1" applyAlignment="1">
      <alignment horizontal="right"/>
    </xf>
    <xf numFmtId="2" fontId="77" fillId="0" borderId="137" xfId="24" applyNumberFormat="1" applyFont="1" applyBorder="1"/>
    <xf numFmtId="2" fontId="77" fillId="0" borderId="158" xfId="24" applyNumberFormat="1" applyFont="1" applyBorder="1"/>
    <xf numFmtId="2" fontId="77" fillId="0" borderId="214" xfId="24" applyNumberFormat="1" applyFont="1" applyBorder="1"/>
    <xf numFmtId="2" fontId="77" fillId="0" borderId="148" xfId="24" applyNumberFormat="1" applyFont="1" applyBorder="1"/>
    <xf numFmtId="169" fontId="77" fillId="0" borderId="149" xfId="24" applyNumberFormat="1" applyFont="1" applyBorder="1" applyAlignment="1">
      <alignment horizontal="left"/>
    </xf>
    <xf numFmtId="0" fontId="24" fillId="15" borderId="152" xfId="24" quotePrefix="1" applyFont="1" applyFill="1" applyBorder="1" applyAlignment="1">
      <alignment horizontal="center" vertical="center"/>
    </xf>
    <xf numFmtId="0" fontId="24" fillId="15" borderId="153" xfId="24" quotePrefix="1" applyFont="1" applyFill="1" applyBorder="1" applyAlignment="1">
      <alignment horizontal="center" vertical="center"/>
    </xf>
    <xf numFmtId="169" fontId="24" fillId="15" borderId="182" xfId="24" quotePrefix="1" applyNumberFormat="1" applyFont="1" applyFill="1" applyBorder="1" applyAlignment="1">
      <alignment horizontal="center" vertical="center"/>
    </xf>
    <xf numFmtId="169" fontId="24" fillId="15" borderId="153" xfId="24" quotePrefix="1" applyNumberFormat="1" applyFont="1" applyFill="1" applyBorder="1" applyAlignment="1">
      <alignment horizontal="center" vertical="center"/>
    </xf>
    <xf numFmtId="169" fontId="24" fillId="15" borderId="153" xfId="24" applyNumberFormat="1" applyFont="1" applyFill="1" applyBorder="1" applyAlignment="1">
      <alignment horizontal="center" vertical="center"/>
    </xf>
    <xf numFmtId="169" fontId="24" fillId="15" borderId="219" xfId="24" applyNumberFormat="1" applyFont="1" applyFill="1" applyBorder="1" applyAlignment="1">
      <alignment horizontal="center" vertical="center"/>
    </xf>
    <xf numFmtId="0" fontId="24" fillId="0" borderId="0" xfId="24" applyFont="1" applyAlignment="1">
      <alignment horizontal="center"/>
    </xf>
    <xf numFmtId="172" fontId="24" fillId="0" borderId="0" xfId="24" applyNumberFormat="1" applyFont="1" applyAlignment="1">
      <alignment horizontal="center" vertical="center"/>
    </xf>
    <xf numFmtId="164" fontId="26" fillId="0" borderId="170" xfId="24" applyNumberFormat="1" applyFont="1" applyBorder="1" applyAlignment="1">
      <alignment horizontal="center" wrapText="1"/>
    </xf>
    <xf numFmtId="164" fontId="26" fillId="0" borderId="185" xfId="24" applyNumberFormat="1" applyFont="1" applyBorder="1" applyAlignment="1">
      <alignment horizontal="center" wrapText="1"/>
    </xf>
    <xf numFmtId="164" fontId="26" fillId="0" borderId="213" xfId="24" applyNumberFormat="1" applyFont="1" applyBorder="1" applyAlignment="1">
      <alignment horizontal="center" wrapText="1"/>
    </xf>
    <xf numFmtId="164" fontId="26" fillId="0" borderId="172" xfId="24" applyNumberFormat="1" applyFont="1" applyBorder="1" applyAlignment="1">
      <alignment horizontal="center" wrapText="1"/>
    </xf>
    <xf numFmtId="172" fontId="26" fillId="0" borderId="186" xfId="24" applyNumberFormat="1" applyFont="1" applyBorder="1" applyAlignment="1">
      <alignment horizontal="left"/>
    </xf>
    <xf numFmtId="164" fontId="28" fillId="0" borderId="158" xfId="24" applyNumberFormat="1" applyFont="1" applyBorder="1" applyAlignment="1">
      <alignment horizontal="center"/>
    </xf>
    <xf numFmtId="164" fontId="28" fillId="0" borderId="192" xfId="24" applyNumberFormat="1" applyFont="1" applyBorder="1" applyAlignment="1">
      <alignment horizontal="center"/>
    </xf>
    <xf numFmtId="164" fontId="28" fillId="0" borderId="212" xfId="24" applyNumberFormat="1" applyFont="1" applyBorder="1" applyAlignment="1">
      <alignment horizontal="center"/>
    </xf>
    <xf numFmtId="164" fontId="28" fillId="0" borderId="146" xfId="24" applyNumberFormat="1" applyFont="1" applyBorder="1" applyAlignment="1">
      <alignment horizontal="center"/>
    </xf>
    <xf numFmtId="172" fontId="28" fillId="0" borderId="144" xfId="24" applyNumberFormat="1" applyFont="1" applyBorder="1" applyAlignment="1">
      <alignment horizontal="left"/>
    </xf>
    <xf numFmtId="172" fontId="28" fillId="0" borderId="147" xfId="24" applyNumberFormat="1" applyFont="1" applyBorder="1" applyAlignment="1">
      <alignment horizontal="left"/>
    </xf>
    <xf numFmtId="164" fontId="28" fillId="0" borderId="187" xfId="24" applyNumberFormat="1" applyFont="1" applyBorder="1" applyAlignment="1">
      <alignment horizontal="center"/>
    </xf>
    <xf numFmtId="164" fontId="28" fillId="0" borderId="179" xfId="24" applyNumberFormat="1" applyFont="1" applyBorder="1" applyAlignment="1">
      <alignment horizontal="center"/>
    </xf>
    <xf numFmtId="164" fontId="28" fillId="0" borderId="220" xfId="24" applyNumberFormat="1" applyFont="1" applyBorder="1" applyAlignment="1">
      <alignment horizontal="center"/>
    </xf>
    <xf numFmtId="164" fontId="28" fillId="0" borderId="148" xfId="24" applyNumberFormat="1" applyFont="1" applyBorder="1" applyAlignment="1">
      <alignment horizontal="center"/>
    </xf>
    <xf numFmtId="172" fontId="28" fillId="0" borderId="149" xfId="24" applyNumberFormat="1" applyFont="1" applyBorder="1" applyAlignment="1">
      <alignment horizontal="left"/>
    </xf>
    <xf numFmtId="164" fontId="28" fillId="0" borderId="162" xfId="24" applyNumberFormat="1" applyFont="1" applyBorder="1" applyAlignment="1">
      <alignment horizontal="center"/>
    </xf>
    <xf numFmtId="164" fontId="28" fillId="0" borderId="199" xfId="24" applyNumberFormat="1" applyFont="1" applyBorder="1" applyAlignment="1">
      <alignment horizontal="center"/>
    </xf>
    <xf numFmtId="164" fontId="28" fillId="0" borderId="221" xfId="24" applyNumberFormat="1" applyFont="1" applyBorder="1" applyAlignment="1">
      <alignment horizontal="center"/>
    </xf>
    <xf numFmtId="164" fontId="28" fillId="0" borderId="143" xfId="24" applyNumberFormat="1" applyFont="1" applyBorder="1" applyAlignment="1">
      <alignment horizontal="center"/>
    </xf>
    <xf numFmtId="170" fontId="77" fillId="0" borderId="0" xfId="24" applyNumberFormat="1" applyFont="1"/>
    <xf numFmtId="0" fontId="26" fillId="15" borderId="203" xfId="24" applyFont="1" applyFill="1" applyBorder="1" applyAlignment="1">
      <alignment horizontal="center" vertical="center" wrapText="1"/>
    </xf>
    <xf numFmtId="0" fontId="26" fillId="15" borderId="160" xfId="24" applyFont="1" applyFill="1" applyBorder="1" applyAlignment="1">
      <alignment horizontal="center" vertical="center" wrapText="1"/>
    </xf>
    <xf numFmtId="172" fontId="26" fillId="15" borderId="160" xfId="24" applyNumberFormat="1" applyFont="1" applyFill="1" applyBorder="1" applyAlignment="1">
      <alignment horizontal="center" vertical="center" wrapText="1"/>
    </xf>
    <xf numFmtId="0" fontId="0" fillId="0" borderId="0" xfId="25" applyFont="1"/>
    <xf numFmtId="0" fontId="14" fillId="0" borderId="0" xfId="25" applyFont="1" applyAlignment="1">
      <alignment vertical="center"/>
    </xf>
    <xf numFmtId="0" fontId="21" fillId="0" borderId="0" xfId="25" applyFont="1" applyAlignment="1">
      <alignment vertical="center"/>
    </xf>
    <xf numFmtId="164" fontId="6" fillId="0" borderId="0" xfId="0" applyNumberFormat="1" applyFont="1" applyFill="1" applyBorder="1" applyAlignment="1">
      <alignment horizontal="center" vertical="center"/>
    </xf>
    <xf numFmtId="1" fontId="6" fillId="0" borderId="0" xfId="0" applyNumberFormat="1" applyFont="1" applyFill="1" applyBorder="1" applyAlignment="1">
      <alignment horizontal="right" vertical="center"/>
    </xf>
    <xf numFmtId="164" fontId="6" fillId="0" borderId="0" xfId="0" applyNumberFormat="1" applyFont="1" applyFill="1" applyBorder="1" applyAlignment="1">
      <alignment vertical="center"/>
    </xf>
    <xf numFmtId="0" fontId="21" fillId="0" borderId="0" xfId="0" applyFont="1" applyAlignment="1">
      <alignment vertical="center"/>
    </xf>
    <xf numFmtId="164" fontId="6" fillId="0" borderId="33" xfId="0" applyNumberFormat="1" applyFont="1" applyFill="1" applyBorder="1" applyAlignment="1">
      <alignment horizontal="center" vertical="center"/>
    </xf>
    <xf numFmtId="164" fontId="6" fillId="0" borderId="32" xfId="0" applyNumberFormat="1" applyFont="1" applyFill="1" applyBorder="1" applyAlignment="1">
      <alignment horizontal="center" vertical="center"/>
    </xf>
    <xf numFmtId="164" fontId="6" fillId="0" borderId="41" xfId="0" applyNumberFormat="1" applyFont="1" applyFill="1" applyBorder="1" applyAlignment="1">
      <alignment horizontal="center" vertical="center"/>
    </xf>
    <xf numFmtId="1" fontId="6" fillId="0" borderId="41" xfId="0" applyNumberFormat="1" applyFont="1" applyFill="1" applyBorder="1" applyAlignment="1">
      <alignment horizontal="right" vertical="center"/>
    </xf>
    <xf numFmtId="1" fontId="6" fillId="0" borderId="32" xfId="0" applyNumberFormat="1" applyFont="1" applyFill="1" applyBorder="1" applyAlignment="1">
      <alignment horizontal="right" vertical="center"/>
    </xf>
    <xf numFmtId="1" fontId="6" fillId="0" borderId="100" xfId="0" applyNumberFormat="1" applyFont="1" applyFill="1" applyBorder="1" applyAlignment="1">
      <alignment vertical="center"/>
    </xf>
    <xf numFmtId="164" fontId="6" fillId="0" borderId="100" xfId="0" applyNumberFormat="1" applyFont="1" applyFill="1" applyBorder="1" applyAlignment="1">
      <alignment vertical="center"/>
    </xf>
    <xf numFmtId="183" fontId="14" fillId="0" borderId="0" xfId="25" applyNumberFormat="1" applyFont="1" applyAlignment="1">
      <alignment vertical="center"/>
    </xf>
    <xf numFmtId="164" fontId="4" fillId="0" borderId="17" xfId="0" applyNumberFormat="1" applyFont="1" applyFill="1" applyBorder="1" applyAlignment="1">
      <alignment horizontal="center" vertical="center"/>
    </xf>
    <xf numFmtId="164" fontId="4" fillId="0" borderId="19" xfId="0" applyNumberFormat="1" applyFont="1" applyFill="1" applyBorder="1" applyAlignment="1">
      <alignment horizontal="center" vertical="center"/>
    </xf>
    <xf numFmtId="1" fontId="4" fillId="0" borderId="19" xfId="0" applyNumberFormat="1" applyFont="1" applyFill="1" applyBorder="1" applyAlignment="1">
      <alignment horizontal="right" vertical="center"/>
    </xf>
    <xf numFmtId="1" fontId="4" fillId="0" borderId="16" xfId="0" applyNumberFormat="1" applyFont="1" applyFill="1" applyBorder="1" applyAlignment="1">
      <alignment horizontal="right" vertical="center"/>
    </xf>
    <xf numFmtId="1" fontId="4" fillId="0" borderId="16" xfId="0" applyNumberFormat="1" applyFont="1" applyFill="1" applyBorder="1" applyAlignment="1">
      <alignment vertical="center"/>
    </xf>
    <xf numFmtId="1" fontId="4" fillId="0" borderId="93" xfId="0" applyNumberFormat="1" applyFont="1" applyFill="1" applyBorder="1" applyAlignment="1">
      <alignment horizontal="center" vertical="center"/>
    </xf>
    <xf numFmtId="164" fontId="4" fillId="0" borderId="19" xfId="0" quotePrefix="1" applyNumberFormat="1" applyFont="1" applyFill="1" applyBorder="1" applyAlignment="1">
      <alignment horizontal="center" vertical="center"/>
    </xf>
    <xf numFmtId="164" fontId="4" fillId="0" borderId="14" xfId="0" applyNumberFormat="1" applyFont="1" applyFill="1" applyBorder="1" applyAlignment="1">
      <alignment horizontal="center" vertical="center"/>
    </xf>
    <xf numFmtId="164" fontId="4" fillId="0" borderId="13" xfId="0" applyNumberFormat="1" applyFont="1" applyFill="1" applyBorder="1" applyAlignment="1">
      <alignment horizontal="center" vertical="center"/>
    </xf>
    <xf numFmtId="164" fontId="6" fillId="0" borderId="13" xfId="0" applyNumberFormat="1" applyFont="1" applyFill="1" applyBorder="1" applyAlignment="1">
      <alignment vertical="center"/>
    </xf>
    <xf numFmtId="1" fontId="4" fillId="0" borderId="94" xfId="0" applyNumberFormat="1" applyFont="1" applyFill="1" applyBorder="1" applyAlignment="1">
      <alignment horizontal="center" vertical="center"/>
    </xf>
    <xf numFmtId="164" fontId="6" fillId="0" borderId="10" xfId="0" applyNumberFormat="1" applyFont="1" applyFill="1" applyBorder="1" applyAlignment="1">
      <alignment horizontal="center" vertical="center"/>
    </xf>
    <xf numFmtId="164" fontId="6" fillId="0" borderId="37" xfId="0" applyNumberFormat="1" applyFont="1" applyFill="1" applyBorder="1" applyAlignment="1">
      <alignment horizontal="center" vertical="center"/>
    </xf>
    <xf numFmtId="164" fontId="6" fillId="0" borderId="9" xfId="0" applyNumberFormat="1" applyFont="1" applyFill="1" applyBorder="1" applyAlignment="1">
      <alignment horizontal="center" vertical="center"/>
    </xf>
    <xf numFmtId="164" fontId="6" fillId="0" borderId="9" xfId="0" applyNumberFormat="1" applyFont="1" applyFill="1" applyBorder="1" applyAlignment="1">
      <alignment vertical="center"/>
    </xf>
    <xf numFmtId="1" fontId="4" fillId="0" borderId="45" xfId="0" applyNumberFormat="1" applyFont="1" applyFill="1" applyBorder="1" applyAlignment="1">
      <alignment horizontal="center" vertical="center"/>
    </xf>
    <xf numFmtId="164" fontId="6" fillId="0" borderId="17" xfId="0" applyNumberFormat="1" applyFont="1" applyFill="1" applyBorder="1" applyAlignment="1">
      <alignment horizontal="center" vertical="center"/>
    </xf>
    <xf numFmtId="164" fontId="6" fillId="0" borderId="19" xfId="0" applyNumberFormat="1" applyFont="1" applyFill="1" applyBorder="1" applyAlignment="1">
      <alignment horizontal="center" vertical="center"/>
    </xf>
    <xf numFmtId="1" fontId="6" fillId="0" borderId="19" xfId="0" applyNumberFormat="1" applyFont="1" applyFill="1" applyBorder="1" applyAlignment="1">
      <alignment horizontal="right" vertical="center"/>
    </xf>
    <xf numFmtId="1" fontId="6" fillId="0" borderId="16" xfId="0" applyNumberFormat="1" applyFont="1" applyFill="1" applyBorder="1" applyAlignment="1">
      <alignment horizontal="right" vertical="center"/>
    </xf>
    <xf numFmtId="1" fontId="6" fillId="0" borderId="16" xfId="0" applyNumberFormat="1" applyFont="1" applyFill="1" applyBorder="1" applyAlignment="1">
      <alignment vertical="center"/>
    </xf>
    <xf numFmtId="164" fontId="6" fillId="0" borderId="16" xfId="0" applyNumberFormat="1" applyFont="1" applyFill="1" applyBorder="1" applyAlignment="1">
      <alignment vertical="center"/>
    </xf>
    <xf numFmtId="164" fontId="14" fillId="0" borderId="139" xfId="25" applyNumberFormat="1" applyFont="1" applyBorder="1" applyAlignment="1">
      <alignment horizontal="center" vertical="center"/>
    </xf>
    <xf numFmtId="164" fontId="14" fillId="0" borderId="140" xfId="25" applyNumberFormat="1" applyFont="1" applyBorder="1" applyAlignment="1">
      <alignment horizontal="center" vertical="center"/>
    </xf>
    <xf numFmtId="164" fontId="12" fillId="0" borderId="140" xfId="25" applyNumberFormat="1" applyFont="1" applyBorder="1" applyAlignment="1">
      <alignment vertical="center"/>
    </xf>
    <xf numFmtId="1" fontId="14" fillId="0" borderId="141" xfId="25" applyNumberFormat="1" applyFont="1" applyBorder="1" applyAlignment="1">
      <alignment horizontal="center" vertical="center"/>
    </xf>
    <xf numFmtId="49" fontId="12" fillId="15" borderId="139" xfId="25" applyNumberFormat="1" applyFont="1" applyFill="1" applyBorder="1" applyAlignment="1">
      <alignment horizontal="center" vertical="center"/>
    </xf>
    <xf numFmtId="49" fontId="12" fillId="15" borderId="223" xfId="25" applyNumberFormat="1" applyFont="1" applyFill="1" applyBorder="1" applyAlignment="1">
      <alignment horizontal="center" vertical="center"/>
    </xf>
    <xf numFmtId="49" fontId="12" fillId="15" borderId="180" xfId="25" applyNumberFormat="1" applyFont="1" applyFill="1" applyBorder="1" applyAlignment="1">
      <alignment horizontal="center" vertical="center"/>
    </xf>
    <xf numFmtId="169" fontId="12" fillId="15" borderId="160" xfId="25" applyNumberFormat="1" applyFont="1" applyFill="1" applyBorder="1" applyAlignment="1">
      <alignment horizontal="center" vertical="center" wrapText="1"/>
    </xf>
    <xf numFmtId="49" fontId="12" fillId="15" borderId="143" xfId="25" applyNumberFormat="1" applyFont="1" applyFill="1" applyBorder="1" applyAlignment="1">
      <alignment horizontal="center" vertical="center"/>
    </xf>
    <xf numFmtId="0" fontId="14" fillId="0" borderId="0" xfId="24" applyFont="1"/>
    <xf numFmtId="0" fontId="13" fillId="0" borderId="0" xfId="26" applyFont="1"/>
    <xf numFmtId="0" fontId="41" fillId="0" borderId="228" xfId="24" applyFont="1" applyBorder="1" applyAlignment="1">
      <alignment horizontal="center" vertical="center"/>
    </xf>
    <xf numFmtId="0" fontId="41" fillId="0" borderId="213" xfId="24" applyFont="1" applyBorder="1" applyAlignment="1">
      <alignment horizontal="center" vertical="center"/>
    </xf>
    <xf numFmtId="0" fontId="41" fillId="0" borderId="172" xfId="24" applyFont="1" applyBorder="1" applyAlignment="1">
      <alignment horizontal="center" vertical="center"/>
    </xf>
    <xf numFmtId="0" fontId="41" fillId="0" borderId="172" xfId="24" applyFont="1" applyBorder="1" applyAlignment="1">
      <alignment vertical="center"/>
    </xf>
    <xf numFmtId="0" fontId="12" fillId="0" borderId="186" xfId="24" applyFont="1" applyBorder="1" applyAlignment="1">
      <alignment horizontal="center" vertical="center"/>
    </xf>
    <xf numFmtId="0" fontId="22" fillId="0" borderId="190" xfId="24" applyFont="1" applyBorder="1" applyAlignment="1">
      <alignment horizontal="center" vertical="center"/>
    </xf>
    <xf numFmtId="0" fontId="22" fillId="0" borderId="221" xfId="24" applyFont="1" applyBorder="1" applyAlignment="1">
      <alignment horizontal="center" vertical="center"/>
    </xf>
    <xf numFmtId="0" fontId="22" fillId="0" borderId="143" xfId="24" applyFont="1" applyBorder="1" applyAlignment="1">
      <alignment horizontal="center" vertical="center"/>
    </xf>
    <xf numFmtId="0" fontId="22" fillId="0" borderId="143" xfId="24" applyFont="1" applyBorder="1" applyAlignment="1">
      <alignment vertical="center"/>
    </xf>
    <xf numFmtId="0" fontId="12" fillId="0" borderId="144" xfId="24" applyFont="1" applyBorder="1" applyAlignment="1">
      <alignment horizontal="center" vertical="center"/>
    </xf>
    <xf numFmtId="0" fontId="22" fillId="0" borderId="212" xfId="24" applyFont="1" applyBorder="1" applyAlignment="1">
      <alignment horizontal="center" vertical="center"/>
    </xf>
    <xf numFmtId="0" fontId="22" fillId="0" borderId="146" xfId="24" applyFont="1" applyBorder="1" applyAlignment="1">
      <alignment horizontal="center" vertical="center"/>
    </xf>
    <xf numFmtId="0" fontId="22" fillId="0" borderId="146" xfId="24" applyFont="1" applyBorder="1" applyAlignment="1">
      <alignment vertical="center"/>
    </xf>
    <xf numFmtId="0" fontId="12" fillId="0" borderId="147" xfId="24" applyFont="1" applyBorder="1" applyAlignment="1">
      <alignment horizontal="center" vertical="center"/>
    </xf>
    <xf numFmtId="0" fontId="41" fillId="0" borderId="147" xfId="24" applyFont="1" applyBorder="1" applyAlignment="1">
      <alignment horizontal="center" vertical="center"/>
    </xf>
    <xf numFmtId="0" fontId="22" fillId="0" borderId="229" xfId="24" applyFont="1" applyBorder="1" applyAlignment="1">
      <alignment horizontal="center" vertical="center"/>
    </xf>
    <xf numFmtId="0" fontId="22" fillId="0" borderId="220" xfId="24" applyFont="1" applyBorder="1" applyAlignment="1">
      <alignment horizontal="center" vertical="center"/>
    </xf>
    <xf numFmtId="0" fontId="22" fillId="0" borderId="148" xfId="24" applyFont="1" applyBorder="1" applyAlignment="1">
      <alignment horizontal="center" vertical="center"/>
    </xf>
    <xf numFmtId="0" fontId="22" fillId="0" borderId="148" xfId="24" applyFont="1" applyBorder="1" applyAlignment="1">
      <alignment vertical="center"/>
    </xf>
    <xf numFmtId="0" fontId="41" fillId="0" borderId="149" xfId="24" applyFont="1" applyBorder="1" applyAlignment="1">
      <alignment horizontal="center" vertical="center"/>
    </xf>
    <xf numFmtId="0" fontId="41" fillId="17" borderId="147" xfId="24" applyFont="1" applyFill="1" applyBorder="1" applyAlignment="1">
      <alignment horizontal="center" vertical="center"/>
    </xf>
    <xf numFmtId="0" fontId="41" fillId="17" borderId="219" xfId="24" applyFont="1" applyFill="1" applyBorder="1" applyAlignment="1">
      <alignment horizontal="center" vertical="center"/>
    </xf>
    <xf numFmtId="0" fontId="0" fillId="4" borderId="0" xfId="27" applyFont="1" applyFill="1" applyAlignment="1"/>
    <xf numFmtId="0" fontId="14" fillId="4" borderId="0" xfId="27" applyFont="1" applyFill="1"/>
    <xf numFmtId="164" fontId="14" fillId="4" borderId="0" xfId="27" applyNumberFormat="1" applyFont="1" applyFill="1"/>
    <xf numFmtId="0" fontId="0" fillId="0" borderId="0" xfId="27" applyFont="1" applyAlignment="1"/>
    <xf numFmtId="0" fontId="14" fillId="0" borderId="0" xfId="27" applyFont="1"/>
    <xf numFmtId="183" fontId="0" fillId="0" borderId="0" xfId="27" applyNumberFormat="1" applyFont="1" applyAlignment="1"/>
    <xf numFmtId="164" fontId="90" fillId="0" borderId="190" xfId="27" applyNumberFormat="1" applyFont="1" applyBorder="1" applyAlignment="1">
      <alignment horizontal="center"/>
    </xf>
    <xf numFmtId="164" fontId="4" fillId="0" borderId="146" xfId="27" applyNumberFormat="1" applyFont="1" applyFill="1" applyBorder="1" applyAlignment="1">
      <alignment horizontal="center"/>
    </xf>
    <xf numFmtId="164" fontId="6" fillId="0" borderId="172" xfId="27" applyNumberFormat="1" applyFont="1" applyBorder="1"/>
    <xf numFmtId="164" fontId="12" fillId="0" borderId="172" xfId="27" applyNumberFormat="1" applyFont="1" applyFill="1" applyBorder="1"/>
    <xf numFmtId="0" fontId="12" fillId="0" borderId="231" xfId="27" applyFont="1" applyBorder="1"/>
    <xf numFmtId="0" fontId="14" fillId="0" borderId="231" xfId="27" applyFont="1" applyBorder="1"/>
    <xf numFmtId="0" fontId="12" fillId="0" borderId="232" xfId="27" applyFont="1" applyBorder="1"/>
    <xf numFmtId="164" fontId="4" fillId="0" borderId="146" xfId="27" applyNumberFormat="1" applyFont="1" applyBorder="1"/>
    <xf numFmtId="164" fontId="14" fillId="0" borderId="146" xfId="27" applyNumberFormat="1" applyFont="1" applyFill="1" applyBorder="1"/>
    <xf numFmtId="0" fontId="14" fillId="0" borderId="138" xfId="27" applyFont="1" applyBorder="1"/>
    <xf numFmtId="164" fontId="91" fillId="0" borderId="190" xfId="27" applyNumberFormat="1" applyFont="1" applyBorder="1" applyAlignment="1">
      <alignment horizontal="center"/>
    </xf>
    <xf numFmtId="164" fontId="92" fillId="0" borderId="233" xfId="27" applyNumberFormat="1" applyFont="1" applyBorder="1" applyAlignment="1">
      <alignment horizontal="center"/>
    </xf>
    <xf numFmtId="164" fontId="6" fillId="0" borderId="160" xfId="27" applyNumberFormat="1" applyFont="1" applyFill="1" applyBorder="1" applyAlignment="1">
      <alignment horizontal="center"/>
    </xf>
    <xf numFmtId="164" fontId="6" fillId="0" borderId="160" xfId="27" applyNumberFormat="1" applyFont="1" applyBorder="1"/>
    <xf numFmtId="164" fontId="12" fillId="0" borderId="160" xfId="27" applyNumberFormat="1" applyFont="1" applyFill="1" applyBorder="1"/>
    <xf numFmtId="0" fontId="12" fillId="0" borderId="140" xfId="27" applyFont="1" applyBorder="1"/>
    <xf numFmtId="0" fontId="12" fillId="0" borderId="141" xfId="27" applyFont="1" applyBorder="1"/>
    <xf numFmtId="164" fontId="91" fillId="0" borderId="233" xfId="27" applyNumberFormat="1" applyFont="1" applyBorder="1" applyAlignment="1">
      <alignment horizontal="center"/>
    </xf>
    <xf numFmtId="164" fontId="4" fillId="0" borderId="160" xfId="27" applyNumberFormat="1" applyFont="1" applyFill="1" applyBorder="1" applyAlignment="1">
      <alignment horizontal="center"/>
    </xf>
    <xf numFmtId="164" fontId="4" fillId="0" borderId="160" xfId="27" applyNumberFormat="1" applyFont="1" applyBorder="1" applyAlignment="1">
      <alignment horizontal="right"/>
    </xf>
    <xf numFmtId="164" fontId="14" fillId="0" borderId="160" xfId="27" applyNumberFormat="1" applyFont="1" applyFill="1" applyBorder="1"/>
    <xf numFmtId="0" fontId="14" fillId="0" borderId="140" xfId="27" applyFont="1" applyBorder="1"/>
    <xf numFmtId="0" fontId="14" fillId="0" borderId="141" xfId="27" applyFont="1" applyBorder="1"/>
    <xf numFmtId="164" fontId="93" fillId="0" borderId="190" xfId="27" applyNumberFormat="1" applyFont="1" applyBorder="1" applyAlignment="1">
      <alignment horizontal="center"/>
    </xf>
    <xf numFmtId="164" fontId="6" fillId="0" borderId="160" xfId="27" applyNumberFormat="1" applyFont="1" applyBorder="1" applyAlignment="1">
      <alignment horizontal="right"/>
    </xf>
    <xf numFmtId="164" fontId="90" fillId="0" borderId="233" xfId="27" applyNumberFormat="1" applyFont="1" applyBorder="1" applyAlignment="1">
      <alignment horizontal="center"/>
    </xf>
    <xf numFmtId="164" fontId="14" fillId="0" borderId="160" xfId="27" applyNumberFormat="1" applyFont="1" applyFill="1" applyBorder="1" applyAlignment="1">
      <alignment horizontal="center"/>
    </xf>
    <xf numFmtId="164" fontId="14" fillId="0" borderId="160" xfId="27" applyNumberFormat="1" applyFont="1" applyBorder="1" applyAlignment="1">
      <alignment horizontal="right"/>
    </xf>
    <xf numFmtId="164" fontId="14" fillId="0" borderId="146" xfId="27" applyNumberFormat="1" applyFont="1" applyFill="1" applyBorder="1" applyAlignment="1">
      <alignment horizontal="center"/>
    </xf>
    <xf numFmtId="164" fontId="14" fillId="0" borderId="146" xfId="27" applyNumberFormat="1" applyFont="1" applyBorder="1" applyAlignment="1">
      <alignment horizontal="right"/>
    </xf>
    <xf numFmtId="164" fontId="93" fillId="0" borderId="233" xfId="27" applyNumberFormat="1" applyFont="1" applyBorder="1" applyAlignment="1">
      <alignment horizontal="center"/>
    </xf>
    <xf numFmtId="164" fontId="12" fillId="0" borderId="160" xfId="27" applyNumberFormat="1" applyFont="1" applyFill="1" applyBorder="1" applyAlignment="1">
      <alignment horizontal="center"/>
    </xf>
    <xf numFmtId="164" fontId="12" fillId="0" borderId="160" xfId="27" applyNumberFormat="1" applyFont="1" applyBorder="1" applyAlignment="1">
      <alignment horizontal="right"/>
    </xf>
    <xf numFmtId="164" fontId="14" fillId="0" borderId="212" xfId="27" applyNumberFormat="1" applyFont="1" applyFill="1" applyBorder="1" applyAlignment="1">
      <alignment horizontal="center"/>
    </xf>
    <xf numFmtId="0" fontId="14" fillId="0" borderId="192" xfId="27" applyFont="1" applyBorder="1"/>
    <xf numFmtId="164" fontId="14" fillId="0" borderId="63" xfId="27" applyNumberFormat="1" applyFont="1" applyFill="1" applyBorder="1" applyAlignment="1">
      <alignment horizontal="center"/>
    </xf>
    <xf numFmtId="164" fontId="14" fillId="0" borderId="212" xfId="27" applyNumberFormat="1" applyFont="1" applyBorder="1" applyAlignment="1">
      <alignment horizontal="right"/>
    </xf>
    <xf numFmtId="164" fontId="14" fillId="0" borderId="212" xfId="27" applyNumberFormat="1" applyFont="1" applyBorder="1"/>
    <xf numFmtId="164" fontId="14" fillId="0" borderId="234" xfId="27" applyNumberFormat="1" applyFont="1" applyFill="1" applyBorder="1" applyAlignment="1">
      <alignment horizontal="center"/>
    </xf>
    <xf numFmtId="164" fontId="14" fillId="0" borderId="220" xfId="27" applyNumberFormat="1" applyFont="1" applyBorder="1" applyAlignment="1">
      <alignment horizontal="right"/>
    </xf>
    <xf numFmtId="164" fontId="93" fillId="0" borderId="224" xfId="27" applyNumberFormat="1" applyFont="1" applyBorder="1" applyAlignment="1">
      <alignment horizontal="center"/>
    </xf>
    <xf numFmtId="164" fontId="12" fillId="0" borderId="143" xfId="27" applyNumberFormat="1" applyFont="1" applyBorder="1" applyAlignment="1">
      <alignment horizontal="right"/>
    </xf>
    <xf numFmtId="0" fontId="12" fillId="16" borderId="162" xfId="27" applyFont="1" applyFill="1" applyBorder="1" applyAlignment="1">
      <alignment horizontal="center" vertical="center"/>
    </xf>
    <xf numFmtId="0" fontId="12" fillId="16" borderId="173" xfId="27" applyFont="1" applyFill="1" applyBorder="1" applyAlignment="1">
      <alignment horizontal="center" vertical="center"/>
    </xf>
    <xf numFmtId="0" fontId="12" fillId="16" borderId="160" xfId="27" applyFont="1" applyFill="1" applyBorder="1" applyAlignment="1">
      <alignment horizontal="center" vertical="center"/>
    </xf>
    <xf numFmtId="0" fontId="19" fillId="0" borderId="0" xfId="29" applyFont="1" applyAlignment="1">
      <alignment vertical="center"/>
    </xf>
    <xf numFmtId="0" fontId="19" fillId="0" borderId="0" xfId="29" applyFont="1" applyFill="1" applyAlignment="1">
      <alignment vertical="center"/>
    </xf>
    <xf numFmtId="0" fontId="19" fillId="0" borderId="0" xfId="29" applyFont="1" applyFill="1" applyAlignment="1">
      <alignment horizontal="right" vertical="center"/>
    </xf>
    <xf numFmtId="0" fontId="19" fillId="4" borderId="0" xfId="29" applyFont="1" applyFill="1" applyAlignment="1">
      <alignment horizontal="right" vertical="center"/>
    </xf>
    <xf numFmtId="0" fontId="19" fillId="0" borderId="0" xfId="29" applyFont="1" applyAlignment="1">
      <alignment horizontal="right" vertical="center"/>
    </xf>
    <xf numFmtId="0" fontId="56" fillId="0" borderId="0" xfId="29" applyFont="1" applyAlignment="1">
      <alignment vertical="center"/>
    </xf>
    <xf numFmtId="164" fontId="19" fillId="0" borderId="0" xfId="29" applyNumberFormat="1" applyFont="1" applyFill="1" applyAlignment="1">
      <alignment horizontal="right" vertical="center"/>
    </xf>
    <xf numFmtId="164" fontId="19" fillId="4" borderId="0" xfId="29" applyNumberFormat="1" applyFont="1" applyFill="1" applyAlignment="1">
      <alignment horizontal="right" vertical="center"/>
    </xf>
    <xf numFmtId="164" fontId="19" fillId="0" borderId="0" xfId="29" applyNumberFormat="1" applyFont="1" applyAlignment="1">
      <alignment horizontal="right" vertical="center"/>
    </xf>
    <xf numFmtId="43" fontId="19" fillId="0" borderId="0" xfId="1" applyFont="1" applyFill="1" applyAlignment="1">
      <alignment vertical="center"/>
    </xf>
    <xf numFmtId="164" fontId="19" fillId="0" borderId="0" xfId="29" applyNumberFormat="1" applyFont="1" applyFill="1" applyAlignment="1">
      <alignment vertical="center"/>
    </xf>
    <xf numFmtId="188" fontId="17" fillId="0" borderId="0" xfId="29" applyNumberFormat="1" applyFont="1" applyFill="1" applyAlignment="1">
      <alignment vertical="center"/>
    </xf>
    <xf numFmtId="181" fontId="19" fillId="0" borderId="0" xfId="29" applyNumberFormat="1" applyFont="1" applyFill="1" applyAlignment="1">
      <alignment vertical="center"/>
    </xf>
    <xf numFmtId="0" fontId="17" fillId="0" borderId="0" xfId="29" applyFont="1" applyFill="1" applyAlignment="1">
      <alignment vertical="center"/>
    </xf>
    <xf numFmtId="189" fontId="17" fillId="0" borderId="0" xfId="29" applyNumberFormat="1" applyFont="1" applyFill="1" applyAlignment="1">
      <alignment vertical="center"/>
    </xf>
    <xf numFmtId="177" fontId="18" fillId="0" borderId="0" xfId="29" applyNumberFormat="1" applyFont="1" applyFill="1" applyAlignment="1">
      <alignment vertical="center"/>
    </xf>
    <xf numFmtId="188" fontId="18" fillId="0" borderId="0" xfId="29" applyNumberFormat="1" applyFont="1" applyFill="1" applyAlignment="1">
      <alignment vertical="center"/>
    </xf>
    <xf numFmtId="164" fontId="94" fillId="0" borderId="235" xfId="29" applyNumberFormat="1" applyFont="1" applyFill="1" applyBorder="1" applyAlignment="1">
      <alignment horizontal="center" vertical="center"/>
    </xf>
    <xf numFmtId="164" fontId="94" fillId="0" borderId="130" xfId="29" applyNumberFormat="1" applyFont="1" applyFill="1" applyBorder="1" applyAlignment="1">
      <alignment horizontal="center" vertical="center"/>
    </xf>
    <xf numFmtId="164" fontId="94" fillId="0" borderId="107" xfId="29" applyNumberFormat="1" applyFont="1" applyFill="1" applyBorder="1" applyAlignment="1">
      <alignment horizontal="right" vertical="center"/>
    </xf>
    <xf numFmtId="164" fontId="66" fillId="0" borderId="115" xfId="29" applyNumberFormat="1" applyFont="1" applyFill="1" applyBorder="1" applyAlignment="1">
      <alignment horizontal="right" vertical="center"/>
    </xf>
    <xf numFmtId="0" fontId="95" fillId="0" borderId="106" xfId="29" applyFont="1" applyFill="1" applyBorder="1" applyAlignment="1">
      <alignment vertical="center"/>
    </xf>
    <xf numFmtId="0" fontId="96" fillId="0" borderId="236" xfId="29" applyFont="1" applyFill="1" applyBorder="1" applyAlignment="1">
      <alignment horizontal="right" vertical="center"/>
    </xf>
    <xf numFmtId="164" fontId="94" fillId="0" borderId="77" xfId="29" applyNumberFormat="1" applyFont="1" applyFill="1" applyBorder="1" applyAlignment="1">
      <alignment horizontal="center" vertical="center"/>
    </xf>
    <xf numFmtId="164" fontId="94" fillId="0" borderId="130" xfId="29" applyNumberFormat="1" applyFont="1" applyFill="1" applyBorder="1" applyAlignment="1">
      <alignment horizontal="right" vertical="center"/>
    </xf>
    <xf numFmtId="164" fontId="94" fillId="0" borderId="120" xfId="29" applyNumberFormat="1" applyFont="1" applyFill="1" applyBorder="1" applyAlignment="1">
      <alignment horizontal="right" vertical="center"/>
    </xf>
    <xf numFmtId="164" fontId="66" fillId="0" borderId="120" xfId="29" applyNumberFormat="1" applyFont="1" applyFill="1" applyBorder="1" applyAlignment="1">
      <alignment horizontal="right" vertical="center"/>
    </xf>
    <xf numFmtId="2" fontId="95" fillId="0" borderId="78" xfId="29" applyNumberFormat="1" applyFont="1" applyFill="1" applyBorder="1" applyAlignment="1">
      <alignment horizontal="left" vertical="center" wrapText="1"/>
    </xf>
    <xf numFmtId="0" fontId="96" fillId="0" borderId="79" xfId="29" applyFont="1" applyFill="1" applyBorder="1" applyAlignment="1">
      <alignment horizontal="right" vertical="center"/>
    </xf>
    <xf numFmtId="164" fontId="66" fillId="0" borderId="80" xfId="29" applyNumberFormat="1" applyFont="1" applyFill="1" applyBorder="1" applyAlignment="1">
      <alignment horizontal="center" vertical="center" wrapText="1"/>
    </xf>
    <xf numFmtId="164" fontId="66" fillId="0" borderId="34" xfId="29" applyNumberFormat="1" applyFont="1" applyFill="1" applyBorder="1" applyAlignment="1">
      <alignment horizontal="center" vertical="center" wrapText="1"/>
    </xf>
    <xf numFmtId="164" fontId="66" fillId="0" borderId="34" xfId="29" applyNumberFormat="1" applyFont="1" applyFill="1" applyBorder="1" applyAlignment="1">
      <alignment horizontal="right" vertical="center" wrapText="1"/>
    </xf>
    <xf numFmtId="2" fontId="97" fillId="0" borderId="27" xfId="29" applyNumberFormat="1" applyFont="1" applyFill="1" applyBorder="1" applyAlignment="1">
      <alignment horizontal="left" vertical="center" wrapText="1" indent="4"/>
    </xf>
    <xf numFmtId="0" fontId="98" fillId="0" borderId="71" xfId="29" applyFont="1" applyFill="1" applyBorder="1" applyAlignment="1">
      <alignment horizontal="right" vertical="center"/>
    </xf>
    <xf numFmtId="2" fontId="97" fillId="0" borderId="27" xfId="29" applyNumberFormat="1" applyFont="1" applyFill="1" applyBorder="1" applyAlignment="1">
      <alignment horizontal="left" vertical="center" wrapText="1" indent="2"/>
    </xf>
    <xf numFmtId="2" fontId="97" fillId="0" borderId="27" xfId="29" applyNumberFormat="1" applyFont="1" applyFill="1" applyBorder="1" applyAlignment="1">
      <alignment horizontal="left" vertical="center" wrapText="1" indent="1"/>
    </xf>
    <xf numFmtId="0" fontId="96" fillId="0" borderId="71" xfId="29" applyFont="1" applyFill="1" applyBorder="1" applyAlignment="1">
      <alignment horizontal="right" vertical="center"/>
    </xf>
    <xf numFmtId="164" fontId="94" fillId="0" borderId="80" xfId="29" applyNumberFormat="1" applyFont="1" applyFill="1" applyBorder="1" applyAlignment="1">
      <alignment horizontal="center" vertical="center"/>
    </xf>
    <xf numFmtId="164" fontId="94" fillId="0" borderId="34" xfId="29" applyNumberFormat="1" applyFont="1" applyFill="1" applyBorder="1" applyAlignment="1">
      <alignment horizontal="center" vertical="center"/>
    </xf>
    <xf numFmtId="164" fontId="94" fillId="0" borderId="34" xfId="29" applyNumberFormat="1" applyFont="1" applyFill="1" applyBorder="1" applyAlignment="1">
      <alignment horizontal="right" vertical="center"/>
    </xf>
    <xf numFmtId="2" fontId="95" fillId="0" borderId="27" xfId="29" applyNumberFormat="1" applyFont="1" applyFill="1" applyBorder="1" applyAlignment="1">
      <alignment horizontal="left" vertical="center" wrapText="1"/>
    </xf>
    <xf numFmtId="164" fontId="66" fillId="0" borderId="80" xfId="29" applyNumberFormat="1" applyFont="1" applyFill="1" applyBorder="1" applyAlignment="1">
      <alignment horizontal="center" vertical="center"/>
    </xf>
    <xf numFmtId="164" fontId="66" fillId="0" borderId="34" xfId="29" applyNumberFormat="1" applyFont="1" applyFill="1" applyBorder="1" applyAlignment="1">
      <alignment horizontal="center" vertical="center"/>
    </xf>
    <xf numFmtId="164" fontId="66" fillId="0" borderId="34" xfId="29" applyNumberFormat="1" applyFont="1" applyFill="1" applyBorder="1" applyAlignment="1">
      <alignment horizontal="right" vertical="center"/>
    </xf>
    <xf numFmtId="164" fontId="66" fillId="0" borderId="80" xfId="29" applyNumberFormat="1" applyFont="1" applyBorder="1" applyAlignment="1">
      <alignment horizontal="center" vertical="center" wrapText="1"/>
    </xf>
    <xf numFmtId="2" fontId="99" fillId="0" borderId="27" xfId="29" applyNumberFormat="1" applyFont="1" applyFill="1" applyBorder="1" applyAlignment="1">
      <alignment horizontal="left" vertical="center" wrapText="1" indent="8"/>
    </xf>
    <xf numFmtId="2" fontId="97" fillId="0" borderId="27" xfId="29" applyNumberFormat="1" applyFont="1" applyFill="1" applyBorder="1" applyAlignment="1">
      <alignment horizontal="left" vertical="center" wrapText="1" indent="6"/>
    </xf>
    <xf numFmtId="164" fontId="66" fillId="0" borderId="80" xfId="29" applyNumberFormat="1" applyFont="1" applyBorder="1" applyAlignment="1">
      <alignment horizontal="center" vertical="center"/>
    </xf>
    <xf numFmtId="164" fontId="94" fillId="0" borderId="80" xfId="29" applyNumberFormat="1" applyFont="1" applyBorder="1" applyAlignment="1">
      <alignment horizontal="center" vertical="center"/>
    </xf>
    <xf numFmtId="2" fontId="95" fillId="0" borderId="27" xfId="29" applyNumberFormat="1" applyFont="1" applyFill="1" applyBorder="1" applyAlignment="1">
      <alignment vertical="center" wrapText="1"/>
    </xf>
    <xf numFmtId="0" fontId="17" fillId="0" borderId="0" xfId="29" applyFont="1" applyFill="1" applyAlignment="1">
      <alignment horizontal="left" vertical="center"/>
    </xf>
    <xf numFmtId="2" fontId="17" fillId="0" borderId="0" xfId="29" applyNumberFormat="1" applyFont="1" applyFill="1" applyAlignment="1">
      <alignment vertical="center"/>
    </xf>
    <xf numFmtId="164" fontId="96" fillId="3" borderId="9" xfId="29" applyNumberFormat="1" applyFont="1" applyFill="1" applyBorder="1" applyAlignment="1">
      <alignment horizontal="center" vertical="center"/>
    </xf>
    <xf numFmtId="164" fontId="96" fillId="3" borderId="42" xfId="29" applyNumberFormat="1" applyFont="1" applyFill="1" applyBorder="1" applyAlignment="1">
      <alignment horizontal="center" vertical="center" wrapText="1"/>
    </xf>
    <xf numFmtId="2" fontId="43" fillId="3" borderId="9" xfId="29" applyNumberFormat="1" applyFont="1" applyFill="1" applyBorder="1" applyAlignment="1">
      <alignment horizontal="left" vertical="center" wrapText="1"/>
    </xf>
    <xf numFmtId="0" fontId="96" fillId="3" borderId="65" xfId="29" applyFont="1" applyFill="1" applyBorder="1" applyAlignment="1">
      <alignment horizontal="right" vertical="center"/>
    </xf>
    <xf numFmtId="164" fontId="66" fillId="0" borderId="34" xfId="29" applyNumberFormat="1" applyFont="1" applyBorder="1" applyAlignment="1">
      <alignment horizontal="center" vertical="center"/>
    </xf>
    <xf numFmtId="164" fontId="94" fillId="0" borderId="13" xfId="29" applyNumberFormat="1" applyFont="1" applyFill="1" applyBorder="1" applyAlignment="1">
      <alignment horizontal="center" vertical="center"/>
    </xf>
    <xf numFmtId="164" fontId="94" fillId="0" borderId="13" xfId="29" applyNumberFormat="1" applyFont="1" applyFill="1" applyBorder="1" applyAlignment="1">
      <alignment horizontal="right" vertical="center"/>
    </xf>
    <xf numFmtId="2" fontId="95" fillId="0" borderId="13" xfId="29" applyNumberFormat="1" applyFont="1" applyFill="1" applyBorder="1" applyAlignment="1">
      <alignment horizontal="left" vertical="center" wrapText="1"/>
    </xf>
    <xf numFmtId="0" fontId="96" fillId="0" borderId="12" xfId="29" applyFont="1" applyFill="1" applyBorder="1" applyAlignment="1">
      <alignment horizontal="right" vertical="center"/>
    </xf>
    <xf numFmtId="164" fontId="66" fillId="0" borderId="66" xfId="29" applyNumberFormat="1" applyFont="1" applyBorder="1" applyAlignment="1">
      <alignment horizontal="center" vertical="center"/>
    </xf>
    <xf numFmtId="164" fontId="94" fillId="0" borderId="60" xfId="29" applyNumberFormat="1" applyFont="1" applyFill="1" applyBorder="1" applyAlignment="1">
      <alignment horizontal="center" vertical="center"/>
    </xf>
    <xf numFmtId="164" fontId="94" fillId="0" borderId="60" xfId="29" applyNumberFormat="1" applyFont="1" applyFill="1" applyBorder="1" applyAlignment="1">
      <alignment horizontal="right" vertical="center"/>
    </xf>
    <xf numFmtId="2" fontId="95" fillId="0" borderId="20" xfId="29" applyNumberFormat="1" applyFont="1" applyFill="1" applyBorder="1" applyAlignment="1">
      <alignment horizontal="left" vertical="center" wrapText="1"/>
    </xf>
    <xf numFmtId="0" fontId="96" fillId="0" borderId="70" xfId="29" applyFont="1" applyFill="1" applyBorder="1" applyAlignment="1">
      <alignment horizontal="right" vertical="center"/>
    </xf>
    <xf numFmtId="164" fontId="100" fillId="0" borderId="80" xfId="29" applyNumberFormat="1" applyFont="1" applyBorder="1" applyAlignment="1">
      <alignment horizontal="center" vertical="center"/>
    </xf>
    <xf numFmtId="164" fontId="100" fillId="0" borderId="34" xfId="29" applyNumberFormat="1" applyFont="1" applyFill="1" applyBorder="1" applyAlignment="1">
      <alignment horizontal="center" vertical="center"/>
    </xf>
    <xf numFmtId="164" fontId="100" fillId="0" borderId="34" xfId="29" applyNumberFormat="1" applyFont="1" applyFill="1" applyBorder="1" applyAlignment="1">
      <alignment horizontal="right" vertical="center"/>
    </xf>
    <xf numFmtId="2" fontId="99" fillId="0" borderId="27" xfId="29" applyNumberFormat="1" applyFont="1" applyFill="1" applyBorder="1" applyAlignment="1">
      <alignment horizontal="left" vertical="center" wrapText="1" indent="4"/>
    </xf>
    <xf numFmtId="2" fontId="99" fillId="0" borderId="27" xfId="29" applyNumberFormat="1" applyFont="1" applyFill="1" applyBorder="1" applyAlignment="1">
      <alignment horizontal="left" vertical="center" wrapText="1" indent="6"/>
    </xf>
    <xf numFmtId="2" fontId="95" fillId="0" borderId="27" xfId="29" applyNumberFormat="1" applyFont="1" applyFill="1" applyBorder="1" applyAlignment="1">
      <alignment horizontal="left" vertical="center" wrapText="1" indent="1"/>
    </xf>
    <xf numFmtId="164" fontId="94" fillId="0" borderId="34" xfId="29" applyNumberFormat="1" applyFont="1" applyFill="1" applyBorder="1" applyAlignment="1">
      <alignment horizontal="right" vertical="center" wrapText="1"/>
    </xf>
    <xf numFmtId="0" fontId="17" fillId="18" borderId="0" xfId="29" applyFont="1" applyFill="1" applyAlignment="1">
      <alignment horizontal="center" vertical="center"/>
    </xf>
    <xf numFmtId="164" fontId="96" fillId="0" borderId="27" xfId="29" applyNumberFormat="1" applyFont="1" applyFill="1" applyBorder="1" applyAlignment="1">
      <alignment horizontal="center" vertical="center"/>
    </xf>
    <xf numFmtId="164" fontId="96" fillId="0" borderId="27" xfId="29" applyNumberFormat="1" applyFont="1" applyBorder="1" applyAlignment="1">
      <alignment horizontal="center" vertical="center"/>
    </xf>
    <xf numFmtId="0" fontId="95" fillId="5" borderId="9" xfId="29" applyFont="1" applyFill="1" applyBorder="1" applyAlignment="1">
      <alignment vertical="center"/>
    </xf>
    <xf numFmtId="0" fontId="96" fillId="0" borderId="65" xfId="29" applyFont="1" applyFill="1" applyBorder="1" applyAlignment="1">
      <alignment horizontal="center" vertical="center"/>
    </xf>
    <xf numFmtId="0" fontId="17" fillId="18" borderId="0" xfId="29" applyFont="1" applyFill="1" applyAlignment="1">
      <alignment horizontal="left" vertical="center"/>
    </xf>
    <xf numFmtId="49" fontId="96" fillId="3" borderId="89" xfId="29" applyNumberFormat="1" applyFont="1" applyFill="1" applyBorder="1" applyAlignment="1">
      <alignment horizontal="center" vertical="center"/>
    </xf>
    <xf numFmtId="49" fontId="96" fillId="3" borderId="73" xfId="29" applyNumberFormat="1" applyFont="1" applyFill="1" applyBorder="1" applyAlignment="1">
      <alignment horizontal="center" vertical="center"/>
    </xf>
    <xf numFmtId="0" fontId="95" fillId="3" borderId="90" xfId="29" applyFont="1" applyFill="1" applyBorder="1" applyAlignment="1">
      <alignment horizontal="center" vertical="center"/>
    </xf>
    <xf numFmtId="0" fontId="96" fillId="3" borderId="76" xfId="29" applyFont="1" applyFill="1" applyBorder="1" applyAlignment="1">
      <alignment horizontal="left" vertical="center"/>
    </xf>
    <xf numFmtId="0" fontId="19" fillId="18" borderId="0" xfId="29" applyFont="1" applyFill="1" applyAlignment="1">
      <alignment vertical="center"/>
    </xf>
    <xf numFmtId="0" fontId="100" fillId="0" borderId="0" xfId="29" applyFont="1" applyFill="1" applyBorder="1" applyAlignment="1">
      <alignment horizontal="right"/>
    </xf>
    <xf numFmtId="0" fontId="94" fillId="0" borderId="0" xfId="29" applyFont="1" applyFill="1" applyBorder="1" applyAlignment="1">
      <alignment vertical="center"/>
    </xf>
    <xf numFmtId="0" fontId="66" fillId="0" borderId="0" xfId="29" applyFont="1" applyFill="1" applyBorder="1" applyAlignment="1">
      <alignment horizontal="right" vertical="center"/>
    </xf>
    <xf numFmtId="0" fontId="66" fillId="4" borderId="0" xfId="29" applyFont="1" applyFill="1" applyBorder="1" applyAlignment="1">
      <alignment horizontal="right" vertical="center"/>
    </xf>
    <xf numFmtId="0" fontId="66" fillId="0" borderId="0" xfId="29" applyFont="1" applyFill="1" applyBorder="1" applyAlignment="1">
      <alignment vertical="center"/>
    </xf>
    <xf numFmtId="0" fontId="66" fillId="0" borderId="0" xfId="29" applyFont="1" applyFill="1" applyBorder="1" applyAlignment="1">
      <alignment horizontal="left" vertical="center"/>
    </xf>
    <xf numFmtId="0" fontId="56" fillId="0" borderId="0" xfId="29" applyFont="1" applyFill="1" applyAlignment="1">
      <alignment horizontal="left" vertical="center"/>
    </xf>
    <xf numFmtId="0" fontId="90" fillId="0" borderId="0" xfId="27" applyFont="1"/>
    <xf numFmtId="164" fontId="90" fillId="0" borderId="0" xfId="27" applyNumberFormat="1" applyFont="1"/>
    <xf numFmtId="2" fontId="90" fillId="0" borderId="0" xfId="27" applyNumberFormat="1" applyFont="1"/>
    <xf numFmtId="0" fontId="103" fillId="0" borderId="0" xfId="27" applyFont="1"/>
    <xf numFmtId="183" fontId="90" fillId="0" borderId="0" xfId="27" applyNumberFormat="1" applyFont="1"/>
    <xf numFmtId="164" fontId="92" fillId="0" borderId="228" xfId="27" applyNumberFormat="1" applyFont="1" applyBorder="1" applyAlignment="1">
      <alignment horizontal="center"/>
    </xf>
    <xf numFmtId="164" fontId="6" fillId="0" borderId="172" xfId="27" applyNumberFormat="1" applyFont="1" applyFill="1" applyBorder="1" applyAlignment="1">
      <alignment horizontal="center"/>
    </xf>
    <xf numFmtId="164" fontId="6" fillId="0" borderId="172" xfId="27" applyNumberFormat="1" applyFont="1" applyFill="1" applyBorder="1"/>
    <xf numFmtId="164" fontId="93" fillId="0" borderId="172" xfId="27" applyNumberFormat="1" applyFont="1" applyFill="1" applyBorder="1" applyAlignment="1"/>
    <xf numFmtId="164" fontId="4" fillId="0" borderId="146" xfId="27" applyNumberFormat="1" applyFont="1" applyFill="1" applyBorder="1"/>
    <xf numFmtId="164" fontId="90" fillId="0" borderId="146" xfId="27" applyNumberFormat="1" applyFont="1" applyFill="1" applyBorder="1" applyAlignment="1"/>
    <xf numFmtId="164" fontId="6" fillId="0" borderId="160" xfId="27" applyNumberFormat="1" applyFont="1" applyFill="1" applyBorder="1"/>
    <xf numFmtId="164" fontId="93" fillId="0" borderId="160" xfId="27" applyNumberFormat="1" applyFont="1" applyFill="1" applyBorder="1" applyAlignment="1"/>
    <xf numFmtId="0" fontId="93" fillId="0" borderId="0" xfId="27" applyFont="1"/>
    <xf numFmtId="164" fontId="4" fillId="0" borderId="160" xfId="27" applyNumberFormat="1" applyFont="1" applyFill="1" applyBorder="1" applyAlignment="1">
      <alignment horizontal="right"/>
    </xf>
    <xf numFmtId="164" fontId="90" fillId="0" borderId="160" xfId="27" applyNumberFormat="1" applyFont="1" applyFill="1" applyBorder="1" applyAlignment="1"/>
    <xf numFmtId="164" fontId="6" fillId="0" borderId="160" xfId="27" applyNumberFormat="1" applyFont="1" applyFill="1" applyBorder="1" applyAlignment="1">
      <alignment horizontal="right"/>
    </xf>
    <xf numFmtId="164" fontId="14" fillId="0" borderId="160" xfId="27" applyNumberFormat="1" applyFont="1" applyFill="1" applyBorder="1" applyAlignment="1">
      <alignment horizontal="right"/>
    </xf>
    <xf numFmtId="164" fontId="14" fillId="0" borderId="146" xfId="27" applyNumberFormat="1" applyFont="1" applyFill="1" applyBorder="1" applyAlignment="1">
      <alignment horizontal="right"/>
    </xf>
    <xf numFmtId="164" fontId="12" fillId="0" borderId="160" xfId="27" applyNumberFormat="1" applyFont="1" applyFill="1" applyBorder="1" applyAlignment="1">
      <alignment horizontal="right"/>
    </xf>
    <xf numFmtId="164" fontId="90" fillId="0" borderId="146" xfId="27" applyNumberFormat="1" applyFont="1" applyFill="1" applyBorder="1" applyAlignment="1">
      <alignment vertical="center"/>
    </xf>
    <xf numFmtId="164" fontId="14" fillId="0" borderId="146" xfId="27" applyNumberFormat="1" applyFont="1" applyBorder="1" applyAlignment="1">
      <alignment horizontal="right" vertical="center"/>
    </xf>
    <xf numFmtId="164" fontId="14" fillId="0" borderId="223" xfId="27" applyNumberFormat="1" applyFont="1" applyFill="1" applyBorder="1" applyAlignment="1">
      <alignment horizontal="right"/>
    </xf>
    <xf numFmtId="164" fontId="14" fillId="0" borderId="223" xfId="27" applyNumberFormat="1" applyFont="1" applyBorder="1" applyAlignment="1">
      <alignment horizontal="right"/>
    </xf>
    <xf numFmtId="164" fontId="14" fillId="0" borderId="212" xfId="27" applyNumberFormat="1" applyFont="1" applyFill="1" applyBorder="1" applyAlignment="1">
      <alignment horizontal="right"/>
    </xf>
    <xf numFmtId="164" fontId="14" fillId="0" borderId="212" xfId="27" applyNumberFormat="1" applyFont="1" applyFill="1" applyBorder="1"/>
    <xf numFmtId="164" fontId="93" fillId="0" borderId="143" xfId="27" applyNumberFormat="1" applyFont="1" applyFill="1" applyBorder="1" applyAlignment="1"/>
    <xf numFmtId="0" fontId="12" fillId="0" borderId="225" xfId="27" applyFont="1" applyBorder="1"/>
    <xf numFmtId="0" fontId="12" fillId="0" borderId="150" xfId="27" applyFont="1" applyBorder="1"/>
    <xf numFmtId="0" fontId="12" fillId="16" borderId="159" xfId="27" applyFont="1" applyFill="1" applyBorder="1" applyAlignment="1">
      <alignment horizontal="center" vertical="center"/>
    </xf>
    <xf numFmtId="0" fontId="103" fillId="0" borderId="0" xfId="27" applyFont="1" applyAlignment="1">
      <alignment horizontal="right"/>
    </xf>
    <xf numFmtId="0" fontId="90" fillId="0" borderId="0" xfId="27" applyFont="1" applyAlignment="1">
      <alignment horizontal="center"/>
    </xf>
    <xf numFmtId="183" fontId="66" fillId="0" borderId="0" xfId="29" applyNumberFormat="1" applyFont="1" applyFill="1" applyAlignment="1">
      <alignment vertical="center"/>
    </xf>
    <xf numFmtId="189" fontId="19" fillId="0" borderId="0" xfId="29" applyNumberFormat="1" applyFont="1" applyFill="1" applyAlignment="1">
      <alignment vertical="center"/>
    </xf>
    <xf numFmtId="0" fontId="104" fillId="0" borderId="0" xfId="27" applyFont="1"/>
    <xf numFmtId="188" fontId="19" fillId="0" borderId="0" xfId="29" applyNumberFormat="1" applyFont="1" applyFill="1" applyAlignment="1">
      <alignment vertical="center"/>
    </xf>
    <xf numFmtId="164" fontId="94" fillId="0" borderId="235" xfId="29" applyNumberFormat="1" applyFont="1" applyBorder="1" applyAlignment="1">
      <alignment horizontal="center" vertical="center"/>
    </xf>
    <xf numFmtId="0" fontId="95" fillId="0" borderId="106" xfId="29" applyFont="1" applyBorder="1" applyAlignment="1">
      <alignment vertical="center"/>
    </xf>
    <xf numFmtId="164" fontId="94" fillId="0" borderId="77" xfId="29" applyNumberFormat="1" applyFont="1" applyBorder="1" applyAlignment="1">
      <alignment horizontal="center" vertical="center"/>
    </xf>
    <xf numFmtId="2" fontId="95" fillId="3" borderId="9" xfId="29" applyNumberFormat="1" applyFont="1" applyFill="1" applyBorder="1" applyAlignment="1">
      <alignment horizontal="left" vertical="center" wrapText="1"/>
    </xf>
    <xf numFmtId="183" fontId="17" fillId="0" borderId="0" xfId="29" applyNumberFormat="1" applyFont="1" applyFill="1" applyAlignment="1">
      <alignment vertical="center"/>
    </xf>
    <xf numFmtId="0" fontId="96" fillId="5" borderId="9" xfId="29" applyFont="1" applyFill="1" applyBorder="1" applyAlignment="1">
      <alignment vertical="center"/>
    </xf>
    <xf numFmtId="0" fontId="96" fillId="3" borderId="90" xfId="29" applyFont="1" applyFill="1" applyBorder="1" applyAlignment="1">
      <alignment horizontal="center" vertical="center"/>
    </xf>
    <xf numFmtId="0" fontId="31" fillId="0" borderId="0" xfId="54" applyFont="1" applyAlignment="1"/>
    <xf numFmtId="0" fontId="14" fillId="0" borderId="0" xfId="54" applyFont="1"/>
    <xf numFmtId="164" fontId="14" fillId="0" borderId="0" xfId="54" applyNumberFormat="1" applyFont="1"/>
    <xf numFmtId="184" fontId="14" fillId="0" borderId="0" xfId="54" applyNumberFormat="1" applyFont="1"/>
    <xf numFmtId="169" fontId="14" fillId="0" borderId="0" xfId="54" applyNumberFormat="1" applyFont="1"/>
    <xf numFmtId="175" fontId="14" fillId="0" borderId="0" xfId="54" applyNumberFormat="1" applyFont="1"/>
    <xf numFmtId="183" fontId="14" fillId="0" borderId="0" xfId="54" applyNumberFormat="1" applyFont="1"/>
    <xf numFmtId="173" fontId="14" fillId="0" borderId="0" xfId="54" applyNumberFormat="1" applyFont="1" applyAlignment="1">
      <alignment horizontal="right"/>
    </xf>
    <xf numFmtId="173" fontId="14" fillId="0" borderId="0" xfId="54" applyNumberFormat="1" applyFont="1" applyAlignment="1"/>
    <xf numFmtId="169" fontId="14" fillId="0" borderId="0" xfId="54" applyNumberFormat="1" applyFont="1" applyAlignment="1">
      <alignment horizontal="left"/>
    </xf>
    <xf numFmtId="169" fontId="14" fillId="0" borderId="0" xfId="54" quotePrefix="1" applyNumberFormat="1" applyFont="1"/>
    <xf numFmtId="169" fontId="14" fillId="0" borderId="0" xfId="54" quotePrefix="1" applyNumberFormat="1" applyFont="1" applyAlignment="1">
      <alignment horizontal="left"/>
    </xf>
    <xf numFmtId="169" fontId="12" fillId="0" borderId="0" xfId="54" applyNumberFormat="1" applyFont="1" applyAlignment="1">
      <alignment horizontal="center"/>
    </xf>
    <xf numFmtId="169" fontId="12" fillId="0" borderId="0" xfId="54" applyNumberFormat="1" applyFont="1" applyAlignment="1">
      <alignment horizontal="right"/>
    </xf>
    <xf numFmtId="169" fontId="12" fillId="0" borderId="0" xfId="54" applyNumberFormat="1" applyFont="1" applyAlignment="1">
      <alignment horizontal="left"/>
    </xf>
    <xf numFmtId="169" fontId="12" fillId="0" borderId="238" xfId="54" applyNumberFormat="1" applyFont="1" applyFill="1" applyBorder="1" applyAlignment="1">
      <alignment horizontal="center" vertical="center"/>
    </xf>
    <xf numFmtId="169" fontId="14" fillId="0" borderId="156" xfId="54" applyNumberFormat="1" applyFont="1" applyFill="1" applyBorder="1" applyAlignment="1">
      <alignment horizontal="center" vertical="center"/>
    </xf>
    <xf numFmtId="169" fontId="14" fillId="0" borderId="156" xfId="54" applyNumberFormat="1" applyFont="1" applyFill="1" applyBorder="1" applyAlignment="1">
      <alignment horizontal="right" vertical="center"/>
    </xf>
    <xf numFmtId="169" fontId="14" fillId="0" borderId="156" xfId="54" applyNumberFormat="1" applyFont="1" applyBorder="1" applyAlignment="1">
      <alignment horizontal="right" vertical="center"/>
    </xf>
    <xf numFmtId="169" fontId="14" fillId="0" borderId="156" xfId="32" applyNumberFormat="1" applyFont="1" applyFill="1" applyBorder="1" applyAlignment="1">
      <alignment horizontal="right" vertical="center"/>
    </xf>
    <xf numFmtId="169" fontId="14" fillId="0" borderId="168" xfId="54" applyNumberFormat="1" applyFont="1" applyFill="1" applyBorder="1" applyAlignment="1">
      <alignment vertical="center"/>
    </xf>
    <xf numFmtId="169" fontId="14" fillId="0" borderId="157" xfId="54" applyNumberFormat="1" applyFont="1" applyFill="1" applyBorder="1" applyAlignment="1">
      <alignment vertical="center"/>
    </xf>
    <xf numFmtId="169" fontId="12" fillId="0" borderId="190" xfId="54" applyNumberFormat="1" applyFont="1" applyFill="1" applyBorder="1" applyAlignment="1">
      <alignment horizontal="center" vertical="center"/>
    </xf>
    <xf numFmtId="169" fontId="14" fillId="0" borderId="146" xfId="54" applyNumberFormat="1" applyFont="1" applyFill="1" applyBorder="1" applyAlignment="1">
      <alignment horizontal="center" vertical="center"/>
    </xf>
    <xf numFmtId="169" fontId="14" fillId="0" borderId="146" xfId="54" applyNumberFormat="1" applyFont="1" applyFill="1" applyBorder="1" applyAlignment="1">
      <alignment horizontal="right" vertical="center"/>
    </xf>
    <xf numFmtId="169" fontId="14" fillId="0" borderId="146" xfId="54" applyNumberFormat="1" applyFont="1" applyBorder="1" applyAlignment="1">
      <alignment horizontal="right" vertical="center"/>
    </xf>
    <xf numFmtId="169" fontId="14" fillId="0" borderId="146" xfId="32" applyNumberFormat="1" applyFont="1" applyFill="1" applyBorder="1" applyAlignment="1">
      <alignment horizontal="right" vertical="center"/>
    </xf>
    <xf numFmtId="169" fontId="14" fillId="0" borderId="0" xfId="54" applyNumberFormat="1" applyFont="1" applyFill="1" applyAlignment="1">
      <alignment vertical="center"/>
    </xf>
    <xf numFmtId="169" fontId="14" fillId="0" borderId="147" xfId="54" applyNumberFormat="1" applyFont="1" applyFill="1" applyBorder="1" applyAlignment="1">
      <alignment vertical="center"/>
    </xf>
    <xf numFmtId="169" fontId="12" fillId="0" borderId="226" xfId="54" applyNumberFormat="1" applyFont="1" applyFill="1" applyBorder="1" applyAlignment="1">
      <alignment horizontal="center" vertical="center"/>
    </xf>
    <xf numFmtId="169" fontId="14" fillId="0" borderId="153" xfId="54" applyNumberFormat="1" applyFont="1" applyFill="1" applyBorder="1" applyAlignment="1">
      <alignment horizontal="center" vertical="center"/>
    </xf>
    <xf numFmtId="169" fontId="14" fillId="0" borderId="153" xfId="54" applyNumberFormat="1" applyFont="1" applyFill="1" applyBorder="1" applyAlignment="1">
      <alignment horizontal="right" vertical="center"/>
    </xf>
    <xf numFmtId="169" fontId="14" fillId="0" borderId="153" xfId="54" applyNumberFormat="1" applyFont="1" applyBorder="1" applyAlignment="1">
      <alignment horizontal="right" vertical="center"/>
    </xf>
    <xf numFmtId="169" fontId="14" fillId="0" borderId="153" xfId="32" applyNumberFormat="1" applyFont="1" applyFill="1" applyBorder="1" applyAlignment="1">
      <alignment horizontal="right" vertical="center"/>
    </xf>
    <xf numFmtId="169" fontId="14" fillId="0" borderId="169" xfId="54" applyNumberFormat="1" applyFont="1" applyFill="1" applyBorder="1" applyAlignment="1">
      <alignment vertical="center"/>
    </xf>
    <xf numFmtId="169" fontId="14" fillId="0" borderId="167" xfId="54" applyNumberFormat="1" applyFont="1" applyFill="1" applyBorder="1" applyAlignment="1">
      <alignment vertical="center"/>
    </xf>
    <xf numFmtId="169" fontId="12" fillId="0" borderId="0" xfId="32" applyNumberFormat="1" applyFont="1" applyAlignment="1">
      <alignment horizontal="right"/>
    </xf>
    <xf numFmtId="181" fontId="31" fillId="0" borderId="0" xfId="54" applyNumberFormat="1" applyFont="1" applyAlignment="1"/>
    <xf numFmtId="169" fontId="12" fillId="0" borderId="170" xfId="54" applyNumberFormat="1" applyFont="1" applyBorder="1" applyAlignment="1">
      <alignment horizontal="center"/>
    </xf>
    <xf numFmtId="169" fontId="12" fillId="0" borderId="172" xfId="54" applyNumberFormat="1" applyFont="1" applyBorder="1" applyAlignment="1">
      <alignment horizontal="center"/>
    </xf>
    <xf numFmtId="169" fontId="6" fillId="0" borderId="172" xfId="54" applyNumberFormat="1" applyFont="1" applyBorder="1" applyAlignment="1">
      <alignment horizontal="right"/>
    </xf>
    <xf numFmtId="169" fontId="12" fillId="0" borderId="172" xfId="54" applyNumberFormat="1" applyFont="1" applyBorder="1" applyAlignment="1">
      <alignment horizontal="right"/>
    </xf>
    <xf numFmtId="169" fontId="6" fillId="0" borderId="172" xfId="32" applyNumberFormat="1" applyFont="1" applyBorder="1" applyAlignment="1">
      <alignment horizontal="right"/>
    </xf>
    <xf numFmtId="169" fontId="14" fillId="0" borderId="158" xfId="54" applyNumberFormat="1" applyFont="1" applyBorder="1" applyAlignment="1">
      <alignment horizontal="center"/>
    </xf>
    <xf numFmtId="169" fontId="14" fillId="0" borderId="192" xfId="54" applyNumberFormat="1" applyFont="1" applyBorder="1" applyAlignment="1">
      <alignment horizontal="center"/>
    </xf>
    <xf numFmtId="169" fontId="4" fillId="0" borderId="192" xfId="54" applyNumberFormat="1" applyFont="1" applyBorder="1" applyAlignment="1">
      <alignment horizontal="right"/>
    </xf>
    <xf numFmtId="169" fontId="14" fillId="0" borderId="192" xfId="54" applyNumberFormat="1" applyFont="1" applyBorder="1" applyAlignment="1">
      <alignment horizontal="right"/>
    </xf>
    <xf numFmtId="169" fontId="4" fillId="0" borderId="192" xfId="32" applyNumberFormat="1" applyFont="1" applyBorder="1" applyAlignment="1">
      <alignment horizontal="right"/>
    </xf>
    <xf numFmtId="169" fontId="14" fillId="0" borderId="192" xfId="54" applyNumberFormat="1" applyFont="1" applyBorder="1"/>
    <xf numFmtId="169" fontId="14" fillId="0" borderId="138" xfId="54" quotePrefix="1" applyNumberFormat="1" applyFont="1" applyBorder="1" applyAlignment="1">
      <alignment horizontal="left"/>
    </xf>
    <xf numFmtId="169" fontId="14" fillId="0" borderId="192" xfId="32" applyNumberFormat="1" applyFont="1" applyBorder="1" applyAlignment="1">
      <alignment horizontal="right"/>
    </xf>
    <xf numFmtId="169" fontId="14" fillId="0" borderId="146" xfId="54" applyNumberFormat="1" applyFont="1" applyBorder="1" applyAlignment="1">
      <alignment horizontal="center"/>
    </xf>
    <xf numFmtId="169" fontId="14" fillId="0" borderId="63" xfId="54" applyNumberFormat="1" applyFont="1" applyBorder="1"/>
    <xf numFmtId="169" fontId="12" fillId="0" borderId="138" xfId="54" applyNumberFormat="1" applyFont="1" applyBorder="1" applyAlignment="1">
      <alignment horizontal="left"/>
    </xf>
    <xf numFmtId="169" fontId="14" fillId="0" borderId="146" xfId="54" applyNumberFormat="1" applyFont="1" applyFill="1" applyBorder="1" applyAlignment="1">
      <alignment horizontal="right"/>
    </xf>
    <xf numFmtId="169" fontId="14" fillId="0" borderId="146" xfId="54" applyNumberFormat="1" applyFont="1" applyBorder="1" applyAlignment="1">
      <alignment horizontal="right"/>
    </xf>
    <xf numFmtId="169" fontId="14" fillId="0" borderId="146" xfId="32" applyNumberFormat="1" applyFont="1" applyBorder="1" applyAlignment="1">
      <alignment horizontal="right"/>
    </xf>
    <xf numFmtId="169" fontId="12" fillId="0" borderId="158" xfId="54" applyNumberFormat="1" applyFont="1" applyBorder="1" applyAlignment="1">
      <alignment horizontal="center"/>
    </xf>
    <xf numFmtId="169" fontId="12" fillId="0" borderId="146" xfId="54" applyNumberFormat="1" applyFont="1" applyBorder="1" applyAlignment="1">
      <alignment horizontal="center"/>
    </xf>
    <xf numFmtId="169" fontId="12" fillId="0" borderId="146" xfId="54" applyNumberFormat="1" applyFont="1" applyBorder="1" applyAlignment="1">
      <alignment horizontal="right"/>
    </xf>
    <xf numFmtId="169" fontId="12" fillId="0" borderId="146" xfId="32" applyNumberFormat="1" applyFont="1" applyBorder="1" applyAlignment="1">
      <alignment horizontal="right"/>
    </xf>
    <xf numFmtId="169" fontId="14" fillId="0" borderId="138" xfId="54" applyNumberFormat="1" applyFont="1" applyBorder="1"/>
    <xf numFmtId="169" fontId="14" fillId="0" borderId="192" xfId="32" applyNumberFormat="1" applyFont="1" applyBorder="1"/>
    <xf numFmtId="169" fontId="14" fillId="0" borderId="192" xfId="54" applyNumberFormat="1" applyFont="1" applyBorder="1" applyAlignment="1">
      <alignment horizontal="left"/>
    </xf>
    <xf numFmtId="169" fontId="12" fillId="0" borderId="192" xfId="54" applyNumberFormat="1" applyFont="1" applyBorder="1" applyAlignment="1">
      <alignment vertical="center"/>
    </xf>
    <xf numFmtId="169" fontId="12" fillId="0" borderId="138" xfId="54" applyNumberFormat="1" applyFont="1" applyBorder="1" applyAlignment="1">
      <alignment vertical="center"/>
    </xf>
    <xf numFmtId="169" fontId="12" fillId="0" borderId="159" xfId="54" applyNumberFormat="1" applyFont="1" applyBorder="1" applyAlignment="1">
      <alignment horizontal="center"/>
    </xf>
    <xf numFmtId="169" fontId="12" fillId="0" borderId="160" xfId="54" applyNumberFormat="1" applyFont="1" applyBorder="1" applyAlignment="1">
      <alignment horizontal="center"/>
    </xf>
    <xf numFmtId="169" fontId="12" fillId="0" borderId="160" xfId="54" applyNumberFormat="1" applyFont="1" applyBorder="1" applyAlignment="1">
      <alignment horizontal="right"/>
    </xf>
    <xf numFmtId="169" fontId="12" fillId="0" borderId="160" xfId="32" applyNumberFormat="1" applyFont="1" applyBorder="1" applyAlignment="1">
      <alignment horizontal="right"/>
    </xf>
    <xf numFmtId="169" fontId="14" fillId="0" borderId="192" xfId="54" quotePrefix="1" applyNumberFormat="1" applyFont="1" applyBorder="1" applyAlignment="1">
      <alignment horizontal="left"/>
    </xf>
    <xf numFmtId="169" fontId="12" fillId="0" borderId="192" xfId="54" applyNumberFormat="1" applyFont="1" applyBorder="1"/>
    <xf numFmtId="169" fontId="12" fillId="0" borderId="147" xfId="54" applyNumberFormat="1" applyFont="1" applyBorder="1" applyAlignment="1">
      <alignment horizontal="left"/>
    </xf>
    <xf numFmtId="169" fontId="12" fillId="0" borderId="143" xfId="54" applyNumberFormat="1" applyFont="1" applyBorder="1" applyAlignment="1">
      <alignment horizontal="right"/>
    </xf>
    <xf numFmtId="169" fontId="12" fillId="0" borderId="143" xfId="32" applyNumberFormat="1" applyFont="1" applyBorder="1" applyAlignment="1">
      <alignment horizontal="right"/>
    </xf>
    <xf numFmtId="176" fontId="12" fillId="16" borderId="187" xfId="54" quotePrefix="1" applyNumberFormat="1" applyFont="1" applyFill="1" applyBorder="1" applyAlignment="1">
      <alignment horizontal="center"/>
    </xf>
    <xf numFmtId="176" fontId="12" fillId="16" borderId="148" xfId="54" quotePrefix="1" applyNumberFormat="1" applyFont="1" applyFill="1" applyBorder="1" applyAlignment="1">
      <alignment horizontal="center"/>
    </xf>
    <xf numFmtId="169" fontId="12" fillId="16" borderId="233" xfId="54" quotePrefix="1" applyNumberFormat="1" applyFont="1" applyFill="1" applyBorder="1" applyAlignment="1">
      <alignment horizontal="left"/>
    </xf>
    <xf numFmtId="169" fontId="12" fillId="16" borderId="173" xfId="54" quotePrefix="1" applyNumberFormat="1" applyFont="1" applyFill="1" applyBorder="1" applyAlignment="1">
      <alignment horizontal="right"/>
    </xf>
    <xf numFmtId="176" fontId="12" fillId="16" borderId="166" xfId="54" applyNumberFormat="1" applyFont="1" applyFill="1" applyBorder="1" applyAlignment="1">
      <alignment horizontal="center" vertical="center"/>
    </xf>
    <xf numFmtId="176" fontId="12" fillId="16" borderId="239" xfId="54" applyNumberFormat="1" applyFont="1" applyFill="1" applyBorder="1" applyAlignment="1">
      <alignment horizontal="center" vertical="center"/>
    </xf>
    <xf numFmtId="173" fontId="14" fillId="0" borderId="0" xfId="54" applyNumberFormat="1" applyFont="1"/>
    <xf numFmtId="182" fontId="31" fillId="0" borderId="0" xfId="54" applyNumberFormat="1" applyFont="1" applyAlignment="1"/>
    <xf numFmtId="169" fontId="6" fillId="0" borderId="160" xfId="54" applyNumberFormat="1" applyFont="1" applyBorder="1" applyAlignment="1">
      <alignment horizontal="right"/>
    </xf>
    <xf numFmtId="169" fontId="6" fillId="0" borderId="160" xfId="58" applyNumberFormat="1" applyFont="1" applyBorder="1" applyAlignment="1">
      <alignment horizontal="right"/>
    </xf>
    <xf numFmtId="169" fontId="12" fillId="0" borderId="160" xfId="54" applyNumberFormat="1" applyFont="1" applyBorder="1" applyAlignment="1">
      <alignment horizontal="left"/>
    </xf>
    <xf numFmtId="169" fontId="12" fillId="0" borderId="141" xfId="54" quotePrefix="1" applyNumberFormat="1" applyFont="1" applyBorder="1" applyAlignment="1">
      <alignment horizontal="left"/>
    </xf>
    <xf numFmtId="169" fontId="4" fillId="0" borderId="192" xfId="58" applyNumberFormat="1" applyFont="1" applyBorder="1" applyAlignment="1">
      <alignment horizontal="right"/>
    </xf>
    <xf numFmtId="169" fontId="14" fillId="0" borderId="192" xfId="58" applyNumberFormat="1" applyFont="1" applyBorder="1" applyAlignment="1">
      <alignment horizontal="right"/>
    </xf>
    <xf numFmtId="169" fontId="14" fillId="0" borderId="146" xfId="58" applyNumberFormat="1" applyFont="1" applyBorder="1" applyAlignment="1">
      <alignment horizontal="right"/>
    </xf>
    <xf numFmtId="169" fontId="12" fillId="0" borderId="146" xfId="58" applyNumberFormat="1" applyFont="1" applyBorder="1" applyAlignment="1">
      <alignment horizontal="right"/>
    </xf>
    <xf numFmtId="169" fontId="14" fillId="0" borderId="192" xfId="58" applyNumberFormat="1" applyFont="1" applyBorder="1"/>
    <xf numFmtId="169" fontId="12" fillId="19" borderId="192" xfId="54" applyNumberFormat="1" applyFont="1" applyFill="1" applyBorder="1" applyAlignment="1">
      <alignment vertical="center"/>
    </xf>
    <xf numFmtId="169" fontId="12" fillId="19" borderId="138" xfId="54" applyNumberFormat="1" applyFont="1" applyFill="1" applyBorder="1" applyAlignment="1">
      <alignment vertical="center"/>
    </xf>
    <xf numFmtId="169" fontId="14" fillId="0" borderId="187" xfId="54" applyNumberFormat="1" applyFont="1" applyBorder="1" applyAlignment="1">
      <alignment horizontal="center"/>
    </xf>
    <xf numFmtId="169" fontId="14" fillId="0" borderId="148" xfId="54" applyNumberFormat="1" applyFont="1" applyBorder="1" applyAlignment="1">
      <alignment horizontal="center"/>
    </xf>
    <xf numFmtId="169" fontId="12" fillId="19" borderId="179" xfId="54" applyNumberFormat="1" applyFont="1" applyFill="1" applyBorder="1" applyAlignment="1">
      <alignment vertical="center"/>
    </xf>
    <xf numFmtId="169" fontId="12" fillId="19" borderId="151" xfId="54" applyNumberFormat="1" applyFont="1" applyFill="1" applyBorder="1" applyAlignment="1">
      <alignment vertical="center"/>
    </xf>
    <xf numFmtId="169" fontId="12" fillId="0" borderId="160" xfId="58" applyNumberFormat="1" applyFont="1" applyBorder="1" applyAlignment="1">
      <alignment horizontal="right"/>
    </xf>
    <xf numFmtId="0" fontId="31" fillId="0" borderId="0" xfId="26" applyFont="1" applyAlignment="1"/>
    <xf numFmtId="164" fontId="13" fillId="0" borderId="0" xfId="26" applyNumberFormat="1" applyFont="1"/>
    <xf numFmtId="10" fontId="31" fillId="0" borderId="0" xfId="55" applyNumberFormat="1" applyFont="1" applyAlignment="1"/>
    <xf numFmtId="2" fontId="13" fillId="0" borderId="0" xfId="26" applyNumberFormat="1" applyFont="1"/>
    <xf numFmtId="164" fontId="105" fillId="0" borderId="0" xfId="26" applyNumberFormat="1" applyFont="1"/>
    <xf numFmtId="10" fontId="105" fillId="0" borderId="0" xfId="55" applyNumberFormat="1" applyFont="1"/>
    <xf numFmtId="164" fontId="22" fillId="0" borderId="133" xfId="26" applyNumberFormat="1" applyFont="1" applyBorder="1" applyAlignment="1">
      <alignment horizontal="center"/>
    </xf>
    <xf numFmtId="164" fontId="22" fillId="0" borderId="172" xfId="26" applyNumberFormat="1" applyFont="1" applyBorder="1" applyAlignment="1">
      <alignment horizontal="center"/>
    </xf>
    <xf numFmtId="164" fontId="9" fillId="0" borderId="172" xfId="26" applyNumberFormat="1" applyFont="1" applyBorder="1" applyAlignment="1">
      <alignment horizontal="center"/>
    </xf>
    <xf numFmtId="2" fontId="9" fillId="0" borderId="172" xfId="26" applyNumberFormat="1" applyFont="1" applyBorder="1"/>
    <xf numFmtId="0" fontId="22" fillId="0" borderId="172" xfId="23" applyFont="1" applyBorder="1"/>
    <xf numFmtId="0" fontId="22" fillId="0" borderId="172" xfId="26" applyFont="1" applyBorder="1"/>
    <xf numFmtId="0" fontId="63" fillId="0" borderId="186" xfId="26" applyFont="1" applyBorder="1" applyAlignment="1">
      <alignment horizontal="left"/>
    </xf>
    <xf numFmtId="164" fontId="31" fillId="0" borderId="0" xfId="26" applyNumberFormat="1" applyFont="1" applyAlignment="1"/>
    <xf numFmtId="164" fontId="22" fillId="0" borderId="159" xfId="26" applyNumberFormat="1" applyFont="1" applyBorder="1" applyAlignment="1">
      <alignment horizontal="center"/>
    </xf>
    <xf numFmtId="164" fontId="22" fillId="0" borderId="160" xfId="26" applyNumberFormat="1" applyFont="1" applyBorder="1" applyAlignment="1">
      <alignment horizontal="center"/>
    </xf>
    <xf numFmtId="164" fontId="9" fillId="0" borderId="143" xfId="26" applyNumberFormat="1" applyFont="1" applyBorder="1" applyAlignment="1">
      <alignment horizontal="center"/>
    </xf>
    <xf numFmtId="164" fontId="9" fillId="0" borderId="160" xfId="26" applyNumberFormat="1" applyFont="1" applyBorder="1" applyAlignment="1">
      <alignment horizontal="center"/>
    </xf>
    <xf numFmtId="2" fontId="9" fillId="0" borderId="160" xfId="26" applyNumberFormat="1" applyFont="1" applyBorder="1"/>
    <xf numFmtId="0" fontId="22" fillId="0" borderId="160" xfId="23" applyFont="1" applyBorder="1"/>
    <xf numFmtId="0" fontId="22" fillId="0" borderId="160" xfId="26" applyFont="1" applyBorder="1"/>
    <xf numFmtId="0" fontId="63" fillId="0" borderId="161" xfId="26" applyFont="1" applyBorder="1" applyAlignment="1">
      <alignment horizontal="left"/>
    </xf>
    <xf numFmtId="0" fontId="31" fillId="0" borderId="93" xfId="26" applyFont="1" applyBorder="1" applyAlignment="1"/>
    <xf numFmtId="1" fontId="63" fillId="16" borderId="173" xfId="26" applyNumberFormat="1" applyFont="1" applyFill="1" applyBorder="1" applyAlignment="1">
      <alignment horizontal="center" vertical="center"/>
    </xf>
    <xf numFmtId="1" fontId="63" fillId="16" borderId="160" xfId="26" applyNumberFormat="1" applyFont="1" applyFill="1" applyBorder="1" applyAlignment="1">
      <alignment horizontal="center" vertical="center"/>
    </xf>
    <xf numFmtId="0" fontId="12" fillId="0" borderId="0" xfId="26" applyFont="1" applyAlignment="1">
      <alignment horizontal="center"/>
    </xf>
    <xf numFmtId="0" fontId="106" fillId="0" borderId="0" xfId="26" applyFont="1"/>
    <xf numFmtId="183" fontId="106" fillId="0" borderId="0" xfId="26" applyNumberFormat="1" applyFont="1"/>
    <xf numFmtId="0" fontId="14" fillId="0" borderId="0" xfId="26" applyFont="1"/>
    <xf numFmtId="164" fontId="106" fillId="0" borderId="0" xfId="26" applyNumberFormat="1" applyFont="1" applyAlignment="1"/>
    <xf numFmtId="164" fontId="106" fillId="0" borderId="0" xfId="26" applyNumberFormat="1" applyFont="1"/>
    <xf numFmtId="2" fontId="106" fillId="0" borderId="0" xfId="26" applyNumberFormat="1" applyFont="1"/>
    <xf numFmtId="2" fontId="14" fillId="0" borderId="155" xfId="26" applyNumberFormat="1" applyFont="1" applyBorder="1" applyAlignment="1">
      <alignment horizontal="center"/>
    </xf>
    <xf numFmtId="2" fontId="14" fillId="0" borderId="240" xfId="26" applyNumberFormat="1" applyFont="1" applyBorder="1" applyAlignment="1">
      <alignment horizontal="center"/>
    </xf>
    <xf numFmtId="0" fontId="14" fillId="20" borderId="240" xfId="26" applyFont="1" applyFill="1" applyBorder="1" applyAlignment="1">
      <alignment horizontal="left"/>
    </xf>
    <xf numFmtId="2" fontId="14" fillId="0" borderId="158" xfId="26" applyNumberFormat="1" applyFont="1" applyBorder="1" applyAlignment="1">
      <alignment horizontal="center"/>
    </xf>
    <xf numFmtId="2" fontId="14" fillId="0" borderId="146" xfId="26" applyNumberFormat="1" applyFont="1" applyBorder="1" applyAlignment="1">
      <alignment horizontal="center"/>
    </xf>
    <xf numFmtId="169" fontId="14" fillId="20" borderId="146" xfId="26" applyNumberFormat="1" applyFont="1" applyFill="1" applyBorder="1" applyAlignment="1">
      <alignment horizontal="left"/>
    </xf>
    <xf numFmtId="2" fontId="12" fillId="0" borderId="243" xfId="57" applyNumberFormat="1" applyFont="1" applyBorder="1" applyAlignment="1">
      <alignment horizontal="center"/>
    </xf>
    <xf numFmtId="2" fontId="12" fillId="0" borderId="193" xfId="57" applyNumberFormat="1" applyFont="1" applyBorder="1" applyAlignment="1">
      <alignment horizontal="center"/>
    </xf>
    <xf numFmtId="0" fontId="12" fillId="0" borderId="193" xfId="57" applyFont="1" applyBorder="1" applyAlignment="1">
      <alignment horizontal="left"/>
    </xf>
    <xf numFmtId="0" fontId="14" fillId="20" borderId="146" xfId="26" applyFont="1" applyFill="1" applyBorder="1" applyAlignment="1">
      <alignment horizontal="left"/>
    </xf>
    <xf numFmtId="2" fontId="14" fillId="0" borderId="158" xfId="57" applyNumberFormat="1" applyFont="1" applyBorder="1" applyAlignment="1">
      <alignment horizontal="center"/>
    </xf>
    <xf numFmtId="2" fontId="14" fillId="0" borderId="146" xfId="57" applyNumberFormat="1" applyFont="1" applyBorder="1" applyAlignment="1">
      <alignment horizontal="center"/>
    </xf>
    <xf numFmtId="169" fontId="14" fillId="20" borderId="146" xfId="57" applyNumberFormat="1" applyFont="1" applyFill="1" applyBorder="1" applyAlignment="1">
      <alignment horizontal="left"/>
    </xf>
    <xf numFmtId="181" fontId="106" fillId="0" borderId="0" xfId="26" applyNumberFormat="1" applyFont="1"/>
    <xf numFmtId="164" fontId="106" fillId="0" borderId="0" xfId="26" applyNumberFormat="1" applyFont="1" applyAlignment="1">
      <alignment horizontal="center"/>
    </xf>
    <xf numFmtId="2" fontId="12" fillId="0" borderId="243" xfId="23" applyNumberFormat="1" applyFont="1" applyBorder="1" applyAlignment="1">
      <alignment horizontal="center"/>
    </xf>
    <xf numFmtId="2" fontId="12" fillId="0" borderId="193" xfId="23" applyNumberFormat="1" applyFont="1" applyBorder="1" applyAlignment="1">
      <alignment horizontal="center"/>
    </xf>
    <xf numFmtId="0" fontId="12" fillId="0" borderId="193" xfId="23" applyFont="1" applyBorder="1" applyAlignment="1">
      <alignment horizontal="left"/>
    </xf>
    <xf numFmtId="2" fontId="14" fillId="0" borderId="158" xfId="23" applyNumberFormat="1" applyFont="1" applyBorder="1" applyAlignment="1">
      <alignment horizontal="center"/>
    </xf>
    <xf numFmtId="2" fontId="14" fillId="0" borderId="146" xfId="23" applyNumberFormat="1" applyFont="1" applyBorder="1" applyAlignment="1">
      <alignment horizontal="center"/>
    </xf>
    <xf numFmtId="169" fontId="14" fillId="20" borderId="146" xfId="23" applyNumberFormat="1" applyFont="1" applyFill="1" applyBorder="1" applyAlignment="1">
      <alignment horizontal="left"/>
    </xf>
    <xf numFmtId="2" fontId="12" fillId="0" borderId="243" xfId="26" applyNumberFormat="1" applyFont="1" applyBorder="1" applyAlignment="1">
      <alignment horizontal="center"/>
    </xf>
    <xf numFmtId="2" fontId="12" fillId="0" borderId="193" xfId="26" applyNumberFormat="1" applyFont="1" applyBorder="1" applyAlignment="1">
      <alignment horizontal="center"/>
    </xf>
    <xf numFmtId="0" fontId="12" fillId="0" borderId="193" xfId="26" applyFont="1" applyBorder="1" applyAlignment="1">
      <alignment horizontal="left"/>
    </xf>
    <xf numFmtId="2" fontId="14" fillId="0" borderId="162" xfId="26" applyNumberFormat="1" applyFont="1" applyBorder="1" applyAlignment="1">
      <alignment horizontal="center"/>
    </xf>
    <xf numFmtId="2" fontId="14" fillId="0" borderId="143" xfId="26" applyNumberFormat="1" applyFont="1" applyBorder="1" applyAlignment="1">
      <alignment horizontal="center"/>
    </xf>
    <xf numFmtId="169" fontId="14" fillId="20" borderId="143" xfId="26" applyNumberFormat="1" applyFont="1" applyFill="1" applyBorder="1" applyAlignment="1">
      <alignment horizontal="left"/>
    </xf>
    <xf numFmtId="2" fontId="31" fillId="0" borderId="0" xfId="26" applyNumberFormat="1" applyFont="1" applyAlignment="1"/>
    <xf numFmtId="2" fontId="14" fillId="0" borderId="148" xfId="26" applyNumberFormat="1" applyFont="1" applyBorder="1" applyAlignment="1">
      <alignment horizontal="center"/>
    </xf>
    <xf numFmtId="169" fontId="14" fillId="20" borderId="148" xfId="26" applyNumberFormat="1" applyFont="1" applyFill="1" applyBorder="1" applyAlignment="1">
      <alignment horizontal="left"/>
    </xf>
    <xf numFmtId="2" fontId="12" fillId="0" borderId="170" xfId="26" applyNumberFormat="1" applyFont="1" applyBorder="1" applyAlignment="1">
      <alignment horizontal="center"/>
    </xf>
    <xf numFmtId="2" fontId="12" fillId="0" borderId="156" xfId="26" applyNumberFormat="1" applyFont="1" applyBorder="1" applyAlignment="1">
      <alignment horizontal="center"/>
    </xf>
    <xf numFmtId="0" fontId="12" fillId="0" borderId="156" xfId="26" applyFont="1" applyBorder="1" applyAlignment="1">
      <alignment horizontal="left"/>
    </xf>
    <xf numFmtId="2" fontId="14" fillId="0" borderId="187" xfId="26" applyNumberFormat="1" applyFont="1" applyBorder="1" applyAlignment="1">
      <alignment horizontal="center"/>
    </xf>
    <xf numFmtId="2" fontId="12" fillId="0" borderId="159" xfId="26" applyNumberFormat="1" applyFont="1" applyBorder="1" applyAlignment="1">
      <alignment horizontal="center"/>
    </xf>
    <xf numFmtId="2" fontId="12" fillId="0" borderId="160" xfId="26" applyNumberFormat="1" applyFont="1" applyBorder="1" applyAlignment="1">
      <alignment horizontal="center"/>
    </xf>
    <xf numFmtId="0" fontId="12" fillId="0" borderId="160" xfId="26" applyFont="1" applyBorder="1"/>
    <xf numFmtId="2" fontId="14" fillId="0" borderId="190" xfId="26" applyNumberFormat="1" applyFont="1" applyBorder="1" applyAlignment="1">
      <alignment horizontal="center"/>
    </xf>
    <xf numFmtId="2" fontId="14" fillId="0" borderId="192" xfId="26" applyNumberFormat="1" applyFont="1" applyBorder="1" applyAlignment="1">
      <alignment horizontal="center"/>
    </xf>
    <xf numFmtId="2" fontId="14" fillId="0" borderId="229" xfId="26" applyNumberFormat="1" applyFont="1" applyBorder="1" applyAlignment="1">
      <alignment horizontal="center"/>
    </xf>
    <xf numFmtId="2" fontId="14" fillId="0" borderId="179" xfId="26" applyNumberFormat="1" applyFont="1" applyBorder="1" applyAlignment="1">
      <alignment horizontal="center"/>
    </xf>
    <xf numFmtId="2" fontId="12" fillId="0" borderId="159" xfId="26" applyNumberFormat="1" applyFont="1" applyBorder="1"/>
    <xf numFmtId="2" fontId="12" fillId="0" borderId="160" xfId="26" applyNumberFormat="1" applyFont="1" applyBorder="1"/>
    <xf numFmtId="2" fontId="14" fillId="0" borderId="158" xfId="26" applyNumberFormat="1" applyFont="1" applyBorder="1"/>
    <xf numFmtId="2" fontId="14" fillId="0" borderId="146" xfId="26" applyNumberFormat="1" applyFont="1" applyBorder="1"/>
    <xf numFmtId="2" fontId="14" fillId="0" borderId="190" xfId="26" applyNumberFormat="1" applyFont="1" applyBorder="1"/>
    <xf numFmtId="2" fontId="14" fillId="0" borderId="192" xfId="26" applyNumberFormat="1" applyFont="1" applyBorder="1"/>
    <xf numFmtId="2" fontId="14" fillId="0" borderId="229" xfId="26" applyNumberFormat="1" applyFont="1" applyBorder="1"/>
    <xf numFmtId="2" fontId="14" fillId="0" borderId="179" xfId="26" applyNumberFormat="1" applyFont="1" applyBorder="1"/>
    <xf numFmtId="2" fontId="12" fillId="0" borderId="187" xfId="26" applyNumberFormat="1" applyFont="1" applyBorder="1"/>
    <xf numFmtId="2" fontId="12" fillId="0" borderId="148" xfId="26" applyNumberFormat="1" applyFont="1" applyBorder="1"/>
    <xf numFmtId="2" fontId="14" fillId="0" borderId="162" xfId="26" applyNumberFormat="1" applyFont="1" applyBorder="1"/>
    <xf numFmtId="2" fontId="14" fillId="0" borderId="143" xfId="26" applyNumberFormat="1" applyFont="1" applyBorder="1"/>
    <xf numFmtId="169" fontId="14" fillId="0" borderId="146" xfId="26" applyNumberFormat="1" applyFont="1" applyBorder="1" applyAlignment="1">
      <alignment horizontal="left"/>
    </xf>
    <xf numFmtId="2" fontId="14" fillId="0" borderId="187" xfId="26" applyNumberFormat="1" applyFont="1" applyBorder="1"/>
    <xf numFmtId="2" fontId="14" fillId="0" borderId="148" xfId="26" applyNumberFormat="1" applyFont="1" applyBorder="1"/>
    <xf numFmtId="2" fontId="12" fillId="0" borderId="174" xfId="26" applyNumberFormat="1" applyFont="1" applyBorder="1"/>
    <xf numFmtId="169" fontId="12" fillId="0" borderId="160" xfId="26" applyNumberFormat="1" applyFont="1" applyBorder="1" applyAlignment="1">
      <alignment horizontal="left"/>
    </xf>
    <xf numFmtId="2" fontId="12" fillId="20" borderId="159" xfId="26" applyNumberFormat="1" applyFont="1" applyFill="1" applyBorder="1"/>
    <xf numFmtId="2" fontId="12" fillId="20" borderId="160" xfId="26" applyNumberFormat="1" applyFont="1" applyFill="1" applyBorder="1"/>
    <xf numFmtId="169" fontId="12" fillId="20" borderId="160" xfId="26" applyNumberFormat="1" applyFont="1" applyFill="1" applyBorder="1" applyAlignment="1">
      <alignment horizontal="left"/>
    </xf>
    <xf numFmtId="2" fontId="14" fillId="20" borderId="162" xfId="26" applyNumberFormat="1" applyFont="1" applyFill="1" applyBorder="1"/>
    <xf numFmtId="2" fontId="14" fillId="20" borderId="143" xfId="26" applyNumberFormat="1" applyFont="1" applyFill="1" applyBorder="1"/>
    <xf numFmtId="2" fontId="14" fillId="20" borderId="158" xfId="26" applyNumberFormat="1" applyFont="1" applyFill="1" applyBorder="1"/>
    <xf numFmtId="2" fontId="14" fillId="20" borderId="0" xfId="26" applyNumberFormat="1" applyFont="1" applyFill="1" applyBorder="1"/>
    <xf numFmtId="2" fontId="14" fillId="20" borderId="146" xfId="26" applyNumberFormat="1" applyFont="1" applyFill="1" applyBorder="1"/>
    <xf numFmtId="0" fontId="12" fillId="16" borderId="247" xfId="26" applyFont="1" applyFill="1" applyBorder="1" applyAlignment="1">
      <alignment horizontal="center" vertical="center"/>
    </xf>
    <xf numFmtId="0" fontId="12" fillId="16" borderId="248" xfId="26" applyFont="1" applyFill="1" applyBorder="1" applyAlignment="1">
      <alignment horizontal="center" vertical="center"/>
    </xf>
    <xf numFmtId="0" fontId="12" fillId="16" borderId="249" xfId="26" applyFont="1" applyFill="1" applyBorder="1" applyAlignment="1">
      <alignment horizontal="center" vertical="center"/>
    </xf>
    <xf numFmtId="0" fontId="14" fillId="0" borderId="0" xfId="13" applyFont="1" applyAlignment="1">
      <alignment vertical="center"/>
    </xf>
    <xf numFmtId="0" fontId="14" fillId="0" borderId="0" xfId="13" applyFont="1" applyAlignment="1">
      <alignment horizontal="center" vertical="center"/>
    </xf>
    <xf numFmtId="164" fontId="14" fillId="0" borderId="0" xfId="13" applyNumberFormat="1" applyFont="1" applyAlignment="1">
      <alignment vertical="center"/>
    </xf>
    <xf numFmtId="0" fontId="8" fillId="0" borderId="0" xfId="15" applyFont="1"/>
    <xf numFmtId="3" fontId="14" fillId="0" borderId="0" xfId="13" applyNumberFormat="1" applyFont="1" applyAlignment="1">
      <alignment vertical="center"/>
    </xf>
    <xf numFmtId="0" fontId="12" fillId="0" borderId="0" xfId="13" applyFont="1" applyAlignment="1">
      <alignment horizontal="center" vertical="center"/>
    </xf>
    <xf numFmtId="164" fontId="14" fillId="0" borderId="23" xfId="13" applyNumberFormat="1" applyFont="1" applyBorder="1" applyAlignment="1">
      <alignment horizontal="center" vertical="center"/>
    </xf>
    <xf numFmtId="164" fontId="14" fillId="0" borderId="22" xfId="13" applyNumberFormat="1" applyFont="1" applyBorder="1" applyAlignment="1">
      <alignment horizontal="center" vertical="center"/>
    </xf>
    <xf numFmtId="164" fontId="14" fillId="0" borderId="22" xfId="13" applyNumberFormat="1" applyFont="1" applyBorder="1" applyAlignment="1">
      <alignment horizontal="right" vertical="center"/>
    </xf>
    <xf numFmtId="0" fontId="12" fillId="0" borderId="68" xfId="13" applyFont="1" applyBorder="1" applyAlignment="1">
      <alignment horizontal="center" vertical="center"/>
    </xf>
    <xf numFmtId="0" fontId="12" fillId="0" borderId="21" xfId="13" applyFont="1" applyBorder="1" applyAlignment="1">
      <alignment horizontal="center" vertical="center"/>
    </xf>
    <xf numFmtId="164" fontId="14" fillId="0" borderId="17" xfId="13" applyNumberFormat="1" applyFont="1" applyBorder="1" applyAlignment="1">
      <alignment horizontal="center" vertical="center"/>
    </xf>
    <xf numFmtId="164" fontId="14" fillId="0" borderId="16" xfId="13" applyNumberFormat="1" applyFont="1" applyBorder="1" applyAlignment="1">
      <alignment horizontal="center" vertical="center"/>
    </xf>
    <xf numFmtId="164" fontId="14" fillId="0" borderId="16" xfId="13" applyNumberFormat="1" applyFont="1" applyBorder="1" applyAlignment="1">
      <alignment horizontal="right" vertical="center"/>
    </xf>
    <xf numFmtId="0" fontId="12" fillId="0" borderId="63" xfId="13" applyFont="1" applyBorder="1" applyAlignment="1">
      <alignment horizontal="center" vertical="center"/>
    </xf>
    <xf numFmtId="0" fontId="12" fillId="0" borderId="15" xfId="13" applyFont="1" applyBorder="1" applyAlignment="1">
      <alignment horizontal="center" vertical="center"/>
    </xf>
    <xf numFmtId="164" fontId="4" fillId="0" borderId="16" xfId="13" applyNumberFormat="1" applyFont="1" applyBorder="1" applyAlignment="1">
      <alignment horizontal="center" vertical="center"/>
    </xf>
    <xf numFmtId="164" fontId="14" fillId="0" borderId="18" xfId="13" applyNumberFormat="1" applyFont="1" applyBorder="1" applyAlignment="1">
      <alignment horizontal="center" vertical="center"/>
    </xf>
    <xf numFmtId="164" fontId="14" fillId="0" borderId="20" xfId="13" applyNumberFormat="1" applyFont="1" applyBorder="1" applyAlignment="1">
      <alignment horizontal="center" vertical="center"/>
    </xf>
    <xf numFmtId="164" fontId="14" fillId="0" borderId="20" xfId="13" applyNumberFormat="1" applyFont="1" applyBorder="1" applyAlignment="1">
      <alignment horizontal="right" vertical="center"/>
    </xf>
    <xf numFmtId="0" fontId="12" fillId="0" borderId="60" xfId="13" applyFont="1" applyBorder="1" applyAlignment="1">
      <alignment horizontal="center" vertical="center"/>
    </xf>
    <xf numFmtId="0" fontId="12" fillId="0" borderId="30" xfId="13" applyFont="1" applyBorder="1" applyAlignment="1">
      <alignment horizontal="center" vertical="center"/>
    </xf>
    <xf numFmtId="0" fontId="12" fillId="0" borderId="0" xfId="13" applyFont="1" applyAlignment="1">
      <alignment vertical="center"/>
    </xf>
    <xf numFmtId="0" fontId="12" fillId="3" borderId="28" xfId="13" applyFont="1" applyFill="1" applyBorder="1" applyAlignment="1">
      <alignment horizontal="center" vertical="center" wrapText="1"/>
    </xf>
    <xf numFmtId="0" fontId="12" fillId="3" borderId="27" xfId="13" applyFont="1" applyFill="1" applyBorder="1" applyAlignment="1">
      <alignment horizontal="center" vertical="center" wrapText="1"/>
    </xf>
    <xf numFmtId="0" fontId="0" fillId="0" borderId="0" xfId="14" applyFont="1"/>
    <xf numFmtId="166" fontId="0" fillId="0" borderId="0" xfId="14" applyNumberFormat="1" applyFont="1"/>
    <xf numFmtId="0" fontId="13" fillId="0" borderId="0" xfId="14" applyFont="1"/>
    <xf numFmtId="166" fontId="22" fillId="0" borderId="0" xfId="14" applyNumberFormat="1" applyFont="1" applyFill="1" applyBorder="1"/>
    <xf numFmtId="174" fontId="22" fillId="0" borderId="0" xfId="14" applyNumberFormat="1" applyFont="1" applyFill="1" applyBorder="1"/>
    <xf numFmtId="0" fontId="22" fillId="0" borderId="0" xfId="14" applyFont="1" applyBorder="1" applyAlignment="1">
      <alignment horizontal="center" vertical="center"/>
    </xf>
    <xf numFmtId="0" fontId="0" fillId="0" borderId="0" xfId="14" applyFont="1" applyBorder="1"/>
    <xf numFmtId="174" fontId="22" fillId="0" borderId="240" xfId="14" applyNumberFormat="1" applyFont="1" applyFill="1" applyBorder="1"/>
    <xf numFmtId="166" fontId="22" fillId="0" borderId="158" xfId="14" applyNumberFormat="1" applyFont="1" applyBorder="1"/>
    <xf numFmtId="166" fontId="22" fillId="0" borderId="0" xfId="14" applyNumberFormat="1" applyFont="1" applyBorder="1"/>
    <xf numFmtId="166" fontId="22" fillId="0" borderId="16" xfId="14" applyNumberFormat="1" applyFont="1" applyBorder="1"/>
    <xf numFmtId="166" fontId="22" fillId="0" borderId="19" xfId="14" applyNumberFormat="1" applyFont="1" applyBorder="1"/>
    <xf numFmtId="174" fontId="22" fillId="0" borderId="19" xfId="14" applyNumberFormat="1" applyFont="1" applyFill="1" applyBorder="1"/>
    <xf numFmtId="174" fontId="22" fillId="0" borderId="146" xfId="14" applyNumberFormat="1" applyFont="1" applyFill="1" applyBorder="1"/>
    <xf numFmtId="174" fontId="22" fillId="0" borderId="0" xfId="14" applyNumberFormat="1" applyFont="1" applyBorder="1"/>
    <xf numFmtId="166" fontId="22" fillId="0" borderId="176" xfId="14" applyNumberFormat="1" applyFont="1" applyBorder="1"/>
    <xf numFmtId="166" fontId="22" fillId="0" borderId="40" xfId="14" applyNumberFormat="1" applyFont="1" applyBorder="1"/>
    <xf numFmtId="166" fontId="22" fillId="0" borderId="59" xfId="14" applyNumberFormat="1" applyFont="1" applyBorder="1"/>
    <xf numFmtId="174" fontId="22" fillId="0" borderId="40" xfId="14" applyNumberFormat="1" applyFont="1" applyBorder="1"/>
    <xf numFmtId="0" fontId="0" fillId="4" borderId="0" xfId="14" applyFont="1" applyFill="1"/>
    <xf numFmtId="180" fontId="0" fillId="4" borderId="0" xfId="14" applyNumberFormat="1" applyFont="1" applyFill="1"/>
    <xf numFmtId="166" fontId="22" fillId="16" borderId="159" xfId="14" applyNumberFormat="1" applyFont="1" applyFill="1" applyBorder="1"/>
    <xf numFmtId="166" fontId="22" fillId="16" borderId="160" xfId="14" applyNumberFormat="1" applyFont="1" applyFill="1" applyBorder="1"/>
    <xf numFmtId="166" fontId="22" fillId="16" borderId="177" xfId="14" applyNumberFormat="1" applyFont="1" applyFill="1" applyBorder="1"/>
    <xf numFmtId="174" fontId="22" fillId="16" borderId="160" xfId="14" applyNumberFormat="1" applyFont="1" applyFill="1" applyBorder="1"/>
    <xf numFmtId="180" fontId="0" fillId="0" borderId="0" xfId="14" applyNumberFormat="1" applyFont="1"/>
    <xf numFmtId="166" fontId="22" fillId="0" borderId="146" xfId="14" applyNumberFormat="1" applyFont="1" applyBorder="1"/>
    <xf numFmtId="166" fontId="22" fillId="0" borderId="190" xfId="14" applyNumberFormat="1" applyFont="1" applyFill="1" applyBorder="1"/>
    <xf numFmtId="166" fontId="22" fillId="0" borderId="63" xfId="14" applyNumberFormat="1" applyFont="1" applyFill="1" applyBorder="1"/>
    <xf numFmtId="166" fontId="22" fillId="0" borderId="16" xfId="14" applyNumberFormat="1" applyFont="1" applyFill="1" applyBorder="1"/>
    <xf numFmtId="174" fontId="22" fillId="0" borderId="146" xfId="14" applyNumberFormat="1" applyFont="1" applyBorder="1"/>
    <xf numFmtId="174" fontId="22" fillId="0" borderId="16" xfId="14" applyNumberFormat="1" applyFont="1" applyBorder="1"/>
    <xf numFmtId="166" fontId="22" fillId="0" borderId="158" xfId="14" applyNumberFormat="1" applyFont="1" applyFill="1" applyBorder="1"/>
    <xf numFmtId="166" fontId="22" fillId="0" borderId="146" xfId="14" applyNumberFormat="1" applyFont="1" applyFill="1" applyBorder="1"/>
    <xf numFmtId="166" fontId="22" fillId="0" borderId="187" xfId="14" applyNumberFormat="1" applyFont="1" applyBorder="1"/>
    <xf numFmtId="166" fontId="22" fillId="0" borderId="148" xfId="14" applyNumberFormat="1" applyFont="1" applyBorder="1"/>
    <xf numFmtId="174" fontId="22" fillId="0" borderId="148" xfId="14" applyNumberFormat="1" applyFont="1" applyBorder="1"/>
    <xf numFmtId="166" fontId="22" fillId="16" borderId="143" xfId="14" applyNumberFormat="1" applyFont="1" applyFill="1" applyBorder="1"/>
    <xf numFmtId="166" fontId="22" fillId="0" borderId="162" xfId="14" applyNumberFormat="1" applyFont="1" applyBorder="1"/>
    <xf numFmtId="166" fontId="22" fillId="0" borderId="143" xfId="14" applyNumberFormat="1" applyFont="1" applyBorder="1"/>
    <xf numFmtId="174" fontId="22" fillId="0" borderId="143" xfId="14" applyNumberFormat="1" applyFont="1" applyBorder="1"/>
    <xf numFmtId="0" fontId="41" fillId="0" borderId="0" xfId="14" applyFont="1"/>
    <xf numFmtId="0" fontId="41" fillId="16" borderId="160" xfId="14" applyFont="1" applyFill="1" applyBorder="1" applyAlignment="1">
      <alignment horizontal="center" vertical="center" wrapText="1"/>
    </xf>
    <xf numFmtId="181" fontId="14" fillId="0" borderId="0" xfId="13" applyNumberFormat="1" applyFont="1" applyAlignment="1">
      <alignment vertical="center"/>
    </xf>
    <xf numFmtId="183" fontId="14" fillId="0" borderId="0" xfId="13" applyNumberFormat="1" applyFont="1" applyAlignment="1">
      <alignment vertical="center"/>
    </xf>
    <xf numFmtId="188" fontId="14" fillId="0" borderId="0" xfId="13" applyNumberFormat="1" applyFont="1" applyAlignment="1">
      <alignment vertical="center"/>
    </xf>
    <xf numFmtId="0" fontId="12" fillId="0" borderId="0" xfId="13" applyFont="1" applyAlignment="1">
      <alignment horizontal="left" vertical="center"/>
    </xf>
    <xf numFmtId="164" fontId="14" fillId="0" borderId="254" xfId="14" applyNumberFormat="1" applyFont="1" applyBorder="1" applyAlignment="1">
      <alignment horizontal="center" vertical="center"/>
    </xf>
    <xf numFmtId="166" fontId="14" fillId="0" borderId="22" xfId="13" applyNumberFormat="1" applyFont="1" applyBorder="1" applyAlignment="1">
      <alignment horizontal="center" vertical="center"/>
    </xf>
    <xf numFmtId="0" fontId="12" fillId="0" borderId="22" xfId="13" applyFont="1" applyBorder="1" applyAlignment="1">
      <alignment horizontal="center" vertical="center"/>
    </xf>
    <xf numFmtId="166" fontId="14" fillId="0" borderId="16" xfId="13" applyNumberFormat="1" applyFont="1" applyBorder="1" applyAlignment="1">
      <alignment horizontal="center" vertical="center"/>
    </xf>
    <xf numFmtId="166" fontId="14" fillId="0" borderId="17" xfId="13" applyNumberFormat="1" applyFont="1" applyBorder="1" applyAlignment="1">
      <alignment horizontal="center" vertical="center"/>
    </xf>
    <xf numFmtId="166" fontId="14" fillId="0" borderId="18" xfId="13" applyNumberFormat="1" applyFont="1" applyBorder="1" applyAlignment="1">
      <alignment horizontal="center" vertical="center"/>
    </xf>
    <xf numFmtId="166" fontId="14" fillId="0" borderId="20" xfId="13" applyNumberFormat="1" applyFont="1" applyBorder="1" applyAlignment="1">
      <alignment horizontal="center" vertical="center"/>
    </xf>
    <xf numFmtId="0" fontId="12" fillId="3" borderId="27" xfId="13" applyFont="1" applyFill="1" applyBorder="1" applyAlignment="1">
      <alignment horizontal="center" vertical="center"/>
    </xf>
    <xf numFmtId="0" fontId="31" fillId="0" borderId="0" xfId="14"/>
    <xf numFmtId="0" fontId="22" fillId="0" borderId="0" xfId="14" applyFont="1"/>
    <xf numFmtId="0" fontId="22" fillId="19" borderId="0" xfId="14" applyFont="1" applyFill="1"/>
    <xf numFmtId="0" fontId="41" fillId="0" borderId="0" xfId="14" applyFont="1" applyAlignment="1">
      <alignment horizontal="left"/>
    </xf>
    <xf numFmtId="166" fontId="22" fillId="0" borderId="254" xfId="34" applyNumberFormat="1" applyFont="1" applyFill="1" applyBorder="1" applyAlignment="1">
      <alignment horizontal="center"/>
    </xf>
    <xf numFmtId="164" fontId="22" fillId="0" borderId="240" xfId="14" applyNumberFormat="1" applyFont="1" applyBorder="1" applyAlignment="1">
      <alignment horizontal="center"/>
    </xf>
    <xf numFmtId="180" fontId="22" fillId="0" borderId="255" xfId="14" applyNumberFormat="1" applyFont="1" applyFill="1" applyBorder="1"/>
    <xf numFmtId="180" fontId="22" fillId="0" borderId="240" xfId="14" applyNumberFormat="1" applyFont="1" applyFill="1" applyBorder="1" applyAlignment="1">
      <alignment horizontal="center" vertical="center"/>
    </xf>
    <xf numFmtId="180" fontId="22" fillId="0" borderId="240" xfId="14" applyNumberFormat="1" applyFont="1" applyFill="1" applyBorder="1"/>
    <xf numFmtId="174" fontId="22" fillId="0" borderId="25" xfId="14" applyNumberFormat="1" applyFont="1" applyBorder="1"/>
    <xf numFmtId="166" fontId="22" fillId="0" borderId="190" xfId="34" applyNumberFormat="1" applyFont="1" applyFill="1" applyBorder="1" applyAlignment="1">
      <alignment horizontal="center"/>
    </xf>
    <xf numFmtId="164" fontId="22" fillId="0" borderId="146" xfId="14" applyNumberFormat="1" applyFont="1" applyBorder="1" applyAlignment="1">
      <alignment horizontal="center"/>
    </xf>
    <xf numFmtId="180" fontId="22" fillId="0" borderId="192" xfId="14" applyNumberFormat="1" applyFont="1" applyFill="1" applyBorder="1"/>
    <xf numFmtId="180" fontId="22" fillId="0" borderId="146" xfId="14" applyNumberFormat="1" applyFont="1" applyFill="1" applyBorder="1" applyAlignment="1">
      <alignment horizontal="center" vertical="center"/>
    </xf>
    <xf numFmtId="180" fontId="22" fillId="0" borderId="146" xfId="14" applyNumberFormat="1" applyFont="1" applyFill="1" applyBorder="1"/>
    <xf numFmtId="166" fontId="22" fillId="0" borderId="256" xfId="34" applyNumberFormat="1" applyFont="1" applyFill="1" applyBorder="1" applyAlignment="1">
      <alignment horizontal="center"/>
    </xf>
    <xf numFmtId="164" fontId="22" fillId="0" borderId="178" xfId="14" applyNumberFormat="1" applyFont="1" applyBorder="1" applyAlignment="1">
      <alignment horizontal="center"/>
    </xf>
    <xf numFmtId="180" fontId="22" fillId="0" borderId="257" xfId="14" applyNumberFormat="1" applyFont="1" applyFill="1" applyBorder="1"/>
    <xf numFmtId="180" fontId="22" fillId="0" borderId="178" xfId="14" applyNumberFormat="1" applyFont="1" applyFill="1" applyBorder="1" applyAlignment="1">
      <alignment horizontal="center" vertical="center"/>
    </xf>
    <xf numFmtId="180" fontId="22" fillId="0" borderId="178" xfId="14" applyNumberFormat="1" applyFont="1" applyFill="1" applyBorder="1"/>
    <xf numFmtId="174" fontId="22" fillId="0" borderId="59" xfId="14" applyNumberFormat="1" applyFont="1" applyBorder="1"/>
    <xf numFmtId="166" fontId="22" fillId="21" borderId="10" xfId="34" applyNumberFormat="1" applyFont="1" applyFill="1" applyBorder="1" applyAlignment="1">
      <alignment horizontal="center"/>
    </xf>
    <xf numFmtId="164" fontId="22" fillId="21" borderId="9" xfId="14" applyNumberFormat="1" applyFont="1" applyFill="1" applyBorder="1" applyAlignment="1">
      <alignment horizontal="center"/>
    </xf>
    <xf numFmtId="180" fontId="22" fillId="21" borderId="9" xfId="14" applyNumberFormat="1" applyFont="1" applyFill="1" applyBorder="1"/>
    <xf numFmtId="180" fontId="22" fillId="21" borderId="9" xfId="14" applyNumberFormat="1" applyFont="1" applyFill="1" applyBorder="1" applyAlignment="1">
      <alignment horizontal="center" vertical="center"/>
    </xf>
    <xf numFmtId="174" fontId="22" fillId="21" borderId="9" xfId="14" applyNumberFormat="1" applyFont="1" applyFill="1" applyBorder="1"/>
    <xf numFmtId="166" fontId="22" fillId="0" borderId="17" xfId="34" applyNumberFormat="1" applyFont="1" applyFill="1" applyBorder="1" applyAlignment="1">
      <alignment horizontal="center"/>
    </xf>
    <xf numFmtId="164" fontId="22" fillId="0" borderId="16" xfId="14" applyNumberFormat="1" applyFont="1" applyFill="1" applyBorder="1" applyAlignment="1">
      <alignment horizontal="center"/>
    </xf>
    <xf numFmtId="180" fontId="22" fillId="0" borderId="16" xfId="14" applyNumberFormat="1" applyFont="1" applyFill="1" applyBorder="1"/>
    <xf numFmtId="180" fontId="22" fillId="0" borderId="16" xfId="14" applyNumberFormat="1" applyFont="1" applyFill="1" applyBorder="1" applyAlignment="1">
      <alignment horizontal="center" vertical="center"/>
    </xf>
    <xf numFmtId="174" fontId="22" fillId="0" borderId="16" xfId="14" applyNumberFormat="1" applyFont="1" applyFill="1" applyBorder="1"/>
    <xf numFmtId="180" fontId="22" fillId="0" borderId="212" xfId="14" applyNumberFormat="1" applyFont="1" applyFill="1" applyBorder="1"/>
    <xf numFmtId="164" fontId="22" fillId="0" borderId="63" xfId="14" applyNumberFormat="1" applyFont="1" applyFill="1" applyBorder="1" applyAlignment="1">
      <alignment horizontal="center"/>
    </xf>
    <xf numFmtId="166" fontId="22" fillId="0" borderId="229" xfId="34" applyNumberFormat="1" applyFont="1" applyFill="1" applyBorder="1" applyAlignment="1">
      <alignment horizontal="center"/>
    </xf>
    <xf numFmtId="164" fontId="22" fillId="0" borderId="148" xfId="14" applyNumberFormat="1" applyFont="1" applyBorder="1" applyAlignment="1">
      <alignment horizontal="center"/>
    </xf>
    <xf numFmtId="180" fontId="22" fillId="0" borderId="179" xfId="14" applyNumberFormat="1" applyFont="1" applyFill="1" applyBorder="1"/>
    <xf numFmtId="180" fontId="22" fillId="0" borderId="148" xfId="14" applyNumberFormat="1" applyFont="1" applyFill="1" applyBorder="1"/>
    <xf numFmtId="174" fontId="22" fillId="0" borderId="258" xfId="14" applyNumberFormat="1" applyFont="1" applyBorder="1"/>
    <xf numFmtId="180" fontId="22" fillId="19" borderId="0" xfId="14" applyNumberFormat="1" applyFont="1" applyFill="1"/>
    <xf numFmtId="166" fontId="22" fillId="16" borderId="259" xfId="34" applyNumberFormat="1" applyFont="1" applyFill="1" applyBorder="1" applyAlignment="1">
      <alignment horizontal="center"/>
    </xf>
    <xf numFmtId="164" fontId="22" fillId="16" borderId="177" xfId="14" applyNumberFormat="1" applyFont="1" applyFill="1" applyBorder="1" applyAlignment="1">
      <alignment horizontal="center"/>
    </xf>
    <xf numFmtId="180" fontId="22" fillId="16" borderId="260" xfId="14" applyNumberFormat="1" applyFont="1" applyFill="1" applyBorder="1"/>
    <xf numFmtId="180" fontId="22" fillId="16" borderId="143" xfId="14" applyNumberFormat="1" applyFont="1" applyFill="1" applyBorder="1" applyAlignment="1">
      <alignment horizontal="center" vertical="center"/>
    </xf>
    <xf numFmtId="180" fontId="22" fillId="16" borderId="177" xfId="14" applyNumberFormat="1" applyFont="1" applyFill="1" applyBorder="1"/>
    <xf numFmtId="174" fontId="22" fillId="16" borderId="261" xfId="14" applyNumberFormat="1" applyFont="1" applyFill="1" applyBorder="1"/>
    <xf numFmtId="0" fontId="0" fillId="0" borderId="138" xfId="0" applyBorder="1" applyAlignment="1">
      <alignment horizontal="center" vertical="center"/>
    </xf>
    <xf numFmtId="164" fontId="22" fillId="0" borderId="16" xfId="14" applyNumberFormat="1" applyFont="1" applyBorder="1" applyAlignment="1">
      <alignment horizontal="center"/>
    </xf>
    <xf numFmtId="180" fontId="22" fillId="0" borderId="143" xfId="14" applyNumberFormat="1" applyFont="1" applyBorder="1" applyAlignment="1">
      <alignment horizontal="center" vertical="center"/>
    </xf>
    <xf numFmtId="174" fontId="22" fillId="0" borderId="137" xfId="14" applyNumberFormat="1" applyFont="1" applyBorder="1"/>
    <xf numFmtId="174" fontId="22" fillId="0" borderId="137" xfId="14" applyNumberFormat="1" applyFont="1" applyFill="1" applyBorder="1"/>
    <xf numFmtId="180" fontId="22" fillId="0" borderId="0" xfId="14" applyNumberFormat="1" applyFont="1" applyFill="1"/>
    <xf numFmtId="164" fontId="22" fillId="0" borderId="20" xfId="14" applyNumberFormat="1" applyFont="1" applyBorder="1" applyAlignment="1">
      <alignment horizontal="center"/>
    </xf>
    <xf numFmtId="180" fontId="22" fillId="0" borderId="220" xfId="14" applyNumberFormat="1" applyFont="1" applyFill="1" applyBorder="1"/>
    <xf numFmtId="174" fontId="22" fillId="0" borderId="214" xfId="14" applyNumberFormat="1" applyFont="1" applyBorder="1"/>
    <xf numFmtId="164" fontId="22" fillId="16" borderId="262" xfId="14" applyNumberFormat="1" applyFont="1" applyFill="1" applyBorder="1" applyAlignment="1">
      <alignment horizontal="center"/>
    </xf>
    <xf numFmtId="43" fontId="22" fillId="0" borderId="143" xfId="14" applyNumberFormat="1" applyFont="1" applyBorder="1" applyAlignment="1">
      <alignment horizontal="center" vertical="center"/>
    </xf>
    <xf numFmtId="43" fontId="22" fillId="0" borderId="146" xfId="14" applyNumberFormat="1" applyFont="1" applyFill="1" applyBorder="1" applyAlignment="1">
      <alignment horizontal="center" vertical="center"/>
    </xf>
    <xf numFmtId="166" fontId="22" fillId="16" borderId="233" xfId="34" applyNumberFormat="1" applyFont="1" applyFill="1" applyBorder="1" applyAlignment="1">
      <alignment horizontal="center"/>
    </xf>
    <xf numFmtId="164" fontId="22" fillId="16" borderId="143" xfId="14" applyNumberFormat="1" applyFont="1" applyFill="1" applyBorder="1" applyAlignment="1">
      <alignment horizontal="center"/>
    </xf>
    <xf numFmtId="180" fontId="22" fillId="16" borderId="174" xfId="14" applyNumberFormat="1" applyFont="1" applyFill="1" applyBorder="1"/>
    <xf numFmtId="180" fontId="22" fillId="16" borderId="160" xfId="14" applyNumberFormat="1" applyFont="1" applyFill="1" applyBorder="1"/>
    <xf numFmtId="174" fontId="22" fillId="16" borderId="173" xfId="14" applyNumberFormat="1" applyFont="1" applyFill="1" applyBorder="1"/>
    <xf numFmtId="166" fontId="22" fillId="0" borderId="224" xfId="34" applyNumberFormat="1" applyFont="1" applyFill="1" applyBorder="1" applyAlignment="1">
      <alignment horizontal="center"/>
    </xf>
    <xf numFmtId="164" fontId="22" fillId="0" borderId="143" xfId="14" applyNumberFormat="1" applyFont="1" applyBorder="1" applyAlignment="1">
      <alignment horizontal="center"/>
    </xf>
    <xf numFmtId="180" fontId="22" fillId="0" borderId="199" xfId="14" applyNumberFormat="1" applyFont="1" applyBorder="1"/>
    <xf numFmtId="180" fontId="22" fillId="0" borderId="143" xfId="14" applyNumberFormat="1" applyFont="1" applyFill="1" applyBorder="1"/>
    <xf numFmtId="174" fontId="22" fillId="0" borderId="180" xfId="14" applyNumberFormat="1" applyFont="1" applyFill="1" applyBorder="1"/>
    <xf numFmtId="166" fontId="22" fillId="0" borderId="224" xfId="34" applyNumberFormat="1" applyFont="1" applyBorder="1" applyAlignment="1">
      <alignment horizontal="center"/>
    </xf>
    <xf numFmtId="180" fontId="22" fillId="0" borderId="143" xfId="14" applyNumberFormat="1" applyFont="1" applyBorder="1"/>
    <xf numFmtId="174" fontId="22" fillId="0" borderId="180" xfId="14" applyNumberFormat="1" applyFont="1" applyBorder="1"/>
    <xf numFmtId="166" fontId="22" fillId="0" borderId="190" xfId="34" applyNumberFormat="1" applyFont="1" applyBorder="1" applyAlignment="1">
      <alignment horizontal="center"/>
    </xf>
    <xf numFmtId="180" fontId="22" fillId="0" borderId="192" xfId="14" applyNumberFormat="1" applyFont="1" applyBorder="1"/>
    <xf numFmtId="180" fontId="22" fillId="0" borderId="146" xfId="14" applyNumberFormat="1" applyFont="1" applyBorder="1" applyAlignment="1">
      <alignment horizontal="center" vertical="center"/>
    </xf>
    <xf numFmtId="180" fontId="22" fillId="0" borderId="146" xfId="14" applyNumberFormat="1" applyFont="1" applyBorder="1"/>
    <xf numFmtId="166" fontId="22" fillId="0" borderId="229" xfId="34" applyNumberFormat="1" applyFont="1" applyBorder="1" applyAlignment="1">
      <alignment horizontal="center"/>
    </xf>
    <xf numFmtId="180" fontId="22" fillId="0" borderId="179" xfId="14" applyNumberFormat="1" applyFont="1" applyBorder="1"/>
    <xf numFmtId="180" fontId="22" fillId="0" borderId="148" xfId="14" applyNumberFormat="1" applyFont="1" applyBorder="1" applyAlignment="1">
      <alignment horizontal="center" vertical="center"/>
    </xf>
    <xf numFmtId="180" fontId="22" fillId="0" borderId="148" xfId="14" applyNumberFormat="1" applyFont="1" applyBorder="1"/>
    <xf numFmtId="166" fontId="22" fillId="16" borderId="159" xfId="34" applyNumberFormat="1" applyFont="1" applyFill="1" applyBorder="1" applyAlignment="1">
      <alignment horizontal="center"/>
    </xf>
    <xf numFmtId="164" fontId="22" fillId="16" borderId="173" xfId="14" applyNumberFormat="1" applyFont="1" applyFill="1" applyBorder="1" applyAlignment="1">
      <alignment horizontal="center"/>
    </xf>
    <xf numFmtId="180" fontId="22" fillId="16" borderId="160" xfId="14" applyNumberFormat="1" applyFont="1" applyFill="1" applyBorder="1" applyAlignment="1">
      <alignment horizontal="center" vertical="center"/>
    </xf>
    <xf numFmtId="166" fontId="22" fillId="0" borderId="162" xfId="34" applyNumberFormat="1" applyFont="1" applyBorder="1" applyAlignment="1">
      <alignment horizontal="center"/>
    </xf>
    <xf numFmtId="164" fontId="22" fillId="0" borderId="180" xfId="14" applyNumberFormat="1" applyFont="1" applyBorder="1" applyAlignment="1">
      <alignment horizontal="center"/>
    </xf>
    <xf numFmtId="166" fontId="22" fillId="0" borderId="158" xfId="34" applyNumberFormat="1" applyFont="1" applyBorder="1" applyAlignment="1">
      <alignment horizontal="center"/>
    </xf>
    <xf numFmtId="164" fontId="22" fillId="0" borderId="137" xfId="14" applyNumberFormat="1" applyFont="1" applyBorder="1" applyAlignment="1">
      <alignment horizontal="center"/>
    </xf>
    <xf numFmtId="166" fontId="22" fillId="0" borderId="187" xfId="34" applyNumberFormat="1" applyFont="1" applyBorder="1" applyAlignment="1">
      <alignment horizontal="center"/>
    </xf>
    <xf numFmtId="164" fontId="22" fillId="0" borderId="214" xfId="14" applyNumberFormat="1" applyFont="1" applyBorder="1" applyAlignment="1">
      <alignment horizontal="center"/>
    </xf>
    <xf numFmtId="0" fontId="41" fillId="19" borderId="0" xfId="14" applyFont="1" applyFill="1"/>
    <xf numFmtId="0" fontId="41" fillId="16" borderId="160" xfId="14" applyFont="1" applyFill="1" applyBorder="1" applyAlignment="1">
      <alignment horizontal="center" vertical="center"/>
    </xf>
    <xf numFmtId="0" fontId="41" fillId="16" borderId="179" xfId="14" applyFont="1" applyFill="1" applyBorder="1" applyAlignment="1">
      <alignment horizontal="center" vertical="center" wrapText="1"/>
    </xf>
    <xf numFmtId="0" fontId="41" fillId="16" borderId="148" xfId="14" applyFont="1" applyFill="1" applyBorder="1" applyAlignment="1">
      <alignment horizontal="center" vertical="center" wrapText="1"/>
    </xf>
    <xf numFmtId="167" fontId="22" fillId="0" borderId="0" xfId="14" applyNumberFormat="1" applyFont="1"/>
    <xf numFmtId="0" fontId="22" fillId="0" borderId="0" xfId="14" applyFont="1" applyAlignment="1">
      <alignment horizontal="left"/>
    </xf>
    <xf numFmtId="0" fontId="0" fillId="0" borderId="0" xfId="14" applyFont="1" applyFill="1"/>
    <xf numFmtId="0" fontId="22" fillId="0" borderId="0" xfId="14" applyFont="1" applyFill="1"/>
    <xf numFmtId="167" fontId="22" fillId="0" borderId="0" xfId="14" applyNumberFormat="1" applyFont="1" applyFill="1"/>
    <xf numFmtId="164" fontId="22" fillId="0" borderId="155" xfId="14" applyNumberFormat="1" applyFont="1" applyFill="1" applyBorder="1" applyAlignment="1">
      <alignment horizontal="center"/>
    </xf>
    <xf numFmtId="164" fontId="22" fillId="0" borderId="240" xfId="14" applyNumberFormat="1" applyFont="1" applyFill="1" applyBorder="1" applyAlignment="1">
      <alignment horizontal="center"/>
    </xf>
    <xf numFmtId="166" fontId="22" fillId="0" borderId="240" xfId="14" applyNumberFormat="1" applyFont="1" applyFill="1" applyBorder="1" applyAlignment="1">
      <alignment horizontal="center"/>
    </xf>
    <xf numFmtId="164" fontId="22" fillId="0" borderId="158" xfId="14" applyNumberFormat="1" applyFont="1" applyBorder="1" applyAlignment="1">
      <alignment horizontal="center"/>
    </xf>
    <xf numFmtId="166" fontId="22" fillId="0" borderId="146" xfId="14" applyNumberFormat="1" applyFont="1" applyBorder="1" applyAlignment="1">
      <alignment horizontal="center"/>
    </xf>
    <xf numFmtId="0" fontId="22" fillId="0" borderId="0" xfId="14" applyFont="1" applyFill="1" applyBorder="1"/>
    <xf numFmtId="164" fontId="22" fillId="0" borderId="176" xfId="14" applyNumberFormat="1" applyFont="1" applyBorder="1" applyAlignment="1">
      <alignment horizontal="center"/>
    </xf>
    <xf numFmtId="166" fontId="22" fillId="0" borderId="178" xfId="14" applyNumberFormat="1" applyFont="1" applyBorder="1" applyAlignment="1">
      <alignment horizontal="center"/>
    </xf>
    <xf numFmtId="174" fontId="22" fillId="0" borderId="178" xfId="14" applyNumberFormat="1" applyFont="1" applyBorder="1"/>
    <xf numFmtId="0" fontId="22" fillId="0" borderId="29" xfId="14" applyFont="1" applyFill="1" applyBorder="1"/>
    <xf numFmtId="164" fontId="22" fillId="10" borderId="263" xfId="14" applyNumberFormat="1" applyFont="1" applyFill="1" applyBorder="1" applyAlignment="1">
      <alignment horizontal="center"/>
    </xf>
    <xf numFmtId="164" fontId="22" fillId="10" borderId="194" xfId="14" applyNumberFormat="1" applyFont="1" applyFill="1" applyBorder="1" applyAlignment="1">
      <alignment horizontal="center"/>
    </xf>
    <xf numFmtId="166" fontId="22" fillId="10" borderId="194" xfId="14" applyNumberFormat="1" applyFont="1" applyFill="1" applyBorder="1" applyAlignment="1">
      <alignment horizontal="center"/>
    </xf>
    <xf numFmtId="174" fontId="22" fillId="10" borderId="194" xfId="14" applyNumberFormat="1" applyFont="1" applyFill="1" applyBorder="1"/>
    <xf numFmtId="164" fontId="22" fillId="0" borderId="187" xfId="14" applyNumberFormat="1" applyFont="1" applyBorder="1" applyAlignment="1">
      <alignment horizontal="center"/>
    </xf>
    <xf numFmtId="166" fontId="22" fillId="0" borderId="148" xfId="14" applyNumberFormat="1" applyFont="1" applyBorder="1" applyAlignment="1">
      <alignment horizontal="center"/>
    </xf>
    <xf numFmtId="164" fontId="22" fillId="0" borderId="0" xfId="14" applyNumberFormat="1" applyFont="1"/>
    <xf numFmtId="180" fontId="22" fillId="0" borderId="0" xfId="14" applyNumberFormat="1" applyFont="1"/>
    <xf numFmtId="2" fontId="22" fillId="0" borderId="0" xfId="14" applyNumberFormat="1" applyFont="1"/>
    <xf numFmtId="164" fontId="22" fillId="10" borderId="158" xfId="14" applyNumberFormat="1" applyFont="1" applyFill="1" applyBorder="1" applyAlignment="1">
      <alignment horizontal="center"/>
    </xf>
    <xf numFmtId="164" fontId="22" fillId="10" borderId="146" xfId="14" applyNumberFormat="1" applyFont="1" applyFill="1" applyBorder="1" applyAlignment="1">
      <alignment horizontal="center"/>
    </xf>
    <xf numFmtId="166" fontId="22" fillId="10" borderId="146" xfId="14" applyNumberFormat="1" applyFont="1" applyFill="1" applyBorder="1" applyAlignment="1">
      <alignment horizontal="center"/>
    </xf>
    <xf numFmtId="174" fontId="22" fillId="10" borderId="146" xfId="14" applyNumberFormat="1" applyFont="1" applyFill="1" applyBorder="1"/>
    <xf numFmtId="164" fontId="22" fillId="16" borderId="158" xfId="14" applyNumberFormat="1" applyFont="1" applyFill="1" applyBorder="1" applyAlignment="1">
      <alignment horizontal="center"/>
    </xf>
    <xf numFmtId="164" fontId="22" fillId="16" borderId="146" xfId="14" applyNumberFormat="1" applyFont="1" applyFill="1" applyBorder="1" applyAlignment="1">
      <alignment horizontal="center"/>
    </xf>
    <xf numFmtId="166" fontId="22" fillId="16" borderId="146" xfId="14" applyNumberFormat="1" applyFont="1" applyFill="1" applyBorder="1" applyAlignment="1">
      <alignment horizontal="center"/>
    </xf>
    <xf numFmtId="174" fontId="22" fillId="16" borderId="146" xfId="14" applyNumberFormat="1" applyFont="1" applyFill="1" applyBorder="1"/>
    <xf numFmtId="164" fontId="22" fillId="16" borderId="162" xfId="14" applyNumberFormat="1" applyFont="1" applyFill="1" applyBorder="1" applyAlignment="1">
      <alignment horizontal="center"/>
    </xf>
    <xf numFmtId="166" fontId="22" fillId="16" borderId="143" xfId="14" applyNumberFormat="1" applyFont="1" applyFill="1" applyBorder="1" applyAlignment="1">
      <alignment horizontal="center"/>
    </xf>
    <xf numFmtId="174" fontId="22" fillId="16" borderId="143" xfId="14" applyNumberFormat="1" applyFont="1" applyFill="1" applyBorder="1"/>
    <xf numFmtId="164" fontId="22" fillId="0" borderId="162" xfId="14" applyNumberFormat="1" applyFont="1" applyBorder="1" applyAlignment="1">
      <alignment horizontal="center"/>
    </xf>
    <xf numFmtId="166" fontId="22" fillId="0" borderId="143" xfId="14" applyNumberFormat="1" applyFont="1" applyBorder="1" applyAlignment="1">
      <alignment horizontal="center"/>
    </xf>
    <xf numFmtId="2" fontId="108" fillId="0" borderId="0" xfId="14" applyNumberFormat="1" applyFont="1"/>
    <xf numFmtId="167" fontId="41" fillId="0" borderId="0" xfId="14" applyNumberFormat="1" applyFont="1" applyAlignment="1">
      <alignment horizontal="center" vertical="center" wrapText="1"/>
    </xf>
    <xf numFmtId="0" fontId="12" fillId="16" borderId="159" xfId="14" applyFont="1" applyFill="1" applyBorder="1" applyAlignment="1">
      <alignment horizontal="center" vertical="center" wrapText="1"/>
    </xf>
    <xf numFmtId="0" fontId="12" fillId="16" borderId="174" xfId="14" applyFont="1" applyFill="1" applyBorder="1" applyAlignment="1">
      <alignment horizontal="center" vertical="center" wrapText="1"/>
    </xf>
    <xf numFmtId="167" fontId="11" fillId="0" borderId="0" xfId="14" applyNumberFormat="1" applyFont="1"/>
    <xf numFmtId="0" fontId="6" fillId="0" borderId="9" xfId="4" applyFont="1" applyFill="1" applyBorder="1" applyAlignment="1">
      <alignment vertical="center"/>
    </xf>
    <xf numFmtId="2" fontId="4" fillId="0" borderId="16" xfId="4" applyNumberFormat="1" applyFont="1" applyFill="1" applyBorder="1" applyAlignment="1">
      <alignment horizontal="center" vertical="center"/>
    </xf>
    <xf numFmtId="164" fontId="4" fillId="0" borderId="19" xfId="4" applyNumberFormat="1" applyFont="1" applyFill="1" applyBorder="1" applyAlignment="1">
      <alignment horizontal="center" vertical="center"/>
    </xf>
    <xf numFmtId="0" fontId="24" fillId="15" borderId="267" xfId="24" applyFont="1" applyFill="1" applyBorder="1" applyAlignment="1">
      <alignment horizontal="center"/>
    </xf>
    <xf numFmtId="0" fontId="12" fillId="0" borderId="269" xfId="0" applyFont="1" applyBorder="1" applyAlignment="1">
      <alignment horizontal="center" vertical="top" wrapText="1"/>
    </xf>
    <xf numFmtId="0" fontId="14" fillId="0" borderId="270" xfId="0" applyFont="1" applyBorder="1" applyAlignment="1">
      <alignment horizontal="center" vertical="center"/>
    </xf>
    <xf numFmtId="0" fontId="14" fillId="0" borderId="271" xfId="0" applyFont="1" applyBorder="1" applyAlignment="1">
      <alignment horizontal="center" vertical="center"/>
    </xf>
    <xf numFmtId="0" fontId="14" fillId="0" borderId="268" xfId="0" applyFont="1" applyBorder="1" applyAlignment="1">
      <alignment horizontal="center" vertical="center"/>
    </xf>
    <xf numFmtId="0" fontId="12" fillId="0" borderId="269" xfId="0" applyFont="1" applyBorder="1" applyAlignment="1">
      <alignment horizontal="center" vertical="top"/>
    </xf>
    <xf numFmtId="0" fontId="14" fillId="0" borderId="271" xfId="0" applyFont="1" applyBorder="1" applyAlignment="1">
      <alignment horizontal="left" vertical="center"/>
    </xf>
    <xf numFmtId="0" fontId="14" fillId="0" borderId="268" xfId="0" applyFont="1" applyBorder="1" applyAlignment="1">
      <alignment horizontal="left" vertical="center"/>
    </xf>
    <xf numFmtId="0" fontId="17" fillId="10" borderId="275" xfId="0" applyFont="1" applyFill="1" applyBorder="1" applyAlignment="1">
      <alignment horizontal="center" vertical="center"/>
    </xf>
    <xf numFmtId="0" fontId="17" fillId="10" borderId="275" xfId="56" applyFont="1" applyFill="1" applyBorder="1" applyAlignment="1">
      <alignment horizontal="center" vertical="center" wrapText="1"/>
    </xf>
    <xf numFmtId="0" fontId="17" fillId="10" borderId="275" xfId="0" applyFont="1" applyFill="1" applyBorder="1" applyAlignment="1">
      <alignment vertical="center"/>
    </xf>
    <xf numFmtId="0" fontId="17" fillId="0" borderId="275" xfId="0" applyFont="1" applyFill="1" applyBorder="1" applyAlignment="1">
      <alignment vertical="center"/>
    </xf>
    <xf numFmtId="164" fontId="17" fillId="0" borderId="275" xfId="0" applyNumberFormat="1" applyFont="1" applyFill="1" applyBorder="1" applyAlignment="1">
      <alignment vertical="center"/>
    </xf>
    <xf numFmtId="14" fontId="19" fillId="0" borderId="275" xfId="0" applyNumberFormat="1" applyFont="1" applyFill="1" applyBorder="1" applyAlignment="1">
      <alignment vertical="center"/>
    </xf>
    <xf numFmtId="0" fontId="19" fillId="0" borderId="275" xfId="0" applyFont="1" applyBorder="1"/>
    <xf numFmtId="164" fontId="19" fillId="0" borderId="275" xfId="0" applyNumberFormat="1" applyFont="1" applyFill="1" applyBorder="1"/>
    <xf numFmtId="14" fontId="19" fillId="0" borderId="275" xfId="0" applyNumberFormat="1" applyFont="1" applyFill="1" applyBorder="1"/>
    <xf numFmtId="0" fontId="17" fillId="0" borderId="275" xfId="0" applyFont="1" applyBorder="1" applyAlignment="1">
      <alignment horizontal="left" vertical="center"/>
    </xf>
    <xf numFmtId="14" fontId="19" fillId="0" borderId="275" xfId="0" applyNumberFormat="1" applyFont="1" applyFill="1" applyBorder="1" applyAlignment="1">
      <alignment horizontal="right" vertical="center"/>
    </xf>
    <xf numFmtId="0" fontId="19" fillId="0" borderId="275" xfId="0" applyFont="1" applyBorder="1" applyAlignment="1">
      <alignment horizontal="left" vertical="center" wrapText="1"/>
    </xf>
    <xf numFmtId="164" fontId="19" fillId="0" borderId="275" xfId="0" applyNumberFormat="1" applyFont="1" applyFill="1" applyBorder="1" applyAlignment="1">
      <alignment vertical="center"/>
    </xf>
    <xf numFmtId="14" fontId="19" fillId="0" borderId="275" xfId="0" applyNumberFormat="1" applyFont="1" applyFill="1" applyBorder="1" applyAlignment="1">
      <alignment horizontal="right"/>
    </xf>
    <xf numFmtId="0" fontId="19" fillId="0" borderId="275" xfId="0" applyFont="1" applyBorder="1" applyAlignment="1">
      <alignment horizontal="left" vertical="center"/>
    </xf>
    <xf numFmtId="164" fontId="19" fillId="0" borderId="275" xfId="0" applyNumberFormat="1" applyFont="1" applyFill="1" applyBorder="1" applyAlignment="1"/>
    <xf numFmtId="0" fontId="17" fillId="0" borderId="275" xfId="0" applyFont="1" applyFill="1" applyBorder="1" applyAlignment="1">
      <alignment horizontal="left" vertical="center"/>
    </xf>
    <xf numFmtId="0" fontId="19" fillId="0" borderId="275" xfId="0" applyFont="1" applyFill="1" applyBorder="1" applyAlignment="1">
      <alignment horizontal="left" wrapText="1"/>
    </xf>
    <xf numFmtId="0" fontId="19" fillId="0" borderId="274" xfId="0" applyFont="1" applyFill="1" applyBorder="1" applyAlignment="1">
      <alignment horizontal="left" wrapText="1"/>
    </xf>
    <xf numFmtId="164" fontId="19" fillId="0" borderId="274" xfId="0" applyNumberFormat="1" applyFont="1" applyFill="1" applyBorder="1"/>
    <xf numFmtId="14" fontId="19" fillId="0" borderId="274" xfId="0" applyNumberFormat="1" applyFont="1" applyFill="1" applyBorder="1" applyAlignment="1">
      <alignment horizontal="right"/>
    </xf>
    <xf numFmtId="174" fontId="22" fillId="0" borderId="156" xfId="14" applyNumberFormat="1" applyFont="1" applyFill="1" applyBorder="1"/>
    <xf numFmtId="166" fontId="22" fillId="0" borderId="277" xfId="14" applyNumberFormat="1" applyFont="1" applyFill="1" applyBorder="1"/>
    <xf numFmtId="166" fontId="22" fillId="0" borderId="278" xfId="14" applyNumberFormat="1" applyFont="1" applyFill="1" applyBorder="1"/>
    <xf numFmtId="166" fontId="22" fillId="0" borderId="168" xfId="14" applyNumberFormat="1" applyFont="1" applyFill="1" applyBorder="1"/>
    <xf numFmtId="166" fontId="22" fillId="0" borderId="133" xfId="14" applyNumberFormat="1" applyFont="1" applyFill="1" applyBorder="1"/>
    <xf numFmtId="2" fontId="22" fillId="4" borderId="22" xfId="0" applyNumberFormat="1" applyFont="1" applyFill="1" applyBorder="1" applyAlignment="1">
      <alignment horizontal="center"/>
    </xf>
    <xf numFmtId="2" fontId="22" fillId="0" borderId="22" xfId="0" applyNumberFormat="1" applyFont="1" applyFill="1" applyBorder="1" applyAlignment="1">
      <alignment horizontal="center"/>
    </xf>
    <xf numFmtId="2" fontId="22" fillId="4" borderId="23" xfId="0" applyNumberFormat="1" applyFont="1" applyFill="1" applyBorder="1" applyAlignment="1">
      <alignment horizontal="center"/>
    </xf>
    <xf numFmtId="0" fontId="3" fillId="0" borderId="0" xfId="2" applyFont="1" applyBorder="1" applyAlignment="1">
      <alignment horizontal="center"/>
    </xf>
    <xf numFmtId="0" fontId="5" fillId="0" borderId="0" xfId="2" applyFont="1" applyBorder="1" applyAlignment="1">
      <alignment horizontal="center"/>
    </xf>
    <xf numFmtId="0" fontId="47" fillId="0" borderId="0" xfId="2" applyFont="1" applyBorder="1" applyAlignment="1">
      <alignment horizontal="center"/>
    </xf>
    <xf numFmtId="0" fontId="4" fillId="0" borderId="0" xfId="4" applyFont="1" applyBorder="1" applyAlignment="1">
      <alignment horizontal="left" vertical="center"/>
    </xf>
    <xf numFmtId="0" fontId="6" fillId="0" borderId="0" xfId="4" applyFont="1" applyFill="1" applyAlignment="1">
      <alignment horizontal="center" vertical="center"/>
    </xf>
    <xf numFmtId="0" fontId="35" fillId="0" borderId="12" xfId="4" applyFont="1" applyFill="1" applyBorder="1" applyAlignment="1">
      <alignment horizontal="center" vertical="center"/>
    </xf>
    <xf numFmtId="0" fontId="35" fillId="0" borderId="13" xfId="4" applyFont="1" applyFill="1" applyBorder="1" applyAlignment="1">
      <alignment horizontal="center" vertical="center"/>
    </xf>
    <xf numFmtId="0" fontId="6" fillId="0" borderId="24" xfId="4" applyFont="1" applyFill="1" applyBorder="1" applyAlignment="1">
      <alignment horizontal="center" vertical="center"/>
    </xf>
    <xf numFmtId="0" fontId="6" fillId="0" borderId="57" xfId="4" applyFont="1" applyFill="1" applyBorder="1" applyAlignment="1">
      <alignment horizontal="center" vertical="center"/>
    </xf>
    <xf numFmtId="0" fontId="6" fillId="0" borderId="2" xfId="4" applyFont="1" applyFill="1" applyBorder="1" applyAlignment="1">
      <alignment horizontal="center" vertical="center"/>
    </xf>
    <xf numFmtId="0" fontId="6" fillId="0" borderId="9" xfId="4" applyFont="1" applyFill="1" applyBorder="1" applyAlignment="1">
      <alignment horizontal="center" vertical="center"/>
    </xf>
    <xf numFmtId="0" fontId="4" fillId="0" borderId="12" xfId="4" applyFont="1" applyFill="1" applyBorder="1" applyAlignment="1">
      <alignment horizontal="center" vertical="center"/>
    </xf>
    <xf numFmtId="0" fontId="4" fillId="0" borderId="13" xfId="4" applyFont="1" applyFill="1" applyBorder="1" applyAlignment="1">
      <alignment horizontal="center" vertical="center"/>
    </xf>
    <xf numFmtId="0" fontId="35" fillId="0" borderId="37" xfId="4" applyFont="1" applyFill="1" applyBorder="1" applyAlignment="1">
      <alignment horizontal="center" vertical="center"/>
    </xf>
    <xf numFmtId="0" fontId="35" fillId="0" borderId="44" xfId="4" applyFont="1" applyFill="1" applyBorder="1" applyAlignment="1">
      <alignment horizontal="center" vertical="center"/>
    </xf>
    <xf numFmtId="0" fontId="6" fillId="0" borderId="3" xfId="4" applyFont="1" applyFill="1" applyBorder="1" applyAlignment="1">
      <alignment horizontal="center" vertical="center"/>
    </xf>
    <xf numFmtId="0" fontId="6" fillId="0" borderId="4" xfId="4" applyFont="1" applyFill="1" applyBorder="1" applyAlignment="1">
      <alignment horizontal="center" vertical="center"/>
    </xf>
    <xf numFmtId="0" fontId="6" fillId="0" borderId="5" xfId="4" applyFont="1" applyFill="1" applyBorder="1" applyAlignment="1">
      <alignment horizontal="center" vertical="center"/>
    </xf>
    <xf numFmtId="0" fontId="41" fillId="0" borderId="0" xfId="0" applyFont="1" applyAlignment="1">
      <alignment horizontal="center"/>
    </xf>
    <xf numFmtId="0" fontId="18" fillId="0" borderId="0" xfId="9" applyFont="1" applyBorder="1" applyAlignment="1">
      <alignment horizontal="center" vertical="center"/>
    </xf>
    <xf numFmtId="0" fontId="41" fillId="0" borderId="0" xfId="5" applyFont="1" applyBorder="1" applyAlignment="1">
      <alignment horizontal="center"/>
    </xf>
    <xf numFmtId="0" fontId="63" fillId="0" borderId="0" xfId="5" applyFont="1" applyBorder="1" applyAlignment="1">
      <alignment horizontal="center"/>
    </xf>
    <xf numFmtId="0" fontId="17" fillId="0" borderId="0" xfId="66" applyFont="1" applyBorder="1" applyAlignment="1">
      <alignment horizontal="center"/>
    </xf>
    <xf numFmtId="0" fontId="41" fillId="11" borderId="45" xfId="0" applyFont="1" applyFill="1" applyBorder="1" applyAlignment="1">
      <alignment horizontal="left" vertical="center" wrapText="1"/>
    </xf>
    <xf numFmtId="0" fontId="41" fillId="11" borderId="44" xfId="0" applyFont="1" applyFill="1" applyBorder="1" applyAlignment="1">
      <alignment horizontal="left" vertical="center" wrapText="1"/>
    </xf>
    <xf numFmtId="0" fontId="41" fillId="3" borderId="3" xfId="0" applyFont="1" applyFill="1" applyBorder="1" applyAlignment="1">
      <alignment horizontal="center" vertical="center" wrapText="1"/>
    </xf>
    <xf numFmtId="0" fontId="41" fillId="3" borderId="4" xfId="0" applyFont="1" applyFill="1" applyBorder="1" applyAlignment="1">
      <alignment horizontal="center" vertical="center" wrapText="1"/>
    </xf>
    <xf numFmtId="0" fontId="41" fillId="3" borderId="26" xfId="0" applyFont="1" applyFill="1" applyBorder="1" applyAlignment="1">
      <alignment horizontal="center" vertical="center" wrapText="1"/>
    </xf>
    <xf numFmtId="0" fontId="61" fillId="3" borderId="20" xfId="0" applyFont="1" applyFill="1" applyBorder="1" applyAlignment="1">
      <alignment horizontal="center" vertical="center"/>
    </xf>
    <xf numFmtId="0" fontId="61" fillId="3" borderId="16" xfId="0" applyFont="1" applyFill="1" applyBorder="1" applyAlignment="1">
      <alignment horizontal="center" vertical="center"/>
    </xf>
    <xf numFmtId="0" fontId="61" fillId="3" borderId="20" xfId="0" applyFont="1" applyFill="1" applyBorder="1" applyAlignment="1">
      <alignment horizontal="center" vertical="center" wrapText="1"/>
    </xf>
    <xf numFmtId="0" fontId="61" fillId="3" borderId="16" xfId="0" applyFont="1" applyFill="1" applyBorder="1" applyAlignment="1">
      <alignment horizontal="center" vertical="center" wrapText="1"/>
    </xf>
    <xf numFmtId="0" fontId="61" fillId="3" borderId="18" xfId="0" applyFont="1" applyFill="1" applyBorder="1" applyAlignment="1">
      <alignment horizontal="center" vertical="center" wrapText="1"/>
    </xf>
    <xf numFmtId="0" fontId="61" fillId="3" borderId="17" xfId="0" applyFont="1" applyFill="1" applyBorder="1" applyAlignment="1">
      <alignment horizontal="center" vertical="center" wrapText="1"/>
    </xf>
    <xf numFmtId="0" fontId="41" fillId="3" borderId="1" xfId="0" applyFont="1" applyFill="1" applyBorder="1" applyAlignment="1">
      <alignment horizontal="center" vertical="center" wrapText="1"/>
    </xf>
    <xf numFmtId="0" fontId="41" fillId="3" borderId="15" xfId="0" applyFont="1" applyFill="1" applyBorder="1" applyAlignment="1">
      <alignment horizontal="center" vertical="center" wrapText="1"/>
    </xf>
    <xf numFmtId="0" fontId="41" fillId="3" borderId="8" xfId="0" applyFont="1" applyFill="1" applyBorder="1" applyAlignment="1">
      <alignment horizontal="center" vertical="center" wrapText="1"/>
    </xf>
    <xf numFmtId="0" fontId="41" fillId="3" borderId="2" xfId="0" applyFont="1" applyFill="1" applyBorder="1" applyAlignment="1">
      <alignment horizontal="center" vertical="center" wrapText="1"/>
    </xf>
    <xf numFmtId="0" fontId="41" fillId="3" borderId="19" xfId="0" applyFont="1" applyFill="1" applyBorder="1" applyAlignment="1">
      <alignment horizontal="center" vertical="center" wrapText="1"/>
    </xf>
    <xf numFmtId="0" fontId="41" fillId="3" borderId="37" xfId="0" applyFont="1" applyFill="1" applyBorder="1" applyAlignment="1">
      <alignment horizontal="center" vertical="center" wrapText="1"/>
    </xf>
    <xf numFmtId="0" fontId="61" fillId="0" borderId="24" xfId="0" applyFont="1" applyBorder="1" applyAlignment="1">
      <alignment horizontal="left" vertical="center"/>
    </xf>
    <xf numFmtId="172" fontId="18" fillId="3" borderId="38" xfId="67" applyNumberFormat="1" applyFont="1" applyFill="1" applyBorder="1" applyAlignment="1" applyProtection="1">
      <alignment horizontal="center" vertical="center"/>
    </xf>
    <xf numFmtId="172" fontId="18" fillId="3" borderId="11" xfId="67" applyNumberFormat="1" applyFont="1" applyFill="1" applyBorder="1" applyAlignment="1">
      <alignment horizontal="center" vertical="center"/>
    </xf>
    <xf numFmtId="172" fontId="18" fillId="3" borderId="6" xfId="67" applyNumberFormat="1" applyFont="1" applyFill="1" applyBorder="1" applyAlignment="1" applyProtection="1">
      <alignment horizontal="center" vertical="center"/>
    </xf>
    <xf numFmtId="172" fontId="18" fillId="3" borderId="3" xfId="67" applyNumberFormat="1" applyFont="1" applyFill="1" applyBorder="1" applyAlignment="1" applyProtection="1">
      <alignment horizontal="center" vertical="center"/>
    </xf>
    <xf numFmtId="172" fontId="18" fillId="0" borderId="0" xfId="67" applyNumberFormat="1" applyFont="1" applyBorder="1" applyAlignment="1">
      <alignment horizontal="center"/>
    </xf>
    <xf numFmtId="172" fontId="18" fillId="0" borderId="0" xfId="67" applyNumberFormat="1" applyFont="1" applyBorder="1" applyAlignment="1" applyProtection="1">
      <alignment horizontal="center"/>
    </xf>
    <xf numFmtId="172" fontId="17" fillId="0" borderId="0" xfId="67" applyNumberFormat="1" applyFont="1" applyBorder="1" applyAlignment="1" applyProtection="1">
      <alignment horizontal="center"/>
    </xf>
    <xf numFmtId="172" fontId="17" fillId="0" borderId="0" xfId="67" quotePrefix="1" applyNumberFormat="1" applyFont="1" applyBorder="1" applyAlignment="1">
      <alignment horizontal="center"/>
    </xf>
    <xf numFmtId="172" fontId="18" fillId="0" borderId="0" xfId="67" quotePrefix="1" applyNumberFormat="1" applyFont="1" applyBorder="1" applyAlignment="1">
      <alignment horizontal="center"/>
    </xf>
    <xf numFmtId="172" fontId="18" fillId="3" borderId="5" xfId="67" applyNumberFormat="1" applyFont="1" applyFill="1" applyBorder="1" applyAlignment="1" applyProtection="1">
      <alignment horizontal="center" vertical="center"/>
    </xf>
    <xf numFmtId="172" fontId="18" fillId="3" borderId="26" xfId="67" applyNumberFormat="1" applyFont="1" applyFill="1" applyBorder="1" applyAlignment="1" applyProtection="1">
      <alignment horizontal="center" vertical="center"/>
    </xf>
    <xf numFmtId="0" fontId="22" fillId="0" borderId="0" xfId="10" applyFont="1" applyAlignment="1">
      <alignment horizontal="left" vertical="center"/>
    </xf>
    <xf numFmtId="172" fontId="18" fillId="0" borderId="0" xfId="68" applyNumberFormat="1" applyFont="1" applyBorder="1" applyAlignment="1">
      <alignment horizontal="center"/>
    </xf>
    <xf numFmtId="172" fontId="18" fillId="0" borderId="0" xfId="68" applyNumberFormat="1" applyFont="1" applyBorder="1" applyAlignment="1" applyProtection="1">
      <alignment horizontal="center"/>
    </xf>
    <xf numFmtId="172" fontId="17" fillId="0" borderId="0" xfId="68" quotePrefix="1" applyNumberFormat="1" applyFont="1" applyBorder="1" applyAlignment="1">
      <alignment horizontal="center"/>
    </xf>
    <xf numFmtId="172" fontId="18" fillId="0" borderId="0" xfId="68" quotePrefix="1" applyNumberFormat="1" applyFont="1" applyBorder="1" applyAlignment="1">
      <alignment horizontal="center"/>
    </xf>
    <xf numFmtId="172" fontId="18" fillId="3" borderId="38" xfId="68" applyNumberFormat="1" applyFont="1" applyFill="1" applyBorder="1" applyAlignment="1" applyProtection="1">
      <alignment horizontal="center" vertical="center"/>
    </xf>
    <xf numFmtId="172" fontId="18" fillId="3" borderId="11" xfId="68" applyNumberFormat="1" applyFont="1" applyFill="1" applyBorder="1" applyAlignment="1" applyProtection="1">
      <alignment horizontal="center" vertical="center"/>
    </xf>
    <xf numFmtId="172" fontId="18" fillId="3" borderId="3" xfId="68" applyNumberFormat="1" applyFont="1" applyFill="1" applyBorder="1" applyAlignment="1" applyProtection="1">
      <alignment horizontal="center" vertical="center"/>
    </xf>
    <xf numFmtId="172" fontId="18" fillId="3" borderId="4" xfId="68" quotePrefix="1" applyNumberFormat="1" applyFont="1" applyFill="1" applyBorder="1" applyAlignment="1" applyProtection="1">
      <alignment horizontal="center" vertical="center"/>
    </xf>
    <xf numFmtId="172" fontId="18" fillId="3" borderId="5" xfId="68" quotePrefix="1" applyNumberFormat="1" applyFont="1" applyFill="1" applyBorder="1" applyAlignment="1" applyProtection="1">
      <alignment horizontal="center" vertical="center"/>
    </xf>
    <xf numFmtId="172" fontId="18" fillId="3" borderId="6" xfId="68" applyNumberFormat="1" applyFont="1" applyFill="1" applyBorder="1" applyAlignment="1" applyProtection="1">
      <alignment horizontal="center" vertical="center"/>
    </xf>
    <xf numFmtId="172" fontId="18" fillId="3" borderId="6" xfId="68" quotePrefix="1" applyNumberFormat="1" applyFont="1" applyFill="1" applyBorder="1" applyAlignment="1" applyProtection="1">
      <alignment horizontal="center" vertical="center"/>
    </xf>
    <xf numFmtId="172" fontId="18" fillId="3" borderId="7" xfId="68" quotePrefix="1" applyNumberFormat="1" applyFont="1" applyFill="1" applyBorder="1" applyAlignment="1" applyProtection="1">
      <alignment horizontal="center" vertical="center"/>
    </xf>
    <xf numFmtId="172" fontId="18" fillId="0" borderId="0" xfId="70" applyNumberFormat="1" applyFont="1" applyBorder="1" applyAlignment="1">
      <alignment horizontal="center"/>
    </xf>
    <xf numFmtId="172" fontId="18" fillId="0" borderId="0" xfId="70" applyNumberFormat="1" applyFont="1" applyBorder="1" applyAlignment="1" applyProtection="1">
      <alignment horizontal="center"/>
    </xf>
    <xf numFmtId="172" fontId="17" fillId="0" borderId="0" xfId="70" applyNumberFormat="1" applyFont="1" applyBorder="1" applyAlignment="1" applyProtection="1">
      <alignment horizontal="center"/>
    </xf>
    <xf numFmtId="0" fontId="18" fillId="3" borderId="1" xfId="11" applyFont="1" applyFill="1" applyBorder="1" applyAlignment="1">
      <alignment horizontal="center" vertical="center"/>
    </xf>
    <xf numFmtId="0" fontId="18" fillId="3" borderId="15" xfId="11" applyFont="1" applyFill="1" applyBorder="1" applyAlignment="1">
      <alignment horizontal="center" vertical="center"/>
    </xf>
    <xf numFmtId="0" fontId="18" fillId="3" borderId="8" xfId="11" applyFont="1" applyFill="1" applyBorder="1" applyAlignment="1">
      <alignment horizontal="center" vertical="center"/>
    </xf>
    <xf numFmtId="0" fontId="18" fillId="3" borderId="2" xfId="11" applyFont="1" applyFill="1" applyBorder="1" applyAlignment="1">
      <alignment horizontal="center" vertical="center" wrapText="1"/>
    </xf>
    <xf numFmtId="0" fontId="18" fillId="3" borderId="19" xfId="11" applyFont="1" applyFill="1" applyBorder="1" applyAlignment="1">
      <alignment horizontal="center" vertical="center" wrapText="1"/>
    </xf>
    <xf numFmtId="0" fontId="18" fillId="3" borderId="9" xfId="11" applyFont="1" applyFill="1" applyBorder="1" applyAlignment="1">
      <alignment horizontal="center" vertical="center" wrapText="1"/>
    </xf>
    <xf numFmtId="0" fontId="18" fillId="3" borderId="3" xfId="11" applyFont="1" applyFill="1" applyBorder="1" applyAlignment="1">
      <alignment horizontal="center" vertical="center" wrapText="1"/>
    </xf>
    <xf numFmtId="0" fontId="18" fillId="3" borderId="5" xfId="11" applyFont="1" applyFill="1" applyBorder="1" applyAlignment="1">
      <alignment horizontal="center" vertical="center" wrapText="1"/>
    </xf>
    <xf numFmtId="0" fontId="18" fillId="3" borderId="4" xfId="11" applyFont="1" applyFill="1" applyBorder="1" applyAlignment="1">
      <alignment horizontal="center" vertical="center" wrapText="1"/>
    </xf>
    <xf numFmtId="0" fontId="18" fillId="3" borderId="26" xfId="11" applyFont="1" applyFill="1" applyBorder="1" applyAlignment="1">
      <alignment horizontal="center" vertical="center" wrapText="1"/>
    </xf>
    <xf numFmtId="0" fontId="60" fillId="3" borderId="27" xfId="11" applyFont="1" applyFill="1" applyBorder="1" applyAlignment="1">
      <alignment horizontal="center" vertical="center" wrapText="1"/>
    </xf>
    <xf numFmtId="0" fontId="63" fillId="0" borderId="0" xfId="11" applyNumberFormat="1" applyFont="1" applyAlignment="1">
      <alignment horizontal="center"/>
    </xf>
    <xf numFmtId="0" fontId="22" fillId="0" borderId="25" xfId="11" applyNumberFormat="1" applyFont="1" applyBorder="1" applyAlignment="1">
      <alignment horizontal="center"/>
    </xf>
    <xf numFmtId="0" fontId="60" fillId="3" borderId="28" xfId="11" applyFont="1" applyFill="1" applyBorder="1" applyAlignment="1">
      <alignment horizontal="center" vertical="center" wrapText="1"/>
    </xf>
    <xf numFmtId="172" fontId="18" fillId="3" borderId="38" xfId="71" applyNumberFormat="1" applyFont="1" applyFill="1" applyBorder="1" applyAlignment="1" applyProtection="1">
      <alignment horizontal="center" vertical="center"/>
    </xf>
    <xf numFmtId="172" fontId="18" fillId="3" borderId="11" xfId="71" applyNumberFormat="1" applyFont="1" applyFill="1" applyBorder="1" applyAlignment="1">
      <alignment horizontal="center" vertical="center"/>
    </xf>
    <xf numFmtId="172" fontId="18" fillId="3" borderId="3" xfId="71" applyNumberFormat="1" applyFont="1" applyFill="1" applyBorder="1" applyAlignment="1" applyProtection="1">
      <alignment horizontal="center" vertical="center"/>
    </xf>
    <xf numFmtId="172" fontId="18" fillId="3" borderId="5" xfId="71" quotePrefix="1" applyNumberFormat="1" applyFont="1" applyFill="1" applyBorder="1" applyAlignment="1" applyProtection="1">
      <alignment horizontal="center" vertical="center"/>
    </xf>
    <xf numFmtId="0" fontId="18" fillId="3" borderId="6" xfId="71" applyNumberFormat="1" applyFont="1" applyFill="1" applyBorder="1" applyAlignment="1" applyProtection="1">
      <alignment horizontal="center" vertical="center"/>
    </xf>
    <xf numFmtId="0" fontId="18" fillId="3" borderId="7" xfId="71" applyNumberFormat="1" applyFont="1" applyFill="1" applyBorder="1" applyAlignment="1" applyProtection="1">
      <alignment horizontal="center" vertical="center"/>
    </xf>
    <xf numFmtId="172" fontId="17" fillId="0" borderId="0" xfId="70" applyNumberFormat="1" applyFont="1" applyBorder="1" applyAlignment="1">
      <alignment horizontal="center"/>
    </xf>
    <xf numFmtId="0" fontId="18" fillId="3" borderId="1" xfId="66" applyFont="1" applyFill="1" applyBorder="1" applyAlignment="1">
      <alignment horizontal="center" vertical="center"/>
    </xf>
    <xf numFmtId="0" fontId="18" fillId="3" borderId="15" xfId="66" applyFont="1" applyFill="1" applyBorder="1" applyAlignment="1">
      <alignment horizontal="center" vertical="center"/>
    </xf>
    <xf numFmtId="0" fontId="18" fillId="3" borderId="8" xfId="66" applyFont="1" applyFill="1" applyBorder="1" applyAlignment="1">
      <alignment horizontal="center" vertical="center"/>
    </xf>
    <xf numFmtId="0" fontId="18" fillId="3" borderId="2" xfId="66" applyFont="1" applyFill="1" applyBorder="1" applyAlignment="1">
      <alignment horizontal="center" vertical="center"/>
    </xf>
    <xf numFmtId="0" fontId="18" fillId="3" borderId="16" xfId="66" applyFont="1" applyFill="1" applyBorder="1" applyAlignment="1">
      <alignment horizontal="center" vertical="center"/>
    </xf>
    <xf numFmtId="0" fontId="18" fillId="3" borderId="9" xfId="66" applyFont="1" applyFill="1" applyBorder="1" applyAlignment="1">
      <alignment horizontal="center" vertical="center"/>
    </xf>
    <xf numFmtId="0" fontId="63" fillId="0" borderId="0" xfId="5" applyFont="1" applyBorder="1" applyAlignment="1">
      <alignment horizontal="center" vertical="center"/>
    </xf>
    <xf numFmtId="0" fontId="6" fillId="0" borderId="0" xfId="66" applyFont="1" applyBorder="1" applyAlignment="1">
      <alignment horizontal="center"/>
    </xf>
    <xf numFmtId="0" fontId="18" fillId="3" borderId="2" xfId="66" applyFont="1" applyFill="1" applyBorder="1" applyAlignment="1">
      <alignment horizontal="center" vertical="center" wrapText="1"/>
    </xf>
    <xf numFmtId="0" fontId="18" fillId="3" borderId="16" xfId="66" applyFont="1" applyFill="1" applyBorder="1" applyAlignment="1">
      <alignment horizontal="center" vertical="center" wrapText="1"/>
    </xf>
    <xf numFmtId="0" fontId="18" fillId="3" borderId="9" xfId="66" applyFont="1" applyFill="1" applyBorder="1" applyAlignment="1">
      <alignment horizontal="center" vertical="center" wrapText="1"/>
    </xf>
    <xf numFmtId="0" fontId="18" fillId="3" borderId="4" xfId="0" applyFont="1" applyFill="1" applyBorder="1" applyAlignment="1" applyProtection="1">
      <alignment horizontal="center" vertical="center"/>
    </xf>
    <xf numFmtId="0" fontId="18" fillId="3" borderId="5" xfId="0" applyFont="1" applyFill="1" applyBorder="1" applyAlignment="1" applyProtection="1">
      <alignment horizontal="center" vertical="center"/>
    </xf>
    <xf numFmtId="0" fontId="18" fillId="3" borderId="6" xfId="66" applyFont="1" applyFill="1" applyBorder="1" applyAlignment="1">
      <alignment horizontal="center" vertical="center"/>
    </xf>
    <xf numFmtId="0" fontId="18" fillId="3" borderId="7" xfId="66" applyFont="1" applyFill="1" applyBorder="1" applyAlignment="1">
      <alignment horizontal="center" vertical="center"/>
    </xf>
    <xf numFmtId="164" fontId="60" fillId="3" borderId="27" xfId="66" applyNumberFormat="1" applyFont="1" applyFill="1" applyBorder="1" applyAlignment="1">
      <alignment horizontal="center" vertical="center"/>
    </xf>
    <xf numFmtId="0" fontId="60" fillId="3" borderId="27" xfId="66" applyFont="1" applyFill="1" applyBorder="1" applyAlignment="1">
      <alignment horizontal="center" vertical="center"/>
    </xf>
    <xf numFmtId="164" fontId="60" fillId="3" borderId="28" xfId="66" applyNumberFormat="1" applyFont="1" applyFill="1" applyBorder="1" applyAlignment="1">
      <alignment horizontal="center" vertical="center"/>
    </xf>
    <xf numFmtId="0" fontId="60" fillId="3" borderId="28" xfId="66" applyFont="1" applyFill="1" applyBorder="1" applyAlignment="1">
      <alignment horizontal="center" vertical="center"/>
    </xf>
    <xf numFmtId="0" fontId="18" fillId="3" borderId="3" xfId="71" applyNumberFormat="1" applyFont="1" applyFill="1" applyBorder="1" applyAlignment="1" applyProtection="1">
      <alignment horizontal="center" vertical="center"/>
    </xf>
    <xf numFmtId="0" fontId="18" fillId="3" borderId="26" xfId="71" applyNumberFormat="1" applyFont="1" applyFill="1" applyBorder="1" applyAlignment="1" applyProtection="1">
      <alignment horizontal="center" vertical="center"/>
    </xf>
    <xf numFmtId="0" fontId="24" fillId="0" borderId="0" xfId="23" applyFont="1" applyAlignment="1">
      <alignment horizontal="center"/>
    </xf>
    <xf numFmtId="0" fontId="31" fillId="0" borderId="0" xfId="23" applyFont="1" applyAlignment="1"/>
    <xf numFmtId="4" fontId="24" fillId="0" borderId="0" xfId="23" applyNumberFormat="1" applyFont="1" applyAlignment="1">
      <alignment horizontal="center"/>
    </xf>
    <xf numFmtId="0" fontId="83" fillId="0" borderId="168" xfId="23" applyFont="1" applyBorder="1" applyAlignment="1">
      <alignment horizontal="right"/>
    </xf>
    <xf numFmtId="0" fontId="81" fillId="0" borderId="168" xfId="23" applyFont="1" applyBorder="1"/>
    <xf numFmtId="0" fontId="24" fillId="15" borderId="167" xfId="23" applyFont="1" applyFill="1" applyBorder="1" applyAlignment="1">
      <alignment horizontal="center" vertical="center"/>
    </xf>
    <xf numFmtId="0" fontId="81" fillId="0" borderId="144" xfId="23" applyFont="1" applyBorder="1"/>
    <xf numFmtId="49" fontId="24" fillId="15" borderId="164" xfId="23" applyNumberFormat="1" applyFont="1" applyFill="1" applyBorder="1" applyAlignment="1">
      <alignment horizontal="center" vertical="center"/>
    </xf>
    <xf numFmtId="0" fontId="81" fillId="0" borderId="166" xfId="23" applyFont="1" applyBorder="1"/>
    <xf numFmtId="0" fontId="24" fillId="15" borderId="164" xfId="23" applyFont="1" applyFill="1" applyBorder="1" applyAlignment="1">
      <alignment horizontal="center" vertical="center"/>
    </xf>
    <xf numFmtId="0" fontId="81" fillId="0" borderId="163" xfId="23" applyFont="1" applyBorder="1"/>
    <xf numFmtId="0" fontId="6" fillId="4" borderId="149" xfId="24" applyFont="1" applyFill="1" applyBorder="1" applyAlignment="1">
      <alignment horizontal="center" vertical="center"/>
    </xf>
    <xf numFmtId="0" fontId="81" fillId="4" borderId="147" xfId="24" applyFont="1" applyFill="1" applyBorder="1" applyAlignment="1">
      <alignment horizontal="center" vertical="center"/>
    </xf>
    <xf numFmtId="0" fontId="81" fillId="4" borderId="157" xfId="24" applyFont="1" applyFill="1" applyBorder="1" applyAlignment="1">
      <alignment horizontal="center" vertical="center"/>
    </xf>
    <xf numFmtId="0" fontId="19" fillId="0" borderId="169" xfId="24" applyFont="1" applyBorder="1" applyAlignment="1">
      <alignment horizontal="left"/>
    </xf>
    <xf numFmtId="0" fontId="74" fillId="0" borderId="169" xfId="24" applyFont="1" applyBorder="1" applyAlignment="1"/>
    <xf numFmtId="0" fontId="19" fillId="0" borderId="0" xfId="24" applyFont="1" applyAlignment="1">
      <alignment horizontal="left"/>
    </xf>
    <xf numFmtId="0" fontId="74" fillId="0" borderId="0" xfId="24" applyFont="1"/>
    <xf numFmtId="169" fontId="6" fillId="15" borderId="164" xfId="24" quotePrefix="1" applyNumberFormat="1" applyFont="1" applyFill="1" applyBorder="1" applyAlignment="1">
      <alignment horizontal="center"/>
    </xf>
    <xf numFmtId="169" fontId="6" fillId="15" borderId="166" xfId="24" quotePrefix="1" applyNumberFormat="1" applyFont="1" applyFill="1" applyBorder="1" applyAlignment="1">
      <alignment horizontal="center"/>
    </xf>
    <xf numFmtId="0" fontId="24" fillId="0" borderId="0" xfId="24" applyFont="1" applyAlignment="1">
      <alignment horizontal="center"/>
    </xf>
    <xf numFmtId="0" fontId="0" fillId="0" borderId="0" xfId="24" applyFont="1"/>
    <xf numFmtId="169" fontId="83" fillId="0" borderId="168" xfId="24" applyNumberFormat="1" applyFont="1" applyBorder="1" applyAlignment="1">
      <alignment horizontal="right"/>
    </xf>
    <xf numFmtId="0" fontId="81" fillId="0" borderId="168" xfId="24" applyFont="1" applyBorder="1"/>
    <xf numFmtId="169" fontId="6" fillId="15" borderId="167" xfId="24" applyNumberFormat="1" applyFont="1" applyFill="1" applyBorder="1" applyAlignment="1">
      <alignment horizontal="center" vertical="center"/>
    </xf>
    <xf numFmtId="0" fontId="81" fillId="0" borderId="144" xfId="24" applyFont="1" applyBorder="1"/>
    <xf numFmtId="169" fontId="6" fillId="15" borderId="182" xfId="24" applyNumberFormat="1" applyFont="1" applyFill="1" applyBorder="1" applyAlignment="1">
      <alignment horizontal="center" vertical="center"/>
    </xf>
    <xf numFmtId="0" fontId="81" fillId="0" borderId="180" xfId="24" applyFont="1" applyBorder="1"/>
    <xf numFmtId="169" fontId="6" fillId="15" borderId="164" xfId="24" applyNumberFormat="1" applyFont="1" applyFill="1" applyBorder="1" applyAlignment="1">
      <alignment horizontal="center"/>
    </xf>
    <xf numFmtId="0" fontId="81" fillId="0" borderId="166" xfId="24" applyFont="1" applyBorder="1"/>
    <xf numFmtId="0" fontId="81" fillId="0" borderId="181" xfId="24" applyFont="1" applyBorder="1"/>
    <xf numFmtId="0" fontId="81" fillId="0" borderId="163" xfId="24" applyFont="1" applyBorder="1"/>
    <xf numFmtId="0" fontId="24" fillId="15" borderId="164" xfId="24" applyFont="1" applyFill="1" applyBorder="1" applyAlignment="1">
      <alignment horizontal="center" vertical="center"/>
    </xf>
    <xf numFmtId="169" fontId="24" fillId="15" borderId="164" xfId="24" applyNumberFormat="1" applyFont="1" applyFill="1" applyBorder="1" applyAlignment="1">
      <alignment horizontal="center" vertical="center"/>
    </xf>
    <xf numFmtId="169" fontId="77" fillId="0" borderId="0" xfId="24" applyNumberFormat="1" applyFont="1" applyBorder="1" applyAlignment="1">
      <alignment horizontal="left"/>
    </xf>
    <xf numFmtId="0" fontId="77" fillId="0" borderId="0" xfId="24" applyFont="1" applyAlignment="1">
      <alignment horizontal="left"/>
    </xf>
    <xf numFmtId="169" fontId="24" fillId="0" borderId="0" xfId="24" applyNumberFormat="1" applyFont="1" applyAlignment="1">
      <alignment horizontal="center"/>
    </xf>
    <xf numFmtId="169" fontId="24" fillId="15" borderId="167" xfId="24" applyNumberFormat="1" applyFont="1" applyFill="1" applyBorder="1" applyAlignment="1">
      <alignment horizontal="center" vertical="center"/>
    </xf>
    <xf numFmtId="169" fontId="24" fillId="15" borderId="153" xfId="24" applyNumberFormat="1" applyFont="1" applyFill="1" applyBorder="1" applyAlignment="1">
      <alignment horizontal="center" vertical="center"/>
    </xf>
    <xf numFmtId="0" fontId="81" fillId="0" borderId="143" xfId="24" applyFont="1" applyBorder="1"/>
    <xf numFmtId="49" fontId="24" fillId="15" borderId="164" xfId="24" applyNumberFormat="1" applyFont="1" applyFill="1" applyBorder="1" applyAlignment="1">
      <alignment horizontal="center" vertical="center"/>
    </xf>
    <xf numFmtId="0" fontId="25" fillId="0" borderId="169" xfId="24" applyFont="1" applyBorder="1" applyAlignment="1">
      <alignment horizontal="left"/>
    </xf>
    <xf numFmtId="0" fontId="81" fillId="0" borderId="169" xfId="24" applyFont="1" applyBorder="1"/>
    <xf numFmtId="0" fontId="31" fillId="0" borderId="0" xfId="24" applyFont="1" applyAlignment="1"/>
    <xf numFmtId="0" fontId="25" fillId="0" borderId="169" xfId="24" applyFont="1" applyBorder="1" applyAlignment="1">
      <alignment horizontal="left" vertical="top"/>
    </xf>
    <xf numFmtId="169" fontId="83" fillId="0" borderId="0" xfId="24" applyNumberFormat="1" applyFont="1" applyAlignment="1">
      <alignment horizontal="right"/>
    </xf>
    <xf numFmtId="169" fontId="6" fillId="15" borderId="164" xfId="24" applyNumberFormat="1" applyFont="1" applyFill="1" applyBorder="1" applyAlignment="1">
      <alignment horizontal="center" vertical="center"/>
    </xf>
    <xf numFmtId="176" fontId="6" fillId="0" borderId="192" xfId="24" applyNumberFormat="1" applyFont="1" applyFill="1" applyBorder="1" applyAlignment="1">
      <alignment horizontal="center" vertical="center"/>
    </xf>
    <xf numFmtId="0" fontId="81" fillId="0" borderId="189" xfId="24" applyFont="1" applyFill="1" applyBorder="1"/>
    <xf numFmtId="169" fontId="6" fillId="15" borderId="164" xfId="24" quotePrefix="1" applyNumberFormat="1" applyFont="1" applyFill="1" applyBorder="1" applyAlignment="1">
      <alignment horizontal="center" vertical="center"/>
    </xf>
    <xf numFmtId="169" fontId="6" fillId="15" borderId="166" xfId="24" quotePrefix="1" applyNumberFormat="1" applyFont="1" applyFill="1" applyBorder="1" applyAlignment="1">
      <alignment horizontal="center" vertical="center"/>
    </xf>
    <xf numFmtId="169" fontId="6" fillId="15" borderId="153" xfId="24" applyNumberFormat="1" applyFont="1" applyFill="1" applyBorder="1" applyAlignment="1">
      <alignment horizontal="center" vertical="center"/>
    </xf>
    <xf numFmtId="0" fontId="25" fillId="0" borderId="0" xfId="24" applyFont="1" applyBorder="1" applyAlignment="1">
      <alignment horizontal="left"/>
    </xf>
    <xf numFmtId="0" fontId="77" fillId="0" borderId="169" xfId="24" applyFont="1" applyBorder="1" applyAlignment="1">
      <alignment horizontal="left"/>
    </xf>
    <xf numFmtId="0" fontId="12" fillId="0" borderId="198" xfId="0" applyFont="1" applyFill="1" applyBorder="1" applyAlignment="1">
      <alignment horizontal="left"/>
    </xf>
    <xf numFmtId="0" fontId="12" fillId="0" borderId="197" xfId="0" applyFont="1" applyFill="1" applyBorder="1" applyAlignment="1">
      <alignment horizontal="left"/>
    </xf>
    <xf numFmtId="0" fontId="12" fillId="10" borderId="0" xfId="0" applyFont="1" applyFill="1" applyBorder="1" applyAlignment="1">
      <alignment horizontal="center" vertical="center" wrapText="1"/>
    </xf>
    <xf numFmtId="0" fontId="12" fillId="10" borderId="29" xfId="0" applyFont="1" applyFill="1" applyBorder="1" applyAlignment="1">
      <alignment horizontal="center" vertical="center" wrapText="1"/>
    </xf>
    <xf numFmtId="0" fontId="12" fillId="10" borderId="44" xfId="0" applyFont="1" applyFill="1" applyBorder="1" applyAlignment="1">
      <alignment horizontal="center" vertical="center" wrapText="1"/>
    </xf>
    <xf numFmtId="0" fontId="12" fillId="10" borderId="36" xfId="0" applyFont="1" applyFill="1" applyBorder="1" applyAlignment="1">
      <alignment horizontal="center" vertical="center" wrapText="1"/>
    </xf>
    <xf numFmtId="0" fontId="24" fillId="15" borderId="180" xfId="24" applyFont="1" applyFill="1" applyBorder="1" applyAlignment="1">
      <alignment horizontal="center"/>
    </xf>
    <xf numFmtId="0" fontId="81" fillId="0" borderId="199" xfId="24" applyFont="1" applyBorder="1" applyAlignment="1"/>
    <xf numFmtId="0" fontId="12" fillId="10" borderId="180" xfId="0" applyFont="1" applyFill="1" applyBorder="1" applyAlignment="1">
      <alignment horizontal="center" vertical="center" wrapText="1"/>
    </xf>
    <xf numFmtId="0" fontId="12" fillId="10" borderId="208" xfId="0" applyFont="1" applyFill="1" applyBorder="1" applyAlignment="1">
      <alignment horizontal="center" vertical="center" wrapText="1"/>
    </xf>
    <xf numFmtId="0" fontId="12" fillId="10" borderId="192" xfId="0" applyFont="1" applyFill="1" applyBorder="1" applyAlignment="1">
      <alignment horizontal="center" vertical="center" wrapText="1"/>
    </xf>
    <xf numFmtId="0" fontId="12" fillId="10" borderId="204" xfId="0" applyFont="1" applyFill="1" applyBorder="1" applyAlignment="1">
      <alignment horizontal="center" vertical="center" wrapText="1"/>
    </xf>
    <xf numFmtId="0" fontId="12" fillId="10" borderId="206" xfId="0" applyFont="1" applyFill="1" applyBorder="1" applyAlignment="1">
      <alignment horizontal="center" vertical="center" wrapText="1"/>
    </xf>
    <xf numFmtId="0" fontId="12" fillId="10" borderId="205" xfId="0" applyFont="1" applyFill="1" applyBorder="1" applyAlignment="1">
      <alignment horizontal="center" vertical="center" wrapText="1"/>
    </xf>
    <xf numFmtId="169" fontId="83" fillId="0" borderId="25" xfId="24" applyNumberFormat="1" applyFont="1" applyBorder="1" applyAlignment="1">
      <alignment horizontal="right"/>
    </xf>
    <xf numFmtId="0" fontId="14" fillId="0" borderId="25" xfId="24" applyFont="1" applyBorder="1"/>
    <xf numFmtId="0" fontId="12" fillId="0" borderId="0" xfId="0" applyFont="1" applyAlignment="1">
      <alignment horizontal="center" wrapText="1"/>
    </xf>
    <xf numFmtId="0" fontId="12" fillId="10" borderId="199" xfId="0" applyFont="1" applyFill="1" applyBorder="1" applyAlignment="1">
      <alignment horizontal="center" vertical="center" wrapText="1"/>
    </xf>
    <xf numFmtId="0" fontId="12" fillId="10" borderId="146" xfId="0" applyFont="1" applyFill="1" applyBorder="1" applyAlignment="1">
      <alignment horizontal="center" vertical="center" wrapText="1"/>
    </xf>
    <xf numFmtId="0" fontId="12" fillId="10" borderId="143" xfId="0" applyFont="1" applyFill="1" applyBorder="1" applyAlignment="1">
      <alignment horizontal="center" vertical="center" wrapText="1"/>
    </xf>
    <xf numFmtId="49" fontId="24" fillId="15" borderId="180" xfId="24" applyNumberFormat="1" applyFont="1" applyFill="1" applyBorder="1" applyAlignment="1">
      <alignment horizontal="center"/>
    </xf>
    <xf numFmtId="0" fontId="12" fillId="10" borderId="46" xfId="0" applyFont="1" applyFill="1" applyBorder="1" applyAlignment="1">
      <alignment horizontal="center" vertical="center" wrapText="1"/>
    </xf>
    <xf numFmtId="0" fontId="12" fillId="10" borderId="24" xfId="0" applyFont="1" applyFill="1" applyBorder="1" applyAlignment="1">
      <alignment horizontal="center" vertical="center" wrapText="1"/>
    </xf>
    <xf numFmtId="0" fontId="12" fillId="10" borderId="272" xfId="0" applyFont="1" applyFill="1" applyBorder="1" applyAlignment="1">
      <alignment horizontal="center" vertical="center" wrapText="1"/>
    </xf>
    <xf numFmtId="0" fontId="12" fillId="10" borderId="45" xfId="0" applyFont="1" applyFill="1" applyBorder="1" applyAlignment="1">
      <alignment horizontal="center" vertical="center" wrapText="1"/>
    </xf>
    <xf numFmtId="0" fontId="12" fillId="0" borderId="273" xfId="0" applyFont="1" applyFill="1" applyBorder="1" applyAlignment="1">
      <alignment horizontal="left"/>
    </xf>
    <xf numFmtId="0" fontId="12" fillId="10" borderId="57" xfId="0" applyFont="1" applyFill="1" applyBorder="1" applyAlignment="1">
      <alignment horizontal="center" vertical="center" wrapText="1"/>
    </xf>
    <xf numFmtId="0" fontId="12" fillId="10" borderId="264" xfId="0" applyFont="1" applyFill="1" applyBorder="1" applyAlignment="1">
      <alignment horizontal="center" vertical="center" wrapText="1"/>
    </xf>
    <xf numFmtId="0" fontId="12" fillId="10" borderId="268" xfId="0" applyFont="1" applyFill="1" applyBorder="1" applyAlignment="1">
      <alignment horizontal="center" vertical="center" wrapText="1"/>
    </xf>
    <xf numFmtId="0" fontId="12" fillId="10" borderId="265" xfId="0" applyFont="1" applyFill="1" applyBorder="1" applyAlignment="1">
      <alignment horizontal="center" vertical="center" wrapText="1"/>
    </xf>
    <xf numFmtId="49" fontId="24" fillId="15" borderId="206" xfId="24" applyNumberFormat="1" applyFont="1" applyFill="1" applyBorder="1" applyAlignment="1">
      <alignment horizontal="center"/>
    </xf>
    <xf numFmtId="0" fontId="81" fillId="0" borderId="266" xfId="24" applyFont="1" applyBorder="1" applyAlignment="1"/>
    <xf numFmtId="0" fontId="24" fillId="15" borderId="206" xfId="24" applyFont="1" applyFill="1" applyBorder="1" applyAlignment="1">
      <alignment horizontal="center"/>
    </xf>
    <xf numFmtId="0" fontId="24" fillId="15" borderId="154" xfId="24" applyFont="1" applyFill="1" applyBorder="1" applyAlignment="1">
      <alignment horizontal="center" vertical="center" wrapText="1"/>
    </xf>
    <xf numFmtId="0" fontId="81" fillId="0" borderId="150" xfId="24" applyFont="1" applyBorder="1"/>
    <xf numFmtId="0" fontId="24" fillId="15" borderId="153" xfId="24" applyFont="1" applyFill="1" applyBorder="1" applyAlignment="1">
      <alignment horizontal="center" vertical="center" wrapText="1"/>
    </xf>
    <xf numFmtId="169" fontId="77" fillId="0" borderId="169" xfId="24" applyNumberFormat="1" applyFont="1" applyBorder="1" applyAlignment="1">
      <alignment horizontal="left"/>
    </xf>
    <xf numFmtId="169" fontId="77" fillId="0" borderId="0" xfId="24" applyNumberFormat="1" applyFont="1" applyAlignment="1">
      <alignment horizontal="left"/>
    </xf>
    <xf numFmtId="0" fontId="26" fillId="15" borderId="180" xfId="24" applyFont="1" applyFill="1" applyBorder="1" applyAlignment="1">
      <alignment horizontal="center" vertical="center"/>
    </xf>
    <xf numFmtId="0" fontId="81" fillId="0" borderId="199" xfId="24" applyFont="1" applyBorder="1"/>
    <xf numFmtId="0" fontId="26" fillId="15" borderId="173" xfId="24" applyFont="1" applyFill="1" applyBorder="1" applyAlignment="1">
      <alignment horizontal="center" vertical="center"/>
    </xf>
    <xf numFmtId="0" fontId="81" fillId="0" borderId="174" xfId="24" applyFont="1" applyBorder="1"/>
    <xf numFmtId="0" fontId="26" fillId="15" borderId="140" xfId="24" applyFont="1" applyFill="1" applyBorder="1" applyAlignment="1">
      <alignment horizontal="center" vertical="center"/>
    </xf>
    <xf numFmtId="0" fontId="81" fillId="0" borderId="139" xfId="24" applyFont="1" applyBorder="1"/>
    <xf numFmtId="172" fontId="26" fillId="15" borderId="167" xfId="24" applyNumberFormat="1" applyFont="1" applyFill="1" applyBorder="1" applyAlignment="1">
      <alignment horizontal="center" vertical="center"/>
    </xf>
    <xf numFmtId="0" fontId="81" fillId="0" borderId="147" xfId="24" applyFont="1" applyBorder="1"/>
    <xf numFmtId="0" fontId="26" fillId="16" borderId="164" xfId="24" applyFont="1" applyFill="1" applyBorder="1" applyAlignment="1">
      <alignment horizontal="center" vertical="center"/>
    </xf>
    <xf numFmtId="0" fontId="81" fillId="0" borderId="222" xfId="24" applyFont="1" applyBorder="1"/>
    <xf numFmtId="0" fontId="10" fillId="0" borderId="0" xfId="25" applyFont="1" applyAlignment="1">
      <alignment horizontal="center" vertical="center"/>
    </xf>
    <xf numFmtId="0" fontId="0" fillId="0" borderId="0" xfId="25" applyFont="1"/>
    <xf numFmtId="0" fontId="12" fillId="0" borderId="0" xfId="25" applyFont="1" applyAlignment="1">
      <alignment horizontal="center" vertical="center"/>
    </xf>
    <xf numFmtId="169" fontId="14" fillId="0" borderId="0" xfId="25" applyNumberFormat="1" applyFont="1" applyAlignment="1">
      <alignment horizontal="right" vertical="center"/>
    </xf>
    <xf numFmtId="0" fontId="12" fillId="15" borderId="154" xfId="25" applyFont="1" applyFill="1" applyBorder="1" applyAlignment="1">
      <alignment horizontal="center" vertical="center" wrapText="1"/>
    </xf>
    <xf numFmtId="0" fontId="81" fillId="0" borderId="138" xfId="25" applyFont="1" applyBorder="1"/>
    <xf numFmtId="0" fontId="81" fillId="0" borderId="150" xfId="25" applyFont="1" applyBorder="1"/>
    <xf numFmtId="0" fontId="12" fillId="15" borderId="153" xfId="25" applyFont="1" applyFill="1" applyBorder="1" applyAlignment="1">
      <alignment horizontal="center" vertical="center" wrapText="1"/>
    </xf>
    <xf numFmtId="0" fontId="81" fillId="0" borderId="146" xfId="25" applyFont="1" applyBorder="1"/>
    <xf numFmtId="0" fontId="81" fillId="0" borderId="143" xfId="25" applyFont="1" applyBorder="1"/>
    <xf numFmtId="0" fontId="12" fillId="15" borderId="169" xfId="25" applyFont="1" applyFill="1" applyBorder="1" applyAlignment="1">
      <alignment horizontal="center" vertical="center"/>
    </xf>
    <xf numFmtId="0" fontId="81" fillId="0" borderId="227" xfId="25" applyFont="1" applyBorder="1"/>
    <xf numFmtId="0" fontId="81" fillId="0" borderId="225" xfId="25" applyFont="1" applyBorder="1"/>
    <xf numFmtId="0" fontId="81" fillId="0" borderId="199" xfId="25" applyFont="1" applyBorder="1"/>
    <xf numFmtId="0" fontId="12" fillId="15" borderId="153" xfId="25" applyFont="1" applyFill="1" applyBorder="1" applyAlignment="1">
      <alignment horizontal="center" vertical="center"/>
    </xf>
    <xf numFmtId="0" fontId="12" fillId="15" borderId="182" xfId="25" applyFont="1" applyFill="1" applyBorder="1" applyAlignment="1">
      <alignment horizontal="center" vertical="center"/>
    </xf>
    <xf numFmtId="0" fontId="12" fillId="15" borderId="182" xfId="25" applyFont="1" applyFill="1" applyBorder="1" applyAlignment="1">
      <alignment horizontal="center" vertical="center" wrapText="1"/>
    </xf>
    <xf numFmtId="0" fontId="81" fillId="0" borderId="226" xfId="25" applyFont="1" applyBorder="1"/>
    <xf numFmtId="169" fontId="12" fillId="15" borderId="180" xfId="25" applyNumberFormat="1" applyFont="1" applyFill="1" applyBorder="1" applyAlignment="1">
      <alignment horizontal="center" vertical="center" wrapText="1"/>
    </xf>
    <xf numFmtId="0" fontId="81" fillId="0" borderId="224" xfId="25" applyFont="1" applyBorder="1"/>
    <xf numFmtId="0" fontId="12" fillId="0" borderId="0" xfId="24" applyFont="1" applyAlignment="1">
      <alignment horizontal="center" vertical="center"/>
    </xf>
    <xf numFmtId="0" fontId="21" fillId="0" borderId="0" xfId="24" applyFont="1" applyAlignment="1">
      <alignment horizontal="left"/>
    </xf>
    <xf numFmtId="0" fontId="89" fillId="0" borderId="0" xfId="24" applyFont="1" applyAlignment="1"/>
    <xf numFmtId="0" fontId="41" fillId="17" borderId="153" xfId="24" applyFont="1" applyFill="1" applyBorder="1" applyAlignment="1">
      <alignment horizontal="center" vertical="center"/>
    </xf>
    <xf numFmtId="0" fontId="41" fillId="17" borderId="230" xfId="24" applyFont="1" applyFill="1" applyBorder="1" applyAlignment="1">
      <alignment horizontal="center" vertical="center"/>
    </xf>
    <xf numFmtId="0" fontId="41" fillId="17" borderId="162" xfId="24" applyFont="1" applyFill="1" applyBorder="1" applyAlignment="1">
      <alignment horizontal="center" vertical="center"/>
    </xf>
    <xf numFmtId="0" fontId="12" fillId="0" borderId="168" xfId="24" applyFont="1" applyBorder="1" applyAlignment="1">
      <alignment horizontal="center"/>
    </xf>
    <xf numFmtId="0" fontId="12" fillId="15" borderId="182" xfId="27" applyFont="1" applyFill="1" applyBorder="1" applyAlignment="1">
      <alignment horizontal="center" vertical="center"/>
    </xf>
    <xf numFmtId="0" fontId="81" fillId="0" borderId="226" xfId="27" applyFont="1" applyBorder="1"/>
    <xf numFmtId="0" fontId="14" fillId="0" borderId="0" xfId="27" applyFont="1" applyAlignment="1">
      <alignment horizontal="left" wrapText="1"/>
    </xf>
    <xf numFmtId="0" fontId="12" fillId="16" borderId="180" xfId="27" applyFont="1" applyFill="1" applyBorder="1" applyAlignment="1">
      <alignment horizontal="center" vertical="center"/>
    </xf>
    <xf numFmtId="0" fontId="12" fillId="16" borderId="224" xfId="27" applyFont="1" applyFill="1" applyBorder="1" applyAlignment="1">
      <alignment horizontal="center" vertical="center"/>
    </xf>
    <xf numFmtId="0" fontId="14" fillId="0" borderId="169" xfId="27" applyFont="1" applyBorder="1" applyAlignment="1">
      <alignment horizontal="left"/>
    </xf>
    <xf numFmtId="0" fontId="81" fillId="0" borderId="169" xfId="27" applyFont="1" applyBorder="1"/>
    <xf numFmtId="0" fontId="12" fillId="0" borderId="0" xfId="27" applyFont="1" applyAlignment="1">
      <alignment horizontal="center" vertical="center"/>
    </xf>
    <xf numFmtId="0" fontId="0" fillId="0" borderId="0" xfId="27" applyFont="1" applyAlignment="1"/>
    <xf numFmtId="0" fontId="15" fillId="0" borderId="168" xfId="27" applyFont="1" applyBorder="1" applyAlignment="1">
      <alignment horizontal="right"/>
    </xf>
    <xf numFmtId="0" fontId="81" fillId="0" borderId="168" xfId="27" applyFont="1" applyBorder="1"/>
    <xf numFmtId="0" fontId="12" fillId="15" borderId="154" xfId="27" applyFont="1" applyFill="1" applyBorder="1" applyAlignment="1">
      <alignment horizontal="center" vertical="center"/>
    </xf>
    <xf numFmtId="0" fontId="81" fillId="0" borderId="227" xfId="27" applyFont="1" applyBorder="1"/>
    <xf numFmtId="0" fontId="81" fillId="0" borderId="138" xfId="27" applyFont="1" applyBorder="1"/>
    <xf numFmtId="0" fontId="81" fillId="0" borderId="192" xfId="27" applyFont="1" applyBorder="1"/>
    <xf numFmtId="0" fontId="81" fillId="0" borderId="150" xfId="27" applyFont="1" applyBorder="1"/>
    <xf numFmtId="0" fontId="81" fillId="0" borderId="225" xfId="27" applyFont="1" applyBorder="1"/>
    <xf numFmtId="0" fontId="81" fillId="0" borderId="199" xfId="27" applyFont="1" applyBorder="1"/>
    <xf numFmtId="0" fontId="12" fillId="15" borderId="169" xfId="27" applyFont="1" applyFill="1" applyBorder="1" applyAlignment="1">
      <alignment horizontal="center" vertical="center"/>
    </xf>
    <xf numFmtId="0" fontId="12" fillId="16" borderId="153" xfId="27" applyFont="1" applyFill="1" applyBorder="1" applyAlignment="1">
      <alignment horizontal="center" vertical="center"/>
    </xf>
    <xf numFmtId="0" fontId="12" fillId="16" borderId="143" xfId="27" applyFont="1" applyFill="1" applyBorder="1" applyAlignment="1">
      <alignment horizontal="center" vertical="center"/>
    </xf>
    <xf numFmtId="49" fontId="96" fillId="0" borderId="13" xfId="29" applyNumberFormat="1" applyFont="1" applyBorder="1" applyAlignment="1">
      <alignment horizontal="center" vertical="center"/>
    </xf>
    <xf numFmtId="49" fontId="96" fillId="0" borderId="88" xfId="29" applyNumberFormat="1" applyFont="1" applyBorder="1" applyAlignment="1">
      <alignment horizontal="center" vertical="center"/>
    </xf>
    <xf numFmtId="49" fontId="96" fillId="3" borderId="37" xfId="29" applyNumberFormat="1" applyFont="1" applyFill="1" applyBorder="1" applyAlignment="1">
      <alignment horizontal="center" vertical="center"/>
    </xf>
    <xf numFmtId="49" fontId="96" fillId="3" borderId="92" xfId="29" applyNumberFormat="1" applyFont="1" applyFill="1" applyBorder="1" applyAlignment="1">
      <alignment horizontal="center" vertical="center"/>
    </xf>
    <xf numFmtId="0" fontId="102" fillId="0" borderId="0" xfId="30" applyFont="1" applyFill="1" applyAlignment="1">
      <alignment horizontal="center" vertical="center"/>
    </xf>
    <xf numFmtId="0" fontId="94" fillId="0" borderId="237" xfId="29" applyFont="1" applyFill="1" applyBorder="1" applyAlignment="1">
      <alignment horizontal="center" vertical="center"/>
    </xf>
    <xf numFmtId="0" fontId="96" fillId="3" borderId="90" xfId="29" applyFont="1" applyFill="1" applyBorder="1" applyAlignment="1">
      <alignment horizontal="center" vertical="center"/>
    </xf>
    <xf numFmtId="0" fontId="93" fillId="0" borderId="0" xfId="27" applyFont="1" applyAlignment="1">
      <alignment horizontal="center" vertical="center"/>
    </xf>
    <xf numFmtId="0" fontId="103" fillId="0" borderId="0" xfId="27" applyFont="1" applyAlignment="1">
      <alignment horizontal="left"/>
    </xf>
    <xf numFmtId="0" fontId="12" fillId="16" borderId="154" xfId="27" applyFont="1" applyFill="1" applyBorder="1" applyAlignment="1">
      <alignment horizontal="center" vertical="center"/>
    </xf>
    <xf numFmtId="0" fontId="12" fillId="16" borderId="182" xfId="27" applyFont="1" applyFill="1" applyBorder="1" applyAlignment="1">
      <alignment horizontal="center" vertical="center"/>
    </xf>
    <xf numFmtId="0" fontId="12" fillId="16" borderId="180" xfId="27" applyFont="1" applyFill="1" applyBorder="1" applyAlignment="1">
      <alignment horizontal="center" vertical="center" wrapText="1"/>
    </xf>
    <xf numFmtId="0" fontId="12" fillId="16" borderId="224" xfId="27" applyFont="1" applyFill="1" applyBorder="1" applyAlignment="1">
      <alignment horizontal="center" vertical="center" wrapText="1"/>
    </xf>
    <xf numFmtId="49" fontId="96" fillId="0" borderId="12" xfId="29" applyNumberFormat="1" applyFont="1" applyBorder="1" applyAlignment="1">
      <alignment horizontal="center" vertical="center"/>
    </xf>
    <xf numFmtId="169" fontId="12" fillId="0" borderId="138" xfId="54" applyNumberFormat="1" applyFont="1" applyBorder="1" applyAlignment="1">
      <alignment horizontal="left"/>
    </xf>
    <xf numFmtId="0" fontId="81" fillId="0" borderId="192" xfId="54" applyFont="1" applyBorder="1"/>
    <xf numFmtId="169" fontId="12" fillId="0" borderId="232" xfId="54" applyNumberFormat="1" applyFont="1" applyBorder="1" applyAlignment="1">
      <alignment horizontal="left"/>
    </xf>
    <xf numFmtId="0" fontId="81" fillId="0" borderId="185" xfId="54" applyFont="1" applyBorder="1"/>
    <xf numFmtId="169" fontId="12" fillId="16" borderId="148" xfId="54" applyNumberFormat="1" applyFont="1" applyFill="1" applyBorder="1" applyAlignment="1">
      <alignment horizontal="center" vertical="center"/>
    </xf>
    <xf numFmtId="0" fontId="81" fillId="0" borderId="143" xfId="54" applyFont="1" applyBorder="1"/>
    <xf numFmtId="169" fontId="12" fillId="0" borderId="150" xfId="54" applyNumberFormat="1" applyFont="1" applyBorder="1" applyAlignment="1">
      <alignment horizontal="left"/>
    </xf>
    <xf numFmtId="0" fontId="81" fillId="0" borderId="199" xfId="54" applyFont="1" applyBorder="1"/>
    <xf numFmtId="169" fontId="12" fillId="0" borderId="141" xfId="54" applyNumberFormat="1" applyFont="1" applyBorder="1" applyAlignment="1">
      <alignment horizontal="left"/>
    </xf>
    <xf numFmtId="0" fontId="81" fillId="0" borderId="174" xfId="54" applyFont="1" applyBorder="1"/>
    <xf numFmtId="0" fontId="12" fillId="0" borderId="0" xfId="54" applyFont="1" applyAlignment="1">
      <alignment horizontal="center"/>
    </xf>
    <xf numFmtId="0" fontId="31" fillId="0" borderId="0" xfId="54" applyFont="1" applyAlignment="1"/>
    <xf numFmtId="169" fontId="12" fillId="0" borderId="0" xfId="54" applyNumberFormat="1" applyFont="1" applyAlignment="1">
      <alignment horizontal="center"/>
    </xf>
    <xf numFmtId="169" fontId="15" fillId="0" borderId="0" xfId="54" applyNumberFormat="1" applyFont="1" applyAlignment="1">
      <alignment horizontal="right"/>
    </xf>
    <xf numFmtId="169" fontId="12" fillId="16" borderId="154" xfId="54" applyNumberFormat="1" applyFont="1" applyFill="1" applyBorder="1" applyAlignment="1">
      <alignment horizontal="center" vertical="center"/>
    </xf>
    <xf numFmtId="0" fontId="81" fillId="0" borderId="227" xfId="54" applyFont="1" applyBorder="1"/>
    <xf numFmtId="0" fontId="81" fillId="0" borderId="138" xfId="54" applyFont="1" applyBorder="1"/>
    <xf numFmtId="0" fontId="81" fillId="0" borderId="150" xfId="54" applyFont="1" applyBorder="1"/>
    <xf numFmtId="169" fontId="12" fillId="16" borderId="182" xfId="54" quotePrefix="1" applyNumberFormat="1" applyFont="1" applyFill="1" applyBorder="1" applyAlignment="1">
      <alignment horizontal="center"/>
    </xf>
    <xf numFmtId="0" fontId="81" fillId="0" borderId="226" xfId="54" applyFont="1" applyBorder="1"/>
    <xf numFmtId="169" fontId="14" fillId="0" borderId="0" xfId="54" quotePrefix="1" applyNumberFormat="1" applyFont="1" applyAlignment="1">
      <alignment horizontal="left"/>
    </xf>
    <xf numFmtId="169" fontId="14" fillId="0" borderId="0" xfId="54" applyNumberFormat="1" applyFont="1" applyAlignment="1">
      <alignment horizontal="left"/>
    </xf>
    <xf numFmtId="169" fontId="14" fillId="0" borderId="169" xfId="54" quotePrefix="1" applyNumberFormat="1" applyFont="1" applyBorder="1" applyAlignment="1">
      <alignment horizontal="left"/>
    </xf>
    <xf numFmtId="0" fontId="81" fillId="0" borderId="169" xfId="54" applyFont="1" applyBorder="1"/>
    <xf numFmtId="169" fontId="15" fillId="0" borderId="168" xfId="54" applyNumberFormat="1" applyFont="1" applyBorder="1" applyAlignment="1">
      <alignment horizontal="right"/>
    </xf>
    <xf numFmtId="0" fontId="81" fillId="0" borderId="168" xfId="54" applyFont="1" applyBorder="1"/>
    <xf numFmtId="0" fontId="12" fillId="0" borderId="0" xfId="26" applyFont="1" applyAlignment="1">
      <alignment horizontal="center"/>
    </xf>
    <xf numFmtId="0" fontId="14" fillId="0" borderId="0" xfId="26" applyFont="1" applyAlignment="1">
      <alignment horizontal="left"/>
    </xf>
    <xf numFmtId="0" fontId="4" fillId="0" borderId="242" xfId="26" applyFont="1" applyBorder="1" applyAlignment="1">
      <alignment horizontal="center" vertical="center"/>
    </xf>
    <xf numFmtId="0" fontId="4" fillId="0" borderId="138" xfId="26" applyFont="1" applyBorder="1" applyAlignment="1">
      <alignment horizontal="center" vertical="center"/>
    </xf>
    <xf numFmtId="0" fontId="14" fillId="0" borderId="147" xfId="0" applyFont="1" applyBorder="1" applyAlignment="1">
      <alignment horizontal="center" vertical="center"/>
    </xf>
    <xf numFmtId="0" fontId="4" fillId="0" borderId="241" xfId="26" applyFont="1" applyBorder="1" applyAlignment="1">
      <alignment horizontal="center" vertical="center"/>
    </xf>
    <xf numFmtId="0" fontId="54" fillId="0" borderId="0" xfId="65" applyAlignment="1" applyProtection="1">
      <alignment horizontal="left"/>
    </xf>
    <xf numFmtId="0" fontId="13" fillId="16" borderId="167" xfId="26" applyFont="1" applyFill="1" applyBorder="1" applyAlignment="1">
      <alignment horizontal="center" vertical="center"/>
    </xf>
    <xf numFmtId="0" fontId="81" fillId="0" borderId="147" xfId="26" applyFont="1" applyBorder="1"/>
    <xf numFmtId="0" fontId="81" fillId="0" borderId="144" xfId="26" applyFont="1" applyBorder="1"/>
    <xf numFmtId="0" fontId="63" fillId="16" borderId="182" xfId="26" applyFont="1" applyFill="1" applyBorder="1" applyAlignment="1">
      <alignment horizontal="center" vertical="center"/>
    </xf>
    <xf numFmtId="0" fontId="81" fillId="0" borderId="169" xfId="26" applyFont="1" applyBorder="1"/>
    <xf numFmtId="0" fontId="81" fillId="0" borderId="227" xfId="26" applyFont="1" applyBorder="1"/>
    <xf numFmtId="0" fontId="81" fillId="0" borderId="180" xfId="26" applyFont="1" applyBorder="1"/>
    <xf numFmtId="0" fontId="81" fillId="0" borderId="225" xfId="26" applyFont="1" applyBorder="1"/>
    <xf numFmtId="0" fontId="81" fillId="0" borderId="199" xfId="26" applyFont="1" applyBorder="1"/>
    <xf numFmtId="0" fontId="63" fillId="16" borderId="169" xfId="26" applyFont="1" applyFill="1" applyBorder="1" applyAlignment="1">
      <alignment horizontal="center" vertical="center"/>
    </xf>
    <xf numFmtId="0" fontId="63" fillId="16" borderId="227" xfId="26" applyFont="1" applyFill="1" applyBorder="1" applyAlignment="1">
      <alignment horizontal="center" vertical="center"/>
    </xf>
    <xf numFmtId="0" fontId="63" fillId="16" borderId="180" xfId="26" applyFont="1" applyFill="1" applyBorder="1" applyAlignment="1">
      <alignment horizontal="center" vertical="center"/>
    </xf>
    <xf numFmtId="0" fontId="63" fillId="16" borderId="225" xfId="26" applyFont="1" applyFill="1" applyBorder="1" applyAlignment="1">
      <alignment horizontal="center" vertical="center"/>
    </xf>
    <xf numFmtId="0" fontId="63" fillId="16" borderId="199" xfId="26" applyFont="1" applyFill="1" applyBorder="1" applyAlignment="1">
      <alignment horizontal="center" vertical="center"/>
    </xf>
    <xf numFmtId="0" fontId="63" fillId="16" borderId="173" xfId="26" applyFont="1" applyFill="1" applyBorder="1" applyAlignment="1">
      <alignment horizontal="center" vertical="center"/>
    </xf>
    <xf numFmtId="0" fontId="63" fillId="16" borderId="179" xfId="26" applyFont="1" applyFill="1" applyBorder="1" applyAlignment="1">
      <alignment horizontal="center" vertical="center"/>
    </xf>
    <xf numFmtId="0" fontId="81" fillId="0" borderId="233" xfId="26" applyFont="1" applyBorder="1"/>
    <xf numFmtId="0" fontId="79" fillId="0" borderId="0" xfId="26" applyFont="1" applyAlignment="1">
      <alignment horizontal="left"/>
    </xf>
    <xf numFmtId="0" fontId="79" fillId="0" borderId="169" xfId="26" applyFont="1" applyBorder="1" applyAlignment="1">
      <alignment horizontal="left"/>
    </xf>
    <xf numFmtId="0" fontId="63" fillId="16" borderId="164" xfId="26" applyFont="1" applyFill="1" applyBorder="1" applyAlignment="1">
      <alignment horizontal="center" vertical="center"/>
    </xf>
    <xf numFmtId="0" fontId="63" fillId="16" borderId="181" xfId="26" applyFont="1" applyFill="1" applyBorder="1" applyAlignment="1">
      <alignment horizontal="center" vertical="center"/>
    </xf>
    <xf numFmtId="0" fontId="63" fillId="16" borderId="163" xfId="26" applyFont="1" applyFill="1" applyBorder="1" applyAlignment="1">
      <alignment horizontal="center" vertical="center"/>
    </xf>
    <xf numFmtId="0" fontId="14" fillId="0" borderId="245" xfId="26" applyFont="1" applyBorder="1" applyAlignment="1">
      <alignment horizontal="center" vertical="center"/>
    </xf>
    <xf numFmtId="0" fontId="81" fillId="0" borderId="244" xfId="26" applyFont="1" applyBorder="1"/>
    <xf numFmtId="0" fontId="31" fillId="0" borderId="0" xfId="26" applyFont="1" applyAlignment="1"/>
    <xf numFmtId="169" fontId="12" fillId="0" borderId="0" xfId="26" applyNumberFormat="1" applyFont="1" applyAlignment="1">
      <alignment horizontal="center" wrapText="1"/>
    </xf>
    <xf numFmtId="0" fontId="12" fillId="16" borderId="154" xfId="26" applyFont="1" applyFill="1" applyBorder="1" applyAlignment="1">
      <alignment horizontal="center" vertical="center"/>
    </xf>
    <xf numFmtId="0" fontId="81" fillId="0" borderId="250" xfId="26" applyFont="1" applyBorder="1"/>
    <xf numFmtId="0" fontId="12" fillId="16" borderId="153" xfId="26" applyFont="1" applyFill="1" applyBorder="1" applyAlignment="1">
      <alignment horizontal="center" vertical="center"/>
    </xf>
    <xf numFmtId="0" fontId="81" fillId="0" borderId="248" xfId="26" applyFont="1" applyBorder="1"/>
    <xf numFmtId="0" fontId="12" fillId="16" borderId="164" xfId="26" applyFont="1" applyFill="1" applyBorder="1" applyAlignment="1">
      <alignment horizontal="center" vertical="center"/>
    </xf>
    <xf numFmtId="0" fontId="81" fillId="0" borderId="181" xfId="26" applyFont="1" applyBorder="1"/>
    <xf numFmtId="0" fontId="81" fillId="0" borderId="166" xfId="26" applyFont="1" applyBorder="1"/>
    <xf numFmtId="0" fontId="12" fillId="16" borderId="181" xfId="26" applyFont="1" applyFill="1" applyBorder="1" applyAlignment="1">
      <alignment horizontal="center" vertical="center"/>
    </xf>
    <xf numFmtId="0" fontId="81" fillId="0" borderId="163" xfId="26" applyFont="1" applyBorder="1"/>
    <xf numFmtId="0" fontId="14" fillId="0" borderId="246" xfId="26" applyFont="1" applyBorder="1" applyAlignment="1">
      <alignment horizontal="center" vertical="center"/>
    </xf>
    <xf numFmtId="0" fontId="14" fillId="0" borderId="149" xfId="26" applyFont="1" applyBorder="1" applyAlignment="1">
      <alignment horizontal="center" vertical="center"/>
    </xf>
    <xf numFmtId="0" fontId="12" fillId="0" borderId="0" xfId="0" applyFont="1" applyAlignment="1">
      <alignment horizontal="center"/>
    </xf>
    <xf numFmtId="0" fontId="8" fillId="0" borderId="0" xfId="0" applyFont="1" applyAlignment="1">
      <alignment horizontal="left" vertical="top" wrapText="1"/>
    </xf>
    <xf numFmtId="0" fontId="12" fillId="0" borderId="24" xfId="0" applyFont="1" applyFill="1" applyBorder="1" applyAlignment="1">
      <alignment horizontal="left"/>
    </xf>
    <xf numFmtId="0" fontId="8" fillId="0" borderId="0" xfId="0" applyFont="1" applyBorder="1" applyAlignment="1">
      <alignment horizontal="left" vertical="top" wrapText="1"/>
    </xf>
    <xf numFmtId="0" fontId="8" fillId="0" borderId="0" xfId="0" applyFont="1" applyBorder="1" applyAlignment="1">
      <alignment horizontal="left" wrapText="1"/>
    </xf>
    <xf numFmtId="0" fontId="12" fillId="3" borderId="1" xfId="0" applyFont="1" applyFill="1" applyBorder="1" applyAlignment="1">
      <alignment horizontal="center" vertical="center"/>
    </xf>
    <xf numFmtId="0" fontId="12" fillId="3" borderId="15"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16" xfId="0" applyFont="1" applyFill="1" applyBorder="1" applyAlignment="1">
      <alignment horizontal="center" vertical="center"/>
    </xf>
    <xf numFmtId="0" fontId="12" fillId="3" borderId="3"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26" xfId="0" applyFont="1" applyFill="1" applyBorder="1" applyAlignment="1">
      <alignment horizontal="center" vertical="center"/>
    </xf>
    <xf numFmtId="0" fontId="6" fillId="3" borderId="12" xfId="0" applyFont="1" applyFill="1" applyBorder="1" applyAlignment="1">
      <alignment horizontal="center" vertical="center"/>
    </xf>
    <xf numFmtId="0" fontId="6" fillId="3" borderId="34" xfId="0" applyFont="1" applyFill="1" applyBorder="1" applyAlignment="1">
      <alignment horizontal="center" vertical="center"/>
    </xf>
    <xf numFmtId="0" fontId="6" fillId="3" borderId="14" xfId="0" applyFont="1" applyFill="1" applyBorder="1" applyAlignment="1">
      <alignment horizontal="center" vertical="center"/>
    </xf>
    <xf numFmtId="0" fontId="6" fillId="0" borderId="0" xfId="4" applyFont="1" applyAlignment="1">
      <alignment horizontal="center"/>
    </xf>
    <xf numFmtId="0" fontId="18" fillId="0" borderId="0" xfId="4" applyFont="1" applyBorder="1" applyAlignment="1">
      <alignment horizontal="center"/>
    </xf>
    <xf numFmtId="0" fontId="6" fillId="3" borderId="2" xfId="4" applyFont="1" applyFill="1" applyBorder="1" applyAlignment="1">
      <alignment horizontal="center" vertical="center" wrapText="1"/>
    </xf>
    <xf numFmtId="0" fontId="6" fillId="3" borderId="35" xfId="4" applyFont="1" applyFill="1" applyBorder="1" applyAlignment="1">
      <alignment horizontal="center" vertical="center" wrapText="1"/>
    </xf>
    <xf numFmtId="0" fontId="6" fillId="3" borderId="16" xfId="4" applyFont="1" applyFill="1" applyBorder="1" applyAlignment="1">
      <alignment horizontal="center" vertical="center" wrapText="1"/>
    </xf>
    <xf numFmtId="0" fontId="6" fillId="3" borderId="17" xfId="4" applyFont="1" applyFill="1" applyBorder="1" applyAlignment="1">
      <alignment horizontal="center" vertical="center" wrapText="1"/>
    </xf>
    <xf numFmtId="0" fontId="6" fillId="3" borderId="27" xfId="4" applyFont="1" applyFill="1" applyBorder="1" applyAlignment="1">
      <alignment horizontal="center" vertical="center"/>
    </xf>
    <xf numFmtId="0" fontId="6" fillId="3" borderId="12" xfId="4" applyFont="1" applyFill="1" applyBorder="1" applyAlignment="1">
      <alignment horizontal="center" vertical="center"/>
    </xf>
    <xf numFmtId="0" fontId="6" fillId="3" borderId="34" xfId="4" applyFont="1" applyFill="1" applyBorder="1" applyAlignment="1">
      <alignment horizontal="center" vertical="center"/>
    </xf>
    <xf numFmtId="0" fontId="6" fillId="3" borderId="1" xfId="4" applyFont="1" applyFill="1" applyBorder="1" applyAlignment="1">
      <alignment horizontal="center" vertical="center"/>
    </xf>
    <xf numFmtId="0" fontId="20" fillId="3" borderId="15" xfId="8" applyFont="1" applyFill="1" applyBorder="1" applyAlignment="1">
      <alignment horizontal="center" vertical="center"/>
    </xf>
    <xf numFmtId="0" fontId="20" fillId="3" borderId="8" xfId="8" applyFont="1" applyFill="1" applyBorder="1" applyAlignment="1">
      <alignment horizontal="center" vertical="center"/>
    </xf>
    <xf numFmtId="0" fontId="6" fillId="3" borderId="6" xfId="4" applyFont="1" applyFill="1" applyBorder="1" applyAlignment="1">
      <alignment horizontal="center"/>
    </xf>
    <xf numFmtId="0" fontId="6" fillId="3" borderId="39" xfId="4" applyFont="1" applyFill="1" applyBorder="1" applyAlignment="1">
      <alignment horizontal="center" vertical="center" wrapText="1"/>
    </xf>
    <xf numFmtId="0" fontId="6" fillId="3" borderId="43" xfId="4" applyFont="1" applyFill="1" applyBorder="1" applyAlignment="1">
      <alignment horizontal="center" vertical="center" wrapText="1"/>
    </xf>
    <xf numFmtId="0" fontId="6" fillId="3" borderId="37" xfId="4" applyFont="1" applyFill="1" applyBorder="1" applyAlignment="1">
      <alignment horizontal="center" vertical="center" wrapText="1"/>
    </xf>
    <xf numFmtId="0" fontId="6" fillId="3" borderId="42" xfId="4" applyFont="1" applyFill="1" applyBorder="1" applyAlignment="1">
      <alignment horizontal="center" vertical="center" wrapText="1"/>
    </xf>
    <xf numFmtId="0" fontId="21" fillId="0" borderId="0" xfId="0" applyFont="1" applyBorder="1" applyAlignment="1">
      <alignment horizontal="right"/>
    </xf>
    <xf numFmtId="0" fontId="6" fillId="3" borderId="1"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2" xfId="0" applyFont="1" applyFill="1" applyBorder="1" applyAlignment="1" applyProtection="1">
      <alignment horizontal="center" vertical="center"/>
    </xf>
    <xf numFmtId="0" fontId="6" fillId="3" borderId="9" xfId="0" applyFont="1" applyFill="1" applyBorder="1" applyAlignment="1" applyProtection="1">
      <alignment horizontal="center" vertical="center"/>
    </xf>
    <xf numFmtId="0" fontId="12" fillId="3" borderId="3" xfId="0" applyFont="1" applyFill="1" applyBorder="1" applyAlignment="1">
      <alignment horizontal="center" vertical="center" wrapText="1"/>
    </xf>
    <xf numFmtId="0" fontId="12" fillId="3" borderId="26" xfId="0" applyFont="1" applyFill="1" applyBorder="1" applyAlignment="1">
      <alignment horizontal="center" vertical="center" wrapText="1"/>
    </xf>
    <xf numFmtId="0" fontId="12" fillId="3" borderId="5" xfId="0" applyFont="1" applyFill="1" applyBorder="1" applyAlignment="1">
      <alignment horizontal="center" vertical="center"/>
    </xf>
    <xf numFmtId="176" fontId="6" fillId="10" borderId="20" xfId="35" applyNumberFormat="1" applyFont="1" applyFill="1" applyBorder="1" applyAlignment="1">
      <alignment horizontal="center" vertical="center"/>
    </xf>
    <xf numFmtId="176" fontId="6" fillId="10" borderId="9" xfId="35" applyNumberFormat="1" applyFont="1" applyFill="1" applyBorder="1" applyAlignment="1">
      <alignment horizontal="center" vertical="center"/>
    </xf>
    <xf numFmtId="0" fontId="6" fillId="0" borderId="0" xfId="35" applyFont="1" applyFill="1" applyAlignment="1">
      <alignment horizontal="center" vertical="center"/>
    </xf>
    <xf numFmtId="14" fontId="6" fillId="0" borderId="0" xfId="35" applyNumberFormat="1" applyFont="1" applyFill="1" applyBorder="1" applyAlignment="1">
      <alignment horizontal="center"/>
    </xf>
    <xf numFmtId="0" fontId="8" fillId="0" borderId="0" xfId="35" applyFont="1" applyFill="1" applyBorder="1" applyAlignment="1">
      <alignment horizontal="right"/>
    </xf>
    <xf numFmtId="0" fontId="6" fillId="10" borderId="1" xfId="35" quotePrefix="1" applyFont="1" applyFill="1" applyBorder="1" applyAlignment="1">
      <alignment horizontal="center" vertical="center"/>
    </xf>
    <xf numFmtId="0" fontId="6" fillId="10" borderId="15" xfId="35" quotePrefix="1" applyFont="1" applyFill="1" applyBorder="1" applyAlignment="1">
      <alignment horizontal="center" vertical="center"/>
    </xf>
    <xf numFmtId="0" fontId="6" fillId="10" borderId="3" xfId="35" applyFont="1" applyFill="1" applyBorder="1" applyAlignment="1" applyProtection="1">
      <alignment horizontal="center" vertical="center"/>
    </xf>
    <xf numFmtId="0" fontId="6" fillId="10" borderId="4" xfId="35" applyFont="1" applyFill="1" applyBorder="1" applyAlignment="1" applyProtection="1">
      <alignment horizontal="center" vertical="center"/>
    </xf>
    <xf numFmtId="0" fontId="6" fillId="10" borderId="26" xfId="35" applyFont="1" applyFill="1" applyBorder="1" applyAlignment="1" applyProtection="1">
      <alignment horizontal="center" vertical="center"/>
    </xf>
    <xf numFmtId="176" fontId="6" fillId="10" borderId="12" xfId="35" quotePrefix="1" applyNumberFormat="1" applyFont="1" applyFill="1" applyBorder="1" applyAlignment="1" applyProtection="1">
      <alignment horizontal="center" vertical="center"/>
    </xf>
    <xf numFmtId="176" fontId="6" fillId="10" borderId="13" xfId="35" quotePrefix="1" applyNumberFormat="1" applyFont="1" applyFill="1" applyBorder="1" applyAlignment="1" applyProtection="1">
      <alignment horizontal="center" vertical="center"/>
    </xf>
    <xf numFmtId="176" fontId="6" fillId="10" borderId="34" xfId="35" quotePrefix="1" applyNumberFormat="1" applyFont="1" applyFill="1" applyBorder="1" applyAlignment="1" applyProtection="1">
      <alignment horizontal="center" vertical="center"/>
    </xf>
    <xf numFmtId="176" fontId="6" fillId="10" borderId="14" xfId="35" quotePrefix="1" applyNumberFormat="1" applyFont="1" applyFill="1" applyBorder="1" applyAlignment="1" applyProtection="1">
      <alignment horizontal="center" vertical="center"/>
    </xf>
    <xf numFmtId="0" fontId="6" fillId="10" borderId="40" xfId="35" applyFont="1" applyFill="1" applyBorder="1" applyAlignment="1" applyProtection="1">
      <alignment horizontal="center" vertical="center"/>
    </xf>
    <xf numFmtId="0" fontId="6" fillId="10" borderId="60" xfId="35" applyFont="1" applyFill="1" applyBorder="1" applyAlignment="1" applyProtection="1">
      <alignment horizontal="center" vertical="center"/>
    </xf>
    <xf numFmtId="0" fontId="6" fillId="10" borderId="3" xfId="0" applyFont="1" applyFill="1" applyBorder="1" applyAlignment="1" applyProtection="1">
      <alignment horizontal="center"/>
    </xf>
    <xf numFmtId="0" fontId="6" fillId="10" borderId="4" xfId="0" applyFont="1" applyFill="1" applyBorder="1" applyAlignment="1" applyProtection="1">
      <alignment horizontal="center"/>
    </xf>
    <xf numFmtId="0" fontId="6" fillId="10" borderId="26" xfId="0" applyFont="1" applyFill="1" applyBorder="1" applyAlignment="1" applyProtection="1">
      <alignment horizontal="center"/>
    </xf>
    <xf numFmtId="176" fontId="6" fillId="10" borderId="12" xfId="0" quotePrefix="1" applyNumberFormat="1" applyFont="1" applyFill="1" applyBorder="1" applyAlignment="1" applyProtection="1">
      <alignment horizontal="center"/>
    </xf>
    <xf numFmtId="176" fontId="6" fillId="10" borderId="34" xfId="0" quotePrefix="1" applyNumberFormat="1" applyFont="1" applyFill="1" applyBorder="1" applyAlignment="1" applyProtection="1">
      <alignment horizontal="center"/>
    </xf>
    <xf numFmtId="176" fontId="6" fillId="10" borderId="13" xfId="0" quotePrefix="1" applyNumberFormat="1" applyFont="1" applyFill="1" applyBorder="1" applyAlignment="1" applyProtection="1">
      <alignment horizontal="center"/>
    </xf>
    <xf numFmtId="176" fontId="6" fillId="10" borderId="14" xfId="0" quotePrefix="1" applyNumberFormat="1" applyFont="1" applyFill="1" applyBorder="1" applyAlignment="1" applyProtection="1">
      <alignment horizontal="center"/>
    </xf>
    <xf numFmtId="173" fontId="6" fillId="0" borderId="0" xfId="35" applyNumberFormat="1" applyFont="1" applyFill="1" applyBorder="1" applyAlignment="1" applyProtection="1">
      <alignment horizontal="center"/>
    </xf>
    <xf numFmtId="0" fontId="6" fillId="10" borderId="1" xfId="35" applyFont="1" applyFill="1" applyBorder="1" applyAlignment="1">
      <alignment horizontal="center" vertical="center"/>
    </xf>
    <xf numFmtId="0" fontId="6" fillId="10" borderId="15" xfId="35" applyFont="1" applyFill="1" applyBorder="1" applyAlignment="1">
      <alignment horizontal="center" vertical="center"/>
    </xf>
    <xf numFmtId="176" fontId="6" fillId="10" borderId="20" xfId="35" quotePrefix="1" applyNumberFormat="1" applyFont="1" applyFill="1" applyBorder="1" applyAlignment="1" applyProtection="1">
      <alignment horizontal="center" vertical="center"/>
    </xf>
    <xf numFmtId="176" fontId="6" fillId="10" borderId="9" xfId="35" quotePrefix="1" applyNumberFormat="1" applyFont="1" applyFill="1" applyBorder="1" applyAlignment="1" applyProtection="1">
      <alignment horizontal="center" vertical="center"/>
    </xf>
    <xf numFmtId="0" fontId="6" fillId="10" borderId="12" xfId="35" applyFont="1" applyFill="1" applyBorder="1" applyAlignment="1" applyProtection="1">
      <alignment horizontal="center" vertical="center"/>
    </xf>
    <xf numFmtId="0" fontId="6" fillId="10" borderId="34" xfId="35" applyFont="1" applyFill="1" applyBorder="1" applyAlignment="1" applyProtection="1">
      <alignment horizontal="center" vertical="center"/>
    </xf>
    <xf numFmtId="176" fontId="6" fillId="10" borderId="20" xfId="35" applyNumberFormat="1" applyFont="1" applyFill="1" applyBorder="1" applyAlignment="1" applyProtection="1">
      <alignment horizontal="center" vertical="center"/>
    </xf>
    <xf numFmtId="176" fontId="6" fillId="10" borderId="9" xfId="35" applyNumberFormat="1" applyFont="1" applyFill="1" applyBorder="1" applyAlignment="1" applyProtection="1">
      <alignment horizontal="center" vertical="center"/>
    </xf>
    <xf numFmtId="0" fontId="6" fillId="0" borderId="38" xfId="35" applyFont="1" applyFill="1" applyBorder="1" applyAlignment="1">
      <alignment horizontal="center" vertical="center"/>
    </xf>
    <xf numFmtId="0" fontId="6" fillId="0" borderId="11" xfId="35" applyFont="1" applyFill="1" applyBorder="1" applyAlignment="1">
      <alignment horizontal="center" vertical="center"/>
    </xf>
    <xf numFmtId="0" fontId="6" fillId="0" borderId="30" xfId="35" applyFont="1" applyFill="1" applyBorder="1" applyAlignment="1">
      <alignment horizontal="center" vertical="center"/>
    </xf>
    <xf numFmtId="0" fontId="6" fillId="0" borderId="3" xfId="35" applyFont="1" applyFill="1" applyBorder="1" applyAlignment="1" applyProtection="1">
      <alignment horizontal="center" vertical="center"/>
    </xf>
    <xf numFmtId="0" fontId="6" fillId="0" borderId="4" xfId="35" applyFont="1" applyFill="1" applyBorder="1" applyAlignment="1" applyProtection="1">
      <alignment horizontal="center" vertical="center"/>
    </xf>
    <xf numFmtId="0" fontId="6" fillId="0" borderId="26" xfId="35" applyFont="1" applyFill="1" applyBorder="1" applyAlignment="1" applyProtection="1">
      <alignment horizontal="center" vertical="center"/>
    </xf>
    <xf numFmtId="176" fontId="6" fillId="0" borderId="12" xfId="35" quotePrefix="1" applyNumberFormat="1" applyFont="1" applyFill="1" applyBorder="1" applyAlignment="1" applyProtection="1">
      <alignment horizontal="center" vertical="center"/>
    </xf>
    <xf numFmtId="176" fontId="6" fillId="0" borderId="34" xfId="35" quotePrefix="1" applyNumberFormat="1" applyFont="1" applyFill="1" applyBorder="1" applyAlignment="1" applyProtection="1">
      <alignment horizontal="center" vertical="center"/>
    </xf>
    <xf numFmtId="176" fontId="6" fillId="0" borderId="14" xfId="35" quotePrefix="1" applyNumberFormat="1" applyFont="1" applyFill="1" applyBorder="1" applyAlignment="1" applyProtection="1">
      <alignment horizontal="center" vertical="center"/>
    </xf>
    <xf numFmtId="176" fontId="6" fillId="0" borderId="20" xfId="35" applyNumberFormat="1" applyFont="1" applyFill="1" applyBorder="1" applyAlignment="1">
      <alignment horizontal="center" vertical="center"/>
    </xf>
    <xf numFmtId="176" fontId="6" fillId="0" borderId="9" xfId="35" applyNumberFormat="1" applyFont="1" applyFill="1" applyBorder="1" applyAlignment="1">
      <alignment horizontal="center" vertical="center"/>
    </xf>
    <xf numFmtId="176" fontId="6" fillId="10" borderId="16" xfId="35" applyNumberFormat="1" applyFont="1" applyFill="1" applyBorder="1" applyAlignment="1">
      <alignment horizontal="center" vertical="center"/>
    </xf>
    <xf numFmtId="0" fontId="6" fillId="10" borderId="38" xfId="35" applyFont="1" applyFill="1" applyBorder="1" applyAlignment="1">
      <alignment horizontal="center" vertical="center"/>
    </xf>
    <xf numFmtId="0" fontId="6" fillId="10" borderId="11" xfId="35" applyFont="1" applyFill="1" applyBorder="1" applyAlignment="1">
      <alignment horizontal="center" vertical="center"/>
    </xf>
    <xf numFmtId="0" fontId="6" fillId="10" borderId="30" xfId="35" applyFont="1" applyFill="1" applyBorder="1" applyAlignment="1">
      <alignment horizontal="center" vertical="center"/>
    </xf>
    <xf numFmtId="0" fontId="6" fillId="10" borderId="6" xfId="35" applyFont="1" applyFill="1" applyBorder="1" applyAlignment="1" applyProtection="1">
      <alignment horizontal="center" vertical="center"/>
    </xf>
    <xf numFmtId="0" fontId="6" fillId="10" borderId="7" xfId="35" applyFont="1" applyFill="1" applyBorder="1" applyAlignment="1" applyProtection="1">
      <alignment horizontal="center" vertical="center"/>
    </xf>
    <xf numFmtId="176" fontId="6" fillId="10" borderId="27" xfId="35" quotePrefix="1" applyNumberFormat="1" applyFont="1" applyFill="1" applyBorder="1" applyAlignment="1" applyProtection="1">
      <alignment horizontal="center" vertical="center"/>
    </xf>
    <xf numFmtId="176" fontId="6" fillId="10" borderId="6" xfId="35" quotePrefix="1" applyNumberFormat="1" applyFont="1" applyFill="1" applyBorder="1" applyAlignment="1" applyProtection="1">
      <alignment horizontal="center" vertical="center"/>
    </xf>
    <xf numFmtId="176" fontId="6" fillId="10" borderId="7" xfId="35" quotePrefix="1" applyNumberFormat="1" applyFont="1" applyFill="1" applyBorder="1" applyAlignment="1" applyProtection="1">
      <alignment horizontal="center" vertical="center"/>
    </xf>
    <xf numFmtId="176" fontId="6" fillId="10" borderId="28" xfId="35" quotePrefix="1" applyNumberFormat="1" applyFont="1" applyFill="1" applyBorder="1" applyAlignment="1" applyProtection="1">
      <alignment horizontal="center" vertical="center"/>
    </xf>
    <xf numFmtId="164" fontId="4" fillId="0" borderId="0" xfId="35" applyNumberFormat="1" applyFont="1" applyFill="1" applyAlignment="1">
      <alignment horizontal="left"/>
    </xf>
    <xf numFmtId="164" fontId="6" fillId="0" borderId="0" xfId="35" applyNumberFormat="1" applyFont="1" applyFill="1" applyAlignment="1">
      <alignment horizontal="center"/>
    </xf>
    <xf numFmtId="164" fontId="8" fillId="0" borderId="0" xfId="35" applyNumberFormat="1" applyFont="1" applyFill="1" applyBorder="1" applyAlignment="1">
      <alignment horizontal="right"/>
    </xf>
    <xf numFmtId="164" fontId="4" fillId="0" borderId="0" xfId="35" applyNumberFormat="1" applyFont="1" applyFill="1" applyBorder="1" applyAlignment="1">
      <alignment horizontal="right"/>
    </xf>
    <xf numFmtId="164" fontId="6" fillId="10" borderId="1" xfId="35" applyNumberFormat="1" applyFont="1" applyFill="1" applyBorder="1" applyAlignment="1" applyProtection="1">
      <alignment horizontal="center" vertical="center"/>
    </xf>
    <xf numFmtId="164" fontId="6" fillId="10" borderId="15" xfId="35" applyNumberFormat="1" applyFont="1" applyFill="1" applyBorder="1" applyAlignment="1" applyProtection="1">
      <alignment horizontal="center" vertical="center"/>
    </xf>
    <xf numFmtId="164" fontId="6" fillId="10" borderId="3" xfId="6" applyNumberFormat="1" applyFont="1" applyFill="1" applyBorder="1" applyAlignment="1">
      <alignment horizontal="center" vertical="center" wrapText="1"/>
    </xf>
    <xf numFmtId="164" fontId="6" fillId="10" borderId="4" xfId="6" applyNumberFormat="1" applyFont="1" applyFill="1" applyBorder="1" applyAlignment="1">
      <alignment horizontal="center" vertical="center" wrapText="1"/>
    </xf>
    <xf numFmtId="164" fontId="6" fillId="10" borderId="26" xfId="6" applyNumberFormat="1" applyFont="1" applyFill="1" applyBorder="1" applyAlignment="1">
      <alignment horizontal="center" vertical="center" wrapText="1"/>
    </xf>
    <xf numFmtId="164" fontId="6" fillId="10" borderId="12" xfId="6" quotePrefix="1" applyNumberFormat="1" applyFont="1" applyFill="1" applyBorder="1" applyAlignment="1">
      <alignment horizontal="center" vertical="center"/>
    </xf>
    <xf numFmtId="164" fontId="6" fillId="10" borderId="34" xfId="6" quotePrefix="1" applyNumberFormat="1" applyFont="1" applyFill="1" applyBorder="1" applyAlignment="1">
      <alignment horizontal="center" vertical="center"/>
    </xf>
    <xf numFmtId="164" fontId="6" fillId="10" borderId="13" xfId="6" quotePrefix="1" applyNumberFormat="1" applyFont="1" applyFill="1" applyBorder="1" applyAlignment="1">
      <alignment horizontal="center" vertical="center"/>
    </xf>
    <xf numFmtId="173" fontId="4" fillId="0" borderId="0" xfId="35" applyNumberFormat="1" applyFont="1" applyFill="1" applyBorder="1" applyAlignment="1" applyProtection="1">
      <alignment horizontal="left"/>
    </xf>
    <xf numFmtId="173" fontId="19" fillId="0" borderId="0" xfId="35" applyNumberFormat="1" applyFont="1" applyFill="1" applyBorder="1" applyAlignment="1" applyProtection="1">
      <alignment horizontal="left" wrapText="1"/>
    </xf>
    <xf numFmtId="0" fontId="46" fillId="0" borderId="25" xfId="35" applyFont="1" applyFill="1" applyBorder="1" applyAlignment="1">
      <alignment horizontal="center"/>
    </xf>
    <xf numFmtId="0" fontId="6" fillId="0" borderId="0" xfId="35" applyFont="1" applyFill="1" applyAlignment="1">
      <alignment horizontal="center"/>
    </xf>
    <xf numFmtId="0" fontId="46" fillId="0" borderId="0" xfId="35" applyFont="1" applyFill="1" applyBorder="1" applyAlignment="1">
      <alignment horizontal="center"/>
    </xf>
    <xf numFmtId="0" fontId="17" fillId="10" borderId="1" xfId="35" applyFont="1" applyFill="1" applyBorder="1" applyAlignment="1">
      <alignment horizontal="center" vertical="center"/>
    </xf>
    <xf numFmtId="0" fontId="17" fillId="10" borderId="15" xfId="35" applyFont="1" applyFill="1" applyBorder="1" applyAlignment="1">
      <alignment horizontal="center" vertical="center"/>
    </xf>
    <xf numFmtId="164" fontId="17" fillId="10" borderId="3" xfId="6" applyNumberFormat="1" applyFont="1" applyFill="1" applyBorder="1" applyAlignment="1">
      <alignment horizontal="center" vertical="center" wrapText="1"/>
    </xf>
    <xf numFmtId="164" fontId="17" fillId="10" borderId="4" xfId="6" applyNumberFormat="1" applyFont="1" applyFill="1" applyBorder="1" applyAlignment="1">
      <alignment horizontal="center" vertical="center" wrapText="1"/>
    </xf>
    <xf numFmtId="164" fontId="17" fillId="10" borderId="26" xfId="6" applyNumberFormat="1" applyFont="1" applyFill="1" applyBorder="1" applyAlignment="1">
      <alignment horizontal="center" vertical="center" wrapText="1"/>
    </xf>
    <xf numFmtId="164" fontId="17" fillId="10" borderId="12" xfId="6" quotePrefix="1" applyNumberFormat="1" applyFont="1" applyFill="1" applyBorder="1" applyAlignment="1">
      <alignment horizontal="center" vertical="center"/>
    </xf>
    <xf numFmtId="164" fontId="17" fillId="10" borderId="34" xfId="6" quotePrefix="1" applyNumberFormat="1" applyFont="1" applyFill="1" applyBorder="1" applyAlignment="1">
      <alignment horizontal="center" vertical="center"/>
    </xf>
    <xf numFmtId="164" fontId="17" fillId="10" borderId="14" xfId="6" quotePrefix="1" applyNumberFormat="1" applyFont="1" applyFill="1" applyBorder="1" applyAlignment="1">
      <alignment horizontal="center" vertical="center"/>
    </xf>
    <xf numFmtId="0" fontId="8" fillId="0" borderId="25" xfId="35" applyFont="1" applyFill="1" applyBorder="1" applyAlignment="1">
      <alignment horizontal="center"/>
    </xf>
    <xf numFmtId="164" fontId="6" fillId="10" borderId="14" xfId="6" quotePrefix="1" applyNumberFormat="1" applyFont="1" applyFill="1" applyBorder="1" applyAlignment="1">
      <alignment horizontal="center" vertical="center"/>
    </xf>
    <xf numFmtId="173" fontId="4" fillId="0" borderId="0" xfId="35" quotePrefix="1" applyNumberFormat="1" applyFont="1" applyFill="1" applyAlignment="1" applyProtection="1">
      <alignment horizontal="left" vertical="center"/>
    </xf>
    <xf numFmtId="0" fontId="4" fillId="0" borderId="0" xfId="35" applyFont="1" applyFill="1" applyAlignment="1">
      <alignment horizontal="left" wrapText="1"/>
    </xf>
    <xf numFmtId="164" fontId="6" fillId="10" borderId="3" xfId="40" quotePrefix="1" applyNumberFormat="1" applyFont="1" applyFill="1" applyBorder="1" applyAlignment="1">
      <alignment horizontal="center" vertical="center" wrapText="1"/>
    </xf>
    <xf numFmtId="164" fontId="6" fillId="10" borderId="4" xfId="40" quotePrefix="1" applyNumberFormat="1" applyFont="1" applyFill="1" applyBorder="1" applyAlignment="1">
      <alignment horizontal="center" vertical="center" wrapText="1"/>
    </xf>
    <xf numFmtId="164" fontId="6" fillId="10" borderId="26" xfId="40" quotePrefix="1" applyNumberFormat="1" applyFont="1" applyFill="1" applyBorder="1" applyAlignment="1">
      <alignment horizontal="center" vertical="center" wrapText="1"/>
    </xf>
    <xf numFmtId="1" fontId="6" fillId="10" borderId="12" xfId="35" quotePrefix="1" applyNumberFormat="1" applyFont="1" applyFill="1" applyBorder="1" applyAlignment="1">
      <alignment horizontal="center" vertical="center"/>
    </xf>
    <xf numFmtId="0" fontId="6" fillId="10" borderId="34" xfId="35" applyFont="1" applyFill="1" applyBorder="1" applyAlignment="1">
      <alignment horizontal="center" vertical="center"/>
    </xf>
    <xf numFmtId="0" fontId="6" fillId="10" borderId="14" xfId="35" applyFont="1" applyFill="1" applyBorder="1" applyAlignment="1">
      <alignment horizontal="center" vertical="center"/>
    </xf>
    <xf numFmtId="173" fontId="4" fillId="0" borderId="24" xfId="35" applyNumberFormat="1" applyFont="1" applyFill="1" applyBorder="1" applyAlignment="1" applyProtection="1">
      <alignment horizontal="left"/>
    </xf>
    <xf numFmtId="164" fontId="6" fillId="0" borderId="0" xfId="35" applyNumberFormat="1" applyFont="1" applyFill="1" applyBorder="1" applyAlignment="1">
      <alignment horizontal="center"/>
    </xf>
    <xf numFmtId="164" fontId="6" fillId="0" borderId="0" xfId="35" applyNumberFormat="1" applyFont="1" applyFill="1" applyBorder="1" applyAlignment="1" applyProtection="1">
      <alignment horizontal="center"/>
    </xf>
    <xf numFmtId="164" fontId="6" fillId="10" borderId="1" xfId="35" applyNumberFormat="1" applyFont="1" applyFill="1" applyBorder="1" applyAlignment="1">
      <alignment horizontal="center" vertical="center"/>
    </xf>
    <xf numFmtId="164" fontId="6" fillId="10" borderId="15" xfId="35" applyNumberFormat="1" applyFont="1" applyFill="1" applyBorder="1" applyAlignment="1">
      <alignment horizontal="center" vertical="center"/>
    </xf>
    <xf numFmtId="0" fontId="6" fillId="0" borderId="31" xfId="0" applyFont="1" applyBorder="1" applyAlignment="1">
      <alignment horizontal="center"/>
    </xf>
    <xf numFmtId="0" fontId="6" fillId="0" borderId="32" xfId="0" applyFont="1" applyBorder="1" applyAlignment="1">
      <alignment horizontal="center"/>
    </xf>
    <xf numFmtId="0" fontId="4" fillId="0" borderId="0" xfId="0" applyFont="1" applyAlignment="1">
      <alignment horizontal="left"/>
    </xf>
    <xf numFmtId="0" fontId="4" fillId="4" borderId="0" xfId="0" applyFont="1" applyFill="1" applyAlignment="1">
      <alignment horizontal="left"/>
    </xf>
    <xf numFmtId="0" fontId="6" fillId="0" borderId="0" xfId="0" applyFont="1" applyAlignment="1">
      <alignment horizontal="center"/>
    </xf>
    <xf numFmtId="0" fontId="6" fillId="0" borderId="0" xfId="0" applyFont="1" applyBorder="1" applyAlignment="1">
      <alignment horizontal="center"/>
    </xf>
    <xf numFmtId="0" fontId="17" fillId="0" borderId="25" xfId="0" applyFont="1" applyBorder="1" applyAlignment="1">
      <alignment horizontal="right"/>
    </xf>
    <xf numFmtId="0" fontId="6" fillId="12" borderId="38" xfId="0" applyFont="1" applyFill="1" applyBorder="1" applyAlignment="1">
      <alignment horizontal="center"/>
    </xf>
    <xf numFmtId="0" fontId="6" fillId="12" borderId="11" xfId="0" applyFont="1" applyFill="1" applyBorder="1" applyAlignment="1">
      <alignment horizontal="center"/>
    </xf>
    <xf numFmtId="0" fontId="6" fillId="12" borderId="2" xfId="0" applyFont="1" applyFill="1" applyBorder="1" applyAlignment="1">
      <alignment horizontal="center" vertical="center"/>
    </xf>
    <xf numFmtId="0" fontId="6" fillId="12" borderId="9" xfId="0" applyFont="1" applyFill="1" applyBorder="1" applyAlignment="1">
      <alignment horizontal="center" vertical="center"/>
    </xf>
    <xf numFmtId="0" fontId="6" fillId="12" borderId="6" xfId="0" applyFont="1" applyFill="1" applyBorder="1" applyAlignment="1">
      <alignment horizontal="center"/>
    </xf>
    <xf numFmtId="0" fontId="6" fillId="12" borderId="3" xfId="0" applyFont="1" applyFill="1" applyBorder="1" applyAlignment="1">
      <alignment horizontal="center"/>
    </xf>
    <xf numFmtId="0" fontId="6" fillId="12" borderId="4" xfId="0" applyFont="1" applyFill="1" applyBorder="1" applyAlignment="1">
      <alignment horizontal="center"/>
    </xf>
    <xf numFmtId="0" fontId="6" fillId="12" borderId="26" xfId="0" applyFont="1" applyFill="1" applyBorder="1" applyAlignment="1">
      <alignment horizontal="center"/>
    </xf>
    <xf numFmtId="0" fontId="13" fillId="0" borderId="0" xfId="0" applyFont="1" applyBorder="1" applyAlignment="1"/>
    <xf numFmtId="0" fontId="12" fillId="0" borderId="0" xfId="0" applyFont="1" applyFill="1" applyBorder="1" applyAlignment="1">
      <alignment horizontal="center"/>
    </xf>
    <xf numFmtId="0" fontId="21" fillId="0" borderId="0" xfId="0" applyFont="1" applyFill="1" applyBorder="1" applyAlignment="1">
      <alignment horizontal="right"/>
    </xf>
    <xf numFmtId="0" fontId="12" fillId="13" borderId="1" xfId="0" applyFont="1" applyFill="1" applyBorder="1" applyAlignment="1">
      <alignment horizontal="center" vertical="center"/>
    </xf>
    <xf numFmtId="0" fontId="12" fillId="13" borderId="53" xfId="0" applyFont="1" applyFill="1" applyBorder="1" applyAlignment="1">
      <alignment horizontal="center" vertical="center"/>
    </xf>
    <xf numFmtId="0" fontId="12" fillId="13" borderId="2" xfId="0" applyFont="1" applyFill="1" applyBorder="1" applyAlignment="1">
      <alignment horizontal="center" vertical="center"/>
    </xf>
    <xf numFmtId="0" fontId="12" fillId="13" borderId="50" xfId="0" applyFont="1" applyFill="1" applyBorder="1" applyAlignment="1">
      <alignment horizontal="center" vertical="center"/>
    </xf>
    <xf numFmtId="0" fontId="12" fillId="13" borderId="3" xfId="0" applyFont="1" applyFill="1" applyBorder="1" applyAlignment="1">
      <alignment horizontal="center"/>
    </xf>
    <xf numFmtId="0" fontId="12" fillId="13" borderId="26" xfId="0" applyFont="1" applyFill="1" applyBorder="1" applyAlignment="1">
      <alignment horizontal="center"/>
    </xf>
    <xf numFmtId="0" fontId="6" fillId="0" borderId="0" xfId="0" applyFont="1" applyFill="1" applyAlignment="1">
      <alignment horizontal="center" vertical="center"/>
    </xf>
    <xf numFmtId="14" fontId="6" fillId="0" borderId="0" xfId="0" applyNumberFormat="1" applyFont="1" applyFill="1" applyBorder="1" applyAlignment="1">
      <alignment horizontal="center"/>
    </xf>
    <xf numFmtId="0" fontId="8" fillId="0" borderId="25" xfId="0" applyFont="1" applyFill="1" applyBorder="1" applyAlignment="1">
      <alignment horizontal="right"/>
    </xf>
    <xf numFmtId="0" fontId="6" fillId="10" borderId="3" xfId="30" applyFont="1" applyFill="1" applyBorder="1" applyAlignment="1">
      <alignment horizontal="center" vertical="center"/>
    </xf>
    <xf numFmtId="0" fontId="6" fillId="10" borderId="4" xfId="30" applyFont="1" applyFill="1" applyBorder="1" applyAlignment="1">
      <alignment horizontal="center" vertical="center"/>
    </xf>
    <xf numFmtId="0" fontId="6" fillId="10" borderId="5" xfId="30" applyFont="1" applyFill="1" applyBorder="1" applyAlignment="1">
      <alignment horizontal="center" vertical="center"/>
    </xf>
    <xf numFmtId="0" fontId="6" fillId="10" borderId="26" xfId="30" applyFont="1" applyFill="1" applyBorder="1" applyAlignment="1">
      <alignment horizontal="center" vertical="center"/>
    </xf>
    <xf numFmtId="0" fontId="6" fillId="10" borderId="15" xfId="30" applyFont="1" applyFill="1" applyBorder="1" applyAlignment="1">
      <alignment horizontal="center" vertical="center"/>
    </xf>
    <xf numFmtId="0" fontId="6" fillId="10" borderId="8" xfId="30" applyFont="1" applyFill="1" applyBorder="1" applyAlignment="1">
      <alignment horizontal="center" vertical="center"/>
    </xf>
    <xf numFmtId="0" fontId="6" fillId="10" borderId="27" xfId="30" quotePrefix="1" applyFont="1" applyFill="1" applyBorder="1" applyAlignment="1">
      <alignment horizontal="center"/>
    </xf>
    <xf numFmtId="0" fontId="6" fillId="10" borderId="27" xfId="30" applyFont="1" applyFill="1" applyBorder="1" applyAlignment="1">
      <alignment horizontal="center"/>
    </xf>
    <xf numFmtId="0" fontId="6" fillId="10" borderId="12" xfId="30" applyNumberFormat="1" applyFont="1" applyFill="1" applyBorder="1" applyAlignment="1">
      <alignment horizontal="center"/>
    </xf>
    <xf numFmtId="0" fontId="6" fillId="10" borderId="34" xfId="30" applyNumberFormat="1" applyFont="1" applyFill="1" applyBorder="1" applyAlignment="1">
      <alignment horizontal="center"/>
    </xf>
    <xf numFmtId="0" fontId="6" fillId="10" borderId="28" xfId="30" applyFont="1" applyFill="1" applyBorder="1" applyAlignment="1">
      <alignment horizontal="center"/>
    </xf>
    <xf numFmtId="179" fontId="6" fillId="10" borderId="12" xfId="42" applyNumberFormat="1" applyFont="1" applyFill="1" applyBorder="1" applyAlignment="1">
      <alignment horizontal="center" vertical="center"/>
    </xf>
    <xf numFmtId="179" fontId="6" fillId="10" borderId="13" xfId="42" applyNumberFormat="1" applyFont="1" applyFill="1" applyBorder="1" applyAlignment="1">
      <alignment horizontal="center" vertical="center"/>
    </xf>
    <xf numFmtId="179" fontId="6" fillId="10" borderId="34" xfId="42" applyNumberFormat="1" applyFont="1" applyFill="1" applyBorder="1" applyAlignment="1">
      <alignment horizontal="center" vertical="center"/>
    </xf>
    <xf numFmtId="179" fontId="6" fillId="10" borderId="44" xfId="42" applyNumberFormat="1" applyFont="1" applyFill="1" applyBorder="1" applyAlignment="1">
      <alignment horizontal="center" vertical="center"/>
    </xf>
    <xf numFmtId="179" fontId="6" fillId="10" borderId="36" xfId="42" applyNumberFormat="1" applyFont="1" applyFill="1" applyBorder="1" applyAlignment="1">
      <alignment horizontal="center" vertical="center"/>
    </xf>
    <xf numFmtId="0" fontId="6" fillId="10" borderId="34" xfId="30" quotePrefix="1" applyFont="1" applyFill="1" applyBorder="1" applyAlignment="1">
      <alignment horizontal="center"/>
    </xf>
    <xf numFmtId="0" fontId="6" fillId="10" borderId="12" xfId="45" applyNumberFormat="1" applyFont="1" applyFill="1" applyBorder="1" applyAlignment="1">
      <alignment horizontal="center"/>
    </xf>
    <xf numFmtId="0" fontId="6" fillId="10" borderId="13" xfId="45" applyNumberFormat="1" applyFont="1" applyFill="1" applyBorder="1" applyAlignment="1">
      <alignment horizontal="center"/>
    </xf>
    <xf numFmtId="0" fontId="6" fillId="10" borderId="34" xfId="45" applyNumberFormat="1" applyFont="1" applyFill="1" applyBorder="1" applyAlignment="1">
      <alignment horizontal="center"/>
    </xf>
    <xf numFmtId="0" fontId="6" fillId="10" borderId="93" xfId="30" applyFont="1" applyFill="1" applyBorder="1" applyAlignment="1">
      <alignment horizontal="center" vertical="center"/>
    </xf>
    <xf numFmtId="0" fontId="6" fillId="10" borderId="45" xfId="30" applyFont="1" applyFill="1" applyBorder="1" applyAlignment="1">
      <alignment horizontal="center" vertical="center"/>
    </xf>
    <xf numFmtId="39" fontId="6" fillId="10" borderId="15" xfId="45" applyNumberFormat="1" applyFont="1" applyFill="1" applyBorder="1" applyAlignment="1">
      <alignment horizontal="center" vertical="center"/>
    </xf>
    <xf numFmtId="39" fontId="6" fillId="10" borderId="15" xfId="45" quotePrefix="1" applyNumberFormat="1" applyFont="1" applyFill="1" applyBorder="1" applyAlignment="1">
      <alignment horizontal="center" vertical="center"/>
    </xf>
    <xf numFmtId="39" fontId="6" fillId="10" borderId="8" xfId="45" quotePrefix="1" applyNumberFormat="1" applyFont="1" applyFill="1" applyBorder="1" applyAlignment="1">
      <alignment horizontal="center" vertical="center"/>
    </xf>
    <xf numFmtId="179" fontId="6" fillId="10" borderId="9" xfId="43" applyNumberFormat="1" applyFont="1" applyFill="1" applyBorder="1" applyAlignment="1">
      <alignment horizontal="center" vertical="center"/>
    </xf>
    <xf numFmtId="179" fontId="6" fillId="10" borderId="10" xfId="43" applyNumberFormat="1" applyFont="1" applyFill="1" applyBorder="1" applyAlignment="1">
      <alignment horizontal="center" vertical="center"/>
    </xf>
    <xf numFmtId="179" fontId="6" fillId="10" borderId="27" xfId="43" applyNumberFormat="1" applyFont="1" applyFill="1" applyBorder="1" applyAlignment="1">
      <alignment horizontal="center" vertical="center"/>
    </xf>
    <xf numFmtId="179" fontId="6" fillId="10" borderId="28" xfId="43" applyNumberFormat="1" applyFont="1" applyFill="1" applyBorder="1" applyAlignment="1">
      <alignment horizontal="center" vertical="center"/>
    </xf>
    <xf numFmtId="39" fontId="6" fillId="10" borderId="30" xfId="45" applyNumberFormat="1" applyFont="1" applyFill="1" applyBorder="1" applyAlignment="1">
      <alignment horizontal="center" vertical="center"/>
    </xf>
    <xf numFmtId="39" fontId="6" fillId="10" borderId="8" xfId="45" applyNumberFormat="1" applyFont="1" applyFill="1" applyBorder="1" applyAlignment="1">
      <alignment horizontal="center" vertical="center"/>
    </xf>
    <xf numFmtId="179" fontId="6" fillId="10" borderId="12" xfId="43" applyNumberFormat="1" applyFont="1" applyFill="1" applyBorder="1" applyAlignment="1">
      <alignment horizontal="center" vertical="center"/>
    </xf>
    <xf numFmtId="179" fontId="6" fillId="10" borderId="13" xfId="43" applyNumberFormat="1" applyFont="1" applyFill="1" applyBorder="1" applyAlignment="1">
      <alignment horizontal="center" vertical="center"/>
    </xf>
    <xf numFmtId="179" fontId="6" fillId="10" borderId="34" xfId="43" applyNumberFormat="1" applyFont="1" applyFill="1" applyBorder="1" applyAlignment="1">
      <alignment horizontal="center" vertical="center"/>
    </xf>
    <xf numFmtId="179" fontId="6" fillId="10" borderId="14" xfId="43" applyNumberFormat="1" applyFont="1" applyFill="1" applyBorder="1" applyAlignment="1">
      <alignment horizontal="center" vertical="center"/>
    </xf>
    <xf numFmtId="0" fontId="6" fillId="10" borderId="12" xfId="30" quotePrefix="1" applyFont="1" applyFill="1" applyBorder="1" applyAlignment="1">
      <alignment horizontal="center"/>
    </xf>
    <xf numFmtId="179" fontId="6" fillId="11" borderId="24" xfId="46" applyNumberFormat="1" applyFont="1" applyFill="1" applyBorder="1" applyAlignment="1">
      <alignment horizontal="left" vertical="center"/>
    </xf>
    <xf numFmtId="179" fontId="6" fillId="10" borderId="37" xfId="43" applyNumberFormat="1" applyFont="1" applyFill="1" applyBorder="1" applyAlignment="1">
      <alignment horizontal="center" vertical="center"/>
    </xf>
    <xf numFmtId="179" fontId="6" fillId="10" borderId="44" xfId="43" applyNumberFormat="1" applyFont="1" applyFill="1" applyBorder="1" applyAlignment="1">
      <alignment horizontal="center" vertical="center"/>
    </xf>
    <xf numFmtId="179" fontId="6" fillId="10" borderId="36" xfId="43" applyNumberFormat="1" applyFont="1" applyFill="1" applyBorder="1" applyAlignment="1">
      <alignment horizontal="center" vertical="center"/>
    </xf>
    <xf numFmtId="0" fontId="6" fillId="10" borderId="14" xfId="45" applyNumberFormat="1" applyFont="1" applyFill="1" applyBorder="1" applyAlignment="1">
      <alignment horizontal="center"/>
    </xf>
    <xf numFmtId="39" fontId="6" fillId="10" borderId="37" xfId="0" applyNumberFormat="1" applyFont="1" applyFill="1" applyBorder="1" applyAlignment="1" applyProtection="1">
      <alignment horizontal="center" vertical="center"/>
    </xf>
    <xf numFmtId="39" fontId="6" fillId="10" borderId="42" xfId="0" applyNumberFormat="1" applyFont="1" applyFill="1" applyBorder="1" applyAlignment="1" applyProtection="1">
      <alignment horizontal="center" vertical="center"/>
    </xf>
    <xf numFmtId="178" fontId="6" fillId="10" borderId="38" xfId="0" applyNumberFormat="1" applyFont="1" applyFill="1" applyBorder="1" applyAlignment="1">
      <alignment horizontal="center" vertical="center"/>
    </xf>
    <xf numFmtId="178" fontId="6" fillId="10" borderId="94" xfId="0" applyNumberFormat="1" applyFont="1" applyFill="1" applyBorder="1" applyAlignment="1">
      <alignment horizontal="center" vertical="center"/>
    </xf>
    <xf numFmtId="178" fontId="6" fillId="10" borderId="11" xfId="0" applyNumberFormat="1" applyFont="1" applyFill="1" applyBorder="1" applyAlignment="1">
      <alignment horizontal="center" vertical="center"/>
    </xf>
    <xf numFmtId="0" fontId="6" fillId="10" borderId="39" xfId="0" applyFont="1" applyFill="1" applyBorder="1" applyAlignment="1">
      <alignment horizontal="center" vertical="center"/>
    </xf>
    <xf numFmtId="0" fontId="6" fillId="10" borderId="24" xfId="0" applyFont="1" applyFill="1" applyBorder="1" applyAlignment="1">
      <alignment horizontal="center" vertical="center"/>
    </xf>
    <xf numFmtId="0" fontId="6" fillId="10" borderId="117" xfId="0" applyFont="1" applyFill="1" applyBorder="1" applyAlignment="1">
      <alignment horizontal="center" vertical="center"/>
    </xf>
    <xf numFmtId="0" fontId="6" fillId="10" borderId="4" xfId="0" applyFont="1" applyFill="1" applyBorder="1" applyAlignment="1">
      <alignment horizontal="center" vertical="center"/>
    </xf>
    <xf numFmtId="0" fontId="6" fillId="10" borderId="26" xfId="0" applyFont="1" applyFill="1" applyBorder="1" applyAlignment="1">
      <alignment horizontal="center" vertical="center"/>
    </xf>
    <xf numFmtId="39" fontId="6" fillId="10" borderId="116" xfId="0" quotePrefix="1" applyNumberFormat="1" applyFont="1" applyFill="1" applyBorder="1" applyAlignment="1" applyProtection="1">
      <alignment horizontal="center" vertical="center"/>
    </xf>
    <xf numFmtId="39" fontId="6" fillId="10" borderId="115" xfId="0" quotePrefix="1" applyNumberFormat="1" applyFont="1" applyFill="1" applyBorder="1" applyAlignment="1" applyProtection="1">
      <alignment horizontal="center" vertical="center"/>
    </xf>
    <xf numFmtId="39" fontId="6" fillId="10" borderId="114" xfId="0" quotePrefix="1" applyNumberFormat="1" applyFont="1" applyFill="1" applyBorder="1" applyAlignment="1" applyProtection="1">
      <alignment horizontal="center" vertical="center"/>
    </xf>
    <xf numFmtId="39" fontId="6" fillId="10" borderId="59" xfId="0" quotePrefix="1" applyNumberFormat="1" applyFont="1" applyFill="1" applyBorder="1" applyAlignment="1" applyProtection="1">
      <alignment horizontal="center" vertical="center"/>
    </xf>
    <xf numFmtId="39" fontId="6" fillId="10" borderId="62" xfId="0" quotePrefix="1" applyNumberFormat="1" applyFont="1" applyFill="1" applyBorder="1" applyAlignment="1" applyProtection="1">
      <alignment horizontal="center" vertical="center"/>
    </xf>
    <xf numFmtId="39" fontId="6" fillId="10" borderId="44" xfId="0" quotePrefix="1" applyNumberFormat="1" applyFont="1" applyFill="1" applyBorder="1" applyAlignment="1" applyProtection="1">
      <alignment horizontal="center" vertical="center"/>
    </xf>
    <xf numFmtId="39" fontId="6" fillId="10" borderId="92" xfId="0" quotePrefix="1" applyNumberFormat="1" applyFont="1" applyFill="1" applyBorder="1" applyAlignment="1" applyProtection="1">
      <alignment horizontal="center" vertical="center"/>
    </xf>
    <xf numFmtId="39" fontId="6" fillId="10" borderId="56" xfId="0" quotePrefix="1" applyNumberFormat="1" applyFont="1" applyFill="1" applyBorder="1" applyAlignment="1" applyProtection="1">
      <alignment horizontal="center" vertical="center"/>
    </xf>
    <xf numFmtId="39" fontId="6" fillId="10" borderId="36" xfId="0" quotePrefix="1" applyNumberFormat="1" applyFont="1" applyFill="1" applyBorder="1" applyAlignment="1" applyProtection="1">
      <alignment horizontal="center" vertical="center"/>
    </xf>
    <xf numFmtId="39" fontId="6" fillId="10" borderId="44" xfId="0" applyNumberFormat="1" applyFont="1" applyFill="1" applyBorder="1" applyAlignment="1" applyProtection="1">
      <alignment horizontal="center" vertical="center" wrapText="1"/>
    </xf>
    <xf numFmtId="39" fontId="6" fillId="10" borderId="92" xfId="0" applyNumberFormat="1" applyFont="1" applyFill="1" applyBorder="1" applyAlignment="1" applyProtection="1">
      <alignment horizontal="center" vertical="center" wrapText="1"/>
    </xf>
    <xf numFmtId="39" fontId="6" fillId="10" borderId="44" xfId="0" applyNumberFormat="1" applyFont="1" applyFill="1" applyBorder="1" applyAlignment="1" applyProtection="1">
      <alignment horizontal="center" vertical="center"/>
    </xf>
    <xf numFmtId="39" fontId="6" fillId="10" borderId="85" xfId="0" applyNumberFormat="1" applyFont="1" applyFill="1" applyBorder="1" applyAlignment="1" applyProtection="1">
      <alignment horizontal="center" vertical="center"/>
    </xf>
    <xf numFmtId="0" fontId="4" fillId="0" borderId="25" xfId="0" applyFont="1" applyFill="1" applyBorder="1" applyAlignment="1">
      <alignment horizontal="right"/>
    </xf>
    <xf numFmtId="178" fontId="6" fillId="10" borderId="38" xfId="0" applyNumberFormat="1" applyFont="1" applyFill="1" applyBorder="1" applyAlignment="1">
      <alignment horizontal="center" vertical="center" wrapText="1"/>
    </xf>
    <xf numFmtId="178" fontId="6" fillId="10" borderId="11" xfId="0" applyNumberFormat="1" applyFont="1" applyFill="1" applyBorder="1" applyAlignment="1">
      <alignment horizontal="center" vertical="center" wrapText="1"/>
    </xf>
    <xf numFmtId="0" fontId="6" fillId="10" borderId="39" xfId="0" applyFont="1" applyFill="1" applyBorder="1" applyAlignment="1">
      <alignment horizontal="center" vertical="center" wrapText="1"/>
    </xf>
    <xf numFmtId="0" fontId="6" fillId="10" borderId="24" xfId="0" applyFont="1" applyFill="1" applyBorder="1" applyAlignment="1">
      <alignment horizontal="center" vertical="center" wrapText="1"/>
    </xf>
    <xf numFmtId="0" fontId="6" fillId="10" borderId="57" xfId="0" applyFont="1" applyFill="1" applyBorder="1" applyAlignment="1">
      <alignment horizontal="center" vertical="center" wrapText="1"/>
    </xf>
    <xf numFmtId="39" fontId="6" fillId="10" borderId="40" xfId="0" quotePrefix="1" applyNumberFormat="1" applyFont="1" applyFill="1" applyBorder="1" applyAlignment="1" applyProtection="1">
      <alignment horizontal="center" vertical="center" wrapText="1"/>
    </xf>
    <xf numFmtId="39" fontId="6" fillId="10" borderId="59" xfId="0" quotePrefix="1" applyNumberFormat="1" applyFont="1" applyFill="1" applyBorder="1" applyAlignment="1" applyProtection="1">
      <alignment horizontal="center" vertical="center" wrapText="1"/>
    </xf>
    <xf numFmtId="39" fontId="6" fillId="10" borderId="60" xfId="0" quotePrefix="1" applyNumberFormat="1" applyFont="1" applyFill="1" applyBorder="1" applyAlignment="1" applyProtection="1">
      <alignment horizontal="center" vertical="center" wrapText="1"/>
    </xf>
    <xf numFmtId="39" fontId="6" fillId="10" borderId="37" xfId="0" quotePrefix="1" applyNumberFormat="1" applyFont="1" applyFill="1" applyBorder="1" applyAlignment="1" applyProtection="1">
      <alignment horizontal="center" vertical="center" wrapText="1"/>
    </xf>
    <xf numFmtId="39" fontId="6" fillId="10" borderId="44" xfId="0" quotePrefix="1" applyNumberFormat="1" applyFont="1" applyFill="1" applyBorder="1" applyAlignment="1" applyProtection="1">
      <alignment horizontal="center" vertical="center" wrapText="1"/>
    </xf>
    <xf numFmtId="39" fontId="6" fillId="10" borderId="42" xfId="0" quotePrefix="1" applyNumberFormat="1" applyFont="1" applyFill="1" applyBorder="1" applyAlignment="1" applyProtection="1">
      <alignment horizontal="center" vertical="center" wrapText="1"/>
    </xf>
    <xf numFmtId="14" fontId="6" fillId="10" borderId="40" xfId="0" quotePrefix="1" applyNumberFormat="1" applyFont="1" applyFill="1" applyBorder="1" applyAlignment="1" applyProtection="1">
      <alignment horizontal="center" vertical="center" wrapText="1"/>
    </xf>
    <xf numFmtId="14" fontId="6" fillId="10" borderId="59" xfId="0" quotePrefix="1" applyNumberFormat="1" applyFont="1" applyFill="1" applyBorder="1" applyAlignment="1" applyProtection="1">
      <alignment horizontal="center" vertical="center" wrapText="1"/>
    </xf>
    <xf numFmtId="14" fontId="6" fillId="10" borderId="56" xfId="0" quotePrefix="1" applyNumberFormat="1" applyFont="1" applyFill="1" applyBorder="1" applyAlignment="1" applyProtection="1">
      <alignment horizontal="center" vertical="center" wrapText="1"/>
    </xf>
    <xf numFmtId="14" fontId="6" fillId="10" borderId="37" xfId="0" quotePrefix="1" applyNumberFormat="1" applyFont="1" applyFill="1" applyBorder="1" applyAlignment="1" applyProtection="1">
      <alignment horizontal="center" vertical="center" wrapText="1"/>
    </xf>
    <xf numFmtId="14" fontId="6" fillId="10" borderId="44" xfId="0" quotePrefix="1" applyNumberFormat="1" applyFont="1" applyFill="1" applyBorder="1" applyAlignment="1" applyProtection="1">
      <alignment horizontal="center" vertical="center" wrapText="1"/>
    </xf>
    <xf numFmtId="14" fontId="6" fillId="10" borderId="36" xfId="0" quotePrefix="1" applyNumberFormat="1" applyFont="1" applyFill="1" applyBorder="1" applyAlignment="1" applyProtection="1">
      <alignment horizontal="center" vertical="center" wrapText="1"/>
    </xf>
    <xf numFmtId="0" fontId="6" fillId="0" borderId="0" xfId="50" applyFont="1" applyFill="1" applyAlignment="1">
      <alignment horizontal="center" vertical="center"/>
    </xf>
    <xf numFmtId="0" fontId="6" fillId="0" borderId="0" xfId="50" applyFont="1" applyFill="1" applyAlignment="1">
      <alignment horizontal="center"/>
    </xf>
    <xf numFmtId="0" fontId="4" fillId="0" borderId="0" xfId="4" applyFont="1" applyFill="1" applyBorder="1" applyAlignment="1">
      <alignment horizontal="left"/>
    </xf>
    <xf numFmtId="0" fontId="6" fillId="10" borderId="12" xfId="30" quotePrefix="1" applyFont="1" applyFill="1" applyBorder="1" applyAlignment="1">
      <alignment horizontal="center" vertical="center"/>
    </xf>
    <xf numFmtId="0" fontId="6" fillId="10" borderId="34" xfId="30" quotePrefix="1" applyFont="1" applyFill="1" applyBorder="1" applyAlignment="1">
      <alignment horizontal="center" vertical="center"/>
    </xf>
    <xf numFmtId="0" fontId="6" fillId="10" borderId="13" xfId="30" quotePrefix="1" applyFont="1" applyFill="1" applyBorder="1" applyAlignment="1">
      <alignment horizontal="center" vertical="center"/>
    </xf>
    <xf numFmtId="0" fontId="6" fillId="10" borderId="34" xfId="30" applyFont="1" applyFill="1" applyBorder="1" applyAlignment="1">
      <alignment horizontal="center" vertical="center"/>
    </xf>
    <xf numFmtId="0" fontId="6" fillId="10" borderId="14" xfId="30" quotePrefix="1" applyFont="1" applyFill="1" applyBorder="1" applyAlignment="1">
      <alignment horizontal="center" vertical="center"/>
    </xf>
    <xf numFmtId="0" fontId="8" fillId="0" borderId="25" xfId="4" applyFont="1" applyFill="1" applyBorder="1" applyAlignment="1">
      <alignment horizontal="right"/>
    </xf>
    <xf numFmtId="0" fontId="8" fillId="0" borderId="0" xfId="4" applyFont="1" applyFill="1" applyBorder="1" applyAlignment="1">
      <alignment horizontal="right"/>
    </xf>
    <xf numFmtId="0" fontId="6" fillId="10" borderId="1" xfId="30" applyFont="1" applyFill="1" applyBorder="1" applyAlignment="1">
      <alignment horizontal="center" vertical="center"/>
    </xf>
    <xf numFmtId="0" fontId="6" fillId="10" borderId="3" xfId="4" applyFont="1" applyFill="1" applyBorder="1" applyAlignment="1">
      <alignment horizontal="center" vertical="center" wrapText="1"/>
    </xf>
    <xf numFmtId="0" fontId="6" fillId="10" borderId="4" xfId="4" applyFont="1" applyFill="1" applyBorder="1" applyAlignment="1">
      <alignment horizontal="center" vertical="center" wrapText="1"/>
    </xf>
    <xf numFmtId="0" fontId="6" fillId="10" borderId="26" xfId="4" applyFont="1" applyFill="1" applyBorder="1" applyAlignment="1">
      <alignment horizontal="center" vertical="center" wrapText="1"/>
    </xf>
    <xf numFmtId="0" fontId="6" fillId="0" borderId="0" xfId="4" applyFont="1" applyAlignment="1">
      <alignment horizontal="center" vertical="center"/>
    </xf>
    <xf numFmtId="0" fontId="8" fillId="0" borderId="25" xfId="4" applyFont="1" applyBorder="1" applyAlignment="1">
      <alignment horizontal="right" vertical="center"/>
    </xf>
    <xf numFmtId="0" fontId="6" fillId="3" borderId="1" xfId="30" applyFont="1" applyFill="1" applyBorder="1" applyAlignment="1" applyProtection="1">
      <alignment horizontal="center" vertical="center"/>
    </xf>
    <xf numFmtId="0" fontId="6" fillId="3" borderId="53" xfId="30" applyFont="1" applyFill="1" applyBorder="1" applyAlignment="1" applyProtection="1">
      <alignment horizontal="center" vertical="center"/>
    </xf>
    <xf numFmtId="0" fontId="6" fillId="3" borderId="3" xfId="30" applyFont="1" applyFill="1" applyBorder="1" applyAlignment="1" applyProtection="1">
      <alignment horizontal="center" vertical="center"/>
    </xf>
    <xf numFmtId="0" fontId="6" fillId="3" borderId="4" xfId="30" applyFont="1" applyFill="1" applyBorder="1" applyAlignment="1" applyProtection="1">
      <alignment horizontal="center" vertical="center"/>
    </xf>
    <xf numFmtId="0" fontId="6" fillId="3" borderId="64" xfId="30" applyFont="1" applyFill="1" applyBorder="1" applyAlignment="1" applyProtection="1">
      <alignment horizontal="center" vertical="center"/>
    </xf>
    <xf numFmtId="0" fontId="17" fillId="10" borderId="76" xfId="4" applyFont="1" applyFill="1" applyBorder="1" applyAlignment="1">
      <alignment horizontal="center" vertical="center"/>
    </xf>
    <xf numFmtId="0" fontId="17" fillId="10" borderId="71" xfId="4" applyFont="1" applyFill="1" applyBorder="1" applyAlignment="1">
      <alignment horizontal="center" vertical="center"/>
    </xf>
    <xf numFmtId="0" fontId="17" fillId="0" borderId="0" xfId="4" applyFont="1" applyFill="1" applyBorder="1" applyAlignment="1">
      <alignment horizontal="center"/>
    </xf>
    <xf numFmtId="0" fontId="6" fillId="0" borderId="0" xfId="4" applyFont="1" applyFill="1" applyBorder="1" applyAlignment="1">
      <alignment horizontal="center"/>
    </xf>
    <xf numFmtId="0" fontId="17" fillId="9" borderId="73" xfId="0" applyFont="1" applyFill="1" applyBorder="1" applyAlignment="1">
      <alignment horizontal="center" vertical="center"/>
    </xf>
    <xf numFmtId="0" fontId="17" fillId="9" borderId="72" xfId="0" applyFont="1" applyFill="1" applyBorder="1" applyAlignment="1">
      <alignment horizontal="center" vertical="center"/>
    </xf>
    <xf numFmtId="0" fontId="17" fillId="9" borderId="20" xfId="0" applyFont="1" applyFill="1" applyBorder="1" applyAlignment="1">
      <alignment horizontal="center" vertical="center"/>
    </xf>
    <xf numFmtId="0" fontId="17" fillId="9" borderId="9" xfId="0" applyFont="1" applyFill="1" applyBorder="1" applyAlignment="1">
      <alignment horizontal="center" vertical="center"/>
    </xf>
    <xf numFmtId="0" fontId="17" fillId="9" borderId="66" xfId="0" applyFont="1" applyFill="1" applyBorder="1" applyAlignment="1">
      <alignment horizontal="center" vertical="center"/>
    </xf>
    <xf numFmtId="0" fontId="17" fillId="9" borderId="61" xfId="0" applyFont="1" applyFill="1" applyBorder="1" applyAlignment="1">
      <alignment horizontal="center" vertical="center"/>
    </xf>
    <xf numFmtId="0" fontId="17" fillId="9" borderId="75" xfId="0" applyFont="1" applyFill="1" applyBorder="1" applyAlignment="1">
      <alignment horizontal="center" vertical="center"/>
    </xf>
    <xf numFmtId="0" fontId="17" fillId="9" borderId="74" xfId="0" applyFont="1" applyFill="1" applyBorder="1" applyAlignment="1">
      <alignment horizontal="center" vertical="center"/>
    </xf>
    <xf numFmtId="0" fontId="6" fillId="0" borderId="0" xfId="0" applyFont="1" applyFill="1" applyBorder="1" applyAlignment="1">
      <alignment horizontal="center"/>
    </xf>
    <xf numFmtId="0" fontId="4" fillId="0" borderId="0" xfId="0" applyFont="1" applyBorder="1" applyAlignment="1">
      <alignment horizontal="center" vertical="center"/>
    </xf>
    <xf numFmtId="0" fontId="17" fillId="0" borderId="27" xfId="4" applyFont="1" applyFill="1" applyBorder="1" applyAlignment="1">
      <alignment horizontal="center" vertical="center"/>
    </xf>
    <xf numFmtId="0" fontId="17" fillId="0" borderId="12" xfId="4" applyFont="1" applyFill="1" applyBorder="1" applyAlignment="1">
      <alignment horizontal="center" vertical="center"/>
    </xf>
    <xf numFmtId="0" fontId="17" fillId="0" borderId="34" xfId="4" applyFont="1" applyFill="1" applyBorder="1" applyAlignment="1">
      <alignment horizontal="center" vertical="center"/>
    </xf>
    <xf numFmtId="0" fontId="17" fillId="0" borderId="80" xfId="4" applyFont="1" applyFill="1" applyBorder="1" applyAlignment="1">
      <alignment horizontal="center" vertical="center"/>
    </xf>
    <xf numFmtId="0" fontId="17" fillId="0" borderId="0" xfId="4" applyFont="1" applyFill="1" applyAlignment="1">
      <alignment horizontal="center" vertical="center"/>
    </xf>
    <xf numFmtId="0" fontId="6" fillId="0" borderId="0" xfId="4" applyFont="1" applyBorder="1" applyAlignment="1">
      <alignment horizontal="center" vertical="center"/>
    </xf>
    <xf numFmtId="0" fontId="17" fillId="0" borderId="0" xfId="4" applyFont="1" applyBorder="1" applyAlignment="1">
      <alignment horizontal="center" vertical="center"/>
    </xf>
    <xf numFmtId="0" fontId="17" fillId="0" borderId="82" xfId="4" applyFont="1" applyFill="1" applyBorder="1" applyAlignment="1">
      <alignment horizontal="center" vertical="center" wrapText="1"/>
    </xf>
    <xf numFmtId="0" fontId="17" fillId="0" borderId="47" xfId="4" applyFont="1" applyFill="1" applyBorder="1" applyAlignment="1">
      <alignment horizontal="center" vertical="center" wrapText="1"/>
    </xf>
    <xf numFmtId="0" fontId="6" fillId="0" borderId="47" xfId="4" applyFont="1" applyFill="1" applyBorder="1" applyAlignment="1">
      <alignment horizontal="center" vertical="center" wrapText="1"/>
    </xf>
    <xf numFmtId="0" fontId="6" fillId="0" borderId="65" xfId="4" applyFont="1" applyFill="1" applyBorder="1" applyAlignment="1">
      <alignment horizontal="center" vertical="center" wrapText="1"/>
    </xf>
    <xf numFmtId="0" fontId="17" fillId="0" borderId="73" xfId="4" applyFont="1" applyFill="1" applyBorder="1" applyAlignment="1">
      <alignment horizontal="center" vertical="center"/>
    </xf>
    <xf numFmtId="0" fontId="17" fillId="0" borderId="75" xfId="4" applyFont="1" applyFill="1" applyBorder="1" applyAlignment="1">
      <alignment horizontal="center" vertical="center"/>
    </xf>
    <xf numFmtId="0" fontId="17" fillId="0" borderId="74" xfId="4" applyFont="1" applyFill="1" applyBorder="1" applyAlignment="1">
      <alignment horizontal="center" vertical="center"/>
    </xf>
    <xf numFmtId="0" fontId="17" fillId="0" borderId="72" xfId="4" applyFont="1" applyFill="1" applyBorder="1" applyAlignment="1">
      <alignment horizontal="center" vertical="center"/>
    </xf>
    <xf numFmtId="0" fontId="17" fillId="0" borderId="37" xfId="4" applyFont="1" applyFill="1" applyBorder="1" applyAlignment="1">
      <alignment horizontal="center" vertical="center"/>
    </xf>
    <xf numFmtId="0" fontId="17" fillId="0" borderId="44" xfId="4" applyFont="1" applyFill="1" applyBorder="1" applyAlignment="1">
      <alignment horizontal="center" vertical="center"/>
    </xf>
    <xf numFmtId="0" fontId="17" fillId="0" borderId="42" xfId="4" applyFont="1" applyFill="1" applyBorder="1" applyAlignment="1">
      <alignment horizontal="center" vertical="center"/>
    </xf>
    <xf numFmtId="0" fontId="17" fillId="0" borderId="13" xfId="4" applyFont="1" applyFill="1" applyBorder="1" applyAlignment="1">
      <alignment horizontal="center" vertical="center"/>
    </xf>
    <xf numFmtId="0" fontId="17" fillId="0" borderId="88" xfId="4" applyFont="1" applyFill="1" applyBorder="1" applyAlignment="1">
      <alignment horizontal="center" vertical="center"/>
    </xf>
    <xf numFmtId="0" fontId="17" fillId="0" borderId="0" xfId="4" applyFont="1" applyFill="1" applyAlignment="1">
      <alignment horizontal="center"/>
    </xf>
    <xf numFmtId="0" fontId="17" fillId="0" borderId="0" xfId="4" applyFont="1" applyFill="1" applyBorder="1" applyAlignment="1">
      <alignment horizontal="center" vertical="center"/>
    </xf>
    <xf numFmtId="0" fontId="17" fillId="0" borderId="76" xfId="4" applyFont="1" applyFill="1" applyBorder="1" applyAlignment="1">
      <alignment horizontal="center" vertical="center"/>
    </xf>
    <xf numFmtId="0" fontId="17" fillId="0" borderId="71" xfId="4" applyFont="1" applyFill="1" applyBorder="1" applyAlignment="1">
      <alignment horizontal="center" vertical="center"/>
    </xf>
    <xf numFmtId="0" fontId="6" fillId="0" borderId="71" xfId="4" applyFont="1" applyFill="1" applyBorder="1" applyAlignment="1">
      <alignment horizontal="center" vertical="center"/>
    </xf>
    <xf numFmtId="0" fontId="17" fillId="0" borderId="90" xfId="4" applyFont="1" applyFill="1" applyBorder="1" applyAlignment="1">
      <alignment horizontal="center" vertical="center"/>
    </xf>
    <xf numFmtId="0" fontId="17" fillId="0" borderId="89" xfId="4" applyFont="1" applyFill="1" applyBorder="1" applyAlignment="1">
      <alignment horizontal="center" vertical="center"/>
    </xf>
    <xf numFmtId="0" fontId="17" fillId="0" borderId="27" xfId="4" applyFont="1" applyFill="1" applyBorder="1" applyAlignment="1">
      <alignment horizontal="center" vertical="center" wrapText="1"/>
    </xf>
    <xf numFmtId="0" fontId="17" fillId="0" borderId="80" xfId="4" applyFont="1" applyFill="1" applyBorder="1" applyAlignment="1">
      <alignment horizontal="center" vertical="center" wrapText="1"/>
    </xf>
    <xf numFmtId="0" fontId="18" fillId="0" borderId="0" xfId="4" applyFont="1" applyBorder="1" applyAlignment="1">
      <alignment horizontal="center" vertical="center"/>
    </xf>
    <xf numFmtId="0" fontId="17" fillId="0" borderId="0" xfId="4" applyFont="1" applyFill="1" applyBorder="1" applyAlignment="1">
      <alignment horizontal="center" vertical="top"/>
    </xf>
    <xf numFmtId="0" fontId="17" fillId="10" borderId="76" xfId="4" applyFont="1" applyFill="1" applyBorder="1" applyAlignment="1">
      <alignment horizontal="center" vertical="center" wrapText="1"/>
    </xf>
    <xf numFmtId="0" fontId="17" fillId="10" borderId="71" xfId="4" applyFont="1" applyFill="1" applyBorder="1" applyAlignment="1">
      <alignment horizontal="center" vertical="center" wrapText="1"/>
    </xf>
    <xf numFmtId="0" fontId="17" fillId="10" borderId="70" xfId="4" applyFont="1" applyFill="1" applyBorder="1" applyAlignment="1">
      <alignment horizontal="center" vertical="center" wrapText="1"/>
    </xf>
    <xf numFmtId="0" fontId="17" fillId="10" borderId="90" xfId="4" applyFont="1" applyFill="1" applyBorder="1" applyAlignment="1">
      <alignment horizontal="center" vertical="center"/>
    </xf>
    <xf numFmtId="0" fontId="17" fillId="10" borderId="74" xfId="4" applyFont="1" applyFill="1" applyBorder="1" applyAlignment="1">
      <alignment horizontal="center" vertical="center"/>
    </xf>
    <xf numFmtId="0" fontId="17" fillId="10" borderId="89" xfId="4" applyFont="1" applyFill="1" applyBorder="1" applyAlignment="1">
      <alignment horizontal="center" vertical="center"/>
    </xf>
    <xf numFmtId="0" fontId="17" fillId="0" borderId="0" xfId="4" applyFont="1" applyBorder="1" applyAlignment="1">
      <alignment horizontal="center" vertical="top"/>
    </xf>
    <xf numFmtId="0" fontId="6" fillId="0" borderId="0" xfId="4" applyFont="1" applyBorder="1" applyAlignment="1">
      <alignment horizontal="center" vertical="top"/>
    </xf>
    <xf numFmtId="0" fontId="60" fillId="10" borderId="82" xfId="4" applyFont="1" applyFill="1" applyBorder="1" applyAlignment="1">
      <alignment horizontal="center" vertical="center"/>
    </xf>
    <xf numFmtId="0" fontId="60" fillId="10" borderId="65" xfId="4" applyFont="1" applyFill="1" applyBorder="1" applyAlignment="1">
      <alignment horizontal="center" vertical="center"/>
    </xf>
    <xf numFmtId="0" fontId="59" fillId="10" borderId="90" xfId="4" applyFont="1" applyFill="1" applyBorder="1" applyAlignment="1">
      <alignment horizontal="center" vertical="top"/>
    </xf>
    <xf numFmtId="0" fontId="59" fillId="10" borderId="89" xfId="4" applyFont="1" applyFill="1" applyBorder="1" applyAlignment="1">
      <alignment horizontal="center" vertical="top"/>
    </xf>
    <xf numFmtId="0" fontId="6" fillId="4" borderId="0" xfId="4" applyFont="1" applyFill="1" applyBorder="1" applyAlignment="1">
      <alignment horizontal="center" vertical="top"/>
    </xf>
    <xf numFmtId="0" fontId="49" fillId="0" borderId="0" xfId="0" applyFont="1" applyAlignment="1">
      <alignment vertical="center"/>
    </xf>
    <xf numFmtId="0" fontId="26" fillId="3" borderId="1" xfId="0" applyFont="1" applyFill="1" applyBorder="1" applyAlignment="1">
      <alignment horizontal="center" vertical="center"/>
    </xf>
    <xf numFmtId="0" fontId="26" fillId="3" borderId="15" xfId="0" applyFont="1" applyFill="1" applyBorder="1" applyAlignment="1">
      <alignment horizontal="center" vertical="center"/>
    </xf>
    <xf numFmtId="0" fontId="26" fillId="3" borderId="8" xfId="0" applyFont="1" applyFill="1" applyBorder="1" applyAlignment="1">
      <alignment horizontal="center" vertical="center"/>
    </xf>
    <xf numFmtId="0" fontId="44" fillId="3" borderId="27" xfId="0" applyFont="1" applyFill="1" applyBorder="1" applyAlignment="1">
      <alignment horizontal="center" vertical="center"/>
    </xf>
    <xf numFmtId="0" fontId="26" fillId="3" borderId="6" xfId="0" applyFont="1" applyFill="1" applyBorder="1" applyAlignment="1">
      <alignment horizontal="center" vertical="center"/>
    </xf>
    <xf numFmtId="0" fontId="26" fillId="3" borderId="3" xfId="0" applyFont="1" applyFill="1" applyBorder="1" applyAlignment="1">
      <alignment horizontal="center" vertical="center"/>
    </xf>
    <xf numFmtId="0" fontId="26" fillId="3" borderId="7" xfId="0" applyFont="1" applyFill="1" applyBorder="1" applyAlignment="1">
      <alignment horizontal="center" vertical="center"/>
    </xf>
    <xf numFmtId="0" fontId="44" fillId="3" borderId="12" xfId="0" applyFont="1" applyFill="1" applyBorder="1" applyAlignment="1">
      <alignment horizontal="center" vertical="center"/>
    </xf>
    <xf numFmtId="0" fontId="44" fillId="3" borderId="28" xfId="0" applyFont="1" applyFill="1" applyBorder="1" applyAlignment="1">
      <alignment horizontal="center" vertical="center"/>
    </xf>
    <xf numFmtId="0" fontId="44" fillId="3" borderId="13" xfId="0" applyFont="1" applyFill="1" applyBorder="1" applyAlignment="1">
      <alignment horizontal="center" vertical="center"/>
    </xf>
    <xf numFmtId="0" fontId="44" fillId="3" borderId="34" xfId="0" applyFont="1" applyFill="1" applyBorder="1" applyAlignment="1">
      <alignment horizontal="center" vertical="center"/>
    </xf>
    <xf numFmtId="0" fontId="44" fillId="3" borderId="14" xfId="0" applyFont="1" applyFill="1" applyBorder="1" applyAlignment="1">
      <alignment horizontal="center" vertical="center"/>
    </xf>
    <xf numFmtId="0" fontId="25" fillId="0" borderId="25" xfId="0" applyFont="1" applyBorder="1" applyAlignment="1">
      <alignment horizontal="right" vertical="center"/>
    </xf>
    <xf numFmtId="0" fontId="24" fillId="0" borderId="0" xfId="0" applyFont="1" applyAlignment="1">
      <alignment horizontal="center" vertical="center"/>
    </xf>
    <xf numFmtId="0" fontId="50" fillId="0" borderId="24" xfId="0" applyFont="1" applyBorder="1" applyAlignment="1">
      <alignment horizontal="left" vertical="center"/>
    </xf>
    <xf numFmtId="0" fontId="26" fillId="3" borderId="38" xfId="0" applyFont="1" applyFill="1" applyBorder="1" applyAlignment="1">
      <alignment horizontal="center" vertical="center"/>
    </xf>
    <xf numFmtId="0" fontId="26" fillId="3" borderId="11" xfId="0" applyFont="1" applyFill="1" applyBorder="1" applyAlignment="1">
      <alignment horizontal="center" vertical="center"/>
    </xf>
    <xf numFmtId="0" fontId="24" fillId="3" borderId="6" xfId="0" applyFont="1" applyFill="1" applyBorder="1" applyAlignment="1">
      <alignment horizontal="center" vertical="center"/>
    </xf>
    <xf numFmtId="0" fontId="26" fillId="3" borderId="27" xfId="0" applyFont="1" applyFill="1" applyBorder="1" applyAlignment="1">
      <alignment horizontal="center" vertical="center"/>
    </xf>
    <xf numFmtId="0" fontId="26" fillId="3" borderId="12" xfId="0" applyFont="1" applyFill="1" applyBorder="1" applyAlignment="1">
      <alignment horizontal="center" vertical="center"/>
    </xf>
    <xf numFmtId="0" fontId="26" fillId="3" borderId="28" xfId="0" applyFont="1" applyFill="1" applyBorder="1" applyAlignment="1">
      <alignment horizontal="center" vertical="center"/>
    </xf>
    <xf numFmtId="0" fontId="24" fillId="3" borderId="3" xfId="0" applyFont="1" applyFill="1" applyBorder="1" applyAlignment="1">
      <alignment horizontal="center" vertical="center"/>
    </xf>
    <xf numFmtId="0" fontId="24" fillId="3" borderId="4" xfId="0" applyFont="1" applyFill="1" applyBorder="1" applyAlignment="1">
      <alignment horizontal="center" vertical="center"/>
    </xf>
    <xf numFmtId="0" fontId="24" fillId="3" borderId="5" xfId="0" applyFont="1" applyFill="1" applyBorder="1" applyAlignment="1">
      <alignment horizontal="center" vertical="center"/>
    </xf>
    <xf numFmtId="0" fontId="14" fillId="0" borderId="0" xfId="14" applyFont="1" applyBorder="1" applyAlignment="1">
      <alignment horizontal="left"/>
    </xf>
    <xf numFmtId="0" fontId="14" fillId="0" borderId="0" xfId="0" applyFont="1" applyBorder="1" applyAlignment="1">
      <alignment horizontal="left"/>
    </xf>
    <xf numFmtId="0" fontId="14" fillId="0" borderId="0" xfId="13" applyFont="1" applyBorder="1" applyAlignment="1">
      <alignment horizontal="left" vertical="center"/>
    </xf>
    <xf numFmtId="0" fontId="4" fillId="0" borderId="0" xfId="12" applyFont="1" applyBorder="1"/>
    <xf numFmtId="0" fontId="55" fillId="0" borderId="0" xfId="64" applyFont="1" applyBorder="1" applyAlignment="1">
      <alignment horizontal="left" vertical="center"/>
    </xf>
    <xf numFmtId="0" fontId="30" fillId="0" borderId="0" xfId="12" applyFont="1" applyAlignment="1">
      <alignment horizontal="center"/>
    </xf>
    <xf numFmtId="0" fontId="43" fillId="0" borderId="0" xfId="12" applyFont="1" applyAlignment="1">
      <alignment horizontal="center"/>
    </xf>
    <xf numFmtId="0" fontId="18" fillId="0" borderId="0" xfId="16" applyFont="1" applyFill="1" applyAlignment="1">
      <alignment horizontal="center"/>
    </xf>
    <xf numFmtId="0" fontId="18" fillId="0" borderId="0" xfId="12" applyFont="1" applyFill="1" applyBorder="1" applyAlignment="1">
      <alignment horizontal="center"/>
    </xf>
    <xf numFmtId="0" fontId="18" fillId="0" borderId="0" xfId="16" applyFont="1" applyFill="1" applyBorder="1" applyAlignment="1">
      <alignment horizontal="center"/>
    </xf>
    <xf numFmtId="0" fontId="17" fillId="3" borderId="38" xfId="73" applyFont="1" applyFill="1" applyBorder="1" applyAlignment="1" applyProtection="1">
      <alignment horizontal="center" vertical="center" wrapText="1"/>
    </xf>
    <xf numFmtId="0" fontId="17" fillId="3" borderId="11" xfId="73" applyFont="1" applyFill="1" applyBorder="1" applyAlignment="1" applyProtection="1">
      <alignment horizontal="center" vertical="center" wrapText="1"/>
    </xf>
    <xf numFmtId="0" fontId="17" fillId="3" borderId="6" xfId="73" applyFont="1" applyFill="1" applyBorder="1" applyAlignment="1" applyProtection="1">
      <alignment horizontal="center" vertical="center" wrapText="1"/>
    </xf>
    <xf numFmtId="0" fontId="17" fillId="3" borderId="27" xfId="73" applyFont="1" applyFill="1" applyBorder="1" applyAlignment="1" applyProtection="1">
      <alignment horizontal="center" vertical="center" wrapText="1"/>
    </xf>
    <xf numFmtId="0" fontId="17" fillId="3" borderId="6" xfId="73" applyFont="1" applyFill="1" applyBorder="1" applyAlignment="1" applyProtection="1">
      <alignment horizontal="center" vertical="center"/>
    </xf>
    <xf numFmtId="0" fontId="17" fillId="3" borderId="7" xfId="73" applyFont="1" applyFill="1" applyBorder="1" applyAlignment="1" applyProtection="1">
      <alignment horizontal="center" vertical="center"/>
    </xf>
    <xf numFmtId="0" fontId="63" fillId="0" borderId="24" xfId="0" applyFont="1" applyBorder="1" applyAlignment="1">
      <alignment horizontal="left" vertical="center"/>
    </xf>
    <xf numFmtId="0" fontId="22" fillId="0" borderId="15" xfId="0" applyFont="1" applyBorder="1" applyAlignment="1">
      <alignment horizontal="center" vertical="center"/>
    </xf>
    <xf numFmtId="0" fontId="22" fillId="0" borderId="8" xfId="0" applyFont="1" applyBorder="1" applyAlignment="1">
      <alignment horizontal="center" vertical="center"/>
    </xf>
    <xf numFmtId="0" fontId="22" fillId="0" borderId="30" xfId="0" applyFont="1" applyBorder="1" applyAlignment="1">
      <alignment horizontal="center" vertical="center"/>
    </xf>
    <xf numFmtId="0" fontId="22" fillId="0" borderId="21" xfId="0" applyFont="1" applyBorder="1" applyAlignment="1">
      <alignment horizontal="center" vertical="center"/>
    </xf>
    <xf numFmtId="0" fontId="10" fillId="0" borderId="0" xfId="0" applyFont="1" applyBorder="1" applyAlignment="1">
      <alignment horizontal="center"/>
    </xf>
    <xf numFmtId="0" fontId="11" fillId="0" borderId="0" xfId="0" applyFont="1" applyBorder="1" applyAlignment="1">
      <alignment horizontal="center"/>
    </xf>
    <xf numFmtId="0" fontId="63" fillId="3" borderId="38" xfId="0" applyFont="1" applyFill="1" applyBorder="1" applyAlignment="1">
      <alignment horizontal="center" vertical="center" wrapText="1"/>
    </xf>
    <xf numFmtId="0" fontId="63" fillId="3" borderId="97" xfId="0" applyFont="1" applyFill="1" applyBorder="1" applyAlignment="1">
      <alignment horizontal="center" vertical="center" wrapText="1"/>
    </xf>
    <xf numFmtId="0" fontId="63" fillId="3" borderId="99" xfId="0" applyFont="1" applyFill="1" applyBorder="1" applyAlignment="1">
      <alignment horizontal="center" vertical="center" wrapText="1"/>
    </xf>
    <xf numFmtId="0" fontId="63" fillId="3" borderId="77" xfId="0" applyFont="1" applyFill="1" applyBorder="1" applyAlignment="1">
      <alignment horizontal="center" vertical="center" wrapText="1"/>
    </xf>
    <xf numFmtId="0" fontId="12" fillId="3" borderId="98" xfId="0" applyFont="1" applyFill="1" applyBorder="1" applyAlignment="1">
      <alignment horizontal="center"/>
    </xf>
    <xf numFmtId="0" fontId="12" fillId="3" borderId="4" xfId="0" applyFont="1" applyFill="1" applyBorder="1" applyAlignment="1">
      <alignment horizontal="center"/>
    </xf>
    <xf numFmtId="0" fontId="12" fillId="3" borderId="64" xfId="0" applyFont="1" applyFill="1" applyBorder="1" applyAlignment="1">
      <alignment horizontal="center"/>
    </xf>
    <xf numFmtId="0" fontId="12" fillId="3" borderId="26" xfId="0" applyFont="1" applyFill="1" applyBorder="1" applyAlignment="1">
      <alignment horizontal="center"/>
    </xf>
    <xf numFmtId="0" fontId="12" fillId="0" borderId="0" xfId="13" applyFont="1" applyAlignment="1">
      <alignment horizontal="center" vertical="center"/>
    </xf>
    <xf numFmtId="0" fontId="12" fillId="0" borderId="25" xfId="13" applyFont="1" applyBorder="1" applyAlignment="1">
      <alignment horizontal="center" vertical="center"/>
    </xf>
    <xf numFmtId="0" fontId="12" fillId="3" borderId="38" xfId="13" applyFont="1" applyFill="1" applyBorder="1" applyAlignment="1">
      <alignment horizontal="center" vertical="center"/>
    </xf>
    <xf numFmtId="0" fontId="12" fillId="3" borderId="11" xfId="13" applyFont="1" applyFill="1" applyBorder="1" applyAlignment="1">
      <alignment horizontal="center" vertical="center"/>
    </xf>
    <xf numFmtId="0" fontId="12" fillId="3" borderId="2" xfId="17" applyFont="1" applyFill="1" applyBorder="1" applyAlignment="1">
      <alignment horizontal="center" vertical="center" wrapText="1"/>
    </xf>
    <xf numFmtId="0" fontId="12" fillId="3" borderId="9" xfId="17" applyFont="1" applyFill="1" applyBorder="1" applyAlignment="1">
      <alignment horizontal="center" vertical="center" wrapText="1"/>
    </xf>
    <xf numFmtId="0" fontId="12" fillId="3" borderId="6" xfId="13" quotePrefix="1" applyFont="1" applyFill="1" applyBorder="1" applyAlignment="1">
      <alignment horizontal="center" vertical="center"/>
    </xf>
    <xf numFmtId="0" fontId="12" fillId="3" borderId="7" xfId="13" quotePrefix="1" applyFont="1" applyFill="1" applyBorder="1" applyAlignment="1">
      <alignment horizontal="center" vertical="center"/>
    </xf>
    <xf numFmtId="0" fontId="12" fillId="0" borderId="0" xfId="14" applyFont="1" applyAlignment="1">
      <alignment horizontal="center"/>
    </xf>
    <xf numFmtId="0" fontId="23" fillId="0" borderId="0" xfId="14" applyFont="1"/>
    <xf numFmtId="0" fontId="14" fillId="0" borderId="0" xfId="14" applyFont="1" applyAlignment="1">
      <alignment horizontal="right"/>
    </xf>
    <xf numFmtId="0" fontId="0" fillId="0" borderId="0" xfId="14" applyFont="1"/>
    <xf numFmtId="0" fontId="41" fillId="16" borderId="167" xfId="14" applyFont="1" applyFill="1" applyBorder="1" applyAlignment="1">
      <alignment horizontal="center" vertical="center" wrapText="1"/>
    </xf>
    <xf numFmtId="0" fontId="81" fillId="0" borderId="144" xfId="14" applyFont="1" applyBorder="1"/>
    <xf numFmtId="0" fontId="41" fillId="16" borderId="153" xfId="14" applyFont="1" applyFill="1" applyBorder="1" applyAlignment="1">
      <alignment horizontal="center" vertical="center" wrapText="1"/>
    </xf>
    <xf numFmtId="0" fontId="81" fillId="0" borderId="143" xfId="14" applyFont="1" applyBorder="1"/>
    <xf numFmtId="0" fontId="41" fillId="16" borderId="164" xfId="14" applyFont="1" applyFill="1" applyBorder="1" applyAlignment="1">
      <alignment horizontal="center" vertical="center" wrapText="1"/>
    </xf>
    <xf numFmtId="0" fontId="81" fillId="0" borderId="166" xfId="14" applyFont="1" applyBorder="1"/>
    <xf numFmtId="0" fontId="22" fillId="0" borderId="149" xfId="14" applyFont="1" applyBorder="1" applyAlignment="1">
      <alignment horizontal="center" vertical="center"/>
    </xf>
    <xf numFmtId="0" fontId="81" fillId="0" borderId="147" xfId="14" applyFont="1" applyBorder="1"/>
    <xf numFmtId="0" fontId="22" fillId="0" borderId="252" xfId="14" applyFont="1" applyBorder="1" applyAlignment="1">
      <alignment horizontal="center" vertical="center"/>
    </xf>
    <xf numFmtId="0" fontId="22" fillId="0" borderId="251" xfId="14" applyFont="1" applyBorder="1" applyAlignment="1">
      <alignment horizontal="center" vertical="center"/>
    </xf>
    <xf numFmtId="0" fontId="0" fillId="0" borderId="253" xfId="0" applyBorder="1" applyAlignment="1">
      <alignment horizontal="center" vertical="center"/>
    </xf>
    <xf numFmtId="0" fontId="22" fillId="0" borderId="138" xfId="14" applyFont="1" applyBorder="1" applyAlignment="1">
      <alignment horizontal="center" vertical="center"/>
    </xf>
    <xf numFmtId="0" fontId="22" fillId="0" borderId="276" xfId="14" applyFont="1" applyBorder="1" applyAlignment="1">
      <alignment horizontal="center" vertical="center"/>
    </xf>
    <xf numFmtId="0" fontId="41" fillId="16" borderId="230" xfId="14" applyFont="1" applyFill="1" applyBorder="1" applyAlignment="1">
      <alignment horizontal="center" vertical="center" wrapText="1"/>
    </xf>
    <xf numFmtId="0" fontId="81" fillId="0" borderId="162" xfId="14" applyFont="1" applyBorder="1"/>
    <xf numFmtId="0" fontId="0" fillId="0" borderId="251" xfId="0" applyBorder="1"/>
    <xf numFmtId="0" fontId="12" fillId="3" borderId="3" xfId="13" applyFont="1" applyFill="1" applyBorder="1" applyAlignment="1">
      <alignment horizontal="center" vertical="center"/>
    </xf>
    <xf numFmtId="0" fontId="12" fillId="3" borderId="4" xfId="13" applyFont="1" applyFill="1" applyBorder="1" applyAlignment="1">
      <alignment horizontal="center" vertical="center"/>
    </xf>
    <xf numFmtId="0" fontId="12" fillId="3" borderId="5" xfId="13" applyFont="1" applyFill="1" applyBorder="1" applyAlignment="1">
      <alignment horizontal="center" vertical="center"/>
    </xf>
    <xf numFmtId="0" fontId="107" fillId="0" borderId="0" xfId="14" applyFont="1"/>
    <xf numFmtId="0" fontId="15" fillId="0" borderId="0" xfId="14" applyFont="1" applyAlignment="1">
      <alignment horizontal="right"/>
    </xf>
    <xf numFmtId="0" fontId="31" fillId="0" borderId="0" xfId="14"/>
    <xf numFmtId="0" fontId="22" fillId="0" borderId="30" xfId="14" applyFont="1" applyBorder="1" applyAlignment="1">
      <alignment horizontal="center" vertical="center"/>
    </xf>
    <xf numFmtId="0" fontId="22" fillId="0" borderId="15" xfId="14" applyFont="1" applyBorder="1" applyAlignment="1">
      <alignment horizontal="center" vertical="center"/>
    </xf>
    <xf numFmtId="0" fontId="22" fillId="0" borderId="21" xfId="14" applyFont="1" applyBorder="1" applyAlignment="1">
      <alignment horizontal="center" vertical="center"/>
    </xf>
    <xf numFmtId="0" fontId="22" fillId="0" borderId="8" xfId="14" applyFont="1" applyBorder="1" applyAlignment="1">
      <alignment horizontal="center" vertical="center"/>
    </xf>
    <xf numFmtId="0" fontId="22" fillId="0" borderId="242" xfId="14" applyFont="1" applyBorder="1" applyAlignment="1">
      <alignment horizontal="center" vertical="center"/>
    </xf>
    <xf numFmtId="0" fontId="0" fillId="0" borderId="147" xfId="0" applyBorder="1" applyAlignment="1">
      <alignment horizontal="center" vertical="center"/>
    </xf>
    <xf numFmtId="0" fontId="22" fillId="0" borderId="241" xfId="14" applyFont="1" applyBorder="1" applyAlignment="1">
      <alignment horizontal="center" vertical="center"/>
    </xf>
    <xf numFmtId="0" fontId="12" fillId="16" borderId="167" xfId="14" applyFont="1" applyFill="1" applyBorder="1" applyAlignment="1">
      <alignment horizontal="center" vertical="center" wrapText="1"/>
    </xf>
    <xf numFmtId="0" fontId="12" fillId="16" borderId="153" xfId="14" applyFont="1" applyFill="1" applyBorder="1" applyAlignment="1">
      <alignment horizontal="center" vertical="center" wrapText="1"/>
    </xf>
    <xf numFmtId="0" fontId="12" fillId="16" borderId="164" xfId="14" applyFont="1" applyFill="1" applyBorder="1" applyAlignment="1">
      <alignment horizontal="center" vertical="center"/>
    </xf>
    <xf numFmtId="0" fontId="81" fillId="0" borderId="163" xfId="14" applyFont="1" applyBorder="1"/>
    <xf numFmtId="0" fontId="0" fillId="0" borderId="244" xfId="0" applyBorder="1" applyAlignment="1">
      <alignment horizontal="center" vertical="center"/>
    </xf>
    <xf numFmtId="0" fontId="6" fillId="0" borderId="0" xfId="12" applyFont="1" applyBorder="1" applyAlignment="1">
      <alignment horizontal="center"/>
    </xf>
    <xf numFmtId="0" fontId="4" fillId="0" borderId="0" xfId="12" applyFont="1" applyBorder="1" applyAlignment="1">
      <alignment horizontal="center"/>
    </xf>
    <xf numFmtId="0" fontId="6" fillId="3" borderId="38" xfId="12" applyFont="1" applyFill="1" applyBorder="1" applyAlignment="1">
      <alignment horizontal="center" vertical="center" wrapText="1"/>
    </xf>
    <xf numFmtId="0" fontId="6" fillId="3" borderId="11" xfId="12" applyFont="1" applyFill="1" applyBorder="1" applyAlignment="1">
      <alignment horizontal="center" vertical="center" wrapText="1"/>
    </xf>
    <xf numFmtId="0" fontId="6" fillId="3" borderId="6" xfId="12" applyFont="1" applyFill="1" applyBorder="1" applyAlignment="1">
      <alignment horizontal="center" vertical="center" wrapText="1"/>
    </xf>
    <xf numFmtId="0" fontId="6" fillId="3" borderId="2" xfId="12" applyFont="1" applyFill="1" applyBorder="1" applyAlignment="1">
      <alignment horizontal="center" vertical="center"/>
    </xf>
    <xf numFmtId="0" fontId="6" fillId="3" borderId="9" xfId="12" applyFont="1" applyFill="1" applyBorder="1" applyAlignment="1">
      <alignment horizontal="center" vertical="center"/>
    </xf>
    <xf numFmtId="0" fontId="6" fillId="3" borderId="7" xfId="12" applyFont="1" applyFill="1" applyBorder="1" applyAlignment="1">
      <alignment horizontal="center" vertical="center" wrapText="1"/>
    </xf>
    <xf numFmtId="0" fontId="6" fillId="3" borderId="28" xfId="12" applyFont="1" applyFill="1" applyBorder="1" applyAlignment="1">
      <alignment horizontal="center" vertical="center" wrapText="1"/>
    </xf>
    <xf numFmtId="0" fontId="8" fillId="0" borderId="0" xfId="12" applyFont="1" applyBorder="1" applyAlignment="1">
      <alignment horizontal="left" wrapText="1"/>
    </xf>
    <xf numFmtId="0" fontId="8" fillId="0" borderId="0" xfId="12" applyFont="1" applyFill="1" applyBorder="1" applyAlignment="1">
      <alignment horizontal="left" wrapText="1"/>
    </xf>
    <xf numFmtId="0" fontId="8" fillId="0" borderId="0" xfId="12" applyFont="1" applyBorder="1" applyAlignment="1">
      <alignment horizontal="left"/>
    </xf>
    <xf numFmtId="0" fontId="8" fillId="0" borderId="0" xfId="12" applyFont="1" applyBorder="1" applyAlignment="1">
      <alignment horizontal="left" vertical="center"/>
    </xf>
    <xf numFmtId="0" fontId="8" fillId="0" borderId="24" xfId="12" applyFont="1" applyBorder="1" applyAlignment="1">
      <alignment horizontal="left" vertical="center" wrapText="1"/>
    </xf>
    <xf numFmtId="0" fontId="8" fillId="0" borderId="0" xfId="12" applyFont="1" applyBorder="1" applyAlignment="1">
      <alignment horizontal="left" vertical="center" wrapText="1"/>
    </xf>
    <xf numFmtId="0" fontId="6" fillId="3" borderId="3" xfId="12" applyFont="1" applyFill="1" applyBorder="1" applyAlignment="1">
      <alignment horizontal="center" vertical="center" wrapText="1"/>
    </xf>
    <xf numFmtId="0" fontId="6" fillId="3" borderId="4" xfId="12" applyFont="1" applyFill="1" applyBorder="1" applyAlignment="1">
      <alignment horizontal="center" vertical="center" wrapText="1"/>
    </xf>
    <xf numFmtId="0" fontId="6" fillId="3" borderId="5" xfId="12" applyFont="1" applyFill="1" applyBorder="1" applyAlignment="1">
      <alignment horizontal="center" vertical="center" wrapText="1"/>
    </xf>
    <xf numFmtId="0" fontId="6" fillId="3" borderId="35" xfId="12" applyFont="1" applyFill="1" applyBorder="1" applyAlignment="1">
      <alignment horizontal="center" vertical="center" wrapText="1"/>
    </xf>
    <xf numFmtId="0" fontId="6" fillId="3" borderId="10" xfId="12" applyFont="1" applyFill="1" applyBorder="1" applyAlignment="1">
      <alignment horizontal="center" vertical="center" wrapText="1"/>
    </xf>
    <xf numFmtId="0" fontId="6" fillId="0" borderId="0" xfId="15" applyFont="1" applyBorder="1" applyAlignment="1">
      <alignment horizontal="center"/>
    </xf>
    <xf numFmtId="0" fontId="19" fillId="0" borderId="25" xfId="15" applyFont="1" applyBorder="1" applyAlignment="1">
      <alignment horizontal="right"/>
    </xf>
    <xf numFmtId="0" fontId="17" fillId="0" borderId="25" xfId="15" applyFont="1" applyBorder="1" applyAlignment="1">
      <alignment horizontal="right"/>
    </xf>
    <xf numFmtId="0" fontId="6" fillId="3" borderId="27" xfId="12" applyFont="1" applyFill="1" applyBorder="1" applyAlignment="1">
      <alignment horizontal="center" vertical="center" wrapText="1"/>
    </xf>
    <xf numFmtId="0" fontId="6" fillId="3" borderId="3" xfId="15" applyFont="1" applyFill="1" applyBorder="1" applyAlignment="1">
      <alignment horizontal="center" vertical="center"/>
    </xf>
    <xf numFmtId="0" fontId="6" fillId="3" borderId="4" xfId="15" applyFont="1" applyFill="1" applyBorder="1" applyAlignment="1">
      <alignment horizontal="center" vertical="center"/>
    </xf>
    <xf numFmtId="0" fontId="6" fillId="3" borderId="5" xfId="15" applyFont="1" applyFill="1" applyBorder="1" applyAlignment="1">
      <alignment horizontal="center" vertical="center"/>
    </xf>
    <xf numFmtId="0" fontId="6" fillId="3" borderId="26" xfId="15" applyFont="1" applyFill="1" applyBorder="1" applyAlignment="1">
      <alignment horizontal="center" vertical="center"/>
    </xf>
    <xf numFmtId="0" fontId="4" fillId="0" borderId="30" xfId="16" applyFont="1" applyBorder="1" applyAlignment="1">
      <alignment horizontal="center" vertical="center"/>
    </xf>
    <xf numFmtId="0" fontId="4" fillId="0" borderId="15" xfId="16" applyFont="1" applyBorder="1" applyAlignment="1">
      <alignment horizontal="center" vertical="center"/>
    </xf>
    <xf numFmtId="0" fontId="4" fillId="0" borderId="21" xfId="16" applyFont="1" applyBorder="1" applyAlignment="1">
      <alignment horizontal="center" vertical="center"/>
    </xf>
    <xf numFmtId="0" fontId="22" fillId="0" borderId="0" xfId="0" applyFont="1" applyBorder="1" applyAlignment="1">
      <alignment horizontal="right"/>
    </xf>
    <xf numFmtId="0" fontId="6" fillId="3" borderId="46" xfId="16" applyFont="1" applyFill="1" applyBorder="1" applyAlignment="1">
      <alignment vertical="center"/>
    </xf>
    <xf numFmtId="0" fontId="6" fillId="3" borderId="45" xfId="16" applyFont="1" applyFill="1" applyBorder="1" applyAlignment="1">
      <alignment vertical="center"/>
    </xf>
    <xf numFmtId="0" fontId="6" fillId="3" borderId="2" xfId="16" applyFont="1" applyFill="1" applyBorder="1" applyAlignment="1">
      <alignment vertical="center"/>
    </xf>
    <xf numFmtId="0" fontId="6" fillId="3" borderId="9" xfId="16" applyFont="1" applyFill="1" applyBorder="1" applyAlignment="1">
      <alignment vertical="center"/>
    </xf>
    <xf numFmtId="0" fontId="6" fillId="3" borderId="2" xfId="16" applyFont="1" applyFill="1" applyBorder="1" applyAlignment="1">
      <alignment horizontal="center" vertical="center"/>
    </xf>
    <xf numFmtId="0" fontId="6" fillId="3" borderId="9" xfId="16" applyFont="1" applyFill="1" applyBorder="1" applyAlignment="1">
      <alignment horizontal="center" vertical="center"/>
    </xf>
    <xf numFmtId="0" fontId="6" fillId="3" borderId="35" xfId="16" applyFont="1" applyFill="1" applyBorder="1" applyAlignment="1">
      <alignment horizontal="center" vertical="center"/>
    </xf>
    <xf numFmtId="0" fontId="6" fillId="3" borderId="10" xfId="16" applyFont="1" applyFill="1" applyBorder="1" applyAlignment="1">
      <alignment horizontal="center" vertical="center"/>
    </xf>
    <xf numFmtId="0" fontId="4" fillId="0" borderId="8" xfId="16" applyFont="1" applyBorder="1" applyAlignment="1">
      <alignment horizontal="center" vertical="center"/>
    </xf>
    <xf numFmtId="0" fontId="21" fillId="0" borderId="25" xfId="0" applyFont="1" applyBorder="1" applyAlignment="1">
      <alignment horizontal="right" vertical="center"/>
    </xf>
    <xf numFmtId="0" fontId="41" fillId="3" borderId="53" xfId="0" applyFont="1" applyFill="1" applyBorder="1" applyAlignment="1">
      <alignment horizontal="center" vertical="center" wrapText="1"/>
    </xf>
    <xf numFmtId="0" fontId="41" fillId="3" borderId="50" xfId="0" applyFont="1" applyFill="1" applyBorder="1" applyAlignment="1">
      <alignment horizontal="center" vertical="center" wrapText="1"/>
    </xf>
    <xf numFmtId="0" fontId="41" fillId="3" borderId="54" xfId="0" applyFont="1" applyFill="1" applyBorder="1" applyAlignment="1">
      <alignment horizontal="center" vertical="center" wrapText="1"/>
    </xf>
    <xf numFmtId="0" fontId="41" fillId="3" borderId="6" xfId="0" applyFont="1" applyFill="1" applyBorder="1" applyAlignment="1">
      <alignment horizontal="center" vertical="center" wrapText="1"/>
    </xf>
    <xf numFmtId="0" fontId="41" fillId="3" borderId="7" xfId="0" applyFont="1" applyFill="1" applyBorder="1" applyAlignment="1">
      <alignment horizontal="center" vertical="center" wrapText="1"/>
    </xf>
    <xf numFmtId="0" fontId="41" fillId="3" borderId="64" xfId="0" applyFont="1" applyFill="1" applyBorder="1" applyAlignment="1">
      <alignment horizontal="center" vertical="center" wrapText="1"/>
    </xf>
    <xf numFmtId="0" fontId="41" fillId="10" borderId="7" xfId="0" applyFont="1" applyFill="1" applyBorder="1" applyAlignment="1">
      <alignment horizontal="center" vertical="center" wrapText="1"/>
    </xf>
    <xf numFmtId="0" fontId="41" fillId="10" borderId="28" xfId="0" applyFont="1" applyFill="1" applyBorder="1" applyAlignment="1">
      <alignment horizontal="center" vertical="center" wrapText="1"/>
    </xf>
    <xf numFmtId="0" fontId="41" fillId="10" borderId="2" xfId="0" applyFont="1" applyFill="1" applyBorder="1" applyAlignment="1">
      <alignment horizontal="center" vertical="center" wrapText="1"/>
    </xf>
    <xf numFmtId="0" fontId="41" fillId="10" borderId="9" xfId="0" applyFont="1" applyFill="1" applyBorder="1" applyAlignment="1">
      <alignment horizontal="center" vertical="center" wrapText="1"/>
    </xf>
    <xf numFmtId="0" fontId="41" fillId="10" borderId="6" xfId="0" applyFont="1" applyFill="1" applyBorder="1" applyAlignment="1">
      <alignment horizontal="center" vertical="center" wrapText="1"/>
    </xf>
    <xf numFmtId="0" fontId="41" fillId="10" borderId="27" xfId="0" applyFont="1" applyFill="1" applyBorder="1" applyAlignment="1">
      <alignment horizontal="center" vertical="center" wrapText="1"/>
    </xf>
    <xf numFmtId="0" fontId="22" fillId="4" borderId="60" xfId="0" applyFont="1" applyFill="1" applyBorder="1" applyAlignment="1">
      <alignment horizontal="center" vertical="center"/>
    </xf>
    <xf numFmtId="0" fontId="22" fillId="4" borderId="63" xfId="0" applyFont="1" applyFill="1" applyBorder="1" applyAlignment="1">
      <alignment horizontal="center" vertical="center"/>
    </xf>
    <xf numFmtId="0" fontId="10" fillId="0" borderId="46" xfId="0" applyFont="1" applyBorder="1" applyAlignment="1">
      <alignment horizontal="center"/>
    </xf>
    <xf numFmtId="0" fontId="10" fillId="0" borderId="24" xfId="0" applyFont="1" applyBorder="1" applyAlignment="1">
      <alignment horizontal="center"/>
    </xf>
    <xf numFmtId="0" fontId="10" fillId="0" borderId="57" xfId="0" applyFont="1" applyBorder="1" applyAlignment="1">
      <alignment horizontal="center"/>
    </xf>
    <xf numFmtId="0" fontId="10" fillId="0" borderId="93" xfId="0" applyFont="1" applyBorder="1" applyAlignment="1">
      <alignment horizontal="center"/>
    </xf>
    <xf numFmtId="0" fontId="10" fillId="0" borderId="29" xfId="0" applyFont="1" applyBorder="1" applyAlignment="1">
      <alignment horizontal="center"/>
    </xf>
    <xf numFmtId="0" fontId="15" fillId="0" borderId="0" xfId="0" applyFont="1" applyBorder="1" applyAlignment="1">
      <alignment horizontal="center" wrapText="1"/>
    </xf>
    <xf numFmtId="0" fontId="15" fillId="0" borderId="29" xfId="0" applyFont="1" applyBorder="1" applyAlignment="1">
      <alignment horizontal="center" wrapText="1"/>
    </xf>
    <xf numFmtId="0" fontId="41" fillId="10" borderId="38" xfId="0" applyFont="1" applyFill="1" applyBorder="1" applyAlignment="1">
      <alignment horizontal="center" vertical="center" wrapText="1"/>
    </xf>
    <xf numFmtId="0" fontId="41" fillId="10" borderId="11" xfId="0" applyFont="1" applyFill="1" applyBorder="1" applyAlignment="1">
      <alignment horizontal="center" vertical="center" wrapText="1"/>
    </xf>
    <xf numFmtId="0" fontId="15" fillId="0" borderId="93" xfId="0" applyFont="1" applyBorder="1" applyAlignment="1">
      <alignment horizontal="right"/>
    </xf>
    <xf numFmtId="0" fontId="15" fillId="0" borderId="0" xfId="0" applyFont="1" applyBorder="1" applyAlignment="1">
      <alignment horizontal="right"/>
    </xf>
    <xf numFmtId="0" fontId="15" fillId="0" borderId="29" xfId="0" applyFont="1" applyBorder="1" applyAlignment="1">
      <alignment horizontal="right"/>
    </xf>
    <xf numFmtId="0" fontId="22" fillId="4" borderId="30" xfId="0" applyFont="1" applyFill="1" applyBorder="1" applyAlignment="1">
      <alignment horizontal="center" vertical="center"/>
    </xf>
    <xf numFmtId="0" fontId="22" fillId="4" borderId="15" xfId="0" applyFont="1" applyFill="1" applyBorder="1" applyAlignment="1">
      <alignment horizontal="center" vertical="center"/>
    </xf>
    <xf numFmtId="0" fontId="22" fillId="4" borderId="21" xfId="0" applyFont="1" applyFill="1" applyBorder="1" applyAlignment="1">
      <alignment horizontal="center" vertical="center"/>
    </xf>
    <xf numFmtId="0" fontId="78" fillId="0" borderId="93" xfId="0" applyFont="1" applyBorder="1" applyAlignment="1">
      <alignment horizontal="right"/>
    </xf>
    <xf numFmtId="0" fontId="78" fillId="0" borderId="0" xfId="0" applyFont="1" applyBorder="1" applyAlignment="1">
      <alignment horizontal="right"/>
    </xf>
    <xf numFmtId="0" fontId="78" fillId="0" borderId="29" xfId="0" applyFont="1" applyBorder="1" applyAlignment="1">
      <alignment horizontal="right"/>
    </xf>
    <xf numFmtId="0" fontId="41" fillId="10" borderId="1" xfId="0" applyFont="1" applyFill="1" applyBorder="1" applyAlignment="1">
      <alignment horizontal="center" vertical="center" wrapText="1"/>
    </xf>
    <xf numFmtId="0" fontId="41" fillId="10" borderId="8" xfId="0" applyFont="1" applyFill="1" applyBorder="1" applyAlignment="1">
      <alignment horizontal="center" vertical="center" wrapText="1"/>
    </xf>
    <xf numFmtId="0" fontId="41" fillId="10" borderId="35" xfId="0" applyFont="1" applyFill="1" applyBorder="1" applyAlignment="1">
      <alignment horizontal="center" vertical="center" wrapText="1"/>
    </xf>
    <xf numFmtId="0" fontId="41" fillId="10" borderId="10" xfId="0" applyFont="1" applyFill="1" applyBorder="1" applyAlignment="1">
      <alignment horizontal="center" vertical="center" wrapText="1"/>
    </xf>
    <xf numFmtId="0" fontId="22" fillId="0" borderId="30"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21" xfId="0" applyFont="1" applyBorder="1" applyAlignment="1">
      <alignment horizontal="center" vertical="center" wrapText="1"/>
    </xf>
    <xf numFmtId="0" fontId="63" fillId="3" borderId="2" xfId="20" applyFont="1" applyFill="1" applyBorder="1" applyAlignment="1">
      <alignment horizontal="center" vertical="center"/>
    </xf>
    <xf numFmtId="0" fontId="0" fillId="3" borderId="9" xfId="0" applyFill="1" applyBorder="1"/>
    <xf numFmtId="0" fontId="63" fillId="3" borderId="6" xfId="20" applyFont="1" applyFill="1" applyBorder="1" applyAlignment="1">
      <alignment horizontal="center" vertical="center"/>
    </xf>
    <xf numFmtId="0" fontId="0" fillId="3" borderId="6" xfId="0" applyFill="1" applyBorder="1"/>
    <xf numFmtId="0" fontId="0" fillId="3" borderId="7" xfId="0" applyFill="1" applyBorder="1"/>
    <xf numFmtId="0" fontId="63" fillId="0" borderId="0" xfId="20" applyFont="1" applyFill="1" applyAlignment="1">
      <alignment horizontal="center"/>
    </xf>
    <xf numFmtId="0" fontId="12" fillId="0" borderId="0" xfId="20" applyFont="1" applyFill="1" applyAlignment="1">
      <alignment horizontal="center"/>
    </xf>
    <xf numFmtId="0" fontId="13" fillId="0" borderId="25" xfId="20" applyFont="1" applyFill="1" applyBorder="1" applyAlignment="1">
      <alignment horizontal="center"/>
    </xf>
    <xf numFmtId="0" fontId="17" fillId="3" borderId="1" xfId="60" applyFont="1" applyFill="1" applyBorder="1" applyAlignment="1">
      <alignment horizontal="center" vertical="center" wrapText="1"/>
    </xf>
    <xf numFmtId="0" fontId="0" fillId="3" borderId="8" xfId="0" applyFill="1" applyBorder="1"/>
    <xf numFmtId="0" fontId="63" fillId="3" borderId="2" xfId="20" applyFont="1" applyFill="1" applyBorder="1" applyAlignment="1">
      <alignment horizontal="center" vertical="center" wrapText="1"/>
    </xf>
    <xf numFmtId="0" fontId="41" fillId="0" borderId="0" xfId="20" applyFont="1" applyAlignment="1">
      <alignment horizontal="center"/>
    </xf>
    <xf numFmtId="0" fontId="12" fillId="0" borderId="0" xfId="20" applyFont="1" applyAlignment="1">
      <alignment horizontal="center"/>
    </xf>
    <xf numFmtId="0" fontId="13" fillId="0" borderId="0" xfId="20" applyFont="1" applyBorder="1" applyAlignment="1">
      <alignment horizontal="center"/>
    </xf>
    <xf numFmtId="0" fontId="79" fillId="0" borderId="24" xfId="20" applyFont="1" applyFill="1" applyBorder="1" applyAlignment="1">
      <alignment horizontal="left"/>
    </xf>
    <xf numFmtId="0" fontId="79" fillId="0" borderId="0" xfId="20" applyFont="1" applyFill="1" applyAlignment="1">
      <alignment horizontal="left" wrapText="1"/>
    </xf>
  </cellXfs>
  <cellStyles count="74">
    <cellStyle name="Comma" xfId="1" builtinId="3"/>
    <cellStyle name="Comma 10" xfId="6"/>
    <cellStyle name="Comma 11" xfId="40"/>
    <cellStyle name="Comma 2" xfId="59"/>
    <cellStyle name="Comma 2 29" xfId="34"/>
    <cellStyle name="Comma 20" xfId="38"/>
    <cellStyle name="Comma 21 2 2" xfId="22"/>
    <cellStyle name="Comma 22 4" xfId="18"/>
    <cellStyle name="Comma 27" xfId="52"/>
    <cellStyle name="Comma 29" xfId="49"/>
    <cellStyle name="Comma 30" xfId="48"/>
    <cellStyle name="Hyperlink" xfId="64" builtinId="8"/>
    <cellStyle name="Hyperlink 2" xfId="65"/>
    <cellStyle name="Normal" xfId="0" builtinId="0"/>
    <cellStyle name="Normal 10" xfId="4"/>
    <cellStyle name="Normal 10 3 2" xfId="16"/>
    <cellStyle name="Normal 10 5" xfId="9"/>
    <cellStyle name="Normal 2" xfId="53"/>
    <cellStyle name="Normal 2 10" xfId="5"/>
    <cellStyle name="Normal 2 14" xfId="56"/>
    <cellStyle name="Normal 2 19" xfId="26"/>
    <cellStyle name="Normal 2 2 2 4" xfId="14"/>
    <cellStyle name="Normal 2 3" xfId="21"/>
    <cellStyle name="Normal 2 4" xfId="28"/>
    <cellStyle name="Normal 2 5" xfId="60"/>
    <cellStyle name="Normal 2 5 2" xfId="61"/>
    <cellStyle name="Normal 20" xfId="36"/>
    <cellStyle name="Normal 21" xfId="37"/>
    <cellStyle name="Normal 22" xfId="39"/>
    <cellStyle name="Normal 23" xfId="41"/>
    <cellStyle name="Normal 24" xfId="42"/>
    <cellStyle name="Normal 25" xfId="44"/>
    <cellStyle name="Normal 26" xfId="43"/>
    <cellStyle name="Normal 28" xfId="51"/>
    <cellStyle name="Normal 29 3 2" xfId="35"/>
    <cellStyle name="Normal 3" xfId="62"/>
    <cellStyle name="Normal 3 16 2" xfId="27"/>
    <cellStyle name="Normal 3 2" xfId="2"/>
    <cellStyle name="Normal 3 2 3" xfId="3"/>
    <cellStyle name="Normal 3 6" xfId="10"/>
    <cellStyle name="Normal 30" xfId="47"/>
    <cellStyle name="Normal 31" xfId="46"/>
    <cellStyle name="Normal 32 2" xfId="8"/>
    <cellStyle name="Normal 4 10" xfId="19"/>
    <cellStyle name="Normal 4 28" xfId="24"/>
    <cellStyle name="Normal 5 16" xfId="25"/>
    <cellStyle name="Normal 53" xfId="63"/>
    <cellStyle name="Normal 54" xfId="50"/>
    <cellStyle name="Normal 54 4" xfId="13"/>
    <cellStyle name="Normal 55 2" xfId="20"/>
    <cellStyle name="Normal 57 2" xfId="17"/>
    <cellStyle name="Normal 59" xfId="12"/>
    <cellStyle name="Normal 6" xfId="30"/>
    <cellStyle name="Normal 6 2" xfId="45"/>
    <cellStyle name="Normal 68" xfId="11"/>
    <cellStyle name="Normal 69" xfId="23"/>
    <cellStyle name="Normal 69 2" xfId="57"/>
    <cellStyle name="Normal 7 10" xfId="29"/>
    <cellStyle name="Normal 70" xfId="32"/>
    <cellStyle name="Normal 70 2" xfId="58"/>
    <cellStyle name="Normal 71" xfId="31"/>
    <cellStyle name="Normal 71 2" xfId="54"/>
    <cellStyle name="Normal_064-03-32" xfId="7"/>
    <cellStyle name="Normal_bartaman point 2 2" xfId="68"/>
    <cellStyle name="Normal_bartaman point 3 2 3" xfId="71"/>
    <cellStyle name="Normal_bartaman point 3 3" xfId="67"/>
    <cellStyle name="Normal_bartaman point 3 4" xfId="69"/>
    <cellStyle name="Normal_Bartamane_Book1" xfId="66"/>
    <cellStyle name="Normal_Comm_wt" xfId="72"/>
    <cellStyle name="Normal_CPI" xfId="70"/>
    <cellStyle name="Normal_IndexSeries" xfId="73"/>
    <cellStyle name="Normal_MonthlyExchangeRate" xfId="15"/>
    <cellStyle name="Percent" xfId="55" builtinId="5"/>
    <cellStyle name="Percent 3 4" xfId="3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externalLink" Target="externalLinks/externalLink5.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externalLink" Target="externalLinks/externalLink6.xml"/><Relationship Id="rId95"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1.xml"/><Relationship Id="rId93"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4.xml"/><Relationship Id="rId91" Type="http://schemas.openxmlformats.org/officeDocument/2006/relationships/externalLink" Target="externalLinks/externalLink7.xml"/><Relationship Id="rId9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2.xml"/><Relationship Id="rId9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8.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3.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2354580</xdr:colOff>
          <xdr:row>0</xdr:row>
          <xdr:rowOff>121920</xdr:rowOff>
        </xdr:from>
        <xdr:to>
          <xdr:col>2</xdr:col>
          <xdr:colOff>2994660</xdr:colOff>
          <xdr:row>2</xdr:row>
          <xdr:rowOff>137160</xdr:rowOff>
        </xdr:to>
        <xdr:sp macro="" textlink="">
          <xdr:nvSpPr>
            <xdr:cNvPr id="62467" name="Object 3" hidden="1">
              <a:extLst>
                <a:ext uri="{63B3BB69-23CF-44E3-9099-C40C66FF867C}">
                  <a14:compatExt spid="_x0000_s6246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317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1</xdr:row>
          <xdr:rowOff>30480</xdr:rowOff>
        </xdr:from>
        <xdr:to>
          <xdr:col>10</xdr:col>
          <xdr:colOff>190500</xdr:colOff>
          <xdr:row>49</xdr:row>
          <xdr:rowOff>0</xdr:rowOff>
        </xdr:to>
        <xdr:sp macro="" textlink="">
          <xdr:nvSpPr>
            <xdr:cNvPr id="61441" name="Object 1" hidden="1">
              <a:extLst>
                <a:ext uri="{63B3BB69-23CF-44E3-9099-C40C66FF867C}">
                  <a14:compatExt spid="_x0000_s6144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C:\webswn01s\ICS$\576\576FSI_2008Q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www.kitco.com/gold.londonfix.html" TargetMode="Externa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84.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L191"/>
  <sheetViews>
    <sheetView showGridLines="0" tabSelected="1" zoomScaleSheetLayoutView="100" zoomScalePageLayoutView="89" workbookViewId="0">
      <selection activeCell="C44" sqref="C44"/>
    </sheetView>
  </sheetViews>
  <sheetFormatPr defaultRowHeight="15.6"/>
  <cols>
    <col min="1" max="1" width="5" style="3" customWidth="1"/>
    <col min="2" max="2" width="6.44140625" style="3" customWidth="1"/>
    <col min="3" max="3" width="70.5546875" style="3" bestFit="1" customWidth="1"/>
    <col min="4" max="5" width="9.109375" style="3"/>
    <col min="6" max="6" width="10.5546875" style="3" customWidth="1"/>
    <col min="7" max="7" width="1.5546875" style="3" bestFit="1" customWidth="1"/>
    <col min="8" max="257" width="9.109375" style="3"/>
    <col min="258" max="258" width="10.44140625" style="3" customWidth="1"/>
    <col min="259" max="259" width="61.6640625" style="3" bestFit="1" customWidth="1"/>
    <col min="260" max="261" width="9.109375" style="3"/>
    <col min="262" max="262" width="16.44140625" style="3" customWidth="1"/>
    <col min="263" max="513" width="9.109375" style="3"/>
    <col min="514" max="514" width="10.44140625" style="3" customWidth="1"/>
    <col min="515" max="515" width="61.6640625" style="3" bestFit="1" customWidth="1"/>
    <col min="516" max="517" width="9.109375" style="3"/>
    <col min="518" max="518" width="16.44140625" style="3" customWidth="1"/>
    <col min="519" max="769" width="9.109375" style="3"/>
    <col min="770" max="770" width="10.44140625" style="3" customWidth="1"/>
    <col min="771" max="771" width="61.6640625" style="3" bestFit="1" customWidth="1"/>
    <col min="772" max="773" width="9.109375" style="3"/>
    <col min="774" max="774" width="16.44140625" style="3" customWidth="1"/>
    <col min="775" max="1025" width="9.109375" style="3"/>
    <col min="1026" max="1026" width="10.44140625" style="3" customWidth="1"/>
    <col min="1027" max="1027" width="61.6640625" style="3" bestFit="1" customWidth="1"/>
    <col min="1028" max="1029" width="9.109375" style="3"/>
    <col min="1030" max="1030" width="16.44140625" style="3" customWidth="1"/>
    <col min="1031" max="1281" width="9.109375" style="3"/>
    <col min="1282" max="1282" width="10.44140625" style="3" customWidth="1"/>
    <col min="1283" max="1283" width="61.6640625" style="3" bestFit="1" customWidth="1"/>
    <col min="1284" max="1285" width="9.109375" style="3"/>
    <col min="1286" max="1286" width="16.44140625" style="3" customWidth="1"/>
    <col min="1287" max="1537" width="9.109375" style="3"/>
    <col min="1538" max="1538" width="10.44140625" style="3" customWidth="1"/>
    <col min="1539" max="1539" width="61.6640625" style="3" bestFit="1" customWidth="1"/>
    <col min="1540" max="1541" width="9.109375" style="3"/>
    <col min="1542" max="1542" width="16.44140625" style="3" customWidth="1"/>
    <col min="1543" max="1793" width="9.109375" style="3"/>
    <col min="1794" max="1794" width="10.44140625" style="3" customWidth="1"/>
    <col min="1795" max="1795" width="61.6640625" style="3" bestFit="1" customWidth="1"/>
    <col min="1796" max="1797" width="9.109375" style="3"/>
    <col min="1798" max="1798" width="16.44140625" style="3" customWidth="1"/>
    <col min="1799" max="2049" width="9.109375" style="3"/>
    <col min="2050" max="2050" width="10.44140625" style="3" customWidth="1"/>
    <col min="2051" max="2051" width="61.6640625" style="3" bestFit="1" customWidth="1"/>
    <col min="2052" max="2053" width="9.109375" style="3"/>
    <col min="2054" max="2054" width="16.44140625" style="3" customWidth="1"/>
    <col min="2055" max="2305" width="9.109375" style="3"/>
    <col min="2306" max="2306" width="10.44140625" style="3" customWidth="1"/>
    <col min="2307" max="2307" width="61.6640625" style="3" bestFit="1" customWidth="1"/>
    <col min="2308" max="2309" width="9.109375" style="3"/>
    <col min="2310" max="2310" width="16.44140625" style="3" customWidth="1"/>
    <col min="2311" max="2561" width="9.109375" style="3"/>
    <col min="2562" max="2562" width="10.44140625" style="3" customWidth="1"/>
    <col min="2563" max="2563" width="61.6640625" style="3" bestFit="1" customWidth="1"/>
    <col min="2564" max="2565" width="9.109375" style="3"/>
    <col min="2566" max="2566" width="16.44140625" style="3" customWidth="1"/>
    <col min="2567" max="2817" width="9.109375" style="3"/>
    <col min="2818" max="2818" width="10.44140625" style="3" customWidth="1"/>
    <col min="2819" max="2819" width="61.6640625" style="3" bestFit="1" customWidth="1"/>
    <col min="2820" max="2821" width="9.109375" style="3"/>
    <col min="2822" max="2822" width="16.44140625" style="3" customWidth="1"/>
    <col min="2823" max="3073" width="9.109375" style="3"/>
    <col min="3074" max="3074" width="10.44140625" style="3" customWidth="1"/>
    <col min="3075" max="3075" width="61.6640625" style="3" bestFit="1" customWidth="1"/>
    <col min="3076" max="3077" width="9.109375" style="3"/>
    <col min="3078" max="3078" width="16.44140625" style="3" customWidth="1"/>
    <col min="3079" max="3329" width="9.109375" style="3"/>
    <col min="3330" max="3330" width="10.44140625" style="3" customWidth="1"/>
    <col min="3331" max="3331" width="61.6640625" style="3" bestFit="1" customWidth="1"/>
    <col min="3332" max="3333" width="9.109375" style="3"/>
    <col min="3334" max="3334" width="16.44140625" style="3" customWidth="1"/>
    <col min="3335" max="3585" width="9.109375" style="3"/>
    <col min="3586" max="3586" width="10.44140625" style="3" customWidth="1"/>
    <col min="3587" max="3587" width="61.6640625" style="3" bestFit="1" customWidth="1"/>
    <col min="3588" max="3589" width="9.109375" style="3"/>
    <col min="3590" max="3590" width="16.44140625" style="3" customWidth="1"/>
    <col min="3591" max="3841" width="9.109375" style="3"/>
    <col min="3842" max="3842" width="10.44140625" style="3" customWidth="1"/>
    <col min="3843" max="3843" width="61.6640625" style="3" bestFit="1" customWidth="1"/>
    <col min="3844" max="3845" width="9.109375" style="3"/>
    <col min="3846" max="3846" width="16.44140625" style="3" customWidth="1"/>
    <col min="3847" max="4097" width="9.109375" style="3"/>
    <col min="4098" max="4098" width="10.44140625" style="3" customWidth="1"/>
    <col min="4099" max="4099" width="61.6640625" style="3" bestFit="1" customWidth="1"/>
    <col min="4100" max="4101" width="9.109375" style="3"/>
    <col min="4102" max="4102" width="16.44140625" style="3" customWidth="1"/>
    <col min="4103" max="4353" width="9.109375" style="3"/>
    <col min="4354" max="4354" width="10.44140625" style="3" customWidth="1"/>
    <col min="4355" max="4355" width="61.6640625" style="3" bestFit="1" customWidth="1"/>
    <col min="4356" max="4357" width="9.109375" style="3"/>
    <col min="4358" max="4358" width="16.44140625" style="3" customWidth="1"/>
    <col min="4359" max="4609" width="9.109375" style="3"/>
    <col min="4610" max="4610" width="10.44140625" style="3" customWidth="1"/>
    <col min="4611" max="4611" width="61.6640625" style="3" bestFit="1" customWidth="1"/>
    <col min="4612" max="4613" width="9.109375" style="3"/>
    <col min="4614" max="4614" width="16.44140625" style="3" customWidth="1"/>
    <col min="4615" max="4865" width="9.109375" style="3"/>
    <col min="4866" max="4866" width="10.44140625" style="3" customWidth="1"/>
    <col min="4867" max="4867" width="61.6640625" style="3" bestFit="1" customWidth="1"/>
    <col min="4868" max="4869" width="9.109375" style="3"/>
    <col min="4870" max="4870" width="16.44140625" style="3" customWidth="1"/>
    <col min="4871" max="5121" width="9.109375" style="3"/>
    <col min="5122" max="5122" width="10.44140625" style="3" customWidth="1"/>
    <col min="5123" max="5123" width="61.6640625" style="3" bestFit="1" customWidth="1"/>
    <col min="5124" max="5125" width="9.109375" style="3"/>
    <col min="5126" max="5126" width="16.44140625" style="3" customWidth="1"/>
    <col min="5127" max="5377" width="9.109375" style="3"/>
    <col min="5378" max="5378" width="10.44140625" style="3" customWidth="1"/>
    <col min="5379" max="5379" width="61.6640625" style="3" bestFit="1" customWidth="1"/>
    <col min="5380" max="5381" width="9.109375" style="3"/>
    <col min="5382" max="5382" width="16.44140625" style="3" customWidth="1"/>
    <col min="5383" max="5633" width="9.109375" style="3"/>
    <col min="5634" max="5634" width="10.44140625" style="3" customWidth="1"/>
    <col min="5635" max="5635" width="61.6640625" style="3" bestFit="1" customWidth="1"/>
    <col min="5636" max="5637" width="9.109375" style="3"/>
    <col min="5638" max="5638" width="16.44140625" style="3" customWidth="1"/>
    <col min="5639" max="5889" width="9.109375" style="3"/>
    <col min="5890" max="5890" width="10.44140625" style="3" customWidth="1"/>
    <col min="5891" max="5891" width="61.6640625" style="3" bestFit="1" customWidth="1"/>
    <col min="5892" max="5893" width="9.109375" style="3"/>
    <col min="5894" max="5894" width="16.44140625" style="3" customWidth="1"/>
    <col min="5895" max="6145" width="9.109375" style="3"/>
    <col min="6146" max="6146" width="10.44140625" style="3" customWidth="1"/>
    <col min="6147" max="6147" width="61.6640625" style="3" bestFit="1" customWidth="1"/>
    <col min="6148" max="6149" width="9.109375" style="3"/>
    <col min="6150" max="6150" width="16.44140625" style="3" customWidth="1"/>
    <col min="6151" max="6401" width="9.109375" style="3"/>
    <col min="6402" max="6402" width="10.44140625" style="3" customWidth="1"/>
    <col min="6403" max="6403" width="61.6640625" style="3" bestFit="1" customWidth="1"/>
    <col min="6404" max="6405" width="9.109375" style="3"/>
    <col min="6406" max="6406" width="16.44140625" style="3" customWidth="1"/>
    <col min="6407" max="6657" width="9.109375" style="3"/>
    <col min="6658" max="6658" width="10.44140625" style="3" customWidth="1"/>
    <col min="6659" max="6659" width="61.6640625" style="3" bestFit="1" customWidth="1"/>
    <col min="6660" max="6661" width="9.109375" style="3"/>
    <col min="6662" max="6662" width="16.44140625" style="3" customWidth="1"/>
    <col min="6663" max="6913" width="9.109375" style="3"/>
    <col min="6914" max="6914" width="10.44140625" style="3" customWidth="1"/>
    <col min="6915" max="6915" width="61.6640625" style="3" bestFit="1" customWidth="1"/>
    <col min="6916" max="6917" width="9.109375" style="3"/>
    <col min="6918" max="6918" width="16.44140625" style="3" customWidth="1"/>
    <col min="6919" max="7169" width="9.109375" style="3"/>
    <col min="7170" max="7170" width="10.44140625" style="3" customWidth="1"/>
    <col min="7171" max="7171" width="61.6640625" style="3" bestFit="1" customWidth="1"/>
    <col min="7172" max="7173" width="9.109375" style="3"/>
    <col min="7174" max="7174" width="16.44140625" style="3" customWidth="1"/>
    <col min="7175" max="7425" width="9.109375" style="3"/>
    <col min="7426" max="7426" width="10.44140625" style="3" customWidth="1"/>
    <col min="7427" max="7427" width="61.6640625" style="3" bestFit="1" customWidth="1"/>
    <col min="7428" max="7429" width="9.109375" style="3"/>
    <col min="7430" max="7430" width="16.44140625" style="3" customWidth="1"/>
    <col min="7431" max="7681" width="9.109375" style="3"/>
    <col min="7682" max="7682" width="10.44140625" style="3" customWidth="1"/>
    <col min="7683" max="7683" width="61.6640625" style="3" bestFit="1" customWidth="1"/>
    <col min="7684" max="7685" width="9.109375" style="3"/>
    <col min="7686" max="7686" width="16.44140625" style="3" customWidth="1"/>
    <col min="7687" max="7937" width="9.109375" style="3"/>
    <col min="7938" max="7938" width="10.44140625" style="3" customWidth="1"/>
    <col min="7939" max="7939" width="61.6640625" style="3" bestFit="1" customWidth="1"/>
    <col min="7940" max="7941" width="9.109375" style="3"/>
    <col min="7942" max="7942" width="16.44140625" style="3" customWidth="1"/>
    <col min="7943" max="8193" width="9.109375" style="3"/>
    <col min="8194" max="8194" width="10.44140625" style="3" customWidth="1"/>
    <col min="8195" max="8195" width="61.6640625" style="3" bestFit="1" customWidth="1"/>
    <col min="8196" max="8197" width="9.109375" style="3"/>
    <col min="8198" max="8198" width="16.44140625" style="3" customWidth="1"/>
    <col min="8199" max="8449" width="9.109375" style="3"/>
    <col min="8450" max="8450" width="10.44140625" style="3" customWidth="1"/>
    <col min="8451" max="8451" width="61.6640625" style="3" bestFit="1" customWidth="1"/>
    <col min="8452" max="8453" width="9.109375" style="3"/>
    <col min="8454" max="8454" width="16.44140625" style="3" customWidth="1"/>
    <col min="8455" max="8705" width="9.109375" style="3"/>
    <col min="8706" max="8706" width="10.44140625" style="3" customWidth="1"/>
    <col min="8707" max="8707" width="61.6640625" style="3" bestFit="1" customWidth="1"/>
    <col min="8708" max="8709" width="9.109375" style="3"/>
    <col min="8710" max="8710" width="16.44140625" style="3" customWidth="1"/>
    <col min="8711" max="8961" width="9.109375" style="3"/>
    <col min="8962" max="8962" width="10.44140625" style="3" customWidth="1"/>
    <col min="8963" max="8963" width="61.6640625" style="3" bestFit="1" customWidth="1"/>
    <col min="8964" max="8965" width="9.109375" style="3"/>
    <col min="8966" max="8966" width="16.44140625" style="3" customWidth="1"/>
    <col min="8967" max="9217" width="9.109375" style="3"/>
    <col min="9218" max="9218" width="10.44140625" style="3" customWidth="1"/>
    <col min="9219" max="9219" width="61.6640625" style="3" bestFit="1" customWidth="1"/>
    <col min="9220" max="9221" width="9.109375" style="3"/>
    <col min="9222" max="9222" width="16.44140625" style="3" customWidth="1"/>
    <col min="9223" max="9473" width="9.109375" style="3"/>
    <col min="9474" max="9474" width="10.44140625" style="3" customWidth="1"/>
    <col min="9475" max="9475" width="61.6640625" style="3" bestFit="1" customWidth="1"/>
    <col min="9476" max="9477" width="9.109375" style="3"/>
    <col min="9478" max="9478" width="16.44140625" style="3" customWidth="1"/>
    <col min="9479" max="9729" width="9.109375" style="3"/>
    <col min="9730" max="9730" width="10.44140625" style="3" customWidth="1"/>
    <col min="9731" max="9731" width="61.6640625" style="3" bestFit="1" customWidth="1"/>
    <col min="9732" max="9733" width="9.109375" style="3"/>
    <col min="9734" max="9734" width="16.44140625" style="3" customWidth="1"/>
    <col min="9735" max="9985" width="9.109375" style="3"/>
    <col min="9986" max="9986" width="10.44140625" style="3" customWidth="1"/>
    <col min="9987" max="9987" width="61.6640625" style="3" bestFit="1" customWidth="1"/>
    <col min="9988" max="9989" width="9.109375" style="3"/>
    <col min="9990" max="9990" width="16.44140625" style="3" customWidth="1"/>
    <col min="9991" max="10241" width="9.109375" style="3"/>
    <col min="10242" max="10242" width="10.44140625" style="3" customWidth="1"/>
    <col min="10243" max="10243" width="61.6640625" style="3" bestFit="1" customWidth="1"/>
    <col min="10244" max="10245" width="9.109375" style="3"/>
    <col min="10246" max="10246" width="16.44140625" style="3" customWidth="1"/>
    <col min="10247" max="10497" width="9.109375" style="3"/>
    <col min="10498" max="10498" width="10.44140625" style="3" customWidth="1"/>
    <col min="10499" max="10499" width="61.6640625" style="3" bestFit="1" customWidth="1"/>
    <col min="10500" max="10501" width="9.109375" style="3"/>
    <col min="10502" max="10502" width="16.44140625" style="3" customWidth="1"/>
    <col min="10503" max="10753" width="9.109375" style="3"/>
    <col min="10754" max="10754" width="10.44140625" style="3" customWidth="1"/>
    <col min="10755" max="10755" width="61.6640625" style="3" bestFit="1" customWidth="1"/>
    <col min="10756" max="10757" width="9.109375" style="3"/>
    <col min="10758" max="10758" width="16.44140625" style="3" customWidth="1"/>
    <col min="10759" max="11009" width="9.109375" style="3"/>
    <col min="11010" max="11010" width="10.44140625" style="3" customWidth="1"/>
    <col min="11011" max="11011" width="61.6640625" style="3" bestFit="1" customWidth="1"/>
    <col min="11012" max="11013" width="9.109375" style="3"/>
    <col min="11014" max="11014" width="16.44140625" style="3" customWidth="1"/>
    <col min="11015" max="11265" width="9.109375" style="3"/>
    <col min="11266" max="11266" width="10.44140625" style="3" customWidth="1"/>
    <col min="11267" max="11267" width="61.6640625" style="3" bestFit="1" customWidth="1"/>
    <col min="11268" max="11269" width="9.109375" style="3"/>
    <col min="11270" max="11270" width="16.44140625" style="3" customWidth="1"/>
    <col min="11271" max="11521" width="9.109375" style="3"/>
    <col min="11522" max="11522" width="10.44140625" style="3" customWidth="1"/>
    <col min="11523" max="11523" width="61.6640625" style="3" bestFit="1" customWidth="1"/>
    <col min="11524" max="11525" width="9.109375" style="3"/>
    <col min="11526" max="11526" width="16.44140625" style="3" customWidth="1"/>
    <col min="11527" max="11777" width="9.109375" style="3"/>
    <col min="11778" max="11778" width="10.44140625" style="3" customWidth="1"/>
    <col min="11779" max="11779" width="61.6640625" style="3" bestFit="1" customWidth="1"/>
    <col min="11780" max="11781" width="9.109375" style="3"/>
    <col min="11782" max="11782" width="16.44140625" style="3" customWidth="1"/>
    <col min="11783" max="12033" width="9.109375" style="3"/>
    <col min="12034" max="12034" width="10.44140625" style="3" customWidth="1"/>
    <col min="12035" max="12035" width="61.6640625" style="3" bestFit="1" customWidth="1"/>
    <col min="12036" max="12037" width="9.109375" style="3"/>
    <col min="12038" max="12038" width="16.44140625" style="3" customWidth="1"/>
    <col min="12039" max="12289" width="9.109375" style="3"/>
    <col min="12290" max="12290" width="10.44140625" style="3" customWidth="1"/>
    <col min="12291" max="12291" width="61.6640625" style="3" bestFit="1" customWidth="1"/>
    <col min="12292" max="12293" width="9.109375" style="3"/>
    <col min="12294" max="12294" width="16.44140625" style="3" customWidth="1"/>
    <col min="12295" max="12545" width="9.109375" style="3"/>
    <col min="12546" max="12546" width="10.44140625" style="3" customWidth="1"/>
    <col min="12547" max="12547" width="61.6640625" style="3" bestFit="1" customWidth="1"/>
    <col min="12548" max="12549" width="9.109375" style="3"/>
    <col min="12550" max="12550" width="16.44140625" style="3" customWidth="1"/>
    <col min="12551" max="12801" width="9.109375" style="3"/>
    <col min="12802" max="12802" width="10.44140625" style="3" customWidth="1"/>
    <col min="12803" max="12803" width="61.6640625" style="3" bestFit="1" customWidth="1"/>
    <col min="12804" max="12805" width="9.109375" style="3"/>
    <col min="12806" max="12806" width="16.44140625" style="3" customWidth="1"/>
    <col min="12807" max="13057" width="9.109375" style="3"/>
    <col min="13058" max="13058" width="10.44140625" style="3" customWidth="1"/>
    <col min="13059" max="13059" width="61.6640625" style="3" bestFit="1" customWidth="1"/>
    <col min="13060" max="13061" width="9.109375" style="3"/>
    <col min="13062" max="13062" width="16.44140625" style="3" customWidth="1"/>
    <col min="13063" max="13313" width="9.109375" style="3"/>
    <col min="13314" max="13314" width="10.44140625" style="3" customWidth="1"/>
    <col min="13315" max="13315" width="61.6640625" style="3" bestFit="1" customWidth="1"/>
    <col min="13316" max="13317" width="9.109375" style="3"/>
    <col min="13318" max="13318" width="16.44140625" style="3" customWidth="1"/>
    <col min="13319" max="13569" width="9.109375" style="3"/>
    <col min="13570" max="13570" width="10.44140625" style="3" customWidth="1"/>
    <col min="13571" max="13571" width="61.6640625" style="3" bestFit="1" customWidth="1"/>
    <col min="13572" max="13573" width="9.109375" style="3"/>
    <col min="13574" max="13574" width="16.44140625" style="3" customWidth="1"/>
    <col min="13575" max="13825" width="9.109375" style="3"/>
    <col min="13826" max="13826" width="10.44140625" style="3" customWidth="1"/>
    <col min="13827" max="13827" width="61.6640625" style="3" bestFit="1" customWidth="1"/>
    <col min="13828" max="13829" width="9.109375" style="3"/>
    <col min="13830" max="13830" width="16.44140625" style="3" customWidth="1"/>
    <col min="13831" max="14081" width="9.109375" style="3"/>
    <col min="14082" max="14082" width="10.44140625" style="3" customWidth="1"/>
    <col min="14083" max="14083" width="61.6640625" style="3" bestFit="1" customWidth="1"/>
    <col min="14084" max="14085" width="9.109375" style="3"/>
    <col min="14086" max="14086" width="16.44140625" style="3" customWidth="1"/>
    <col min="14087" max="14337" width="9.109375" style="3"/>
    <col min="14338" max="14338" width="10.44140625" style="3" customWidth="1"/>
    <col min="14339" max="14339" width="61.6640625" style="3" bestFit="1" customWidth="1"/>
    <col min="14340" max="14341" width="9.109375" style="3"/>
    <col min="14342" max="14342" width="16.44140625" style="3" customWidth="1"/>
    <col min="14343" max="14593" width="9.109375" style="3"/>
    <col min="14594" max="14594" width="10.44140625" style="3" customWidth="1"/>
    <col min="14595" max="14595" width="61.6640625" style="3" bestFit="1" customWidth="1"/>
    <col min="14596" max="14597" width="9.109375" style="3"/>
    <col min="14598" max="14598" width="16.44140625" style="3" customWidth="1"/>
    <col min="14599" max="14849" width="9.109375" style="3"/>
    <col min="14850" max="14850" width="10.44140625" style="3" customWidth="1"/>
    <col min="14851" max="14851" width="61.6640625" style="3" bestFit="1" customWidth="1"/>
    <col min="14852" max="14853" width="9.109375" style="3"/>
    <col min="14854" max="14854" width="16.44140625" style="3" customWidth="1"/>
    <col min="14855" max="15105" width="9.109375" style="3"/>
    <col min="15106" max="15106" width="10.44140625" style="3" customWidth="1"/>
    <col min="15107" max="15107" width="61.6640625" style="3" bestFit="1" customWidth="1"/>
    <col min="15108" max="15109" width="9.109375" style="3"/>
    <col min="15110" max="15110" width="16.44140625" style="3" customWidth="1"/>
    <col min="15111" max="15361" width="9.109375" style="3"/>
    <col min="15362" max="15362" width="10.44140625" style="3" customWidth="1"/>
    <col min="15363" max="15363" width="61.6640625" style="3" bestFit="1" customWidth="1"/>
    <col min="15364" max="15365" width="9.109375" style="3"/>
    <col min="15366" max="15366" width="16.44140625" style="3" customWidth="1"/>
    <col min="15367" max="15617" width="9.109375" style="3"/>
    <col min="15618" max="15618" width="10.44140625" style="3" customWidth="1"/>
    <col min="15619" max="15619" width="61.6640625" style="3" bestFit="1" customWidth="1"/>
    <col min="15620" max="15621" width="9.109375" style="3"/>
    <col min="15622" max="15622" width="16.44140625" style="3" customWidth="1"/>
    <col min="15623" max="15873" width="9.109375" style="3"/>
    <col min="15874" max="15874" width="10.44140625" style="3" customWidth="1"/>
    <col min="15875" max="15875" width="61.6640625" style="3" bestFit="1" customWidth="1"/>
    <col min="15876" max="15877" width="9.109375" style="3"/>
    <col min="15878" max="15878" width="16.44140625" style="3" customWidth="1"/>
    <col min="15879" max="16129" width="9.109375" style="3"/>
    <col min="16130" max="16130" width="10.44140625" style="3" customWidth="1"/>
    <col min="16131" max="16131" width="61.6640625" style="3" bestFit="1" customWidth="1"/>
    <col min="16132" max="16133" width="9.109375" style="3"/>
    <col min="16134" max="16134" width="16.44140625" style="3" customWidth="1"/>
    <col min="16135" max="16384" width="9.109375" style="3"/>
  </cols>
  <sheetData>
    <row r="1" spans="2:10" ht="33.75" customHeight="1"/>
    <row r="4" spans="2:10" ht="20.399999999999999">
      <c r="B4" s="2916" t="s">
        <v>410</v>
      </c>
      <c r="C4" s="2916"/>
      <c r="D4" s="2916"/>
    </row>
    <row r="5" spans="2:10">
      <c r="B5" s="2918" t="s">
        <v>411</v>
      </c>
      <c r="C5" s="2918"/>
      <c r="D5" s="2918"/>
    </row>
    <row r="6" spans="2:10" ht="20.399999999999999">
      <c r="B6" s="2916" t="s">
        <v>0</v>
      </c>
      <c r="C6" s="2916"/>
      <c r="D6" s="2916"/>
      <c r="E6" s="1"/>
      <c r="F6" s="1"/>
      <c r="G6" s="2"/>
      <c r="H6" s="2"/>
      <c r="I6" s="2"/>
      <c r="J6" s="2"/>
    </row>
    <row r="7" spans="2:10" s="6" customFormat="1" ht="16.2">
      <c r="B7" s="2917" t="s">
        <v>502</v>
      </c>
      <c r="C7" s="2917"/>
      <c r="D7" s="2917"/>
      <c r="E7" s="4"/>
      <c r="F7" s="4"/>
      <c r="G7" s="5"/>
      <c r="H7" s="5"/>
      <c r="I7" s="5"/>
      <c r="J7" s="5"/>
    </row>
    <row r="8" spans="2:10">
      <c r="B8" s="7" t="s">
        <v>1</v>
      </c>
      <c r="C8" s="8" t="s">
        <v>2</v>
      </c>
      <c r="D8" s="9"/>
      <c r="E8" s="10"/>
    </row>
    <row r="9" spans="2:10">
      <c r="B9" s="10">
        <v>1</v>
      </c>
      <c r="C9" s="9" t="s">
        <v>3</v>
      </c>
      <c r="D9" s="9"/>
      <c r="E9" s="10"/>
    </row>
    <row r="10" spans="2:10">
      <c r="B10" s="10"/>
      <c r="C10" s="7" t="s">
        <v>4</v>
      </c>
      <c r="D10" s="9"/>
      <c r="E10" s="10"/>
    </row>
    <row r="11" spans="2:10">
      <c r="B11" s="10">
        <v>2</v>
      </c>
      <c r="C11" s="9" t="s">
        <v>5</v>
      </c>
      <c r="D11" s="9"/>
      <c r="E11" s="10"/>
    </row>
    <row r="12" spans="2:10">
      <c r="B12" s="10">
        <v>3</v>
      </c>
      <c r="C12" s="9" t="s">
        <v>6</v>
      </c>
      <c r="D12" s="9"/>
      <c r="E12" s="10"/>
    </row>
    <row r="13" spans="2:10">
      <c r="B13" s="10">
        <v>4</v>
      </c>
      <c r="C13" s="9" t="s">
        <v>7</v>
      </c>
      <c r="D13" s="9"/>
      <c r="E13" s="10"/>
    </row>
    <row r="14" spans="2:10">
      <c r="B14" s="10">
        <v>5</v>
      </c>
      <c r="C14" s="9" t="s">
        <v>8</v>
      </c>
      <c r="D14" s="9"/>
      <c r="E14" s="10"/>
    </row>
    <row r="15" spans="2:10">
      <c r="B15" s="10">
        <v>6</v>
      </c>
      <c r="C15" s="9" t="s">
        <v>9</v>
      </c>
      <c r="D15" s="9"/>
      <c r="E15" s="10"/>
    </row>
    <row r="16" spans="2:10">
      <c r="B16" s="10" t="s">
        <v>414</v>
      </c>
      <c r="C16" s="9" t="s">
        <v>10</v>
      </c>
      <c r="D16" s="9"/>
      <c r="E16" s="10"/>
    </row>
    <row r="17" spans="2:12">
      <c r="B17" s="10" t="s">
        <v>415</v>
      </c>
      <c r="C17" s="9" t="s">
        <v>413</v>
      </c>
      <c r="D17" s="9"/>
      <c r="E17" s="10"/>
    </row>
    <row r="18" spans="2:12" s="8" customFormat="1">
      <c r="B18" s="10"/>
      <c r="C18" s="8" t="s">
        <v>11</v>
      </c>
      <c r="D18" s="7"/>
      <c r="E18" s="7"/>
      <c r="F18" s="7"/>
      <c r="K18" s="3"/>
    </row>
    <row r="19" spans="2:12">
      <c r="B19" s="10">
        <v>8</v>
      </c>
      <c r="C19" s="3" t="s">
        <v>12</v>
      </c>
      <c r="D19" s="9"/>
      <c r="E19" s="9"/>
      <c r="F19" s="9"/>
      <c r="H19" s="10"/>
      <c r="J19" s="9"/>
      <c r="K19" s="9"/>
      <c r="L19" s="9"/>
    </row>
    <row r="20" spans="2:12">
      <c r="B20" s="10">
        <v>9</v>
      </c>
      <c r="C20" s="3" t="s">
        <v>13</v>
      </c>
      <c r="D20" s="9"/>
      <c r="E20" s="9"/>
      <c r="F20" s="9"/>
      <c r="H20" s="10"/>
      <c r="J20" s="9"/>
      <c r="K20" s="9"/>
      <c r="L20" s="9"/>
    </row>
    <row r="21" spans="2:12">
      <c r="B21" s="10">
        <v>10</v>
      </c>
      <c r="C21" s="3" t="s">
        <v>14</v>
      </c>
      <c r="D21" s="9"/>
      <c r="E21" s="9"/>
      <c r="F21" s="9"/>
      <c r="H21" s="10"/>
      <c r="I21" s="9"/>
      <c r="J21" s="9"/>
      <c r="K21" s="9"/>
      <c r="L21" s="9"/>
    </row>
    <row r="22" spans="2:12">
      <c r="B22" s="10">
        <v>11</v>
      </c>
      <c r="C22" s="3" t="s">
        <v>15</v>
      </c>
      <c r="D22" s="9"/>
      <c r="E22" s="9"/>
      <c r="F22" s="9"/>
      <c r="H22" s="10"/>
      <c r="I22" s="9"/>
      <c r="J22" s="9"/>
      <c r="K22" s="9"/>
      <c r="L22" s="9"/>
    </row>
    <row r="23" spans="2:12">
      <c r="B23" s="10">
        <v>12</v>
      </c>
      <c r="C23" s="3" t="s">
        <v>16</v>
      </c>
      <c r="D23" s="9"/>
      <c r="E23" s="9"/>
      <c r="F23" s="9"/>
      <c r="H23" s="10"/>
      <c r="I23" s="9"/>
      <c r="J23" s="9"/>
      <c r="K23" s="9"/>
      <c r="L23" s="9"/>
    </row>
    <row r="24" spans="2:12">
      <c r="B24" s="10">
        <v>13</v>
      </c>
      <c r="C24" s="3" t="s">
        <v>17</v>
      </c>
      <c r="D24" s="9"/>
      <c r="E24" s="9"/>
      <c r="F24" s="9"/>
      <c r="H24" s="10"/>
      <c r="I24" s="9"/>
      <c r="J24" s="9"/>
      <c r="K24" s="9"/>
      <c r="L24" s="9"/>
    </row>
    <row r="25" spans="2:12">
      <c r="B25" s="10">
        <v>14</v>
      </c>
      <c r="C25" s="3" t="s">
        <v>18</v>
      </c>
      <c r="D25" s="9"/>
      <c r="E25" s="9"/>
      <c r="F25" s="9"/>
      <c r="H25" s="10"/>
      <c r="I25" s="9"/>
      <c r="J25" s="9"/>
      <c r="K25" s="9"/>
      <c r="L25" s="9"/>
    </row>
    <row r="26" spans="2:12">
      <c r="B26" s="10">
        <v>15</v>
      </c>
      <c r="C26" s="3" t="s">
        <v>19</v>
      </c>
      <c r="D26" s="9"/>
      <c r="E26" s="9"/>
      <c r="F26" s="9"/>
      <c r="H26" s="10"/>
      <c r="I26" s="9"/>
      <c r="J26" s="9"/>
      <c r="K26" s="9"/>
      <c r="L26" s="9"/>
    </row>
    <row r="27" spans="2:12">
      <c r="B27" s="10">
        <v>16</v>
      </c>
      <c r="C27" s="3" t="s">
        <v>20</v>
      </c>
      <c r="D27" s="9"/>
      <c r="E27" s="9"/>
      <c r="F27" s="9"/>
      <c r="H27" s="10"/>
      <c r="I27" s="9"/>
      <c r="J27" s="9"/>
      <c r="K27" s="9"/>
      <c r="L27" s="9"/>
    </row>
    <row r="28" spans="2:12">
      <c r="B28" s="10" t="s">
        <v>406</v>
      </c>
      <c r="C28" s="3" t="s">
        <v>408</v>
      </c>
      <c r="D28" s="9"/>
      <c r="E28" s="9"/>
      <c r="F28" s="9"/>
      <c r="H28" s="10"/>
      <c r="I28" s="9"/>
      <c r="J28" s="9"/>
      <c r="K28" s="9"/>
      <c r="L28" s="9"/>
    </row>
    <row r="29" spans="2:12">
      <c r="B29" s="10" t="s">
        <v>407</v>
      </c>
      <c r="C29" s="3" t="s">
        <v>409</v>
      </c>
      <c r="D29" s="9"/>
      <c r="E29" s="9"/>
      <c r="F29" s="9"/>
      <c r="H29" s="10"/>
      <c r="I29" s="9"/>
      <c r="J29" s="9"/>
      <c r="K29" s="9"/>
      <c r="L29" s="9"/>
    </row>
    <row r="30" spans="2:12">
      <c r="B30" s="10">
        <v>18</v>
      </c>
      <c r="C30" s="3" t="s">
        <v>21</v>
      </c>
      <c r="D30" s="9"/>
      <c r="E30" s="9"/>
      <c r="F30" s="9"/>
      <c r="H30" s="10"/>
      <c r="I30" s="11"/>
      <c r="J30" s="9"/>
      <c r="K30" s="9"/>
      <c r="L30" s="9"/>
    </row>
    <row r="31" spans="2:12">
      <c r="B31" s="10">
        <v>19</v>
      </c>
      <c r="C31" s="3" t="s">
        <v>412</v>
      </c>
      <c r="D31" s="9"/>
      <c r="E31" s="9"/>
      <c r="F31" s="9"/>
      <c r="H31" s="10"/>
      <c r="I31" s="9"/>
      <c r="J31" s="9"/>
      <c r="K31" s="9"/>
      <c r="L31" s="9"/>
    </row>
    <row r="32" spans="2:12">
      <c r="B32" s="10">
        <v>20</v>
      </c>
      <c r="C32" s="3" t="s">
        <v>22</v>
      </c>
      <c r="D32" s="9"/>
      <c r="E32" s="9"/>
      <c r="F32" s="9"/>
      <c r="H32" s="10"/>
      <c r="I32" s="9"/>
      <c r="J32" s="9"/>
      <c r="K32" s="9"/>
      <c r="L32" s="9"/>
    </row>
    <row r="33" spans="2:12">
      <c r="B33" s="10">
        <v>21</v>
      </c>
      <c r="C33" s="3" t="s">
        <v>23</v>
      </c>
      <c r="D33" s="9"/>
      <c r="E33" s="9"/>
      <c r="F33" s="9"/>
      <c r="H33" s="10"/>
      <c r="I33" s="9"/>
      <c r="J33" s="9"/>
      <c r="K33" s="9"/>
      <c r="L33" s="9"/>
    </row>
    <row r="34" spans="2:12">
      <c r="B34" s="10">
        <v>22</v>
      </c>
      <c r="C34" s="3" t="s">
        <v>177</v>
      </c>
      <c r="D34" s="9"/>
      <c r="E34" s="9"/>
      <c r="F34" s="9"/>
      <c r="H34" s="10"/>
      <c r="I34" s="9"/>
      <c r="J34" s="9"/>
      <c r="K34" s="9"/>
      <c r="L34" s="9"/>
    </row>
    <row r="35" spans="2:12">
      <c r="B35" s="10">
        <v>23</v>
      </c>
      <c r="C35" s="3" t="s">
        <v>24</v>
      </c>
      <c r="D35" s="9"/>
      <c r="E35" s="9"/>
      <c r="F35" s="9"/>
      <c r="H35" s="10"/>
      <c r="I35" s="9"/>
      <c r="J35" s="9"/>
      <c r="K35" s="9"/>
      <c r="L35" s="9"/>
    </row>
    <row r="36" spans="2:12">
      <c r="B36" s="10"/>
      <c r="C36" s="3" t="s">
        <v>25</v>
      </c>
      <c r="D36" s="9"/>
      <c r="E36" s="9"/>
      <c r="F36" s="9"/>
      <c r="H36" s="10"/>
      <c r="I36" s="9"/>
      <c r="J36" s="9"/>
      <c r="K36" s="9"/>
      <c r="L36" s="9"/>
    </row>
    <row r="37" spans="2:12">
      <c r="B37" s="10">
        <v>24</v>
      </c>
      <c r="C37" s="3" t="s">
        <v>26</v>
      </c>
      <c r="D37" s="9"/>
      <c r="E37" s="9"/>
      <c r="F37" s="9"/>
      <c r="H37" s="10"/>
      <c r="I37" s="9"/>
      <c r="J37" s="9"/>
      <c r="K37" s="9"/>
      <c r="L37" s="9"/>
    </row>
    <row r="38" spans="2:12">
      <c r="B38" s="10"/>
      <c r="C38" s="3" t="s">
        <v>27</v>
      </c>
      <c r="D38" s="9"/>
      <c r="E38" s="9"/>
      <c r="F38" s="9"/>
      <c r="H38" s="10"/>
      <c r="I38" s="9"/>
      <c r="J38" s="9"/>
      <c r="K38" s="9"/>
      <c r="L38" s="9"/>
    </row>
    <row r="39" spans="2:12">
      <c r="B39" s="10">
        <v>25</v>
      </c>
      <c r="C39" s="3" t="s">
        <v>28</v>
      </c>
      <c r="D39" s="9"/>
      <c r="E39" s="9"/>
      <c r="F39" s="9"/>
      <c r="H39" s="10"/>
      <c r="I39" s="9"/>
      <c r="J39" s="9"/>
      <c r="K39" s="9"/>
      <c r="L39" s="9"/>
    </row>
    <row r="40" spans="2:12">
      <c r="B40" s="10">
        <v>26</v>
      </c>
      <c r="C40" s="3" t="s">
        <v>29</v>
      </c>
      <c r="D40" s="9"/>
      <c r="E40" s="9"/>
      <c r="F40" s="9"/>
      <c r="H40" s="10"/>
      <c r="I40" s="9"/>
      <c r="J40" s="9"/>
      <c r="K40" s="9"/>
      <c r="L40" s="9"/>
    </row>
    <row r="41" spans="2:12">
      <c r="B41" s="10">
        <v>27</v>
      </c>
      <c r="C41" s="3" t="s">
        <v>30</v>
      </c>
      <c r="D41" s="9"/>
      <c r="E41" s="9"/>
      <c r="F41" s="9"/>
      <c r="H41" s="10"/>
      <c r="I41" s="9"/>
      <c r="J41" s="9"/>
      <c r="K41" s="9"/>
      <c r="L41" s="9"/>
    </row>
    <row r="42" spans="2:12">
      <c r="B42" s="10">
        <v>28</v>
      </c>
      <c r="C42" s="3" t="s">
        <v>31</v>
      </c>
      <c r="D42" s="9"/>
      <c r="E42" s="9"/>
      <c r="F42" s="9"/>
      <c r="H42" s="10"/>
      <c r="I42" s="9"/>
      <c r="J42" s="9"/>
      <c r="K42" s="9"/>
      <c r="L42" s="9"/>
    </row>
    <row r="43" spans="2:12">
      <c r="B43" s="10"/>
      <c r="C43" s="7" t="s">
        <v>32</v>
      </c>
      <c r="D43" s="9"/>
      <c r="E43" s="9"/>
      <c r="F43" s="9"/>
      <c r="H43" s="10"/>
      <c r="I43" s="11"/>
      <c r="J43" s="9"/>
      <c r="K43" s="9"/>
      <c r="L43" s="9"/>
    </row>
    <row r="44" spans="2:12">
      <c r="B44" s="10">
        <v>29</v>
      </c>
      <c r="C44" s="11" t="s">
        <v>33</v>
      </c>
      <c r="D44" s="9"/>
      <c r="E44" s="9"/>
      <c r="F44" s="9"/>
      <c r="K44" s="8"/>
    </row>
    <row r="45" spans="2:12">
      <c r="B45" s="10">
        <v>30</v>
      </c>
      <c r="C45" s="11" t="s">
        <v>34</v>
      </c>
      <c r="D45" s="9"/>
      <c r="E45" s="9"/>
      <c r="F45" s="9"/>
      <c r="I45" s="9"/>
      <c r="J45" s="9"/>
      <c r="K45" s="9"/>
      <c r="L45" s="9"/>
    </row>
    <row r="46" spans="2:12">
      <c r="B46" s="12">
        <v>31</v>
      </c>
      <c r="C46" s="11" t="s">
        <v>430</v>
      </c>
      <c r="D46" s="9"/>
      <c r="E46" s="9"/>
      <c r="F46" s="9"/>
      <c r="I46" s="9"/>
      <c r="J46" s="9"/>
      <c r="K46" s="9"/>
      <c r="L46" s="9"/>
    </row>
    <row r="47" spans="2:12">
      <c r="B47" s="10"/>
      <c r="C47" s="13" t="s">
        <v>35</v>
      </c>
      <c r="D47" s="9"/>
      <c r="E47" s="9"/>
      <c r="F47" s="9"/>
      <c r="K47" s="9"/>
    </row>
    <row r="48" spans="2:12">
      <c r="B48" s="10">
        <v>32</v>
      </c>
      <c r="C48" s="3" t="s">
        <v>36</v>
      </c>
      <c r="K48" s="9"/>
    </row>
    <row r="49" spans="2:11">
      <c r="B49" s="10">
        <v>33</v>
      </c>
      <c r="C49" s="3" t="s">
        <v>37</v>
      </c>
      <c r="K49" s="9"/>
    </row>
    <row r="50" spans="2:11">
      <c r="B50" s="10">
        <v>34</v>
      </c>
      <c r="C50" s="3" t="s">
        <v>38</v>
      </c>
      <c r="D50" s="9"/>
      <c r="E50" s="9"/>
      <c r="F50" s="9"/>
      <c r="K50" s="9"/>
    </row>
    <row r="51" spans="2:11">
      <c r="B51" s="10">
        <v>35</v>
      </c>
      <c r="C51" s="3" t="s">
        <v>39</v>
      </c>
      <c r="D51" s="9"/>
      <c r="E51" s="9"/>
      <c r="F51" s="9"/>
      <c r="K51" s="9"/>
    </row>
    <row r="52" spans="2:11">
      <c r="B52" s="10">
        <v>36</v>
      </c>
      <c r="C52" s="3" t="s">
        <v>40</v>
      </c>
      <c r="D52" s="9"/>
      <c r="E52" s="9"/>
      <c r="F52" s="9"/>
      <c r="K52" s="7"/>
    </row>
    <row r="53" spans="2:11">
      <c r="B53" s="10">
        <v>37</v>
      </c>
      <c r="C53" s="3" t="s">
        <v>41</v>
      </c>
      <c r="D53" s="9"/>
      <c r="E53" s="9"/>
      <c r="F53" s="9"/>
      <c r="K53" s="7"/>
    </row>
    <row r="54" spans="2:11">
      <c r="B54" s="10">
        <v>38</v>
      </c>
      <c r="C54" s="3" t="s">
        <v>42</v>
      </c>
      <c r="D54" s="9"/>
      <c r="E54" s="9"/>
      <c r="F54" s="9"/>
    </row>
    <row r="55" spans="2:11">
      <c r="B55" s="10">
        <v>39</v>
      </c>
      <c r="C55" s="3" t="s">
        <v>43</v>
      </c>
      <c r="D55" s="9"/>
      <c r="E55" s="9"/>
      <c r="F55" s="9"/>
    </row>
    <row r="56" spans="2:11">
      <c r="B56" s="10">
        <v>40</v>
      </c>
      <c r="C56" s="3" t="s">
        <v>44</v>
      </c>
      <c r="D56" s="9"/>
      <c r="E56" s="9"/>
      <c r="F56" s="9"/>
      <c r="G56" s="3" t="s">
        <v>45</v>
      </c>
    </row>
    <row r="57" spans="2:11">
      <c r="B57" s="10">
        <v>41</v>
      </c>
      <c r="C57" s="3" t="s">
        <v>46</v>
      </c>
      <c r="D57" s="9"/>
      <c r="E57" s="9"/>
      <c r="F57" s="9"/>
    </row>
    <row r="58" spans="2:11">
      <c r="B58" s="10">
        <v>42</v>
      </c>
      <c r="C58" s="3" t="s">
        <v>47</v>
      </c>
      <c r="D58" s="9"/>
      <c r="E58" s="9"/>
      <c r="F58" s="9"/>
    </row>
    <row r="59" spans="2:11">
      <c r="B59" s="10">
        <v>43</v>
      </c>
      <c r="C59" s="3" t="s">
        <v>48</v>
      </c>
      <c r="D59" s="9"/>
      <c r="E59" s="9"/>
      <c r="F59" s="9"/>
    </row>
    <row r="60" spans="2:11">
      <c r="B60" s="10">
        <v>44</v>
      </c>
      <c r="C60" s="3" t="s">
        <v>49</v>
      </c>
      <c r="D60" s="9"/>
      <c r="E60" s="9"/>
      <c r="F60" s="9"/>
    </row>
    <row r="61" spans="2:11">
      <c r="B61" s="10">
        <v>45</v>
      </c>
      <c r="C61" s="3" t="s">
        <v>50</v>
      </c>
      <c r="D61" s="9"/>
      <c r="E61" s="9"/>
      <c r="F61" s="9"/>
    </row>
    <row r="62" spans="2:11">
      <c r="B62" s="10">
        <v>46</v>
      </c>
      <c r="C62" s="3" t="s">
        <v>178</v>
      </c>
      <c r="D62" s="9"/>
      <c r="E62" s="9"/>
      <c r="F62" s="9"/>
    </row>
    <row r="63" spans="2:11">
      <c r="B63" s="10"/>
      <c r="C63" s="8" t="s">
        <v>51</v>
      </c>
      <c r="D63" s="9"/>
      <c r="E63" s="9"/>
      <c r="F63" s="9"/>
      <c r="K63" s="9"/>
    </row>
    <row r="64" spans="2:11">
      <c r="B64" s="10">
        <v>47</v>
      </c>
      <c r="C64" s="3" t="s">
        <v>52</v>
      </c>
      <c r="D64" s="9"/>
      <c r="E64" s="9"/>
      <c r="F64" s="9"/>
    </row>
    <row r="65" spans="2:11">
      <c r="B65" s="10">
        <v>48</v>
      </c>
      <c r="C65" s="3" t="s">
        <v>51</v>
      </c>
      <c r="D65" s="9"/>
      <c r="E65" s="9"/>
      <c r="F65" s="9"/>
    </row>
    <row r="66" spans="2:11">
      <c r="B66" s="10">
        <v>49</v>
      </c>
      <c r="C66" s="3" t="s">
        <v>53</v>
      </c>
      <c r="D66" s="9"/>
      <c r="E66" s="9"/>
      <c r="F66" s="9"/>
    </row>
    <row r="67" spans="2:11">
      <c r="B67" s="10"/>
      <c r="C67" s="8" t="s">
        <v>54</v>
      </c>
      <c r="K67" s="11"/>
    </row>
    <row r="68" spans="2:11">
      <c r="B68" s="10">
        <v>50</v>
      </c>
      <c r="C68" s="3" t="s">
        <v>55</v>
      </c>
      <c r="D68" s="9"/>
      <c r="E68" s="9"/>
      <c r="F68" s="9"/>
    </row>
    <row r="69" spans="2:11">
      <c r="B69" s="10">
        <v>51</v>
      </c>
      <c r="C69" s="3" t="s">
        <v>56</v>
      </c>
      <c r="D69" s="9"/>
      <c r="E69" s="9"/>
      <c r="F69" s="9"/>
    </row>
    <row r="70" spans="2:11">
      <c r="B70" s="10">
        <v>52</v>
      </c>
      <c r="C70" s="3" t="s">
        <v>57</v>
      </c>
      <c r="D70" s="9"/>
      <c r="E70" s="9"/>
      <c r="F70" s="9"/>
    </row>
    <row r="71" spans="2:11">
      <c r="B71" s="9"/>
      <c r="C71" s="8" t="s">
        <v>58</v>
      </c>
      <c r="D71" s="9"/>
      <c r="E71" s="9"/>
      <c r="F71" s="9"/>
    </row>
    <row r="72" spans="2:11">
      <c r="B72" s="10">
        <v>53</v>
      </c>
      <c r="C72" s="3" t="s">
        <v>59</v>
      </c>
      <c r="D72" s="9"/>
      <c r="E72" s="9"/>
      <c r="F72" s="9"/>
    </row>
    <row r="73" spans="2:11">
      <c r="B73" s="10">
        <v>54</v>
      </c>
      <c r="C73" s="3" t="s">
        <v>179</v>
      </c>
      <c r="D73" s="9"/>
      <c r="E73" s="9"/>
      <c r="F73" s="9"/>
    </row>
    <row r="74" spans="2:11">
      <c r="B74" s="10">
        <v>55</v>
      </c>
      <c r="C74" s="3" t="s">
        <v>60</v>
      </c>
      <c r="D74" s="9"/>
      <c r="E74" s="9"/>
      <c r="F74" s="9"/>
    </row>
    <row r="75" spans="2:11">
      <c r="B75" s="10">
        <v>56</v>
      </c>
      <c r="C75" s="3" t="s">
        <v>61</v>
      </c>
      <c r="D75" s="9"/>
      <c r="E75" s="9"/>
      <c r="F75" s="9"/>
    </row>
    <row r="76" spans="2:11">
      <c r="B76" s="10">
        <v>57</v>
      </c>
      <c r="C76" s="3" t="s">
        <v>62</v>
      </c>
      <c r="D76" s="9"/>
      <c r="E76" s="9"/>
      <c r="F76" s="9"/>
    </row>
    <row r="77" spans="2:11">
      <c r="B77" s="10">
        <v>58</v>
      </c>
      <c r="C77" s="3" t="s">
        <v>484</v>
      </c>
      <c r="D77" s="9"/>
      <c r="E77" s="9"/>
      <c r="F77" s="9"/>
    </row>
    <row r="78" spans="2:11">
      <c r="B78" s="10">
        <v>59</v>
      </c>
      <c r="C78" s="9" t="s">
        <v>173</v>
      </c>
      <c r="D78" s="9"/>
      <c r="E78" s="9"/>
      <c r="F78" s="9"/>
    </row>
    <row r="79" spans="2:11">
      <c r="B79" s="10">
        <v>60</v>
      </c>
      <c r="C79" s="9" t="s">
        <v>63</v>
      </c>
      <c r="D79" s="9"/>
      <c r="E79" s="9"/>
      <c r="F79" s="9"/>
    </row>
    <row r="80" spans="2:11">
      <c r="B80" s="14" t="s">
        <v>64</v>
      </c>
      <c r="C80" s="9"/>
      <c r="D80" s="9"/>
      <c r="E80" s="9"/>
      <c r="F80" s="9"/>
    </row>
    <row r="81" spans="2:6">
      <c r="B81" s="9"/>
      <c r="C81" s="9"/>
      <c r="D81" s="9"/>
      <c r="E81" s="9"/>
      <c r="F81" s="9"/>
    </row>
    <row r="82" spans="2:6">
      <c r="B82" s="9"/>
      <c r="C82" s="9"/>
      <c r="D82" s="9"/>
      <c r="E82" s="9"/>
      <c r="F82" s="9"/>
    </row>
    <row r="83" spans="2:6">
      <c r="B83" s="9"/>
      <c r="C83" s="9"/>
      <c r="D83" s="9"/>
      <c r="E83" s="9"/>
      <c r="F83" s="9"/>
    </row>
    <row r="84" spans="2:6">
      <c r="B84" s="9"/>
      <c r="C84" s="9"/>
      <c r="D84" s="9"/>
      <c r="E84" s="9"/>
      <c r="F84" s="9"/>
    </row>
    <row r="85" spans="2:6">
      <c r="B85" s="9"/>
      <c r="C85" s="9"/>
      <c r="D85" s="9"/>
      <c r="E85" s="9"/>
      <c r="F85" s="9"/>
    </row>
    <row r="86" spans="2:6">
      <c r="B86" s="9"/>
      <c r="C86" s="9"/>
      <c r="D86" s="9"/>
      <c r="E86" s="9"/>
      <c r="F86" s="9"/>
    </row>
    <row r="87" spans="2:6">
      <c r="B87" s="9"/>
      <c r="C87" s="9"/>
      <c r="D87" s="9"/>
      <c r="E87" s="9"/>
      <c r="F87" s="9"/>
    </row>
    <row r="88" spans="2:6">
      <c r="B88" s="9"/>
      <c r="C88" s="9"/>
      <c r="D88" s="9"/>
      <c r="E88" s="9"/>
      <c r="F88" s="9"/>
    </row>
    <row r="89" spans="2:6">
      <c r="B89" s="9"/>
      <c r="C89" s="9"/>
      <c r="D89" s="9"/>
      <c r="E89" s="9"/>
      <c r="F89" s="9"/>
    </row>
    <row r="90" spans="2:6">
      <c r="B90" s="9"/>
      <c r="C90" s="9"/>
      <c r="D90" s="9"/>
      <c r="E90" s="9"/>
      <c r="F90" s="9"/>
    </row>
    <row r="91" spans="2:6">
      <c r="B91" s="9"/>
      <c r="C91" s="9"/>
      <c r="D91" s="9"/>
      <c r="E91" s="9"/>
      <c r="F91" s="9"/>
    </row>
    <row r="92" spans="2:6">
      <c r="B92" s="9"/>
      <c r="C92" s="9"/>
      <c r="D92" s="9"/>
      <c r="E92" s="9"/>
      <c r="F92" s="9"/>
    </row>
    <row r="93" spans="2:6">
      <c r="B93" s="9"/>
      <c r="C93" s="9"/>
      <c r="D93" s="9"/>
      <c r="E93" s="9"/>
      <c r="F93" s="9"/>
    </row>
    <row r="94" spans="2:6">
      <c r="B94" s="9"/>
      <c r="C94" s="9"/>
      <c r="D94" s="9"/>
      <c r="E94" s="9"/>
      <c r="F94" s="9"/>
    </row>
    <row r="95" spans="2:6">
      <c r="B95" s="9"/>
      <c r="C95" s="9"/>
      <c r="D95" s="9"/>
      <c r="E95" s="9"/>
      <c r="F95" s="9"/>
    </row>
    <row r="96" spans="2:6">
      <c r="B96" s="9"/>
      <c r="C96" s="9"/>
      <c r="D96" s="9"/>
      <c r="E96" s="9"/>
      <c r="F96" s="9"/>
    </row>
    <row r="97" spans="2:6">
      <c r="B97" s="9"/>
      <c r="C97" s="9"/>
      <c r="D97" s="9"/>
      <c r="E97" s="9"/>
      <c r="F97" s="9"/>
    </row>
    <row r="98" spans="2:6">
      <c r="B98" s="9"/>
      <c r="C98" s="9"/>
      <c r="D98" s="9"/>
      <c r="E98" s="9"/>
      <c r="F98" s="9"/>
    </row>
    <row r="99" spans="2:6">
      <c r="B99" s="9"/>
      <c r="C99" s="9"/>
      <c r="D99" s="9"/>
      <c r="E99" s="9"/>
      <c r="F99" s="9"/>
    </row>
    <row r="100" spans="2:6">
      <c r="B100" s="9"/>
      <c r="C100" s="9"/>
      <c r="D100" s="9"/>
      <c r="E100" s="9"/>
      <c r="F100" s="9"/>
    </row>
    <row r="101" spans="2:6">
      <c r="B101" s="9"/>
      <c r="C101" s="9"/>
      <c r="D101" s="9"/>
      <c r="E101" s="9"/>
      <c r="F101" s="9"/>
    </row>
    <row r="102" spans="2:6">
      <c r="B102" s="9"/>
      <c r="C102" s="9"/>
      <c r="D102" s="9"/>
      <c r="E102" s="9"/>
      <c r="F102" s="9"/>
    </row>
    <row r="103" spans="2:6">
      <c r="B103" s="9"/>
      <c r="C103" s="9"/>
      <c r="D103" s="9"/>
      <c r="E103" s="9"/>
      <c r="F103" s="9"/>
    </row>
    <row r="104" spans="2:6">
      <c r="B104" s="9"/>
      <c r="C104" s="9"/>
      <c r="D104" s="9"/>
      <c r="E104" s="9"/>
      <c r="F104" s="9"/>
    </row>
    <row r="105" spans="2:6">
      <c r="B105" s="9"/>
      <c r="C105" s="9"/>
      <c r="D105" s="9"/>
      <c r="E105" s="9"/>
      <c r="F105" s="9"/>
    </row>
    <row r="106" spans="2:6">
      <c r="B106" s="9"/>
      <c r="C106" s="9"/>
      <c r="D106" s="9"/>
      <c r="E106" s="9"/>
      <c r="F106" s="9"/>
    </row>
    <row r="107" spans="2:6">
      <c r="B107" s="9"/>
      <c r="C107" s="9"/>
      <c r="D107" s="9"/>
      <c r="E107" s="9"/>
      <c r="F107" s="9"/>
    </row>
    <row r="108" spans="2:6">
      <c r="B108" s="9"/>
      <c r="C108" s="9"/>
      <c r="D108" s="9"/>
      <c r="E108" s="9"/>
      <c r="F108" s="9"/>
    </row>
    <row r="109" spans="2:6">
      <c r="B109" s="9"/>
      <c r="C109" s="9"/>
      <c r="D109" s="9"/>
      <c r="E109" s="9"/>
      <c r="F109" s="9"/>
    </row>
    <row r="110" spans="2:6">
      <c r="B110" s="9"/>
      <c r="C110" s="9"/>
      <c r="D110" s="9"/>
      <c r="E110" s="9"/>
      <c r="F110" s="9"/>
    </row>
    <row r="111" spans="2:6">
      <c r="B111" s="9"/>
      <c r="C111" s="9"/>
      <c r="D111" s="9"/>
      <c r="E111" s="9"/>
      <c r="F111" s="9"/>
    </row>
    <row r="112" spans="2:6">
      <c r="B112" s="9"/>
      <c r="C112" s="9"/>
      <c r="D112" s="9"/>
      <c r="E112" s="9"/>
      <c r="F112" s="9"/>
    </row>
    <row r="113" spans="2:6">
      <c r="B113" s="9"/>
      <c r="C113" s="9"/>
      <c r="D113" s="9"/>
      <c r="E113" s="9"/>
      <c r="F113" s="9"/>
    </row>
    <row r="114" spans="2:6">
      <c r="B114" s="9"/>
      <c r="C114" s="9"/>
      <c r="D114" s="9"/>
      <c r="E114" s="9"/>
      <c r="F114" s="9"/>
    </row>
    <row r="115" spans="2:6">
      <c r="B115" s="9"/>
      <c r="C115" s="9"/>
      <c r="D115" s="9"/>
      <c r="E115" s="9"/>
      <c r="F115" s="9"/>
    </row>
    <row r="116" spans="2:6">
      <c r="B116" s="9"/>
      <c r="C116" s="9"/>
      <c r="D116" s="9"/>
      <c r="E116" s="9"/>
      <c r="F116" s="9"/>
    </row>
    <row r="117" spans="2:6">
      <c r="B117" s="9"/>
      <c r="C117" s="9"/>
      <c r="D117" s="9"/>
      <c r="E117" s="9"/>
      <c r="F117" s="9"/>
    </row>
    <row r="118" spans="2:6">
      <c r="B118" s="9"/>
      <c r="C118" s="9"/>
      <c r="D118" s="9"/>
      <c r="E118" s="9"/>
      <c r="F118" s="9"/>
    </row>
    <row r="119" spans="2:6">
      <c r="B119" s="9"/>
      <c r="C119" s="9"/>
      <c r="D119" s="9"/>
      <c r="E119" s="9"/>
      <c r="F119" s="9"/>
    </row>
    <row r="120" spans="2:6">
      <c r="B120" s="9"/>
      <c r="C120" s="9"/>
      <c r="D120" s="9"/>
      <c r="E120" s="9"/>
      <c r="F120" s="9"/>
    </row>
    <row r="121" spans="2:6">
      <c r="B121" s="9"/>
      <c r="C121" s="9"/>
      <c r="D121" s="9"/>
      <c r="E121" s="9"/>
      <c r="F121" s="9"/>
    </row>
    <row r="122" spans="2:6">
      <c r="B122" s="9"/>
      <c r="C122" s="9"/>
      <c r="D122" s="9"/>
      <c r="E122" s="9"/>
      <c r="F122" s="9"/>
    </row>
    <row r="123" spans="2:6">
      <c r="B123" s="9"/>
      <c r="C123" s="9"/>
      <c r="D123" s="9"/>
      <c r="E123" s="9"/>
      <c r="F123" s="9"/>
    </row>
    <row r="124" spans="2:6">
      <c r="B124" s="9"/>
      <c r="C124" s="9"/>
      <c r="D124" s="9"/>
      <c r="E124" s="9"/>
      <c r="F124" s="9"/>
    </row>
    <row r="125" spans="2:6">
      <c r="B125" s="9"/>
      <c r="C125" s="9"/>
      <c r="D125" s="9"/>
      <c r="E125" s="9"/>
      <c r="F125" s="9"/>
    </row>
    <row r="126" spans="2:6">
      <c r="B126" s="9"/>
      <c r="C126" s="9"/>
      <c r="D126" s="9"/>
      <c r="E126" s="9"/>
      <c r="F126" s="9"/>
    </row>
    <row r="127" spans="2:6">
      <c r="B127" s="9"/>
      <c r="C127" s="9"/>
      <c r="D127" s="9"/>
      <c r="E127" s="9"/>
      <c r="F127" s="9"/>
    </row>
    <row r="128" spans="2:6">
      <c r="B128" s="9"/>
      <c r="C128" s="9"/>
      <c r="D128" s="9"/>
      <c r="E128" s="9"/>
      <c r="F128" s="9"/>
    </row>
    <row r="129" spans="2:6">
      <c r="B129" s="9"/>
      <c r="C129" s="9"/>
      <c r="D129" s="9"/>
      <c r="E129" s="9"/>
      <c r="F129" s="9"/>
    </row>
    <row r="130" spans="2:6">
      <c r="B130" s="9"/>
      <c r="C130" s="9"/>
      <c r="D130" s="9"/>
      <c r="E130" s="9"/>
      <c r="F130" s="9"/>
    </row>
    <row r="131" spans="2:6">
      <c r="B131" s="9"/>
      <c r="C131" s="9"/>
      <c r="D131" s="9"/>
      <c r="E131" s="9"/>
      <c r="F131" s="9"/>
    </row>
    <row r="132" spans="2:6">
      <c r="B132" s="9"/>
      <c r="C132" s="9"/>
      <c r="D132" s="9"/>
      <c r="E132" s="9"/>
      <c r="F132" s="9"/>
    </row>
    <row r="133" spans="2:6">
      <c r="B133" s="9"/>
      <c r="C133" s="9"/>
      <c r="D133" s="9"/>
      <c r="E133" s="9"/>
      <c r="F133" s="9"/>
    </row>
    <row r="134" spans="2:6">
      <c r="B134" s="9"/>
      <c r="C134" s="9"/>
      <c r="D134" s="9"/>
      <c r="E134" s="9"/>
      <c r="F134" s="9"/>
    </row>
    <row r="135" spans="2:6">
      <c r="B135" s="9"/>
      <c r="C135" s="9"/>
      <c r="D135" s="9"/>
      <c r="E135" s="9"/>
      <c r="F135" s="9"/>
    </row>
    <row r="136" spans="2:6">
      <c r="B136" s="9"/>
      <c r="C136" s="9"/>
      <c r="D136" s="9"/>
      <c r="E136" s="9"/>
      <c r="F136" s="9"/>
    </row>
    <row r="137" spans="2:6">
      <c r="B137" s="9"/>
      <c r="C137" s="9"/>
      <c r="D137" s="9"/>
      <c r="E137" s="9"/>
      <c r="F137" s="9"/>
    </row>
    <row r="138" spans="2:6">
      <c r="B138" s="9"/>
      <c r="C138" s="9"/>
      <c r="D138" s="9"/>
      <c r="E138" s="9"/>
      <c r="F138" s="9"/>
    </row>
    <row r="139" spans="2:6">
      <c r="B139" s="9"/>
      <c r="C139" s="9"/>
      <c r="D139" s="9"/>
      <c r="E139" s="9"/>
      <c r="F139" s="9"/>
    </row>
    <row r="140" spans="2:6">
      <c r="B140" s="9"/>
      <c r="C140" s="9"/>
      <c r="D140" s="9"/>
      <c r="E140" s="9"/>
      <c r="F140" s="9"/>
    </row>
    <row r="141" spans="2:6">
      <c r="B141" s="9"/>
      <c r="C141" s="9"/>
      <c r="D141" s="9"/>
      <c r="E141" s="9"/>
      <c r="F141" s="9"/>
    </row>
    <row r="142" spans="2:6">
      <c r="B142" s="9"/>
      <c r="C142" s="9"/>
      <c r="D142" s="9"/>
      <c r="E142" s="9"/>
      <c r="F142" s="9"/>
    </row>
    <row r="143" spans="2:6">
      <c r="B143" s="9"/>
      <c r="C143" s="9"/>
      <c r="D143" s="9"/>
      <c r="E143" s="9"/>
      <c r="F143" s="9"/>
    </row>
    <row r="144" spans="2:6">
      <c r="B144" s="9"/>
      <c r="C144" s="9"/>
      <c r="D144" s="9"/>
      <c r="E144" s="9"/>
      <c r="F144" s="9"/>
    </row>
    <row r="145" spans="2:6">
      <c r="B145" s="9"/>
      <c r="C145" s="9"/>
      <c r="D145" s="9"/>
      <c r="E145" s="9"/>
      <c r="F145" s="9"/>
    </row>
    <row r="146" spans="2:6">
      <c r="B146" s="9"/>
      <c r="C146" s="9"/>
      <c r="D146" s="9"/>
      <c r="E146" s="9"/>
      <c r="F146" s="9"/>
    </row>
    <row r="147" spans="2:6">
      <c r="B147" s="9"/>
      <c r="C147" s="9"/>
      <c r="D147" s="9"/>
      <c r="E147" s="9"/>
      <c r="F147" s="9"/>
    </row>
    <row r="148" spans="2:6">
      <c r="B148" s="9"/>
      <c r="C148" s="9"/>
      <c r="D148" s="9"/>
      <c r="E148" s="9"/>
      <c r="F148" s="9"/>
    </row>
    <row r="149" spans="2:6">
      <c r="B149" s="9"/>
      <c r="C149" s="9"/>
      <c r="D149" s="9"/>
      <c r="E149" s="9"/>
      <c r="F149" s="9"/>
    </row>
    <row r="150" spans="2:6">
      <c r="B150" s="9"/>
      <c r="C150" s="9"/>
      <c r="D150" s="9"/>
      <c r="E150" s="9"/>
      <c r="F150" s="9"/>
    </row>
    <row r="151" spans="2:6">
      <c r="B151" s="9"/>
      <c r="C151" s="9"/>
      <c r="D151" s="9"/>
      <c r="E151" s="9"/>
      <c r="F151" s="9"/>
    </row>
    <row r="152" spans="2:6">
      <c r="B152" s="9"/>
      <c r="C152" s="9"/>
      <c r="D152" s="9"/>
      <c r="E152" s="9"/>
      <c r="F152" s="9"/>
    </row>
    <row r="153" spans="2:6">
      <c r="B153" s="9"/>
      <c r="C153" s="9"/>
      <c r="D153" s="9"/>
      <c r="E153" s="9"/>
      <c r="F153" s="9"/>
    </row>
    <row r="154" spans="2:6">
      <c r="B154" s="9"/>
      <c r="C154" s="9"/>
      <c r="D154" s="9"/>
      <c r="E154" s="9"/>
      <c r="F154" s="9"/>
    </row>
    <row r="155" spans="2:6">
      <c r="B155" s="9"/>
      <c r="C155" s="9"/>
      <c r="D155" s="9"/>
      <c r="E155" s="9"/>
      <c r="F155" s="9"/>
    </row>
    <row r="156" spans="2:6">
      <c r="B156" s="9"/>
      <c r="C156" s="9"/>
      <c r="D156" s="9"/>
      <c r="E156" s="9"/>
      <c r="F156" s="9"/>
    </row>
    <row r="157" spans="2:6">
      <c r="B157" s="9"/>
      <c r="C157" s="9"/>
      <c r="D157" s="9"/>
      <c r="E157" s="9"/>
      <c r="F157" s="9"/>
    </row>
    <row r="158" spans="2:6">
      <c r="B158" s="9"/>
      <c r="C158" s="9"/>
      <c r="D158" s="9"/>
      <c r="E158" s="9"/>
      <c r="F158" s="9"/>
    </row>
    <row r="159" spans="2:6">
      <c r="B159" s="9"/>
      <c r="C159" s="9"/>
      <c r="D159" s="9"/>
      <c r="E159" s="9"/>
      <c r="F159" s="9"/>
    </row>
    <row r="160" spans="2:6">
      <c r="B160" s="9"/>
      <c r="C160" s="9"/>
      <c r="D160" s="9"/>
      <c r="E160" s="9"/>
      <c r="F160" s="9"/>
    </row>
    <row r="161" spans="2:6">
      <c r="B161" s="9"/>
      <c r="C161" s="9"/>
      <c r="D161" s="9"/>
      <c r="E161" s="9"/>
      <c r="F161" s="9"/>
    </row>
    <row r="162" spans="2:6">
      <c r="B162" s="9"/>
      <c r="C162" s="9"/>
      <c r="D162" s="9"/>
      <c r="E162" s="9"/>
      <c r="F162" s="9"/>
    </row>
    <row r="163" spans="2:6">
      <c r="B163" s="9"/>
      <c r="C163" s="9"/>
      <c r="D163" s="9"/>
      <c r="E163" s="9"/>
      <c r="F163" s="9"/>
    </row>
    <row r="164" spans="2:6">
      <c r="B164" s="9"/>
      <c r="C164" s="9"/>
      <c r="D164" s="9"/>
      <c r="E164" s="9"/>
      <c r="F164" s="9"/>
    </row>
    <row r="165" spans="2:6">
      <c r="B165" s="9"/>
      <c r="C165" s="9"/>
      <c r="D165" s="9"/>
      <c r="E165" s="9"/>
      <c r="F165" s="9"/>
    </row>
    <row r="166" spans="2:6">
      <c r="B166" s="9"/>
      <c r="C166" s="9"/>
      <c r="D166" s="9"/>
      <c r="E166" s="9"/>
      <c r="F166" s="9"/>
    </row>
    <row r="167" spans="2:6">
      <c r="B167" s="9"/>
      <c r="C167" s="9"/>
      <c r="D167" s="9"/>
      <c r="E167" s="9"/>
      <c r="F167" s="9"/>
    </row>
    <row r="168" spans="2:6">
      <c r="B168" s="9"/>
      <c r="C168" s="9"/>
      <c r="D168" s="9"/>
      <c r="E168" s="9"/>
      <c r="F168" s="9"/>
    </row>
    <row r="169" spans="2:6">
      <c r="B169" s="9"/>
      <c r="C169" s="9"/>
      <c r="D169" s="9"/>
      <c r="E169" s="9"/>
      <c r="F169" s="9"/>
    </row>
    <row r="170" spans="2:6">
      <c r="B170" s="9"/>
      <c r="C170" s="9"/>
      <c r="D170" s="9"/>
      <c r="E170" s="9"/>
      <c r="F170" s="9"/>
    </row>
    <row r="171" spans="2:6">
      <c r="B171" s="9"/>
      <c r="C171" s="9"/>
      <c r="D171" s="9"/>
      <c r="E171" s="9"/>
      <c r="F171" s="9"/>
    </row>
    <row r="172" spans="2:6">
      <c r="B172" s="9"/>
      <c r="C172" s="9"/>
      <c r="D172" s="9"/>
      <c r="E172" s="9"/>
      <c r="F172" s="9"/>
    </row>
    <row r="173" spans="2:6">
      <c r="B173" s="9"/>
      <c r="C173" s="9"/>
      <c r="D173" s="9"/>
      <c r="E173" s="9"/>
      <c r="F173" s="9"/>
    </row>
    <row r="174" spans="2:6">
      <c r="B174" s="9"/>
      <c r="C174" s="9"/>
      <c r="D174" s="9"/>
      <c r="E174" s="9"/>
      <c r="F174" s="9"/>
    </row>
    <row r="175" spans="2:6">
      <c r="B175" s="9"/>
      <c r="C175" s="9"/>
      <c r="D175" s="9"/>
      <c r="E175" s="9"/>
      <c r="F175" s="9"/>
    </row>
    <row r="176" spans="2:6">
      <c r="B176" s="9"/>
      <c r="C176" s="9"/>
      <c r="D176" s="9"/>
      <c r="E176" s="9"/>
      <c r="F176" s="9"/>
    </row>
    <row r="177" spans="2:6">
      <c r="B177" s="9"/>
      <c r="C177" s="9"/>
      <c r="D177" s="9"/>
      <c r="E177" s="9"/>
      <c r="F177" s="9"/>
    </row>
    <row r="178" spans="2:6">
      <c r="B178" s="9"/>
      <c r="C178" s="9"/>
      <c r="D178" s="9"/>
      <c r="E178" s="9"/>
      <c r="F178" s="9"/>
    </row>
    <row r="179" spans="2:6">
      <c r="B179" s="9"/>
      <c r="C179" s="9"/>
      <c r="D179" s="9"/>
      <c r="E179" s="9"/>
      <c r="F179" s="9"/>
    </row>
    <row r="180" spans="2:6">
      <c r="B180" s="9"/>
      <c r="C180" s="9"/>
      <c r="D180" s="9"/>
      <c r="E180" s="9"/>
      <c r="F180" s="9"/>
    </row>
    <row r="181" spans="2:6">
      <c r="B181" s="9"/>
      <c r="C181" s="9"/>
      <c r="D181" s="9"/>
      <c r="E181" s="9"/>
      <c r="F181" s="9"/>
    </row>
    <row r="182" spans="2:6">
      <c r="B182" s="9"/>
      <c r="C182" s="9"/>
      <c r="D182" s="9"/>
      <c r="E182" s="9"/>
      <c r="F182" s="9"/>
    </row>
    <row r="183" spans="2:6">
      <c r="B183" s="9"/>
      <c r="C183" s="9"/>
      <c r="D183" s="9"/>
      <c r="E183" s="9"/>
      <c r="F183" s="9"/>
    </row>
    <row r="184" spans="2:6">
      <c r="B184" s="9"/>
      <c r="C184" s="9"/>
      <c r="D184" s="9"/>
      <c r="E184" s="9"/>
      <c r="F184" s="9"/>
    </row>
    <row r="185" spans="2:6">
      <c r="B185" s="9"/>
      <c r="C185" s="9"/>
      <c r="D185" s="9"/>
      <c r="E185" s="9"/>
      <c r="F185" s="9"/>
    </row>
    <row r="186" spans="2:6">
      <c r="B186" s="9"/>
      <c r="C186" s="9"/>
      <c r="D186" s="9"/>
      <c r="E186" s="9"/>
      <c r="F186" s="9"/>
    </row>
    <row r="187" spans="2:6">
      <c r="B187" s="9"/>
      <c r="C187" s="9"/>
      <c r="D187" s="9"/>
      <c r="E187" s="9"/>
      <c r="F187" s="9"/>
    </row>
    <row r="188" spans="2:6">
      <c r="B188" s="9"/>
      <c r="C188" s="9"/>
      <c r="D188" s="9"/>
      <c r="E188" s="9"/>
      <c r="F188" s="9"/>
    </row>
    <row r="189" spans="2:6">
      <c r="B189" s="9"/>
      <c r="C189" s="9"/>
      <c r="D189" s="9"/>
      <c r="E189" s="9"/>
      <c r="F189" s="9"/>
    </row>
    <row r="190" spans="2:6">
      <c r="B190" s="9"/>
      <c r="C190" s="9"/>
      <c r="D190" s="9"/>
      <c r="E190" s="9"/>
      <c r="F190" s="9"/>
    </row>
    <row r="191" spans="2:6">
      <c r="B191" s="9"/>
      <c r="C191" s="9"/>
      <c r="D191" s="9"/>
      <c r="E191" s="9"/>
      <c r="F191" s="9"/>
    </row>
  </sheetData>
  <mergeCells count="4">
    <mergeCell ref="B6:D6"/>
    <mergeCell ref="B7:D7"/>
    <mergeCell ref="B5:D5"/>
    <mergeCell ref="B4:D4"/>
  </mergeCells>
  <hyperlinks>
    <hyperlink ref="C9" location="'1.SMIs'!Print_Area" display="Selected Macroeconomic Indicators"/>
    <hyperlink ref="C44" location="'29.GBO'!Print_Area" display="Government Budgetary Operations"/>
    <hyperlink ref="C45" location="'30.Revenue'!Print_Area" display="Government Revenue Collection"/>
    <hyperlink ref="C46" location="'31.ODD'!Print_Area" display="Outstanding Domestic Government Debt"/>
    <hyperlink ref="C78" location="'59. ElectronicPmt_Trans'!Print_Area" display="Electronic Payment Transactions"/>
    <hyperlink ref="C79" location="'60.MEI (Monthly)'!Print_Area" display="Monthly Situation of Major Economic Indicators"/>
    <hyperlink ref="C48" location="'32.MS'!A1" display="Monetary Survey"/>
    <hyperlink ref="C49" location="'33.MS y-o-y'!Print_Area" display="Monetary Survey (y-o-y)"/>
    <hyperlink ref="C50" location="'34.CBS'!A1" display="Central Bank Survey"/>
    <hyperlink ref="C51" location="'35.CBS y-o-y'!A1" display="Central Bank Survey (y-o-y)"/>
    <hyperlink ref="C52" location="'36.ODCS'!A1" display="Other Depository Corporation Survey"/>
    <hyperlink ref="C53" location="'37.ODCS y-o-y'!A1" display="Other Depository Corporation Survey (y-o-y)"/>
    <hyperlink ref="C54" location="'38.CALCB'!A1" display="Condensed Assets and Liabilities of Commercial Banks"/>
    <hyperlink ref="C55" location="'39.CALDB'!A1" display="Condensed Assets and Liabilities of Development Banks"/>
    <hyperlink ref="C56" location="'40.CALFC'!A1" display="Condensed Assets and Liabilities of Finance Companies"/>
    <hyperlink ref="C57" location="'41.Deposits'!A1" display="Deposit Details of Banks and Financial Institutions"/>
    <hyperlink ref="C58" location="'42.Sect credit'!Print_Area" display="Sectorwise Outstanding Credit  of  Banks and Financial Institutions"/>
    <hyperlink ref="C59" location="'43.Secu Credit'!A1" display="Securitywise Outstanding Credit of Banks and Financial Institutions"/>
    <hyperlink ref="C60" location="'44.Product credit'!Print_Area" display="Productwise Outstanding Credit of Banks and Financial Institutions"/>
    <hyperlink ref="C61" location="'45.Loan to Gov Ent'!A1" display="Loan of Commercial Banks to Government Enterprises"/>
    <hyperlink ref="C62" location="'46.Concessional loan'!Print_Area" display="Interest Subsidized Concessional Loan"/>
    <hyperlink ref="C64" location="'47.MO Summary'!Print_Area" display="Summary of Monetary Operations"/>
    <hyperlink ref="C65" location="'48.Monetary Operation'!Print_Area" display="Monetary Operations"/>
    <hyperlink ref="C66" location="'49.Purchase &amp; Sale of FC'!Print_Area" display="Purchase/Sale of Foreign Currency"/>
    <hyperlink ref="C68" location="'50.Int Rate'!Print_Area" display="Structure of Interest Rates"/>
    <hyperlink ref="C69" location="'51.Inter bank'!Print_Area" display="Inter-bank Transaction Amount &amp; Weighted Average Interest Rate"/>
    <hyperlink ref="C70" location="'52.TBs 91_364'!Print_Area" display="Weighted Average Treasury Bills Rate "/>
    <hyperlink ref="C72" location="'53.Stock Market Indicator'!Print_Area" display="Stock Market Indicators"/>
    <hyperlink ref="C73" location="'54.Issue Approval'!Print_Area" display="Public Issue Approved by SEBON"/>
    <hyperlink ref="C74" location="'55.Listed Companies'!Print_Area" display="Listed Companies and Market Capitalization"/>
    <hyperlink ref="C75" location="'56.Share Market Activities'!Print_Area" display="Structure of Share Price Indices"/>
    <hyperlink ref="C76" location="'57.Turnover Details'!Print_Area" display="Securities Market Turnover "/>
    <hyperlink ref="C77" location="'58.Securities Listed'!Print_Area" display="Securities Listed  in Nepal Stock Exchange Limited"/>
    <hyperlink ref="C12" location="'3.CPI Y-O-Y'!A1" display="National Consumer Price Index (Monthly Series)"/>
    <hyperlink ref="C13" location="'4.CPI_NEP &amp; INDIA'!A1" display="Consumer Price Inflation in Nepal and India (Monthly Series)"/>
    <hyperlink ref="C14" location="'5.WPI_Magh'!Print_Area" display="National Wholesale Price Index "/>
    <hyperlink ref="C15" location="'6.WPI Y-O-Y'!Print_Area" display="National Wholesale Price Index (Monthly Series)"/>
    <hyperlink ref="C16" location="'7(a).SWRI_Magh'!A1" display="National Salary and Wage Rate Index "/>
    <hyperlink ref="C17" location="'7(b).SWRI Y-O-Y'!Print_Area" display="National Salary and Wage Rate Index (Monthly Series)"/>
    <hyperlink ref="C19" location="'8.Direction'!A1" display="Direction of Foreign Trade"/>
    <hyperlink ref="C20" location="'9.Top X'!A1" display="Exports of Major Commodities "/>
    <hyperlink ref="C21" location="'10.X-India'!A1" display="Exports of Major Commodities to India"/>
    <hyperlink ref="C22" location="'11.X-China'!A1" display="Exports of Major Commodities to China"/>
    <hyperlink ref="C23" location="'12.X-Other'!A1" display="Exports of Major Commodities to Other Countries"/>
    <hyperlink ref="C24" location="'13.Top M'!A1" display="Imports of Major Commodities "/>
    <hyperlink ref="C25" location="'14.M-India'!A1" display="Imports of Major Commodities from India"/>
    <hyperlink ref="C26" location="'15.M-China'!A1" display="Imports of Major Commodities from China"/>
    <hyperlink ref="C27" location="'16.M-Other'!A1" display="Imports of Major Commodities from Other Countries"/>
    <hyperlink ref="C28" location="'17(A).X_BEC'!A1" display="Composition of Exports (Based on Broad Economic Classification) "/>
    <hyperlink ref="C29" location="'17(B).M_BEC'!A1" display="Composition of Imports (Based on Broad Economic Classification) "/>
    <hyperlink ref="C30" location="'18.Customswise Trade'!A1" display="Customwise Foreign Trade"/>
    <hyperlink ref="C31" location="'19.M_India_Convertible'!A1" display="Imports from India against Payment in Convertible Currency"/>
    <hyperlink ref="C32" location="'20.X&amp;MPrice Index &amp;TOT'!A1" display="Export and Import Unit Value Price Index and Terms of Trade"/>
    <hyperlink ref="C33" location="'21.Migrant Worker'!A1" display="Number of Nepalese going for Foreign Employment "/>
    <hyperlink ref="C34" location="'22.Tourist Arrival '!A1" display="Monthly Tourist Arrival"/>
    <hyperlink ref="C35" location="'23(A).BoP_BPM5'!Print_Area" display="Summary of Balance of Payments as per BPM5 (A)"/>
    <hyperlink ref="C36" location="'23(B).BoP_BPM6'!Print_Area" display="Summary of Balance of Payments as per BPM6 (B)   "/>
    <hyperlink ref="C37" location="'24(A).BoP$_BMP5'!Print_Area" display="Summary of Balance of Payments in US Dollar as per BPM5 (A)"/>
    <hyperlink ref="C38" location="'24(B).BoP$_BPM6'!Print_Area" display="Summary of Balance of Payments in US Dollar as per BPM6 (B)"/>
    <hyperlink ref="C39" location="'25.ReserveRs'!Print_Area" display="Gross Foreign Assets of the Banking Sector"/>
    <hyperlink ref="C40" location="'26.Reserves $'!A1" display="Gross Foreign Assets of the Banking Sector in US Dollar"/>
    <hyperlink ref="C41" location="'27&amp;28.Exchange Rate'!A1" display="Exchange Rate of US Dollar"/>
    <hyperlink ref="C42" location="'27&amp;28.Exchange Rate'!A1" display="Price of Oil and Gold in the International Market"/>
    <hyperlink ref="C11" location="'2.CPI_Magh'!Print_Area" display="National Consumer Price Index "/>
  </hyperlinks>
  <printOptions horizontalCentered="1"/>
  <pageMargins left="0.39370078740157483" right="0.19685039370078741" top="0.43307086614173229" bottom="0.31496062992125984" header="0.19685039370078741" footer="0"/>
  <pageSetup paperSize="9" scale="62" orientation="portrait" errors="blank" horizontalDpi="4294967295" verticalDpi="4294967295" r:id="rId1"/>
  <headerFooter alignWithMargins="0"/>
  <drawing r:id="rId2"/>
  <legacyDrawing r:id="rId3"/>
  <oleObjects>
    <mc:AlternateContent xmlns:mc="http://schemas.openxmlformats.org/markup-compatibility/2006">
      <mc:Choice Requires="x14">
        <oleObject progId="Word.Picture.8" shapeId="62467" r:id="rId4">
          <objectPr defaultSize="0" autoPict="0" r:id="rId5">
            <anchor moveWithCells="1" sizeWithCells="1">
              <from>
                <xdr:col>2</xdr:col>
                <xdr:colOff>2354580</xdr:colOff>
                <xdr:row>0</xdr:row>
                <xdr:rowOff>121920</xdr:rowOff>
              </from>
              <to>
                <xdr:col>2</xdr:col>
                <xdr:colOff>2994660</xdr:colOff>
                <xdr:row>2</xdr:row>
                <xdr:rowOff>137160</xdr:rowOff>
              </to>
            </anchor>
          </objectPr>
        </oleObject>
      </mc:Choice>
      <mc:Fallback>
        <oleObject progId="Word.Picture.8" shapeId="62467"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999"/>
  <sheetViews>
    <sheetView showGridLines="0" topLeftCell="E1" zoomScale="90" zoomScaleNormal="90" workbookViewId="0"/>
  </sheetViews>
  <sheetFormatPr defaultColWidth="9.109375" defaultRowHeight="15" customHeight="1"/>
  <cols>
    <col min="1" max="1" width="10.109375" style="1835" customWidth="1"/>
    <col min="2" max="2" width="33" style="1835" customWidth="1"/>
    <col min="3" max="3" width="16.44140625" style="1835" customWidth="1"/>
    <col min="4" max="4" width="20" style="1835" customWidth="1"/>
    <col min="5" max="5" width="16.6640625" style="1835" customWidth="1"/>
    <col min="6" max="6" width="18.88671875" style="1835" customWidth="1"/>
    <col min="7" max="7" width="17.6640625" style="1835" customWidth="1"/>
    <col min="8" max="8" width="11.88671875" style="1835" customWidth="1"/>
    <col min="9" max="9" width="12.109375" style="1835" customWidth="1"/>
    <col min="10" max="10" width="11.6640625" style="1835" bestFit="1" customWidth="1"/>
    <col min="11" max="11" width="9.109375" style="1835"/>
    <col min="12" max="12" width="9.33203125" style="1835" bestFit="1" customWidth="1"/>
    <col min="13" max="13" width="10.5546875" style="1835" bestFit="1" customWidth="1"/>
    <col min="14" max="14" width="22.6640625" style="1835" bestFit="1" customWidth="1"/>
    <col min="15" max="16384" width="9.109375" style="1835"/>
  </cols>
  <sheetData>
    <row r="1" spans="1:14" ht="15.75" customHeight="1">
      <c r="A1" s="1837"/>
      <c r="B1" s="3026" t="s">
        <v>1475</v>
      </c>
      <c r="C1" s="3027"/>
      <c r="D1" s="3027"/>
      <c r="E1" s="3027"/>
      <c r="F1" s="3027"/>
      <c r="G1" s="3027"/>
      <c r="H1" s="3027"/>
      <c r="I1" s="3027"/>
      <c r="J1" s="1837"/>
    </row>
    <row r="2" spans="1:14" ht="15.75" customHeight="1">
      <c r="A2" s="1837"/>
      <c r="B2" s="3026" t="s">
        <v>1474</v>
      </c>
      <c r="C2" s="3027"/>
      <c r="D2" s="3027"/>
      <c r="E2" s="3027"/>
      <c r="F2" s="3027"/>
      <c r="G2" s="3027"/>
      <c r="H2" s="3027"/>
      <c r="I2" s="3027"/>
      <c r="J2" s="1837"/>
    </row>
    <row r="3" spans="1:14" ht="15.75" customHeight="1">
      <c r="A3" s="1837"/>
      <c r="B3" s="3028"/>
      <c r="C3" s="3027"/>
      <c r="D3" s="3027"/>
      <c r="E3" s="3027"/>
      <c r="F3" s="3027"/>
      <c r="G3" s="3027"/>
      <c r="H3" s="3027"/>
      <c r="I3" s="3027"/>
      <c r="J3" s="1837"/>
    </row>
    <row r="4" spans="1:14" ht="17.25" customHeight="1" thickBot="1">
      <c r="A4" s="1837"/>
      <c r="B4" s="1837" t="s">
        <v>45</v>
      </c>
      <c r="C4" s="1837"/>
      <c r="D4" s="1837"/>
      <c r="E4" s="1837"/>
      <c r="F4" s="1838"/>
      <c r="G4" s="1838"/>
      <c r="H4" s="3029" t="s">
        <v>126</v>
      </c>
      <c r="I4" s="3030"/>
      <c r="J4" s="1837"/>
    </row>
    <row r="5" spans="1:14" ht="21" customHeight="1" thickTop="1">
      <c r="A5" s="1837"/>
      <c r="B5" s="3031" t="s">
        <v>65</v>
      </c>
      <c r="C5" s="3033" t="s">
        <v>1473</v>
      </c>
      <c r="D5" s="3034"/>
      <c r="E5" s="3035" t="s">
        <v>1472</v>
      </c>
      <c r="F5" s="3034"/>
      <c r="G5" s="1892" t="s">
        <v>434</v>
      </c>
      <c r="H5" s="3035" t="s">
        <v>757</v>
      </c>
      <c r="I5" s="3036"/>
      <c r="J5" s="1837"/>
    </row>
    <row r="6" spans="1:14" ht="15.6">
      <c r="A6" s="1837"/>
      <c r="B6" s="3032"/>
      <c r="C6" s="1891" t="s">
        <v>1471</v>
      </c>
      <c r="D6" s="1890" t="s">
        <v>506</v>
      </c>
      <c r="E6" s="1891" t="s">
        <v>66</v>
      </c>
      <c r="F6" s="1890" t="s">
        <v>506</v>
      </c>
      <c r="G6" s="1890" t="s">
        <v>506</v>
      </c>
      <c r="H6" s="1889" t="s">
        <v>221</v>
      </c>
      <c r="I6" s="1888" t="s">
        <v>432</v>
      </c>
      <c r="J6" s="1837"/>
    </row>
    <row r="7" spans="1:14" ht="19.5" customHeight="1">
      <c r="A7" s="1837"/>
      <c r="B7" s="1881" t="s">
        <v>1470</v>
      </c>
      <c r="C7" s="1880">
        <v>141124.08048120001</v>
      </c>
      <c r="D7" s="1880">
        <v>69917.0798316</v>
      </c>
      <c r="E7" s="1885">
        <v>200030.96201839999</v>
      </c>
      <c r="F7" s="1880">
        <v>131656.01132650001</v>
      </c>
      <c r="G7" s="1880">
        <v>93432.338532499998</v>
      </c>
      <c r="H7" s="1879">
        <v>88.303075076365303</v>
      </c>
      <c r="I7" s="1878">
        <v>-29.032987106989982</v>
      </c>
      <c r="J7" s="1869"/>
      <c r="L7" s="1839"/>
      <c r="M7" s="1839"/>
      <c r="N7" s="1887"/>
    </row>
    <row r="8" spans="1:14" ht="19.5" customHeight="1">
      <c r="A8" s="1837"/>
      <c r="B8" s="1877" t="s">
        <v>1469</v>
      </c>
      <c r="C8" s="1876">
        <v>106372.0546357</v>
      </c>
      <c r="D8" s="1876">
        <v>49936.5159547</v>
      </c>
      <c r="E8" s="1884">
        <v>155222.30445920001</v>
      </c>
      <c r="F8" s="1876">
        <v>106358.38745180001</v>
      </c>
      <c r="G8" s="1876">
        <v>66226.572054899996</v>
      </c>
      <c r="H8" s="1875">
        <v>112.98720068553281</v>
      </c>
      <c r="I8" s="1874">
        <v>-37.732628670293764</v>
      </c>
      <c r="J8" s="1869"/>
      <c r="M8" s="1839"/>
      <c r="N8" s="1887"/>
    </row>
    <row r="9" spans="1:14" ht="19.5" customHeight="1">
      <c r="A9" s="1837"/>
      <c r="B9" s="1877" t="s">
        <v>1468</v>
      </c>
      <c r="C9" s="1876">
        <v>1016.0567066</v>
      </c>
      <c r="D9" s="1876">
        <v>557.17405159999998</v>
      </c>
      <c r="E9" s="1884">
        <v>808.75407760000007</v>
      </c>
      <c r="F9" s="1876">
        <v>487.91507039999999</v>
      </c>
      <c r="G9" s="1876">
        <v>422.65747719999996</v>
      </c>
      <c r="H9" s="1875">
        <v>-12.430403210830354</v>
      </c>
      <c r="I9" s="1874">
        <v>-13.374785317965454</v>
      </c>
      <c r="J9" s="1869"/>
    </row>
    <row r="10" spans="1:14" ht="19.5" customHeight="1">
      <c r="A10" s="1837"/>
      <c r="B10" s="1883" t="s">
        <v>1467</v>
      </c>
      <c r="C10" s="1882">
        <v>33735.9691389</v>
      </c>
      <c r="D10" s="1882">
        <v>19423.3898252</v>
      </c>
      <c r="E10" s="1886">
        <v>43999.903481699999</v>
      </c>
      <c r="F10" s="1882">
        <v>24809.708804400001</v>
      </c>
      <c r="G10" s="1882">
        <v>26783.1090004</v>
      </c>
      <c r="H10" s="1875">
        <v>27.731096516488417</v>
      </c>
      <c r="I10" s="1874">
        <v>7.954144933978502</v>
      </c>
      <c r="J10" s="1869"/>
    </row>
    <row r="11" spans="1:14" ht="19.5" customHeight="1">
      <c r="A11" s="1837"/>
      <c r="B11" s="1881" t="s">
        <v>1466</v>
      </c>
      <c r="C11" s="1880">
        <v>1539837.0712011</v>
      </c>
      <c r="D11" s="1880">
        <v>803643.1939361</v>
      </c>
      <c r="E11" s="1885">
        <v>1920448.3528256002</v>
      </c>
      <c r="F11" s="1880">
        <v>1147464.4378248001</v>
      </c>
      <c r="G11" s="1880">
        <v>919165.34905730002</v>
      </c>
      <c r="H11" s="1879">
        <v>42.782822835184533</v>
      </c>
      <c r="I11" s="1878">
        <v>-19.895962022167513</v>
      </c>
      <c r="J11" s="1869"/>
    </row>
    <row r="12" spans="1:14" ht="19.5" customHeight="1">
      <c r="A12" s="1837"/>
      <c r="B12" s="1877" t="s">
        <v>1465</v>
      </c>
      <c r="C12" s="1876">
        <v>971603.94696850004</v>
      </c>
      <c r="D12" s="1876">
        <v>531952.30410269997</v>
      </c>
      <c r="E12" s="1884">
        <v>1200152.7304628999</v>
      </c>
      <c r="F12" s="1876">
        <v>696244.39521400002</v>
      </c>
      <c r="G12" s="1876">
        <v>570969.70325450005</v>
      </c>
      <c r="H12" s="1875">
        <v>30.884740952185339</v>
      </c>
      <c r="I12" s="1874">
        <v>-17.992919270968798</v>
      </c>
      <c r="J12" s="1869"/>
    </row>
    <row r="13" spans="1:14" ht="19.5" customHeight="1">
      <c r="A13" s="1837"/>
      <c r="B13" s="1877" t="s">
        <v>1464</v>
      </c>
      <c r="C13" s="1876">
        <v>233923.06065510001</v>
      </c>
      <c r="D13" s="1876">
        <v>116121.06268469999</v>
      </c>
      <c r="E13" s="1884">
        <v>264783.71379179996</v>
      </c>
      <c r="F13" s="1876">
        <v>165237.74347849999</v>
      </c>
      <c r="G13" s="1876">
        <v>125052.4754328</v>
      </c>
      <c r="H13" s="1875">
        <v>42.297822340090896</v>
      </c>
      <c r="I13" s="1874">
        <v>-24.319666439241061</v>
      </c>
      <c r="J13" s="1869"/>
    </row>
    <row r="14" spans="1:14" ht="19.5" customHeight="1">
      <c r="A14" s="1837"/>
      <c r="B14" s="1883" t="s">
        <v>1463</v>
      </c>
      <c r="C14" s="1882">
        <v>334310.0635775</v>
      </c>
      <c r="D14" s="1882">
        <v>155569.82714870002</v>
      </c>
      <c r="E14" s="1882">
        <v>455511.90857090004</v>
      </c>
      <c r="F14" s="1882">
        <v>285982.29913240002</v>
      </c>
      <c r="G14" s="1882">
        <v>223143.17037000001</v>
      </c>
      <c r="H14" s="1875">
        <v>83.828898169981514</v>
      </c>
      <c r="I14" s="1874">
        <v>-21.97308328279005</v>
      </c>
      <c r="J14" s="1869"/>
    </row>
    <row r="15" spans="1:14" ht="19.5" customHeight="1">
      <c r="A15" s="1837"/>
      <c r="B15" s="1881" t="s">
        <v>1462</v>
      </c>
      <c r="C15" s="1880">
        <v>-1398712.9907199</v>
      </c>
      <c r="D15" s="1880">
        <v>-733726.11410450004</v>
      </c>
      <c r="E15" s="1880">
        <v>-1720417.3908072</v>
      </c>
      <c r="F15" s="1880">
        <v>-1015808.4264983</v>
      </c>
      <c r="G15" s="1880">
        <v>-825733.01052480005</v>
      </c>
      <c r="H15" s="1879">
        <v>38.445178244483856</v>
      </c>
      <c r="I15" s="1878">
        <v>-18.711738455323601</v>
      </c>
      <c r="J15" s="1869"/>
    </row>
    <row r="16" spans="1:14" ht="19.5" customHeight="1">
      <c r="A16" s="1837"/>
      <c r="B16" s="1877" t="s">
        <v>1460</v>
      </c>
      <c r="C16" s="1876">
        <v>-865231.89233280008</v>
      </c>
      <c r="D16" s="1876">
        <v>-482015.78814790002</v>
      </c>
      <c r="E16" s="1876">
        <v>-1044930.4260037</v>
      </c>
      <c r="F16" s="1876">
        <v>-589886.00776219997</v>
      </c>
      <c r="G16" s="1876">
        <v>-504743.1311996</v>
      </c>
      <c r="H16" s="1875">
        <v>22.378980578370889</v>
      </c>
      <c r="I16" s="1874">
        <v>-14.433784738444499</v>
      </c>
      <c r="J16" s="1869"/>
    </row>
    <row r="17" spans="1:11" ht="19.5" customHeight="1">
      <c r="A17" s="1837"/>
      <c r="B17" s="1877" t="s">
        <v>1459</v>
      </c>
      <c r="C17" s="1876">
        <v>-232907.0039485</v>
      </c>
      <c r="D17" s="1876">
        <v>-115563.888633</v>
      </c>
      <c r="E17" s="1876">
        <v>-263974.9597143</v>
      </c>
      <c r="F17" s="1876">
        <v>-164749.8284081</v>
      </c>
      <c r="G17" s="1876">
        <v>-124629.8179557</v>
      </c>
      <c r="H17" s="1875">
        <v>42.561686316476766</v>
      </c>
      <c r="I17" s="1874">
        <v>-24.352080266219865</v>
      </c>
      <c r="J17" s="1869"/>
    </row>
    <row r="18" spans="1:11" ht="19.5" customHeight="1">
      <c r="A18" s="1837"/>
      <c r="B18" s="1883" t="s">
        <v>1458</v>
      </c>
      <c r="C18" s="1882">
        <v>-300574.0944386</v>
      </c>
      <c r="D18" s="1882">
        <v>-136146.43732349999</v>
      </c>
      <c r="E18" s="1882">
        <v>-411512.00508919999</v>
      </c>
      <c r="F18" s="1882">
        <v>-261172.59032789999</v>
      </c>
      <c r="G18" s="1882">
        <v>-196360.06136960001</v>
      </c>
      <c r="H18" s="1875">
        <v>91.832115083058042</v>
      </c>
      <c r="I18" s="1874">
        <v>-24.81597662179189</v>
      </c>
      <c r="J18" s="1869"/>
    </row>
    <row r="19" spans="1:11" ht="19.5" customHeight="1">
      <c r="A19" s="1837"/>
      <c r="B19" s="1881" t="s">
        <v>1461</v>
      </c>
      <c r="C19" s="1880">
        <v>1680961.1516821999</v>
      </c>
      <c r="D19" s="1880">
        <v>873560.27376759995</v>
      </c>
      <c r="E19" s="1880">
        <v>2120479.3148440002</v>
      </c>
      <c r="F19" s="1880">
        <v>1279120.4491514</v>
      </c>
      <c r="G19" s="1880">
        <v>1012597.6875898001</v>
      </c>
      <c r="H19" s="1879">
        <v>46.426123939296083</v>
      </c>
      <c r="I19" s="1878">
        <v>-20.836408466334632</v>
      </c>
      <c r="J19" s="1869"/>
    </row>
    <row r="20" spans="1:11" ht="19.5" customHeight="1">
      <c r="A20" s="1837"/>
      <c r="B20" s="1877" t="s">
        <v>1460</v>
      </c>
      <c r="C20" s="1876">
        <v>1077976.0016041999</v>
      </c>
      <c r="D20" s="1876">
        <v>581888.82005740004</v>
      </c>
      <c r="E20" s="1876">
        <v>1355375.0349221001</v>
      </c>
      <c r="F20" s="1876">
        <v>802602.78266569995</v>
      </c>
      <c r="G20" s="1876">
        <v>637196.27530940005</v>
      </c>
      <c r="H20" s="1875">
        <v>37.930607188247365</v>
      </c>
      <c r="I20" s="1874">
        <v>-20.608763254835981</v>
      </c>
      <c r="J20" s="1869"/>
    </row>
    <row r="21" spans="1:11" ht="19.5" customHeight="1">
      <c r="A21" s="1837"/>
      <c r="B21" s="1877" t="s">
        <v>1459</v>
      </c>
      <c r="C21" s="1876">
        <v>234939.11736170002</v>
      </c>
      <c r="D21" s="1876">
        <v>116678.23673630001</v>
      </c>
      <c r="E21" s="1876">
        <v>265592.46786939999</v>
      </c>
      <c r="F21" s="1876">
        <v>165725.65854889998</v>
      </c>
      <c r="G21" s="1876">
        <v>125475.13291</v>
      </c>
      <c r="H21" s="1875">
        <v>42.036478425235522</v>
      </c>
      <c r="I21" s="1874">
        <v>-24.287443472142499</v>
      </c>
      <c r="J21" s="1869"/>
    </row>
    <row r="22" spans="1:11" ht="19.5" customHeight="1" thickBot="1">
      <c r="A22" s="1837"/>
      <c r="B22" s="1873" t="s">
        <v>1458</v>
      </c>
      <c r="C22" s="1872">
        <v>368046.03271640005</v>
      </c>
      <c r="D22" s="1872">
        <v>174993.21697389998</v>
      </c>
      <c r="E22" s="1872">
        <v>499511.81205250003</v>
      </c>
      <c r="F22" s="1872">
        <v>310792.00793680002</v>
      </c>
      <c r="G22" s="1872">
        <v>249926.27937040001</v>
      </c>
      <c r="H22" s="1871">
        <v>77.602316999037882</v>
      </c>
      <c r="I22" s="1870">
        <v>-19.584071344195287</v>
      </c>
      <c r="J22" s="1869"/>
    </row>
    <row r="23" spans="1:11" ht="15.75" customHeight="1" thickTop="1" thickBot="1">
      <c r="A23" s="1837"/>
      <c r="B23" s="1837"/>
      <c r="C23" s="1867"/>
      <c r="D23" s="1867"/>
      <c r="E23" s="1868"/>
      <c r="F23" s="1867"/>
      <c r="G23" s="1867"/>
      <c r="H23" s="1840"/>
      <c r="I23" s="1840"/>
      <c r="J23" s="1838"/>
    </row>
    <row r="24" spans="1:11" ht="15" customHeight="1" thickTop="1">
      <c r="A24" s="1837"/>
      <c r="B24" s="1866" t="s">
        <v>1457</v>
      </c>
      <c r="C24" s="1865">
        <v>9.164870954244579</v>
      </c>
      <c r="D24" s="1865">
        <v>8.7000151757845039</v>
      </c>
      <c r="E24" s="1865">
        <v>10.415846993442432</v>
      </c>
      <c r="F24" s="1865">
        <v>11.47364632720773</v>
      </c>
      <c r="G24" s="1864">
        <v>10.164910875755337</v>
      </c>
      <c r="H24" s="1840"/>
      <c r="I24" s="1839"/>
      <c r="J24" s="1839"/>
      <c r="K24" s="1839"/>
    </row>
    <row r="25" spans="1:11" ht="15" customHeight="1">
      <c r="A25" s="1837"/>
      <c r="B25" s="1863" t="s">
        <v>728</v>
      </c>
      <c r="C25" s="1857">
        <v>10.948087949579794</v>
      </c>
      <c r="D25" s="1857">
        <v>9.3874047672249841</v>
      </c>
      <c r="E25" s="1857">
        <v>12.933545916221066</v>
      </c>
      <c r="F25" s="1857">
        <v>15.276013449143722</v>
      </c>
      <c r="G25" s="1844">
        <v>11.598964301855546</v>
      </c>
      <c r="H25" s="1840"/>
      <c r="I25" s="1839"/>
      <c r="J25" s="1839"/>
      <c r="K25" s="1839"/>
    </row>
    <row r="26" spans="1:11" ht="15" customHeight="1">
      <c r="A26" s="1837"/>
      <c r="B26" s="1846" t="s">
        <v>1452</v>
      </c>
      <c r="C26" s="1855">
        <v>0.43435508399836242</v>
      </c>
      <c r="D26" s="1855">
        <v>0.47982169532230151</v>
      </c>
      <c r="E26" s="1855">
        <v>0.30543950986197177</v>
      </c>
      <c r="F26" s="1855">
        <v>0.29528064238149399</v>
      </c>
      <c r="G26" s="1854">
        <v>0.3379840948667388</v>
      </c>
      <c r="I26" s="1839"/>
      <c r="J26" s="1839"/>
      <c r="K26" s="1839"/>
    </row>
    <row r="27" spans="1:11" ht="15" customHeight="1">
      <c r="A27" s="1837"/>
      <c r="B27" s="1862" t="s">
        <v>1451</v>
      </c>
      <c r="C27" s="1852">
        <v>10.091221537840218</v>
      </c>
      <c r="D27" s="1852">
        <v>12.485319410064221</v>
      </c>
      <c r="E27" s="1852">
        <v>9.659440873838637</v>
      </c>
      <c r="F27" s="1852">
        <v>8.6752602799776621</v>
      </c>
      <c r="G27" s="1851">
        <v>12.002656839548425</v>
      </c>
      <c r="H27" s="1840"/>
      <c r="I27" s="1839"/>
      <c r="J27" s="1839"/>
      <c r="K27" s="1839"/>
    </row>
    <row r="28" spans="1:11" ht="15" customHeight="1">
      <c r="A28" s="1837"/>
      <c r="B28" s="1861" t="s">
        <v>1456</v>
      </c>
      <c r="C28" s="1860"/>
      <c r="D28" s="1860"/>
      <c r="E28" s="1860"/>
      <c r="F28" s="1860"/>
      <c r="G28" s="1859"/>
      <c r="H28" s="1840"/>
      <c r="I28" s="1847"/>
      <c r="J28" s="1847"/>
      <c r="K28" s="1839"/>
    </row>
    <row r="29" spans="1:11" ht="15" customHeight="1">
      <c r="A29" s="1837"/>
      <c r="B29" s="1858" t="s">
        <v>728</v>
      </c>
      <c r="C29" s="1857">
        <v>75.374843381084389</v>
      </c>
      <c r="D29" s="1857">
        <v>71.422485142365019</v>
      </c>
      <c r="E29" s="1857">
        <v>77.59913909973686</v>
      </c>
      <c r="F29" s="1857">
        <v>80.785059778270792</v>
      </c>
      <c r="G29" s="1844">
        <v>70.881852145725105</v>
      </c>
      <c r="H29" s="1840"/>
      <c r="I29" s="1839"/>
      <c r="J29" s="1839"/>
      <c r="K29" s="1839"/>
    </row>
    <row r="30" spans="1:11" ht="15" customHeight="1">
      <c r="A30" s="1837"/>
      <c r="B30" s="1846" t="s">
        <v>1452</v>
      </c>
      <c r="C30" s="1855">
        <v>0.71997401374413561</v>
      </c>
      <c r="D30" s="1855">
        <v>0.79690692594998436</v>
      </c>
      <c r="E30" s="1855">
        <v>0.40431444684328732</v>
      </c>
      <c r="F30" s="1855">
        <v>0.37059839917981119</v>
      </c>
      <c r="G30" s="1854">
        <v>0.45236743919556349</v>
      </c>
      <c r="H30" s="1840"/>
      <c r="I30" s="1839"/>
      <c r="J30" s="1839"/>
      <c r="K30" s="1839"/>
    </row>
    <row r="31" spans="1:11" ht="15" customHeight="1">
      <c r="A31" s="1837"/>
      <c r="B31" s="1853" t="s">
        <v>1451</v>
      </c>
      <c r="C31" s="1852">
        <v>23.905182605171461</v>
      </c>
      <c r="D31" s="1852">
        <v>27.780607931541972</v>
      </c>
      <c r="E31" s="1852">
        <v>21.996546453469858</v>
      </c>
      <c r="F31" s="1852">
        <v>18.844341822625342</v>
      </c>
      <c r="G31" s="1851">
        <v>28.665780415079325</v>
      </c>
      <c r="H31" s="1840"/>
      <c r="I31" s="1839"/>
      <c r="J31" s="1839"/>
      <c r="K31" s="1839"/>
    </row>
    <row r="32" spans="1:11" ht="15" customHeight="1">
      <c r="A32" s="1837"/>
      <c r="B32" s="1861" t="s">
        <v>1455</v>
      </c>
      <c r="C32" s="1860"/>
      <c r="D32" s="1860"/>
      <c r="E32" s="1860"/>
      <c r="F32" s="1860"/>
      <c r="G32" s="1859"/>
      <c r="H32" s="1840"/>
      <c r="I32" s="1847"/>
      <c r="J32" s="1847"/>
      <c r="K32" s="1839"/>
    </row>
    <row r="33" spans="1:11" ht="15" customHeight="1">
      <c r="A33" s="1837"/>
      <c r="B33" s="1858" t="s">
        <v>728</v>
      </c>
      <c r="C33" s="1857">
        <v>63.097841007986119</v>
      </c>
      <c r="D33" s="1857">
        <v>66.192597425891591</v>
      </c>
      <c r="E33" s="1857">
        <v>62.493361443284186</v>
      </c>
      <c r="F33" s="1857">
        <v>60.676773263129711</v>
      </c>
      <c r="G33" s="1844">
        <v>62.118279789385994</v>
      </c>
      <c r="H33" s="1840"/>
      <c r="I33" s="1839"/>
      <c r="J33" s="1839"/>
      <c r="K33" s="1839"/>
    </row>
    <row r="34" spans="1:11" ht="15" customHeight="1">
      <c r="A34" s="1837"/>
      <c r="B34" s="1856" t="s">
        <v>1452</v>
      </c>
      <c r="C34" s="1855">
        <v>15.191416353720847</v>
      </c>
      <c r="D34" s="1855">
        <v>14.449330693135082</v>
      </c>
      <c r="E34" s="1855">
        <v>13.787598786617592</v>
      </c>
      <c r="F34" s="1855">
        <v>14.400249631416395</v>
      </c>
      <c r="G34" s="1854">
        <v>13.605003230491048</v>
      </c>
      <c r="H34" s="1840"/>
      <c r="I34" s="1839"/>
      <c r="J34" s="1839"/>
      <c r="K34" s="1839"/>
    </row>
    <row r="35" spans="1:11" ht="15" customHeight="1">
      <c r="A35" s="1837"/>
      <c r="B35" s="1853" t="s">
        <v>1451</v>
      </c>
      <c r="C35" s="1852">
        <v>21.710742638293041</v>
      </c>
      <c r="D35" s="1852">
        <v>19.358071880973313</v>
      </c>
      <c r="E35" s="1852">
        <v>23.719039770098206</v>
      </c>
      <c r="F35" s="1852">
        <v>24.922977105462593</v>
      </c>
      <c r="G35" s="1851">
        <v>24.276716980122956</v>
      </c>
      <c r="H35" s="1840"/>
      <c r="I35" s="1839"/>
      <c r="J35" s="1839"/>
      <c r="K35" s="1839"/>
    </row>
    <row r="36" spans="1:11" ht="15" customHeight="1">
      <c r="A36" s="1837"/>
      <c r="B36" s="1861" t="s">
        <v>1454</v>
      </c>
      <c r="C36" s="1860"/>
      <c r="D36" s="1860"/>
      <c r="E36" s="1860"/>
      <c r="F36" s="1860"/>
      <c r="G36" s="1859"/>
      <c r="H36" s="1840"/>
      <c r="I36" s="1847"/>
      <c r="J36" s="1847"/>
      <c r="K36" s="1839"/>
    </row>
    <row r="37" spans="1:11" ht="15" customHeight="1">
      <c r="A37" s="1837"/>
      <c r="B37" s="1858" t="s">
        <v>728</v>
      </c>
      <c r="C37" s="1857">
        <v>61.859144661799135</v>
      </c>
      <c r="D37" s="1857">
        <v>65.694239155736184</v>
      </c>
      <c r="E37" s="1857">
        <v>60.73702995488965</v>
      </c>
      <c r="F37" s="1857">
        <v>58.070596027211351</v>
      </c>
      <c r="G37" s="1844">
        <v>61.126674695832641</v>
      </c>
      <c r="H37" s="1840"/>
      <c r="I37" s="1839"/>
      <c r="J37" s="1839"/>
      <c r="K37" s="1839"/>
    </row>
    <row r="38" spans="1:11" ht="15" customHeight="1">
      <c r="A38" s="1837"/>
      <c r="B38" s="1856" t="s">
        <v>1452</v>
      </c>
      <c r="C38" s="1855">
        <v>16.651522184592402</v>
      </c>
      <c r="D38" s="1855">
        <v>15.750276078703251</v>
      </c>
      <c r="E38" s="1855">
        <v>15.343657947473199</v>
      </c>
      <c r="F38" s="1855">
        <v>16.218592414716074</v>
      </c>
      <c r="G38" s="1854">
        <v>15.093234298152947</v>
      </c>
      <c r="H38" s="1840"/>
      <c r="I38" s="1839"/>
      <c r="J38" s="1839"/>
      <c r="K38" s="1839"/>
    </row>
    <row r="39" spans="1:11" ht="15" customHeight="1">
      <c r="A39" s="1837"/>
      <c r="B39" s="1853" t="s">
        <v>1451</v>
      </c>
      <c r="C39" s="1852">
        <v>21.48933315360847</v>
      </c>
      <c r="D39" s="1852">
        <v>18.555484765546929</v>
      </c>
      <c r="E39" s="1852">
        <v>23.91931209763715</v>
      </c>
      <c r="F39" s="1852">
        <v>25.710811558062719</v>
      </c>
      <c r="G39" s="1851">
        <v>23.780091006026524</v>
      </c>
      <c r="H39" s="1840"/>
      <c r="I39" s="1839"/>
      <c r="J39" s="1839"/>
      <c r="K39" s="1839"/>
    </row>
    <row r="40" spans="1:11" ht="15" customHeight="1">
      <c r="A40" s="1837"/>
      <c r="B40" s="1861" t="s">
        <v>1453</v>
      </c>
      <c r="C40" s="1860"/>
      <c r="D40" s="1860"/>
      <c r="E40" s="1860"/>
      <c r="F40" s="1860"/>
      <c r="G40" s="1859"/>
      <c r="H40" s="1840"/>
      <c r="I40" s="1847"/>
      <c r="J40" s="1847"/>
      <c r="K40" s="1839"/>
    </row>
    <row r="41" spans="1:11" ht="15" customHeight="1">
      <c r="A41" s="1837"/>
      <c r="B41" s="1858" t="s">
        <v>728</v>
      </c>
      <c r="C41" s="1857">
        <v>64.128549343655536</v>
      </c>
      <c r="D41" s="1857">
        <v>66.611181567100942</v>
      </c>
      <c r="E41" s="1857">
        <v>63.91833324824546</v>
      </c>
      <c r="F41" s="1857">
        <v>62.746458568320634</v>
      </c>
      <c r="G41" s="1844">
        <v>62.926894177100486</v>
      </c>
      <c r="H41" s="1840"/>
      <c r="I41" s="1839"/>
      <c r="J41" s="1839"/>
      <c r="K41" s="1839"/>
    </row>
    <row r="42" spans="1:11" ht="15" customHeight="1">
      <c r="A42" s="1837"/>
      <c r="B42" s="1856" t="s">
        <v>1452</v>
      </c>
      <c r="C42" s="1855">
        <v>13.976475133086078</v>
      </c>
      <c r="D42" s="1855">
        <v>13.35663264917892</v>
      </c>
      <c r="E42" s="1855">
        <v>12.525114770522491</v>
      </c>
      <c r="F42" s="1855">
        <v>12.956219929002501</v>
      </c>
      <c r="G42" s="1854">
        <v>12.391410176795659</v>
      </c>
      <c r="H42" s="1840"/>
      <c r="I42" s="1839"/>
      <c r="J42" s="1839"/>
      <c r="K42" s="1839"/>
    </row>
    <row r="43" spans="1:11" ht="15" customHeight="1">
      <c r="A43" s="1837"/>
      <c r="B43" s="1853" t="s">
        <v>1451</v>
      </c>
      <c r="C43" s="1852">
        <v>21.894975523264343</v>
      </c>
      <c r="D43" s="1852">
        <v>20.032185783720152</v>
      </c>
      <c r="E43" s="1852">
        <v>23.556551981232044</v>
      </c>
      <c r="F43" s="1852">
        <v>24.297321502676866</v>
      </c>
      <c r="G43" s="1851">
        <v>24.681695646103854</v>
      </c>
      <c r="H43" s="1840"/>
      <c r="I43" s="1839"/>
      <c r="J43" s="1839"/>
      <c r="K43" s="1839"/>
    </row>
    <row r="44" spans="1:11" ht="15" customHeight="1">
      <c r="A44" s="1837"/>
      <c r="B44" s="1850" t="s">
        <v>1450</v>
      </c>
      <c r="C44" s="1849"/>
      <c r="D44" s="1849"/>
      <c r="E44" s="1849"/>
      <c r="F44" s="1849"/>
      <c r="G44" s="1848"/>
      <c r="H44" s="1840"/>
      <c r="I44" s="1847"/>
      <c r="J44" s="1847"/>
      <c r="K44" s="1839"/>
    </row>
    <row r="45" spans="1:11" ht="15" customHeight="1">
      <c r="A45" s="1837"/>
      <c r="B45" s="1846" t="s">
        <v>1449</v>
      </c>
      <c r="C45" s="1845">
        <v>8.3954397363658249</v>
      </c>
      <c r="D45" s="1845">
        <v>8.0036926965614956</v>
      </c>
      <c r="E45" s="1845">
        <v>9.4332899461985971</v>
      </c>
      <c r="F45" s="1845">
        <v>10.292698503400821</v>
      </c>
      <c r="G45" s="1844">
        <v>9.2269950521898814</v>
      </c>
      <c r="H45" s="1840"/>
      <c r="I45" s="1839"/>
      <c r="J45" s="1839"/>
      <c r="K45" s="1839"/>
    </row>
    <row r="46" spans="1:11" ht="15" customHeight="1" thickBot="1">
      <c r="A46" s="1837"/>
      <c r="B46" s="1843" t="s">
        <v>1448</v>
      </c>
      <c r="C46" s="1842">
        <v>91.604560263640138</v>
      </c>
      <c r="D46" s="1842">
        <v>91.996307303449953</v>
      </c>
      <c r="E46" s="1842">
        <v>90.566710053801401</v>
      </c>
      <c r="F46" s="1842">
        <v>89.70730149659137</v>
      </c>
      <c r="G46" s="1841">
        <v>90.773004947810108</v>
      </c>
      <c r="H46" s="1840"/>
      <c r="I46" s="1839"/>
      <c r="J46" s="1839"/>
      <c r="K46" s="1839"/>
    </row>
    <row r="47" spans="1:11" ht="15.75" customHeight="1" thickTop="1">
      <c r="A47" s="1837"/>
      <c r="B47" s="1837" t="s">
        <v>1447</v>
      </c>
      <c r="C47" s="1837"/>
      <c r="D47" s="1837"/>
      <c r="E47" s="1837"/>
      <c r="F47" s="1837"/>
      <c r="G47" s="1837"/>
      <c r="H47" s="1837"/>
      <c r="I47" s="1837"/>
      <c r="J47" s="1837"/>
    </row>
    <row r="48" spans="1:11" ht="15.75" customHeight="1">
      <c r="A48" s="1837"/>
      <c r="B48" s="1837" t="s">
        <v>1446</v>
      </c>
      <c r="C48" s="1837"/>
      <c r="D48" s="1837"/>
      <c r="E48" s="1837"/>
      <c r="F48" s="1837"/>
      <c r="G48" s="1837"/>
      <c r="H48" s="1837"/>
      <c r="I48" s="1837"/>
      <c r="J48" s="1837"/>
    </row>
    <row r="49" spans="1:10" ht="15.75" customHeight="1">
      <c r="A49" s="1837"/>
      <c r="B49" s="1837" t="s">
        <v>1445</v>
      </c>
      <c r="C49" s="1837"/>
      <c r="D49" s="1837"/>
      <c r="E49" s="1837"/>
      <c r="F49" s="1837"/>
      <c r="H49" s="1837"/>
      <c r="I49" s="1837"/>
      <c r="J49" s="1837"/>
    </row>
    <row r="50" spans="1:10" ht="15.75" customHeight="1">
      <c r="A50" s="1837"/>
      <c r="B50" s="1837"/>
      <c r="C50" s="1837"/>
      <c r="D50" s="1837"/>
      <c r="E50" s="1837"/>
      <c r="F50" s="1837"/>
      <c r="G50" s="1837"/>
      <c r="H50" s="1837"/>
      <c r="I50" s="1837"/>
      <c r="J50" s="1837"/>
    </row>
    <row r="51" spans="1:10" ht="15.75" customHeight="1">
      <c r="A51" s="1837"/>
      <c r="B51" s="1837"/>
      <c r="C51" s="1837"/>
      <c r="D51" s="1837"/>
      <c r="E51" s="1837"/>
      <c r="F51" s="1837"/>
      <c r="G51" s="1837"/>
      <c r="H51" s="1837"/>
      <c r="I51" s="1837"/>
      <c r="J51" s="1837"/>
    </row>
    <row r="52" spans="1:10" ht="15.75" customHeight="1">
      <c r="A52" s="1837"/>
      <c r="B52" s="1837"/>
      <c r="C52" s="1837"/>
      <c r="D52" s="1837"/>
      <c r="E52" s="1837"/>
      <c r="F52" s="1837"/>
      <c r="G52" s="1837"/>
      <c r="H52" s="1837"/>
      <c r="I52" s="1837"/>
      <c r="J52" s="1837"/>
    </row>
    <row r="53" spans="1:10" ht="15.75" customHeight="1">
      <c r="A53" s="1837"/>
      <c r="B53" s="1837"/>
      <c r="C53" s="1837"/>
      <c r="D53" s="1837"/>
      <c r="E53" s="1837"/>
      <c r="F53" s="1837"/>
      <c r="G53" s="1837"/>
      <c r="H53" s="1837"/>
      <c r="I53" s="1837"/>
      <c r="J53" s="1837"/>
    </row>
    <row r="54" spans="1:10" ht="15.75" customHeight="1">
      <c r="A54" s="1837"/>
      <c r="B54" s="1837"/>
      <c r="C54" s="1837"/>
      <c r="D54" s="1837"/>
      <c r="E54" s="1837"/>
      <c r="F54" s="1837"/>
      <c r="G54" s="1837"/>
      <c r="H54" s="1837"/>
      <c r="I54" s="1837"/>
      <c r="J54" s="1837"/>
    </row>
    <row r="55" spans="1:10" ht="15.75" customHeight="1">
      <c r="A55" s="1837"/>
      <c r="B55" s="1837"/>
      <c r="C55" s="1837"/>
      <c r="D55" s="1837"/>
      <c r="E55" s="1837"/>
      <c r="F55" s="1837"/>
      <c r="G55" s="1837"/>
      <c r="H55" s="1837"/>
      <c r="I55" s="1837"/>
      <c r="J55" s="1837"/>
    </row>
    <row r="56" spans="1:10" ht="15.75" customHeight="1">
      <c r="A56" s="1837"/>
      <c r="B56" s="1837"/>
      <c r="C56" s="1837"/>
      <c r="D56" s="1837"/>
      <c r="E56" s="1837"/>
      <c r="F56" s="1837"/>
      <c r="G56" s="1837"/>
      <c r="H56" s="1837"/>
      <c r="I56" s="1837"/>
      <c r="J56" s="1837"/>
    </row>
    <row r="57" spans="1:10" ht="15.75" customHeight="1">
      <c r="A57" s="1837"/>
      <c r="B57" s="1837"/>
      <c r="C57" s="1837"/>
      <c r="D57" s="1837"/>
      <c r="E57" s="1837"/>
      <c r="F57" s="1837"/>
      <c r="G57" s="1837"/>
      <c r="H57" s="1837"/>
      <c r="I57" s="1837"/>
      <c r="J57" s="1837"/>
    </row>
    <row r="58" spans="1:10" ht="15.75" customHeight="1">
      <c r="A58" s="1837"/>
      <c r="B58" s="1837"/>
      <c r="C58" s="1837"/>
      <c r="D58" s="1837"/>
      <c r="E58" s="1837"/>
      <c r="F58" s="1837"/>
      <c r="G58" s="1837"/>
      <c r="H58" s="1837"/>
      <c r="I58" s="1837"/>
      <c r="J58" s="1837"/>
    </row>
    <row r="59" spans="1:10" ht="15.75" customHeight="1">
      <c r="A59" s="1837"/>
      <c r="B59" s="1837"/>
      <c r="C59" s="1837"/>
      <c r="D59" s="1837"/>
      <c r="E59" s="1837"/>
      <c r="F59" s="1837"/>
      <c r="G59" s="1837"/>
      <c r="H59" s="1837"/>
      <c r="I59" s="1837"/>
      <c r="J59" s="1837"/>
    </row>
    <row r="60" spans="1:10" ht="15.75" customHeight="1">
      <c r="A60" s="1837"/>
      <c r="B60" s="1837"/>
      <c r="C60" s="1837"/>
      <c r="D60" s="1837"/>
      <c r="E60" s="1837"/>
      <c r="F60" s="1838"/>
      <c r="G60" s="1838"/>
      <c r="H60" s="1837"/>
      <c r="I60" s="1837"/>
      <c r="J60" s="1837"/>
    </row>
    <row r="61" spans="1:10" ht="15.75" customHeight="1">
      <c r="A61" s="1837"/>
      <c r="B61" s="1837"/>
      <c r="C61" s="1837"/>
      <c r="D61" s="1837"/>
      <c r="E61" s="1837"/>
      <c r="F61" s="1837"/>
      <c r="G61" s="1837"/>
      <c r="H61" s="1837"/>
      <c r="I61" s="1838"/>
      <c r="J61" s="1837"/>
    </row>
    <row r="62" spans="1:10" ht="15.75" customHeight="1">
      <c r="A62" s="1837"/>
      <c r="B62" s="1837"/>
      <c r="C62" s="1837"/>
      <c r="D62" s="1837"/>
      <c r="E62" s="1837"/>
      <c r="F62" s="1837"/>
      <c r="G62" s="1837"/>
      <c r="H62" s="1837"/>
      <c r="I62" s="1837"/>
      <c r="J62" s="1837"/>
    </row>
    <row r="63" spans="1:10" ht="15.75" customHeight="1">
      <c r="A63" s="1837"/>
      <c r="B63" s="1837"/>
      <c r="C63" s="1837"/>
      <c r="D63" s="1837"/>
      <c r="E63" s="1837"/>
      <c r="F63" s="1837"/>
      <c r="G63" s="1838"/>
      <c r="H63" s="1837"/>
      <c r="I63" s="1837"/>
      <c r="J63" s="1837"/>
    </row>
    <row r="64" spans="1:10" ht="15.75" customHeight="1">
      <c r="A64" s="1837"/>
      <c r="B64" s="1837"/>
      <c r="C64" s="1837"/>
      <c r="D64" s="1837"/>
      <c r="E64" s="1837"/>
      <c r="F64" s="1837"/>
      <c r="G64" s="1837"/>
      <c r="H64" s="1837"/>
      <c r="I64" s="1837"/>
      <c r="J64" s="1837"/>
    </row>
    <row r="65" spans="1:10" ht="15.75" customHeight="1">
      <c r="A65" s="1837"/>
      <c r="B65" s="1837"/>
      <c r="C65" s="1837"/>
      <c r="D65" s="1837"/>
      <c r="E65" s="1837"/>
      <c r="F65" s="1837"/>
      <c r="G65" s="1837"/>
      <c r="H65" s="1837"/>
      <c r="I65" s="1837"/>
      <c r="J65" s="1837"/>
    </row>
    <row r="66" spans="1:10" ht="15.75" customHeight="1">
      <c r="A66" s="1837"/>
      <c r="B66" s="1837"/>
      <c r="C66" s="1837"/>
      <c r="D66" s="1837"/>
      <c r="E66" s="1837"/>
      <c r="F66" s="1837"/>
      <c r="G66" s="1837"/>
      <c r="H66" s="1837"/>
      <c r="I66" s="1837"/>
      <c r="J66" s="1837"/>
    </row>
    <row r="67" spans="1:10" ht="15.75" customHeight="1">
      <c r="A67" s="1837"/>
      <c r="B67" s="1837"/>
      <c r="C67" s="1837"/>
      <c r="D67" s="1837"/>
      <c r="E67" s="1837"/>
      <c r="F67" s="1837"/>
      <c r="G67" s="1837"/>
      <c r="H67" s="1837"/>
      <c r="I67" s="1837"/>
      <c r="J67" s="1837"/>
    </row>
    <row r="68" spans="1:10" ht="15.75" customHeight="1">
      <c r="A68" s="1837"/>
      <c r="B68" s="1837"/>
      <c r="C68" s="1837"/>
      <c r="D68" s="1837"/>
      <c r="E68" s="1837"/>
      <c r="F68" s="1837"/>
      <c r="G68" s="1837"/>
      <c r="H68" s="1837"/>
      <c r="I68" s="1837"/>
      <c r="J68" s="1837"/>
    </row>
    <row r="69" spans="1:10" ht="15.75" customHeight="1">
      <c r="A69" s="1837"/>
      <c r="B69" s="1837"/>
      <c r="C69" s="1837"/>
      <c r="D69" s="1837"/>
      <c r="E69" s="1837"/>
      <c r="F69" s="1837"/>
      <c r="G69" s="1837"/>
      <c r="H69" s="1837"/>
      <c r="I69" s="1837"/>
      <c r="J69" s="1837"/>
    </row>
    <row r="70" spans="1:10" ht="15.75" customHeight="1">
      <c r="A70" s="1837"/>
      <c r="B70" s="1837"/>
      <c r="C70" s="1837"/>
      <c r="D70" s="1837"/>
      <c r="E70" s="1837"/>
      <c r="F70" s="1837"/>
      <c r="G70" s="1837"/>
      <c r="H70" s="1837"/>
      <c r="I70" s="1837"/>
      <c r="J70" s="1837"/>
    </row>
    <row r="71" spans="1:10" ht="15.75" customHeight="1">
      <c r="A71" s="1837"/>
      <c r="B71" s="1837"/>
      <c r="C71" s="1837"/>
      <c r="D71" s="1837"/>
      <c r="E71" s="1837"/>
      <c r="F71" s="1837"/>
      <c r="G71" s="1837"/>
      <c r="H71" s="1837"/>
      <c r="I71" s="1837"/>
      <c r="J71" s="1837"/>
    </row>
    <row r="72" spans="1:10" ht="15.75" customHeight="1">
      <c r="A72" s="1837"/>
      <c r="B72" s="1837"/>
      <c r="C72" s="1837"/>
      <c r="D72" s="1837"/>
      <c r="E72" s="1837"/>
      <c r="F72" s="1837"/>
      <c r="G72" s="1837"/>
      <c r="H72" s="1837"/>
      <c r="I72" s="1837"/>
      <c r="J72" s="1837"/>
    </row>
    <row r="73" spans="1:10" ht="15.75" customHeight="1">
      <c r="A73" s="1837"/>
      <c r="B73" s="1837"/>
      <c r="C73" s="1837"/>
      <c r="D73" s="1837"/>
      <c r="E73" s="1837"/>
      <c r="F73" s="1837"/>
      <c r="G73" s="1837"/>
      <c r="H73" s="1837"/>
      <c r="I73" s="1837"/>
      <c r="J73" s="1837"/>
    </row>
    <row r="74" spans="1:10" ht="15.75" customHeight="1">
      <c r="A74" s="1837"/>
      <c r="B74" s="1837"/>
      <c r="C74" s="1837"/>
      <c r="D74" s="1837"/>
      <c r="E74" s="1837"/>
      <c r="F74" s="1837"/>
      <c r="G74" s="1837"/>
      <c r="H74" s="1837"/>
      <c r="I74" s="1837"/>
      <c r="J74" s="1837"/>
    </row>
    <row r="75" spans="1:10" ht="15.75" customHeight="1">
      <c r="A75" s="1837"/>
      <c r="B75" s="1837"/>
      <c r="C75" s="1837"/>
      <c r="D75" s="1837"/>
      <c r="E75" s="1837"/>
      <c r="F75" s="1837"/>
      <c r="G75" s="1837"/>
      <c r="H75" s="1837"/>
      <c r="I75" s="1837"/>
      <c r="J75" s="1837"/>
    </row>
    <row r="76" spans="1:10" ht="15.75" customHeight="1">
      <c r="A76" s="1837"/>
      <c r="B76" s="1837"/>
      <c r="C76" s="1837"/>
      <c r="D76" s="1837"/>
      <c r="E76" s="1837"/>
      <c r="F76" s="1837"/>
      <c r="G76" s="1837"/>
      <c r="H76" s="1837"/>
      <c r="I76" s="1837"/>
      <c r="J76" s="1837"/>
    </row>
    <row r="77" spans="1:10" ht="15.75" customHeight="1">
      <c r="A77" s="1837"/>
      <c r="B77" s="1837"/>
      <c r="C77" s="1837"/>
      <c r="D77" s="1837"/>
      <c r="E77" s="1837"/>
      <c r="F77" s="1837"/>
      <c r="G77" s="1837"/>
      <c r="H77" s="1837"/>
      <c r="I77" s="1837"/>
      <c r="J77" s="1837"/>
    </row>
    <row r="78" spans="1:10" ht="15.75" customHeight="1">
      <c r="A78" s="1837"/>
      <c r="B78" s="1837"/>
      <c r="C78" s="1837"/>
      <c r="D78" s="1837"/>
      <c r="E78" s="1837"/>
      <c r="F78" s="1837"/>
      <c r="G78" s="1837"/>
      <c r="H78" s="1837"/>
      <c r="I78" s="1837"/>
      <c r="J78" s="1837"/>
    </row>
    <row r="79" spans="1:10" ht="15.75" customHeight="1">
      <c r="A79" s="1837"/>
      <c r="B79" s="1837"/>
      <c r="C79" s="1837"/>
      <c r="D79" s="1837"/>
      <c r="E79" s="1837"/>
      <c r="F79" s="1837"/>
      <c r="G79" s="1837"/>
      <c r="H79" s="1837"/>
      <c r="I79" s="1837"/>
      <c r="J79" s="1837"/>
    </row>
    <row r="80" spans="1:10" ht="15.75" customHeight="1">
      <c r="A80" s="1837"/>
      <c r="B80" s="1837"/>
      <c r="C80" s="1837"/>
      <c r="D80" s="1837"/>
      <c r="E80" s="1837"/>
      <c r="F80" s="1837"/>
      <c r="G80" s="1837"/>
      <c r="H80" s="1837"/>
      <c r="I80" s="1837"/>
      <c r="J80" s="1837"/>
    </row>
    <row r="81" spans="1:10" ht="15.75" customHeight="1">
      <c r="A81" s="1837"/>
      <c r="B81" s="1837"/>
      <c r="C81" s="1837"/>
      <c r="D81" s="1837"/>
      <c r="E81" s="1837"/>
      <c r="F81" s="1837"/>
      <c r="G81" s="1837"/>
      <c r="H81" s="1837"/>
      <c r="I81" s="1837"/>
      <c r="J81" s="1837"/>
    </row>
    <row r="82" spans="1:10" ht="15.75" customHeight="1">
      <c r="A82" s="1837"/>
      <c r="B82" s="1837"/>
      <c r="C82" s="1837"/>
      <c r="D82" s="1837"/>
      <c r="E82" s="1837"/>
      <c r="F82" s="1837"/>
      <c r="G82" s="1837"/>
      <c r="H82" s="1837"/>
      <c r="I82" s="1837"/>
      <c r="J82" s="1837"/>
    </row>
    <row r="83" spans="1:10" ht="15.75" customHeight="1">
      <c r="A83" s="1837"/>
      <c r="B83" s="1837"/>
      <c r="C83" s="1837"/>
      <c r="D83" s="1837"/>
      <c r="E83" s="1837"/>
      <c r="F83" s="1837"/>
      <c r="G83" s="1837"/>
      <c r="H83" s="1837"/>
      <c r="I83" s="1837"/>
      <c r="J83" s="1837"/>
    </row>
    <row r="84" spans="1:10" ht="15.75" customHeight="1">
      <c r="A84" s="1837"/>
      <c r="B84" s="1837"/>
      <c r="C84" s="1837"/>
      <c r="D84" s="1837"/>
      <c r="E84" s="1837"/>
      <c r="F84" s="1837"/>
      <c r="G84" s="1837"/>
      <c r="H84" s="1837"/>
      <c r="I84" s="1837"/>
      <c r="J84" s="1837"/>
    </row>
    <row r="85" spans="1:10" ht="15.75" customHeight="1">
      <c r="A85" s="1837"/>
      <c r="B85" s="1837"/>
      <c r="C85" s="1837"/>
      <c r="D85" s="1837"/>
      <c r="E85" s="1837"/>
      <c r="F85" s="1837"/>
      <c r="G85" s="1837"/>
      <c r="H85" s="1837"/>
      <c r="I85" s="1837"/>
      <c r="J85" s="1837"/>
    </row>
    <row r="86" spans="1:10" ht="15.75" customHeight="1">
      <c r="A86" s="1837"/>
      <c r="B86" s="1837"/>
      <c r="C86" s="1837"/>
      <c r="D86" s="1837"/>
      <c r="E86" s="1837"/>
      <c r="F86" s="1837"/>
      <c r="G86" s="1837"/>
      <c r="H86" s="1837"/>
      <c r="I86" s="1837"/>
      <c r="J86" s="1837"/>
    </row>
    <row r="87" spans="1:10" ht="15.75" customHeight="1">
      <c r="A87" s="1837"/>
      <c r="B87" s="1837"/>
      <c r="C87" s="1837"/>
      <c r="D87" s="1837"/>
      <c r="E87" s="1837"/>
      <c r="F87" s="1837"/>
      <c r="G87" s="1837"/>
      <c r="H87" s="1837"/>
      <c r="I87" s="1837"/>
      <c r="J87" s="1837"/>
    </row>
    <row r="88" spans="1:10" ht="15.75" customHeight="1">
      <c r="A88" s="1837"/>
      <c r="B88" s="1837"/>
      <c r="C88" s="1837"/>
      <c r="D88" s="1837"/>
      <c r="E88" s="1837"/>
      <c r="F88" s="1837"/>
      <c r="G88" s="1837"/>
      <c r="H88" s="1837"/>
      <c r="I88" s="1837"/>
      <c r="J88" s="1837"/>
    </row>
    <row r="89" spans="1:10" ht="15.75" customHeight="1">
      <c r="A89" s="1837"/>
      <c r="B89" s="1837"/>
      <c r="C89" s="1837"/>
      <c r="D89" s="1837"/>
      <c r="E89" s="1837"/>
      <c r="F89" s="1837"/>
      <c r="G89" s="1837"/>
      <c r="H89" s="1837"/>
      <c r="I89" s="1837"/>
      <c r="J89" s="1837"/>
    </row>
    <row r="90" spans="1:10" ht="15.75" customHeight="1">
      <c r="A90" s="1837"/>
      <c r="B90" s="1837"/>
      <c r="C90" s="1837"/>
      <c r="D90" s="1837"/>
      <c r="E90" s="1837"/>
      <c r="F90" s="1837"/>
      <c r="G90" s="1837"/>
      <c r="H90" s="1837"/>
      <c r="I90" s="1837"/>
      <c r="J90" s="1837"/>
    </row>
    <row r="91" spans="1:10" ht="15.75" customHeight="1">
      <c r="A91" s="1837"/>
      <c r="B91" s="1837"/>
      <c r="C91" s="1837"/>
      <c r="D91" s="1837"/>
      <c r="E91" s="1837"/>
      <c r="F91" s="1837"/>
      <c r="G91" s="1837"/>
      <c r="H91" s="1837"/>
      <c r="I91" s="1837"/>
      <c r="J91" s="1837"/>
    </row>
    <row r="92" spans="1:10" ht="15.75" customHeight="1">
      <c r="A92" s="1837"/>
      <c r="B92" s="1837"/>
      <c r="C92" s="1837"/>
      <c r="D92" s="1837"/>
      <c r="E92" s="1837"/>
      <c r="F92" s="1837"/>
      <c r="G92" s="1837"/>
      <c r="H92" s="1837"/>
      <c r="I92" s="1837"/>
      <c r="J92" s="1837"/>
    </row>
    <row r="93" spans="1:10" ht="15.75" customHeight="1">
      <c r="A93" s="1837"/>
      <c r="B93" s="1837"/>
      <c r="C93" s="1837"/>
      <c r="D93" s="1837"/>
      <c r="E93" s="1837"/>
      <c r="F93" s="1837"/>
      <c r="G93" s="1837"/>
      <c r="H93" s="1837"/>
      <c r="I93" s="1837"/>
      <c r="J93" s="1837"/>
    </row>
    <row r="94" spans="1:10" ht="15.75" customHeight="1">
      <c r="A94" s="1837"/>
      <c r="B94" s="1837"/>
      <c r="C94" s="1837"/>
      <c r="D94" s="1837"/>
      <c r="E94" s="1837"/>
      <c r="F94" s="1837"/>
      <c r="G94" s="1837"/>
      <c r="H94" s="1837"/>
      <c r="I94" s="1837"/>
      <c r="J94" s="1837"/>
    </row>
    <row r="95" spans="1:10" ht="15.75" customHeight="1">
      <c r="A95" s="1837"/>
      <c r="B95" s="1837"/>
      <c r="C95" s="1837"/>
      <c r="D95" s="1837"/>
      <c r="E95" s="1837"/>
      <c r="F95" s="1837"/>
      <c r="G95" s="1837"/>
      <c r="H95" s="1837"/>
      <c r="I95" s="1837"/>
      <c r="J95" s="1837"/>
    </row>
    <row r="96" spans="1:10" ht="15.75" customHeight="1">
      <c r="A96" s="1837"/>
      <c r="B96" s="1837"/>
      <c r="C96" s="1837"/>
      <c r="D96" s="1837"/>
      <c r="E96" s="1837"/>
      <c r="F96" s="1837"/>
      <c r="G96" s="1837"/>
      <c r="H96" s="1837"/>
      <c r="I96" s="1837"/>
      <c r="J96" s="1837"/>
    </row>
    <row r="97" spans="1:10" ht="15.75" customHeight="1">
      <c r="A97" s="1837"/>
      <c r="B97" s="1837"/>
      <c r="C97" s="1837"/>
      <c r="D97" s="1837"/>
      <c r="E97" s="1837"/>
      <c r="F97" s="1837"/>
      <c r="G97" s="1837"/>
      <c r="H97" s="1837"/>
      <c r="I97" s="1837"/>
      <c r="J97" s="1837"/>
    </row>
    <row r="98" spans="1:10" ht="15.75" customHeight="1">
      <c r="A98" s="1837"/>
      <c r="B98" s="1837"/>
      <c r="C98" s="1837"/>
      <c r="D98" s="1837"/>
      <c r="E98" s="1837"/>
      <c r="F98" s="1837"/>
      <c r="G98" s="1837"/>
      <c r="H98" s="1837"/>
      <c r="I98" s="1837"/>
      <c r="J98" s="1837"/>
    </row>
    <row r="99" spans="1:10" ht="15.75" customHeight="1">
      <c r="A99" s="1837"/>
      <c r="B99" s="1837"/>
      <c r="C99" s="1837"/>
      <c r="D99" s="1837"/>
      <c r="E99" s="1837"/>
      <c r="F99" s="1837"/>
      <c r="G99" s="1837"/>
      <c r="H99" s="1837"/>
      <c r="I99" s="1837"/>
      <c r="J99" s="1837"/>
    </row>
    <row r="100" spans="1:10" ht="15.75" customHeight="1">
      <c r="A100" s="1837"/>
      <c r="B100" s="1837"/>
      <c r="C100" s="1837"/>
      <c r="D100" s="1837"/>
      <c r="E100" s="1837"/>
      <c r="F100" s="1837"/>
      <c r="G100" s="1837"/>
      <c r="H100" s="1837"/>
      <c r="I100" s="1837"/>
      <c r="J100" s="1837"/>
    </row>
    <row r="101" spans="1:10" ht="15.75" customHeight="1">
      <c r="A101" s="1837"/>
      <c r="B101" s="1837"/>
      <c r="C101" s="1837"/>
      <c r="D101" s="1837"/>
      <c r="E101" s="1837"/>
      <c r="F101" s="1837"/>
      <c r="G101" s="1837"/>
      <c r="H101" s="1837"/>
      <c r="I101" s="1837"/>
      <c r="J101" s="1837"/>
    </row>
    <row r="102" spans="1:10" ht="15.75" customHeight="1">
      <c r="A102" s="1837"/>
      <c r="B102" s="1837"/>
      <c r="C102" s="1837"/>
      <c r="D102" s="1837"/>
      <c r="E102" s="1837"/>
      <c r="F102" s="1837"/>
      <c r="G102" s="1837"/>
      <c r="H102" s="1837"/>
      <c r="I102" s="1837"/>
      <c r="J102" s="1837"/>
    </row>
    <row r="103" spans="1:10" ht="15.75" customHeight="1">
      <c r="A103" s="1837"/>
      <c r="B103" s="1837"/>
      <c r="C103" s="1837"/>
      <c r="D103" s="1837"/>
      <c r="E103" s="1837"/>
      <c r="F103" s="1837"/>
      <c r="G103" s="1837"/>
      <c r="H103" s="1837"/>
      <c r="I103" s="1837"/>
      <c r="J103" s="1837"/>
    </row>
    <row r="104" spans="1:10" ht="15.75" customHeight="1">
      <c r="A104" s="1837"/>
      <c r="B104" s="1837"/>
      <c r="C104" s="1837"/>
      <c r="D104" s="1837"/>
      <c r="E104" s="1837"/>
      <c r="F104" s="1837"/>
      <c r="G104" s="1837"/>
      <c r="H104" s="1837"/>
      <c r="I104" s="1837"/>
      <c r="J104" s="1837"/>
    </row>
    <row r="105" spans="1:10" ht="15.75" customHeight="1">
      <c r="A105" s="1837"/>
      <c r="B105" s="1837"/>
      <c r="C105" s="1837"/>
      <c r="D105" s="1837"/>
      <c r="E105" s="1837"/>
      <c r="F105" s="1837"/>
      <c r="G105" s="1837"/>
      <c r="H105" s="1837"/>
      <c r="I105" s="1837"/>
      <c r="J105" s="1837"/>
    </row>
    <row r="106" spans="1:10" ht="15.75" customHeight="1">
      <c r="A106" s="1837"/>
      <c r="B106" s="1837"/>
      <c r="C106" s="1837"/>
      <c r="D106" s="1837"/>
      <c r="E106" s="1837"/>
      <c r="F106" s="1837"/>
      <c r="G106" s="1837"/>
      <c r="H106" s="1837"/>
      <c r="I106" s="1837"/>
      <c r="J106" s="1837"/>
    </row>
    <row r="107" spans="1:10" ht="15.75" customHeight="1">
      <c r="A107" s="1837"/>
      <c r="B107" s="1837"/>
      <c r="C107" s="1837"/>
      <c r="D107" s="1837"/>
      <c r="E107" s="1837"/>
      <c r="F107" s="1837"/>
      <c r="G107" s="1837"/>
      <c r="H107" s="1837"/>
      <c r="I107" s="1837"/>
      <c r="J107" s="1837"/>
    </row>
    <row r="108" spans="1:10" ht="15.75" customHeight="1">
      <c r="A108" s="1837"/>
      <c r="B108" s="1837"/>
      <c r="C108" s="1837"/>
      <c r="D108" s="1837"/>
      <c r="E108" s="1837"/>
      <c r="F108" s="1837"/>
      <c r="G108" s="1837"/>
      <c r="H108" s="1837"/>
      <c r="I108" s="1837"/>
      <c r="J108" s="1837"/>
    </row>
    <row r="109" spans="1:10" ht="15.75" customHeight="1">
      <c r="A109" s="1837"/>
      <c r="B109" s="1837"/>
      <c r="C109" s="1837"/>
      <c r="D109" s="1837"/>
      <c r="E109" s="1837"/>
      <c r="F109" s="1837"/>
      <c r="G109" s="1837"/>
      <c r="H109" s="1837"/>
      <c r="I109" s="1837"/>
      <c r="J109" s="1837"/>
    </row>
    <row r="110" spans="1:10" ht="15.75" customHeight="1">
      <c r="A110" s="1837"/>
      <c r="B110" s="1837"/>
      <c r="C110" s="1837"/>
      <c r="D110" s="1837"/>
      <c r="E110" s="1837"/>
      <c r="F110" s="1837"/>
      <c r="G110" s="1837"/>
      <c r="H110" s="1837"/>
      <c r="I110" s="1837"/>
      <c r="J110" s="1837"/>
    </row>
    <row r="111" spans="1:10" ht="15.75" customHeight="1">
      <c r="A111" s="1837"/>
      <c r="B111" s="1837"/>
      <c r="C111" s="1837"/>
      <c r="D111" s="1837"/>
      <c r="E111" s="1837"/>
      <c r="F111" s="1837"/>
      <c r="G111" s="1837"/>
      <c r="H111" s="1837"/>
      <c r="I111" s="1837"/>
      <c r="J111" s="1837"/>
    </row>
    <row r="112" spans="1:10" ht="15.75" customHeight="1">
      <c r="A112" s="1837"/>
      <c r="B112" s="1837"/>
      <c r="C112" s="1837"/>
      <c r="D112" s="1837"/>
      <c r="E112" s="1837"/>
      <c r="F112" s="1837"/>
      <c r="G112" s="1837"/>
      <c r="H112" s="1837"/>
      <c r="I112" s="1837"/>
      <c r="J112" s="1837"/>
    </row>
    <row r="113" spans="1:10" ht="15.75" customHeight="1">
      <c r="A113" s="1837"/>
      <c r="B113" s="1837"/>
      <c r="C113" s="1837"/>
      <c r="D113" s="1837"/>
      <c r="E113" s="1837"/>
      <c r="F113" s="1837"/>
      <c r="G113" s="1837"/>
      <c r="H113" s="1837"/>
      <c r="I113" s="1837"/>
      <c r="J113" s="1837"/>
    </row>
    <row r="114" spans="1:10" ht="15.75" customHeight="1">
      <c r="A114" s="1837"/>
      <c r="B114" s="1837"/>
      <c r="C114" s="1837"/>
      <c r="D114" s="1837"/>
      <c r="E114" s="1837"/>
      <c r="F114" s="1837"/>
      <c r="G114" s="1837"/>
      <c r="H114" s="1837"/>
      <c r="I114" s="1837"/>
      <c r="J114" s="1837"/>
    </row>
    <row r="115" spans="1:10" ht="15.75" customHeight="1">
      <c r="A115" s="1837"/>
      <c r="B115" s="1837"/>
      <c r="C115" s="1837"/>
      <c r="D115" s="1837"/>
      <c r="E115" s="1837"/>
      <c r="F115" s="1837"/>
      <c r="G115" s="1837"/>
      <c r="H115" s="1837"/>
      <c r="I115" s="1837"/>
      <c r="J115" s="1837"/>
    </row>
    <row r="116" spans="1:10" ht="15.75" customHeight="1">
      <c r="A116" s="1837"/>
      <c r="B116" s="1837"/>
      <c r="C116" s="1837"/>
      <c r="D116" s="1837"/>
      <c r="E116" s="1837"/>
      <c r="F116" s="1837"/>
      <c r="G116" s="1837"/>
      <c r="H116" s="1837"/>
      <c r="I116" s="1837"/>
      <c r="J116" s="1837"/>
    </row>
    <row r="117" spans="1:10" ht="15.75" customHeight="1">
      <c r="A117" s="1837"/>
      <c r="B117" s="1837"/>
      <c r="C117" s="1837"/>
      <c r="D117" s="1837"/>
      <c r="E117" s="1837"/>
      <c r="F117" s="1837"/>
      <c r="G117" s="1837"/>
      <c r="H117" s="1837"/>
      <c r="I117" s="1837"/>
      <c r="J117" s="1837"/>
    </row>
    <row r="118" spans="1:10" ht="15.75" customHeight="1">
      <c r="A118" s="1837"/>
      <c r="B118" s="1837"/>
      <c r="C118" s="1837"/>
      <c r="D118" s="1837"/>
      <c r="E118" s="1837"/>
      <c r="F118" s="1837"/>
      <c r="G118" s="1837"/>
      <c r="H118" s="1837"/>
      <c r="I118" s="1837"/>
      <c r="J118" s="1837"/>
    </row>
    <row r="119" spans="1:10" ht="15.75" customHeight="1">
      <c r="A119" s="1837"/>
      <c r="B119" s="1837"/>
      <c r="C119" s="1837"/>
      <c r="D119" s="1837"/>
      <c r="E119" s="1837"/>
      <c r="F119" s="1837"/>
      <c r="G119" s="1837"/>
      <c r="H119" s="1837"/>
      <c r="I119" s="1837"/>
      <c r="J119" s="1837"/>
    </row>
    <row r="120" spans="1:10" ht="15.75" customHeight="1">
      <c r="A120" s="1837"/>
      <c r="B120" s="1837"/>
      <c r="C120" s="1837"/>
      <c r="D120" s="1837"/>
      <c r="E120" s="1837"/>
      <c r="F120" s="1837"/>
      <c r="G120" s="1837"/>
      <c r="H120" s="1837"/>
      <c r="I120" s="1837"/>
      <c r="J120" s="1837"/>
    </row>
    <row r="121" spans="1:10" ht="15.75" customHeight="1">
      <c r="A121" s="1837"/>
      <c r="B121" s="1837"/>
      <c r="C121" s="1837"/>
      <c r="D121" s="1837"/>
      <c r="E121" s="1837"/>
      <c r="F121" s="1837"/>
      <c r="G121" s="1837"/>
      <c r="H121" s="1837"/>
      <c r="I121" s="1837"/>
      <c r="J121" s="1837"/>
    </row>
    <row r="122" spans="1:10" ht="15.75" customHeight="1">
      <c r="A122" s="1837"/>
      <c r="B122" s="1837"/>
      <c r="C122" s="1837"/>
      <c r="D122" s="1837"/>
      <c r="E122" s="1837"/>
      <c r="F122" s="1837"/>
      <c r="G122" s="1837"/>
      <c r="H122" s="1837"/>
      <c r="I122" s="1837"/>
      <c r="J122" s="1837"/>
    </row>
    <row r="123" spans="1:10" ht="15.75" customHeight="1">
      <c r="A123" s="1837"/>
      <c r="B123" s="1837"/>
      <c r="C123" s="1837"/>
      <c r="D123" s="1837"/>
      <c r="E123" s="1837"/>
      <c r="F123" s="1837"/>
      <c r="G123" s="1837"/>
      <c r="H123" s="1837"/>
      <c r="I123" s="1837"/>
      <c r="J123" s="1837"/>
    </row>
    <row r="124" spans="1:10" ht="15.75" customHeight="1">
      <c r="A124" s="1837"/>
      <c r="B124" s="1837"/>
      <c r="C124" s="1837"/>
      <c r="D124" s="1837"/>
      <c r="E124" s="1837"/>
      <c r="F124" s="1837"/>
      <c r="G124" s="1837"/>
      <c r="H124" s="1837"/>
      <c r="I124" s="1837"/>
      <c r="J124" s="1837"/>
    </row>
    <row r="125" spans="1:10" ht="15.75" customHeight="1">
      <c r="A125" s="1837"/>
      <c r="B125" s="1837"/>
      <c r="C125" s="1837"/>
      <c r="D125" s="1837"/>
      <c r="E125" s="1837"/>
      <c r="F125" s="1837"/>
      <c r="G125" s="1837"/>
      <c r="H125" s="1837"/>
      <c r="I125" s="1837"/>
      <c r="J125" s="1837"/>
    </row>
    <row r="126" spans="1:10" ht="15.75" customHeight="1">
      <c r="A126" s="1837"/>
      <c r="B126" s="1837"/>
      <c r="C126" s="1837"/>
      <c r="D126" s="1837"/>
      <c r="E126" s="1837"/>
      <c r="F126" s="1837"/>
      <c r="G126" s="1837"/>
      <c r="H126" s="1837"/>
      <c r="I126" s="1837"/>
      <c r="J126" s="1837"/>
    </row>
    <row r="127" spans="1:10" ht="15.75" customHeight="1">
      <c r="A127" s="1837"/>
      <c r="B127" s="1837"/>
      <c r="C127" s="1837"/>
      <c r="D127" s="1837"/>
      <c r="E127" s="1837"/>
      <c r="F127" s="1837"/>
      <c r="G127" s="1837"/>
      <c r="H127" s="1837"/>
      <c r="I127" s="1837"/>
      <c r="J127" s="1837"/>
    </row>
    <row r="128" spans="1:10" ht="15.75" customHeight="1">
      <c r="A128" s="1837"/>
      <c r="B128" s="1837"/>
      <c r="C128" s="1837"/>
      <c r="D128" s="1837"/>
      <c r="E128" s="1837"/>
      <c r="F128" s="1837"/>
      <c r="G128" s="1837"/>
      <c r="H128" s="1837"/>
      <c r="I128" s="1837"/>
      <c r="J128" s="1837"/>
    </row>
    <row r="129" spans="1:10" ht="15.75" customHeight="1">
      <c r="A129" s="1837"/>
      <c r="B129" s="1837"/>
      <c r="C129" s="1837"/>
      <c r="D129" s="1837"/>
      <c r="E129" s="1837"/>
      <c r="F129" s="1837"/>
      <c r="G129" s="1837"/>
      <c r="H129" s="1837"/>
      <c r="I129" s="1837"/>
      <c r="J129" s="1837"/>
    </row>
    <row r="130" spans="1:10" ht="15.75" customHeight="1">
      <c r="A130" s="1837"/>
      <c r="B130" s="1837"/>
      <c r="C130" s="1837"/>
      <c r="D130" s="1837"/>
      <c r="E130" s="1837"/>
      <c r="F130" s="1837"/>
      <c r="G130" s="1837"/>
      <c r="H130" s="1837"/>
      <c r="I130" s="1837"/>
      <c r="J130" s="1837"/>
    </row>
    <row r="131" spans="1:10" ht="15.75" customHeight="1">
      <c r="A131" s="1837"/>
      <c r="B131" s="1837"/>
      <c r="C131" s="1837"/>
      <c r="D131" s="1837"/>
      <c r="E131" s="1837"/>
      <c r="F131" s="1837"/>
      <c r="G131" s="1837"/>
      <c r="H131" s="1837"/>
      <c r="I131" s="1837"/>
      <c r="J131" s="1837"/>
    </row>
    <row r="132" spans="1:10" ht="15.75" customHeight="1">
      <c r="A132" s="1837"/>
      <c r="B132" s="1837"/>
      <c r="C132" s="1837"/>
      <c r="D132" s="1837"/>
      <c r="E132" s="1837"/>
      <c r="F132" s="1837"/>
      <c r="G132" s="1837"/>
      <c r="H132" s="1837"/>
      <c r="I132" s="1837"/>
      <c r="J132" s="1837"/>
    </row>
    <row r="133" spans="1:10" ht="15.75" customHeight="1">
      <c r="A133" s="1837"/>
      <c r="B133" s="1837"/>
      <c r="C133" s="1837"/>
      <c r="D133" s="1837"/>
      <c r="E133" s="1837"/>
      <c r="F133" s="1837"/>
      <c r="G133" s="1837"/>
      <c r="H133" s="1837"/>
      <c r="I133" s="1837"/>
      <c r="J133" s="1837"/>
    </row>
    <row r="134" spans="1:10" ht="15.75" customHeight="1">
      <c r="A134" s="1837"/>
      <c r="B134" s="1837"/>
      <c r="C134" s="1837"/>
      <c r="D134" s="1837"/>
      <c r="E134" s="1837"/>
      <c r="F134" s="1837"/>
      <c r="G134" s="1837"/>
      <c r="H134" s="1837"/>
      <c r="I134" s="1837"/>
      <c r="J134" s="1837"/>
    </row>
    <row r="135" spans="1:10" ht="15.75" customHeight="1">
      <c r="A135" s="1837"/>
      <c r="B135" s="1837"/>
      <c r="C135" s="1837"/>
      <c r="D135" s="1837"/>
      <c r="E135" s="1837"/>
      <c r="F135" s="1837"/>
      <c r="G135" s="1837"/>
      <c r="H135" s="1837"/>
      <c r="I135" s="1837"/>
      <c r="J135" s="1837"/>
    </row>
    <row r="136" spans="1:10" ht="15.75" customHeight="1">
      <c r="A136" s="1837"/>
      <c r="B136" s="1837"/>
      <c r="C136" s="1837"/>
      <c r="D136" s="1837"/>
      <c r="E136" s="1837"/>
      <c r="F136" s="1837"/>
      <c r="G136" s="1837"/>
      <c r="H136" s="1837"/>
      <c r="I136" s="1837"/>
      <c r="J136" s="1837"/>
    </row>
    <row r="137" spans="1:10" ht="15.75" customHeight="1">
      <c r="A137" s="1837"/>
      <c r="B137" s="1837"/>
      <c r="C137" s="1837"/>
      <c r="D137" s="1837"/>
      <c r="E137" s="1837"/>
      <c r="F137" s="1837"/>
      <c r="G137" s="1837"/>
      <c r="H137" s="1837"/>
      <c r="I137" s="1837"/>
      <c r="J137" s="1837"/>
    </row>
    <row r="138" spans="1:10" ht="15.75" customHeight="1">
      <c r="A138" s="1837"/>
      <c r="B138" s="1837"/>
      <c r="C138" s="1837"/>
      <c r="D138" s="1837"/>
      <c r="E138" s="1837"/>
      <c r="F138" s="1837"/>
      <c r="G138" s="1837"/>
      <c r="H138" s="1837"/>
      <c r="I138" s="1837"/>
      <c r="J138" s="1837"/>
    </row>
    <row r="139" spans="1:10" ht="15.75" customHeight="1">
      <c r="A139" s="1837"/>
      <c r="B139" s="1837"/>
      <c r="C139" s="1837"/>
      <c r="D139" s="1837"/>
      <c r="E139" s="1837"/>
      <c r="F139" s="1837"/>
      <c r="G139" s="1837"/>
      <c r="H139" s="1837"/>
      <c r="I139" s="1837"/>
      <c r="J139" s="1837"/>
    </row>
    <row r="140" spans="1:10" ht="15.75" customHeight="1">
      <c r="A140" s="1837"/>
      <c r="B140" s="1837"/>
      <c r="C140" s="1837"/>
      <c r="D140" s="1837"/>
      <c r="E140" s="1837"/>
      <c r="F140" s="1837"/>
      <c r="G140" s="1837"/>
      <c r="H140" s="1837"/>
      <c r="I140" s="1837"/>
      <c r="J140" s="1837"/>
    </row>
    <row r="141" spans="1:10" ht="15.75" customHeight="1">
      <c r="A141" s="1837"/>
      <c r="B141" s="1837"/>
      <c r="C141" s="1837"/>
      <c r="D141" s="1837"/>
      <c r="E141" s="1837"/>
      <c r="F141" s="1837"/>
      <c r="G141" s="1837"/>
      <c r="H141" s="1837"/>
      <c r="I141" s="1837"/>
      <c r="J141" s="1837"/>
    </row>
    <row r="142" spans="1:10" ht="15.75" customHeight="1">
      <c r="A142" s="1837"/>
      <c r="B142" s="1837"/>
      <c r="C142" s="1837"/>
      <c r="D142" s="1837"/>
      <c r="E142" s="1837"/>
      <c r="F142" s="1837"/>
      <c r="G142" s="1837"/>
      <c r="H142" s="1837"/>
      <c r="I142" s="1837"/>
      <c r="J142" s="1837"/>
    </row>
    <row r="143" spans="1:10" ht="15.75" customHeight="1">
      <c r="A143" s="1837"/>
      <c r="B143" s="1837"/>
      <c r="C143" s="1837"/>
      <c r="D143" s="1837"/>
      <c r="E143" s="1837"/>
      <c r="F143" s="1837"/>
      <c r="G143" s="1837"/>
      <c r="H143" s="1837"/>
      <c r="I143" s="1837"/>
      <c r="J143" s="1837"/>
    </row>
    <row r="144" spans="1:10" ht="15.75" customHeight="1">
      <c r="A144" s="1837"/>
      <c r="B144" s="1837"/>
      <c r="C144" s="1837"/>
      <c r="D144" s="1837"/>
      <c r="E144" s="1837"/>
      <c r="F144" s="1837"/>
      <c r="G144" s="1837"/>
      <c r="H144" s="1837"/>
      <c r="I144" s="1837"/>
      <c r="J144" s="1837"/>
    </row>
    <row r="145" spans="1:10" ht="15.75" customHeight="1">
      <c r="A145" s="1837"/>
      <c r="B145" s="1837"/>
      <c r="C145" s="1837"/>
      <c r="D145" s="1837"/>
      <c r="E145" s="1837"/>
      <c r="F145" s="1837"/>
      <c r="G145" s="1837"/>
      <c r="H145" s="1837"/>
      <c r="I145" s="1837"/>
      <c r="J145" s="1837"/>
    </row>
    <row r="146" spans="1:10" ht="15.75" customHeight="1">
      <c r="A146" s="1837"/>
      <c r="B146" s="1837"/>
      <c r="C146" s="1837"/>
      <c r="D146" s="1837"/>
      <c r="E146" s="1837"/>
      <c r="F146" s="1837"/>
      <c r="G146" s="1837"/>
      <c r="H146" s="1837"/>
      <c r="I146" s="1837"/>
      <c r="J146" s="1837"/>
    </row>
    <row r="147" spans="1:10" ht="15.75" customHeight="1">
      <c r="A147" s="1837"/>
      <c r="B147" s="1837"/>
      <c r="C147" s="1837"/>
      <c r="D147" s="1837"/>
      <c r="E147" s="1837"/>
      <c r="F147" s="1837"/>
      <c r="G147" s="1837"/>
      <c r="H147" s="1837"/>
      <c r="I147" s="1837"/>
      <c r="J147" s="1837"/>
    </row>
    <row r="148" spans="1:10" ht="15.75" customHeight="1">
      <c r="A148" s="1837"/>
      <c r="B148" s="1837"/>
      <c r="C148" s="1837"/>
      <c r="D148" s="1837"/>
      <c r="E148" s="1837"/>
      <c r="F148" s="1837"/>
      <c r="G148" s="1837"/>
      <c r="H148" s="1837"/>
      <c r="I148" s="1837"/>
      <c r="J148" s="1837"/>
    </row>
    <row r="149" spans="1:10" ht="15.75" customHeight="1">
      <c r="A149" s="1837"/>
      <c r="B149" s="1837"/>
      <c r="C149" s="1837"/>
      <c r="D149" s="1837"/>
      <c r="E149" s="1837"/>
      <c r="F149" s="1837"/>
      <c r="G149" s="1837"/>
      <c r="H149" s="1837"/>
      <c r="I149" s="1837"/>
      <c r="J149" s="1837"/>
    </row>
    <row r="150" spans="1:10" ht="15.75" customHeight="1">
      <c r="A150" s="1837"/>
      <c r="B150" s="1837"/>
      <c r="C150" s="1837"/>
      <c r="D150" s="1837"/>
      <c r="E150" s="1837"/>
      <c r="F150" s="1837"/>
      <c r="G150" s="1837"/>
      <c r="H150" s="1837"/>
      <c r="I150" s="1837"/>
      <c r="J150" s="1837"/>
    </row>
    <row r="151" spans="1:10" ht="15.75" customHeight="1">
      <c r="A151" s="1837"/>
      <c r="B151" s="1837"/>
      <c r="C151" s="1837"/>
      <c r="D151" s="1837"/>
      <c r="E151" s="1837"/>
      <c r="F151" s="1837"/>
      <c r="G151" s="1837"/>
      <c r="H151" s="1837"/>
      <c r="I151" s="1837"/>
      <c r="J151" s="1837"/>
    </row>
    <row r="152" spans="1:10" ht="15.75" customHeight="1">
      <c r="A152" s="1837"/>
      <c r="B152" s="1837"/>
      <c r="C152" s="1837"/>
      <c r="D152" s="1837"/>
      <c r="E152" s="1837"/>
      <c r="F152" s="1837"/>
      <c r="G152" s="1837"/>
      <c r="H152" s="1837"/>
      <c r="I152" s="1837"/>
      <c r="J152" s="1837"/>
    </row>
    <row r="153" spans="1:10" ht="15.75" customHeight="1">
      <c r="A153" s="1837"/>
      <c r="B153" s="1837"/>
      <c r="C153" s="1837"/>
      <c r="D153" s="1837"/>
      <c r="E153" s="1837"/>
      <c r="F153" s="1837"/>
      <c r="G153" s="1837"/>
      <c r="H153" s="1837"/>
      <c r="I153" s="1837"/>
      <c r="J153" s="1837"/>
    </row>
    <row r="154" spans="1:10" ht="15.75" customHeight="1">
      <c r="A154" s="1837"/>
      <c r="B154" s="1837"/>
      <c r="C154" s="1837"/>
      <c r="D154" s="1837"/>
      <c r="E154" s="1837"/>
      <c r="F154" s="1837"/>
      <c r="G154" s="1837"/>
      <c r="H154" s="1837"/>
      <c r="I154" s="1837"/>
      <c r="J154" s="1837"/>
    </row>
    <row r="155" spans="1:10" ht="15.75" customHeight="1">
      <c r="A155" s="1837"/>
      <c r="B155" s="1837"/>
      <c r="C155" s="1837"/>
      <c r="D155" s="1837"/>
      <c r="E155" s="1837"/>
      <c r="F155" s="1837"/>
      <c r="G155" s="1837"/>
      <c r="H155" s="1837"/>
      <c r="I155" s="1837"/>
      <c r="J155" s="1837"/>
    </row>
    <row r="156" spans="1:10" ht="15.75" customHeight="1">
      <c r="A156" s="1837"/>
      <c r="B156" s="1837"/>
      <c r="C156" s="1837"/>
      <c r="D156" s="1837"/>
      <c r="E156" s="1837"/>
      <c r="F156" s="1837"/>
      <c r="G156" s="1837"/>
      <c r="H156" s="1837"/>
      <c r="I156" s="1837"/>
      <c r="J156" s="1837"/>
    </row>
    <row r="157" spans="1:10" ht="15.75" customHeight="1">
      <c r="A157" s="1837"/>
      <c r="B157" s="1837"/>
      <c r="C157" s="1837"/>
      <c r="D157" s="1837"/>
      <c r="E157" s="1837"/>
      <c r="F157" s="1837"/>
      <c r="G157" s="1837"/>
      <c r="H157" s="1837"/>
      <c r="I157" s="1837"/>
      <c r="J157" s="1837"/>
    </row>
    <row r="158" spans="1:10" ht="15.75" customHeight="1">
      <c r="A158" s="1837"/>
      <c r="B158" s="1837"/>
      <c r="C158" s="1837"/>
      <c r="D158" s="1837"/>
      <c r="E158" s="1837"/>
      <c r="F158" s="1837"/>
      <c r="G158" s="1837"/>
      <c r="H158" s="1837"/>
      <c r="I158" s="1837"/>
      <c r="J158" s="1837"/>
    </row>
    <row r="159" spans="1:10" ht="15.75" customHeight="1">
      <c r="A159" s="1837"/>
      <c r="B159" s="1837"/>
      <c r="C159" s="1837"/>
      <c r="D159" s="1837"/>
      <c r="E159" s="1837"/>
      <c r="F159" s="1837"/>
      <c r="G159" s="1837"/>
      <c r="H159" s="1837"/>
      <c r="I159" s="1837"/>
      <c r="J159" s="1837"/>
    </row>
    <row r="160" spans="1:10" ht="15.75" customHeight="1">
      <c r="A160" s="1837"/>
      <c r="B160" s="1837"/>
      <c r="C160" s="1837"/>
      <c r="D160" s="1837"/>
      <c r="E160" s="1837"/>
      <c r="F160" s="1837"/>
      <c r="G160" s="1837"/>
      <c r="H160" s="1837"/>
      <c r="I160" s="1837"/>
      <c r="J160" s="1837"/>
    </row>
    <row r="161" spans="1:10" ht="15.75" customHeight="1">
      <c r="A161" s="1837"/>
      <c r="B161" s="1837"/>
      <c r="C161" s="1837"/>
      <c r="D161" s="1837"/>
      <c r="E161" s="1837"/>
      <c r="F161" s="1837"/>
      <c r="G161" s="1837"/>
      <c r="H161" s="1837"/>
      <c r="I161" s="1837"/>
      <c r="J161" s="1837"/>
    </row>
    <row r="162" spans="1:10" ht="15.75" customHeight="1">
      <c r="A162" s="1837"/>
      <c r="B162" s="1837"/>
      <c r="C162" s="1837"/>
      <c r="D162" s="1837"/>
      <c r="E162" s="1837"/>
      <c r="F162" s="1837"/>
      <c r="G162" s="1837"/>
      <c r="H162" s="1837"/>
      <c r="I162" s="1837"/>
      <c r="J162" s="1837"/>
    </row>
    <row r="163" spans="1:10" ht="15.75" customHeight="1">
      <c r="A163" s="1837"/>
      <c r="B163" s="1837"/>
      <c r="C163" s="1837"/>
      <c r="D163" s="1837"/>
      <c r="E163" s="1837"/>
      <c r="F163" s="1837"/>
      <c r="G163" s="1837"/>
      <c r="H163" s="1837"/>
      <c r="I163" s="1837"/>
      <c r="J163" s="1837"/>
    </row>
    <row r="164" spans="1:10" ht="15.75" customHeight="1">
      <c r="A164" s="1837"/>
      <c r="B164" s="1837"/>
      <c r="C164" s="1837"/>
      <c r="D164" s="1837"/>
      <c r="E164" s="1837"/>
      <c r="F164" s="1837"/>
      <c r="G164" s="1837"/>
      <c r="H164" s="1837"/>
      <c r="I164" s="1837"/>
      <c r="J164" s="1837"/>
    </row>
    <row r="165" spans="1:10" ht="15.75" customHeight="1">
      <c r="A165" s="1837"/>
      <c r="B165" s="1837"/>
      <c r="C165" s="1837"/>
      <c r="D165" s="1837"/>
      <c r="E165" s="1837"/>
      <c r="F165" s="1837"/>
      <c r="G165" s="1837"/>
      <c r="H165" s="1837"/>
      <c r="I165" s="1837"/>
      <c r="J165" s="1837"/>
    </row>
    <row r="166" spans="1:10" ht="15.75" customHeight="1">
      <c r="A166" s="1837"/>
      <c r="B166" s="1837"/>
      <c r="C166" s="1837"/>
      <c r="D166" s="1837"/>
      <c r="E166" s="1837"/>
      <c r="F166" s="1837"/>
      <c r="G166" s="1837"/>
      <c r="H166" s="1837"/>
      <c r="I166" s="1837"/>
      <c r="J166" s="1837"/>
    </row>
    <row r="167" spans="1:10" ht="15.75" customHeight="1">
      <c r="A167" s="1837"/>
      <c r="B167" s="1837"/>
      <c r="C167" s="1837"/>
      <c r="D167" s="1837"/>
      <c r="E167" s="1837"/>
      <c r="F167" s="1837"/>
      <c r="G167" s="1837"/>
      <c r="H167" s="1837"/>
      <c r="I167" s="1837"/>
      <c r="J167" s="1837"/>
    </row>
    <row r="168" spans="1:10" ht="15.75" customHeight="1">
      <c r="A168" s="1837"/>
      <c r="B168" s="1837"/>
      <c r="C168" s="1837"/>
      <c r="D168" s="1837"/>
      <c r="E168" s="1837"/>
      <c r="F168" s="1837"/>
      <c r="G168" s="1837"/>
      <c r="H168" s="1837"/>
      <c r="I168" s="1837"/>
      <c r="J168" s="1837"/>
    </row>
    <row r="169" spans="1:10" ht="15.75" customHeight="1">
      <c r="A169" s="1837"/>
      <c r="B169" s="1837"/>
      <c r="C169" s="1837"/>
      <c r="D169" s="1837"/>
      <c r="E169" s="1837"/>
      <c r="F169" s="1837"/>
      <c r="G169" s="1837"/>
      <c r="H169" s="1837"/>
      <c r="I169" s="1837"/>
      <c r="J169" s="1837"/>
    </row>
    <row r="170" spans="1:10" ht="15.75" customHeight="1">
      <c r="A170" s="1837"/>
      <c r="B170" s="1837"/>
      <c r="C170" s="1837"/>
      <c r="D170" s="1837"/>
      <c r="E170" s="1837"/>
      <c r="F170" s="1837"/>
      <c r="G170" s="1837"/>
      <c r="H170" s="1837"/>
      <c r="I170" s="1837"/>
      <c r="J170" s="1837"/>
    </row>
    <row r="171" spans="1:10" ht="15.75" customHeight="1">
      <c r="A171" s="1837"/>
      <c r="B171" s="1837"/>
      <c r="C171" s="1837"/>
      <c r="D171" s="1837"/>
      <c r="E171" s="1837"/>
      <c r="F171" s="1837"/>
      <c r="G171" s="1837"/>
      <c r="H171" s="1837"/>
      <c r="I171" s="1837"/>
      <c r="J171" s="1837"/>
    </row>
    <row r="172" spans="1:10" ht="15.75" customHeight="1">
      <c r="A172" s="1837"/>
      <c r="B172" s="1837"/>
      <c r="C172" s="1837"/>
      <c r="D172" s="1837"/>
      <c r="E172" s="1837"/>
      <c r="F172" s="1837"/>
      <c r="G172" s="1837"/>
      <c r="H172" s="1837"/>
      <c r="I172" s="1837"/>
      <c r="J172" s="1837"/>
    </row>
    <row r="173" spans="1:10" ht="15.75" customHeight="1">
      <c r="A173" s="1837"/>
      <c r="B173" s="1837"/>
      <c r="C173" s="1837"/>
      <c r="D173" s="1837"/>
      <c r="E173" s="1837"/>
      <c r="F173" s="1837"/>
      <c r="G173" s="1837"/>
      <c r="H173" s="1837"/>
      <c r="I173" s="1837"/>
      <c r="J173" s="1837"/>
    </row>
    <row r="174" spans="1:10" ht="15.75" customHeight="1">
      <c r="A174" s="1837"/>
      <c r="B174" s="1837"/>
      <c r="C174" s="1837"/>
      <c r="D174" s="1837"/>
      <c r="E174" s="1837"/>
      <c r="F174" s="1837"/>
      <c r="G174" s="1837"/>
      <c r="H174" s="1837"/>
      <c r="I174" s="1837"/>
      <c r="J174" s="1837"/>
    </row>
    <row r="175" spans="1:10" ht="15.75" customHeight="1">
      <c r="A175" s="1837"/>
      <c r="B175" s="1837"/>
      <c r="C175" s="1837"/>
      <c r="D175" s="1837"/>
      <c r="E175" s="1837"/>
      <c r="F175" s="1837"/>
      <c r="G175" s="1837"/>
      <c r="H175" s="1837"/>
      <c r="I175" s="1837"/>
      <c r="J175" s="1837"/>
    </row>
    <row r="176" spans="1:10" ht="15.75" customHeight="1">
      <c r="A176" s="1837"/>
      <c r="B176" s="1837"/>
      <c r="C176" s="1837"/>
      <c r="D176" s="1837"/>
      <c r="E176" s="1837"/>
      <c r="F176" s="1837"/>
      <c r="G176" s="1837"/>
      <c r="H176" s="1837"/>
      <c r="I176" s="1837"/>
      <c r="J176" s="1837"/>
    </row>
    <row r="177" spans="1:10" ht="15.75" customHeight="1">
      <c r="A177" s="1837"/>
      <c r="B177" s="1837"/>
      <c r="C177" s="1837"/>
      <c r="D177" s="1837"/>
      <c r="E177" s="1837"/>
      <c r="F177" s="1837"/>
      <c r="G177" s="1837"/>
      <c r="H177" s="1837"/>
      <c r="I177" s="1837"/>
      <c r="J177" s="1837"/>
    </row>
    <row r="178" spans="1:10" ht="15.75" customHeight="1">
      <c r="A178" s="1837"/>
      <c r="B178" s="1837"/>
      <c r="C178" s="1837"/>
      <c r="D178" s="1837"/>
      <c r="E178" s="1837"/>
      <c r="F178" s="1837"/>
      <c r="G178" s="1837"/>
      <c r="H178" s="1837"/>
      <c r="I178" s="1837"/>
      <c r="J178" s="1837"/>
    </row>
    <row r="179" spans="1:10" ht="15.75" customHeight="1">
      <c r="A179" s="1837"/>
      <c r="B179" s="1837"/>
      <c r="C179" s="1837"/>
      <c r="D179" s="1837"/>
      <c r="E179" s="1837"/>
      <c r="F179" s="1837"/>
      <c r="G179" s="1837"/>
      <c r="H179" s="1837"/>
      <c r="I179" s="1837"/>
      <c r="J179" s="1837"/>
    </row>
    <row r="180" spans="1:10" ht="15.75" customHeight="1">
      <c r="A180" s="1837"/>
      <c r="B180" s="1837"/>
      <c r="C180" s="1837"/>
      <c r="D180" s="1837"/>
      <c r="E180" s="1837"/>
      <c r="F180" s="1837"/>
      <c r="G180" s="1837"/>
      <c r="H180" s="1837"/>
      <c r="I180" s="1837"/>
      <c r="J180" s="1837"/>
    </row>
    <row r="181" spans="1:10" ht="15.75" customHeight="1">
      <c r="A181" s="1837"/>
      <c r="B181" s="1837"/>
      <c r="C181" s="1837"/>
      <c r="D181" s="1837"/>
      <c r="E181" s="1837"/>
      <c r="F181" s="1837"/>
      <c r="G181" s="1837"/>
      <c r="H181" s="1837"/>
      <c r="I181" s="1837"/>
      <c r="J181" s="1837"/>
    </row>
    <row r="182" spans="1:10" ht="15.75" customHeight="1">
      <c r="A182" s="1837"/>
      <c r="B182" s="1837"/>
      <c r="C182" s="1837"/>
      <c r="D182" s="1837"/>
      <c r="E182" s="1837"/>
      <c r="F182" s="1837"/>
      <c r="G182" s="1837"/>
      <c r="H182" s="1837"/>
      <c r="I182" s="1837"/>
      <c r="J182" s="1837"/>
    </row>
    <row r="183" spans="1:10" ht="15.75" customHeight="1">
      <c r="A183" s="1837"/>
      <c r="B183" s="1837"/>
      <c r="C183" s="1837"/>
      <c r="D183" s="1837"/>
      <c r="E183" s="1837"/>
      <c r="F183" s="1837"/>
      <c r="G183" s="1837"/>
      <c r="H183" s="1837"/>
      <c r="I183" s="1837"/>
      <c r="J183" s="1837"/>
    </row>
    <row r="184" spans="1:10" ht="15.75" customHeight="1">
      <c r="A184" s="1837"/>
      <c r="B184" s="1837"/>
      <c r="C184" s="1837"/>
      <c r="D184" s="1837"/>
      <c r="E184" s="1837"/>
      <c r="F184" s="1837"/>
      <c r="G184" s="1837"/>
      <c r="H184" s="1837"/>
      <c r="I184" s="1837"/>
      <c r="J184" s="1837"/>
    </row>
    <row r="185" spans="1:10" ht="15.75" customHeight="1">
      <c r="A185" s="1837"/>
      <c r="B185" s="1837"/>
      <c r="C185" s="1837"/>
      <c r="D185" s="1837"/>
      <c r="E185" s="1837"/>
      <c r="F185" s="1837"/>
      <c r="G185" s="1837"/>
      <c r="H185" s="1837"/>
      <c r="I185" s="1837"/>
      <c r="J185" s="1837"/>
    </row>
    <row r="186" spans="1:10" ht="15.75" customHeight="1">
      <c r="A186" s="1837"/>
      <c r="B186" s="1837"/>
      <c r="C186" s="1837"/>
      <c r="D186" s="1837"/>
      <c r="E186" s="1837"/>
      <c r="F186" s="1837"/>
      <c r="G186" s="1837"/>
      <c r="H186" s="1837"/>
      <c r="I186" s="1837"/>
      <c r="J186" s="1837"/>
    </row>
    <row r="187" spans="1:10" ht="15.75" customHeight="1">
      <c r="A187" s="1837"/>
      <c r="B187" s="1837"/>
      <c r="C187" s="1837"/>
      <c r="D187" s="1837"/>
      <c r="E187" s="1837"/>
      <c r="F187" s="1837"/>
      <c r="G187" s="1837"/>
      <c r="H187" s="1837"/>
      <c r="I187" s="1837"/>
      <c r="J187" s="1837"/>
    </row>
    <row r="188" spans="1:10" ht="15.75" customHeight="1">
      <c r="A188" s="1837"/>
      <c r="B188" s="1837"/>
      <c r="C188" s="1837"/>
      <c r="D188" s="1837"/>
      <c r="E188" s="1837"/>
      <c r="F188" s="1837"/>
      <c r="G188" s="1837"/>
      <c r="H188" s="1837"/>
      <c r="I188" s="1837"/>
      <c r="J188" s="1837"/>
    </row>
    <row r="189" spans="1:10" ht="15.75" customHeight="1">
      <c r="A189" s="1837"/>
      <c r="B189" s="1837"/>
      <c r="C189" s="1837"/>
      <c r="D189" s="1837"/>
      <c r="E189" s="1837"/>
      <c r="F189" s="1837"/>
      <c r="G189" s="1837"/>
      <c r="H189" s="1837"/>
      <c r="I189" s="1837"/>
      <c r="J189" s="1837"/>
    </row>
    <row r="190" spans="1:10" ht="15.75" customHeight="1">
      <c r="A190" s="1837"/>
      <c r="B190" s="1837"/>
      <c r="C190" s="1837"/>
      <c r="D190" s="1837"/>
      <c r="E190" s="1837"/>
      <c r="F190" s="1837"/>
      <c r="G190" s="1837"/>
      <c r="H190" s="1837"/>
      <c r="I190" s="1837"/>
      <c r="J190" s="1837"/>
    </row>
    <row r="191" spans="1:10" ht="15.75" customHeight="1">
      <c r="A191" s="1837"/>
      <c r="B191" s="1837"/>
      <c r="C191" s="1837"/>
      <c r="D191" s="1837"/>
      <c r="E191" s="1837"/>
      <c r="F191" s="1837"/>
      <c r="G191" s="1837"/>
      <c r="H191" s="1837"/>
      <c r="I191" s="1837"/>
      <c r="J191" s="1837"/>
    </row>
    <row r="192" spans="1:10" ht="15.75" customHeight="1">
      <c r="A192" s="1837"/>
      <c r="B192" s="1837"/>
      <c r="C192" s="1837"/>
      <c r="D192" s="1837"/>
      <c r="E192" s="1837"/>
      <c r="F192" s="1837"/>
      <c r="G192" s="1837"/>
      <c r="H192" s="1837"/>
      <c r="I192" s="1837"/>
      <c r="J192" s="1837"/>
    </row>
    <row r="193" spans="1:10" ht="15.75" customHeight="1">
      <c r="A193" s="1837"/>
      <c r="B193" s="1837"/>
      <c r="C193" s="1837"/>
      <c r="D193" s="1837"/>
      <c r="E193" s="1837"/>
      <c r="F193" s="1837"/>
      <c r="G193" s="1837"/>
      <c r="H193" s="1837"/>
      <c r="I193" s="1837"/>
      <c r="J193" s="1837"/>
    </row>
    <row r="194" spans="1:10" ht="15.75" customHeight="1">
      <c r="A194" s="1837"/>
      <c r="B194" s="1837"/>
      <c r="C194" s="1837"/>
      <c r="D194" s="1837"/>
      <c r="E194" s="1837"/>
      <c r="F194" s="1837"/>
      <c r="G194" s="1837"/>
      <c r="H194" s="1837"/>
      <c r="I194" s="1837"/>
      <c r="J194" s="1837"/>
    </row>
    <row r="195" spans="1:10" ht="15.75" customHeight="1">
      <c r="A195" s="1837"/>
      <c r="B195" s="1837"/>
      <c r="C195" s="1837"/>
      <c r="D195" s="1837"/>
      <c r="E195" s="1837"/>
      <c r="F195" s="1837"/>
      <c r="G195" s="1837"/>
      <c r="H195" s="1837"/>
      <c r="I195" s="1837"/>
      <c r="J195" s="1837"/>
    </row>
    <row r="196" spans="1:10" ht="15.75" customHeight="1">
      <c r="A196" s="1837"/>
      <c r="B196" s="1837"/>
      <c r="C196" s="1837"/>
      <c r="D196" s="1837"/>
      <c r="E196" s="1837"/>
      <c r="F196" s="1837"/>
      <c r="G196" s="1837"/>
      <c r="H196" s="1837"/>
      <c r="I196" s="1837"/>
      <c r="J196" s="1837"/>
    </row>
    <row r="197" spans="1:10" ht="15.75" customHeight="1">
      <c r="A197" s="1837"/>
      <c r="B197" s="1837"/>
      <c r="C197" s="1837"/>
      <c r="D197" s="1837"/>
      <c r="E197" s="1837"/>
      <c r="F197" s="1837"/>
      <c r="G197" s="1837"/>
      <c r="H197" s="1837"/>
      <c r="I197" s="1837"/>
      <c r="J197" s="1837"/>
    </row>
    <row r="198" spans="1:10" ht="15.75" customHeight="1">
      <c r="A198" s="1837"/>
      <c r="B198" s="1837"/>
      <c r="C198" s="1837"/>
      <c r="D198" s="1837"/>
      <c r="E198" s="1837"/>
      <c r="F198" s="1837"/>
      <c r="G198" s="1837"/>
      <c r="H198" s="1837"/>
      <c r="I198" s="1837"/>
      <c r="J198" s="1837"/>
    </row>
    <row r="199" spans="1:10" ht="15.75" customHeight="1">
      <c r="A199" s="1837"/>
      <c r="B199" s="1837"/>
      <c r="C199" s="1837"/>
      <c r="D199" s="1837"/>
      <c r="E199" s="1837"/>
      <c r="F199" s="1837"/>
      <c r="G199" s="1837"/>
      <c r="H199" s="1837"/>
      <c r="I199" s="1837"/>
      <c r="J199" s="1837"/>
    </row>
    <row r="200" spans="1:10" ht="15.75" customHeight="1">
      <c r="A200" s="1837"/>
      <c r="B200" s="1837"/>
      <c r="C200" s="1837"/>
      <c r="D200" s="1837"/>
      <c r="E200" s="1837"/>
      <c r="F200" s="1837"/>
      <c r="G200" s="1837"/>
      <c r="H200" s="1837"/>
      <c r="I200" s="1837"/>
      <c r="J200" s="1837"/>
    </row>
    <row r="201" spans="1:10" ht="15.75" customHeight="1">
      <c r="A201" s="1837"/>
      <c r="B201" s="1837"/>
      <c r="C201" s="1837"/>
      <c r="D201" s="1837"/>
      <c r="E201" s="1837"/>
      <c r="F201" s="1837"/>
      <c r="G201" s="1837"/>
      <c r="H201" s="1837"/>
      <c r="I201" s="1837"/>
      <c r="J201" s="1837"/>
    </row>
    <row r="202" spans="1:10" ht="15.75" customHeight="1">
      <c r="A202" s="1837"/>
      <c r="B202" s="1837"/>
      <c r="C202" s="1837"/>
      <c r="D202" s="1837"/>
      <c r="E202" s="1837"/>
      <c r="F202" s="1837"/>
      <c r="G202" s="1837"/>
      <c r="H202" s="1837"/>
      <c r="I202" s="1837"/>
      <c r="J202" s="1837"/>
    </row>
    <row r="203" spans="1:10" ht="15.75" customHeight="1">
      <c r="A203" s="1837"/>
      <c r="B203" s="1837"/>
      <c r="C203" s="1837"/>
      <c r="D203" s="1837"/>
      <c r="E203" s="1837"/>
      <c r="F203" s="1837"/>
      <c r="G203" s="1837"/>
      <c r="H203" s="1837"/>
      <c r="I203" s="1837"/>
      <c r="J203" s="1837"/>
    </row>
    <row r="204" spans="1:10" ht="15.75" customHeight="1">
      <c r="A204" s="1837"/>
      <c r="B204" s="1837"/>
      <c r="C204" s="1837"/>
      <c r="D204" s="1837"/>
      <c r="E204" s="1837"/>
      <c r="F204" s="1837"/>
      <c r="G204" s="1837"/>
      <c r="H204" s="1837"/>
      <c r="I204" s="1837"/>
      <c r="J204" s="1837"/>
    </row>
    <row r="205" spans="1:10" ht="15.75" customHeight="1">
      <c r="A205" s="1837"/>
      <c r="B205" s="1837"/>
      <c r="C205" s="1837"/>
      <c r="D205" s="1837"/>
      <c r="E205" s="1837"/>
      <c r="F205" s="1837"/>
      <c r="G205" s="1837"/>
      <c r="H205" s="1837"/>
      <c r="I205" s="1837"/>
      <c r="J205" s="1837"/>
    </row>
    <row r="206" spans="1:10" ht="15.75" customHeight="1">
      <c r="A206" s="1837"/>
      <c r="B206" s="1837"/>
      <c r="C206" s="1837"/>
      <c r="D206" s="1837"/>
      <c r="E206" s="1837"/>
      <c r="F206" s="1837"/>
      <c r="G206" s="1837"/>
      <c r="H206" s="1837"/>
      <c r="I206" s="1837"/>
      <c r="J206" s="1837"/>
    </row>
    <row r="207" spans="1:10" ht="15.75" customHeight="1">
      <c r="A207" s="1837"/>
      <c r="B207" s="1837"/>
      <c r="C207" s="1837"/>
      <c r="D207" s="1837"/>
      <c r="E207" s="1837"/>
      <c r="F207" s="1837"/>
      <c r="G207" s="1837"/>
      <c r="H207" s="1837"/>
      <c r="I207" s="1837"/>
      <c r="J207" s="1837"/>
    </row>
    <row r="208" spans="1:10" ht="15.75" customHeight="1">
      <c r="A208" s="1837"/>
      <c r="B208" s="1837"/>
      <c r="C208" s="1837"/>
      <c r="D208" s="1837"/>
      <c r="E208" s="1837"/>
      <c r="F208" s="1837"/>
      <c r="G208" s="1837"/>
      <c r="H208" s="1837"/>
      <c r="I208" s="1837"/>
      <c r="J208" s="1837"/>
    </row>
    <row r="209" spans="1:10" ht="15.75" customHeight="1">
      <c r="A209" s="1837"/>
      <c r="B209" s="1837"/>
      <c r="C209" s="1837"/>
      <c r="D209" s="1837"/>
      <c r="E209" s="1837"/>
      <c r="F209" s="1837"/>
      <c r="G209" s="1837"/>
      <c r="H209" s="1837"/>
      <c r="I209" s="1837"/>
      <c r="J209" s="1837"/>
    </row>
    <row r="210" spans="1:10" ht="15.75" customHeight="1">
      <c r="A210" s="1837"/>
      <c r="B210" s="1837"/>
      <c r="C210" s="1837"/>
      <c r="D210" s="1837"/>
      <c r="E210" s="1837"/>
      <c r="F210" s="1837"/>
      <c r="G210" s="1837"/>
      <c r="H210" s="1837"/>
      <c r="I210" s="1837"/>
      <c r="J210" s="1837"/>
    </row>
    <row r="211" spans="1:10" ht="15.75" customHeight="1">
      <c r="A211" s="1837"/>
      <c r="B211" s="1837"/>
      <c r="C211" s="1837"/>
      <c r="D211" s="1837"/>
      <c r="E211" s="1837"/>
      <c r="F211" s="1837"/>
      <c r="G211" s="1837"/>
      <c r="H211" s="1837"/>
      <c r="I211" s="1837"/>
      <c r="J211" s="1837"/>
    </row>
    <row r="212" spans="1:10" ht="15.75" customHeight="1">
      <c r="A212" s="1837"/>
      <c r="B212" s="1837"/>
      <c r="C212" s="1837"/>
      <c r="D212" s="1837"/>
      <c r="E212" s="1837"/>
      <c r="F212" s="1837"/>
      <c r="G212" s="1837"/>
      <c r="H212" s="1837"/>
      <c r="I212" s="1837"/>
      <c r="J212" s="1837"/>
    </row>
    <row r="213" spans="1:10" ht="15.75" customHeight="1">
      <c r="A213" s="1837"/>
      <c r="B213" s="1837"/>
      <c r="C213" s="1837"/>
      <c r="D213" s="1837"/>
      <c r="E213" s="1837"/>
      <c r="F213" s="1837"/>
      <c r="G213" s="1837"/>
      <c r="H213" s="1837"/>
      <c r="I213" s="1837"/>
      <c r="J213" s="1837"/>
    </row>
    <row r="214" spans="1:10" ht="15.75" customHeight="1">
      <c r="A214" s="1837"/>
      <c r="B214" s="1837"/>
      <c r="C214" s="1837"/>
      <c r="D214" s="1837"/>
      <c r="E214" s="1837"/>
      <c r="F214" s="1837"/>
      <c r="G214" s="1837"/>
      <c r="H214" s="1837"/>
      <c r="I214" s="1837"/>
      <c r="J214" s="1837"/>
    </row>
    <row r="215" spans="1:10" ht="15.75" customHeight="1">
      <c r="A215" s="1837"/>
      <c r="B215" s="1837"/>
      <c r="C215" s="1837"/>
      <c r="D215" s="1837"/>
      <c r="E215" s="1837"/>
      <c r="F215" s="1837"/>
      <c r="G215" s="1837"/>
      <c r="H215" s="1837"/>
      <c r="I215" s="1837"/>
      <c r="J215" s="1837"/>
    </row>
    <row r="216" spans="1:10" ht="15.75" customHeight="1">
      <c r="A216" s="1837"/>
      <c r="B216" s="1837"/>
      <c r="C216" s="1837"/>
      <c r="D216" s="1837"/>
      <c r="E216" s="1837"/>
      <c r="F216" s="1837"/>
      <c r="G216" s="1837"/>
      <c r="H216" s="1837"/>
      <c r="I216" s="1837"/>
      <c r="J216" s="1837"/>
    </row>
    <row r="217" spans="1:10" ht="15.75" customHeight="1">
      <c r="A217" s="1837"/>
      <c r="B217" s="1837"/>
      <c r="C217" s="1837"/>
      <c r="D217" s="1837"/>
      <c r="E217" s="1837"/>
      <c r="F217" s="1837"/>
      <c r="G217" s="1837"/>
      <c r="H217" s="1837"/>
      <c r="I217" s="1837"/>
      <c r="J217" s="1837"/>
    </row>
    <row r="218" spans="1:10" ht="15.75" customHeight="1">
      <c r="A218" s="1837"/>
      <c r="B218" s="1837"/>
      <c r="C218" s="1837"/>
      <c r="D218" s="1837"/>
      <c r="E218" s="1837"/>
      <c r="F218" s="1837"/>
      <c r="G218" s="1837"/>
      <c r="H218" s="1837"/>
      <c r="I218" s="1837"/>
      <c r="J218" s="1837"/>
    </row>
    <row r="219" spans="1:10" ht="15.75" customHeight="1">
      <c r="A219" s="1837"/>
      <c r="B219" s="1837"/>
      <c r="C219" s="1837"/>
      <c r="D219" s="1837"/>
      <c r="E219" s="1837"/>
      <c r="F219" s="1837"/>
      <c r="G219" s="1837"/>
      <c r="H219" s="1837"/>
      <c r="I219" s="1837"/>
      <c r="J219" s="1837"/>
    </row>
    <row r="220" spans="1:10" ht="15.75" customHeight="1">
      <c r="A220" s="1837"/>
      <c r="B220" s="1837"/>
      <c r="C220" s="1837"/>
      <c r="D220" s="1837"/>
      <c r="E220" s="1837"/>
      <c r="F220" s="1837"/>
      <c r="G220" s="1837"/>
      <c r="H220" s="1837"/>
      <c r="I220" s="1837"/>
      <c r="J220" s="1837"/>
    </row>
    <row r="221" spans="1:10" ht="15.75" customHeight="1">
      <c r="A221" s="1837"/>
      <c r="B221" s="1837"/>
      <c r="C221" s="1837"/>
      <c r="D221" s="1837"/>
      <c r="E221" s="1837"/>
      <c r="F221" s="1837"/>
      <c r="G221" s="1837"/>
      <c r="H221" s="1837"/>
      <c r="I221" s="1837"/>
      <c r="J221" s="1837"/>
    </row>
    <row r="222" spans="1:10" ht="15.75" customHeight="1">
      <c r="A222" s="1837"/>
      <c r="B222" s="1837"/>
      <c r="C222" s="1837"/>
      <c r="D222" s="1837"/>
      <c r="E222" s="1837"/>
      <c r="F222" s="1837"/>
      <c r="G222" s="1837"/>
      <c r="H222" s="1837"/>
      <c r="I222" s="1837"/>
      <c r="J222" s="1837"/>
    </row>
    <row r="223" spans="1:10" ht="15.75" customHeight="1">
      <c r="A223" s="1837"/>
      <c r="B223" s="1837"/>
      <c r="C223" s="1837"/>
      <c r="D223" s="1837"/>
      <c r="E223" s="1837"/>
      <c r="F223" s="1837"/>
      <c r="G223" s="1837"/>
      <c r="H223" s="1837"/>
      <c r="I223" s="1837"/>
      <c r="J223" s="1837"/>
    </row>
    <row r="224" spans="1:10" ht="15.75" customHeight="1">
      <c r="A224" s="1837"/>
      <c r="B224" s="1837"/>
      <c r="C224" s="1837"/>
      <c r="D224" s="1837"/>
      <c r="E224" s="1837"/>
      <c r="F224" s="1837"/>
      <c r="G224" s="1837"/>
      <c r="H224" s="1837"/>
      <c r="I224" s="1837"/>
      <c r="J224" s="1837"/>
    </row>
    <row r="225" spans="1:10" ht="15.75" customHeight="1">
      <c r="A225" s="1837"/>
      <c r="B225" s="1837"/>
      <c r="C225" s="1837"/>
      <c r="D225" s="1837"/>
      <c r="E225" s="1837"/>
      <c r="F225" s="1837"/>
      <c r="G225" s="1837"/>
      <c r="H225" s="1837"/>
      <c r="I225" s="1837"/>
      <c r="J225" s="1837"/>
    </row>
    <row r="226" spans="1:10" ht="15.75" customHeight="1">
      <c r="A226" s="1837"/>
      <c r="B226" s="1837"/>
      <c r="C226" s="1837"/>
      <c r="D226" s="1837"/>
      <c r="E226" s="1837"/>
      <c r="F226" s="1837"/>
      <c r="G226" s="1837"/>
      <c r="H226" s="1837"/>
      <c r="I226" s="1837"/>
      <c r="J226" s="1837"/>
    </row>
    <row r="227" spans="1:10" ht="15.75" customHeight="1">
      <c r="A227" s="1837"/>
      <c r="B227" s="1837"/>
      <c r="C227" s="1837"/>
      <c r="D227" s="1837"/>
      <c r="E227" s="1837"/>
      <c r="F227" s="1837"/>
      <c r="G227" s="1837"/>
      <c r="H227" s="1837"/>
      <c r="I227" s="1837"/>
      <c r="J227" s="1837"/>
    </row>
    <row r="228" spans="1:10" ht="15.75" customHeight="1">
      <c r="A228" s="1837"/>
      <c r="B228" s="1837"/>
      <c r="C228" s="1837"/>
      <c r="D228" s="1837"/>
      <c r="E228" s="1837"/>
      <c r="F228" s="1837"/>
      <c r="G228" s="1837"/>
      <c r="H228" s="1837"/>
      <c r="I228" s="1837"/>
      <c r="J228" s="1837"/>
    </row>
    <row r="229" spans="1:10" ht="15.75" customHeight="1">
      <c r="A229" s="1837"/>
      <c r="B229" s="1837"/>
      <c r="C229" s="1837"/>
      <c r="D229" s="1837"/>
      <c r="E229" s="1837"/>
      <c r="F229" s="1837"/>
      <c r="G229" s="1837"/>
      <c r="H229" s="1837"/>
      <c r="I229" s="1837"/>
      <c r="J229" s="1837"/>
    </row>
    <row r="230" spans="1:10" ht="15.75" customHeight="1">
      <c r="A230" s="1837"/>
      <c r="B230" s="1837"/>
      <c r="C230" s="1837"/>
      <c r="D230" s="1837"/>
      <c r="E230" s="1837"/>
      <c r="F230" s="1837"/>
      <c r="G230" s="1837"/>
      <c r="H230" s="1837"/>
      <c r="I230" s="1837"/>
      <c r="J230" s="1837"/>
    </row>
    <row r="231" spans="1:10" ht="15.75" customHeight="1">
      <c r="A231" s="1837"/>
      <c r="B231" s="1837"/>
      <c r="C231" s="1837"/>
      <c r="D231" s="1837"/>
      <c r="E231" s="1837"/>
      <c r="F231" s="1837"/>
      <c r="G231" s="1837"/>
      <c r="H231" s="1837"/>
      <c r="I231" s="1837"/>
      <c r="J231" s="1837"/>
    </row>
    <row r="232" spans="1:10" ht="15.75" customHeight="1">
      <c r="A232" s="1837"/>
      <c r="B232" s="1837"/>
      <c r="C232" s="1837"/>
      <c r="D232" s="1837"/>
      <c r="E232" s="1837"/>
      <c r="F232" s="1837"/>
      <c r="G232" s="1837"/>
      <c r="H232" s="1837"/>
      <c r="I232" s="1837"/>
      <c r="J232" s="1837"/>
    </row>
    <row r="233" spans="1:10" ht="15.75" customHeight="1">
      <c r="A233" s="1837"/>
      <c r="B233" s="1837"/>
      <c r="C233" s="1837"/>
      <c r="D233" s="1837"/>
      <c r="E233" s="1837"/>
      <c r="F233" s="1837"/>
      <c r="G233" s="1837"/>
      <c r="H233" s="1837"/>
      <c r="I233" s="1837"/>
      <c r="J233" s="1837"/>
    </row>
    <row r="234" spans="1:10" ht="15.75" customHeight="1">
      <c r="A234" s="1837"/>
      <c r="B234" s="1837"/>
      <c r="C234" s="1837"/>
      <c r="D234" s="1837"/>
      <c r="E234" s="1837"/>
      <c r="F234" s="1837"/>
      <c r="G234" s="1837"/>
      <c r="H234" s="1837"/>
      <c r="I234" s="1837"/>
      <c r="J234" s="1837"/>
    </row>
    <row r="235" spans="1:10" ht="15.75" customHeight="1">
      <c r="A235" s="1837"/>
      <c r="B235" s="1837"/>
      <c r="C235" s="1837"/>
      <c r="D235" s="1837"/>
      <c r="E235" s="1837"/>
      <c r="F235" s="1837"/>
      <c r="G235" s="1837"/>
      <c r="H235" s="1837"/>
      <c r="I235" s="1837"/>
      <c r="J235" s="1837"/>
    </row>
    <row r="236" spans="1:10" ht="15.75" customHeight="1">
      <c r="A236" s="1837"/>
      <c r="B236" s="1837"/>
      <c r="C236" s="1837"/>
      <c r="D236" s="1837"/>
      <c r="E236" s="1837"/>
      <c r="F236" s="1837"/>
      <c r="G236" s="1837"/>
      <c r="H236" s="1837"/>
      <c r="I236" s="1837"/>
      <c r="J236" s="1837"/>
    </row>
    <row r="237" spans="1:10" ht="15.75" customHeight="1">
      <c r="A237" s="1837"/>
      <c r="B237" s="1837"/>
      <c r="C237" s="1837"/>
      <c r="D237" s="1837"/>
      <c r="E237" s="1837"/>
      <c r="F237" s="1837"/>
      <c r="G237" s="1837"/>
      <c r="H237" s="1837"/>
      <c r="I237" s="1837"/>
      <c r="J237" s="1837"/>
    </row>
    <row r="238" spans="1:10" ht="15.75" customHeight="1">
      <c r="A238" s="1837"/>
      <c r="B238" s="1837"/>
      <c r="C238" s="1837"/>
      <c r="D238" s="1837"/>
      <c r="E238" s="1837"/>
      <c r="F238" s="1837"/>
      <c r="G238" s="1837"/>
      <c r="H238" s="1837"/>
      <c r="I238" s="1837"/>
      <c r="J238" s="1837"/>
    </row>
    <row r="239" spans="1:10" ht="15.75" customHeight="1">
      <c r="A239" s="1837"/>
      <c r="B239" s="1837"/>
      <c r="C239" s="1837"/>
      <c r="D239" s="1837"/>
      <c r="E239" s="1837"/>
      <c r="F239" s="1837"/>
      <c r="G239" s="1837"/>
      <c r="H239" s="1837"/>
      <c r="I239" s="1837"/>
      <c r="J239" s="1837"/>
    </row>
    <row r="240" spans="1:10" ht="15.75" customHeight="1">
      <c r="A240" s="1837"/>
      <c r="B240" s="1837"/>
      <c r="C240" s="1837"/>
      <c r="D240" s="1837"/>
      <c r="E240" s="1837"/>
      <c r="F240" s="1837"/>
      <c r="G240" s="1837"/>
      <c r="H240" s="1837"/>
      <c r="I240" s="1837"/>
      <c r="J240" s="1837"/>
    </row>
    <row r="241" spans="1:10" ht="15.75" customHeight="1">
      <c r="A241" s="1837"/>
      <c r="B241" s="1837"/>
      <c r="C241" s="1837"/>
      <c r="D241" s="1837"/>
      <c r="E241" s="1837"/>
      <c r="F241" s="1837"/>
      <c r="G241" s="1837"/>
      <c r="H241" s="1837"/>
      <c r="I241" s="1837"/>
      <c r="J241" s="1837"/>
    </row>
    <row r="242" spans="1:10" ht="15.75" customHeight="1">
      <c r="A242" s="1837"/>
      <c r="B242" s="1837"/>
      <c r="C242" s="1837"/>
      <c r="D242" s="1837"/>
      <c r="E242" s="1837"/>
      <c r="F242" s="1837"/>
      <c r="G242" s="1837"/>
      <c r="H242" s="1837"/>
      <c r="I242" s="1837"/>
      <c r="J242" s="1837"/>
    </row>
    <row r="243" spans="1:10" ht="15.75" customHeight="1">
      <c r="A243" s="1837"/>
      <c r="B243" s="1837"/>
      <c r="C243" s="1837"/>
      <c r="D243" s="1837"/>
      <c r="E243" s="1837"/>
      <c r="F243" s="1837"/>
      <c r="G243" s="1837"/>
      <c r="H243" s="1837"/>
      <c r="I243" s="1837"/>
      <c r="J243" s="1837"/>
    </row>
    <row r="244" spans="1:10" ht="15.75" customHeight="1">
      <c r="A244" s="1837"/>
      <c r="B244" s="1837"/>
      <c r="C244" s="1837"/>
      <c r="D244" s="1837"/>
      <c r="E244" s="1837"/>
      <c r="F244" s="1837"/>
      <c r="G244" s="1837"/>
      <c r="H244" s="1837"/>
      <c r="I244" s="1837"/>
      <c r="J244" s="1837"/>
    </row>
    <row r="245" spans="1:10" ht="15.75" customHeight="1">
      <c r="A245" s="1837"/>
      <c r="B245" s="1837"/>
      <c r="C245" s="1837"/>
      <c r="D245" s="1837"/>
      <c r="E245" s="1837"/>
      <c r="F245" s="1837"/>
      <c r="G245" s="1837"/>
      <c r="H245" s="1837"/>
      <c r="I245" s="1837"/>
      <c r="J245" s="1837"/>
    </row>
    <row r="246" spans="1:10" ht="15.75" customHeight="1">
      <c r="A246" s="1837"/>
      <c r="B246" s="1837"/>
      <c r="C246" s="1837"/>
      <c r="D246" s="1837"/>
      <c r="E246" s="1837"/>
      <c r="F246" s="1837"/>
      <c r="G246" s="1837"/>
      <c r="H246" s="1837"/>
      <c r="I246" s="1837"/>
      <c r="J246" s="1837"/>
    </row>
    <row r="247" spans="1:10" ht="15.75" customHeight="1">
      <c r="A247" s="1837"/>
      <c r="B247" s="1837"/>
      <c r="C247" s="1837"/>
      <c r="D247" s="1837"/>
      <c r="E247" s="1837"/>
      <c r="F247" s="1837"/>
      <c r="G247" s="1837"/>
      <c r="H247" s="1837"/>
      <c r="I247" s="1837"/>
      <c r="J247" s="1837"/>
    </row>
    <row r="248" spans="1:10" ht="15.75" customHeight="1">
      <c r="A248" s="1837"/>
      <c r="B248" s="1837"/>
      <c r="C248" s="1837"/>
      <c r="D248" s="1837"/>
      <c r="E248" s="1837"/>
      <c r="F248" s="1837"/>
      <c r="G248" s="1837"/>
      <c r="H248" s="1837"/>
      <c r="I248" s="1837"/>
      <c r="J248" s="1837"/>
    </row>
    <row r="249" spans="1:10" ht="15.75" customHeight="1">
      <c r="A249" s="1837"/>
      <c r="B249" s="1837"/>
      <c r="C249" s="1837"/>
      <c r="D249" s="1837"/>
      <c r="E249" s="1837"/>
      <c r="F249" s="1837"/>
      <c r="G249" s="1837"/>
      <c r="H249" s="1837"/>
      <c r="I249" s="1837"/>
      <c r="J249" s="1837"/>
    </row>
    <row r="250" spans="1:10" ht="15.75" customHeight="1">
      <c r="A250" s="1836"/>
      <c r="B250" s="1836"/>
      <c r="C250" s="1836"/>
      <c r="D250" s="1836"/>
      <c r="E250" s="1836"/>
      <c r="F250" s="1836"/>
      <c r="G250" s="1836"/>
      <c r="H250" s="1836"/>
      <c r="I250" s="1836"/>
      <c r="J250" s="1836"/>
    </row>
    <row r="251" spans="1:10" ht="15.75" customHeight="1">
      <c r="A251" s="1836"/>
      <c r="B251" s="1836"/>
      <c r="C251" s="1836"/>
      <c r="D251" s="1836"/>
      <c r="E251" s="1836"/>
      <c r="F251" s="1836"/>
      <c r="G251" s="1836"/>
      <c r="H251" s="1836"/>
      <c r="I251" s="1836"/>
      <c r="J251" s="1836"/>
    </row>
    <row r="252" spans="1:10" ht="15.75" customHeight="1">
      <c r="A252" s="1836"/>
      <c r="B252" s="1836"/>
      <c r="C252" s="1836"/>
      <c r="D252" s="1836"/>
      <c r="E252" s="1836"/>
      <c r="F252" s="1836"/>
      <c r="G252" s="1836"/>
      <c r="H252" s="1836"/>
      <c r="I252" s="1836"/>
      <c r="J252" s="1836"/>
    </row>
    <row r="253" spans="1:10" ht="15.75" customHeight="1">
      <c r="A253" s="1836"/>
      <c r="B253" s="1836"/>
      <c r="C253" s="1836"/>
      <c r="D253" s="1836"/>
      <c r="E253" s="1836"/>
      <c r="F253" s="1836"/>
      <c r="G253" s="1836"/>
      <c r="H253" s="1836"/>
      <c r="I253" s="1836"/>
      <c r="J253" s="1836"/>
    </row>
    <row r="254" spans="1:10" ht="15.75" customHeight="1">
      <c r="A254" s="1836"/>
      <c r="B254" s="1836"/>
      <c r="C254" s="1836"/>
      <c r="D254" s="1836"/>
      <c r="E254" s="1836"/>
      <c r="F254" s="1836"/>
      <c r="G254" s="1836"/>
      <c r="H254" s="1836"/>
      <c r="I254" s="1836"/>
      <c r="J254" s="1836"/>
    </row>
    <row r="255" spans="1:10" ht="15.75" customHeight="1">
      <c r="A255" s="1836"/>
      <c r="B255" s="1836"/>
      <c r="C255" s="1836"/>
      <c r="D255" s="1836"/>
      <c r="E255" s="1836"/>
      <c r="F255" s="1836"/>
      <c r="G255" s="1836"/>
      <c r="H255" s="1836"/>
      <c r="I255" s="1836"/>
      <c r="J255" s="1836"/>
    </row>
    <row r="256" spans="1:10" ht="15.75" customHeight="1">
      <c r="A256" s="1836"/>
      <c r="B256" s="1836"/>
      <c r="C256" s="1836"/>
      <c r="D256" s="1836"/>
      <c r="E256" s="1836"/>
      <c r="F256" s="1836"/>
      <c r="G256" s="1836"/>
      <c r="H256" s="1836"/>
      <c r="I256" s="1836"/>
      <c r="J256" s="1836"/>
    </row>
    <row r="257" spans="1:10" ht="15.75" customHeight="1">
      <c r="A257" s="1836"/>
      <c r="B257" s="1836"/>
      <c r="C257" s="1836"/>
      <c r="D257" s="1836"/>
      <c r="E257" s="1836"/>
      <c r="F257" s="1836"/>
      <c r="G257" s="1836"/>
      <c r="H257" s="1836"/>
      <c r="I257" s="1836"/>
      <c r="J257" s="1836"/>
    </row>
    <row r="258" spans="1:10" ht="15.75" customHeight="1">
      <c r="A258" s="1836"/>
      <c r="B258" s="1836"/>
      <c r="C258" s="1836"/>
      <c r="D258" s="1836"/>
      <c r="E258" s="1836"/>
      <c r="F258" s="1836"/>
      <c r="G258" s="1836"/>
      <c r="H258" s="1836"/>
      <c r="I258" s="1836"/>
      <c r="J258" s="1836"/>
    </row>
    <row r="259" spans="1:10" ht="15.75" customHeight="1">
      <c r="A259" s="1836"/>
      <c r="B259" s="1836"/>
      <c r="C259" s="1836"/>
      <c r="D259" s="1836"/>
      <c r="E259" s="1836"/>
      <c r="F259" s="1836"/>
      <c r="G259" s="1836"/>
      <c r="H259" s="1836"/>
      <c r="I259" s="1836"/>
      <c r="J259" s="1836"/>
    </row>
    <row r="260" spans="1:10" ht="15.75" customHeight="1">
      <c r="A260" s="1836"/>
      <c r="B260" s="1836"/>
      <c r="C260" s="1836"/>
      <c r="D260" s="1836"/>
      <c r="E260" s="1836"/>
      <c r="F260" s="1836"/>
      <c r="G260" s="1836"/>
      <c r="H260" s="1836"/>
      <c r="I260" s="1836"/>
      <c r="J260" s="1836"/>
    </row>
    <row r="261" spans="1:10" ht="15.75" customHeight="1">
      <c r="A261" s="1836"/>
      <c r="B261" s="1836"/>
      <c r="C261" s="1836"/>
      <c r="D261" s="1836"/>
      <c r="E261" s="1836"/>
      <c r="F261" s="1836"/>
      <c r="G261" s="1836"/>
      <c r="H261" s="1836"/>
      <c r="I261" s="1836"/>
      <c r="J261" s="1836"/>
    </row>
    <row r="262" spans="1:10" ht="15.75" customHeight="1">
      <c r="A262" s="1836"/>
      <c r="B262" s="1836"/>
      <c r="C262" s="1836"/>
      <c r="D262" s="1836"/>
      <c r="E262" s="1836"/>
      <c r="F262" s="1836"/>
      <c r="G262" s="1836"/>
      <c r="H262" s="1836"/>
      <c r="I262" s="1836"/>
      <c r="J262" s="1836"/>
    </row>
    <row r="263" spans="1:10" ht="15.75" customHeight="1">
      <c r="A263" s="1836"/>
      <c r="B263" s="1836"/>
      <c r="C263" s="1836"/>
      <c r="D263" s="1836"/>
      <c r="E263" s="1836"/>
      <c r="F263" s="1836"/>
      <c r="G263" s="1836"/>
      <c r="H263" s="1836"/>
      <c r="I263" s="1836"/>
      <c r="J263" s="1836"/>
    </row>
    <row r="264" spans="1:10" ht="15.75" customHeight="1">
      <c r="A264" s="1836"/>
      <c r="B264" s="1836"/>
      <c r="C264" s="1836"/>
      <c r="D264" s="1836"/>
      <c r="E264" s="1836"/>
      <c r="F264" s="1836"/>
      <c r="G264" s="1836"/>
      <c r="H264" s="1836"/>
      <c r="I264" s="1836"/>
      <c r="J264" s="1836"/>
    </row>
    <row r="265" spans="1:10" ht="15.75" customHeight="1">
      <c r="A265" s="1836"/>
      <c r="B265" s="1836"/>
      <c r="C265" s="1836"/>
      <c r="D265" s="1836"/>
      <c r="E265" s="1836"/>
      <c r="F265" s="1836"/>
      <c r="G265" s="1836"/>
      <c r="H265" s="1836"/>
      <c r="I265" s="1836"/>
      <c r="J265" s="1836"/>
    </row>
    <row r="266" spans="1:10" ht="15.75" customHeight="1">
      <c r="A266" s="1836"/>
      <c r="B266" s="1836"/>
      <c r="C266" s="1836"/>
      <c r="D266" s="1836"/>
      <c r="E266" s="1836"/>
      <c r="F266" s="1836"/>
      <c r="G266" s="1836"/>
      <c r="H266" s="1836"/>
      <c r="I266" s="1836"/>
      <c r="J266" s="1836"/>
    </row>
    <row r="267" spans="1:10" ht="15.75" customHeight="1">
      <c r="A267" s="1836"/>
      <c r="B267" s="1836"/>
      <c r="C267" s="1836"/>
      <c r="D267" s="1836"/>
      <c r="E267" s="1836"/>
      <c r="F267" s="1836"/>
      <c r="G267" s="1836"/>
      <c r="H267" s="1836"/>
      <c r="I267" s="1836"/>
      <c r="J267" s="1836"/>
    </row>
    <row r="268" spans="1:10" ht="15.75" customHeight="1">
      <c r="A268" s="1836"/>
      <c r="B268" s="1836"/>
      <c r="C268" s="1836"/>
      <c r="D268" s="1836"/>
      <c r="E268" s="1836"/>
      <c r="F268" s="1836"/>
      <c r="G268" s="1836"/>
      <c r="H268" s="1836"/>
      <c r="I268" s="1836"/>
      <c r="J268" s="1836"/>
    </row>
    <row r="269" spans="1:10" ht="15.75" customHeight="1">
      <c r="A269" s="1836"/>
      <c r="B269" s="1836"/>
      <c r="C269" s="1836"/>
      <c r="D269" s="1836"/>
      <c r="E269" s="1836"/>
      <c r="F269" s="1836"/>
      <c r="G269" s="1836"/>
      <c r="H269" s="1836"/>
      <c r="I269" s="1836"/>
      <c r="J269" s="1836"/>
    </row>
    <row r="270" spans="1:10" ht="15.75" customHeight="1">
      <c r="A270" s="1836"/>
      <c r="B270" s="1836"/>
      <c r="C270" s="1836"/>
      <c r="D270" s="1836"/>
      <c r="E270" s="1836"/>
      <c r="F270" s="1836"/>
      <c r="G270" s="1836"/>
      <c r="H270" s="1836"/>
      <c r="I270" s="1836"/>
      <c r="J270" s="1836"/>
    </row>
    <row r="271" spans="1:10" ht="15.75" customHeight="1">
      <c r="A271" s="1836"/>
      <c r="B271" s="1836"/>
      <c r="C271" s="1836"/>
      <c r="D271" s="1836"/>
      <c r="E271" s="1836"/>
      <c r="F271" s="1836"/>
      <c r="G271" s="1836"/>
      <c r="H271" s="1836"/>
      <c r="I271" s="1836"/>
      <c r="J271" s="1836"/>
    </row>
    <row r="272" spans="1:10" ht="15.75" customHeight="1">
      <c r="A272" s="1836"/>
      <c r="B272" s="1836"/>
      <c r="C272" s="1836"/>
      <c r="D272" s="1836"/>
      <c r="E272" s="1836"/>
      <c r="F272" s="1836"/>
      <c r="G272" s="1836"/>
      <c r="H272" s="1836"/>
      <c r="I272" s="1836"/>
      <c r="J272" s="1836"/>
    </row>
    <row r="273" spans="1:10" ht="15.75" customHeight="1">
      <c r="A273" s="1836"/>
      <c r="B273" s="1836"/>
      <c r="C273" s="1836"/>
      <c r="D273" s="1836"/>
      <c r="E273" s="1836"/>
      <c r="F273" s="1836"/>
      <c r="G273" s="1836"/>
      <c r="H273" s="1836"/>
      <c r="I273" s="1836"/>
      <c r="J273" s="1836"/>
    </row>
    <row r="274" spans="1:10" ht="15.75" customHeight="1">
      <c r="A274" s="1836"/>
      <c r="B274" s="1836"/>
      <c r="C274" s="1836"/>
      <c r="D274" s="1836"/>
      <c r="E274" s="1836"/>
      <c r="F274" s="1836"/>
      <c r="G274" s="1836"/>
      <c r="H274" s="1836"/>
      <c r="I274" s="1836"/>
      <c r="J274" s="1836"/>
    </row>
    <row r="275" spans="1:10" ht="15.75" customHeight="1">
      <c r="A275" s="1836"/>
      <c r="B275" s="1836"/>
      <c r="C275" s="1836"/>
      <c r="D275" s="1836"/>
      <c r="E275" s="1836"/>
      <c r="F275" s="1836"/>
      <c r="G275" s="1836"/>
      <c r="H275" s="1836"/>
      <c r="I275" s="1836"/>
      <c r="J275" s="1836"/>
    </row>
    <row r="276" spans="1:10" ht="15.75" customHeight="1">
      <c r="A276" s="1836"/>
      <c r="B276" s="1836"/>
      <c r="C276" s="1836"/>
      <c r="D276" s="1836"/>
      <c r="E276" s="1836"/>
      <c r="F276" s="1836"/>
      <c r="G276" s="1836"/>
      <c r="H276" s="1836"/>
      <c r="I276" s="1836"/>
      <c r="J276" s="1836"/>
    </row>
    <row r="277" spans="1:10" ht="15.75" customHeight="1">
      <c r="A277" s="1836"/>
      <c r="B277" s="1836"/>
      <c r="C277" s="1836"/>
      <c r="D277" s="1836"/>
      <c r="E277" s="1836"/>
      <c r="F277" s="1836"/>
      <c r="G277" s="1836"/>
      <c r="H277" s="1836"/>
      <c r="I277" s="1836"/>
      <c r="J277" s="1836"/>
    </row>
    <row r="278" spans="1:10" ht="15.75" customHeight="1">
      <c r="A278" s="1836"/>
      <c r="B278" s="1836"/>
      <c r="C278" s="1836"/>
      <c r="D278" s="1836"/>
      <c r="E278" s="1836"/>
      <c r="F278" s="1836"/>
      <c r="G278" s="1836"/>
      <c r="H278" s="1836"/>
      <c r="I278" s="1836"/>
      <c r="J278" s="1836"/>
    </row>
    <row r="279" spans="1:10" ht="15.75" customHeight="1">
      <c r="A279" s="1836"/>
      <c r="B279" s="1836"/>
      <c r="C279" s="1836"/>
      <c r="D279" s="1836"/>
      <c r="E279" s="1836"/>
      <c r="F279" s="1836"/>
      <c r="G279" s="1836"/>
      <c r="H279" s="1836"/>
      <c r="I279" s="1836"/>
      <c r="J279" s="1836"/>
    </row>
    <row r="280" spans="1:10" ht="15.75" customHeight="1">
      <c r="A280" s="1836"/>
      <c r="B280" s="1836"/>
      <c r="C280" s="1836"/>
      <c r="D280" s="1836"/>
      <c r="E280" s="1836"/>
      <c r="F280" s="1836"/>
      <c r="G280" s="1836"/>
      <c r="H280" s="1836"/>
      <c r="I280" s="1836"/>
      <c r="J280" s="1836"/>
    </row>
    <row r="281" spans="1:10" ht="15.75" customHeight="1">
      <c r="A281" s="1836"/>
      <c r="B281" s="1836"/>
      <c r="C281" s="1836"/>
      <c r="D281" s="1836"/>
      <c r="E281" s="1836"/>
      <c r="F281" s="1836"/>
      <c r="G281" s="1836"/>
      <c r="H281" s="1836"/>
      <c r="I281" s="1836"/>
      <c r="J281" s="1836"/>
    </row>
    <row r="282" spans="1:10" ht="15.75" customHeight="1">
      <c r="A282" s="1836"/>
      <c r="B282" s="1836"/>
      <c r="C282" s="1836"/>
      <c r="D282" s="1836"/>
      <c r="E282" s="1836"/>
      <c r="F282" s="1836"/>
      <c r="G282" s="1836"/>
      <c r="H282" s="1836"/>
      <c r="I282" s="1836"/>
      <c r="J282" s="1836"/>
    </row>
    <row r="283" spans="1:10" ht="15.75" customHeight="1">
      <c r="A283" s="1836"/>
      <c r="B283" s="1836"/>
      <c r="C283" s="1836"/>
      <c r="D283" s="1836"/>
      <c r="E283" s="1836"/>
      <c r="F283" s="1836"/>
      <c r="G283" s="1836"/>
      <c r="H283" s="1836"/>
      <c r="I283" s="1836"/>
      <c r="J283" s="1836"/>
    </row>
    <row r="284" spans="1:10" ht="15.75" customHeight="1">
      <c r="A284" s="1836"/>
      <c r="B284" s="1836"/>
      <c r="C284" s="1836"/>
      <c r="D284" s="1836"/>
      <c r="E284" s="1836"/>
      <c r="F284" s="1836"/>
      <c r="G284" s="1836"/>
      <c r="H284" s="1836"/>
      <c r="I284" s="1836"/>
      <c r="J284" s="1836"/>
    </row>
    <row r="285" spans="1:10" ht="15.75" customHeight="1">
      <c r="A285" s="1836"/>
      <c r="B285" s="1836"/>
      <c r="C285" s="1836"/>
      <c r="D285" s="1836"/>
      <c r="E285" s="1836"/>
      <c r="F285" s="1836"/>
      <c r="G285" s="1836"/>
      <c r="H285" s="1836"/>
      <c r="I285" s="1836"/>
      <c r="J285" s="1836"/>
    </row>
    <row r="286" spans="1:10" ht="15.75" customHeight="1">
      <c r="A286" s="1836"/>
      <c r="B286" s="1836"/>
      <c r="C286" s="1836"/>
      <c r="D286" s="1836"/>
      <c r="E286" s="1836"/>
      <c r="F286" s="1836"/>
      <c r="G286" s="1836"/>
      <c r="H286" s="1836"/>
      <c r="I286" s="1836"/>
      <c r="J286" s="1836"/>
    </row>
    <row r="287" spans="1:10" ht="15.75" customHeight="1">
      <c r="A287" s="1836"/>
      <c r="B287" s="1836"/>
      <c r="C287" s="1836"/>
      <c r="D287" s="1836"/>
      <c r="E287" s="1836"/>
      <c r="F287" s="1836"/>
      <c r="G287" s="1836"/>
      <c r="H287" s="1836"/>
      <c r="I287" s="1836"/>
      <c r="J287" s="1836"/>
    </row>
    <row r="288" spans="1:10" ht="15.75" customHeight="1">
      <c r="A288" s="1836"/>
      <c r="B288" s="1836"/>
      <c r="C288" s="1836"/>
      <c r="D288" s="1836"/>
      <c r="E288" s="1836"/>
      <c r="F288" s="1836"/>
      <c r="G288" s="1836"/>
      <c r="H288" s="1836"/>
      <c r="I288" s="1836"/>
      <c r="J288" s="1836"/>
    </row>
    <row r="289" spans="1:10" ht="15.75" customHeight="1">
      <c r="A289" s="1836"/>
      <c r="B289" s="1836"/>
      <c r="C289" s="1836"/>
      <c r="D289" s="1836"/>
      <c r="E289" s="1836"/>
      <c r="F289" s="1836"/>
      <c r="G289" s="1836"/>
      <c r="H289" s="1836"/>
      <c r="I289" s="1836"/>
      <c r="J289" s="1836"/>
    </row>
    <row r="290" spans="1:10" ht="15.75" customHeight="1">
      <c r="A290" s="1836"/>
      <c r="B290" s="1836"/>
      <c r="C290" s="1836"/>
      <c r="D290" s="1836"/>
      <c r="E290" s="1836"/>
      <c r="F290" s="1836"/>
      <c r="G290" s="1836"/>
      <c r="H290" s="1836"/>
      <c r="I290" s="1836"/>
      <c r="J290" s="1836"/>
    </row>
    <row r="291" spans="1:10" ht="15.75" customHeight="1">
      <c r="A291" s="1836"/>
      <c r="B291" s="1836"/>
      <c r="C291" s="1836"/>
      <c r="D291" s="1836"/>
      <c r="E291" s="1836"/>
      <c r="F291" s="1836"/>
      <c r="G291" s="1836"/>
      <c r="H291" s="1836"/>
      <c r="I291" s="1836"/>
      <c r="J291" s="1836"/>
    </row>
    <row r="292" spans="1:10" ht="15.75" customHeight="1">
      <c r="A292" s="1836"/>
      <c r="B292" s="1836"/>
      <c r="C292" s="1836"/>
      <c r="D292" s="1836"/>
      <c r="E292" s="1836"/>
      <c r="F292" s="1836"/>
      <c r="G292" s="1836"/>
      <c r="H292" s="1836"/>
      <c r="I292" s="1836"/>
      <c r="J292" s="1836"/>
    </row>
    <row r="293" spans="1:10" ht="15.75" customHeight="1">
      <c r="A293" s="1836"/>
      <c r="B293" s="1836"/>
      <c r="C293" s="1836"/>
      <c r="D293" s="1836"/>
      <c r="E293" s="1836"/>
      <c r="F293" s="1836"/>
      <c r="G293" s="1836"/>
      <c r="H293" s="1836"/>
      <c r="I293" s="1836"/>
      <c r="J293" s="1836"/>
    </row>
    <row r="294" spans="1:10" ht="15.75" customHeight="1">
      <c r="A294" s="1836"/>
      <c r="B294" s="1836"/>
      <c r="C294" s="1836"/>
      <c r="D294" s="1836"/>
      <c r="E294" s="1836"/>
      <c r="F294" s="1836"/>
      <c r="G294" s="1836"/>
      <c r="H294" s="1836"/>
      <c r="I294" s="1836"/>
      <c r="J294" s="1836"/>
    </row>
    <row r="295" spans="1:10" ht="15.75" customHeight="1">
      <c r="A295" s="1836"/>
      <c r="B295" s="1836"/>
      <c r="C295" s="1836"/>
      <c r="D295" s="1836"/>
      <c r="E295" s="1836"/>
      <c r="F295" s="1836"/>
      <c r="G295" s="1836"/>
      <c r="H295" s="1836"/>
      <c r="I295" s="1836"/>
      <c r="J295" s="1836"/>
    </row>
    <row r="296" spans="1:10" ht="15.75" customHeight="1">
      <c r="A296" s="1836"/>
      <c r="B296" s="1836"/>
      <c r="C296" s="1836"/>
      <c r="D296" s="1836"/>
      <c r="E296" s="1836"/>
      <c r="F296" s="1836"/>
      <c r="G296" s="1836"/>
      <c r="H296" s="1836"/>
      <c r="I296" s="1836"/>
      <c r="J296" s="1836"/>
    </row>
    <row r="297" spans="1:10" ht="15.75" customHeight="1">
      <c r="A297" s="1836"/>
      <c r="B297" s="1836"/>
      <c r="C297" s="1836"/>
      <c r="D297" s="1836"/>
      <c r="E297" s="1836"/>
      <c r="F297" s="1836"/>
      <c r="G297" s="1836"/>
      <c r="H297" s="1836"/>
      <c r="I297" s="1836"/>
      <c r="J297" s="1836"/>
    </row>
    <row r="298" spans="1:10" ht="15.75" customHeight="1">
      <c r="A298" s="1836"/>
      <c r="B298" s="1836"/>
      <c r="C298" s="1836"/>
      <c r="D298" s="1836"/>
      <c r="E298" s="1836"/>
      <c r="F298" s="1836"/>
      <c r="G298" s="1836"/>
      <c r="H298" s="1836"/>
      <c r="I298" s="1836"/>
      <c r="J298" s="1836"/>
    </row>
    <row r="299" spans="1:10" ht="15.75" customHeight="1">
      <c r="A299" s="1836"/>
      <c r="B299" s="1836"/>
      <c r="C299" s="1836"/>
      <c r="D299" s="1836"/>
      <c r="E299" s="1836"/>
      <c r="F299" s="1836"/>
      <c r="G299" s="1836"/>
      <c r="H299" s="1836"/>
      <c r="I299" s="1836"/>
      <c r="J299" s="1836"/>
    </row>
    <row r="300" spans="1:10" ht="15.75" customHeight="1">
      <c r="A300" s="1836"/>
      <c r="B300" s="1836"/>
      <c r="C300" s="1836"/>
      <c r="D300" s="1836"/>
      <c r="E300" s="1836"/>
      <c r="F300" s="1836"/>
      <c r="G300" s="1836"/>
      <c r="H300" s="1836"/>
      <c r="I300" s="1836"/>
      <c r="J300" s="1836"/>
    </row>
    <row r="301" spans="1:10" ht="15.75" customHeight="1">
      <c r="A301" s="1836"/>
      <c r="B301" s="1836"/>
      <c r="C301" s="1836"/>
      <c r="D301" s="1836"/>
      <c r="E301" s="1836"/>
      <c r="F301" s="1836"/>
      <c r="G301" s="1836"/>
      <c r="H301" s="1836"/>
      <c r="I301" s="1836"/>
      <c r="J301" s="1836"/>
    </row>
    <row r="302" spans="1:10" ht="15.75" customHeight="1">
      <c r="A302" s="1836"/>
      <c r="B302" s="1836"/>
      <c r="C302" s="1836"/>
      <c r="D302" s="1836"/>
      <c r="E302" s="1836"/>
      <c r="F302" s="1836"/>
      <c r="G302" s="1836"/>
      <c r="H302" s="1836"/>
      <c r="I302" s="1836"/>
      <c r="J302" s="1836"/>
    </row>
    <row r="303" spans="1:10" ht="15.75" customHeight="1">
      <c r="A303" s="1836"/>
      <c r="B303" s="1836"/>
      <c r="C303" s="1836"/>
      <c r="D303" s="1836"/>
      <c r="E303" s="1836"/>
      <c r="F303" s="1836"/>
      <c r="G303" s="1836"/>
      <c r="H303" s="1836"/>
      <c r="I303" s="1836"/>
      <c r="J303" s="1836"/>
    </row>
    <row r="304" spans="1:10" ht="15.75" customHeight="1">
      <c r="A304" s="1836"/>
      <c r="B304" s="1836"/>
      <c r="C304" s="1836"/>
      <c r="D304" s="1836"/>
      <c r="E304" s="1836"/>
      <c r="F304" s="1836"/>
      <c r="G304" s="1836"/>
      <c r="H304" s="1836"/>
      <c r="I304" s="1836"/>
      <c r="J304" s="1836"/>
    </row>
    <row r="305" spans="1:10" ht="15.75" customHeight="1">
      <c r="A305" s="1836"/>
      <c r="B305" s="1836"/>
      <c r="C305" s="1836"/>
      <c r="D305" s="1836"/>
      <c r="E305" s="1836"/>
      <c r="F305" s="1836"/>
      <c r="G305" s="1836"/>
      <c r="H305" s="1836"/>
      <c r="I305" s="1836"/>
      <c r="J305" s="1836"/>
    </row>
    <row r="306" spans="1:10" ht="15.75" customHeight="1">
      <c r="A306" s="1836"/>
      <c r="B306" s="1836"/>
      <c r="C306" s="1836"/>
      <c r="D306" s="1836"/>
      <c r="E306" s="1836"/>
      <c r="F306" s="1836"/>
      <c r="G306" s="1836"/>
      <c r="H306" s="1836"/>
      <c r="I306" s="1836"/>
      <c r="J306" s="1836"/>
    </row>
    <row r="307" spans="1:10" ht="15.75" customHeight="1">
      <c r="A307" s="1836"/>
      <c r="B307" s="1836"/>
      <c r="C307" s="1836"/>
      <c r="D307" s="1836"/>
      <c r="E307" s="1836"/>
      <c r="F307" s="1836"/>
      <c r="G307" s="1836"/>
      <c r="H307" s="1836"/>
      <c r="I307" s="1836"/>
      <c r="J307" s="1836"/>
    </row>
    <row r="308" spans="1:10" ht="15.75" customHeight="1">
      <c r="A308" s="1836"/>
      <c r="B308" s="1836"/>
      <c r="C308" s="1836"/>
      <c r="D308" s="1836"/>
      <c r="E308" s="1836"/>
      <c r="F308" s="1836"/>
      <c r="G308" s="1836"/>
      <c r="H308" s="1836"/>
      <c r="I308" s="1836"/>
      <c r="J308" s="1836"/>
    </row>
    <row r="309" spans="1:10" ht="15.75" customHeight="1">
      <c r="A309" s="1836"/>
      <c r="B309" s="1836"/>
      <c r="C309" s="1836"/>
      <c r="D309" s="1836"/>
      <c r="E309" s="1836"/>
      <c r="F309" s="1836"/>
      <c r="G309" s="1836"/>
      <c r="H309" s="1836"/>
      <c r="I309" s="1836"/>
      <c r="J309" s="1836"/>
    </row>
    <row r="310" spans="1:10" ht="15.75" customHeight="1">
      <c r="A310" s="1836"/>
      <c r="B310" s="1836"/>
      <c r="C310" s="1836"/>
      <c r="D310" s="1836"/>
      <c r="E310" s="1836"/>
      <c r="F310" s="1836"/>
      <c r="G310" s="1836"/>
      <c r="H310" s="1836"/>
      <c r="I310" s="1836"/>
      <c r="J310" s="1836"/>
    </row>
    <row r="311" spans="1:10" ht="15.75" customHeight="1">
      <c r="A311" s="1836"/>
      <c r="B311" s="1836"/>
      <c r="C311" s="1836"/>
      <c r="D311" s="1836"/>
      <c r="E311" s="1836"/>
      <c r="F311" s="1836"/>
      <c r="G311" s="1836"/>
      <c r="H311" s="1836"/>
      <c r="I311" s="1836"/>
      <c r="J311" s="1836"/>
    </row>
    <row r="312" spans="1:10" ht="15.75" customHeight="1">
      <c r="A312" s="1836"/>
      <c r="B312" s="1836"/>
      <c r="C312" s="1836"/>
      <c r="D312" s="1836"/>
      <c r="E312" s="1836"/>
      <c r="F312" s="1836"/>
      <c r="G312" s="1836"/>
      <c r="H312" s="1836"/>
      <c r="I312" s="1836"/>
      <c r="J312" s="1836"/>
    </row>
    <row r="313" spans="1:10" ht="15.75" customHeight="1">
      <c r="A313" s="1836"/>
      <c r="B313" s="1836"/>
      <c r="C313" s="1836"/>
      <c r="D313" s="1836"/>
      <c r="E313" s="1836"/>
      <c r="F313" s="1836"/>
      <c r="G313" s="1836"/>
      <c r="H313" s="1836"/>
      <c r="I313" s="1836"/>
      <c r="J313" s="1836"/>
    </row>
    <row r="314" spans="1:10" ht="15.75" customHeight="1">
      <c r="A314" s="1836"/>
      <c r="B314" s="1836"/>
      <c r="C314" s="1836"/>
      <c r="D314" s="1836"/>
      <c r="E314" s="1836"/>
      <c r="F314" s="1836"/>
      <c r="G314" s="1836"/>
      <c r="H314" s="1836"/>
      <c r="I314" s="1836"/>
      <c r="J314" s="1836"/>
    </row>
    <row r="315" spans="1:10" ht="15.75" customHeight="1">
      <c r="A315" s="1836"/>
      <c r="B315" s="1836"/>
      <c r="C315" s="1836"/>
      <c r="D315" s="1836"/>
      <c r="E315" s="1836"/>
      <c r="F315" s="1836"/>
      <c r="G315" s="1836"/>
      <c r="H315" s="1836"/>
      <c r="I315" s="1836"/>
      <c r="J315" s="1836"/>
    </row>
    <row r="316" spans="1:10" ht="15.75" customHeight="1">
      <c r="A316" s="1836"/>
      <c r="B316" s="1836"/>
      <c r="C316" s="1836"/>
      <c r="D316" s="1836"/>
      <c r="E316" s="1836"/>
      <c r="F316" s="1836"/>
      <c r="G316" s="1836"/>
      <c r="H316" s="1836"/>
      <c r="I316" s="1836"/>
      <c r="J316" s="1836"/>
    </row>
    <row r="317" spans="1:10" ht="15.75" customHeight="1">
      <c r="A317" s="1836"/>
      <c r="B317" s="1836"/>
      <c r="C317" s="1836"/>
      <c r="D317" s="1836"/>
      <c r="E317" s="1836"/>
      <c r="F317" s="1836"/>
      <c r="G317" s="1836"/>
      <c r="H317" s="1836"/>
      <c r="I317" s="1836"/>
      <c r="J317" s="1836"/>
    </row>
    <row r="318" spans="1:10" ht="15.75" customHeight="1">
      <c r="A318" s="1836"/>
      <c r="B318" s="1836"/>
      <c r="C318" s="1836"/>
      <c r="D318" s="1836"/>
      <c r="E318" s="1836"/>
      <c r="F318" s="1836"/>
      <c r="G318" s="1836"/>
      <c r="H318" s="1836"/>
      <c r="I318" s="1836"/>
      <c r="J318" s="1836"/>
    </row>
    <row r="319" spans="1:10" ht="15.75" customHeight="1">
      <c r="A319" s="1836"/>
      <c r="B319" s="1836"/>
      <c r="C319" s="1836"/>
      <c r="D319" s="1836"/>
      <c r="E319" s="1836"/>
      <c r="F319" s="1836"/>
      <c r="G319" s="1836"/>
      <c r="H319" s="1836"/>
      <c r="I319" s="1836"/>
      <c r="J319" s="1836"/>
    </row>
    <row r="320" spans="1:10" ht="15.75" customHeight="1">
      <c r="A320" s="1836"/>
      <c r="B320" s="1836"/>
      <c r="C320" s="1836"/>
      <c r="D320" s="1836"/>
      <c r="E320" s="1836"/>
      <c r="F320" s="1836"/>
      <c r="G320" s="1836"/>
      <c r="H320" s="1836"/>
      <c r="I320" s="1836"/>
      <c r="J320" s="1836"/>
    </row>
    <row r="321" spans="1:10" ht="15.75" customHeight="1">
      <c r="A321" s="1836"/>
      <c r="B321" s="1836"/>
      <c r="C321" s="1836"/>
      <c r="D321" s="1836"/>
      <c r="E321" s="1836"/>
      <c r="F321" s="1836"/>
      <c r="G321" s="1836"/>
      <c r="H321" s="1836"/>
      <c r="I321" s="1836"/>
      <c r="J321" s="1836"/>
    </row>
    <row r="322" spans="1:10" ht="15.75" customHeight="1">
      <c r="A322" s="1836"/>
      <c r="B322" s="1836"/>
      <c r="C322" s="1836"/>
      <c r="D322" s="1836"/>
      <c r="E322" s="1836"/>
      <c r="F322" s="1836"/>
      <c r="G322" s="1836"/>
      <c r="H322" s="1836"/>
      <c r="I322" s="1836"/>
      <c r="J322" s="1836"/>
    </row>
    <row r="323" spans="1:10" ht="15.75" customHeight="1">
      <c r="A323" s="1836"/>
      <c r="B323" s="1836"/>
      <c r="C323" s="1836"/>
      <c r="D323" s="1836"/>
      <c r="E323" s="1836"/>
      <c r="F323" s="1836"/>
      <c r="G323" s="1836"/>
      <c r="H323" s="1836"/>
      <c r="I323" s="1836"/>
      <c r="J323" s="1836"/>
    </row>
    <row r="324" spans="1:10" ht="15.75" customHeight="1">
      <c r="A324" s="1836"/>
      <c r="B324" s="1836"/>
      <c r="C324" s="1836"/>
      <c r="D324" s="1836"/>
      <c r="E324" s="1836"/>
      <c r="F324" s="1836"/>
      <c r="G324" s="1836"/>
      <c r="H324" s="1836"/>
      <c r="I324" s="1836"/>
      <c r="J324" s="1836"/>
    </row>
    <row r="325" spans="1:10" ht="15.75" customHeight="1">
      <c r="A325" s="1836"/>
      <c r="B325" s="1836"/>
      <c r="C325" s="1836"/>
      <c r="D325" s="1836"/>
      <c r="E325" s="1836"/>
      <c r="F325" s="1836"/>
      <c r="G325" s="1836"/>
      <c r="H325" s="1836"/>
      <c r="I325" s="1836"/>
      <c r="J325" s="1836"/>
    </row>
    <row r="326" spans="1:10" ht="15.75" customHeight="1">
      <c r="A326" s="1836"/>
      <c r="B326" s="1836"/>
      <c r="C326" s="1836"/>
      <c r="D326" s="1836"/>
      <c r="E326" s="1836"/>
      <c r="F326" s="1836"/>
      <c r="G326" s="1836"/>
      <c r="H326" s="1836"/>
      <c r="I326" s="1836"/>
      <c r="J326" s="1836"/>
    </row>
    <row r="327" spans="1:10" ht="15.75" customHeight="1">
      <c r="A327" s="1836"/>
      <c r="B327" s="1836"/>
      <c r="C327" s="1836"/>
      <c r="D327" s="1836"/>
      <c r="E327" s="1836"/>
      <c r="F327" s="1836"/>
      <c r="G327" s="1836"/>
      <c r="H327" s="1836"/>
      <c r="I327" s="1836"/>
      <c r="J327" s="1836"/>
    </row>
    <row r="328" spans="1:10" ht="15.75" customHeight="1">
      <c r="A328" s="1836"/>
      <c r="B328" s="1836"/>
      <c r="C328" s="1836"/>
      <c r="D328" s="1836"/>
      <c r="E328" s="1836"/>
      <c r="F328" s="1836"/>
      <c r="G328" s="1836"/>
      <c r="H328" s="1836"/>
      <c r="I328" s="1836"/>
      <c r="J328" s="1836"/>
    </row>
    <row r="329" spans="1:10" ht="15.75" customHeight="1">
      <c r="A329" s="1836"/>
      <c r="B329" s="1836"/>
      <c r="C329" s="1836"/>
      <c r="D329" s="1836"/>
      <c r="E329" s="1836"/>
      <c r="F329" s="1836"/>
      <c r="G329" s="1836"/>
      <c r="H329" s="1836"/>
      <c r="I329" s="1836"/>
      <c r="J329" s="1836"/>
    </row>
    <row r="330" spans="1:10" ht="15.75" customHeight="1">
      <c r="A330" s="1836"/>
      <c r="B330" s="1836"/>
      <c r="C330" s="1836"/>
      <c r="D330" s="1836"/>
      <c r="E330" s="1836"/>
      <c r="F330" s="1836"/>
      <c r="G330" s="1836"/>
      <c r="H330" s="1836"/>
      <c r="I330" s="1836"/>
      <c r="J330" s="1836"/>
    </row>
    <row r="331" spans="1:10" ht="15.75" customHeight="1">
      <c r="A331" s="1836"/>
      <c r="B331" s="1836"/>
      <c r="C331" s="1836"/>
      <c r="D331" s="1836"/>
      <c r="E331" s="1836"/>
      <c r="F331" s="1836"/>
      <c r="G331" s="1836"/>
      <c r="H331" s="1836"/>
      <c r="I331" s="1836"/>
      <c r="J331" s="1836"/>
    </row>
    <row r="332" spans="1:10" ht="15.75" customHeight="1">
      <c r="A332" s="1836"/>
      <c r="B332" s="1836"/>
      <c r="C332" s="1836"/>
      <c r="D332" s="1836"/>
      <c r="E332" s="1836"/>
      <c r="F332" s="1836"/>
      <c r="G332" s="1836"/>
      <c r="H332" s="1836"/>
      <c r="I332" s="1836"/>
      <c r="J332" s="1836"/>
    </row>
    <row r="333" spans="1:10" ht="15.75" customHeight="1">
      <c r="A333" s="1836"/>
      <c r="B333" s="1836"/>
      <c r="C333" s="1836"/>
      <c r="D333" s="1836"/>
      <c r="E333" s="1836"/>
      <c r="F333" s="1836"/>
      <c r="G333" s="1836"/>
      <c r="H333" s="1836"/>
      <c r="I333" s="1836"/>
      <c r="J333" s="1836"/>
    </row>
    <row r="334" spans="1:10" ht="15.75" customHeight="1">
      <c r="A334" s="1836"/>
      <c r="B334" s="1836"/>
      <c r="C334" s="1836"/>
      <c r="D334" s="1836"/>
      <c r="E334" s="1836"/>
      <c r="F334" s="1836"/>
      <c r="G334" s="1836"/>
      <c r="H334" s="1836"/>
      <c r="I334" s="1836"/>
      <c r="J334" s="1836"/>
    </row>
    <row r="335" spans="1:10" ht="15.75" customHeight="1">
      <c r="A335" s="1836"/>
      <c r="B335" s="1836"/>
      <c r="C335" s="1836"/>
      <c r="D335" s="1836"/>
      <c r="E335" s="1836"/>
      <c r="F335" s="1836"/>
      <c r="G335" s="1836"/>
      <c r="H335" s="1836"/>
      <c r="I335" s="1836"/>
      <c r="J335" s="1836"/>
    </row>
    <row r="336" spans="1:10" ht="15.75" customHeight="1">
      <c r="A336" s="1836"/>
      <c r="B336" s="1836"/>
      <c r="C336" s="1836"/>
      <c r="D336" s="1836"/>
      <c r="E336" s="1836"/>
      <c r="F336" s="1836"/>
      <c r="G336" s="1836"/>
      <c r="H336" s="1836"/>
      <c r="I336" s="1836"/>
      <c r="J336" s="1836"/>
    </row>
    <row r="337" spans="1:10" ht="15.75" customHeight="1">
      <c r="A337" s="1836"/>
      <c r="B337" s="1836"/>
      <c r="C337" s="1836"/>
      <c r="D337" s="1836"/>
      <c r="E337" s="1836"/>
      <c r="F337" s="1836"/>
      <c r="G337" s="1836"/>
      <c r="H337" s="1836"/>
      <c r="I337" s="1836"/>
      <c r="J337" s="1836"/>
    </row>
    <row r="338" spans="1:10" ht="15.75" customHeight="1">
      <c r="A338" s="1836"/>
      <c r="B338" s="1836"/>
      <c r="C338" s="1836"/>
      <c r="D338" s="1836"/>
      <c r="E338" s="1836"/>
      <c r="F338" s="1836"/>
      <c r="G338" s="1836"/>
      <c r="H338" s="1836"/>
      <c r="I338" s="1836"/>
      <c r="J338" s="1836"/>
    </row>
    <row r="339" spans="1:10" ht="15.75" customHeight="1">
      <c r="A339" s="1836"/>
      <c r="B339" s="1836"/>
      <c r="C339" s="1836"/>
      <c r="D339" s="1836"/>
      <c r="E339" s="1836"/>
      <c r="F339" s="1836"/>
      <c r="G339" s="1836"/>
      <c r="H339" s="1836"/>
      <c r="I339" s="1836"/>
      <c r="J339" s="1836"/>
    </row>
    <row r="340" spans="1:10" ht="15.75" customHeight="1">
      <c r="A340" s="1836"/>
      <c r="B340" s="1836"/>
      <c r="C340" s="1836"/>
      <c r="D340" s="1836"/>
      <c r="E340" s="1836"/>
      <c r="F340" s="1836"/>
      <c r="G340" s="1836"/>
      <c r="H340" s="1836"/>
      <c r="I340" s="1836"/>
      <c r="J340" s="1836"/>
    </row>
    <row r="341" spans="1:10" ht="15.75" customHeight="1">
      <c r="A341" s="1836"/>
      <c r="B341" s="1836"/>
      <c r="C341" s="1836"/>
      <c r="D341" s="1836"/>
      <c r="E341" s="1836"/>
      <c r="F341" s="1836"/>
      <c r="G341" s="1836"/>
      <c r="H341" s="1836"/>
      <c r="I341" s="1836"/>
      <c r="J341" s="1836"/>
    </row>
    <row r="342" spans="1:10" ht="15.75" customHeight="1">
      <c r="A342" s="1836"/>
      <c r="B342" s="1836"/>
      <c r="C342" s="1836"/>
      <c r="D342" s="1836"/>
      <c r="E342" s="1836"/>
      <c r="F342" s="1836"/>
      <c r="G342" s="1836"/>
      <c r="H342" s="1836"/>
      <c r="I342" s="1836"/>
      <c r="J342" s="1836"/>
    </row>
    <row r="343" spans="1:10" ht="15.75" customHeight="1">
      <c r="A343" s="1836"/>
      <c r="B343" s="1836"/>
      <c r="C343" s="1836"/>
      <c r="D343" s="1836"/>
      <c r="E343" s="1836"/>
      <c r="F343" s="1836"/>
      <c r="G343" s="1836"/>
      <c r="H343" s="1836"/>
      <c r="I343" s="1836"/>
      <c r="J343" s="1836"/>
    </row>
    <row r="344" spans="1:10" ht="15.75" customHeight="1">
      <c r="A344" s="1836"/>
      <c r="B344" s="1836"/>
      <c r="C344" s="1836"/>
      <c r="D344" s="1836"/>
      <c r="E344" s="1836"/>
      <c r="F344" s="1836"/>
      <c r="G344" s="1836"/>
      <c r="H344" s="1836"/>
      <c r="I344" s="1836"/>
      <c r="J344" s="1836"/>
    </row>
    <row r="345" spans="1:10" ht="15.75" customHeight="1">
      <c r="A345" s="1836"/>
      <c r="B345" s="1836"/>
      <c r="C345" s="1836"/>
      <c r="D345" s="1836"/>
      <c r="E345" s="1836"/>
      <c r="F345" s="1836"/>
      <c r="G345" s="1836"/>
      <c r="H345" s="1836"/>
      <c r="I345" s="1836"/>
      <c r="J345" s="1836"/>
    </row>
    <row r="346" spans="1:10" ht="15.75" customHeight="1">
      <c r="A346" s="1836"/>
      <c r="B346" s="1836"/>
      <c r="C346" s="1836"/>
      <c r="D346" s="1836"/>
      <c r="E346" s="1836"/>
      <c r="F346" s="1836"/>
      <c r="G346" s="1836"/>
      <c r="H346" s="1836"/>
      <c r="I346" s="1836"/>
      <c r="J346" s="1836"/>
    </row>
    <row r="347" spans="1:10" ht="15.75" customHeight="1">
      <c r="A347" s="1836"/>
      <c r="B347" s="1836"/>
      <c r="C347" s="1836"/>
      <c r="D347" s="1836"/>
      <c r="E347" s="1836"/>
      <c r="F347" s="1836"/>
      <c r="G347" s="1836"/>
      <c r="H347" s="1836"/>
      <c r="I347" s="1836"/>
      <c r="J347" s="1836"/>
    </row>
    <row r="348" spans="1:10" ht="15.75" customHeight="1">
      <c r="A348" s="1836"/>
      <c r="B348" s="1836"/>
      <c r="C348" s="1836"/>
      <c r="D348" s="1836"/>
      <c r="E348" s="1836"/>
      <c r="F348" s="1836"/>
      <c r="G348" s="1836"/>
      <c r="H348" s="1836"/>
      <c r="I348" s="1836"/>
      <c r="J348" s="1836"/>
    </row>
    <row r="349" spans="1:10" ht="15.75" customHeight="1">
      <c r="A349" s="1836"/>
      <c r="B349" s="1836"/>
      <c r="C349" s="1836"/>
      <c r="D349" s="1836"/>
      <c r="E349" s="1836"/>
      <c r="F349" s="1836"/>
      <c r="G349" s="1836"/>
      <c r="H349" s="1836"/>
      <c r="I349" s="1836"/>
      <c r="J349" s="1836"/>
    </row>
    <row r="350" spans="1:10" ht="15.75" customHeight="1">
      <c r="A350" s="1836"/>
      <c r="B350" s="1836"/>
      <c r="C350" s="1836"/>
      <c r="D350" s="1836"/>
      <c r="E350" s="1836"/>
      <c r="F350" s="1836"/>
      <c r="G350" s="1836"/>
      <c r="H350" s="1836"/>
      <c r="I350" s="1836"/>
      <c r="J350" s="1836"/>
    </row>
    <row r="351" spans="1:10" ht="15.75" customHeight="1">
      <c r="A351" s="1836"/>
      <c r="B351" s="1836"/>
      <c r="C351" s="1836"/>
      <c r="D351" s="1836"/>
      <c r="E351" s="1836"/>
      <c r="F351" s="1836"/>
      <c r="G351" s="1836"/>
      <c r="H351" s="1836"/>
      <c r="I351" s="1836"/>
      <c r="J351" s="1836"/>
    </row>
    <row r="352" spans="1:10" ht="15.75" customHeight="1">
      <c r="A352" s="1836"/>
      <c r="B352" s="1836"/>
      <c r="C352" s="1836"/>
      <c r="D352" s="1836"/>
      <c r="E352" s="1836"/>
      <c r="F352" s="1836"/>
      <c r="G352" s="1836"/>
      <c r="H352" s="1836"/>
      <c r="I352" s="1836"/>
      <c r="J352" s="1836"/>
    </row>
    <row r="353" spans="1:10" ht="15.75" customHeight="1">
      <c r="A353" s="1836"/>
      <c r="B353" s="1836"/>
      <c r="C353" s="1836"/>
      <c r="D353" s="1836"/>
      <c r="E353" s="1836"/>
      <c r="F353" s="1836"/>
      <c r="G353" s="1836"/>
      <c r="H353" s="1836"/>
      <c r="I353" s="1836"/>
      <c r="J353" s="1836"/>
    </row>
    <row r="354" spans="1:10" ht="15.75" customHeight="1">
      <c r="A354" s="1836"/>
      <c r="B354" s="1836"/>
      <c r="C354" s="1836"/>
      <c r="D354" s="1836"/>
      <c r="E354" s="1836"/>
      <c r="F354" s="1836"/>
      <c r="G354" s="1836"/>
      <c r="H354" s="1836"/>
      <c r="I354" s="1836"/>
      <c r="J354" s="1836"/>
    </row>
    <row r="355" spans="1:10" ht="15.75" customHeight="1">
      <c r="A355" s="1836"/>
      <c r="B355" s="1836"/>
      <c r="C355" s="1836"/>
      <c r="D355" s="1836"/>
      <c r="E355" s="1836"/>
      <c r="F355" s="1836"/>
      <c r="G355" s="1836"/>
      <c r="H355" s="1836"/>
      <c r="I355" s="1836"/>
      <c r="J355" s="1836"/>
    </row>
    <row r="356" spans="1:10" ht="15.75" customHeight="1">
      <c r="A356" s="1836"/>
      <c r="B356" s="1836"/>
      <c r="C356" s="1836"/>
      <c r="D356" s="1836"/>
      <c r="E356" s="1836"/>
      <c r="F356" s="1836"/>
      <c r="G356" s="1836"/>
      <c r="H356" s="1836"/>
      <c r="I356" s="1836"/>
      <c r="J356" s="1836"/>
    </row>
    <row r="357" spans="1:10" ht="15.75" customHeight="1">
      <c r="A357" s="1836"/>
      <c r="B357" s="1836"/>
      <c r="C357" s="1836"/>
      <c r="D357" s="1836"/>
      <c r="E357" s="1836"/>
      <c r="F357" s="1836"/>
      <c r="G357" s="1836"/>
      <c r="H357" s="1836"/>
      <c r="I357" s="1836"/>
      <c r="J357" s="1836"/>
    </row>
    <row r="358" spans="1:10" ht="15.75" customHeight="1">
      <c r="A358" s="1836"/>
      <c r="B358" s="1836"/>
      <c r="C358" s="1836"/>
      <c r="D358" s="1836"/>
      <c r="E358" s="1836"/>
      <c r="F358" s="1836"/>
      <c r="G358" s="1836"/>
      <c r="H358" s="1836"/>
      <c r="I358" s="1836"/>
      <c r="J358" s="1836"/>
    </row>
    <row r="359" spans="1:10" ht="15.75" customHeight="1">
      <c r="A359" s="1836"/>
      <c r="B359" s="1836"/>
      <c r="C359" s="1836"/>
      <c r="D359" s="1836"/>
      <c r="E359" s="1836"/>
      <c r="F359" s="1836"/>
      <c r="G359" s="1836"/>
      <c r="H359" s="1836"/>
      <c r="I359" s="1836"/>
      <c r="J359" s="1836"/>
    </row>
    <row r="360" spans="1:10" ht="15.75" customHeight="1">
      <c r="A360" s="1836"/>
      <c r="B360" s="1836"/>
      <c r="C360" s="1836"/>
      <c r="D360" s="1836"/>
      <c r="E360" s="1836"/>
      <c r="F360" s="1836"/>
      <c r="G360" s="1836"/>
      <c r="H360" s="1836"/>
      <c r="I360" s="1836"/>
      <c r="J360" s="1836"/>
    </row>
    <row r="361" spans="1:10" ht="15.75" customHeight="1">
      <c r="A361" s="1836"/>
      <c r="B361" s="1836"/>
      <c r="C361" s="1836"/>
      <c r="D361" s="1836"/>
      <c r="E361" s="1836"/>
      <c r="F361" s="1836"/>
      <c r="G361" s="1836"/>
      <c r="H361" s="1836"/>
      <c r="I361" s="1836"/>
      <c r="J361" s="1836"/>
    </row>
    <row r="362" spans="1:10" ht="15.75" customHeight="1">
      <c r="A362" s="1836"/>
      <c r="B362" s="1836"/>
      <c r="C362" s="1836"/>
      <c r="D362" s="1836"/>
      <c r="E362" s="1836"/>
      <c r="F362" s="1836"/>
      <c r="G362" s="1836"/>
      <c r="H362" s="1836"/>
      <c r="I362" s="1836"/>
      <c r="J362" s="1836"/>
    </row>
    <row r="363" spans="1:10" ht="15.75" customHeight="1">
      <c r="A363" s="1836"/>
      <c r="B363" s="1836"/>
      <c r="C363" s="1836"/>
      <c r="D363" s="1836"/>
      <c r="E363" s="1836"/>
      <c r="F363" s="1836"/>
      <c r="G363" s="1836"/>
      <c r="H363" s="1836"/>
      <c r="I363" s="1836"/>
      <c r="J363" s="1836"/>
    </row>
    <row r="364" spans="1:10" ht="15.75" customHeight="1">
      <c r="A364" s="1836"/>
      <c r="B364" s="1836"/>
      <c r="C364" s="1836"/>
      <c r="D364" s="1836"/>
      <c r="E364" s="1836"/>
      <c r="F364" s="1836"/>
      <c r="G364" s="1836"/>
      <c r="H364" s="1836"/>
      <c r="I364" s="1836"/>
      <c r="J364" s="1836"/>
    </row>
    <row r="365" spans="1:10" ht="15.75" customHeight="1">
      <c r="A365" s="1836"/>
      <c r="B365" s="1836"/>
      <c r="C365" s="1836"/>
      <c r="D365" s="1836"/>
      <c r="E365" s="1836"/>
      <c r="F365" s="1836"/>
      <c r="G365" s="1836"/>
      <c r="H365" s="1836"/>
      <c r="I365" s="1836"/>
      <c r="J365" s="1836"/>
    </row>
    <row r="366" spans="1:10" ht="15.75" customHeight="1">
      <c r="A366" s="1836"/>
      <c r="B366" s="1836"/>
      <c r="C366" s="1836"/>
      <c r="D366" s="1836"/>
      <c r="E366" s="1836"/>
      <c r="F366" s="1836"/>
      <c r="G366" s="1836"/>
      <c r="H366" s="1836"/>
      <c r="I366" s="1836"/>
      <c r="J366" s="1836"/>
    </row>
    <row r="367" spans="1:10" ht="15.75" customHeight="1">
      <c r="A367" s="1836"/>
      <c r="B367" s="1836"/>
      <c r="C367" s="1836"/>
      <c r="D367" s="1836"/>
      <c r="E367" s="1836"/>
      <c r="F367" s="1836"/>
      <c r="G367" s="1836"/>
      <c r="H367" s="1836"/>
      <c r="I367" s="1836"/>
      <c r="J367" s="1836"/>
    </row>
    <row r="368" spans="1:10" ht="15.75" customHeight="1">
      <c r="A368" s="1836"/>
      <c r="B368" s="1836"/>
      <c r="C368" s="1836"/>
      <c r="D368" s="1836"/>
      <c r="E368" s="1836"/>
      <c r="F368" s="1836"/>
      <c r="G368" s="1836"/>
      <c r="H368" s="1836"/>
      <c r="I368" s="1836"/>
      <c r="J368" s="1836"/>
    </row>
    <row r="369" spans="1:10" ht="15.75" customHeight="1">
      <c r="A369" s="1836"/>
      <c r="B369" s="1836"/>
      <c r="C369" s="1836"/>
      <c r="D369" s="1836"/>
      <c r="E369" s="1836"/>
      <c r="F369" s="1836"/>
      <c r="G369" s="1836"/>
      <c r="H369" s="1836"/>
      <c r="I369" s="1836"/>
      <c r="J369" s="1836"/>
    </row>
    <row r="370" spans="1:10" ht="15.75" customHeight="1">
      <c r="A370" s="1836"/>
      <c r="B370" s="1836"/>
      <c r="C370" s="1836"/>
      <c r="D370" s="1836"/>
      <c r="E370" s="1836"/>
      <c r="F370" s="1836"/>
      <c r="G370" s="1836"/>
      <c r="H370" s="1836"/>
      <c r="I370" s="1836"/>
      <c r="J370" s="1836"/>
    </row>
    <row r="371" spans="1:10" ht="15.75" customHeight="1">
      <c r="A371" s="1836"/>
      <c r="B371" s="1836"/>
      <c r="C371" s="1836"/>
      <c r="D371" s="1836"/>
      <c r="E371" s="1836"/>
      <c r="F371" s="1836"/>
      <c r="G371" s="1836"/>
      <c r="H371" s="1836"/>
      <c r="I371" s="1836"/>
      <c r="J371" s="1836"/>
    </row>
    <row r="372" spans="1:10" ht="15.75" customHeight="1">
      <c r="A372" s="1836"/>
      <c r="B372" s="1836"/>
      <c r="C372" s="1836"/>
      <c r="D372" s="1836"/>
      <c r="E372" s="1836"/>
      <c r="F372" s="1836"/>
      <c r="G372" s="1836"/>
      <c r="H372" s="1836"/>
      <c r="I372" s="1836"/>
      <c r="J372" s="1836"/>
    </row>
    <row r="373" spans="1:10" ht="15.75" customHeight="1">
      <c r="A373" s="1836"/>
      <c r="B373" s="1836"/>
      <c r="C373" s="1836"/>
      <c r="D373" s="1836"/>
      <c r="E373" s="1836"/>
      <c r="F373" s="1836"/>
      <c r="G373" s="1836"/>
      <c r="H373" s="1836"/>
      <c r="I373" s="1836"/>
      <c r="J373" s="1836"/>
    </row>
    <row r="374" spans="1:10" ht="15.75" customHeight="1">
      <c r="A374" s="1836"/>
      <c r="B374" s="1836"/>
      <c r="C374" s="1836"/>
      <c r="D374" s="1836"/>
      <c r="E374" s="1836"/>
      <c r="F374" s="1836"/>
      <c r="G374" s="1836"/>
      <c r="H374" s="1836"/>
      <c r="I374" s="1836"/>
      <c r="J374" s="1836"/>
    </row>
    <row r="375" spans="1:10" ht="15.75" customHeight="1">
      <c r="A375" s="1836"/>
      <c r="B375" s="1836"/>
      <c r="C375" s="1836"/>
      <c r="D375" s="1836"/>
      <c r="E375" s="1836"/>
      <c r="F375" s="1836"/>
      <c r="G375" s="1836"/>
      <c r="H375" s="1836"/>
      <c r="I375" s="1836"/>
      <c r="J375" s="1836"/>
    </row>
    <row r="376" spans="1:10" ht="15.75" customHeight="1">
      <c r="A376" s="1836"/>
      <c r="B376" s="1836"/>
      <c r="C376" s="1836"/>
      <c r="D376" s="1836"/>
      <c r="E376" s="1836"/>
      <c r="F376" s="1836"/>
      <c r="G376" s="1836"/>
      <c r="H376" s="1836"/>
      <c r="I376" s="1836"/>
      <c r="J376" s="1836"/>
    </row>
    <row r="377" spans="1:10" ht="15.75" customHeight="1">
      <c r="A377" s="1836"/>
      <c r="B377" s="1836"/>
      <c r="C377" s="1836"/>
      <c r="D377" s="1836"/>
      <c r="E377" s="1836"/>
      <c r="F377" s="1836"/>
      <c r="G377" s="1836"/>
      <c r="H377" s="1836"/>
      <c r="I377" s="1836"/>
      <c r="J377" s="1836"/>
    </row>
    <row r="378" spans="1:10" ht="15.75" customHeight="1">
      <c r="A378" s="1836"/>
      <c r="B378" s="1836"/>
      <c r="C378" s="1836"/>
      <c r="D378" s="1836"/>
      <c r="E378" s="1836"/>
      <c r="F378" s="1836"/>
      <c r="G378" s="1836"/>
      <c r="H378" s="1836"/>
      <c r="I378" s="1836"/>
      <c r="J378" s="1836"/>
    </row>
    <row r="379" spans="1:10" ht="15.75" customHeight="1">
      <c r="A379" s="1836"/>
      <c r="B379" s="1836"/>
      <c r="C379" s="1836"/>
      <c r="D379" s="1836"/>
      <c r="E379" s="1836"/>
      <c r="F379" s="1836"/>
      <c r="G379" s="1836"/>
      <c r="H379" s="1836"/>
      <c r="I379" s="1836"/>
      <c r="J379" s="1836"/>
    </row>
    <row r="380" spans="1:10" ht="15.75" customHeight="1">
      <c r="A380" s="1836"/>
      <c r="B380" s="1836"/>
      <c r="C380" s="1836"/>
      <c r="D380" s="1836"/>
      <c r="E380" s="1836"/>
      <c r="F380" s="1836"/>
      <c r="G380" s="1836"/>
      <c r="H380" s="1836"/>
      <c r="I380" s="1836"/>
      <c r="J380" s="1836"/>
    </row>
    <row r="381" spans="1:10" ht="15.75" customHeight="1">
      <c r="A381" s="1836"/>
      <c r="B381" s="1836"/>
      <c r="C381" s="1836"/>
      <c r="D381" s="1836"/>
      <c r="E381" s="1836"/>
      <c r="F381" s="1836"/>
      <c r="G381" s="1836"/>
      <c r="H381" s="1836"/>
      <c r="I381" s="1836"/>
      <c r="J381" s="1836"/>
    </row>
    <row r="382" spans="1:10" ht="15.75" customHeight="1">
      <c r="A382" s="1836"/>
      <c r="B382" s="1836"/>
      <c r="C382" s="1836"/>
      <c r="D382" s="1836"/>
      <c r="E382" s="1836"/>
      <c r="F382" s="1836"/>
      <c r="G382" s="1836"/>
      <c r="H382" s="1836"/>
      <c r="I382" s="1836"/>
      <c r="J382" s="1836"/>
    </row>
    <row r="383" spans="1:10" ht="15.75" customHeight="1">
      <c r="A383" s="1836"/>
      <c r="B383" s="1836"/>
      <c r="C383" s="1836"/>
      <c r="D383" s="1836"/>
      <c r="E383" s="1836"/>
      <c r="F383" s="1836"/>
      <c r="G383" s="1836"/>
      <c r="H383" s="1836"/>
      <c r="I383" s="1836"/>
      <c r="J383" s="1836"/>
    </row>
    <row r="384" spans="1:10" ht="15.75" customHeight="1">
      <c r="A384" s="1836"/>
      <c r="B384" s="1836"/>
      <c r="C384" s="1836"/>
      <c r="D384" s="1836"/>
      <c r="E384" s="1836"/>
      <c r="F384" s="1836"/>
      <c r="G384" s="1836"/>
      <c r="H384" s="1836"/>
      <c r="I384" s="1836"/>
      <c r="J384" s="1836"/>
    </row>
    <row r="385" spans="1:10" ht="15.75" customHeight="1">
      <c r="A385" s="1836"/>
      <c r="B385" s="1836"/>
      <c r="C385" s="1836"/>
      <c r="D385" s="1836"/>
      <c r="E385" s="1836"/>
      <c r="F385" s="1836"/>
      <c r="G385" s="1836"/>
      <c r="H385" s="1836"/>
      <c r="I385" s="1836"/>
      <c r="J385" s="1836"/>
    </row>
    <row r="386" spans="1:10" ht="15.75" customHeight="1">
      <c r="A386" s="1836"/>
      <c r="B386" s="1836"/>
      <c r="C386" s="1836"/>
      <c r="D386" s="1836"/>
      <c r="E386" s="1836"/>
      <c r="F386" s="1836"/>
      <c r="G386" s="1836"/>
      <c r="H386" s="1836"/>
      <c r="I386" s="1836"/>
      <c r="J386" s="1836"/>
    </row>
    <row r="387" spans="1:10" ht="15.75" customHeight="1">
      <c r="A387" s="1836"/>
      <c r="B387" s="1836"/>
      <c r="C387" s="1836"/>
      <c r="D387" s="1836"/>
      <c r="E387" s="1836"/>
      <c r="F387" s="1836"/>
      <c r="G387" s="1836"/>
      <c r="H387" s="1836"/>
      <c r="I387" s="1836"/>
      <c r="J387" s="1836"/>
    </row>
    <row r="388" spans="1:10" ht="15.75" customHeight="1">
      <c r="A388" s="1836"/>
      <c r="B388" s="1836"/>
      <c r="C388" s="1836"/>
      <c r="D388" s="1836"/>
      <c r="E388" s="1836"/>
      <c r="F388" s="1836"/>
      <c r="G388" s="1836"/>
      <c r="H388" s="1836"/>
      <c r="I388" s="1836"/>
      <c r="J388" s="1836"/>
    </row>
    <row r="389" spans="1:10" ht="15.75" customHeight="1">
      <c r="A389" s="1836"/>
      <c r="B389" s="1836"/>
      <c r="C389" s="1836"/>
      <c r="D389" s="1836"/>
      <c r="E389" s="1836"/>
      <c r="F389" s="1836"/>
      <c r="G389" s="1836"/>
      <c r="H389" s="1836"/>
      <c r="I389" s="1836"/>
      <c r="J389" s="1836"/>
    </row>
    <row r="390" spans="1:10" ht="15.75" customHeight="1">
      <c r="A390" s="1836"/>
      <c r="B390" s="1836"/>
      <c r="C390" s="1836"/>
      <c r="D390" s="1836"/>
      <c r="E390" s="1836"/>
      <c r="F390" s="1836"/>
      <c r="G390" s="1836"/>
      <c r="H390" s="1836"/>
      <c r="I390" s="1836"/>
      <c r="J390" s="1836"/>
    </row>
    <row r="391" spans="1:10" ht="15.75" customHeight="1">
      <c r="A391" s="1836"/>
      <c r="B391" s="1836"/>
      <c r="C391" s="1836"/>
      <c r="D391" s="1836"/>
      <c r="E391" s="1836"/>
      <c r="F391" s="1836"/>
      <c r="G391" s="1836"/>
      <c r="H391" s="1836"/>
      <c r="I391" s="1836"/>
      <c r="J391" s="1836"/>
    </row>
    <row r="392" spans="1:10" ht="15.75" customHeight="1">
      <c r="A392" s="1836"/>
      <c r="B392" s="1836"/>
      <c r="C392" s="1836"/>
      <c r="D392" s="1836"/>
      <c r="E392" s="1836"/>
      <c r="F392" s="1836"/>
      <c r="G392" s="1836"/>
      <c r="H392" s="1836"/>
      <c r="I392" s="1836"/>
      <c r="J392" s="1836"/>
    </row>
    <row r="393" spans="1:10" ht="15.75" customHeight="1">
      <c r="A393" s="1836"/>
      <c r="B393" s="1836"/>
      <c r="C393" s="1836"/>
      <c r="D393" s="1836"/>
      <c r="E393" s="1836"/>
      <c r="F393" s="1836"/>
      <c r="G393" s="1836"/>
      <c r="H393" s="1836"/>
      <c r="I393" s="1836"/>
      <c r="J393" s="1836"/>
    </row>
    <row r="394" spans="1:10" ht="15.75" customHeight="1">
      <c r="A394" s="1836"/>
      <c r="B394" s="1836"/>
      <c r="C394" s="1836"/>
      <c r="D394" s="1836"/>
      <c r="E394" s="1836"/>
      <c r="F394" s="1836"/>
      <c r="G394" s="1836"/>
      <c r="H394" s="1836"/>
      <c r="I394" s="1836"/>
      <c r="J394" s="1836"/>
    </row>
    <row r="395" spans="1:10" ht="15.75" customHeight="1">
      <c r="A395" s="1836"/>
      <c r="B395" s="1836"/>
      <c r="C395" s="1836"/>
      <c r="D395" s="1836"/>
      <c r="E395" s="1836"/>
      <c r="F395" s="1836"/>
      <c r="G395" s="1836"/>
      <c r="H395" s="1836"/>
      <c r="I395" s="1836"/>
      <c r="J395" s="1836"/>
    </row>
    <row r="396" spans="1:10" ht="15.75" customHeight="1">
      <c r="A396" s="1836"/>
      <c r="B396" s="1836"/>
      <c r="C396" s="1836"/>
      <c r="D396" s="1836"/>
      <c r="E396" s="1836"/>
      <c r="F396" s="1836"/>
      <c r="G396" s="1836"/>
      <c r="H396" s="1836"/>
      <c r="I396" s="1836"/>
      <c r="J396" s="1836"/>
    </row>
    <row r="397" spans="1:10" ht="15.75" customHeight="1">
      <c r="A397" s="1836"/>
      <c r="B397" s="1836"/>
      <c r="C397" s="1836"/>
      <c r="D397" s="1836"/>
      <c r="E397" s="1836"/>
      <c r="F397" s="1836"/>
      <c r="G397" s="1836"/>
      <c r="H397" s="1836"/>
      <c r="I397" s="1836"/>
      <c r="J397" s="1836"/>
    </row>
    <row r="398" spans="1:10" ht="15.75" customHeight="1">
      <c r="A398" s="1836"/>
      <c r="B398" s="1836"/>
      <c r="C398" s="1836"/>
      <c r="D398" s="1836"/>
      <c r="E398" s="1836"/>
      <c r="F398" s="1836"/>
      <c r="G398" s="1836"/>
      <c r="H398" s="1836"/>
      <c r="I398" s="1836"/>
      <c r="J398" s="1836"/>
    </row>
    <row r="399" spans="1:10" ht="15.75" customHeight="1">
      <c r="A399" s="1836"/>
      <c r="B399" s="1836"/>
      <c r="C399" s="1836"/>
      <c r="D399" s="1836"/>
      <c r="E399" s="1836"/>
      <c r="F399" s="1836"/>
      <c r="G399" s="1836"/>
      <c r="H399" s="1836"/>
      <c r="I399" s="1836"/>
      <c r="J399" s="1836"/>
    </row>
    <row r="400" spans="1:10" ht="15.75" customHeight="1">
      <c r="A400" s="1836"/>
      <c r="B400" s="1836"/>
      <c r="C400" s="1836"/>
      <c r="D400" s="1836"/>
      <c r="E400" s="1836"/>
      <c r="F400" s="1836"/>
      <c r="G400" s="1836"/>
      <c r="H400" s="1836"/>
      <c r="I400" s="1836"/>
      <c r="J400" s="1836"/>
    </row>
    <row r="401" spans="1:10" ht="15.75" customHeight="1">
      <c r="A401" s="1836"/>
      <c r="B401" s="1836"/>
      <c r="C401" s="1836"/>
      <c r="D401" s="1836"/>
      <c r="E401" s="1836"/>
      <c r="F401" s="1836"/>
      <c r="G401" s="1836"/>
      <c r="H401" s="1836"/>
      <c r="I401" s="1836"/>
      <c r="J401" s="1836"/>
    </row>
    <row r="402" spans="1:10" ht="15.75" customHeight="1">
      <c r="A402" s="1836"/>
      <c r="B402" s="1836"/>
      <c r="C402" s="1836"/>
      <c r="D402" s="1836"/>
      <c r="E402" s="1836"/>
      <c r="F402" s="1836"/>
      <c r="G402" s="1836"/>
      <c r="H402" s="1836"/>
      <c r="I402" s="1836"/>
      <c r="J402" s="1836"/>
    </row>
    <row r="403" spans="1:10" ht="15.75" customHeight="1">
      <c r="A403" s="1836"/>
      <c r="B403" s="1836"/>
      <c r="C403" s="1836"/>
      <c r="D403" s="1836"/>
      <c r="E403" s="1836"/>
      <c r="F403" s="1836"/>
      <c r="G403" s="1836"/>
      <c r="H403" s="1836"/>
      <c r="I403" s="1836"/>
      <c r="J403" s="1836"/>
    </row>
    <row r="404" spans="1:10" ht="15.75" customHeight="1">
      <c r="A404" s="1836"/>
      <c r="B404" s="1836"/>
      <c r="C404" s="1836"/>
      <c r="D404" s="1836"/>
      <c r="E404" s="1836"/>
      <c r="F404" s="1836"/>
      <c r="G404" s="1836"/>
      <c r="H404" s="1836"/>
      <c r="I404" s="1836"/>
      <c r="J404" s="1836"/>
    </row>
    <row r="405" spans="1:10" ht="15.75" customHeight="1">
      <c r="A405" s="1836"/>
      <c r="B405" s="1836"/>
      <c r="C405" s="1836"/>
      <c r="D405" s="1836"/>
      <c r="E405" s="1836"/>
      <c r="F405" s="1836"/>
      <c r="G405" s="1836"/>
      <c r="H405" s="1836"/>
      <c r="I405" s="1836"/>
      <c r="J405" s="1836"/>
    </row>
    <row r="406" spans="1:10" ht="15.75" customHeight="1">
      <c r="A406" s="1836"/>
      <c r="B406" s="1836"/>
      <c r="C406" s="1836"/>
      <c r="D406" s="1836"/>
      <c r="E406" s="1836"/>
      <c r="F406" s="1836"/>
      <c r="G406" s="1836"/>
      <c r="H406" s="1836"/>
      <c r="I406" s="1836"/>
      <c r="J406" s="1836"/>
    </row>
    <row r="407" spans="1:10" ht="15.75" customHeight="1">
      <c r="A407" s="1836"/>
      <c r="B407" s="1836"/>
      <c r="C407" s="1836"/>
      <c r="D407" s="1836"/>
      <c r="E407" s="1836"/>
      <c r="F407" s="1836"/>
      <c r="G407" s="1836"/>
      <c r="H407" s="1836"/>
      <c r="I407" s="1836"/>
      <c r="J407" s="1836"/>
    </row>
    <row r="408" spans="1:10" ht="15.75" customHeight="1">
      <c r="A408" s="1836"/>
      <c r="B408" s="1836"/>
      <c r="C408" s="1836"/>
      <c r="D408" s="1836"/>
      <c r="E408" s="1836"/>
      <c r="F408" s="1836"/>
      <c r="G408" s="1836"/>
      <c r="H408" s="1836"/>
      <c r="I408" s="1836"/>
      <c r="J408" s="1836"/>
    </row>
    <row r="409" spans="1:10" ht="15.75" customHeight="1">
      <c r="A409" s="1836"/>
      <c r="B409" s="1836"/>
      <c r="C409" s="1836"/>
      <c r="D409" s="1836"/>
      <c r="E409" s="1836"/>
      <c r="F409" s="1836"/>
      <c r="G409" s="1836"/>
      <c r="H409" s="1836"/>
      <c r="I409" s="1836"/>
      <c r="J409" s="1836"/>
    </row>
    <row r="410" spans="1:10" ht="15.75" customHeight="1">
      <c r="A410" s="1836"/>
      <c r="B410" s="1836"/>
      <c r="C410" s="1836"/>
      <c r="D410" s="1836"/>
      <c r="E410" s="1836"/>
      <c r="F410" s="1836"/>
      <c r="G410" s="1836"/>
      <c r="H410" s="1836"/>
      <c r="I410" s="1836"/>
      <c r="J410" s="1836"/>
    </row>
    <row r="411" spans="1:10" ht="15.75" customHeight="1">
      <c r="A411" s="1836"/>
      <c r="B411" s="1836"/>
      <c r="C411" s="1836"/>
      <c r="D411" s="1836"/>
      <c r="E411" s="1836"/>
      <c r="F411" s="1836"/>
      <c r="G411" s="1836"/>
      <c r="H411" s="1836"/>
      <c r="I411" s="1836"/>
      <c r="J411" s="1836"/>
    </row>
    <row r="412" spans="1:10" ht="15.75" customHeight="1">
      <c r="A412" s="1836"/>
      <c r="B412" s="1836"/>
      <c r="C412" s="1836"/>
      <c r="D412" s="1836"/>
      <c r="E412" s="1836"/>
      <c r="F412" s="1836"/>
      <c r="G412" s="1836"/>
      <c r="H412" s="1836"/>
      <c r="I412" s="1836"/>
      <c r="J412" s="1836"/>
    </row>
    <row r="413" spans="1:10" ht="15.75" customHeight="1">
      <c r="A413" s="1836"/>
      <c r="B413" s="1836"/>
      <c r="C413" s="1836"/>
      <c r="D413" s="1836"/>
      <c r="E413" s="1836"/>
      <c r="F413" s="1836"/>
      <c r="G413" s="1836"/>
      <c r="H413" s="1836"/>
      <c r="I413" s="1836"/>
      <c r="J413" s="1836"/>
    </row>
    <row r="414" spans="1:10" ht="15.75" customHeight="1">
      <c r="A414" s="1836"/>
      <c r="B414" s="1836"/>
      <c r="C414" s="1836"/>
      <c r="D414" s="1836"/>
      <c r="E414" s="1836"/>
      <c r="F414" s="1836"/>
      <c r="G414" s="1836"/>
      <c r="H414" s="1836"/>
      <c r="I414" s="1836"/>
      <c r="J414" s="1836"/>
    </row>
    <row r="415" spans="1:10" ht="15.75" customHeight="1">
      <c r="A415" s="1836"/>
      <c r="B415" s="1836"/>
      <c r="C415" s="1836"/>
      <c r="D415" s="1836"/>
      <c r="E415" s="1836"/>
      <c r="F415" s="1836"/>
      <c r="G415" s="1836"/>
      <c r="H415" s="1836"/>
      <c r="I415" s="1836"/>
      <c r="J415" s="1836"/>
    </row>
    <row r="416" spans="1:10" ht="15.75" customHeight="1">
      <c r="A416" s="1836"/>
      <c r="B416" s="1836"/>
      <c r="C416" s="1836"/>
      <c r="D416" s="1836"/>
      <c r="E416" s="1836"/>
      <c r="F416" s="1836"/>
      <c r="G416" s="1836"/>
      <c r="H416" s="1836"/>
      <c r="I416" s="1836"/>
      <c r="J416" s="1836"/>
    </row>
    <row r="417" spans="1:10" ht="15.75" customHeight="1">
      <c r="A417" s="1836"/>
      <c r="B417" s="1836"/>
      <c r="C417" s="1836"/>
      <c r="D417" s="1836"/>
      <c r="E417" s="1836"/>
      <c r="F417" s="1836"/>
      <c r="G417" s="1836"/>
      <c r="H417" s="1836"/>
      <c r="I417" s="1836"/>
      <c r="J417" s="1836"/>
    </row>
    <row r="418" spans="1:10" ht="15.75" customHeight="1">
      <c r="A418" s="1836"/>
      <c r="B418" s="1836"/>
      <c r="C418" s="1836"/>
      <c r="D418" s="1836"/>
      <c r="E418" s="1836"/>
      <c r="F418" s="1836"/>
      <c r="G418" s="1836"/>
      <c r="H418" s="1836"/>
      <c r="I418" s="1836"/>
      <c r="J418" s="1836"/>
    </row>
    <row r="419" spans="1:10" ht="15.75" customHeight="1">
      <c r="A419" s="1836"/>
      <c r="B419" s="1836"/>
      <c r="C419" s="1836"/>
      <c r="D419" s="1836"/>
      <c r="E419" s="1836"/>
      <c r="F419" s="1836"/>
      <c r="G419" s="1836"/>
      <c r="H419" s="1836"/>
      <c r="I419" s="1836"/>
      <c r="J419" s="1836"/>
    </row>
    <row r="420" spans="1:10" ht="15.75" customHeight="1">
      <c r="A420" s="1836"/>
      <c r="B420" s="1836"/>
      <c r="C420" s="1836"/>
      <c r="D420" s="1836"/>
      <c r="E420" s="1836"/>
      <c r="F420" s="1836"/>
      <c r="G420" s="1836"/>
      <c r="H420" s="1836"/>
      <c r="I420" s="1836"/>
      <c r="J420" s="1836"/>
    </row>
    <row r="421" spans="1:10" ht="15.75" customHeight="1">
      <c r="A421" s="1836"/>
      <c r="B421" s="1836"/>
      <c r="C421" s="1836"/>
      <c r="D421" s="1836"/>
      <c r="E421" s="1836"/>
      <c r="F421" s="1836"/>
      <c r="G421" s="1836"/>
      <c r="H421" s="1836"/>
      <c r="I421" s="1836"/>
      <c r="J421" s="1836"/>
    </row>
    <row r="422" spans="1:10" ht="15.75" customHeight="1">
      <c r="A422" s="1836"/>
      <c r="B422" s="1836"/>
      <c r="C422" s="1836"/>
      <c r="D422" s="1836"/>
      <c r="E422" s="1836"/>
      <c r="F422" s="1836"/>
      <c r="G422" s="1836"/>
      <c r="H422" s="1836"/>
      <c r="I422" s="1836"/>
      <c r="J422" s="1836"/>
    </row>
    <row r="423" spans="1:10" ht="15.75" customHeight="1">
      <c r="A423" s="1836"/>
      <c r="B423" s="1836"/>
      <c r="C423" s="1836"/>
      <c r="D423" s="1836"/>
      <c r="E423" s="1836"/>
      <c r="F423" s="1836"/>
      <c r="G423" s="1836"/>
      <c r="H423" s="1836"/>
      <c r="I423" s="1836"/>
      <c r="J423" s="1836"/>
    </row>
    <row r="424" spans="1:10" ht="15.75" customHeight="1">
      <c r="A424" s="1836"/>
      <c r="B424" s="1836"/>
      <c r="C424" s="1836"/>
      <c r="D424" s="1836"/>
      <c r="E424" s="1836"/>
      <c r="F424" s="1836"/>
      <c r="G424" s="1836"/>
      <c r="H424" s="1836"/>
      <c r="I424" s="1836"/>
      <c r="J424" s="1836"/>
    </row>
    <row r="425" spans="1:10" ht="15.75" customHeight="1">
      <c r="A425" s="1836"/>
      <c r="B425" s="1836"/>
      <c r="C425" s="1836"/>
      <c r="D425" s="1836"/>
      <c r="E425" s="1836"/>
      <c r="F425" s="1836"/>
      <c r="G425" s="1836"/>
      <c r="H425" s="1836"/>
      <c r="I425" s="1836"/>
      <c r="J425" s="1836"/>
    </row>
    <row r="426" spans="1:10" ht="15.75" customHeight="1">
      <c r="A426" s="1836"/>
      <c r="B426" s="1836"/>
      <c r="C426" s="1836"/>
      <c r="D426" s="1836"/>
      <c r="E426" s="1836"/>
      <c r="F426" s="1836"/>
      <c r="G426" s="1836"/>
      <c r="H426" s="1836"/>
      <c r="I426" s="1836"/>
      <c r="J426" s="1836"/>
    </row>
    <row r="427" spans="1:10" ht="15.75" customHeight="1">
      <c r="A427" s="1836"/>
      <c r="B427" s="1836"/>
      <c r="C427" s="1836"/>
      <c r="D427" s="1836"/>
      <c r="E427" s="1836"/>
      <c r="F427" s="1836"/>
      <c r="G427" s="1836"/>
      <c r="H427" s="1836"/>
      <c r="I427" s="1836"/>
      <c r="J427" s="1836"/>
    </row>
    <row r="428" spans="1:10" ht="15.75" customHeight="1">
      <c r="A428" s="1836"/>
      <c r="B428" s="1836"/>
      <c r="C428" s="1836"/>
      <c r="D428" s="1836"/>
      <c r="E428" s="1836"/>
      <c r="F428" s="1836"/>
      <c r="G428" s="1836"/>
      <c r="H428" s="1836"/>
      <c r="I428" s="1836"/>
      <c r="J428" s="1836"/>
    </row>
    <row r="429" spans="1:10" ht="15.75" customHeight="1">
      <c r="A429" s="1836"/>
      <c r="B429" s="1836"/>
      <c r="C429" s="1836"/>
      <c r="D429" s="1836"/>
      <c r="E429" s="1836"/>
      <c r="F429" s="1836"/>
      <c r="G429" s="1836"/>
      <c r="H429" s="1836"/>
      <c r="I429" s="1836"/>
      <c r="J429" s="1836"/>
    </row>
    <row r="430" spans="1:10" ht="15.75" customHeight="1">
      <c r="A430" s="1836"/>
      <c r="B430" s="1836"/>
      <c r="C430" s="1836"/>
      <c r="D430" s="1836"/>
      <c r="E430" s="1836"/>
      <c r="F430" s="1836"/>
      <c r="G430" s="1836"/>
      <c r="H430" s="1836"/>
      <c r="I430" s="1836"/>
      <c r="J430" s="1836"/>
    </row>
    <row r="431" spans="1:10" ht="15.75" customHeight="1">
      <c r="A431" s="1836"/>
      <c r="B431" s="1836"/>
      <c r="C431" s="1836"/>
      <c r="D431" s="1836"/>
      <c r="E431" s="1836"/>
      <c r="F431" s="1836"/>
      <c r="G431" s="1836"/>
      <c r="H431" s="1836"/>
      <c r="I431" s="1836"/>
      <c r="J431" s="1836"/>
    </row>
    <row r="432" spans="1:10" ht="15.75" customHeight="1">
      <c r="A432" s="1836"/>
      <c r="B432" s="1836"/>
      <c r="C432" s="1836"/>
      <c r="D432" s="1836"/>
      <c r="E432" s="1836"/>
      <c r="F432" s="1836"/>
      <c r="G432" s="1836"/>
      <c r="H432" s="1836"/>
      <c r="I432" s="1836"/>
      <c r="J432" s="1836"/>
    </row>
    <row r="433" spans="1:10" ht="15.75" customHeight="1">
      <c r="A433" s="1836"/>
      <c r="B433" s="1836"/>
      <c r="C433" s="1836"/>
      <c r="D433" s="1836"/>
      <c r="E433" s="1836"/>
      <c r="F433" s="1836"/>
      <c r="G433" s="1836"/>
      <c r="H433" s="1836"/>
      <c r="I433" s="1836"/>
      <c r="J433" s="1836"/>
    </row>
    <row r="434" spans="1:10" ht="15.75" customHeight="1">
      <c r="A434" s="1836"/>
      <c r="B434" s="1836"/>
      <c r="C434" s="1836"/>
      <c r="D434" s="1836"/>
      <c r="E434" s="1836"/>
      <c r="F434" s="1836"/>
      <c r="G434" s="1836"/>
      <c r="H434" s="1836"/>
      <c r="I434" s="1836"/>
      <c r="J434" s="1836"/>
    </row>
    <row r="435" spans="1:10" ht="15.75" customHeight="1">
      <c r="A435" s="1836"/>
      <c r="B435" s="1836"/>
      <c r="C435" s="1836"/>
      <c r="D435" s="1836"/>
      <c r="E435" s="1836"/>
      <c r="F435" s="1836"/>
      <c r="G435" s="1836"/>
      <c r="H435" s="1836"/>
      <c r="I435" s="1836"/>
      <c r="J435" s="1836"/>
    </row>
    <row r="436" spans="1:10" ht="15.75" customHeight="1">
      <c r="A436" s="1836"/>
      <c r="B436" s="1836"/>
      <c r="C436" s="1836"/>
      <c r="D436" s="1836"/>
      <c r="E436" s="1836"/>
      <c r="F436" s="1836"/>
      <c r="G436" s="1836"/>
      <c r="H436" s="1836"/>
      <c r="I436" s="1836"/>
      <c r="J436" s="1836"/>
    </row>
    <row r="437" spans="1:10" ht="15.75" customHeight="1">
      <c r="A437" s="1836"/>
      <c r="B437" s="1836"/>
      <c r="C437" s="1836"/>
      <c r="D437" s="1836"/>
      <c r="E437" s="1836"/>
      <c r="F437" s="1836"/>
      <c r="G437" s="1836"/>
      <c r="H437" s="1836"/>
      <c r="I437" s="1836"/>
      <c r="J437" s="1836"/>
    </row>
    <row r="438" spans="1:10" ht="15.75" customHeight="1">
      <c r="A438" s="1836"/>
      <c r="B438" s="1836"/>
      <c r="C438" s="1836"/>
      <c r="D438" s="1836"/>
      <c r="E438" s="1836"/>
      <c r="F438" s="1836"/>
      <c r="G438" s="1836"/>
      <c r="H438" s="1836"/>
      <c r="I438" s="1836"/>
      <c r="J438" s="1836"/>
    </row>
    <row r="439" spans="1:10" ht="15.75" customHeight="1">
      <c r="A439" s="1836"/>
      <c r="B439" s="1836"/>
      <c r="C439" s="1836"/>
      <c r="D439" s="1836"/>
      <c r="E439" s="1836"/>
      <c r="F439" s="1836"/>
      <c r="G439" s="1836"/>
      <c r="H439" s="1836"/>
      <c r="I439" s="1836"/>
      <c r="J439" s="1836"/>
    </row>
    <row r="440" spans="1:10" ht="15.75" customHeight="1">
      <c r="A440" s="1836"/>
      <c r="B440" s="1836"/>
      <c r="C440" s="1836"/>
      <c r="D440" s="1836"/>
      <c r="E440" s="1836"/>
      <c r="F440" s="1836"/>
      <c r="G440" s="1836"/>
      <c r="H440" s="1836"/>
      <c r="I440" s="1836"/>
      <c r="J440" s="1836"/>
    </row>
    <row r="441" spans="1:10" ht="15.75" customHeight="1">
      <c r="A441" s="1836"/>
      <c r="B441" s="1836"/>
      <c r="C441" s="1836"/>
      <c r="D441" s="1836"/>
      <c r="E441" s="1836"/>
      <c r="F441" s="1836"/>
      <c r="G441" s="1836"/>
      <c r="H441" s="1836"/>
      <c r="I441" s="1836"/>
      <c r="J441" s="1836"/>
    </row>
    <row r="442" spans="1:10" ht="15.75" customHeight="1">
      <c r="A442" s="1836"/>
      <c r="B442" s="1836"/>
      <c r="C442" s="1836"/>
      <c r="D442" s="1836"/>
      <c r="E442" s="1836"/>
      <c r="F442" s="1836"/>
      <c r="G442" s="1836"/>
      <c r="H442" s="1836"/>
      <c r="I442" s="1836"/>
      <c r="J442" s="1836"/>
    </row>
    <row r="443" spans="1:10" ht="15.75" customHeight="1">
      <c r="A443" s="1836"/>
      <c r="B443" s="1836"/>
      <c r="C443" s="1836"/>
      <c r="D443" s="1836"/>
      <c r="E443" s="1836"/>
      <c r="F443" s="1836"/>
      <c r="G443" s="1836"/>
      <c r="H443" s="1836"/>
      <c r="I443" s="1836"/>
      <c r="J443" s="1836"/>
    </row>
    <row r="444" spans="1:10" ht="15.75" customHeight="1">
      <c r="A444" s="1836"/>
      <c r="B444" s="1836"/>
      <c r="C444" s="1836"/>
      <c r="D444" s="1836"/>
      <c r="E444" s="1836"/>
      <c r="F444" s="1836"/>
      <c r="G444" s="1836"/>
      <c r="H444" s="1836"/>
      <c r="I444" s="1836"/>
      <c r="J444" s="1836"/>
    </row>
    <row r="445" spans="1:10" ht="15.75" customHeight="1">
      <c r="A445" s="1836"/>
      <c r="B445" s="1836"/>
      <c r="C445" s="1836"/>
      <c r="D445" s="1836"/>
      <c r="E445" s="1836"/>
      <c r="F445" s="1836"/>
      <c r="G445" s="1836"/>
      <c r="H445" s="1836"/>
      <c r="I445" s="1836"/>
      <c r="J445" s="1836"/>
    </row>
    <row r="446" spans="1:10" ht="15.75" customHeight="1">
      <c r="A446" s="1836"/>
      <c r="B446" s="1836"/>
      <c r="C446" s="1836"/>
      <c r="D446" s="1836"/>
      <c r="E446" s="1836"/>
      <c r="F446" s="1836"/>
      <c r="G446" s="1836"/>
      <c r="H446" s="1836"/>
      <c r="I446" s="1836"/>
      <c r="J446" s="1836"/>
    </row>
    <row r="447" spans="1:10" ht="15.75" customHeight="1">
      <c r="A447" s="1836"/>
      <c r="B447" s="1836"/>
      <c r="C447" s="1836"/>
      <c r="D447" s="1836"/>
      <c r="E447" s="1836"/>
      <c r="F447" s="1836"/>
      <c r="G447" s="1836"/>
      <c r="H447" s="1836"/>
      <c r="I447" s="1836"/>
      <c r="J447" s="1836"/>
    </row>
    <row r="448" spans="1:10" ht="15.75" customHeight="1">
      <c r="A448" s="1836"/>
      <c r="B448" s="1836"/>
      <c r="C448" s="1836"/>
      <c r="D448" s="1836"/>
      <c r="E448" s="1836"/>
      <c r="F448" s="1836"/>
      <c r="G448" s="1836"/>
      <c r="H448" s="1836"/>
      <c r="I448" s="1836"/>
      <c r="J448" s="1836"/>
    </row>
    <row r="449" spans="1:10" ht="15.75" customHeight="1">
      <c r="A449" s="1836"/>
      <c r="B449" s="1836"/>
      <c r="C449" s="1836"/>
      <c r="D449" s="1836"/>
      <c r="E449" s="1836"/>
      <c r="F449" s="1836"/>
      <c r="G449" s="1836"/>
      <c r="H449" s="1836"/>
      <c r="I449" s="1836"/>
      <c r="J449" s="1836"/>
    </row>
    <row r="450" spans="1:10" ht="15.75" customHeight="1">
      <c r="A450" s="1836"/>
      <c r="B450" s="1836"/>
      <c r="C450" s="1836"/>
      <c r="D450" s="1836"/>
      <c r="E450" s="1836"/>
      <c r="F450" s="1836"/>
      <c r="G450" s="1836"/>
      <c r="H450" s="1836"/>
      <c r="I450" s="1836"/>
      <c r="J450" s="1836"/>
    </row>
    <row r="451" spans="1:10" ht="15.75" customHeight="1">
      <c r="A451" s="1836"/>
      <c r="B451" s="1836"/>
      <c r="C451" s="1836"/>
      <c r="D451" s="1836"/>
      <c r="E451" s="1836"/>
      <c r="F451" s="1836"/>
      <c r="G451" s="1836"/>
      <c r="H451" s="1836"/>
      <c r="I451" s="1836"/>
      <c r="J451" s="1836"/>
    </row>
    <row r="452" spans="1:10" ht="15.75" customHeight="1">
      <c r="A452" s="1836"/>
      <c r="B452" s="1836"/>
      <c r="C452" s="1836"/>
      <c r="D452" s="1836"/>
      <c r="E452" s="1836"/>
      <c r="F452" s="1836"/>
      <c r="G452" s="1836"/>
      <c r="H452" s="1836"/>
      <c r="I452" s="1836"/>
      <c r="J452" s="1836"/>
    </row>
    <row r="453" spans="1:10" ht="15.75" customHeight="1">
      <c r="A453" s="1836"/>
      <c r="B453" s="1836"/>
      <c r="C453" s="1836"/>
      <c r="D453" s="1836"/>
      <c r="E453" s="1836"/>
      <c r="F453" s="1836"/>
      <c r="G453" s="1836"/>
      <c r="H453" s="1836"/>
      <c r="I453" s="1836"/>
      <c r="J453" s="1836"/>
    </row>
    <row r="454" spans="1:10" ht="15.75" customHeight="1">
      <c r="A454" s="1836"/>
      <c r="B454" s="1836"/>
      <c r="C454" s="1836"/>
      <c r="D454" s="1836"/>
      <c r="E454" s="1836"/>
      <c r="F454" s="1836"/>
      <c r="G454" s="1836"/>
      <c r="H454" s="1836"/>
      <c r="I454" s="1836"/>
      <c r="J454" s="1836"/>
    </row>
    <row r="455" spans="1:10" ht="15.75" customHeight="1">
      <c r="A455" s="1836"/>
      <c r="B455" s="1836"/>
      <c r="C455" s="1836"/>
      <c r="D455" s="1836"/>
      <c r="E455" s="1836"/>
      <c r="F455" s="1836"/>
      <c r="G455" s="1836"/>
      <c r="H455" s="1836"/>
      <c r="I455" s="1836"/>
      <c r="J455" s="1836"/>
    </row>
    <row r="456" spans="1:10" ht="15.75" customHeight="1">
      <c r="A456" s="1836"/>
      <c r="B456" s="1836"/>
      <c r="C456" s="1836"/>
      <c r="D456" s="1836"/>
      <c r="E456" s="1836"/>
      <c r="F456" s="1836"/>
      <c r="G456" s="1836"/>
      <c r="H456" s="1836"/>
      <c r="I456" s="1836"/>
      <c r="J456" s="1836"/>
    </row>
    <row r="457" spans="1:10" ht="15.75" customHeight="1">
      <c r="A457" s="1836"/>
      <c r="B457" s="1836"/>
      <c r="C457" s="1836"/>
      <c r="D457" s="1836"/>
      <c r="E457" s="1836"/>
      <c r="F457" s="1836"/>
      <c r="G457" s="1836"/>
      <c r="H457" s="1836"/>
      <c r="I457" s="1836"/>
      <c r="J457" s="1836"/>
    </row>
    <row r="458" spans="1:10" ht="15.75" customHeight="1">
      <c r="A458" s="1836"/>
      <c r="B458" s="1836"/>
      <c r="C458" s="1836"/>
      <c r="D458" s="1836"/>
      <c r="E458" s="1836"/>
      <c r="F458" s="1836"/>
      <c r="G458" s="1836"/>
      <c r="H458" s="1836"/>
      <c r="I458" s="1836"/>
      <c r="J458" s="1836"/>
    </row>
    <row r="459" spans="1:10" ht="15.75" customHeight="1">
      <c r="A459" s="1836"/>
      <c r="B459" s="1836"/>
      <c r="C459" s="1836"/>
      <c r="D459" s="1836"/>
      <c r="E459" s="1836"/>
      <c r="F459" s="1836"/>
      <c r="G459" s="1836"/>
      <c r="H459" s="1836"/>
      <c r="I459" s="1836"/>
      <c r="J459" s="1836"/>
    </row>
    <row r="460" spans="1:10" ht="15.75" customHeight="1">
      <c r="A460" s="1836"/>
      <c r="B460" s="1836"/>
      <c r="C460" s="1836"/>
      <c r="D460" s="1836"/>
      <c r="E460" s="1836"/>
      <c r="F460" s="1836"/>
      <c r="G460" s="1836"/>
      <c r="H460" s="1836"/>
      <c r="I460" s="1836"/>
      <c r="J460" s="1836"/>
    </row>
    <row r="461" spans="1:10" ht="15.75" customHeight="1">
      <c r="A461" s="1836"/>
      <c r="B461" s="1836"/>
      <c r="C461" s="1836"/>
      <c r="D461" s="1836"/>
      <c r="E461" s="1836"/>
      <c r="F461" s="1836"/>
      <c r="G461" s="1836"/>
      <c r="H461" s="1836"/>
      <c r="I461" s="1836"/>
      <c r="J461" s="1836"/>
    </row>
    <row r="462" spans="1:10" ht="15.75" customHeight="1">
      <c r="A462" s="1836"/>
      <c r="B462" s="1836"/>
      <c r="C462" s="1836"/>
      <c r="D462" s="1836"/>
      <c r="E462" s="1836"/>
      <c r="F462" s="1836"/>
      <c r="G462" s="1836"/>
      <c r="H462" s="1836"/>
      <c r="I462" s="1836"/>
      <c r="J462" s="1836"/>
    </row>
    <row r="463" spans="1:10" ht="15.75" customHeight="1">
      <c r="A463" s="1836"/>
      <c r="B463" s="1836"/>
      <c r="C463" s="1836"/>
      <c r="D463" s="1836"/>
      <c r="E463" s="1836"/>
      <c r="F463" s="1836"/>
      <c r="G463" s="1836"/>
      <c r="H463" s="1836"/>
      <c r="I463" s="1836"/>
      <c r="J463" s="1836"/>
    </row>
    <row r="464" spans="1:10" ht="15.75" customHeight="1">
      <c r="A464" s="1836"/>
      <c r="B464" s="1836"/>
      <c r="C464" s="1836"/>
      <c r="D464" s="1836"/>
      <c r="E464" s="1836"/>
      <c r="F464" s="1836"/>
      <c r="G464" s="1836"/>
      <c r="H464" s="1836"/>
      <c r="I464" s="1836"/>
      <c r="J464" s="1836"/>
    </row>
    <row r="465" spans="1:10" ht="15.75" customHeight="1">
      <c r="A465" s="1836"/>
      <c r="B465" s="1836"/>
      <c r="C465" s="1836"/>
      <c r="D465" s="1836"/>
      <c r="E465" s="1836"/>
      <c r="F465" s="1836"/>
      <c r="G465" s="1836"/>
      <c r="H465" s="1836"/>
      <c r="I465" s="1836"/>
      <c r="J465" s="1836"/>
    </row>
    <row r="466" spans="1:10" ht="15.75" customHeight="1">
      <c r="A466" s="1836"/>
      <c r="B466" s="1836"/>
      <c r="C466" s="1836"/>
      <c r="D466" s="1836"/>
      <c r="E466" s="1836"/>
      <c r="F466" s="1836"/>
      <c r="G466" s="1836"/>
      <c r="H466" s="1836"/>
      <c r="I466" s="1836"/>
      <c r="J466" s="1836"/>
    </row>
    <row r="467" spans="1:10" ht="15.75" customHeight="1">
      <c r="A467" s="1836"/>
      <c r="B467" s="1836"/>
      <c r="C467" s="1836"/>
      <c r="D467" s="1836"/>
      <c r="E467" s="1836"/>
      <c r="F467" s="1836"/>
      <c r="G467" s="1836"/>
      <c r="H467" s="1836"/>
      <c r="I467" s="1836"/>
      <c r="J467" s="1836"/>
    </row>
    <row r="468" spans="1:10" ht="15.75" customHeight="1">
      <c r="A468" s="1836"/>
      <c r="B468" s="1836"/>
      <c r="C468" s="1836"/>
      <c r="D468" s="1836"/>
      <c r="E468" s="1836"/>
      <c r="F468" s="1836"/>
      <c r="G468" s="1836"/>
      <c r="H468" s="1836"/>
      <c r="I468" s="1836"/>
      <c r="J468" s="1836"/>
    </row>
    <row r="469" spans="1:10" ht="15.75" customHeight="1">
      <c r="A469" s="1836"/>
      <c r="B469" s="1836"/>
      <c r="C469" s="1836"/>
      <c r="D469" s="1836"/>
      <c r="E469" s="1836"/>
      <c r="F469" s="1836"/>
      <c r="G469" s="1836"/>
      <c r="H469" s="1836"/>
      <c r="I469" s="1836"/>
      <c r="J469" s="1836"/>
    </row>
    <row r="470" spans="1:10" ht="15.75" customHeight="1">
      <c r="A470" s="1836"/>
      <c r="B470" s="1836"/>
      <c r="C470" s="1836"/>
      <c r="D470" s="1836"/>
      <c r="E470" s="1836"/>
      <c r="F470" s="1836"/>
      <c r="G470" s="1836"/>
      <c r="H470" s="1836"/>
      <c r="I470" s="1836"/>
      <c r="J470" s="1836"/>
    </row>
    <row r="471" spans="1:10" ht="15.75" customHeight="1">
      <c r="A471" s="1836"/>
      <c r="B471" s="1836"/>
      <c r="C471" s="1836"/>
      <c r="D471" s="1836"/>
      <c r="E471" s="1836"/>
      <c r="F471" s="1836"/>
      <c r="G471" s="1836"/>
      <c r="H471" s="1836"/>
      <c r="I471" s="1836"/>
      <c r="J471" s="1836"/>
    </row>
    <row r="472" spans="1:10" ht="15.75" customHeight="1">
      <c r="A472" s="1836"/>
      <c r="B472" s="1836"/>
      <c r="C472" s="1836"/>
      <c r="D472" s="1836"/>
      <c r="E472" s="1836"/>
      <c r="F472" s="1836"/>
      <c r="G472" s="1836"/>
      <c r="H472" s="1836"/>
      <c r="I472" s="1836"/>
      <c r="J472" s="1836"/>
    </row>
    <row r="473" spans="1:10" ht="15.75" customHeight="1">
      <c r="A473" s="1836"/>
      <c r="B473" s="1836"/>
      <c r="C473" s="1836"/>
      <c r="D473" s="1836"/>
      <c r="E473" s="1836"/>
      <c r="F473" s="1836"/>
      <c r="G473" s="1836"/>
      <c r="H473" s="1836"/>
      <c r="I473" s="1836"/>
      <c r="J473" s="1836"/>
    </row>
    <row r="474" spans="1:10" ht="15.75" customHeight="1">
      <c r="A474" s="1836"/>
      <c r="B474" s="1836"/>
      <c r="C474" s="1836"/>
      <c r="D474" s="1836"/>
      <c r="E474" s="1836"/>
      <c r="F474" s="1836"/>
      <c r="G474" s="1836"/>
      <c r="H474" s="1836"/>
      <c r="I474" s="1836"/>
      <c r="J474" s="1836"/>
    </row>
    <row r="475" spans="1:10" ht="15.75" customHeight="1">
      <c r="A475" s="1836"/>
      <c r="B475" s="1836"/>
      <c r="C475" s="1836"/>
      <c r="D475" s="1836"/>
      <c r="E475" s="1836"/>
      <c r="F475" s="1836"/>
      <c r="G475" s="1836"/>
      <c r="H475" s="1836"/>
      <c r="I475" s="1836"/>
      <c r="J475" s="1836"/>
    </row>
    <row r="476" spans="1:10" ht="15.75" customHeight="1">
      <c r="A476" s="1836"/>
      <c r="B476" s="1836"/>
      <c r="C476" s="1836"/>
      <c r="D476" s="1836"/>
      <c r="E476" s="1836"/>
      <c r="F476" s="1836"/>
      <c r="G476" s="1836"/>
      <c r="H476" s="1836"/>
      <c r="I476" s="1836"/>
      <c r="J476" s="1836"/>
    </row>
    <row r="477" spans="1:10" ht="15.75" customHeight="1">
      <c r="A477" s="1836"/>
      <c r="B477" s="1836"/>
      <c r="C477" s="1836"/>
      <c r="D477" s="1836"/>
      <c r="E477" s="1836"/>
      <c r="F477" s="1836"/>
      <c r="G477" s="1836"/>
      <c r="H477" s="1836"/>
      <c r="I477" s="1836"/>
      <c r="J477" s="1836"/>
    </row>
    <row r="478" spans="1:10" ht="15.75" customHeight="1">
      <c r="A478" s="1836"/>
      <c r="B478" s="1836"/>
      <c r="C478" s="1836"/>
      <c r="D478" s="1836"/>
      <c r="E478" s="1836"/>
      <c r="F478" s="1836"/>
      <c r="G478" s="1836"/>
      <c r="H478" s="1836"/>
      <c r="I478" s="1836"/>
      <c r="J478" s="1836"/>
    </row>
    <row r="479" spans="1:10" ht="15.75" customHeight="1">
      <c r="A479" s="1836"/>
      <c r="B479" s="1836"/>
      <c r="C479" s="1836"/>
      <c r="D479" s="1836"/>
      <c r="E479" s="1836"/>
      <c r="F479" s="1836"/>
      <c r="G479" s="1836"/>
      <c r="H479" s="1836"/>
      <c r="I479" s="1836"/>
      <c r="J479" s="1836"/>
    </row>
    <row r="480" spans="1:10" ht="15.75" customHeight="1">
      <c r="A480" s="1836"/>
      <c r="B480" s="1836"/>
      <c r="C480" s="1836"/>
      <c r="D480" s="1836"/>
      <c r="E480" s="1836"/>
      <c r="F480" s="1836"/>
      <c r="G480" s="1836"/>
      <c r="H480" s="1836"/>
      <c r="I480" s="1836"/>
      <c r="J480" s="1836"/>
    </row>
    <row r="481" spans="1:10" ht="15.75" customHeight="1">
      <c r="A481" s="1836"/>
      <c r="B481" s="1836"/>
      <c r="C481" s="1836"/>
      <c r="D481" s="1836"/>
      <c r="E481" s="1836"/>
      <c r="F481" s="1836"/>
      <c r="G481" s="1836"/>
      <c r="H481" s="1836"/>
      <c r="I481" s="1836"/>
      <c r="J481" s="1836"/>
    </row>
    <row r="482" spans="1:10" ht="15.75" customHeight="1">
      <c r="A482" s="1836"/>
      <c r="B482" s="1836"/>
      <c r="C482" s="1836"/>
      <c r="D482" s="1836"/>
      <c r="E482" s="1836"/>
      <c r="F482" s="1836"/>
      <c r="G482" s="1836"/>
      <c r="H482" s="1836"/>
      <c r="I482" s="1836"/>
      <c r="J482" s="1836"/>
    </row>
    <row r="483" spans="1:10" ht="15.75" customHeight="1">
      <c r="A483" s="1836"/>
      <c r="B483" s="1836"/>
      <c r="C483" s="1836"/>
      <c r="D483" s="1836"/>
      <c r="E483" s="1836"/>
      <c r="F483" s="1836"/>
      <c r="G483" s="1836"/>
      <c r="H483" s="1836"/>
      <c r="I483" s="1836"/>
      <c r="J483" s="1836"/>
    </row>
    <row r="484" spans="1:10" ht="15.75" customHeight="1">
      <c r="A484" s="1836"/>
      <c r="B484" s="1836"/>
      <c r="C484" s="1836"/>
      <c r="D484" s="1836"/>
      <c r="E484" s="1836"/>
      <c r="F484" s="1836"/>
      <c r="G484" s="1836"/>
      <c r="H484" s="1836"/>
      <c r="I484" s="1836"/>
      <c r="J484" s="1836"/>
    </row>
    <row r="485" spans="1:10" ht="15.75" customHeight="1">
      <c r="A485" s="1836"/>
      <c r="B485" s="1836"/>
      <c r="C485" s="1836"/>
      <c r="D485" s="1836"/>
      <c r="E485" s="1836"/>
      <c r="F485" s="1836"/>
      <c r="G485" s="1836"/>
      <c r="H485" s="1836"/>
      <c r="I485" s="1836"/>
      <c r="J485" s="1836"/>
    </row>
    <row r="486" spans="1:10" ht="15.75" customHeight="1">
      <c r="A486" s="1836"/>
      <c r="B486" s="1836"/>
      <c r="C486" s="1836"/>
      <c r="D486" s="1836"/>
      <c r="E486" s="1836"/>
      <c r="F486" s="1836"/>
      <c r="G486" s="1836"/>
      <c r="H486" s="1836"/>
      <c r="I486" s="1836"/>
      <c r="J486" s="1836"/>
    </row>
    <row r="487" spans="1:10" ht="15.75" customHeight="1">
      <c r="A487" s="1836"/>
      <c r="B487" s="1836"/>
      <c r="C487" s="1836"/>
      <c r="D487" s="1836"/>
      <c r="E487" s="1836"/>
      <c r="F487" s="1836"/>
      <c r="G487" s="1836"/>
      <c r="H487" s="1836"/>
      <c r="I487" s="1836"/>
      <c r="J487" s="1836"/>
    </row>
    <row r="488" spans="1:10" ht="15.75" customHeight="1">
      <c r="A488" s="1836"/>
      <c r="B488" s="1836"/>
      <c r="C488" s="1836"/>
      <c r="D488" s="1836"/>
      <c r="E488" s="1836"/>
      <c r="F488" s="1836"/>
      <c r="G488" s="1836"/>
      <c r="H488" s="1836"/>
      <c r="I488" s="1836"/>
      <c r="J488" s="1836"/>
    </row>
    <row r="489" spans="1:10" ht="15.75" customHeight="1">
      <c r="A489" s="1836"/>
      <c r="B489" s="1836"/>
      <c r="C489" s="1836"/>
      <c r="D489" s="1836"/>
      <c r="E489" s="1836"/>
      <c r="F489" s="1836"/>
      <c r="G489" s="1836"/>
      <c r="H489" s="1836"/>
      <c r="I489" s="1836"/>
      <c r="J489" s="1836"/>
    </row>
    <row r="490" spans="1:10" ht="15.75" customHeight="1">
      <c r="A490" s="1836"/>
      <c r="B490" s="1836"/>
      <c r="C490" s="1836"/>
      <c r="D490" s="1836"/>
      <c r="E490" s="1836"/>
      <c r="F490" s="1836"/>
      <c r="G490" s="1836"/>
      <c r="H490" s="1836"/>
      <c r="I490" s="1836"/>
      <c r="J490" s="1836"/>
    </row>
    <row r="491" spans="1:10" ht="15.75" customHeight="1">
      <c r="A491" s="1836"/>
      <c r="B491" s="1836"/>
      <c r="C491" s="1836"/>
      <c r="D491" s="1836"/>
      <c r="E491" s="1836"/>
      <c r="F491" s="1836"/>
      <c r="G491" s="1836"/>
      <c r="H491" s="1836"/>
      <c r="I491" s="1836"/>
      <c r="J491" s="1836"/>
    </row>
    <row r="492" spans="1:10" ht="15.75" customHeight="1">
      <c r="A492" s="1836"/>
      <c r="B492" s="1836"/>
      <c r="C492" s="1836"/>
      <c r="D492" s="1836"/>
      <c r="E492" s="1836"/>
      <c r="F492" s="1836"/>
      <c r="G492" s="1836"/>
      <c r="H492" s="1836"/>
      <c r="I492" s="1836"/>
      <c r="J492" s="1836"/>
    </row>
    <row r="493" spans="1:10" ht="15.75" customHeight="1">
      <c r="A493" s="1836"/>
      <c r="B493" s="1836"/>
      <c r="C493" s="1836"/>
      <c r="D493" s="1836"/>
      <c r="E493" s="1836"/>
      <c r="F493" s="1836"/>
      <c r="G493" s="1836"/>
      <c r="H493" s="1836"/>
      <c r="I493" s="1836"/>
      <c r="J493" s="1836"/>
    </row>
    <row r="494" spans="1:10" ht="15.75" customHeight="1">
      <c r="A494" s="1836"/>
      <c r="B494" s="1836"/>
      <c r="C494" s="1836"/>
      <c r="D494" s="1836"/>
      <c r="E494" s="1836"/>
      <c r="F494" s="1836"/>
      <c r="G494" s="1836"/>
      <c r="H494" s="1836"/>
      <c r="I494" s="1836"/>
      <c r="J494" s="1836"/>
    </row>
    <row r="495" spans="1:10" ht="15.75" customHeight="1">
      <c r="A495" s="1836"/>
      <c r="B495" s="1836"/>
      <c r="C495" s="1836"/>
      <c r="D495" s="1836"/>
      <c r="E495" s="1836"/>
      <c r="F495" s="1836"/>
      <c r="G495" s="1836"/>
      <c r="H495" s="1836"/>
      <c r="I495" s="1836"/>
      <c r="J495" s="1836"/>
    </row>
    <row r="496" spans="1:10" ht="15.75" customHeight="1">
      <c r="A496" s="1836"/>
      <c r="B496" s="1836"/>
      <c r="C496" s="1836"/>
      <c r="D496" s="1836"/>
      <c r="E496" s="1836"/>
      <c r="F496" s="1836"/>
      <c r="G496" s="1836"/>
      <c r="H496" s="1836"/>
      <c r="I496" s="1836"/>
      <c r="J496" s="1836"/>
    </row>
    <row r="497" spans="1:10" ht="15.75" customHeight="1">
      <c r="A497" s="1836"/>
      <c r="B497" s="1836"/>
      <c r="C497" s="1836"/>
      <c r="D497" s="1836"/>
      <c r="E497" s="1836"/>
      <c r="F497" s="1836"/>
      <c r="G497" s="1836"/>
      <c r="H497" s="1836"/>
      <c r="I497" s="1836"/>
      <c r="J497" s="1836"/>
    </row>
    <row r="498" spans="1:10" ht="15.75" customHeight="1">
      <c r="A498" s="1836"/>
      <c r="B498" s="1836"/>
      <c r="C498" s="1836"/>
      <c r="D498" s="1836"/>
      <c r="E498" s="1836"/>
      <c r="F498" s="1836"/>
      <c r="G498" s="1836"/>
      <c r="H498" s="1836"/>
      <c r="I498" s="1836"/>
      <c r="J498" s="1836"/>
    </row>
    <row r="499" spans="1:10" ht="15.75" customHeight="1">
      <c r="A499" s="1836"/>
      <c r="B499" s="1836"/>
      <c r="C499" s="1836"/>
      <c r="D499" s="1836"/>
      <c r="E499" s="1836"/>
      <c r="F499" s="1836"/>
      <c r="G499" s="1836"/>
      <c r="H499" s="1836"/>
      <c r="I499" s="1836"/>
      <c r="J499" s="1836"/>
    </row>
    <row r="500" spans="1:10" ht="15.75" customHeight="1">
      <c r="A500" s="1836"/>
      <c r="B500" s="1836"/>
      <c r="C500" s="1836"/>
      <c r="D500" s="1836"/>
      <c r="E500" s="1836"/>
      <c r="F500" s="1836"/>
      <c r="G500" s="1836"/>
      <c r="H500" s="1836"/>
      <c r="I500" s="1836"/>
      <c r="J500" s="1836"/>
    </row>
    <row r="501" spans="1:10" ht="15.75" customHeight="1">
      <c r="A501" s="1836"/>
      <c r="B501" s="1836"/>
      <c r="C501" s="1836"/>
      <c r="D501" s="1836"/>
      <c r="E501" s="1836"/>
      <c r="F501" s="1836"/>
      <c r="G501" s="1836"/>
      <c r="H501" s="1836"/>
      <c r="I501" s="1836"/>
      <c r="J501" s="1836"/>
    </row>
    <row r="502" spans="1:10" ht="15.75" customHeight="1">
      <c r="A502" s="1836"/>
      <c r="B502" s="1836"/>
      <c r="C502" s="1836"/>
      <c r="D502" s="1836"/>
      <c r="E502" s="1836"/>
      <c r="F502" s="1836"/>
      <c r="G502" s="1836"/>
      <c r="H502" s="1836"/>
      <c r="I502" s="1836"/>
      <c r="J502" s="1836"/>
    </row>
    <row r="503" spans="1:10" ht="15.75" customHeight="1">
      <c r="A503" s="1836"/>
      <c r="B503" s="1836"/>
      <c r="C503" s="1836"/>
      <c r="D503" s="1836"/>
      <c r="E503" s="1836"/>
      <c r="F503" s="1836"/>
      <c r="G503" s="1836"/>
      <c r="H503" s="1836"/>
      <c r="I503" s="1836"/>
      <c r="J503" s="1836"/>
    </row>
    <row r="504" spans="1:10" ht="15.75" customHeight="1">
      <c r="A504" s="1836"/>
      <c r="B504" s="1836"/>
      <c r="C504" s="1836"/>
      <c r="D504" s="1836"/>
      <c r="E504" s="1836"/>
      <c r="F504" s="1836"/>
      <c r="G504" s="1836"/>
      <c r="H504" s="1836"/>
      <c r="I504" s="1836"/>
      <c r="J504" s="1836"/>
    </row>
    <row r="505" spans="1:10" ht="15.75" customHeight="1">
      <c r="A505" s="1836"/>
      <c r="B505" s="1836"/>
      <c r="C505" s="1836"/>
      <c r="D505" s="1836"/>
      <c r="E505" s="1836"/>
      <c r="F505" s="1836"/>
      <c r="G505" s="1836"/>
      <c r="H505" s="1836"/>
      <c r="I505" s="1836"/>
      <c r="J505" s="1836"/>
    </row>
    <row r="506" spans="1:10" ht="15.75" customHeight="1">
      <c r="A506" s="1836"/>
      <c r="B506" s="1836"/>
      <c r="C506" s="1836"/>
      <c r="D506" s="1836"/>
      <c r="E506" s="1836"/>
      <c r="F506" s="1836"/>
      <c r="G506" s="1836"/>
      <c r="H506" s="1836"/>
      <c r="I506" s="1836"/>
      <c r="J506" s="1836"/>
    </row>
    <row r="507" spans="1:10" ht="15.75" customHeight="1">
      <c r="A507" s="1836"/>
      <c r="B507" s="1836"/>
      <c r="C507" s="1836"/>
      <c r="D507" s="1836"/>
      <c r="E507" s="1836"/>
      <c r="F507" s="1836"/>
      <c r="G507" s="1836"/>
      <c r="H507" s="1836"/>
      <c r="I507" s="1836"/>
      <c r="J507" s="1836"/>
    </row>
    <row r="508" spans="1:10" ht="15.75" customHeight="1">
      <c r="A508" s="1836"/>
      <c r="B508" s="1836"/>
      <c r="C508" s="1836"/>
      <c r="D508" s="1836"/>
      <c r="E508" s="1836"/>
      <c r="F508" s="1836"/>
      <c r="G508" s="1836"/>
      <c r="H508" s="1836"/>
      <c r="I508" s="1836"/>
      <c r="J508" s="1836"/>
    </row>
    <row r="509" spans="1:10" ht="15.75" customHeight="1">
      <c r="A509" s="1836"/>
      <c r="B509" s="1836"/>
      <c r="C509" s="1836"/>
      <c r="D509" s="1836"/>
      <c r="E509" s="1836"/>
      <c r="F509" s="1836"/>
      <c r="G509" s="1836"/>
      <c r="H509" s="1836"/>
      <c r="I509" s="1836"/>
      <c r="J509" s="1836"/>
    </row>
    <row r="510" spans="1:10" ht="15.75" customHeight="1">
      <c r="A510" s="1836"/>
      <c r="B510" s="1836"/>
      <c r="C510" s="1836"/>
      <c r="D510" s="1836"/>
      <c r="E510" s="1836"/>
      <c r="F510" s="1836"/>
      <c r="G510" s="1836"/>
      <c r="H510" s="1836"/>
      <c r="I510" s="1836"/>
      <c r="J510" s="1836"/>
    </row>
    <row r="511" spans="1:10" ht="15.75" customHeight="1">
      <c r="A511" s="1836"/>
      <c r="B511" s="1836"/>
      <c r="C511" s="1836"/>
      <c r="D511" s="1836"/>
      <c r="E511" s="1836"/>
      <c r="F511" s="1836"/>
      <c r="G511" s="1836"/>
      <c r="H511" s="1836"/>
      <c r="I511" s="1836"/>
      <c r="J511" s="1836"/>
    </row>
    <row r="512" spans="1:10" ht="15.75" customHeight="1">
      <c r="A512" s="1836"/>
      <c r="B512" s="1836"/>
      <c r="C512" s="1836"/>
      <c r="D512" s="1836"/>
      <c r="E512" s="1836"/>
      <c r="F512" s="1836"/>
      <c r="G512" s="1836"/>
      <c r="H512" s="1836"/>
      <c r="I512" s="1836"/>
      <c r="J512" s="1836"/>
    </row>
    <row r="513" spans="1:10" ht="15.75" customHeight="1">
      <c r="A513" s="1836"/>
      <c r="B513" s="1836"/>
      <c r="C513" s="1836"/>
      <c r="D513" s="1836"/>
      <c r="E513" s="1836"/>
      <c r="F513" s="1836"/>
      <c r="G513" s="1836"/>
      <c r="H513" s="1836"/>
      <c r="I513" s="1836"/>
      <c r="J513" s="1836"/>
    </row>
    <row r="514" spans="1:10" ht="15.75" customHeight="1">
      <c r="A514" s="1836"/>
      <c r="B514" s="1836"/>
      <c r="C514" s="1836"/>
      <c r="D514" s="1836"/>
      <c r="E514" s="1836"/>
      <c r="F514" s="1836"/>
      <c r="G514" s="1836"/>
      <c r="H514" s="1836"/>
      <c r="I514" s="1836"/>
      <c r="J514" s="1836"/>
    </row>
    <row r="515" spans="1:10" ht="15.75" customHeight="1">
      <c r="A515" s="1836"/>
      <c r="B515" s="1836"/>
      <c r="C515" s="1836"/>
      <c r="D515" s="1836"/>
      <c r="E515" s="1836"/>
      <c r="F515" s="1836"/>
      <c r="G515" s="1836"/>
      <c r="H515" s="1836"/>
      <c r="I515" s="1836"/>
      <c r="J515" s="1836"/>
    </row>
    <row r="516" spans="1:10" ht="15.75" customHeight="1">
      <c r="A516" s="1836"/>
      <c r="B516" s="1836"/>
      <c r="C516" s="1836"/>
      <c r="D516" s="1836"/>
      <c r="E516" s="1836"/>
      <c r="F516" s="1836"/>
      <c r="G516" s="1836"/>
      <c r="H516" s="1836"/>
      <c r="I516" s="1836"/>
      <c r="J516" s="1836"/>
    </row>
    <row r="517" spans="1:10" ht="15.75" customHeight="1">
      <c r="A517" s="1836"/>
      <c r="B517" s="1836"/>
      <c r="C517" s="1836"/>
      <c r="D517" s="1836"/>
      <c r="E517" s="1836"/>
      <c r="F517" s="1836"/>
      <c r="G517" s="1836"/>
      <c r="H517" s="1836"/>
      <c r="I517" s="1836"/>
      <c r="J517" s="1836"/>
    </row>
    <row r="518" spans="1:10" ht="15.75" customHeight="1">
      <c r="A518" s="1836"/>
      <c r="B518" s="1836"/>
      <c r="C518" s="1836"/>
      <c r="D518" s="1836"/>
      <c r="E518" s="1836"/>
      <c r="F518" s="1836"/>
      <c r="G518" s="1836"/>
      <c r="H518" s="1836"/>
      <c r="I518" s="1836"/>
      <c r="J518" s="1836"/>
    </row>
    <row r="519" spans="1:10" ht="15.75" customHeight="1">
      <c r="A519" s="1836"/>
      <c r="B519" s="1836"/>
      <c r="C519" s="1836"/>
      <c r="D519" s="1836"/>
      <c r="E519" s="1836"/>
      <c r="F519" s="1836"/>
      <c r="G519" s="1836"/>
      <c r="H519" s="1836"/>
      <c r="I519" s="1836"/>
      <c r="J519" s="1836"/>
    </row>
    <row r="520" spans="1:10" ht="15.75" customHeight="1">
      <c r="A520" s="1836"/>
      <c r="B520" s="1836"/>
      <c r="C520" s="1836"/>
      <c r="D520" s="1836"/>
      <c r="E520" s="1836"/>
      <c r="F520" s="1836"/>
      <c r="G520" s="1836"/>
      <c r="H520" s="1836"/>
      <c r="I520" s="1836"/>
      <c r="J520" s="1836"/>
    </row>
    <row r="521" spans="1:10" ht="15.75" customHeight="1">
      <c r="A521" s="1836"/>
      <c r="B521" s="1836"/>
      <c r="C521" s="1836"/>
      <c r="D521" s="1836"/>
      <c r="E521" s="1836"/>
      <c r="F521" s="1836"/>
      <c r="G521" s="1836"/>
      <c r="H521" s="1836"/>
      <c r="I521" s="1836"/>
      <c r="J521" s="1836"/>
    </row>
    <row r="522" spans="1:10" ht="15.75" customHeight="1">
      <c r="A522" s="1836"/>
      <c r="B522" s="1836"/>
      <c r="C522" s="1836"/>
      <c r="D522" s="1836"/>
      <c r="E522" s="1836"/>
      <c r="F522" s="1836"/>
      <c r="G522" s="1836"/>
      <c r="H522" s="1836"/>
      <c r="I522" s="1836"/>
      <c r="J522" s="1836"/>
    </row>
    <row r="523" spans="1:10" ht="15.75" customHeight="1">
      <c r="A523" s="1836"/>
      <c r="B523" s="1836"/>
      <c r="C523" s="1836"/>
      <c r="D523" s="1836"/>
      <c r="E523" s="1836"/>
      <c r="F523" s="1836"/>
      <c r="G523" s="1836"/>
      <c r="H523" s="1836"/>
      <c r="I523" s="1836"/>
      <c r="J523" s="1836"/>
    </row>
    <row r="524" spans="1:10" ht="15.75" customHeight="1">
      <c r="A524" s="1836"/>
      <c r="B524" s="1836"/>
      <c r="C524" s="1836"/>
      <c r="D524" s="1836"/>
      <c r="E524" s="1836"/>
      <c r="F524" s="1836"/>
      <c r="G524" s="1836"/>
      <c r="H524" s="1836"/>
      <c r="I524" s="1836"/>
      <c r="J524" s="1836"/>
    </row>
    <row r="525" spans="1:10" ht="15.75" customHeight="1">
      <c r="A525" s="1836"/>
      <c r="B525" s="1836"/>
      <c r="C525" s="1836"/>
      <c r="D525" s="1836"/>
      <c r="E525" s="1836"/>
      <c r="F525" s="1836"/>
      <c r="G525" s="1836"/>
      <c r="H525" s="1836"/>
      <c r="I525" s="1836"/>
      <c r="J525" s="1836"/>
    </row>
    <row r="526" spans="1:10" ht="15.75" customHeight="1">
      <c r="A526" s="1836"/>
      <c r="B526" s="1836"/>
      <c r="C526" s="1836"/>
      <c r="D526" s="1836"/>
      <c r="E526" s="1836"/>
      <c r="F526" s="1836"/>
      <c r="G526" s="1836"/>
      <c r="H526" s="1836"/>
      <c r="I526" s="1836"/>
      <c r="J526" s="1836"/>
    </row>
    <row r="527" spans="1:10" ht="15.75" customHeight="1">
      <c r="A527" s="1836"/>
      <c r="B527" s="1836"/>
      <c r="C527" s="1836"/>
      <c r="D527" s="1836"/>
      <c r="E527" s="1836"/>
      <c r="F527" s="1836"/>
      <c r="G527" s="1836"/>
      <c r="H527" s="1836"/>
      <c r="I527" s="1836"/>
      <c r="J527" s="1836"/>
    </row>
    <row r="528" spans="1:10" ht="15.75" customHeight="1">
      <c r="A528" s="1836"/>
      <c r="B528" s="1836"/>
      <c r="C528" s="1836"/>
      <c r="D528" s="1836"/>
      <c r="E528" s="1836"/>
      <c r="F528" s="1836"/>
      <c r="G528" s="1836"/>
      <c r="H528" s="1836"/>
      <c r="I528" s="1836"/>
      <c r="J528" s="1836"/>
    </row>
    <row r="529" spans="1:10" ht="15.75" customHeight="1">
      <c r="A529" s="1836"/>
      <c r="B529" s="1836"/>
      <c r="C529" s="1836"/>
      <c r="D529" s="1836"/>
      <c r="E529" s="1836"/>
      <c r="F529" s="1836"/>
      <c r="G529" s="1836"/>
      <c r="H529" s="1836"/>
      <c r="I529" s="1836"/>
      <c r="J529" s="1836"/>
    </row>
    <row r="530" spans="1:10" ht="15.75" customHeight="1">
      <c r="A530" s="1836"/>
      <c r="B530" s="1836"/>
      <c r="C530" s="1836"/>
      <c r="D530" s="1836"/>
      <c r="E530" s="1836"/>
      <c r="F530" s="1836"/>
      <c r="G530" s="1836"/>
      <c r="H530" s="1836"/>
      <c r="I530" s="1836"/>
      <c r="J530" s="1836"/>
    </row>
    <row r="531" spans="1:10" ht="15.75" customHeight="1">
      <c r="A531" s="1836"/>
      <c r="B531" s="1836"/>
      <c r="C531" s="1836"/>
      <c r="D531" s="1836"/>
      <c r="E531" s="1836"/>
      <c r="F531" s="1836"/>
      <c r="G531" s="1836"/>
      <c r="H531" s="1836"/>
      <c r="I531" s="1836"/>
      <c r="J531" s="1836"/>
    </row>
    <row r="532" spans="1:10" ht="15.75" customHeight="1">
      <c r="A532" s="1836"/>
      <c r="B532" s="1836"/>
      <c r="C532" s="1836"/>
      <c r="D532" s="1836"/>
      <c r="E532" s="1836"/>
      <c r="F532" s="1836"/>
      <c r="G532" s="1836"/>
      <c r="H532" s="1836"/>
      <c r="I532" s="1836"/>
      <c r="J532" s="1836"/>
    </row>
    <row r="533" spans="1:10" ht="15.75" customHeight="1">
      <c r="A533" s="1836"/>
      <c r="B533" s="1836"/>
      <c r="C533" s="1836"/>
      <c r="D533" s="1836"/>
      <c r="E533" s="1836"/>
      <c r="F533" s="1836"/>
      <c r="G533" s="1836"/>
      <c r="H533" s="1836"/>
      <c r="I533" s="1836"/>
      <c r="J533" s="1836"/>
    </row>
    <row r="534" spans="1:10" ht="15.75" customHeight="1">
      <c r="A534" s="1836"/>
      <c r="B534" s="1836"/>
      <c r="C534" s="1836"/>
      <c r="D534" s="1836"/>
      <c r="E534" s="1836"/>
      <c r="F534" s="1836"/>
      <c r="G534" s="1836"/>
      <c r="H534" s="1836"/>
      <c r="I534" s="1836"/>
      <c r="J534" s="1836"/>
    </row>
    <row r="535" spans="1:10" ht="15.75" customHeight="1">
      <c r="A535" s="1836"/>
      <c r="B535" s="1836"/>
      <c r="C535" s="1836"/>
      <c r="D535" s="1836"/>
      <c r="E535" s="1836"/>
      <c r="F535" s="1836"/>
      <c r="G535" s="1836"/>
      <c r="H535" s="1836"/>
      <c r="I535" s="1836"/>
      <c r="J535" s="1836"/>
    </row>
    <row r="536" spans="1:10" ht="15.75" customHeight="1">
      <c r="A536" s="1836"/>
      <c r="B536" s="1836"/>
      <c r="C536" s="1836"/>
      <c r="D536" s="1836"/>
      <c r="E536" s="1836"/>
      <c r="F536" s="1836"/>
      <c r="G536" s="1836"/>
      <c r="H536" s="1836"/>
      <c r="I536" s="1836"/>
      <c r="J536" s="1836"/>
    </row>
    <row r="537" spans="1:10" ht="15.75" customHeight="1">
      <c r="A537" s="1836"/>
      <c r="B537" s="1836"/>
      <c r="C537" s="1836"/>
      <c r="D537" s="1836"/>
      <c r="E537" s="1836"/>
      <c r="F537" s="1836"/>
      <c r="G537" s="1836"/>
      <c r="H537" s="1836"/>
      <c r="I537" s="1836"/>
      <c r="J537" s="1836"/>
    </row>
    <row r="538" spans="1:10" ht="15.75" customHeight="1">
      <c r="A538" s="1836"/>
      <c r="B538" s="1836"/>
      <c r="C538" s="1836"/>
      <c r="D538" s="1836"/>
      <c r="E538" s="1836"/>
      <c r="F538" s="1836"/>
      <c r="G538" s="1836"/>
      <c r="H538" s="1836"/>
      <c r="I538" s="1836"/>
      <c r="J538" s="1836"/>
    </row>
    <row r="539" spans="1:10" ht="15.75" customHeight="1">
      <c r="A539" s="1836"/>
      <c r="B539" s="1836"/>
      <c r="C539" s="1836"/>
      <c r="D539" s="1836"/>
      <c r="E539" s="1836"/>
      <c r="F539" s="1836"/>
      <c r="G539" s="1836"/>
      <c r="H539" s="1836"/>
      <c r="I539" s="1836"/>
      <c r="J539" s="1836"/>
    </row>
    <row r="540" spans="1:10" ht="15.75" customHeight="1">
      <c r="A540" s="1836"/>
      <c r="B540" s="1836"/>
      <c r="C540" s="1836"/>
      <c r="D540" s="1836"/>
      <c r="E540" s="1836"/>
      <c r="F540" s="1836"/>
      <c r="G540" s="1836"/>
      <c r="H540" s="1836"/>
      <c r="I540" s="1836"/>
      <c r="J540" s="1836"/>
    </row>
    <row r="541" spans="1:10" ht="15.75" customHeight="1">
      <c r="A541" s="1836"/>
      <c r="B541" s="1836"/>
      <c r="C541" s="1836"/>
      <c r="D541" s="1836"/>
      <c r="E541" s="1836"/>
      <c r="F541" s="1836"/>
      <c r="G541" s="1836"/>
      <c r="H541" s="1836"/>
      <c r="I541" s="1836"/>
      <c r="J541" s="1836"/>
    </row>
    <row r="542" spans="1:10" ht="15.75" customHeight="1">
      <c r="A542" s="1836"/>
      <c r="B542" s="1836"/>
      <c r="C542" s="1836"/>
      <c r="D542" s="1836"/>
      <c r="E542" s="1836"/>
      <c r="F542" s="1836"/>
      <c r="G542" s="1836"/>
      <c r="H542" s="1836"/>
      <c r="I542" s="1836"/>
      <c r="J542" s="1836"/>
    </row>
    <row r="543" spans="1:10" ht="15.75" customHeight="1">
      <c r="A543" s="1836"/>
      <c r="B543" s="1836"/>
      <c r="C543" s="1836"/>
      <c r="D543" s="1836"/>
      <c r="E543" s="1836"/>
      <c r="F543" s="1836"/>
      <c r="G543" s="1836"/>
      <c r="H543" s="1836"/>
      <c r="I543" s="1836"/>
      <c r="J543" s="1836"/>
    </row>
    <row r="544" spans="1:10" ht="15.75" customHeight="1">
      <c r="A544" s="1836"/>
      <c r="B544" s="1836"/>
      <c r="C544" s="1836"/>
      <c r="D544" s="1836"/>
      <c r="E544" s="1836"/>
      <c r="F544" s="1836"/>
      <c r="G544" s="1836"/>
      <c r="H544" s="1836"/>
      <c r="I544" s="1836"/>
      <c r="J544" s="1836"/>
    </row>
    <row r="545" spans="1:10" ht="15.75" customHeight="1">
      <c r="A545" s="1836"/>
      <c r="B545" s="1836"/>
      <c r="C545" s="1836"/>
      <c r="D545" s="1836"/>
      <c r="E545" s="1836"/>
      <c r="F545" s="1836"/>
      <c r="G545" s="1836"/>
      <c r="H545" s="1836"/>
      <c r="I545" s="1836"/>
      <c r="J545" s="1836"/>
    </row>
    <row r="546" spans="1:10" ht="15.75" customHeight="1">
      <c r="A546" s="1836"/>
      <c r="B546" s="1836"/>
      <c r="C546" s="1836"/>
      <c r="D546" s="1836"/>
      <c r="E546" s="1836"/>
      <c r="F546" s="1836"/>
      <c r="G546" s="1836"/>
      <c r="H546" s="1836"/>
      <c r="I546" s="1836"/>
      <c r="J546" s="1836"/>
    </row>
    <row r="547" spans="1:10" ht="15.75" customHeight="1">
      <c r="A547" s="1836"/>
      <c r="B547" s="1836"/>
      <c r="C547" s="1836"/>
      <c r="D547" s="1836"/>
      <c r="E547" s="1836"/>
      <c r="F547" s="1836"/>
      <c r="G547" s="1836"/>
      <c r="H547" s="1836"/>
      <c r="I547" s="1836"/>
      <c r="J547" s="1836"/>
    </row>
    <row r="548" spans="1:10" ht="15.75" customHeight="1">
      <c r="A548" s="1836"/>
      <c r="B548" s="1836"/>
      <c r="C548" s="1836"/>
      <c r="D548" s="1836"/>
      <c r="E548" s="1836"/>
      <c r="F548" s="1836"/>
      <c r="G548" s="1836"/>
      <c r="H548" s="1836"/>
      <c r="I548" s="1836"/>
      <c r="J548" s="1836"/>
    </row>
    <row r="549" spans="1:10" ht="15.75" customHeight="1">
      <c r="A549" s="1836"/>
      <c r="B549" s="1836"/>
      <c r="C549" s="1836"/>
      <c r="D549" s="1836"/>
      <c r="E549" s="1836"/>
      <c r="F549" s="1836"/>
      <c r="G549" s="1836"/>
      <c r="H549" s="1836"/>
      <c r="I549" s="1836"/>
      <c r="J549" s="1836"/>
    </row>
    <row r="550" spans="1:10" ht="15.75" customHeight="1">
      <c r="A550" s="1836"/>
      <c r="B550" s="1836"/>
      <c r="C550" s="1836"/>
      <c r="D550" s="1836"/>
      <c r="E550" s="1836"/>
      <c r="F550" s="1836"/>
      <c r="G550" s="1836"/>
      <c r="H550" s="1836"/>
      <c r="I550" s="1836"/>
      <c r="J550" s="1836"/>
    </row>
    <row r="551" spans="1:10" ht="15.75" customHeight="1">
      <c r="A551" s="1836"/>
      <c r="B551" s="1836"/>
      <c r="C551" s="1836"/>
      <c r="D551" s="1836"/>
      <c r="E551" s="1836"/>
      <c r="F551" s="1836"/>
      <c r="G551" s="1836"/>
      <c r="H551" s="1836"/>
      <c r="I551" s="1836"/>
      <c r="J551" s="1836"/>
    </row>
    <row r="552" spans="1:10" ht="15.75" customHeight="1">
      <c r="A552" s="1836"/>
      <c r="B552" s="1836"/>
      <c r="C552" s="1836"/>
      <c r="D552" s="1836"/>
      <c r="E552" s="1836"/>
      <c r="F552" s="1836"/>
      <c r="G552" s="1836"/>
      <c r="H552" s="1836"/>
      <c r="I552" s="1836"/>
      <c r="J552" s="1836"/>
    </row>
    <row r="553" spans="1:10" ht="15.75" customHeight="1">
      <c r="A553" s="1836"/>
      <c r="B553" s="1836"/>
      <c r="C553" s="1836"/>
      <c r="D553" s="1836"/>
      <c r="E553" s="1836"/>
      <c r="F553" s="1836"/>
      <c r="G553" s="1836"/>
      <c r="H553" s="1836"/>
      <c r="I553" s="1836"/>
      <c r="J553" s="1836"/>
    </row>
    <row r="554" spans="1:10" ht="15.75" customHeight="1">
      <c r="A554" s="1836"/>
      <c r="B554" s="1836"/>
      <c r="C554" s="1836"/>
      <c r="D554" s="1836"/>
      <c r="E554" s="1836"/>
      <c r="F554" s="1836"/>
      <c r="G554" s="1836"/>
      <c r="H554" s="1836"/>
      <c r="I554" s="1836"/>
      <c r="J554" s="1836"/>
    </row>
    <row r="555" spans="1:10" ht="15.75" customHeight="1">
      <c r="A555" s="1836"/>
      <c r="B555" s="1836"/>
      <c r="C555" s="1836"/>
      <c r="D555" s="1836"/>
      <c r="E555" s="1836"/>
      <c r="F555" s="1836"/>
      <c r="G555" s="1836"/>
      <c r="H555" s="1836"/>
      <c r="I555" s="1836"/>
      <c r="J555" s="1836"/>
    </row>
    <row r="556" spans="1:10" ht="15.75" customHeight="1">
      <c r="A556" s="1836"/>
      <c r="B556" s="1836"/>
      <c r="C556" s="1836"/>
      <c r="D556" s="1836"/>
      <c r="E556" s="1836"/>
      <c r="F556" s="1836"/>
      <c r="G556" s="1836"/>
      <c r="H556" s="1836"/>
      <c r="I556" s="1836"/>
      <c r="J556" s="1836"/>
    </row>
    <row r="557" spans="1:10" ht="15.75" customHeight="1">
      <c r="A557" s="1836"/>
      <c r="B557" s="1836"/>
      <c r="C557" s="1836"/>
      <c r="D557" s="1836"/>
      <c r="E557" s="1836"/>
      <c r="F557" s="1836"/>
      <c r="G557" s="1836"/>
      <c r="H557" s="1836"/>
      <c r="I557" s="1836"/>
      <c r="J557" s="1836"/>
    </row>
    <row r="558" spans="1:10" ht="15.75" customHeight="1">
      <c r="A558" s="1836"/>
      <c r="B558" s="1836"/>
      <c r="C558" s="1836"/>
      <c r="D558" s="1836"/>
      <c r="E558" s="1836"/>
      <c r="F558" s="1836"/>
      <c r="G558" s="1836"/>
      <c r="H558" s="1836"/>
      <c r="I558" s="1836"/>
      <c r="J558" s="1836"/>
    </row>
    <row r="559" spans="1:10" ht="15.75" customHeight="1">
      <c r="A559" s="1836"/>
      <c r="B559" s="1836"/>
      <c r="C559" s="1836"/>
      <c r="D559" s="1836"/>
      <c r="E559" s="1836"/>
      <c r="F559" s="1836"/>
      <c r="G559" s="1836"/>
      <c r="H559" s="1836"/>
      <c r="I559" s="1836"/>
      <c r="J559" s="1836"/>
    </row>
    <row r="560" spans="1:10" ht="15.75" customHeight="1">
      <c r="A560" s="1836"/>
      <c r="B560" s="1836"/>
      <c r="C560" s="1836"/>
      <c r="D560" s="1836"/>
      <c r="E560" s="1836"/>
      <c r="F560" s="1836"/>
      <c r="G560" s="1836"/>
      <c r="H560" s="1836"/>
      <c r="I560" s="1836"/>
      <c r="J560" s="1836"/>
    </row>
    <row r="561" spans="1:10" ht="15.75" customHeight="1">
      <c r="A561" s="1836"/>
      <c r="B561" s="1836"/>
      <c r="C561" s="1836"/>
      <c r="D561" s="1836"/>
      <c r="E561" s="1836"/>
      <c r="F561" s="1836"/>
      <c r="G561" s="1836"/>
      <c r="H561" s="1836"/>
      <c r="I561" s="1836"/>
      <c r="J561" s="1836"/>
    </row>
    <row r="562" spans="1:10" ht="15.75" customHeight="1">
      <c r="A562" s="1836"/>
      <c r="B562" s="1836"/>
      <c r="C562" s="1836"/>
      <c r="D562" s="1836"/>
      <c r="E562" s="1836"/>
      <c r="F562" s="1836"/>
      <c r="G562" s="1836"/>
      <c r="H562" s="1836"/>
      <c r="I562" s="1836"/>
      <c r="J562" s="1836"/>
    </row>
    <row r="563" spans="1:10" ht="15.75" customHeight="1">
      <c r="A563" s="1836"/>
      <c r="B563" s="1836"/>
      <c r="C563" s="1836"/>
      <c r="D563" s="1836"/>
      <c r="E563" s="1836"/>
      <c r="F563" s="1836"/>
      <c r="G563" s="1836"/>
      <c r="H563" s="1836"/>
      <c r="I563" s="1836"/>
      <c r="J563" s="1836"/>
    </row>
    <row r="564" spans="1:10" ht="15.75" customHeight="1">
      <c r="A564" s="1836"/>
      <c r="B564" s="1836"/>
      <c r="C564" s="1836"/>
      <c r="D564" s="1836"/>
      <c r="E564" s="1836"/>
      <c r="F564" s="1836"/>
      <c r="G564" s="1836"/>
      <c r="H564" s="1836"/>
      <c r="I564" s="1836"/>
      <c r="J564" s="1836"/>
    </row>
    <row r="565" spans="1:10" ht="15.75" customHeight="1">
      <c r="A565" s="1836"/>
      <c r="B565" s="1836"/>
      <c r="C565" s="1836"/>
      <c r="D565" s="1836"/>
      <c r="E565" s="1836"/>
      <c r="F565" s="1836"/>
      <c r="G565" s="1836"/>
      <c r="H565" s="1836"/>
      <c r="I565" s="1836"/>
      <c r="J565" s="1836"/>
    </row>
    <row r="566" spans="1:10" ht="15.75" customHeight="1">
      <c r="A566" s="1836"/>
      <c r="B566" s="1836"/>
      <c r="C566" s="1836"/>
      <c r="D566" s="1836"/>
      <c r="E566" s="1836"/>
      <c r="F566" s="1836"/>
      <c r="G566" s="1836"/>
      <c r="H566" s="1836"/>
      <c r="I566" s="1836"/>
      <c r="J566" s="1836"/>
    </row>
    <row r="567" spans="1:10" ht="15.75" customHeight="1">
      <c r="A567" s="1836"/>
      <c r="B567" s="1836"/>
      <c r="C567" s="1836"/>
      <c r="D567" s="1836"/>
      <c r="E567" s="1836"/>
      <c r="F567" s="1836"/>
      <c r="G567" s="1836"/>
      <c r="H567" s="1836"/>
      <c r="I567" s="1836"/>
      <c r="J567" s="1836"/>
    </row>
    <row r="568" spans="1:10" ht="15.75" customHeight="1">
      <c r="A568" s="1836"/>
      <c r="B568" s="1836"/>
      <c r="C568" s="1836"/>
      <c r="D568" s="1836"/>
      <c r="E568" s="1836"/>
      <c r="F568" s="1836"/>
      <c r="G568" s="1836"/>
      <c r="H568" s="1836"/>
      <c r="I568" s="1836"/>
      <c r="J568" s="1836"/>
    </row>
    <row r="569" spans="1:10" ht="15.75" customHeight="1">
      <c r="A569" s="1836"/>
      <c r="B569" s="1836"/>
      <c r="C569" s="1836"/>
      <c r="D569" s="1836"/>
      <c r="E569" s="1836"/>
      <c r="F569" s="1836"/>
      <c r="G569" s="1836"/>
      <c r="H569" s="1836"/>
      <c r="I569" s="1836"/>
      <c r="J569" s="1836"/>
    </row>
    <row r="570" spans="1:10" ht="15.75" customHeight="1">
      <c r="A570" s="1836"/>
      <c r="B570" s="1836"/>
      <c r="C570" s="1836"/>
      <c r="D570" s="1836"/>
      <c r="E570" s="1836"/>
      <c r="F570" s="1836"/>
      <c r="G570" s="1836"/>
      <c r="H570" s="1836"/>
      <c r="I570" s="1836"/>
      <c r="J570" s="1836"/>
    </row>
    <row r="571" spans="1:10" ht="15.75" customHeight="1">
      <c r="A571" s="1836"/>
      <c r="B571" s="1836"/>
      <c r="C571" s="1836"/>
      <c r="D571" s="1836"/>
      <c r="E571" s="1836"/>
      <c r="F571" s="1836"/>
      <c r="G571" s="1836"/>
      <c r="H571" s="1836"/>
      <c r="I571" s="1836"/>
      <c r="J571" s="1836"/>
    </row>
    <row r="572" spans="1:10" ht="15.75" customHeight="1">
      <c r="A572" s="1836"/>
      <c r="B572" s="1836"/>
      <c r="C572" s="1836"/>
      <c r="D572" s="1836"/>
      <c r="E572" s="1836"/>
      <c r="F572" s="1836"/>
      <c r="G572" s="1836"/>
      <c r="H572" s="1836"/>
      <c r="I572" s="1836"/>
      <c r="J572" s="1836"/>
    </row>
    <row r="573" spans="1:10" ht="15.75" customHeight="1">
      <c r="A573" s="1836"/>
      <c r="B573" s="1836"/>
      <c r="C573" s="1836"/>
      <c r="D573" s="1836"/>
      <c r="E573" s="1836"/>
      <c r="F573" s="1836"/>
      <c r="G573" s="1836"/>
      <c r="H573" s="1836"/>
      <c r="I573" s="1836"/>
      <c r="J573" s="1836"/>
    </row>
    <row r="574" spans="1:10" ht="15.75" customHeight="1">
      <c r="A574" s="1836"/>
      <c r="B574" s="1836"/>
      <c r="C574" s="1836"/>
      <c r="D574" s="1836"/>
      <c r="E574" s="1836"/>
      <c r="F574" s="1836"/>
      <c r="G574" s="1836"/>
      <c r="H574" s="1836"/>
      <c r="I574" s="1836"/>
      <c r="J574" s="1836"/>
    </row>
    <row r="575" spans="1:10" ht="15.75" customHeight="1">
      <c r="A575" s="1836"/>
      <c r="B575" s="1836"/>
      <c r="C575" s="1836"/>
      <c r="D575" s="1836"/>
      <c r="E575" s="1836"/>
      <c r="F575" s="1836"/>
      <c r="G575" s="1836"/>
      <c r="H575" s="1836"/>
      <c r="I575" s="1836"/>
      <c r="J575" s="1836"/>
    </row>
    <row r="576" spans="1:10" ht="15.75" customHeight="1">
      <c r="A576" s="1836"/>
      <c r="B576" s="1836"/>
      <c r="C576" s="1836"/>
      <c r="D576" s="1836"/>
      <c r="E576" s="1836"/>
      <c r="F576" s="1836"/>
      <c r="G576" s="1836"/>
      <c r="H576" s="1836"/>
      <c r="I576" s="1836"/>
      <c r="J576" s="1836"/>
    </row>
    <row r="577" spans="1:10" ht="15.75" customHeight="1">
      <c r="A577" s="1836"/>
      <c r="B577" s="1836"/>
      <c r="C577" s="1836"/>
      <c r="D577" s="1836"/>
      <c r="E577" s="1836"/>
      <c r="F577" s="1836"/>
      <c r="G577" s="1836"/>
      <c r="H577" s="1836"/>
      <c r="I577" s="1836"/>
      <c r="J577" s="1836"/>
    </row>
    <row r="578" spans="1:10" ht="15.75" customHeight="1">
      <c r="A578" s="1836"/>
      <c r="B578" s="1836"/>
      <c r="C578" s="1836"/>
      <c r="D578" s="1836"/>
      <c r="E578" s="1836"/>
      <c r="F578" s="1836"/>
      <c r="G578" s="1836"/>
      <c r="H578" s="1836"/>
      <c r="I578" s="1836"/>
      <c r="J578" s="1836"/>
    </row>
    <row r="579" spans="1:10" ht="15.75" customHeight="1">
      <c r="A579" s="1836"/>
      <c r="B579" s="1836"/>
      <c r="C579" s="1836"/>
      <c r="D579" s="1836"/>
      <c r="E579" s="1836"/>
      <c r="F579" s="1836"/>
      <c r="G579" s="1836"/>
      <c r="H579" s="1836"/>
      <c r="I579" s="1836"/>
      <c r="J579" s="1836"/>
    </row>
    <row r="580" spans="1:10" ht="15.75" customHeight="1">
      <c r="A580" s="1836"/>
      <c r="B580" s="1836"/>
      <c r="C580" s="1836"/>
      <c r="D580" s="1836"/>
      <c r="E580" s="1836"/>
      <c r="F580" s="1836"/>
      <c r="G580" s="1836"/>
      <c r="H580" s="1836"/>
      <c r="I580" s="1836"/>
      <c r="J580" s="1836"/>
    </row>
    <row r="581" spans="1:10" ht="15.75" customHeight="1">
      <c r="A581" s="1836"/>
      <c r="B581" s="1836"/>
      <c r="C581" s="1836"/>
      <c r="D581" s="1836"/>
      <c r="E581" s="1836"/>
      <c r="F581" s="1836"/>
      <c r="G581" s="1836"/>
      <c r="H581" s="1836"/>
      <c r="I581" s="1836"/>
      <c r="J581" s="1836"/>
    </row>
    <row r="582" spans="1:10" ht="15.75" customHeight="1">
      <c r="A582" s="1836"/>
      <c r="B582" s="1836"/>
      <c r="C582" s="1836"/>
      <c r="D582" s="1836"/>
      <c r="E582" s="1836"/>
      <c r="F582" s="1836"/>
      <c r="G582" s="1836"/>
      <c r="H582" s="1836"/>
      <c r="I582" s="1836"/>
      <c r="J582" s="1836"/>
    </row>
    <row r="583" spans="1:10" ht="15.75" customHeight="1">
      <c r="A583" s="1836"/>
      <c r="B583" s="1836"/>
      <c r="C583" s="1836"/>
      <c r="D583" s="1836"/>
      <c r="E583" s="1836"/>
      <c r="F583" s="1836"/>
      <c r="G583" s="1836"/>
      <c r="H583" s="1836"/>
      <c r="I583" s="1836"/>
      <c r="J583" s="1836"/>
    </row>
    <row r="584" spans="1:10" ht="15.75" customHeight="1">
      <c r="A584" s="1836"/>
      <c r="B584" s="1836"/>
      <c r="C584" s="1836"/>
      <c r="D584" s="1836"/>
      <c r="E584" s="1836"/>
      <c r="F584" s="1836"/>
      <c r="G584" s="1836"/>
      <c r="H584" s="1836"/>
      <c r="I584" s="1836"/>
      <c r="J584" s="1836"/>
    </row>
    <row r="585" spans="1:10" ht="15.75" customHeight="1">
      <c r="A585" s="1836"/>
      <c r="B585" s="1836"/>
      <c r="C585" s="1836"/>
      <c r="D585" s="1836"/>
      <c r="E585" s="1836"/>
      <c r="F585" s="1836"/>
      <c r="G585" s="1836"/>
      <c r="H585" s="1836"/>
      <c r="I585" s="1836"/>
      <c r="J585" s="1836"/>
    </row>
    <row r="586" spans="1:10" ht="15.75" customHeight="1">
      <c r="A586" s="1836"/>
      <c r="B586" s="1836"/>
      <c r="C586" s="1836"/>
      <c r="D586" s="1836"/>
      <c r="E586" s="1836"/>
      <c r="F586" s="1836"/>
      <c r="G586" s="1836"/>
      <c r="H586" s="1836"/>
      <c r="I586" s="1836"/>
      <c r="J586" s="1836"/>
    </row>
    <row r="587" spans="1:10" ht="15.75" customHeight="1">
      <c r="A587" s="1836"/>
      <c r="B587" s="1836"/>
      <c r="C587" s="1836"/>
      <c r="D587" s="1836"/>
      <c r="E587" s="1836"/>
      <c r="F587" s="1836"/>
      <c r="G587" s="1836"/>
      <c r="H587" s="1836"/>
      <c r="I587" s="1836"/>
      <c r="J587" s="1836"/>
    </row>
    <row r="588" spans="1:10" ht="15.75" customHeight="1">
      <c r="A588" s="1836"/>
      <c r="B588" s="1836"/>
      <c r="C588" s="1836"/>
      <c r="D588" s="1836"/>
      <c r="E588" s="1836"/>
      <c r="F588" s="1836"/>
      <c r="G588" s="1836"/>
      <c r="H588" s="1836"/>
      <c r="I588" s="1836"/>
      <c r="J588" s="1836"/>
    </row>
    <row r="589" spans="1:10" ht="15.75" customHeight="1">
      <c r="A589" s="1836"/>
      <c r="B589" s="1836"/>
      <c r="C589" s="1836"/>
      <c r="D589" s="1836"/>
      <c r="E589" s="1836"/>
      <c r="F589" s="1836"/>
      <c r="G589" s="1836"/>
      <c r="H589" s="1836"/>
      <c r="I589" s="1836"/>
      <c r="J589" s="1836"/>
    </row>
    <row r="590" spans="1:10" ht="15.75" customHeight="1">
      <c r="A590" s="1836"/>
      <c r="B590" s="1836"/>
      <c r="C590" s="1836"/>
      <c r="D590" s="1836"/>
      <c r="E590" s="1836"/>
      <c r="F590" s="1836"/>
      <c r="G590" s="1836"/>
      <c r="H590" s="1836"/>
      <c r="I590" s="1836"/>
      <c r="J590" s="1836"/>
    </row>
    <row r="591" spans="1:10" ht="15.75" customHeight="1">
      <c r="A591" s="1836"/>
      <c r="B591" s="1836"/>
      <c r="C591" s="1836"/>
      <c r="D591" s="1836"/>
      <c r="E591" s="1836"/>
      <c r="F591" s="1836"/>
      <c r="G591" s="1836"/>
      <c r="H591" s="1836"/>
      <c r="I591" s="1836"/>
      <c r="J591" s="1836"/>
    </row>
    <row r="592" spans="1:10" ht="15.75" customHeight="1">
      <c r="A592" s="1836"/>
      <c r="B592" s="1836"/>
      <c r="C592" s="1836"/>
      <c r="D592" s="1836"/>
      <c r="E592" s="1836"/>
      <c r="F592" s="1836"/>
      <c r="G592" s="1836"/>
      <c r="H592" s="1836"/>
      <c r="I592" s="1836"/>
      <c r="J592" s="1836"/>
    </row>
    <row r="593" spans="1:10" ht="15.75" customHeight="1">
      <c r="A593" s="1836"/>
      <c r="B593" s="1836"/>
      <c r="C593" s="1836"/>
      <c r="D593" s="1836"/>
      <c r="E593" s="1836"/>
      <c r="F593" s="1836"/>
      <c r="G593" s="1836"/>
      <c r="H593" s="1836"/>
      <c r="I593" s="1836"/>
      <c r="J593" s="1836"/>
    </row>
    <row r="594" spans="1:10" ht="15.75" customHeight="1">
      <c r="A594" s="1836"/>
      <c r="B594" s="1836"/>
      <c r="C594" s="1836"/>
      <c r="D594" s="1836"/>
      <c r="E594" s="1836"/>
      <c r="F594" s="1836"/>
      <c r="G594" s="1836"/>
      <c r="H594" s="1836"/>
      <c r="I594" s="1836"/>
      <c r="J594" s="1836"/>
    </row>
    <row r="595" spans="1:10" ht="15.75" customHeight="1">
      <c r="A595" s="1836"/>
      <c r="B595" s="1836"/>
      <c r="C595" s="1836"/>
      <c r="D595" s="1836"/>
      <c r="E595" s="1836"/>
      <c r="F595" s="1836"/>
      <c r="G595" s="1836"/>
      <c r="H595" s="1836"/>
      <c r="I595" s="1836"/>
      <c r="J595" s="1836"/>
    </row>
    <row r="596" spans="1:10" ht="15.75" customHeight="1">
      <c r="A596" s="1836"/>
      <c r="B596" s="1836"/>
      <c r="C596" s="1836"/>
      <c r="D596" s="1836"/>
      <c r="E596" s="1836"/>
      <c r="F596" s="1836"/>
      <c r="G596" s="1836"/>
      <c r="H596" s="1836"/>
      <c r="I596" s="1836"/>
      <c r="J596" s="1836"/>
    </row>
    <row r="597" spans="1:10" ht="15.75" customHeight="1">
      <c r="A597" s="1836"/>
      <c r="B597" s="1836"/>
      <c r="C597" s="1836"/>
      <c r="D597" s="1836"/>
      <c r="E597" s="1836"/>
      <c r="F597" s="1836"/>
      <c r="G597" s="1836"/>
      <c r="H597" s="1836"/>
      <c r="I597" s="1836"/>
      <c r="J597" s="1836"/>
    </row>
    <row r="598" spans="1:10" ht="15.75" customHeight="1">
      <c r="A598" s="1836"/>
      <c r="B598" s="1836"/>
      <c r="C598" s="1836"/>
      <c r="D598" s="1836"/>
      <c r="E598" s="1836"/>
      <c r="F598" s="1836"/>
      <c r="G598" s="1836"/>
      <c r="H598" s="1836"/>
      <c r="I598" s="1836"/>
      <c r="J598" s="1836"/>
    </row>
    <row r="599" spans="1:10" ht="15.75" customHeight="1">
      <c r="A599" s="1836"/>
      <c r="B599" s="1836"/>
      <c r="C599" s="1836"/>
      <c r="D599" s="1836"/>
      <c r="E599" s="1836"/>
      <c r="F599" s="1836"/>
      <c r="G599" s="1836"/>
      <c r="H599" s="1836"/>
      <c r="I599" s="1836"/>
      <c r="J599" s="1836"/>
    </row>
    <row r="600" spans="1:10" ht="15.75" customHeight="1">
      <c r="A600" s="1836"/>
      <c r="B600" s="1836"/>
      <c r="C600" s="1836"/>
      <c r="D600" s="1836"/>
      <c r="E600" s="1836"/>
      <c r="F600" s="1836"/>
      <c r="G600" s="1836"/>
      <c r="H600" s="1836"/>
      <c r="I600" s="1836"/>
      <c r="J600" s="1836"/>
    </row>
    <row r="601" spans="1:10" ht="15.75" customHeight="1">
      <c r="A601" s="1836"/>
      <c r="B601" s="1836"/>
      <c r="C601" s="1836"/>
      <c r="D601" s="1836"/>
      <c r="E601" s="1836"/>
      <c r="F601" s="1836"/>
      <c r="G601" s="1836"/>
      <c r="H601" s="1836"/>
      <c r="I601" s="1836"/>
      <c r="J601" s="1836"/>
    </row>
    <row r="602" spans="1:10" ht="15.75" customHeight="1">
      <c r="A602" s="1836"/>
      <c r="B602" s="1836"/>
      <c r="C602" s="1836"/>
      <c r="D602" s="1836"/>
      <c r="E602" s="1836"/>
      <c r="F602" s="1836"/>
      <c r="G602" s="1836"/>
      <c r="H602" s="1836"/>
      <c r="I602" s="1836"/>
      <c r="J602" s="1836"/>
    </row>
    <row r="603" spans="1:10" ht="15.75" customHeight="1">
      <c r="A603" s="1836"/>
      <c r="B603" s="1836"/>
      <c r="C603" s="1836"/>
      <c r="D603" s="1836"/>
      <c r="E603" s="1836"/>
      <c r="F603" s="1836"/>
      <c r="G603" s="1836"/>
      <c r="H603" s="1836"/>
      <c r="I603" s="1836"/>
      <c r="J603" s="1836"/>
    </row>
    <row r="604" spans="1:10" ht="15.75" customHeight="1">
      <c r="A604" s="1836"/>
      <c r="B604" s="1836"/>
      <c r="C604" s="1836"/>
      <c r="D604" s="1836"/>
      <c r="E604" s="1836"/>
      <c r="F604" s="1836"/>
      <c r="G604" s="1836"/>
      <c r="H604" s="1836"/>
      <c r="I604" s="1836"/>
      <c r="J604" s="1836"/>
    </row>
    <row r="605" spans="1:10" ht="15.75" customHeight="1">
      <c r="A605" s="1836"/>
      <c r="B605" s="1836"/>
      <c r="C605" s="1836"/>
      <c r="D605" s="1836"/>
      <c r="E605" s="1836"/>
      <c r="F605" s="1836"/>
      <c r="G605" s="1836"/>
      <c r="H605" s="1836"/>
      <c r="I605" s="1836"/>
      <c r="J605" s="1836"/>
    </row>
    <row r="606" spans="1:10" ht="15.75" customHeight="1">
      <c r="A606" s="1836"/>
      <c r="B606" s="1836"/>
      <c r="C606" s="1836"/>
      <c r="D606" s="1836"/>
      <c r="E606" s="1836"/>
      <c r="F606" s="1836"/>
      <c r="G606" s="1836"/>
      <c r="H606" s="1836"/>
      <c r="I606" s="1836"/>
      <c r="J606" s="1836"/>
    </row>
    <row r="607" spans="1:10" ht="15.75" customHeight="1">
      <c r="A607" s="1836"/>
      <c r="B607" s="1836"/>
      <c r="C607" s="1836"/>
      <c r="D607" s="1836"/>
      <c r="E607" s="1836"/>
      <c r="F607" s="1836"/>
      <c r="G607" s="1836"/>
      <c r="H607" s="1836"/>
      <c r="I607" s="1836"/>
      <c r="J607" s="1836"/>
    </row>
    <row r="608" spans="1:10" ht="15.75" customHeight="1">
      <c r="A608" s="1836"/>
      <c r="B608" s="1836"/>
      <c r="C608" s="1836"/>
      <c r="D608" s="1836"/>
      <c r="E608" s="1836"/>
      <c r="F608" s="1836"/>
      <c r="G608" s="1836"/>
      <c r="H608" s="1836"/>
      <c r="I608" s="1836"/>
      <c r="J608" s="1836"/>
    </row>
    <row r="609" spans="1:10" ht="15.75" customHeight="1">
      <c r="A609" s="1836"/>
      <c r="B609" s="1836"/>
      <c r="C609" s="1836"/>
      <c r="D609" s="1836"/>
      <c r="E609" s="1836"/>
      <c r="F609" s="1836"/>
      <c r="G609" s="1836"/>
      <c r="H609" s="1836"/>
      <c r="I609" s="1836"/>
      <c r="J609" s="1836"/>
    </row>
    <row r="610" spans="1:10" ht="15.75" customHeight="1">
      <c r="A610" s="1836"/>
      <c r="B610" s="1836"/>
      <c r="C610" s="1836"/>
      <c r="D610" s="1836"/>
      <c r="E610" s="1836"/>
      <c r="F610" s="1836"/>
      <c r="G610" s="1836"/>
      <c r="H610" s="1836"/>
      <c r="I610" s="1836"/>
      <c r="J610" s="1836"/>
    </row>
    <row r="611" spans="1:10" ht="15.75" customHeight="1">
      <c r="A611" s="1836"/>
      <c r="B611" s="1836"/>
      <c r="C611" s="1836"/>
      <c r="D611" s="1836"/>
      <c r="E611" s="1836"/>
      <c r="F611" s="1836"/>
      <c r="G611" s="1836"/>
      <c r="H611" s="1836"/>
      <c r="I611" s="1836"/>
      <c r="J611" s="1836"/>
    </row>
    <row r="612" spans="1:10" ht="15.75" customHeight="1">
      <c r="A612" s="1836"/>
      <c r="B612" s="1836"/>
      <c r="C612" s="1836"/>
      <c r="D612" s="1836"/>
      <c r="E612" s="1836"/>
      <c r="F612" s="1836"/>
      <c r="G612" s="1836"/>
      <c r="H612" s="1836"/>
      <c r="I612" s="1836"/>
      <c r="J612" s="1836"/>
    </row>
    <row r="613" spans="1:10" ht="15.75" customHeight="1">
      <c r="A613" s="1836"/>
      <c r="B613" s="1836"/>
      <c r="C613" s="1836"/>
      <c r="D613" s="1836"/>
      <c r="E613" s="1836"/>
      <c r="F613" s="1836"/>
      <c r="G613" s="1836"/>
      <c r="H613" s="1836"/>
      <c r="I613" s="1836"/>
      <c r="J613" s="1836"/>
    </row>
    <row r="614" spans="1:10" ht="15.75" customHeight="1">
      <c r="A614" s="1836"/>
      <c r="B614" s="1836"/>
      <c r="C614" s="1836"/>
      <c r="D614" s="1836"/>
      <c r="E614" s="1836"/>
      <c r="F614" s="1836"/>
      <c r="G614" s="1836"/>
      <c r="H614" s="1836"/>
      <c r="I614" s="1836"/>
      <c r="J614" s="1836"/>
    </row>
    <row r="615" spans="1:10" ht="15.75" customHeight="1">
      <c r="A615" s="1836"/>
      <c r="B615" s="1836"/>
      <c r="C615" s="1836"/>
      <c r="D615" s="1836"/>
      <c r="E615" s="1836"/>
      <c r="F615" s="1836"/>
      <c r="G615" s="1836"/>
      <c r="H615" s="1836"/>
      <c r="I615" s="1836"/>
      <c r="J615" s="1836"/>
    </row>
    <row r="616" spans="1:10" ht="15.75" customHeight="1">
      <c r="A616" s="1836"/>
      <c r="B616" s="1836"/>
      <c r="C616" s="1836"/>
      <c r="D616" s="1836"/>
      <c r="E616" s="1836"/>
      <c r="F616" s="1836"/>
      <c r="G616" s="1836"/>
      <c r="H616" s="1836"/>
      <c r="I616" s="1836"/>
      <c r="J616" s="1836"/>
    </row>
    <row r="617" spans="1:10" ht="15.75" customHeight="1">
      <c r="A617" s="1836"/>
      <c r="B617" s="1836"/>
      <c r="C617" s="1836"/>
      <c r="D617" s="1836"/>
      <c r="E617" s="1836"/>
      <c r="F617" s="1836"/>
      <c r="G617" s="1836"/>
      <c r="H617" s="1836"/>
      <c r="I617" s="1836"/>
      <c r="J617" s="1836"/>
    </row>
    <row r="618" spans="1:10" ht="15.75" customHeight="1">
      <c r="A618" s="1836"/>
      <c r="B618" s="1836"/>
      <c r="C618" s="1836"/>
      <c r="D618" s="1836"/>
      <c r="E618" s="1836"/>
      <c r="F618" s="1836"/>
      <c r="G618" s="1836"/>
      <c r="H618" s="1836"/>
      <c r="I618" s="1836"/>
      <c r="J618" s="1836"/>
    </row>
    <row r="619" spans="1:10" ht="15.75" customHeight="1">
      <c r="A619" s="1836"/>
      <c r="B619" s="1836"/>
      <c r="C619" s="1836"/>
      <c r="D619" s="1836"/>
      <c r="E619" s="1836"/>
      <c r="F619" s="1836"/>
      <c r="G619" s="1836"/>
      <c r="H619" s="1836"/>
      <c r="I619" s="1836"/>
      <c r="J619" s="1836"/>
    </row>
    <row r="620" spans="1:10" ht="15.75" customHeight="1">
      <c r="A620" s="1836"/>
      <c r="B620" s="1836"/>
      <c r="C620" s="1836"/>
      <c r="D620" s="1836"/>
      <c r="E620" s="1836"/>
      <c r="F620" s="1836"/>
      <c r="G620" s="1836"/>
      <c r="H620" s="1836"/>
      <c r="I620" s="1836"/>
      <c r="J620" s="1836"/>
    </row>
    <row r="621" spans="1:10" ht="15.75" customHeight="1">
      <c r="A621" s="1836"/>
      <c r="B621" s="1836"/>
      <c r="C621" s="1836"/>
      <c r="D621" s="1836"/>
      <c r="E621" s="1836"/>
      <c r="F621" s="1836"/>
      <c r="G621" s="1836"/>
      <c r="H621" s="1836"/>
      <c r="I621" s="1836"/>
      <c r="J621" s="1836"/>
    </row>
    <row r="622" spans="1:10" ht="15.75" customHeight="1">
      <c r="A622" s="1836"/>
      <c r="B622" s="1836"/>
      <c r="C622" s="1836"/>
      <c r="D622" s="1836"/>
      <c r="E622" s="1836"/>
      <c r="F622" s="1836"/>
      <c r="G622" s="1836"/>
      <c r="H622" s="1836"/>
      <c r="I622" s="1836"/>
      <c r="J622" s="1836"/>
    </row>
    <row r="623" spans="1:10" ht="15.75" customHeight="1">
      <c r="A623" s="1836"/>
      <c r="B623" s="1836"/>
      <c r="C623" s="1836"/>
      <c r="D623" s="1836"/>
      <c r="E623" s="1836"/>
      <c r="F623" s="1836"/>
      <c r="G623" s="1836"/>
      <c r="H623" s="1836"/>
      <c r="I623" s="1836"/>
      <c r="J623" s="1836"/>
    </row>
    <row r="624" spans="1:10" ht="15.75" customHeight="1">
      <c r="A624" s="1836"/>
      <c r="B624" s="1836"/>
      <c r="C624" s="1836"/>
      <c r="D624" s="1836"/>
      <c r="E624" s="1836"/>
      <c r="F624" s="1836"/>
      <c r="G624" s="1836"/>
      <c r="H624" s="1836"/>
      <c r="I624" s="1836"/>
      <c r="J624" s="1836"/>
    </row>
    <row r="625" spans="1:10" ht="15.75" customHeight="1">
      <c r="A625" s="1836"/>
      <c r="B625" s="1836"/>
      <c r="C625" s="1836"/>
      <c r="D625" s="1836"/>
      <c r="E625" s="1836"/>
      <c r="F625" s="1836"/>
      <c r="G625" s="1836"/>
      <c r="H625" s="1836"/>
      <c r="I625" s="1836"/>
      <c r="J625" s="1836"/>
    </row>
    <row r="626" spans="1:10" ht="15.75" customHeight="1">
      <c r="A626" s="1836"/>
      <c r="B626" s="1836"/>
      <c r="C626" s="1836"/>
      <c r="D626" s="1836"/>
      <c r="E626" s="1836"/>
      <c r="F626" s="1836"/>
      <c r="G626" s="1836"/>
      <c r="H626" s="1836"/>
      <c r="I626" s="1836"/>
      <c r="J626" s="1836"/>
    </row>
    <row r="627" spans="1:10" ht="15.75" customHeight="1">
      <c r="A627" s="1836"/>
      <c r="B627" s="1836"/>
      <c r="C627" s="1836"/>
      <c r="D627" s="1836"/>
      <c r="E627" s="1836"/>
      <c r="F627" s="1836"/>
      <c r="G627" s="1836"/>
      <c r="H627" s="1836"/>
      <c r="I627" s="1836"/>
      <c r="J627" s="1836"/>
    </row>
    <row r="628" spans="1:10" ht="15.75" customHeight="1">
      <c r="A628" s="1836"/>
      <c r="B628" s="1836"/>
      <c r="C628" s="1836"/>
      <c r="D628" s="1836"/>
      <c r="E628" s="1836"/>
      <c r="F628" s="1836"/>
      <c r="G628" s="1836"/>
      <c r="H628" s="1836"/>
      <c r="I628" s="1836"/>
      <c r="J628" s="1836"/>
    </row>
    <row r="629" spans="1:10" ht="15.75" customHeight="1">
      <c r="A629" s="1836"/>
      <c r="B629" s="1836"/>
      <c r="C629" s="1836"/>
      <c r="D629" s="1836"/>
      <c r="E629" s="1836"/>
      <c r="F629" s="1836"/>
      <c r="G629" s="1836"/>
      <c r="H629" s="1836"/>
      <c r="I629" s="1836"/>
      <c r="J629" s="1836"/>
    </row>
    <row r="630" spans="1:10" ht="15.75" customHeight="1">
      <c r="A630" s="1836"/>
      <c r="B630" s="1836"/>
      <c r="C630" s="1836"/>
      <c r="D630" s="1836"/>
      <c r="E630" s="1836"/>
      <c r="F630" s="1836"/>
      <c r="G630" s="1836"/>
      <c r="H630" s="1836"/>
      <c r="I630" s="1836"/>
      <c r="J630" s="1836"/>
    </row>
    <row r="631" spans="1:10" ht="15.75" customHeight="1">
      <c r="A631" s="1836"/>
      <c r="B631" s="1836"/>
      <c r="C631" s="1836"/>
      <c r="D631" s="1836"/>
      <c r="E631" s="1836"/>
      <c r="F631" s="1836"/>
      <c r="G631" s="1836"/>
      <c r="H631" s="1836"/>
      <c r="I631" s="1836"/>
      <c r="J631" s="1836"/>
    </row>
    <row r="632" spans="1:10" ht="15.75" customHeight="1">
      <c r="A632" s="1836"/>
      <c r="B632" s="1836"/>
      <c r="C632" s="1836"/>
      <c r="D632" s="1836"/>
      <c r="E632" s="1836"/>
      <c r="F632" s="1836"/>
      <c r="G632" s="1836"/>
      <c r="H632" s="1836"/>
      <c r="I632" s="1836"/>
      <c r="J632" s="1836"/>
    </row>
    <row r="633" spans="1:10" ht="15.75" customHeight="1">
      <c r="A633" s="1836"/>
      <c r="B633" s="1836"/>
      <c r="C633" s="1836"/>
      <c r="D633" s="1836"/>
      <c r="E633" s="1836"/>
      <c r="F633" s="1836"/>
      <c r="G633" s="1836"/>
      <c r="H633" s="1836"/>
      <c r="I633" s="1836"/>
      <c r="J633" s="1836"/>
    </row>
    <row r="634" spans="1:10" ht="15.75" customHeight="1">
      <c r="A634" s="1836"/>
      <c r="B634" s="1836"/>
      <c r="C634" s="1836"/>
      <c r="D634" s="1836"/>
      <c r="E634" s="1836"/>
      <c r="F634" s="1836"/>
      <c r="G634" s="1836"/>
      <c r="H634" s="1836"/>
      <c r="I634" s="1836"/>
      <c r="J634" s="1836"/>
    </row>
    <row r="635" spans="1:10" ht="15.75" customHeight="1">
      <c r="A635" s="1836"/>
      <c r="B635" s="1836"/>
      <c r="C635" s="1836"/>
      <c r="D635" s="1836"/>
      <c r="E635" s="1836"/>
      <c r="F635" s="1836"/>
      <c r="G635" s="1836"/>
      <c r="H635" s="1836"/>
      <c r="I635" s="1836"/>
      <c r="J635" s="1836"/>
    </row>
    <row r="636" spans="1:10" ht="15.75" customHeight="1">
      <c r="A636" s="1836"/>
      <c r="B636" s="1836"/>
      <c r="C636" s="1836"/>
      <c r="D636" s="1836"/>
      <c r="E636" s="1836"/>
      <c r="F636" s="1836"/>
      <c r="G636" s="1836"/>
      <c r="H636" s="1836"/>
      <c r="I636" s="1836"/>
      <c r="J636" s="1836"/>
    </row>
    <row r="637" spans="1:10" ht="15.75" customHeight="1">
      <c r="A637" s="1836"/>
      <c r="B637" s="1836"/>
      <c r="C637" s="1836"/>
      <c r="D637" s="1836"/>
      <c r="E637" s="1836"/>
      <c r="F637" s="1836"/>
      <c r="G637" s="1836"/>
      <c r="H637" s="1836"/>
      <c r="I637" s="1836"/>
      <c r="J637" s="1836"/>
    </row>
    <row r="638" spans="1:10" ht="15.75" customHeight="1">
      <c r="A638" s="1836"/>
      <c r="B638" s="1836"/>
      <c r="C638" s="1836"/>
      <c r="D638" s="1836"/>
      <c r="E638" s="1836"/>
      <c r="F638" s="1836"/>
      <c r="G638" s="1836"/>
      <c r="H638" s="1836"/>
      <c r="I638" s="1836"/>
      <c r="J638" s="1836"/>
    </row>
    <row r="639" spans="1:10" ht="15.75" customHeight="1">
      <c r="A639" s="1836"/>
      <c r="B639" s="1836"/>
      <c r="C639" s="1836"/>
      <c r="D639" s="1836"/>
      <c r="E639" s="1836"/>
      <c r="F639" s="1836"/>
      <c r="G639" s="1836"/>
      <c r="H639" s="1836"/>
      <c r="I639" s="1836"/>
      <c r="J639" s="1836"/>
    </row>
    <row r="640" spans="1:10" ht="15.75" customHeight="1">
      <c r="A640" s="1836"/>
      <c r="B640" s="1836"/>
      <c r="C640" s="1836"/>
      <c r="D640" s="1836"/>
      <c r="E640" s="1836"/>
      <c r="F640" s="1836"/>
      <c r="G640" s="1836"/>
      <c r="H640" s="1836"/>
      <c r="I640" s="1836"/>
      <c r="J640" s="1836"/>
    </row>
    <row r="641" spans="1:10" ht="15.75" customHeight="1">
      <c r="A641" s="1836"/>
      <c r="B641" s="1836"/>
      <c r="C641" s="1836"/>
      <c r="D641" s="1836"/>
      <c r="E641" s="1836"/>
      <c r="F641" s="1836"/>
      <c r="G641" s="1836"/>
      <c r="H641" s="1836"/>
      <c r="I641" s="1836"/>
      <c r="J641" s="1836"/>
    </row>
    <row r="642" spans="1:10" ht="15.75" customHeight="1">
      <c r="A642" s="1836"/>
      <c r="B642" s="1836"/>
      <c r="C642" s="1836"/>
      <c r="D642" s="1836"/>
      <c r="E642" s="1836"/>
      <c r="F642" s="1836"/>
      <c r="G642" s="1836"/>
      <c r="H642" s="1836"/>
      <c r="I642" s="1836"/>
      <c r="J642" s="1836"/>
    </row>
    <row r="643" spans="1:10" ht="15.75" customHeight="1">
      <c r="A643" s="1836"/>
      <c r="B643" s="1836"/>
      <c r="C643" s="1836"/>
      <c r="D643" s="1836"/>
      <c r="E643" s="1836"/>
      <c r="F643" s="1836"/>
      <c r="G643" s="1836"/>
      <c r="H643" s="1836"/>
      <c r="I643" s="1836"/>
      <c r="J643" s="1836"/>
    </row>
    <row r="644" spans="1:10" ht="15.75" customHeight="1">
      <c r="A644" s="1836"/>
      <c r="B644" s="1836"/>
      <c r="C644" s="1836"/>
      <c r="D644" s="1836"/>
      <c r="E644" s="1836"/>
      <c r="F644" s="1836"/>
      <c r="G644" s="1836"/>
      <c r="H644" s="1836"/>
      <c r="I644" s="1836"/>
      <c r="J644" s="1836"/>
    </row>
    <row r="645" spans="1:10" ht="15.75" customHeight="1">
      <c r="A645" s="1836"/>
      <c r="B645" s="1836"/>
      <c r="C645" s="1836"/>
      <c r="D645" s="1836"/>
      <c r="E645" s="1836"/>
      <c r="F645" s="1836"/>
      <c r="G645" s="1836"/>
      <c r="H645" s="1836"/>
      <c r="I645" s="1836"/>
      <c r="J645" s="1836"/>
    </row>
    <row r="646" spans="1:10" ht="15.75" customHeight="1">
      <c r="A646" s="1836"/>
      <c r="B646" s="1836"/>
      <c r="C646" s="1836"/>
      <c r="D646" s="1836"/>
      <c r="E646" s="1836"/>
      <c r="F646" s="1836"/>
      <c r="G646" s="1836"/>
      <c r="H646" s="1836"/>
      <c r="I646" s="1836"/>
      <c r="J646" s="1836"/>
    </row>
    <row r="647" spans="1:10" ht="15.75" customHeight="1">
      <c r="A647" s="1836"/>
      <c r="B647" s="1836"/>
      <c r="C647" s="1836"/>
      <c r="D647" s="1836"/>
      <c r="E647" s="1836"/>
      <c r="F647" s="1836"/>
      <c r="G647" s="1836"/>
      <c r="H647" s="1836"/>
      <c r="I647" s="1836"/>
      <c r="J647" s="1836"/>
    </row>
    <row r="648" spans="1:10" ht="15.75" customHeight="1">
      <c r="A648" s="1836"/>
      <c r="B648" s="1836"/>
      <c r="C648" s="1836"/>
      <c r="D648" s="1836"/>
      <c r="E648" s="1836"/>
      <c r="F648" s="1836"/>
      <c r="G648" s="1836"/>
      <c r="H648" s="1836"/>
      <c r="I648" s="1836"/>
      <c r="J648" s="1836"/>
    </row>
    <row r="649" spans="1:10" ht="15.75" customHeight="1">
      <c r="A649" s="1836"/>
      <c r="B649" s="1836"/>
      <c r="C649" s="1836"/>
      <c r="D649" s="1836"/>
      <c r="E649" s="1836"/>
      <c r="F649" s="1836"/>
      <c r="G649" s="1836"/>
      <c r="H649" s="1836"/>
      <c r="I649" s="1836"/>
      <c r="J649" s="1836"/>
    </row>
    <row r="650" spans="1:10" ht="15.75" customHeight="1">
      <c r="A650" s="1836"/>
      <c r="B650" s="1836"/>
      <c r="C650" s="1836"/>
      <c r="D650" s="1836"/>
      <c r="E650" s="1836"/>
      <c r="F650" s="1836"/>
      <c r="G650" s="1836"/>
      <c r="H650" s="1836"/>
      <c r="I650" s="1836"/>
      <c r="J650" s="1836"/>
    </row>
    <row r="651" spans="1:10" ht="15.75" customHeight="1">
      <c r="A651" s="1836"/>
      <c r="B651" s="1836"/>
      <c r="C651" s="1836"/>
      <c r="D651" s="1836"/>
      <c r="E651" s="1836"/>
      <c r="F651" s="1836"/>
      <c r="G651" s="1836"/>
      <c r="H651" s="1836"/>
      <c r="I651" s="1836"/>
      <c r="J651" s="1836"/>
    </row>
    <row r="652" spans="1:10" ht="15.75" customHeight="1">
      <c r="A652" s="1836"/>
      <c r="B652" s="1836"/>
      <c r="C652" s="1836"/>
      <c r="D652" s="1836"/>
      <c r="E652" s="1836"/>
      <c r="F652" s="1836"/>
      <c r="G652" s="1836"/>
      <c r="H652" s="1836"/>
      <c r="I652" s="1836"/>
      <c r="J652" s="1836"/>
    </row>
    <row r="653" spans="1:10" ht="15.75" customHeight="1">
      <c r="A653" s="1836"/>
      <c r="B653" s="1836"/>
      <c r="C653" s="1836"/>
      <c r="D653" s="1836"/>
      <c r="E653" s="1836"/>
      <c r="F653" s="1836"/>
      <c r="G653" s="1836"/>
      <c r="H653" s="1836"/>
      <c r="I653" s="1836"/>
      <c r="J653" s="1836"/>
    </row>
    <row r="654" spans="1:10" ht="15.75" customHeight="1">
      <c r="A654" s="1836"/>
      <c r="B654" s="1836"/>
      <c r="C654" s="1836"/>
      <c r="D654" s="1836"/>
      <c r="E654" s="1836"/>
      <c r="F654" s="1836"/>
      <c r="G654" s="1836"/>
      <c r="H654" s="1836"/>
      <c r="I654" s="1836"/>
      <c r="J654" s="1836"/>
    </row>
    <row r="655" spans="1:10" ht="15.75" customHeight="1">
      <c r="A655" s="1836"/>
      <c r="B655" s="1836"/>
      <c r="C655" s="1836"/>
      <c r="D655" s="1836"/>
      <c r="E655" s="1836"/>
      <c r="F655" s="1836"/>
      <c r="G655" s="1836"/>
      <c r="H655" s="1836"/>
      <c r="I655" s="1836"/>
      <c r="J655" s="1836"/>
    </row>
    <row r="656" spans="1:10" ht="15.75" customHeight="1">
      <c r="A656" s="1836"/>
      <c r="B656" s="1836"/>
      <c r="C656" s="1836"/>
      <c r="D656" s="1836"/>
      <c r="E656" s="1836"/>
      <c r="F656" s="1836"/>
      <c r="G656" s="1836"/>
      <c r="H656" s="1836"/>
      <c r="I656" s="1836"/>
      <c r="J656" s="1836"/>
    </row>
    <row r="657" spans="1:10" ht="15.75" customHeight="1">
      <c r="A657" s="1836"/>
      <c r="B657" s="1836"/>
      <c r="C657" s="1836"/>
      <c r="D657" s="1836"/>
      <c r="E657" s="1836"/>
      <c r="F657" s="1836"/>
      <c r="G657" s="1836"/>
      <c r="H657" s="1836"/>
      <c r="I657" s="1836"/>
      <c r="J657" s="1836"/>
    </row>
    <row r="658" spans="1:10" ht="15.75" customHeight="1">
      <c r="A658" s="1836"/>
      <c r="B658" s="1836"/>
      <c r="C658" s="1836"/>
      <c r="D658" s="1836"/>
      <c r="E658" s="1836"/>
      <c r="F658" s="1836"/>
      <c r="G658" s="1836"/>
      <c r="H658" s="1836"/>
      <c r="I658" s="1836"/>
      <c r="J658" s="1836"/>
    </row>
    <row r="659" spans="1:10" ht="15.75" customHeight="1">
      <c r="A659" s="1836"/>
      <c r="B659" s="1836"/>
      <c r="C659" s="1836"/>
      <c r="D659" s="1836"/>
      <c r="E659" s="1836"/>
      <c r="F659" s="1836"/>
      <c r="G659" s="1836"/>
      <c r="H659" s="1836"/>
      <c r="I659" s="1836"/>
      <c r="J659" s="1836"/>
    </row>
    <row r="660" spans="1:10" ht="15.75" customHeight="1">
      <c r="A660" s="1836"/>
      <c r="B660" s="1836"/>
      <c r="C660" s="1836"/>
      <c r="D660" s="1836"/>
      <c r="E660" s="1836"/>
      <c r="F660" s="1836"/>
      <c r="G660" s="1836"/>
      <c r="H660" s="1836"/>
      <c r="I660" s="1836"/>
      <c r="J660" s="1836"/>
    </row>
    <row r="661" spans="1:10" ht="15.75" customHeight="1">
      <c r="A661" s="1836"/>
      <c r="B661" s="1836"/>
      <c r="C661" s="1836"/>
      <c r="D661" s="1836"/>
      <c r="E661" s="1836"/>
      <c r="F661" s="1836"/>
      <c r="G661" s="1836"/>
      <c r="H661" s="1836"/>
      <c r="I661" s="1836"/>
      <c r="J661" s="1836"/>
    </row>
    <row r="662" spans="1:10" ht="15.75" customHeight="1">
      <c r="A662" s="1836"/>
      <c r="B662" s="1836"/>
      <c r="C662" s="1836"/>
      <c r="D662" s="1836"/>
      <c r="E662" s="1836"/>
      <c r="F662" s="1836"/>
      <c r="G662" s="1836"/>
      <c r="H662" s="1836"/>
      <c r="I662" s="1836"/>
      <c r="J662" s="1836"/>
    </row>
    <row r="663" spans="1:10" ht="15.75" customHeight="1">
      <c r="A663" s="1836"/>
      <c r="B663" s="1836"/>
      <c r="C663" s="1836"/>
      <c r="D663" s="1836"/>
      <c r="E663" s="1836"/>
      <c r="F663" s="1836"/>
      <c r="G663" s="1836"/>
      <c r="H663" s="1836"/>
      <c r="I663" s="1836"/>
      <c r="J663" s="1836"/>
    </row>
    <row r="664" spans="1:10" ht="15.75" customHeight="1">
      <c r="A664" s="1836"/>
      <c r="B664" s="1836"/>
      <c r="C664" s="1836"/>
      <c r="D664" s="1836"/>
      <c r="E664" s="1836"/>
      <c r="F664" s="1836"/>
      <c r="G664" s="1836"/>
      <c r="H664" s="1836"/>
      <c r="I664" s="1836"/>
      <c r="J664" s="1836"/>
    </row>
    <row r="665" spans="1:10" ht="15.75" customHeight="1">
      <c r="A665" s="1836"/>
      <c r="B665" s="1836"/>
      <c r="C665" s="1836"/>
      <c r="D665" s="1836"/>
      <c r="E665" s="1836"/>
      <c r="F665" s="1836"/>
      <c r="G665" s="1836"/>
      <c r="H665" s="1836"/>
      <c r="I665" s="1836"/>
      <c r="J665" s="1836"/>
    </row>
    <row r="666" spans="1:10" ht="15.75" customHeight="1">
      <c r="A666" s="1836"/>
      <c r="B666" s="1836"/>
      <c r="C666" s="1836"/>
      <c r="D666" s="1836"/>
      <c r="E666" s="1836"/>
      <c r="F666" s="1836"/>
      <c r="G666" s="1836"/>
      <c r="H666" s="1836"/>
      <c r="I666" s="1836"/>
      <c r="J666" s="1836"/>
    </row>
    <row r="667" spans="1:10" ht="15.75" customHeight="1">
      <c r="A667" s="1836"/>
      <c r="B667" s="1836"/>
      <c r="C667" s="1836"/>
      <c r="D667" s="1836"/>
      <c r="E667" s="1836"/>
      <c r="F667" s="1836"/>
      <c r="G667" s="1836"/>
      <c r="H667" s="1836"/>
      <c r="I667" s="1836"/>
      <c r="J667" s="1836"/>
    </row>
    <row r="668" spans="1:10" ht="15.75" customHeight="1">
      <c r="A668" s="1836"/>
      <c r="B668" s="1836"/>
      <c r="C668" s="1836"/>
      <c r="D668" s="1836"/>
      <c r="E668" s="1836"/>
      <c r="F668" s="1836"/>
      <c r="G668" s="1836"/>
      <c r="H668" s="1836"/>
      <c r="I668" s="1836"/>
      <c r="J668" s="1836"/>
    </row>
    <row r="669" spans="1:10" ht="15.75" customHeight="1">
      <c r="A669" s="1836"/>
      <c r="B669" s="1836"/>
      <c r="C669" s="1836"/>
      <c r="D669" s="1836"/>
      <c r="E669" s="1836"/>
      <c r="F669" s="1836"/>
      <c r="G669" s="1836"/>
      <c r="H669" s="1836"/>
      <c r="I669" s="1836"/>
      <c r="J669" s="1836"/>
    </row>
    <row r="670" spans="1:10" ht="15.75" customHeight="1">
      <c r="A670" s="1836"/>
      <c r="B670" s="1836"/>
      <c r="C670" s="1836"/>
      <c r="D670" s="1836"/>
      <c r="E670" s="1836"/>
      <c r="F670" s="1836"/>
      <c r="G670" s="1836"/>
      <c r="H670" s="1836"/>
      <c r="I670" s="1836"/>
      <c r="J670" s="1836"/>
    </row>
    <row r="671" spans="1:10" ht="15.75" customHeight="1">
      <c r="A671" s="1836"/>
      <c r="B671" s="1836"/>
      <c r="C671" s="1836"/>
      <c r="D671" s="1836"/>
      <c r="E671" s="1836"/>
      <c r="F671" s="1836"/>
      <c r="G671" s="1836"/>
      <c r="H671" s="1836"/>
      <c r="I671" s="1836"/>
      <c r="J671" s="1836"/>
    </row>
    <row r="672" spans="1:10" ht="15.75" customHeight="1">
      <c r="A672" s="1836"/>
      <c r="B672" s="1836"/>
      <c r="C672" s="1836"/>
      <c r="D672" s="1836"/>
      <c r="E672" s="1836"/>
      <c r="F672" s="1836"/>
      <c r="G672" s="1836"/>
      <c r="H672" s="1836"/>
      <c r="I672" s="1836"/>
      <c r="J672" s="1836"/>
    </row>
    <row r="673" spans="1:10" ht="15.75" customHeight="1">
      <c r="A673" s="1836"/>
      <c r="B673" s="1836"/>
      <c r="C673" s="1836"/>
      <c r="D673" s="1836"/>
      <c r="E673" s="1836"/>
      <c r="F673" s="1836"/>
      <c r="G673" s="1836"/>
      <c r="H673" s="1836"/>
      <c r="I673" s="1836"/>
      <c r="J673" s="1836"/>
    </row>
    <row r="674" spans="1:10" ht="15.75" customHeight="1">
      <c r="A674" s="1836"/>
      <c r="B674" s="1836"/>
      <c r="C674" s="1836"/>
      <c r="D674" s="1836"/>
      <c r="E674" s="1836"/>
      <c r="F674" s="1836"/>
      <c r="G674" s="1836"/>
      <c r="H674" s="1836"/>
      <c r="I674" s="1836"/>
      <c r="J674" s="1836"/>
    </row>
    <row r="675" spans="1:10" ht="15.75" customHeight="1">
      <c r="A675" s="1836"/>
      <c r="B675" s="1836"/>
      <c r="C675" s="1836"/>
      <c r="D675" s="1836"/>
      <c r="E675" s="1836"/>
      <c r="F675" s="1836"/>
      <c r="G675" s="1836"/>
      <c r="H675" s="1836"/>
      <c r="I675" s="1836"/>
      <c r="J675" s="1836"/>
    </row>
    <row r="676" spans="1:10" ht="15.75" customHeight="1">
      <c r="A676" s="1836"/>
      <c r="B676" s="1836"/>
      <c r="C676" s="1836"/>
      <c r="D676" s="1836"/>
      <c r="E676" s="1836"/>
      <c r="F676" s="1836"/>
      <c r="G676" s="1836"/>
      <c r="H676" s="1836"/>
      <c r="I676" s="1836"/>
      <c r="J676" s="1836"/>
    </row>
    <row r="677" spans="1:10" ht="15.75" customHeight="1">
      <c r="A677" s="1836"/>
      <c r="B677" s="1836"/>
      <c r="C677" s="1836"/>
      <c r="D677" s="1836"/>
      <c r="E677" s="1836"/>
      <c r="F677" s="1836"/>
      <c r="G677" s="1836"/>
      <c r="H677" s="1836"/>
      <c r="I677" s="1836"/>
      <c r="J677" s="1836"/>
    </row>
    <row r="678" spans="1:10" ht="15.75" customHeight="1">
      <c r="A678" s="1836"/>
      <c r="B678" s="1836"/>
      <c r="C678" s="1836"/>
      <c r="D678" s="1836"/>
      <c r="E678" s="1836"/>
      <c r="F678" s="1836"/>
      <c r="G678" s="1836"/>
      <c r="H678" s="1836"/>
      <c r="I678" s="1836"/>
      <c r="J678" s="1836"/>
    </row>
    <row r="679" spans="1:10" ht="15.75" customHeight="1">
      <c r="A679" s="1836"/>
      <c r="B679" s="1836"/>
      <c r="C679" s="1836"/>
      <c r="D679" s="1836"/>
      <c r="E679" s="1836"/>
      <c r="F679" s="1836"/>
      <c r="G679" s="1836"/>
      <c r="H679" s="1836"/>
      <c r="I679" s="1836"/>
      <c r="J679" s="1836"/>
    </row>
    <row r="680" spans="1:10" ht="15.75" customHeight="1">
      <c r="A680" s="1836"/>
      <c r="B680" s="1836"/>
      <c r="C680" s="1836"/>
      <c r="D680" s="1836"/>
      <c r="E680" s="1836"/>
      <c r="F680" s="1836"/>
      <c r="G680" s="1836"/>
      <c r="H680" s="1836"/>
      <c r="I680" s="1836"/>
      <c r="J680" s="1836"/>
    </row>
    <row r="681" spans="1:10" ht="15.75" customHeight="1">
      <c r="A681" s="1836"/>
      <c r="B681" s="1836"/>
      <c r="C681" s="1836"/>
      <c r="D681" s="1836"/>
      <c r="E681" s="1836"/>
      <c r="F681" s="1836"/>
      <c r="G681" s="1836"/>
      <c r="H681" s="1836"/>
      <c r="I681" s="1836"/>
      <c r="J681" s="1836"/>
    </row>
    <row r="682" spans="1:10" ht="15.75" customHeight="1">
      <c r="A682" s="1836"/>
      <c r="B682" s="1836"/>
      <c r="C682" s="1836"/>
      <c r="D682" s="1836"/>
      <c r="E682" s="1836"/>
      <c r="F682" s="1836"/>
      <c r="G682" s="1836"/>
      <c r="H682" s="1836"/>
      <c r="I682" s="1836"/>
      <c r="J682" s="1836"/>
    </row>
    <row r="683" spans="1:10" ht="15.75" customHeight="1">
      <c r="A683" s="1836"/>
      <c r="B683" s="1836"/>
      <c r="C683" s="1836"/>
      <c r="D683" s="1836"/>
      <c r="E683" s="1836"/>
      <c r="F683" s="1836"/>
      <c r="G683" s="1836"/>
      <c r="H683" s="1836"/>
      <c r="I683" s="1836"/>
      <c r="J683" s="1836"/>
    </row>
    <row r="684" spans="1:10" ht="15.75" customHeight="1">
      <c r="A684" s="1836"/>
      <c r="B684" s="1836"/>
      <c r="C684" s="1836"/>
      <c r="D684" s="1836"/>
      <c r="E684" s="1836"/>
      <c r="F684" s="1836"/>
      <c r="G684" s="1836"/>
      <c r="H684" s="1836"/>
      <c r="I684" s="1836"/>
      <c r="J684" s="1836"/>
    </row>
    <row r="685" spans="1:10" ht="15.75" customHeight="1">
      <c r="A685" s="1836"/>
      <c r="B685" s="1836"/>
      <c r="C685" s="1836"/>
      <c r="D685" s="1836"/>
      <c r="E685" s="1836"/>
      <c r="F685" s="1836"/>
      <c r="G685" s="1836"/>
      <c r="H685" s="1836"/>
      <c r="I685" s="1836"/>
      <c r="J685" s="1836"/>
    </row>
    <row r="686" spans="1:10" ht="15.75" customHeight="1">
      <c r="A686" s="1836"/>
      <c r="B686" s="1836"/>
      <c r="C686" s="1836"/>
      <c r="D686" s="1836"/>
      <c r="E686" s="1836"/>
      <c r="F686" s="1836"/>
      <c r="G686" s="1836"/>
      <c r="H686" s="1836"/>
      <c r="I686" s="1836"/>
      <c r="J686" s="1836"/>
    </row>
    <row r="687" spans="1:10" ht="15.75" customHeight="1">
      <c r="A687" s="1836"/>
      <c r="B687" s="1836"/>
      <c r="C687" s="1836"/>
      <c r="D687" s="1836"/>
      <c r="E687" s="1836"/>
      <c r="F687" s="1836"/>
      <c r="G687" s="1836"/>
      <c r="H687" s="1836"/>
      <c r="I687" s="1836"/>
      <c r="J687" s="1836"/>
    </row>
    <row r="688" spans="1:10" ht="15.75" customHeight="1">
      <c r="A688" s="1836"/>
      <c r="B688" s="1836"/>
      <c r="C688" s="1836"/>
      <c r="D688" s="1836"/>
      <c r="E688" s="1836"/>
      <c r="F688" s="1836"/>
      <c r="G688" s="1836"/>
      <c r="H688" s="1836"/>
      <c r="I688" s="1836"/>
      <c r="J688" s="1836"/>
    </row>
    <row r="689" spans="1:10" ht="15.75" customHeight="1">
      <c r="A689" s="1836"/>
      <c r="B689" s="1836"/>
      <c r="C689" s="1836"/>
      <c r="D689" s="1836"/>
      <c r="E689" s="1836"/>
      <c r="F689" s="1836"/>
      <c r="G689" s="1836"/>
      <c r="H689" s="1836"/>
      <c r="I689" s="1836"/>
      <c r="J689" s="1836"/>
    </row>
    <row r="690" spans="1:10" ht="15.75" customHeight="1">
      <c r="A690" s="1836"/>
      <c r="B690" s="1836"/>
      <c r="C690" s="1836"/>
      <c r="D690" s="1836"/>
      <c r="E690" s="1836"/>
      <c r="F690" s="1836"/>
      <c r="G690" s="1836"/>
      <c r="H690" s="1836"/>
      <c r="I690" s="1836"/>
      <c r="J690" s="1836"/>
    </row>
    <row r="691" spans="1:10" ht="15.75" customHeight="1">
      <c r="A691" s="1836"/>
      <c r="B691" s="1836"/>
      <c r="C691" s="1836"/>
      <c r="D691" s="1836"/>
      <c r="E691" s="1836"/>
      <c r="F691" s="1836"/>
      <c r="G691" s="1836"/>
      <c r="H691" s="1836"/>
      <c r="I691" s="1836"/>
      <c r="J691" s="1836"/>
    </row>
    <row r="692" spans="1:10" ht="15.75" customHeight="1">
      <c r="A692" s="1836"/>
      <c r="B692" s="1836"/>
      <c r="C692" s="1836"/>
      <c r="D692" s="1836"/>
      <c r="E692" s="1836"/>
      <c r="F692" s="1836"/>
      <c r="G692" s="1836"/>
      <c r="H692" s="1836"/>
      <c r="I692" s="1836"/>
      <c r="J692" s="1836"/>
    </row>
    <row r="693" spans="1:10" ht="15.75" customHeight="1">
      <c r="A693" s="1836"/>
      <c r="B693" s="1836"/>
      <c r="C693" s="1836"/>
      <c r="D693" s="1836"/>
      <c r="E693" s="1836"/>
      <c r="F693" s="1836"/>
      <c r="G693" s="1836"/>
      <c r="H693" s="1836"/>
      <c r="I693" s="1836"/>
      <c r="J693" s="1836"/>
    </row>
    <row r="694" spans="1:10" ht="15.75" customHeight="1">
      <c r="A694" s="1836"/>
      <c r="B694" s="1836"/>
      <c r="C694" s="1836"/>
      <c r="D694" s="1836"/>
      <c r="E694" s="1836"/>
      <c r="F694" s="1836"/>
      <c r="G694" s="1836"/>
      <c r="H694" s="1836"/>
      <c r="I694" s="1836"/>
      <c r="J694" s="1836"/>
    </row>
    <row r="695" spans="1:10" ht="15.75" customHeight="1">
      <c r="A695" s="1836"/>
      <c r="B695" s="1836"/>
      <c r="C695" s="1836"/>
      <c r="D695" s="1836"/>
      <c r="E695" s="1836"/>
      <c r="F695" s="1836"/>
      <c r="G695" s="1836"/>
      <c r="H695" s="1836"/>
      <c r="I695" s="1836"/>
      <c r="J695" s="1836"/>
    </row>
    <row r="696" spans="1:10" ht="15.75" customHeight="1">
      <c r="A696" s="1836"/>
      <c r="B696" s="1836"/>
      <c r="C696" s="1836"/>
      <c r="D696" s="1836"/>
      <c r="E696" s="1836"/>
      <c r="F696" s="1836"/>
      <c r="G696" s="1836"/>
      <c r="H696" s="1836"/>
      <c r="I696" s="1836"/>
      <c r="J696" s="1836"/>
    </row>
    <row r="697" spans="1:10" ht="15.75" customHeight="1">
      <c r="A697" s="1836"/>
      <c r="B697" s="1836"/>
      <c r="C697" s="1836"/>
      <c r="D697" s="1836"/>
      <c r="E697" s="1836"/>
      <c r="F697" s="1836"/>
      <c r="G697" s="1836"/>
      <c r="H697" s="1836"/>
      <c r="I697" s="1836"/>
      <c r="J697" s="1836"/>
    </row>
    <row r="698" spans="1:10" ht="15.75" customHeight="1">
      <c r="A698" s="1836"/>
      <c r="B698" s="1836"/>
      <c r="C698" s="1836"/>
      <c r="D698" s="1836"/>
      <c r="E698" s="1836"/>
      <c r="F698" s="1836"/>
      <c r="G698" s="1836"/>
      <c r="H698" s="1836"/>
      <c r="I698" s="1836"/>
      <c r="J698" s="1836"/>
    </row>
    <row r="699" spans="1:10" ht="15.75" customHeight="1">
      <c r="A699" s="1836"/>
      <c r="B699" s="1836"/>
      <c r="C699" s="1836"/>
      <c r="D699" s="1836"/>
      <c r="E699" s="1836"/>
      <c r="F699" s="1836"/>
      <c r="G699" s="1836"/>
      <c r="H699" s="1836"/>
      <c r="I699" s="1836"/>
      <c r="J699" s="1836"/>
    </row>
    <row r="700" spans="1:10" ht="15.75" customHeight="1">
      <c r="A700" s="1836"/>
      <c r="B700" s="1836"/>
      <c r="C700" s="1836"/>
      <c r="D700" s="1836"/>
      <c r="E700" s="1836"/>
      <c r="F700" s="1836"/>
      <c r="G700" s="1836"/>
      <c r="H700" s="1836"/>
      <c r="I700" s="1836"/>
      <c r="J700" s="1836"/>
    </row>
    <row r="701" spans="1:10" ht="15.75" customHeight="1">
      <c r="A701" s="1836"/>
      <c r="B701" s="1836"/>
      <c r="C701" s="1836"/>
      <c r="D701" s="1836"/>
      <c r="E701" s="1836"/>
      <c r="F701" s="1836"/>
      <c r="G701" s="1836"/>
      <c r="H701" s="1836"/>
      <c r="I701" s="1836"/>
      <c r="J701" s="1836"/>
    </row>
    <row r="702" spans="1:10" ht="15.75" customHeight="1">
      <c r="A702" s="1836"/>
      <c r="B702" s="1836"/>
      <c r="C702" s="1836"/>
      <c r="D702" s="1836"/>
      <c r="E702" s="1836"/>
      <c r="F702" s="1836"/>
      <c r="G702" s="1836"/>
      <c r="H702" s="1836"/>
      <c r="I702" s="1836"/>
      <c r="J702" s="1836"/>
    </row>
    <row r="703" spans="1:10" ht="15.75" customHeight="1">
      <c r="A703" s="1836"/>
      <c r="B703" s="1836"/>
      <c r="C703" s="1836"/>
      <c r="D703" s="1836"/>
      <c r="E703" s="1836"/>
      <c r="F703" s="1836"/>
      <c r="G703" s="1836"/>
      <c r="H703" s="1836"/>
      <c r="I703" s="1836"/>
      <c r="J703" s="1836"/>
    </row>
    <row r="704" spans="1:10" ht="15.75" customHeight="1">
      <c r="A704" s="1836"/>
      <c r="B704" s="1836"/>
      <c r="C704" s="1836"/>
      <c r="D704" s="1836"/>
      <c r="E704" s="1836"/>
      <c r="F704" s="1836"/>
      <c r="G704" s="1836"/>
      <c r="H704" s="1836"/>
      <c r="I704" s="1836"/>
      <c r="J704" s="1836"/>
    </row>
    <row r="705" spans="1:10" ht="15.75" customHeight="1">
      <c r="A705" s="1836"/>
      <c r="B705" s="1836"/>
      <c r="C705" s="1836"/>
      <c r="D705" s="1836"/>
      <c r="E705" s="1836"/>
      <c r="F705" s="1836"/>
      <c r="G705" s="1836"/>
      <c r="H705" s="1836"/>
      <c r="I705" s="1836"/>
      <c r="J705" s="1836"/>
    </row>
    <row r="706" spans="1:10" ht="15.75" customHeight="1">
      <c r="A706" s="1836"/>
      <c r="B706" s="1836"/>
      <c r="C706" s="1836"/>
      <c r="D706" s="1836"/>
      <c r="E706" s="1836"/>
      <c r="F706" s="1836"/>
      <c r="G706" s="1836"/>
      <c r="H706" s="1836"/>
      <c r="I706" s="1836"/>
      <c r="J706" s="1836"/>
    </row>
    <row r="707" spans="1:10" ht="15.75" customHeight="1">
      <c r="A707" s="1836"/>
      <c r="B707" s="1836"/>
      <c r="C707" s="1836"/>
      <c r="D707" s="1836"/>
      <c r="E707" s="1836"/>
      <c r="F707" s="1836"/>
      <c r="G707" s="1836"/>
      <c r="H707" s="1836"/>
      <c r="I707" s="1836"/>
      <c r="J707" s="1836"/>
    </row>
    <row r="708" spans="1:10" ht="15.75" customHeight="1">
      <c r="A708" s="1836"/>
      <c r="B708" s="1836"/>
      <c r="C708" s="1836"/>
      <c r="D708" s="1836"/>
      <c r="E708" s="1836"/>
      <c r="F708" s="1836"/>
      <c r="G708" s="1836"/>
      <c r="H708" s="1836"/>
      <c r="I708" s="1836"/>
      <c r="J708" s="1836"/>
    </row>
    <row r="709" spans="1:10" ht="15.75" customHeight="1">
      <c r="A709" s="1836"/>
      <c r="B709" s="1836"/>
      <c r="C709" s="1836"/>
      <c r="D709" s="1836"/>
      <c r="E709" s="1836"/>
      <c r="F709" s="1836"/>
      <c r="G709" s="1836"/>
      <c r="H709" s="1836"/>
      <c r="I709" s="1836"/>
      <c r="J709" s="1836"/>
    </row>
    <row r="710" spans="1:10" ht="15.75" customHeight="1">
      <c r="A710" s="1836"/>
      <c r="B710" s="1836"/>
      <c r="C710" s="1836"/>
      <c r="D710" s="1836"/>
      <c r="E710" s="1836"/>
      <c r="F710" s="1836"/>
      <c r="G710" s="1836"/>
      <c r="H710" s="1836"/>
      <c r="I710" s="1836"/>
      <c r="J710" s="1836"/>
    </row>
    <row r="711" spans="1:10" ht="15.75" customHeight="1">
      <c r="A711" s="1836"/>
      <c r="B711" s="1836"/>
      <c r="C711" s="1836"/>
      <c r="D711" s="1836"/>
      <c r="E711" s="1836"/>
      <c r="F711" s="1836"/>
      <c r="G711" s="1836"/>
      <c r="H711" s="1836"/>
      <c r="I711" s="1836"/>
      <c r="J711" s="1836"/>
    </row>
    <row r="712" spans="1:10" ht="15.75" customHeight="1">
      <c r="A712" s="1836"/>
      <c r="B712" s="1836"/>
      <c r="C712" s="1836"/>
      <c r="D712" s="1836"/>
      <c r="E712" s="1836"/>
      <c r="F712" s="1836"/>
      <c r="G712" s="1836"/>
      <c r="H712" s="1836"/>
      <c r="I712" s="1836"/>
      <c r="J712" s="1836"/>
    </row>
    <row r="713" spans="1:10" ht="15.75" customHeight="1">
      <c r="A713" s="1836"/>
      <c r="B713" s="1836"/>
      <c r="C713" s="1836"/>
      <c r="D713" s="1836"/>
      <c r="E713" s="1836"/>
      <c r="F713" s="1836"/>
      <c r="G713" s="1836"/>
      <c r="H713" s="1836"/>
      <c r="I713" s="1836"/>
      <c r="J713" s="1836"/>
    </row>
    <row r="714" spans="1:10" ht="15.75" customHeight="1">
      <c r="A714" s="1836"/>
      <c r="B714" s="1836"/>
      <c r="C714" s="1836"/>
      <c r="D714" s="1836"/>
      <c r="E714" s="1836"/>
      <c r="F714" s="1836"/>
      <c r="G714" s="1836"/>
      <c r="H714" s="1836"/>
      <c r="I714" s="1836"/>
      <c r="J714" s="1836"/>
    </row>
    <row r="715" spans="1:10" ht="15.75" customHeight="1">
      <c r="A715" s="1836"/>
      <c r="B715" s="1836"/>
      <c r="C715" s="1836"/>
      <c r="D715" s="1836"/>
      <c r="E715" s="1836"/>
      <c r="F715" s="1836"/>
      <c r="G715" s="1836"/>
      <c r="H715" s="1836"/>
      <c r="I715" s="1836"/>
      <c r="J715" s="1836"/>
    </row>
    <row r="716" spans="1:10" ht="15.75" customHeight="1">
      <c r="A716" s="1836"/>
      <c r="B716" s="1836"/>
      <c r="C716" s="1836"/>
      <c r="D716" s="1836"/>
      <c r="E716" s="1836"/>
      <c r="F716" s="1836"/>
      <c r="G716" s="1836"/>
      <c r="H716" s="1836"/>
      <c r="I716" s="1836"/>
      <c r="J716" s="1836"/>
    </row>
    <row r="717" spans="1:10" ht="15.75" customHeight="1">
      <c r="A717" s="1836"/>
      <c r="B717" s="1836"/>
      <c r="C717" s="1836"/>
      <c r="D717" s="1836"/>
      <c r="E717" s="1836"/>
      <c r="F717" s="1836"/>
      <c r="G717" s="1836"/>
      <c r="H717" s="1836"/>
      <c r="I717" s="1836"/>
      <c r="J717" s="1836"/>
    </row>
    <row r="718" spans="1:10" ht="15.75" customHeight="1">
      <c r="A718" s="1836"/>
      <c r="B718" s="1836"/>
      <c r="C718" s="1836"/>
      <c r="D718" s="1836"/>
      <c r="E718" s="1836"/>
      <c r="F718" s="1836"/>
      <c r="G718" s="1836"/>
      <c r="H718" s="1836"/>
      <c r="I718" s="1836"/>
      <c r="J718" s="1836"/>
    </row>
    <row r="719" spans="1:10" ht="15.75" customHeight="1">
      <c r="A719" s="1836"/>
      <c r="B719" s="1836"/>
      <c r="C719" s="1836"/>
      <c r="D719" s="1836"/>
      <c r="E719" s="1836"/>
      <c r="F719" s="1836"/>
      <c r="G719" s="1836"/>
      <c r="H719" s="1836"/>
      <c r="I719" s="1836"/>
      <c r="J719" s="1836"/>
    </row>
    <row r="720" spans="1:10" ht="15.75" customHeight="1">
      <c r="A720" s="1836"/>
      <c r="B720" s="1836"/>
      <c r="C720" s="1836"/>
      <c r="D720" s="1836"/>
      <c r="E720" s="1836"/>
      <c r="F720" s="1836"/>
      <c r="G720" s="1836"/>
      <c r="H720" s="1836"/>
      <c r="I720" s="1836"/>
      <c r="J720" s="1836"/>
    </row>
    <row r="721" spans="1:10" ht="15.75" customHeight="1">
      <c r="A721" s="1836"/>
      <c r="B721" s="1836"/>
      <c r="C721" s="1836"/>
      <c r="D721" s="1836"/>
      <c r="E721" s="1836"/>
      <c r="F721" s="1836"/>
      <c r="G721" s="1836"/>
      <c r="H721" s="1836"/>
      <c r="I721" s="1836"/>
      <c r="J721" s="1836"/>
    </row>
    <row r="722" spans="1:10" ht="15.75" customHeight="1">
      <c r="A722" s="1836"/>
      <c r="B722" s="1836"/>
      <c r="C722" s="1836"/>
      <c r="D722" s="1836"/>
      <c r="E722" s="1836"/>
      <c r="F722" s="1836"/>
      <c r="G722" s="1836"/>
      <c r="H722" s="1836"/>
      <c r="I722" s="1836"/>
      <c r="J722" s="1836"/>
    </row>
    <row r="723" spans="1:10" ht="15.75" customHeight="1">
      <c r="A723" s="1836"/>
      <c r="B723" s="1836"/>
      <c r="C723" s="1836"/>
      <c r="D723" s="1836"/>
      <c r="E723" s="1836"/>
      <c r="F723" s="1836"/>
      <c r="G723" s="1836"/>
      <c r="H723" s="1836"/>
      <c r="I723" s="1836"/>
      <c r="J723" s="1836"/>
    </row>
    <row r="724" spans="1:10" ht="15.75" customHeight="1">
      <c r="A724" s="1836"/>
      <c r="B724" s="1836"/>
      <c r="C724" s="1836"/>
      <c r="D724" s="1836"/>
      <c r="E724" s="1836"/>
      <c r="F724" s="1836"/>
      <c r="G724" s="1836"/>
      <c r="H724" s="1836"/>
      <c r="I724" s="1836"/>
      <c r="J724" s="1836"/>
    </row>
    <row r="725" spans="1:10" ht="15.75" customHeight="1">
      <c r="A725" s="1836"/>
      <c r="B725" s="1836"/>
      <c r="C725" s="1836"/>
      <c r="D725" s="1836"/>
      <c r="E725" s="1836"/>
      <c r="F725" s="1836"/>
      <c r="G725" s="1836"/>
      <c r="H725" s="1836"/>
      <c r="I725" s="1836"/>
      <c r="J725" s="1836"/>
    </row>
    <row r="726" spans="1:10" ht="15.75" customHeight="1">
      <c r="A726" s="1836"/>
      <c r="B726" s="1836"/>
      <c r="C726" s="1836"/>
      <c r="D726" s="1836"/>
      <c r="E726" s="1836"/>
      <c r="F726" s="1836"/>
      <c r="G726" s="1836"/>
      <c r="H726" s="1836"/>
      <c r="I726" s="1836"/>
      <c r="J726" s="1836"/>
    </row>
    <row r="727" spans="1:10" ht="15.75" customHeight="1">
      <c r="A727" s="1836"/>
      <c r="B727" s="1836"/>
      <c r="C727" s="1836"/>
      <c r="D727" s="1836"/>
      <c r="E727" s="1836"/>
      <c r="F727" s="1836"/>
      <c r="G727" s="1836"/>
      <c r="H727" s="1836"/>
      <c r="I727" s="1836"/>
      <c r="J727" s="1836"/>
    </row>
    <row r="728" spans="1:10" ht="15.75" customHeight="1">
      <c r="A728" s="1836"/>
      <c r="B728" s="1836"/>
      <c r="C728" s="1836"/>
      <c r="D728" s="1836"/>
      <c r="E728" s="1836"/>
      <c r="F728" s="1836"/>
      <c r="G728" s="1836"/>
      <c r="H728" s="1836"/>
      <c r="I728" s="1836"/>
      <c r="J728" s="1836"/>
    </row>
    <row r="729" spans="1:10" ht="15.75" customHeight="1">
      <c r="A729" s="1836"/>
      <c r="B729" s="1836"/>
      <c r="C729" s="1836"/>
      <c r="D729" s="1836"/>
      <c r="E729" s="1836"/>
      <c r="F729" s="1836"/>
      <c r="G729" s="1836"/>
      <c r="H729" s="1836"/>
      <c r="I729" s="1836"/>
      <c r="J729" s="1836"/>
    </row>
    <row r="730" spans="1:10" ht="15.75" customHeight="1">
      <c r="A730" s="1836"/>
      <c r="B730" s="1836"/>
      <c r="C730" s="1836"/>
      <c r="D730" s="1836"/>
      <c r="E730" s="1836"/>
      <c r="F730" s="1836"/>
      <c r="G730" s="1836"/>
      <c r="H730" s="1836"/>
      <c r="I730" s="1836"/>
      <c r="J730" s="1836"/>
    </row>
    <row r="731" spans="1:10" ht="15.75" customHeight="1">
      <c r="A731" s="1836"/>
      <c r="B731" s="1836"/>
      <c r="C731" s="1836"/>
      <c r="D731" s="1836"/>
      <c r="E731" s="1836"/>
      <c r="F731" s="1836"/>
      <c r="G731" s="1836"/>
      <c r="H731" s="1836"/>
      <c r="I731" s="1836"/>
      <c r="J731" s="1836"/>
    </row>
    <row r="732" spans="1:10" ht="15.75" customHeight="1">
      <c r="A732" s="1836"/>
      <c r="B732" s="1836"/>
      <c r="C732" s="1836"/>
      <c r="D732" s="1836"/>
      <c r="E732" s="1836"/>
      <c r="F732" s="1836"/>
      <c r="G732" s="1836"/>
      <c r="H732" s="1836"/>
      <c r="I732" s="1836"/>
      <c r="J732" s="1836"/>
    </row>
    <row r="733" spans="1:10" ht="15.75" customHeight="1">
      <c r="A733" s="1836"/>
      <c r="B733" s="1836"/>
      <c r="C733" s="1836"/>
      <c r="D733" s="1836"/>
      <c r="E733" s="1836"/>
      <c r="F733" s="1836"/>
      <c r="G733" s="1836"/>
      <c r="H733" s="1836"/>
      <c r="I733" s="1836"/>
      <c r="J733" s="1836"/>
    </row>
    <row r="734" spans="1:10" ht="15.75" customHeight="1">
      <c r="A734" s="1836"/>
      <c r="B734" s="1836"/>
      <c r="C734" s="1836"/>
      <c r="D734" s="1836"/>
      <c r="E734" s="1836"/>
      <c r="F734" s="1836"/>
      <c r="G734" s="1836"/>
      <c r="H734" s="1836"/>
      <c r="I734" s="1836"/>
      <c r="J734" s="1836"/>
    </row>
    <row r="735" spans="1:10" ht="15.75" customHeight="1">
      <c r="A735" s="1836"/>
      <c r="B735" s="1836"/>
      <c r="C735" s="1836"/>
      <c r="D735" s="1836"/>
      <c r="E735" s="1836"/>
      <c r="F735" s="1836"/>
      <c r="G735" s="1836"/>
      <c r="H735" s="1836"/>
      <c r="I735" s="1836"/>
      <c r="J735" s="1836"/>
    </row>
    <row r="736" spans="1:10" ht="15.75" customHeight="1">
      <c r="A736" s="1836"/>
      <c r="B736" s="1836"/>
      <c r="C736" s="1836"/>
      <c r="D736" s="1836"/>
      <c r="E736" s="1836"/>
      <c r="F736" s="1836"/>
      <c r="G736" s="1836"/>
      <c r="H736" s="1836"/>
      <c r="I736" s="1836"/>
      <c r="J736" s="1836"/>
    </row>
    <row r="737" spans="1:10" ht="15.75" customHeight="1">
      <c r="A737" s="1836"/>
      <c r="B737" s="1836"/>
      <c r="C737" s="1836"/>
      <c r="D737" s="1836"/>
      <c r="E737" s="1836"/>
      <c r="F737" s="1836"/>
      <c r="G737" s="1836"/>
      <c r="H737" s="1836"/>
      <c r="I737" s="1836"/>
      <c r="J737" s="1836"/>
    </row>
    <row r="738" spans="1:10" ht="15.75" customHeight="1">
      <c r="A738" s="1836"/>
      <c r="B738" s="1836"/>
      <c r="C738" s="1836"/>
      <c r="D738" s="1836"/>
      <c r="E738" s="1836"/>
      <c r="F738" s="1836"/>
      <c r="G738" s="1836"/>
      <c r="H738" s="1836"/>
      <c r="I738" s="1836"/>
      <c r="J738" s="1836"/>
    </row>
    <row r="739" spans="1:10" ht="15.75" customHeight="1">
      <c r="A739" s="1836"/>
      <c r="B739" s="1836"/>
      <c r="C739" s="1836"/>
      <c r="D739" s="1836"/>
      <c r="E739" s="1836"/>
      <c r="F739" s="1836"/>
      <c r="G739" s="1836"/>
      <c r="H739" s="1836"/>
      <c r="I739" s="1836"/>
      <c r="J739" s="1836"/>
    </row>
    <row r="740" spans="1:10" ht="15.75" customHeight="1">
      <c r="A740" s="1836"/>
      <c r="B740" s="1836"/>
      <c r="C740" s="1836"/>
      <c r="D740" s="1836"/>
      <c r="E740" s="1836"/>
      <c r="F740" s="1836"/>
      <c r="G740" s="1836"/>
      <c r="H740" s="1836"/>
      <c r="I740" s="1836"/>
      <c r="J740" s="1836"/>
    </row>
    <row r="741" spans="1:10" ht="15.75" customHeight="1">
      <c r="A741" s="1836"/>
      <c r="B741" s="1836"/>
      <c r="C741" s="1836"/>
      <c r="D741" s="1836"/>
      <c r="E741" s="1836"/>
      <c r="F741" s="1836"/>
      <c r="G741" s="1836"/>
      <c r="H741" s="1836"/>
      <c r="I741" s="1836"/>
      <c r="J741" s="1836"/>
    </row>
    <row r="742" spans="1:10" ht="15.75" customHeight="1">
      <c r="A742" s="1836"/>
      <c r="B742" s="1836"/>
      <c r="C742" s="1836"/>
      <c r="D742" s="1836"/>
      <c r="E742" s="1836"/>
      <c r="F742" s="1836"/>
      <c r="G742" s="1836"/>
      <c r="H742" s="1836"/>
      <c r="I742" s="1836"/>
      <c r="J742" s="1836"/>
    </row>
    <row r="743" spans="1:10" ht="15.75" customHeight="1">
      <c r="A743" s="1836"/>
      <c r="B743" s="1836"/>
      <c r="C743" s="1836"/>
      <c r="D743" s="1836"/>
      <c r="E743" s="1836"/>
      <c r="F743" s="1836"/>
      <c r="G743" s="1836"/>
      <c r="H743" s="1836"/>
      <c r="I743" s="1836"/>
      <c r="J743" s="1836"/>
    </row>
    <row r="744" spans="1:10" ht="15.75" customHeight="1">
      <c r="A744" s="1836"/>
      <c r="B744" s="1836"/>
      <c r="C744" s="1836"/>
      <c r="D744" s="1836"/>
      <c r="E744" s="1836"/>
      <c r="F744" s="1836"/>
      <c r="G744" s="1836"/>
      <c r="H744" s="1836"/>
      <c r="I744" s="1836"/>
      <c r="J744" s="1836"/>
    </row>
    <row r="745" spans="1:10" ht="15.75" customHeight="1">
      <c r="A745" s="1836"/>
      <c r="B745" s="1836"/>
      <c r="C745" s="1836"/>
      <c r="D745" s="1836"/>
      <c r="E745" s="1836"/>
      <c r="F745" s="1836"/>
      <c r="G745" s="1836"/>
      <c r="H745" s="1836"/>
      <c r="I745" s="1836"/>
      <c r="J745" s="1836"/>
    </row>
    <row r="746" spans="1:10" ht="15.75" customHeight="1">
      <c r="A746" s="1836"/>
      <c r="B746" s="1836"/>
      <c r="C746" s="1836"/>
      <c r="D746" s="1836"/>
      <c r="E746" s="1836"/>
      <c r="F746" s="1836"/>
      <c r="G746" s="1836"/>
      <c r="H746" s="1836"/>
      <c r="I746" s="1836"/>
      <c r="J746" s="1836"/>
    </row>
    <row r="747" spans="1:10" ht="15.75" customHeight="1">
      <c r="A747" s="1836"/>
      <c r="B747" s="1836"/>
      <c r="C747" s="1836"/>
      <c r="D747" s="1836"/>
      <c r="E747" s="1836"/>
      <c r="F747" s="1836"/>
      <c r="G747" s="1836"/>
      <c r="H747" s="1836"/>
      <c r="I747" s="1836"/>
      <c r="J747" s="1836"/>
    </row>
    <row r="748" spans="1:10" ht="15.75" customHeight="1">
      <c r="A748" s="1836"/>
      <c r="B748" s="1836"/>
      <c r="C748" s="1836"/>
      <c r="D748" s="1836"/>
      <c r="E748" s="1836"/>
      <c r="F748" s="1836"/>
      <c r="G748" s="1836"/>
      <c r="H748" s="1836"/>
      <c r="I748" s="1836"/>
      <c r="J748" s="1836"/>
    </row>
    <row r="749" spans="1:10" ht="15.75" customHeight="1">
      <c r="A749" s="1836"/>
      <c r="B749" s="1836"/>
      <c r="C749" s="1836"/>
      <c r="D749" s="1836"/>
      <c r="E749" s="1836"/>
      <c r="F749" s="1836"/>
      <c r="G749" s="1836"/>
      <c r="H749" s="1836"/>
      <c r="I749" s="1836"/>
      <c r="J749" s="1836"/>
    </row>
    <row r="750" spans="1:10" ht="15.75" customHeight="1">
      <c r="A750" s="1836"/>
      <c r="B750" s="1836"/>
      <c r="C750" s="1836"/>
      <c r="D750" s="1836"/>
      <c r="E750" s="1836"/>
      <c r="F750" s="1836"/>
      <c r="G750" s="1836"/>
      <c r="H750" s="1836"/>
      <c r="I750" s="1836"/>
      <c r="J750" s="1836"/>
    </row>
    <row r="751" spans="1:10" ht="15.75" customHeight="1">
      <c r="A751" s="1836"/>
      <c r="B751" s="1836"/>
      <c r="C751" s="1836"/>
      <c r="D751" s="1836"/>
      <c r="E751" s="1836"/>
      <c r="F751" s="1836"/>
      <c r="G751" s="1836"/>
      <c r="H751" s="1836"/>
      <c r="I751" s="1836"/>
      <c r="J751" s="1836"/>
    </row>
    <row r="752" spans="1:10" ht="15.75" customHeight="1">
      <c r="A752" s="1836"/>
      <c r="B752" s="1836"/>
      <c r="C752" s="1836"/>
      <c r="D752" s="1836"/>
      <c r="E752" s="1836"/>
      <c r="F752" s="1836"/>
      <c r="G752" s="1836"/>
      <c r="H752" s="1836"/>
      <c r="I752" s="1836"/>
      <c r="J752" s="1836"/>
    </row>
    <row r="753" spans="1:10" ht="15.75" customHeight="1">
      <c r="A753" s="1836"/>
      <c r="B753" s="1836"/>
      <c r="C753" s="1836"/>
      <c r="D753" s="1836"/>
      <c r="E753" s="1836"/>
      <c r="F753" s="1836"/>
      <c r="G753" s="1836"/>
      <c r="H753" s="1836"/>
      <c r="I753" s="1836"/>
      <c r="J753" s="1836"/>
    </row>
    <row r="754" spans="1:10" ht="15.75" customHeight="1">
      <c r="A754" s="1836"/>
      <c r="B754" s="1836"/>
      <c r="C754" s="1836"/>
      <c r="D754" s="1836"/>
      <c r="E754" s="1836"/>
      <c r="F754" s="1836"/>
      <c r="G754" s="1836"/>
      <c r="H754" s="1836"/>
      <c r="I754" s="1836"/>
      <c r="J754" s="1836"/>
    </row>
    <row r="755" spans="1:10" ht="15.75" customHeight="1">
      <c r="A755" s="1836"/>
      <c r="B755" s="1836"/>
      <c r="C755" s="1836"/>
      <c r="D755" s="1836"/>
      <c r="E755" s="1836"/>
      <c r="F755" s="1836"/>
      <c r="G755" s="1836"/>
      <c r="H755" s="1836"/>
      <c r="I755" s="1836"/>
      <c r="J755" s="1836"/>
    </row>
    <row r="756" spans="1:10" ht="15.75" customHeight="1">
      <c r="A756" s="1836"/>
      <c r="B756" s="1836"/>
      <c r="C756" s="1836"/>
      <c r="D756" s="1836"/>
      <c r="E756" s="1836"/>
      <c r="F756" s="1836"/>
      <c r="G756" s="1836"/>
      <c r="H756" s="1836"/>
      <c r="I756" s="1836"/>
      <c r="J756" s="1836"/>
    </row>
    <row r="757" spans="1:10" ht="15.75" customHeight="1">
      <c r="A757" s="1836"/>
      <c r="B757" s="1836"/>
      <c r="C757" s="1836"/>
      <c r="D757" s="1836"/>
      <c r="E757" s="1836"/>
      <c r="F757" s="1836"/>
      <c r="G757" s="1836"/>
      <c r="H757" s="1836"/>
      <c r="I757" s="1836"/>
      <c r="J757" s="1836"/>
    </row>
    <row r="758" spans="1:10" ht="15.75" customHeight="1">
      <c r="A758" s="1836"/>
      <c r="B758" s="1836"/>
      <c r="C758" s="1836"/>
      <c r="D758" s="1836"/>
      <c r="E758" s="1836"/>
      <c r="F758" s="1836"/>
      <c r="G758" s="1836"/>
      <c r="H758" s="1836"/>
      <c r="I758" s="1836"/>
      <c r="J758" s="1836"/>
    </row>
    <row r="759" spans="1:10" ht="15.75" customHeight="1">
      <c r="A759" s="1836"/>
      <c r="B759" s="1836"/>
      <c r="C759" s="1836"/>
      <c r="D759" s="1836"/>
      <c r="E759" s="1836"/>
      <c r="F759" s="1836"/>
      <c r="G759" s="1836"/>
      <c r="H759" s="1836"/>
      <c r="I759" s="1836"/>
      <c r="J759" s="1836"/>
    </row>
    <row r="760" spans="1:10" ht="15.75" customHeight="1">
      <c r="A760" s="1836"/>
      <c r="B760" s="1836"/>
      <c r="C760" s="1836"/>
      <c r="D760" s="1836"/>
      <c r="E760" s="1836"/>
      <c r="F760" s="1836"/>
      <c r="G760" s="1836"/>
      <c r="H760" s="1836"/>
      <c r="I760" s="1836"/>
      <c r="J760" s="1836"/>
    </row>
    <row r="761" spans="1:10" ht="15.75" customHeight="1">
      <c r="A761" s="1836"/>
      <c r="B761" s="1836"/>
      <c r="C761" s="1836"/>
      <c r="D761" s="1836"/>
      <c r="E761" s="1836"/>
      <c r="F761" s="1836"/>
      <c r="G761" s="1836"/>
      <c r="H761" s="1836"/>
      <c r="I761" s="1836"/>
      <c r="J761" s="1836"/>
    </row>
    <row r="762" spans="1:10" ht="15.75" customHeight="1">
      <c r="A762" s="1836"/>
      <c r="B762" s="1836"/>
      <c r="C762" s="1836"/>
      <c r="D762" s="1836"/>
      <c r="E762" s="1836"/>
      <c r="F762" s="1836"/>
      <c r="G762" s="1836"/>
      <c r="H762" s="1836"/>
      <c r="I762" s="1836"/>
      <c r="J762" s="1836"/>
    </row>
    <row r="763" spans="1:10" ht="15.75" customHeight="1">
      <c r="A763" s="1836"/>
      <c r="B763" s="1836"/>
      <c r="C763" s="1836"/>
      <c r="D763" s="1836"/>
      <c r="E763" s="1836"/>
      <c r="F763" s="1836"/>
      <c r="G763" s="1836"/>
      <c r="H763" s="1836"/>
      <c r="I763" s="1836"/>
      <c r="J763" s="1836"/>
    </row>
    <row r="764" spans="1:10" ht="15.75" customHeight="1">
      <c r="A764" s="1836"/>
      <c r="B764" s="1836"/>
      <c r="C764" s="1836"/>
      <c r="D764" s="1836"/>
      <c r="E764" s="1836"/>
      <c r="F764" s="1836"/>
      <c r="G764" s="1836"/>
      <c r="H764" s="1836"/>
      <c r="I764" s="1836"/>
      <c r="J764" s="1836"/>
    </row>
    <row r="765" spans="1:10" ht="15.75" customHeight="1">
      <c r="A765" s="1836"/>
      <c r="B765" s="1836"/>
      <c r="C765" s="1836"/>
      <c r="D765" s="1836"/>
      <c r="E765" s="1836"/>
      <c r="F765" s="1836"/>
      <c r="G765" s="1836"/>
      <c r="H765" s="1836"/>
      <c r="I765" s="1836"/>
      <c r="J765" s="1836"/>
    </row>
    <row r="766" spans="1:10" ht="15.75" customHeight="1">
      <c r="A766" s="1836"/>
      <c r="B766" s="1836"/>
      <c r="C766" s="1836"/>
      <c r="D766" s="1836"/>
      <c r="E766" s="1836"/>
      <c r="F766" s="1836"/>
      <c r="G766" s="1836"/>
      <c r="H766" s="1836"/>
      <c r="I766" s="1836"/>
      <c r="J766" s="1836"/>
    </row>
    <row r="767" spans="1:10" ht="15.75" customHeight="1">
      <c r="A767" s="1836"/>
      <c r="B767" s="1836"/>
      <c r="C767" s="1836"/>
      <c r="D767" s="1836"/>
      <c r="E767" s="1836"/>
      <c r="F767" s="1836"/>
      <c r="G767" s="1836"/>
      <c r="H767" s="1836"/>
      <c r="I767" s="1836"/>
      <c r="J767" s="1836"/>
    </row>
    <row r="768" spans="1:10" ht="15.75" customHeight="1">
      <c r="A768" s="1836"/>
      <c r="B768" s="1836"/>
      <c r="C768" s="1836"/>
      <c r="D768" s="1836"/>
      <c r="E768" s="1836"/>
      <c r="F768" s="1836"/>
      <c r="G768" s="1836"/>
      <c r="H768" s="1836"/>
      <c r="I768" s="1836"/>
      <c r="J768" s="1836"/>
    </row>
    <row r="769" spans="1:10" ht="15.75" customHeight="1">
      <c r="A769" s="1836"/>
      <c r="B769" s="1836"/>
      <c r="C769" s="1836"/>
      <c r="D769" s="1836"/>
      <c r="E769" s="1836"/>
      <c r="F769" s="1836"/>
      <c r="G769" s="1836"/>
      <c r="H769" s="1836"/>
      <c r="I769" s="1836"/>
      <c r="J769" s="1836"/>
    </row>
    <row r="770" spans="1:10" ht="15.75" customHeight="1">
      <c r="A770" s="1836"/>
      <c r="B770" s="1836"/>
      <c r="C770" s="1836"/>
      <c r="D770" s="1836"/>
      <c r="E770" s="1836"/>
      <c r="F770" s="1836"/>
      <c r="G770" s="1836"/>
      <c r="H770" s="1836"/>
      <c r="I770" s="1836"/>
      <c r="J770" s="1836"/>
    </row>
    <row r="771" spans="1:10" ht="15.75" customHeight="1">
      <c r="A771" s="1836"/>
      <c r="B771" s="1836"/>
      <c r="C771" s="1836"/>
      <c r="D771" s="1836"/>
      <c r="E771" s="1836"/>
      <c r="F771" s="1836"/>
      <c r="G771" s="1836"/>
      <c r="H771" s="1836"/>
      <c r="I771" s="1836"/>
      <c r="J771" s="1836"/>
    </row>
    <row r="772" spans="1:10" ht="15.75" customHeight="1">
      <c r="A772" s="1836"/>
      <c r="B772" s="1836"/>
      <c r="C772" s="1836"/>
      <c r="D772" s="1836"/>
      <c r="E772" s="1836"/>
      <c r="F772" s="1836"/>
      <c r="G772" s="1836"/>
      <c r="H772" s="1836"/>
      <c r="I772" s="1836"/>
      <c r="J772" s="1836"/>
    </row>
    <row r="773" spans="1:10" ht="15.75" customHeight="1">
      <c r="A773" s="1836"/>
      <c r="B773" s="1836"/>
      <c r="C773" s="1836"/>
      <c r="D773" s="1836"/>
      <c r="E773" s="1836"/>
      <c r="F773" s="1836"/>
      <c r="G773" s="1836"/>
      <c r="H773" s="1836"/>
      <c r="I773" s="1836"/>
      <c r="J773" s="1836"/>
    </row>
    <row r="774" spans="1:10" ht="15.75" customHeight="1">
      <c r="A774" s="1836"/>
      <c r="B774" s="1836"/>
      <c r="C774" s="1836"/>
      <c r="D774" s="1836"/>
      <c r="E774" s="1836"/>
      <c r="F774" s="1836"/>
      <c r="G774" s="1836"/>
      <c r="H774" s="1836"/>
      <c r="I774" s="1836"/>
      <c r="J774" s="1836"/>
    </row>
    <row r="775" spans="1:10" ht="15.75" customHeight="1">
      <c r="A775" s="1836"/>
      <c r="B775" s="1836"/>
      <c r="C775" s="1836"/>
      <c r="D775" s="1836"/>
      <c r="E775" s="1836"/>
      <c r="F775" s="1836"/>
      <c r="G775" s="1836"/>
      <c r="H775" s="1836"/>
      <c r="I775" s="1836"/>
      <c r="J775" s="1836"/>
    </row>
    <row r="776" spans="1:10" ht="15.75" customHeight="1">
      <c r="A776" s="1836"/>
      <c r="B776" s="1836"/>
      <c r="C776" s="1836"/>
      <c r="D776" s="1836"/>
      <c r="E776" s="1836"/>
      <c r="F776" s="1836"/>
      <c r="G776" s="1836"/>
      <c r="H776" s="1836"/>
      <c r="I776" s="1836"/>
      <c r="J776" s="1836"/>
    </row>
    <row r="777" spans="1:10" ht="15.75" customHeight="1">
      <c r="A777" s="1836"/>
      <c r="B777" s="1836"/>
      <c r="C777" s="1836"/>
      <c r="D777" s="1836"/>
      <c r="E777" s="1836"/>
      <c r="F777" s="1836"/>
      <c r="G777" s="1836"/>
      <c r="H777" s="1836"/>
      <c r="I777" s="1836"/>
      <c r="J777" s="1836"/>
    </row>
    <row r="778" spans="1:10" ht="15.75" customHeight="1">
      <c r="A778" s="1836"/>
      <c r="B778" s="1836"/>
      <c r="C778" s="1836"/>
      <c r="D778" s="1836"/>
      <c r="E778" s="1836"/>
      <c r="F778" s="1836"/>
      <c r="G778" s="1836"/>
      <c r="H778" s="1836"/>
      <c r="I778" s="1836"/>
      <c r="J778" s="1836"/>
    </row>
    <row r="779" spans="1:10" ht="15.75" customHeight="1">
      <c r="A779" s="1836"/>
      <c r="B779" s="1836"/>
      <c r="C779" s="1836"/>
      <c r="D779" s="1836"/>
      <c r="E779" s="1836"/>
      <c r="F779" s="1836"/>
      <c r="G779" s="1836"/>
      <c r="H779" s="1836"/>
      <c r="I779" s="1836"/>
      <c r="J779" s="1836"/>
    </row>
    <row r="780" spans="1:10" ht="15.75" customHeight="1">
      <c r="A780" s="1836"/>
      <c r="B780" s="1836"/>
      <c r="C780" s="1836"/>
      <c r="D780" s="1836"/>
      <c r="E780" s="1836"/>
      <c r="F780" s="1836"/>
      <c r="G780" s="1836"/>
      <c r="H780" s="1836"/>
      <c r="I780" s="1836"/>
      <c r="J780" s="1836"/>
    </row>
    <row r="781" spans="1:10" ht="15.75" customHeight="1">
      <c r="A781" s="1836"/>
      <c r="B781" s="1836"/>
      <c r="C781" s="1836"/>
      <c r="D781" s="1836"/>
      <c r="E781" s="1836"/>
      <c r="F781" s="1836"/>
      <c r="G781" s="1836"/>
      <c r="H781" s="1836"/>
      <c r="I781" s="1836"/>
      <c r="J781" s="1836"/>
    </row>
    <row r="782" spans="1:10" ht="15.75" customHeight="1">
      <c r="A782" s="1836"/>
      <c r="B782" s="1836"/>
      <c r="C782" s="1836"/>
      <c r="D782" s="1836"/>
      <c r="E782" s="1836"/>
      <c r="F782" s="1836"/>
      <c r="G782" s="1836"/>
      <c r="H782" s="1836"/>
      <c r="I782" s="1836"/>
      <c r="J782" s="1836"/>
    </row>
    <row r="783" spans="1:10" ht="15.75" customHeight="1">
      <c r="A783" s="1836"/>
      <c r="B783" s="1836"/>
      <c r="C783" s="1836"/>
      <c r="D783" s="1836"/>
      <c r="E783" s="1836"/>
      <c r="F783" s="1836"/>
      <c r="G783" s="1836"/>
      <c r="H783" s="1836"/>
      <c r="I783" s="1836"/>
      <c r="J783" s="1836"/>
    </row>
    <row r="784" spans="1:10" ht="15.75" customHeight="1">
      <c r="A784" s="1836"/>
      <c r="B784" s="1836"/>
      <c r="C784" s="1836"/>
      <c r="D784" s="1836"/>
      <c r="E784" s="1836"/>
      <c r="F784" s="1836"/>
      <c r="G784" s="1836"/>
      <c r="H784" s="1836"/>
      <c r="I784" s="1836"/>
      <c r="J784" s="1836"/>
    </row>
    <row r="785" spans="1:10" ht="15.75" customHeight="1">
      <c r="A785" s="1836"/>
      <c r="B785" s="1836"/>
      <c r="C785" s="1836"/>
      <c r="D785" s="1836"/>
      <c r="E785" s="1836"/>
      <c r="F785" s="1836"/>
      <c r="G785" s="1836"/>
      <c r="H785" s="1836"/>
      <c r="I785" s="1836"/>
      <c r="J785" s="1836"/>
    </row>
    <row r="786" spans="1:10" ht="15.75" customHeight="1">
      <c r="A786" s="1836"/>
      <c r="B786" s="1836"/>
      <c r="C786" s="1836"/>
      <c r="D786" s="1836"/>
      <c r="E786" s="1836"/>
      <c r="F786" s="1836"/>
      <c r="G786" s="1836"/>
      <c r="H786" s="1836"/>
      <c r="I786" s="1836"/>
      <c r="J786" s="1836"/>
    </row>
    <row r="787" spans="1:10" ht="15.75" customHeight="1">
      <c r="A787" s="1836"/>
      <c r="B787" s="1836"/>
      <c r="C787" s="1836"/>
      <c r="D787" s="1836"/>
      <c r="E787" s="1836"/>
      <c r="F787" s="1836"/>
      <c r="G787" s="1836"/>
      <c r="H787" s="1836"/>
      <c r="I787" s="1836"/>
      <c r="J787" s="1836"/>
    </row>
    <row r="788" spans="1:10" ht="15.75" customHeight="1">
      <c r="A788" s="1836"/>
      <c r="B788" s="1836"/>
      <c r="C788" s="1836"/>
      <c r="D788" s="1836"/>
      <c r="E788" s="1836"/>
      <c r="F788" s="1836"/>
      <c r="G788" s="1836"/>
      <c r="H788" s="1836"/>
      <c r="I788" s="1836"/>
      <c r="J788" s="1836"/>
    </row>
    <row r="789" spans="1:10" ht="15.75" customHeight="1">
      <c r="A789" s="1836"/>
      <c r="B789" s="1836"/>
      <c r="C789" s="1836"/>
      <c r="D789" s="1836"/>
      <c r="E789" s="1836"/>
      <c r="F789" s="1836"/>
      <c r="G789" s="1836"/>
      <c r="H789" s="1836"/>
      <c r="I789" s="1836"/>
      <c r="J789" s="1836"/>
    </row>
    <row r="790" spans="1:10" ht="15.75" customHeight="1">
      <c r="A790" s="1836"/>
      <c r="B790" s="1836"/>
      <c r="C790" s="1836"/>
      <c r="D790" s="1836"/>
      <c r="E790" s="1836"/>
      <c r="F790" s="1836"/>
      <c r="G790" s="1836"/>
      <c r="H790" s="1836"/>
      <c r="I790" s="1836"/>
      <c r="J790" s="1836"/>
    </row>
    <row r="791" spans="1:10" ht="15.75" customHeight="1">
      <c r="A791" s="1836"/>
      <c r="B791" s="1836"/>
      <c r="C791" s="1836"/>
      <c r="D791" s="1836"/>
      <c r="E791" s="1836"/>
      <c r="F791" s="1836"/>
      <c r="G791" s="1836"/>
      <c r="H791" s="1836"/>
      <c r="I791" s="1836"/>
      <c r="J791" s="1836"/>
    </row>
    <row r="792" spans="1:10" ht="15.75" customHeight="1">
      <c r="A792" s="1836"/>
      <c r="B792" s="1836"/>
      <c r="C792" s="1836"/>
      <c r="D792" s="1836"/>
      <c r="E792" s="1836"/>
      <c r="F792" s="1836"/>
      <c r="G792" s="1836"/>
      <c r="H792" s="1836"/>
      <c r="I792" s="1836"/>
      <c r="J792" s="1836"/>
    </row>
    <row r="793" spans="1:10" ht="15.75" customHeight="1">
      <c r="A793" s="1836"/>
      <c r="B793" s="1836"/>
      <c r="C793" s="1836"/>
      <c r="D793" s="1836"/>
      <c r="E793" s="1836"/>
      <c r="F793" s="1836"/>
      <c r="G793" s="1836"/>
      <c r="H793" s="1836"/>
      <c r="I793" s="1836"/>
      <c r="J793" s="1836"/>
    </row>
    <row r="794" spans="1:10" ht="15.75" customHeight="1">
      <c r="A794" s="1836"/>
      <c r="B794" s="1836"/>
      <c r="C794" s="1836"/>
      <c r="D794" s="1836"/>
      <c r="E794" s="1836"/>
      <c r="F794" s="1836"/>
      <c r="G794" s="1836"/>
      <c r="H794" s="1836"/>
      <c r="I794" s="1836"/>
      <c r="J794" s="1836"/>
    </row>
    <row r="795" spans="1:10" ht="15.75" customHeight="1">
      <c r="A795" s="1836"/>
      <c r="B795" s="1836"/>
      <c r="C795" s="1836"/>
      <c r="D795" s="1836"/>
      <c r="E795" s="1836"/>
      <c r="F795" s="1836"/>
      <c r="G795" s="1836"/>
      <c r="H795" s="1836"/>
      <c r="I795" s="1836"/>
      <c r="J795" s="1836"/>
    </row>
    <row r="796" spans="1:10" ht="15.75" customHeight="1">
      <c r="A796" s="1836"/>
      <c r="B796" s="1836"/>
      <c r="C796" s="1836"/>
      <c r="D796" s="1836"/>
      <c r="E796" s="1836"/>
      <c r="F796" s="1836"/>
      <c r="G796" s="1836"/>
      <c r="H796" s="1836"/>
      <c r="I796" s="1836"/>
      <c r="J796" s="1836"/>
    </row>
    <row r="797" spans="1:10" ht="15.75" customHeight="1">
      <c r="A797" s="1836"/>
      <c r="B797" s="1836"/>
      <c r="C797" s="1836"/>
      <c r="D797" s="1836"/>
      <c r="E797" s="1836"/>
      <c r="F797" s="1836"/>
      <c r="G797" s="1836"/>
      <c r="H797" s="1836"/>
      <c r="I797" s="1836"/>
      <c r="J797" s="1836"/>
    </row>
    <row r="798" spans="1:10" ht="15.75" customHeight="1">
      <c r="A798" s="1836"/>
      <c r="B798" s="1836"/>
      <c r="C798" s="1836"/>
      <c r="D798" s="1836"/>
      <c r="E798" s="1836"/>
      <c r="F798" s="1836"/>
      <c r="G798" s="1836"/>
      <c r="H798" s="1836"/>
      <c r="I798" s="1836"/>
      <c r="J798" s="1836"/>
    </row>
    <row r="799" spans="1:10" ht="15.75" customHeight="1">
      <c r="A799" s="1836"/>
      <c r="B799" s="1836"/>
      <c r="C799" s="1836"/>
      <c r="D799" s="1836"/>
      <c r="E799" s="1836"/>
      <c r="F799" s="1836"/>
      <c r="G799" s="1836"/>
      <c r="H799" s="1836"/>
      <c r="I799" s="1836"/>
      <c r="J799" s="1836"/>
    </row>
    <row r="800" spans="1:10" ht="15.75" customHeight="1">
      <c r="A800" s="1836"/>
      <c r="B800" s="1836"/>
      <c r="C800" s="1836"/>
      <c r="D800" s="1836"/>
      <c r="E800" s="1836"/>
      <c r="F800" s="1836"/>
      <c r="G800" s="1836"/>
      <c r="H800" s="1836"/>
      <c r="I800" s="1836"/>
      <c r="J800" s="1836"/>
    </row>
    <row r="801" spans="1:10" ht="15.75" customHeight="1">
      <c r="A801" s="1836"/>
      <c r="B801" s="1836"/>
      <c r="C801" s="1836"/>
      <c r="D801" s="1836"/>
      <c r="E801" s="1836"/>
      <c r="F801" s="1836"/>
      <c r="G801" s="1836"/>
      <c r="H801" s="1836"/>
      <c r="I801" s="1836"/>
      <c r="J801" s="1836"/>
    </row>
    <row r="802" spans="1:10" ht="15.75" customHeight="1">
      <c r="A802" s="1836"/>
      <c r="B802" s="1836"/>
      <c r="C802" s="1836"/>
      <c r="D802" s="1836"/>
      <c r="E802" s="1836"/>
      <c r="F802" s="1836"/>
      <c r="G802" s="1836"/>
      <c r="H802" s="1836"/>
      <c r="I802" s="1836"/>
      <c r="J802" s="1836"/>
    </row>
    <row r="803" spans="1:10" ht="15.75" customHeight="1">
      <c r="A803" s="1836"/>
      <c r="B803" s="1836"/>
      <c r="C803" s="1836"/>
      <c r="D803" s="1836"/>
      <c r="E803" s="1836"/>
      <c r="F803" s="1836"/>
      <c r="G803" s="1836"/>
      <c r="H803" s="1836"/>
      <c r="I803" s="1836"/>
      <c r="J803" s="1836"/>
    </row>
    <row r="804" spans="1:10" ht="15.75" customHeight="1">
      <c r="A804" s="1836"/>
      <c r="B804" s="1836"/>
      <c r="C804" s="1836"/>
      <c r="D804" s="1836"/>
      <c r="E804" s="1836"/>
      <c r="F804" s="1836"/>
      <c r="G804" s="1836"/>
      <c r="H804" s="1836"/>
      <c r="I804" s="1836"/>
      <c r="J804" s="1836"/>
    </row>
    <row r="805" spans="1:10" ht="15.75" customHeight="1">
      <c r="A805" s="1836"/>
      <c r="B805" s="1836"/>
      <c r="C805" s="1836"/>
      <c r="D805" s="1836"/>
      <c r="E805" s="1836"/>
      <c r="F805" s="1836"/>
      <c r="G805" s="1836"/>
      <c r="H805" s="1836"/>
      <c r="I805" s="1836"/>
      <c r="J805" s="1836"/>
    </row>
    <row r="806" spans="1:10" ht="15.75" customHeight="1">
      <c r="A806" s="1836"/>
      <c r="B806" s="1836"/>
      <c r="C806" s="1836"/>
      <c r="D806" s="1836"/>
      <c r="E806" s="1836"/>
      <c r="F806" s="1836"/>
      <c r="G806" s="1836"/>
      <c r="H806" s="1836"/>
      <c r="I806" s="1836"/>
      <c r="J806" s="1836"/>
    </row>
    <row r="807" spans="1:10" ht="15.75" customHeight="1">
      <c r="A807" s="1836"/>
      <c r="B807" s="1836"/>
      <c r="C807" s="1836"/>
      <c r="D807" s="1836"/>
      <c r="E807" s="1836"/>
      <c r="F807" s="1836"/>
      <c r="G807" s="1836"/>
      <c r="H807" s="1836"/>
      <c r="I807" s="1836"/>
      <c r="J807" s="1836"/>
    </row>
    <row r="808" spans="1:10" ht="15.75" customHeight="1">
      <c r="A808" s="1836"/>
      <c r="B808" s="1836"/>
      <c r="C808" s="1836"/>
      <c r="D808" s="1836"/>
      <c r="E808" s="1836"/>
      <c r="F808" s="1836"/>
      <c r="G808" s="1836"/>
      <c r="H808" s="1836"/>
      <c r="I808" s="1836"/>
      <c r="J808" s="1836"/>
    </row>
    <row r="809" spans="1:10" ht="15.75" customHeight="1">
      <c r="A809" s="1836"/>
      <c r="B809" s="1836"/>
      <c r="C809" s="1836"/>
      <c r="D809" s="1836"/>
      <c r="E809" s="1836"/>
      <c r="F809" s="1836"/>
      <c r="G809" s="1836"/>
      <c r="H809" s="1836"/>
      <c r="I809" s="1836"/>
      <c r="J809" s="1836"/>
    </row>
    <row r="810" spans="1:10" ht="15.75" customHeight="1">
      <c r="A810" s="1836"/>
      <c r="B810" s="1836"/>
      <c r="C810" s="1836"/>
      <c r="D810" s="1836"/>
      <c r="E810" s="1836"/>
      <c r="F810" s="1836"/>
      <c r="G810" s="1836"/>
      <c r="H810" s="1836"/>
      <c r="I810" s="1836"/>
      <c r="J810" s="1836"/>
    </row>
    <row r="811" spans="1:10" ht="15.75" customHeight="1">
      <c r="A811" s="1836"/>
      <c r="B811" s="1836"/>
      <c r="C811" s="1836"/>
      <c r="D811" s="1836"/>
      <c r="E811" s="1836"/>
      <c r="F811" s="1836"/>
      <c r="G811" s="1836"/>
      <c r="H811" s="1836"/>
      <c r="I811" s="1836"/>
      <c r="J811" s="1836"/>
    </row>
    <row r="812" spans="1:10" ht="15.75" customHeight="1">
      <c r="A812" s="1836"/>
      <c r="B812" s="1836"/>
      <c r="C812" s="1836"/>
      <c r="D812" s="1836"/>
      <c r="E812" s="1836"/>
      <c r="F812" s="1836"/>
      <c r="G812" s="1836"/>
      <c r="H812" s="1836"/>
      <c r="I812" s="1836"/>
      <c r="J812" s="1836"/>
    </row>
    <row r="813" spans="1:10" ht="15.75" customHeight="1">
      <c r="A813" s="1836"/>
      <c r="B813" s="1836"/>
      <c r="C813" s="1836"/>
      <c r="D813" s="1836"/>
      <c r="E813" s="1836"/>
      <c r="F813" s="1836"/>
      <c r="G813" s="1836"/>
      <c r="H813" s="1836"/>
      <c r="I813" s="1836"/>
      <c r="J813" s="1836"/>
    </row>
    <row r="814" spans="1:10" ht="15.75" customHeight="1">
      <c r="A814" s="1836"/>
      <c r="B814" s="1836"/>
      <c r="C814" s="1836"/>
      <c r="D814" s="1836"/>
      <c r="E814" s="1836"/>
      <c r="F814" s="1836"/>
      <c r="G814" s="1836"/>
      <c r="H814" s="1836"/>
      <c r="I814" s="1836"/>
      <c r="J814" s="1836"/>
    </row>
    <row r="815" spans="1:10" ht="15.75" customHeight="1">
      <c r="A815" s="1836"/>
      <c r="B815" s="1836"/>
      <c r="C815" s="1836"/>
      <c r="D815" s="1836"/>
      <c r="E815" s="1836"/>
      <c r="F815" s="1836"/>
      <c r="G815" s="1836"/>
      <c r="H815" s="1836"/>
      <c r="I815" s="1836"/>
      <c r="J815" s="1836"/>
    </row>
    <row r="816" spans="1:10" ht="15.75" customHeight="1">
      <c r="A816" s="1836"/>
      <c r="B816" s="1836"/>
      <c r="C816" s="1836"/>
      <c r="D816" s="1836"/>
      <c r="E816" s="1836"/>
      <c r="F816" s="1836"/>
      <c r="G816" s="1836"/>
      <c r="H816" s="1836"/>
      <c r="I816" s="1836"/>
      <c r="J816" s="1836"/>
    </row>
    <row r="817" spans="1:10" ht="15.75" customHeight="1">
      <c r="A817" s="1836"/>
      <c r="B817" s="1836"/>
      <c r="C817" s="1836"/>
      <c r="D817" s="1836"/>
      <c r="E817" s="1836"/>
      <c r="F817" s="1836"/>
      <c r="G817" s="1836"/>
      <c r="H817" s="1836"/>
      <c r="I817" s="1836"/>
      <c r="J817" s="1836"/>
    </row>
    <row r="818" spans="1:10" ht="15.75" customHeight="1">
      <c r="A818" s="1836"/>
      <c r="B818" s="1836"/>
      <c r="C818" s="1836"/>
      <c r="D818" s="1836"/>
      <c r="E818" s="1836"/>
      <c r="F818" s="1836"/>
      <c r="G818" s="1836"/>
      <c r="H818" s="1836"/>
      <c r="I818" s="1836"/>
      <c r="J818" s="1836"/>
    </row>
    <row r="819" spans="1:10" ht="15.75" customHeight="1">
      <c r="A819" s="1836"/>
      <c r="B819" s="1836"/>
      <c r="C819" s="1836"/>
      <c r="D819" s="1836"/>
      <c r="E819" s="1836"/>
      <c r="F819" s="1836"/>
      <c r="G819" s="1836"/>
      <c r="H819" s="1836"/>
      <c r="I819" s="1836"/>
      <c r="J819" s="1836"/>
    </row>
    <row r="820" spans="1:10" ht="15.75" customHeight="1">
      <c r="A820" s="1836"/>
      <c r="B820" s="1836"/>
      <c r="C820" s="1836"/>
      <c r="D820" s="1836"/>
      <c r="E820" s="1836"/>
      <c r="F820" s="1836"/>
      <c r="G820" s="1836"/>
      <c r="H820" s="1836"/>
      <c r="I820" s="1836"/>
      <c r="J820" s="1836"/>
    </row>
    <row r="821" spans="1:10" ht="15.75" customHeight="1">
      <c r="A821" s="1836"/>
      <c r="B821" s="1836"/>
      <c r="C821" s="1836"/>
      <c r="D821" s="1836"/>
      <c r="E821" s="1836"/>
      <c r="F821" s="1836"/>
      <c r="G821" s="1836"/>
      <c r="H821" s="1836"/>
      <c r="I821" s="1836"/>
      <c r="J821" s="1836"/>
    </row>
    <row r="822" spans="1:10" ht="15.75" customHeight="1">
      <c r="A822" s="1836"/>
      <c r="B822" s="1836"/>
      <c r="C822" s="1836"/>
      <c r="D822" s="1836"/>
      <c r="E822" s="1836"/>
      <c r="F822" s="1836"/>
      <c r="G822" s="1836"/>
      <c r="H822" s="1836"/>
      <c r="I822" s="1836"/>
      <c r="J822" s="1836"/>
    </row>
    <row r="823" spans="1:10" ht="15.75" customHeight="1">
      <c r="A823" s="1836"/>
      <c r="B823" s="1836"/>
      <c r="C823" s="1836"/>
      <c r="D823" s="1836"/>
      <c r="E823" s="1836"/>
      <c r="F823" s="1836"/>
      <c r="G823" s="1836"/>
      <c r="H823" s="1836"/>
      <c r="I823" s="1836"/>
      <c r="J823" s="1836"/>
    </row>
    <row r="824" spans="1:10" ht="15.75" customHeight="1">
      <c r="A824" s="1836"/>
      <c r="B824" s="1836"/>
      <c r="C824" s="1836"/>
      <c r="D824" s="1836"/>
      <c r="E824" s="1836"/>
      <c r="F824" s="1836"/>
      <c r="G824" s="1836"/>
      <c r="H824" s="1836"/>
      <c r="I824" s="1836"/>
      <c r="J824" s="1836"/>
    </row>
    <row r="825" spans="1:10" ht="15.75" customHeight="1">
      <c r="A825" s="1836"/>
      <c r="B825" s="1836"/>
      <c r="C825" s="1836"/>
      <c r="D825" s="1836"/>
      <c r="E825" s="1836"/>
      <c r="F825" s="1836"/>
      <c r="G825" s="1836"/>
      <c r="H825" s="1836"/>
      <c r="I825" s="1836"/>
      <c r="J825" s="1836"/>
    </row>
    <row r="826" spans="1:10" ht="15.75" customHeight="1">
      <c r="A826" s="1836"/>
      <c r="B826" s="1836"/>
      <c r="C826" s="1836"/>
      <c r="D826" s="1836"/>
      <c r="E826" s="1836"/>
      <c r="F826" s="1836"/>
      <c r="G826" s="1836"/>
      <c r="H826" s="1836"/>
      <c r="I826" s="1836"/>
      <c r="J826" s="1836"/>
    </row>
    <row r="827" spans="1:10" ht="15.75" customHeight="1">
      <c r="A827" s="1836"/>
      <c r="B827" s="1836"/>
      <c r="C827" s="1836"/>
      <c r="D827" s="1836"/>
      <c r="E827" s="1836"/>
      <c r="F827" s="1836"/>
      <c r="G827" s="1836"/>
      <c r="H827" s="1836"/>
      <c r="I827" s="1836"/>
      <c r="J827" s="1836"/>
    </row>
    <row r="828" spans="1:10" ht="15.75" customHeight="1">
      <c r="A828" s="1836"/>
      <c r="B828" s="1836"/>
      <c r="C828" s="1836"/>
      <c r="D828" s="1836"/>
      <c r="E828" s="1836"/>
      <c r="F828" s="1836"/>
      <c r="G828" s="1836"/>
      <c r="H828" s="1836"/>
      <c r="I828" s="1836"/>
      <c r="J828" s="1836"/>
    </row>
    <row r="829" spans="1:10" ht="15.75" customHeight="1">
      <c r="A829" s="1836"/>
      <c r="B829" s="1836"/>
      <c r="C829" s="1836"/>
      <c r="D829" s="1836"/>
      <c r="E829" s="1836"/>
      <c r="F829" s="1836"/>
      <c r="G829" s="1836"/>
      <c r="H829" s="1836"/>
      <c r="I829" s="1836"/>
      <c r="J829" s="1836"/>
    </row>
    <row r="830" spans="1:10" ht="15.75" customHeight="1">
      <c r="A830" s="1836"/>
      <c r="B830" s="1836"/>
      <c r="C830" s="1836"/>
      <c r="D830" s="1836"/>
      <c r="E830" s="1836"/>
      <c r="F830" s="1836"/>
      <c r="G830" s="1836"/>
      <c r="H830" s="1836"/>
      <c r="I830" s="1836"/>
      <c r="J830" s="1836"/>
    </row>
    <row r="831" spans="1:10" ht="15.75" customHeight="1">
      <c r="A831" s="1836"/>
      <c r="B831" s="1836"/>
      <c r="C831" s="1836"/>
      <c r="D831" s="1836"/>
      <c r="E831" s="1836"/>
      <c r="F831" s="1836"/>
      <c r="G831" s="1836"/>
      <c r="H831" s="1836"/>
      <c r="I831" s="1836"/>
      <c r="J831" s="1836"/>
    </row>
    <row r="832" spans="1:10" ht="15.75" customHeight="1">
      <c r="A832" s="1836"/>
      <c r="B832" s="1836"/>
      <c r="C832" s="1836"/>
      <c r="D832" s="1836"/>
      <c r="E832" s="1836"/>
      <c r="F832" s="1836"/>
      <c r="G832" s="1836"/>
      <c r="H832" s="1836"/>
      <c r="I832" s="1836"/>
      <c r="J832" s="1836"/>
    </row>
    <row r="833" spans="1:10" ht="15.75" customHeight="1">
      <c r="A833" s="1836"/>
      <c r="B833" s="1836"/>
      <c r="C833" s="1836"/>
      <c r="D833" s="1836"/>
      <c r="E833" s="1836"/>
      <c r="F833" s="1836"/>
      <c r="G833" s="1836"/>
      <c r="H833" s="1836"/>
      <c r="I833" s="1836"/>
      <c r="J833" s="1836"/>
    </row>
    <row r="834" spans="1:10" ht="15.75" customHeight="1">
      <c r="A834" s="1836"/>
      <c r="B834" s="1836"/>
      <c r="C834" s="1836"/>
      <c r="D834" s="1836"/>
      <c r="E834" s="1836"/>
      <c r="F834" s="1836"/>
      <c r="G834" s="1836"/>
      <c r="H834" s="1836"/>
      <c r="I834" s="1836"/>
      <c r="J834" s="1836"/>
    </row>
    <row r="835" spans="1:10" ht="15.75" customHeight="1">
      <c r="A835" s="1836"/>
      <c r="B835" s="1836"/>
      <c r="C835" s="1836"/>
      <c r="D835" s="1836"/>
      <c r="E835" s="1836"/>
      <c r="F835" s="1836"/>
      <c r="G835" s="1836"/>
      <c r="H835" s="1836"/>
      <c r="I835" s="1836"/>
      <c r="J835" s="1836"/>
    </row>
    <row r="836" spans="1:10" ht="15.75" customHeight="1">
      <c r="A836" s="1836"/>
      <c r="B836" s="1836"/>
      <c r="C836" s="1836"/>
      <c r="D836" s="1836"/>
      <c r="E836" s="1836"/>
      <c r="F836" s="1836"/>
      <c r="G836" s="1836"/>
      <c r="H836" s="1836"/>
      <c r="I836" s="1836"/>
      <c r="J836" s="1836"/>
    </row>
    <row r="837" spans="1:10" ht="15.75" customHeight="1">
      <c r="A837" s="1836"/>
      <c r="B837" s="1836"/>
      <c r="C837" s="1836"/>
      <c r="D837" s="1836"/>
      <c r="E837" s="1836"/>
      <c r="F837" s="1836"/>
      <c r="G837" s="1836"/>
      <c r="H837" s="1836"/>
      <c r="I837" s="1836"/>
      <c r="J837" s="1836"/>
    </row>
    <row r="838" spans="1:10" ht="15.75" customHeight="1">
      <c r="A838" s="1836"/>
      <c r="B838" s="1836"/>
      <c r="C838" s="1836"/>
      <c r="D838" s="1836"/>
      <c r="E838" s="1836"/>
      <c r="F838" s="1836"/>
      <c r="G838" s="1836"/>
      <c r="H838" s="1836"/>
      <c r="I838" s="1836"/>
      <c r="J838" s="1836"/>
    </row>
    <row r="839" spans="1:10" ht="15.75" customHeight="1">
      <c r="A839" s="1836"/>
      <c r="B839" s="1836"/>
      <c r="C839" s="1836"/>
      <c r="D839" s="1836"/>
      <c r="E839" s="1836"/>
      <c r="F839" s="1836"/>
      <c r="G839" s="1836"/>
      <c r="H839" s="1836"/>
      <c r="I839" s="1836"/>
      <c r="J839" s="1836"/>
    </row>
    <row r="840" spans="1:10" ht="15.75" customHeight="1">
      <c r="A840" s="1836"/>
      <c r="B840" s="1836"/>
      <c r="C840" s="1836"/>
      <c r="D840" s="1836"/>
      <c r="E840" s="1836"/>
      <c r="F840" s="1836"/>
      <c r="G840" s="1836"/>
      <c r="H840" s="1836"/>
      <c r="I840" s="1836"/>
      <c r="J840" s="1836"/>
    </row>
    <row r="841" spans="1:10" ht="15.75" customHeight="1">
      <c r="A841" s="1836"/>
      <c r="B841" s="1836"/>
      <c r="C841" s="1836"/>
      <c r="D841" s="1836"/>
      <c r="E841" s="1836"/>
      <c r="F841" s="1836"/>
      <c r="G841" s="1836"/>
      <c r="H841" s="1836"/>
      <c r="I841" s="1836"/>
      <c r="J841" s="1836"/>
    </row>
    <row r="842" spans="1:10" ht="15.75" customHeight="1">
      <c r="A842" s="1836"/>
      <c r="B842" s="1836"/>
      <c r="C842" s="1836"/>
      <c r="D842" s="1836"/>
      <c r="E842" s="1836"/>
      <c r="F842" s="1836"/>
      <c r="G842" s="1836"/>
      <c r="H842" s="1836"/>
      <c r="I842" s="1836"/>
      <c r="J842" s="1836"/>
    </row>
    <row r="843" spans="1:10" ht="15.75" customHeight="1">
      <c r="A843" s="1836"/>
      <c r="B843" s="1836"/>
      <c r="C843" s="1836"/>
      <c r="D843" s="1836"/>
      <c r="E843" s="1836"/>
      <c r="F843" s="1836"/>
      <c r="G843" s="1836"/>
      <c r="H843" s="1836"/>
      <c r="I843" s="1836"/>
      <c r="J843" s="1836"/>
    </row>
    <row r="844" spans="1:10" ht="15.75" customHeight="1">
      <c r="A844" s="1836"/>
      <c r="B844" s="1836"/>
      <c r="C844" s="1836"/>
      <c r="D844" s="1836"/>
      <c r="E844" s="1836"/>
      <c r="F844" s="1836"/>
      <c r="G844" s="1836"/>
      <c r="H844" s="1836"/>
      <c r="I844" s="1836"/>
      <c r="J844" s="1836"/>
    </row>
    <row r="845" spans="1:10" ht="15.75" customHeight="1">
      <c r="A845" s="1836"/>
      <c r="B845" s="1836"/>
      <c r="C845" s="1836"/>
      <c r="D845" s="1836"/>
      <c r="E845" s="1836"/>
      <c r="F845" s="1836"/>
      <c r="G845" s="1836"/>
      <c r="H845" s="1836"/>
      <c r="I845" s="1836"/>
      <c r="J845" s="1836"/>
    </row>
    <row r="846" spans="1:10" ht="15.75" customHeight="1">
      <c r="A846" s="1836"/>
      <c r="B846" s="1836"/>
      <c r="C846" s="1836"/>
      <c r="D846" s="1836"/>
      <c r="E846" s="1836"/>
      <c r="F846" s="1836"/>
      <c r="G846" s="1836"/>
      <c r="H846" s="1836"/>
      <c r="I846" s="1836"/>
      <c r="J846" s="1836"/>
    </row>
    <row r="847" spans="1:10" ht="15.75" customHeight="1">
      <c r="A847" s="1836"/>
      <c r="B847" s="1836"/>
      <c r="C847" s="1836"/>
      <c r="D847" s="1836"/>
      <c r="E847" s="1836"/>
      <c r="F847" s="1836"/>
      <c r="G847" s="1836"/>
      <c r="H847" s="1836"/>
      <c r="I847" s="1836"/>
      <c r="J847" s="1836"/>
    </row>
    <row r="848" spans="1:10" ht="15.75" customHeight="1">
      <c r="A848" s="1836"/>
      <c r="B848" s="1836"/>
      <c r="C848" s="1836"/>
      <c r="D848" s="1836"/>
      <c r="E848" s="1836"/>
      <c r="F848" s="1836"/>
      <c r="G848" s="1836"/>
      <c r="H848" s="1836"/>
      <c r="I848" s="1836"/>
      <c r="J848" s="1836"/>
    </row>
    <row r="849" spans="1:10" ht="15.75" customHeight="1">
      <c r="A849" s="1836"/>
      <c r="B849" s="1836"/>
      <c r="C849" s="1836"/>
      <c r="D849" s="1836"/>
      <c r="E849" s="1836"/>
      <c r="F849" s="1836"/>
      <c r="G849" s="1836"/>
      <c r="H849" s="1836"/>
      <c r="I849" s="1836"/>
      <c r="J849" s="1836"/>
    </row>
    <row r="850" spans="1:10" ht="15.75" customHeight="1">
      <c r="A850" s="1836"/>
      <c r="B850" s="1836"/>
      <c r="C850" s="1836"/>
      <c r="D850" s="1836"/>
      <c r="E850" s="1836"/>
      <c r="F850" s="1836"/>
      <c r="G850" s="1836"/>
      <c r="H850" s="1836"/>
      <c r="I850" s="1836"/>
      <c r="J850" s="1836"/>
    </row>
    <row r="851" spans="1:10" ht="15.75" customHeight="1">
      <c r="A851" s="1836"/>
      <c r="B851" s="1836"/>
      <c r="C851" s="1836"/>
      <c r="D851" s="1836"/>
      <c r="E851" s="1836"/>
      <c r="F851" s="1836"/>
      <c r="G851" s="1836"/>
      <c r="H851" s="1836"/>
      <c r="I851" s="1836"/>
      <c r="J851" s="1836"/>
    </row>
    <row r="852" spans="1:10" ht="15.75" customHeight="1">
      <c r="A852" s="1836"/>
      <c r="B852" s="1836"/>
      <c r="C852" s="1836"/>
      <c r="D852" s="1836"/>
      <c r="E852" s="1836"/>
      <c r="F852" s="1836"/>
      <c r="G852" s="1836"/>
      <c r="H852" s="1836"/>
      <c r="I852" s="1836"/>
      <c r="J852" s="1836"/>
    </row>
    <row r="853" spans="1:10" ht="15.75" customHeight="1">
      <c r="A853" s="1836"/>
      <c r="B853" s="1836"/>
      <c r="C853" s="1836"/>
      <c r="D853" s="1836"/>
      <c r="E853" s="1836"/>
      <c r="F853" s="1836"/>
      <c r="G853" s="1836"/>
      <c r="H853" s="1836"/>
      <c r="I853" s="1836"/>
      <c r="J853" s="1836"/>
    </row>
    <row r="854" spans="1:10" ht="15.75" customHeight="1">
      <c r="A854" s="1836"/>
      <c r="B854" s="1836"/>
      <c r="C854" s="1836"/>
      <c r="D854" s="1836"/>
      <c r="E854" s="1836"/>
      <c r="F854" s="1836"/>
      <c r="G854" s="1836"/>
      <c r="H854" s="1836"/>
      <c r="I854" s="1836"/>
      <c r="J854" s="1836"/>
    </row>
    <row r="855" spans="1:10" ht="15.75" customHeight="1">
      <c r="A855" s="1836"/>
      <c r="B855" s="1836"/>
      <c r="C855" s="1836"/>
      <c r="D855" s="1836"/>
      <c r="E855" s="1836"/>
      <c r="F855" s="1836"/>
      <c r="G855" s="1836"/>
      <c r="H855" s="1836"/>
      <c r="I855" s="1836"/>
      <c r="J855" s="1836"/>
    </row>
    <row r="856" spans="1:10" ht="15.75" customHeight="1">
      <c r="A856" s="1836"/>
      <c r="B856" s="1836"/>
      <c r="C856" s="1836"/>
      <c r="D856" s="1836"/>
      <c r="E856" s="1836"/>
      <c r="F856" s="1836"/>
      <c r="G856" s="1836"/>
      <c r="H856" s="1836"/>
      <c r="I856" s="1836"/>
      <c r="J856" s="1836"/>
    </row>
    <row r="857" spans="1:10" ht="15.75" customHeight="1">
      <c r="A857" s="1836"/>
      <c r="B857" s="1836"/>
      <c r="C857" s="1836"/>
      <c r="D857" s="1836"/>
      <c r="E857" s="1836"/>
      <c r="F857" s="1836"/>
      <c r="G857" s="1836"/>
      <c r="H857" s="1836"/>
      <c r="I857" s="1836"/>
      <c r="J857" s="1836"/>
    </row>
    <row r="858" spans="1:10" ht="15.75" customHeight="1">
      <c r="A858" s="1836"/>
      <c r="B858" s="1836"/>
      <c r="C858" s="1836"/>
      <c r="D858" s="1836"/>
      <c r="E858" s="1836"/>
      <c r="F858" s="1836"/>
      <c r="G858" s="1836"/>
      <c r="H858" s="1836"/>
      <c r="I858" s="1836"/>
      <c r="J858" s="1836"/>
    </row>
    <row r="859" spans="1:10" ht="15.75" customHeight="1">
      <c r="A859" s="1836"/>
      <c r="B859" s="1836"/>
      <c r="C859" s="1836"/>
      <c r="D859" s="1836"/>
      <c r="E859" s="1836"/>
      <c r="F859" s="1836"/>
      <c r="G859" s="1836"/>
      <c r="H859" s="1836"/>
      <c r="I859" s="1836"/>
      <c r="J859" s="1836"/>
    </row>
    <row r="860" spans="1:10" ht="15.75" customHeight="1">
      <c r="A860" s="1836"/>
      <c r="B860" s="1836"/>
      <c r="C860" s="1836"/>
      <c r="D860" s="1836"/>
      <c r="E860" s="1836"/>
      <c r="F860" s="1836"/>
      <c r="G860" s="1836"/>
      <c r="H860" s="1836"/>
      <c r="I860" s="1836"/>
      <c r="J860" s="1836"/>
    </row>
    <row r="861" spans="1:10" ht="15.75" customHeight="1">
      <c r="A861" s="1836"/>
      <c r="B861" s="1836"/>
      <c r="C861" s="1836"/>
      <c r="D861" s="1836"/>
      <c r="E861" s="1836"/>
      <c r="F861" s="1836"/>
      <c r="G861" s="1836"/>
      <c r="H861" s="1836"/>
      <c r="I861" s="1836"/>
      <c r="J861" s="1836"/>
    </row>
    <row r="862" spans="1:10" ht="15.75" customHeight="1">
      <c r="A862" s="1836"/>
      <c r="B862" s="1836"/>
      <c r="C862" s="1836"/>
      <c r="D862" s="1836"/>
      <c r="E862" s="1836"/>
      <c r="F862" s="1836"/>
      <c r="G862" s="1836"/>
      <c r="H862" s="1836"/>
      <c r="I862" s="1836"/>
      <c r="J862" s="1836"/>
    </row>
    <row r="863" spans="1:10" ht="15.75" customHeight="1">
      <c r="A863" s="1836"/>
      <c r="B863" s="1836"/>
      <c r="C863" s="1836"/>
      <c r="D863" s="1836"/>
      <c r="E863" s="1836"/>
      <c r="F863" s="1836"/>
      <c r="G863" s="1836"/>
      <c r="H863" s="1836"/>
      <c r="I863" s="1836"/>
      <c r="J863" s="1836"/>
    </row>
    <row r="864" spans="1:10" ht="15.75" customHeight="1">
      <c r="A864" s="1836"/>
      <c r="B864" s="1836"/>
      <c r="C864" s="1836"/>
      <c r="D864" s="1836"/>
      <c r="E864" s="1836"/>
      <c r="F864" s="1836"/>
      <c r="G864" s="1836"/>
      <c r="H864" s="1836"/>
      <c r="I864" s="1836"/>
      <c r="J864" s="1836"/>
    </row>
    <row r="865" spans="1:10" ht="15.75" customHeight="1">
      <c r="A865" s="1836"/>
      <c r="B865" s="1836"/>
      <c r="C865" s="1836"/>
      <c r="D865" s="1836"/>
      <c r="E865" s="1836"/>
      <c r="F865" s="1836"/>
      <c r="G865" s="1836"/>
      <c r="H865" s="1836"/>
      <c r="I865" s="1836"/>
      <c r="J865" s="1836"/>
    </row>
    <row r="866" spans="1:10" ht="15.75" customHeight="1">
      <c r="A866" s="1836"/>
      <c r="B866" s="1836"/>
      <c r="C866" s="1836"/>
      <c r="D866" s="1836"/>
      <c r="E866" s="1836"/>
      <c r="F866" s="1836"/>
      <c r="G866" s="1836"/>
      <c r="H866" s="1836"/>
      <c r="I866" s="1836"/>
      <c r="J866" s="1836"/>
    </row>
    <row r="867" spans="1:10" ht="15.75" customHeight="1">
      <c r="A867" s="1836"/>
      <c r="B867" s="1836"/>
      <c r="C867" s="1836"/>
      <c r="D867" s="1836"/>
      <c r="E867" s="1836"/>
      <c r="F867" s="1836"/>
      <c r="G867" s="1836"/>
      <c r="H867" s="1836"/>
      <c r="I867" s="1836"/>
      <c r="J867" s="1836"/>
    </row>
    <row r="868" spans="1:10" ht="15.75" customHeight="1">
      <c r="A868" s="1836"/>
      <c r="B868" s="1836"/>
      <c r="C868" s="1836"/>
      <c r="D868" s="1836"/>
      <c r="E868" s="1836"/>
      <c r="F868" s="1836"/>
      <c r="G868" s="1836"/>
      <c r="H868" s="1836"/>
      <c r="I868" s="1836"/>
      <c r="J868" s="1836"/>
    </row>
    <row r="869" spans="1:10" ht="15.75" customHeight="1">
      <c r="A869" s="1836"/>
      <c r="B869" s="1836"/>
      <c r="C869" s="1836"/>
      <c r="D869" s="1836"/>
      <c r="E869" s="1836"/>
      <c r="F869" s="1836"/>
      <c r="G869" s="1836"/>
      <c r="H869" s="1836"/>
      <c r="I869" s="1836"/>
      <c r="J869" s="1836"/>
    </row>
    <row r="870" spans="1:10" ht="15.75" customHeight="1">
      <c r="A870" s="1836"/>
      <c r="B870" s="1836"/>
      <c r="C870" s="1836"/>
      <c r="D870" s="1836"/>
      <c r="E870" s="1836"/>
      <c r="F870" s="1836"/>
      <c r="G870" s="1836"/>
      <c r="H870" s="1836"/>
      <c r="I870" s="1836"/>
      <c r="J870" s="1836"/>
    </row>
    <row r="871" spans="1:10" ht="15.75" customHeight="1">
      <c r="A871" s="1836"/>
      <c r="B871" s="1836"/>
      <c r="C871" s="1836"/>
      <c r="D871" s="1836"/>
      <c r="E871" s="1836"/>
      <c r="F871" s="1836"/>
      <c r="G871" s="1836"/>
      <c r="H871" s="1836"/>
      <c r="I871" s="1836"/>
      <c r="J871" s="1836"/>
    </row>
    <row r="872" spans="1:10" ht="15.75" customHeight="1">
      <c r="A872" s="1836"/>
      <c r="B872" s="1836"/>
      <c r="C872" s="1836"/>
      <c r="D872" s="1836"/>
      <c r="E872" s="1836"/>
      <c r="F872" s="1836"/>
      <c r="G872" s="1836"/>
      <c r="H872" s="1836"/>
      <c r="I872" s="1836"/>
      <c r="J872" s="1836"/>
    </row>
    <row r="873" spans="1:10" ht="15.75" customHeight="1">
      <c r="A873" s="1836"/>
      <c r="B873" s="1836"/>
      <c r="C873" s="1836"/>
      <c r="D873" s="1836"/>
      <c r="E873" s="1836"/>
      <c r="F873" s="1836"/>
      <c r="G873" s="1836"/>
      <c r="H873" s="1836"/>
      <c r="I873" s="1836"/>
      <c r="J873" s="1836"/>
    </row>
    <row r="874" spans="1:10" ht="15.75" customHeight="1">
      <c r="A874" s="1836"/>
      <c r="B874" s="1836"/>
      <c r="C874" s="1836"/>
      <c r="D874" s="1836"/>
      <c r="E874" s="1836"/>
      <c r="F874" s="1836"/>
      <c r="G874" s="1836"/>
      <c r="H874" s="1836"/>
      <c r="I874" s="1836"/>
      <c r="J874" s="1836"/>
    </row>
    <row r="875" spans="1:10" ht="15.75" customHeight="1">
      <c r="A875" s="1836"/>
      <c r="B875" s="1836"/>
      <c r="C875" s="1836"/>
      <c r="D875" s="1836"/>
      <c r="E875" s="1836"/>
      <c r="F875" s="1836"/>
      <c r="G875" s="1836"/>
      <c r="H875" s="1836"/>
      <c r="I875" s="1836"/>
      <c r="J875" s="1836"/>
    </row>
    <row r="876" spans="1:10" ht="15.75" customHeight="1">
      <c r="A876" s="1836"/>
      <c r="B876" s="1836"/>
      <c r="C876" s="1836"/>
      <c r="D876" s="1836"/>
      <c r="E876" s="1836"/>
      <c r="F876" s="1836"/>
      <c r="G876" s="1836"/>
      <c r="H876" s="1836"/>
      <c r="I876" s="1836"/>
      <c r="J876" s="1836"/>
    </row>
    <row r="877" spans="1:10" ht="15.75" customHeight="1">
      <c r="A877" s="1836"/>
      <c r="B877" s="1836"/>
      <c r="C877" s="1836"/>
      <c r="D877" s="1836"/>
      <c r="E877" s="1836"/>
      <c r="F877" s="1836"/>
      <c r="G877" s="1836"/>
      <c r="H877" s="1836"/>
      <c r="I877" s="1836"/>
      <c r="J877" s="1836"/>
    </row>
    <row r="878" spans="1:10" ht="15.75" customHeight="1">
      <c r="A878" s="1836"/>
      <c r="B878" s="1836"/>
      <c r="C878" s="1836"/>
      <c r="D878" s="1836"/>
      <c r="E878" s="1836"/>
      <c r="F878" s="1836"/>
      <c r="G878" s="1836"/>
      <c r="H878" s="1836"/>
      <c r="I878" s="1836"/>
      <c r="J878" s="1836"/>
    </row>
    <row r="879" spans="1:10" ht="15.75" customHeight="1">
      <c r="A879" s="1836"/>
      <c r="B879" s="1836"/>
      <c r="C879" s="1836"/>
      <c r="D879" s="1836"/>
      <c r="E879" s="1836"/>
      <c r="F879" s="1836"/>
      <c r="G879" s="1836"/>
      <c r="H879" s="1836"/>
      <c r="I879" s="1836"/>
      <c r="J879" s="1836"/>
    </row>
    <row r="880" spans="1:10" ht="15.75" customHeight="1">
      <c r="A880" s="1836"/>
      <c r="B880" s="1836"/>
      <c r="C880" s="1836"/>
      <c r="D880" s="1836"/>
      <c r="E880" s="1836"/>
      <c r="F880" s="1836"/>
      <c r="G880" s="1836"/>
      <c r="H880" s="1836"/>
      <c r="I880" s="1836"/>
      <c r="J880" s="1836"/>
    </row>
    <row r="881" spans="1:10" ht="15.75" customHeight="1">
      <c r="A881" s="1836"/>
      <c r="B881" s="1836"/>
      <c r="C881" s="1836"/>
      <c r="D881" s="1836"/>
      <c r="E881" s="1836"/>
      <c r="F881" s="1836"/>
      <c r="G881" s="1836"/>
      <c r="H881" s="1836"/>
      <c r="I881" s="1836"/>
      <c r="J881" s="1836"/>
    </row>
    <row r="882" spans="1:10" ht="15.75" customHeight="1">
      <c r="A882" s="1836"/>
      <c r="B882" s="1836"/>
      <c r="C882" s="1836"/>
      <c r="D882" s="1836"/>
      <c r="E882" s="1836"/>
      <c r="F882" s="1836"/>
      <c r="G882" s="1836"/>
      <c r="H882" s="1836"/>
      <c r="I882" s="1836"/>
      <c r="J882" s="1836"/>
    </row>
    <row r="883" spans="1:10" ht="15.75" customHeight="1">
      <c r="A883" s="1836"/>
      <c r="B883" s="1836"/>
      <c r="C883" s="1836"/>
      <c r="D883" s="1836"/>
      <c r="E883" s="1836"/>
      <c r="F883" s="1836"/>
      <c r="G883" s="1836"/>
      <c r="H883" s="1836"/>
      <c r="I883" s="1836"/>
      <c r="J883" s="1836"/>
    </row>
    <row r="884" spans="1:10" ht="15.75" customHeight="1">
      <c r="A884" s="1836"/>
      <c r="B884" s="1836"/>
      <c r="C884" s="1836"/>
      <c r="D884" s="1836"/>
      <c r="E884" s="1836"/>
      <c r="F884" s="1836"/>
      <c r="G884" s="1836"/>
      <c r="H884" s="1836"/>
      <c r="I884" s="1836"/>
      <c r="J884" s="1836"/>
    </row>
    <row r="885" spans="1:10" ht="15.75" customHeight="1">
      <c r="A885" s="1836"/>
      <c r="B885" s="1836"/>
      <c r="C885" s="1836"/>
      <c r="D885" s="1836"/>
      <c r="E885" s="1836"/>
      <c r="F885" s="1836"/>
      <c r="G885" s="1836"/>
      <c r="H885" s="1836"/>
      <c r="I885" s="1836"/>
      <c r="J885" s="1836"/>
    </row>
    <row r="886" spans="1:10" ht="15.75" customHeight="1">
      <c r="A886" s="1836"/>
      <c r="B886" s="1836"/>
      <c r="C886" s="1836"/>
      <c r="D886" s="1836"/>
      <c r="E886" s="1836"/>
      <c r="F886" s="1836"/>
      <c r="G886" s="1836"/>
      <c r="H886" s="1836"/>
      <c r="I886" s="1836"/>
      <c r="J886" s="1836"/>
    </row>
    <row r="887" spans="1:10" ht="15.75" customHeight="1">
      <c r="A887" s="1836"/>
      <c r="B887" s="1836"/>
      <c r="C887" s="1836"/>
      <c r="D887" s="1836"/>
      <c r="E887" s="1836"/>
      <c r="F887" s="1836"/>
      <c r="G887" s="1836"/>
      <c r="H887" s="1836"/>
      <c r="I887" s="1836"/>
      <c r="J887" s="1836"/>
    </row>
    <row r="888" spans="1:10" ht="15.75" customHeight="1">
      <c r="A888" s="1836"/>
      <c r="B888" s="1836"/>
      <c r="C888" s="1836"/>
      <c r="D888" s="1836"/>
      <c r="E888" s="1836"/>
      <c r="F888" s="1836"/>
      <c r="G888" s="1836"/>
      <c r="H888" s="1836"/>
      <c r="I888" s="1836"/>
      <c r="J888" s="1836"/>
    </row>
    <row r="889" spans="1:10" ht="15.75" customHeight="1">
      <c r="A889" s="1836"/>
      <c r="B889" s="1836"/>
      <c r="C889" s="1836"/>
      <c r="D889" s="1836"/>
      <c r="E889" s="1836"/>
      <c r="F889" s="1836"/>
      <c r="G889" s="1836"/>
      <c r="H889" s="1836"/>
      <c r="I889" s="1836"/>
      <c r="J889" s="1836"/>
    </row>
    <row r="890" spans="1:10" ht="15.75" customHeight="1">
      <c r="A890" s="1836"/>
      <c r="B890" s="1836"/>
      <c r="C890" s="1836"/>
      <c r="D890" s="1836"/>
      <c r="E890" s="1836"/>
      <c r="F890" s="1836"/>
      <c r="G890" s="1836"/>
      <c r="H890" s="1836"/>
      <c r="I890" s="1836"/>
      <c r="J890" s="1836"/>
    </row>
    <row r="891" spans="1:10" ht="15.75" customHeight="1">
      <c r="A891" s="1836"/>
      <c r="B891" s="1836"/>
      <c r="C891" s="1836"/>
      <c r="D891" s="1836"/>
      <c r="E891" s="1836"/>
      <c r="F891" s="1836"/>
      <c r="G891" s="1836"/>
      <c r="H891" s="1836"/>
      <c r="I891" s="1836"/>
      <c r="J891" s="1836"/>
    </row>
    <row r="892" spans="1:10" ht="15.75" customHeight="1">
      <c r="A892" s="1836"/>
      <c r="B892" s="1836"/>
      <c r="C892" s="1836"/>
      <c r="D892" s="1836"/>
      <c r="E892" s="1836"/>
      <c r="F892" s="1836"/>
      <c r="G892" s="1836"/>
      <c r="H892" s="1836"/>
      <c r="I892" s="1836"/>
      <c r="J892" s="1836"/>
    </row>
    <row r="893" spans="1:10" ht="15.75" customHeight="1">
      <c r="A893" s="1836"/>
      <c r="B893" s="1836"/>
      <c r="C893" s="1836"/>
      <c r="D893" s="1836"/>
      <c r="E893" s="1836"/>
      <c r="F893" s="1836"/>
      <c r="G893" s="1836"/>
      <c r="H893" s="1836"/>
      <c r="I893" s="1836"/>
      <c r="J893" s="1836"/>
    </row>
    <row r="894" spans="1:10" ht="15.75" customHeight="1">
      <c r="A894" s="1836"/>
      <c r="B894" s="1836"/>
      <c r="C894" s="1836"/>
      <c r="D894" s="1836"/>
      <c r="E894" s="1836"/>
      <c r="F894" s="1836"/>
      <c r="G894" s="1836"/>
      <c r="H894" s="1836"/>
      <c r="I894" s="1836"/>
      <c r="J894" s="1836"/>
    </row>
    <row r="895" spans="1:10" ht="15.75" customHeight="1">
      <c r="A895" s="1836"/>
      <c r="B895" s="1836"/>
      <c r="C895" s="1836"/>
      <c r="D895" s="1836"/>
      <c r="E895" s="1836"/>
      <c r="F895" s="1836"/>
      <c r="G895" s="1836"/>
      <c r="H895" s="1836"/>
      <c r="I895" s="1836"/>
      <c r="J895" s="1836"/>
    </row>
    <row r="896" spans="1:10" ht="15.75" customHeight="1">
      <c r="A896" s="1836"/>
      <c r="B896" s="1836"/>
      <c r="C896" s="1836"/>
      <c r="D896" s="1836"/>
      <c r="E896" s="1836"/>
      <c r="F896" s="1836"/>
      <c r="G896" s="1836"/>
      <c r="H896" s="1836"/>
      <c r="I896" s="1836"/>
      <c r="J896" s="1836"/>
    </row>
    <row r="897" spans="1:10" ht="15.75" customHeight="1">
      <c r="A897" s="1836"/>
      <c r="B897" s="1836"/>
      <c r="C897" s="1836"/>
      <c r="D897" s="1836"/>
      <c r="E897" s="1836"/>
      <c r="F897" s="1836"/>
      <c r="G897" s="1836"/>
      <c r="H897" s="1836"/>
      <c r="I897" s="1836"/>
      <c r="J897" s="1836"/>
    </row>
    <row r="898" spans="1:10" ht="15.75" customHeight="1">
      <c r="A898" s="1836"/>
      <c r="B898" s="1836"/>
      <c r="C898" s="1836"/>
      <c r="D898" s="1836"/>
      <c r="E898" s="1836"/>
      <c r="F898" s="1836"/>
      <c r="G898" s="1836"/>
      <c r="H898" s="1836"/>
      <c r="I898" s="1836"/>
      <c r="J898" s="1836"/>
    </row>
    <row r="899" spans="1:10" ht="15.75" customHeight="1">
      <c r="A899" s="1836"/>
      <c r="B899" s="1836"/>
      <c r="C899" s="1836"/>
      <c r="D899" s="1836"/>
      <c r="E899" s="1836"/>
      <c r="F899" s="1836"/>
      <c r="G899" s="1836"/>
      <c r="H899" s="1836"/>
      <c r="I899" s="1836"/>
      <c r="J899" s="1836"/>
    </row>
    <row r="900" spans="1:10" ht="15.75" customHeight="1">
      <c r="A900" s="1836"/>
      <c r="B900" s="1836"/>
      <c r="C900" s="1836"/>
      <c r="D900" s="1836"/>
      <c r="E900" s="1836"/>
      <c r="F900" s="1836"/>
      <c r="G900" s="1836"/>
      <c r="H900" s="1836"/>
      <c r="I900" s="1836"/>
      <c r="J900" s="1836"/>
    </row>
    <row r="901" spans="1:10" ht="15.75" customHeight="1">
      <c r="A901" s="1836"/>
      <c r="B901" s="1836"/>
      <c r="C901" s="1836"/>
      <c r="D901" s="1836"/>
      <c r="E901" s="1836"/>
      <c r="F901" s="1836"/>
      <c r="G901" s="1836"/>
      <c r="H901" s="1836"/>
      <c r="I901" s="1836"/>
      <c r="J901" s="1836"/>
    </row>
    <row r="902" spans="1:10" ht="15.75" customHeight="1">
      <c r="A902" s="1836"/>
      <c r="B902" s="1836"/>
      <c r="C902" s="1836"/>
      <c r="D902" s="1836"/>
      <c r="E902" s="1836"/>
      <c r="F902" s="1836"/>
      <c r="G902" s="1836"/>
      <c r="H902" s="1836"/>
      <c r="I902" s="1836"/>
      <c r="J902" s="1836"/>
    </row>
    <row r="903" spans="1:10" ht="15.75" customHeight="1">
      <c r="A903" s="1836"/>
      <c r="B903" s="1836"/>
      <c r="C903" s="1836"/>
      <c r="D903" s="1836"/>
      <c r="E903" s="1836"/>
      <c r="F903" s="1836"/>
      <c r="G903" s="1836"/>
      <c r="H903" s="1836"/>
      <c r="I903" s="1836"/>
      <c r="J903" s="1836"/>
    </row>
    <row r="904" spans="1:10" ht="15.75" customHeight="1">
      <c r="A904" s="1836"/>
      <c r="B904" s="1836"/>
      <c r="C904" s="1836"/>
      <c r="D904" s="1836"/>
      <c r="E904" s="1836"/>
      <c r="F904" s="1836"/>
      <c r="G904" s="1836"/>
      <c r="H904" s="1836"/>
      <c r="I904" s="1836"/>
      <c r="J904" s="1836"/>
    </row>
    <row r="905" spans="1:10" ht="15.75" customHeight="1">
      <c r="A905" s="1836"/>
      <c r="B905" s="1836"/>
      <c r="C905" s="1836"/>
      <c r="D905" s="1836"/>
      <c r="E905" s="1836"/>
      <c r="F905" s="1836"/>
      <c r="G905" s="1836"/>
      <c r="H905" s="1836"/>
      <c r="I905" s="1836"/>
      <c r="J905" s="1836"/>
    </row>
    <row r="906" spans="1:10" ht="15.75" customHeight="1">
      <c r="A906" s="1836"/>
      <c r="B906" s="1836"/>
      <c r="C906" s="1836"/>
      <c r="D906" s="1836"/>
      <c r="E906" s="1836"/>
      <c r="F906" s="1836"/>
      <c r="G906" s="1836"/>
      <c r="H906" s="1836"/>
      <c r="I906" s="1836"/>
      <c r="J906" s="1836"/>
    </row>
    <row r="907" spans="1:10" ht="15.75" customHeight="1">
      <c r="A907" s="1836"/>
      <c r="B907" s="1836"/>
      <c r="C907" s="1836"/>
      <c r="D907" s="1836"/>
      <c r="E907" s="1836"/>
      <c r="F907" s="1836"/>
      <c r="G907" s="1836"/>
      <c r="H907" s="1836"/>
      <c r="I907" s="1836"/>
      <c r="J907" s="1836"/>
    </row>
    <row r="908" spans="1:10" ht="15.75" customHeight="1">
      <c r="A908" s="1836"/>
      <c r="B908" s="1836"/>
      <c r="C908" s="1836"/>
      <c r="D908" s="1836"/>
      <c r="E908" s="1836"/>
      <c r="F908" s="1836"/>
      <c r="G908" s="1836"/>
      <c r="H908" s="1836"/>
      <c r="I908" s="1836"/>
      <c r="J908" s="1836"/>
    </row>
    <row r="909" spans="1:10" ht="15.75" customHeight="1">
      <c r="A909" s="1836"/>
      <c r="B909" s="1836"/>
      <c r="C909" s="1836"/>
      <c r="D909" s="1836"/>
      <c r="E909" s="1836"/>
      <c r="F909" s="1836"/>
      <c r="G909" s="1836"/>
      <c r="H909" s="1836"/>
      <c r="I909" s="1836"/>
      <c r="J909" s="1836"/>
    </row>
    <row r="910" spans="1:10" ht="15.75" customHeight="1">
      <c r="A910" s="1836"/>
      <c r="B910" s="1836"/>
      <c r="C910" s="1836"/>
      <c r="D910" s="1836"/>
      <c r="E910" s="1836"/>
      <c r="F910" s="1836"/>
      <c r="G910" s="1836"/>
      <c r="H910" s="1836"/>
      <c r="I910" s="1836"/>
      <c r="J910" s="1836"/>
    </row>
    <row r="911" spans="1:10" ht="15.75" customHeight="1">
      <c r="A911" s="1836"/>
      <c r="B911" s="1836"/>
      <c r="C911" s="1836"/>
      <c r="D911" s="1836"/>
      <c r="E911" s="1836"/>
      <c r="F911" s="1836"/>
      <c r="G911" s="1836"/>
      <c r="H911" s="1836"/>
      <c r="I911" s="1836"/>
      <c r="J911" s="1836"/>
    </row>
    <row r="912" spans="1:10" ht="15.75" customHeight="1">
      <c r="A912" s="1836"/>
      <c r="B912" s="1836"/>
      <c r="C912" s="1836"/>
      <c r="D912" s="1836"/>
      <c r="E912" s="1836"/>
      <c r="F912" s="1836"/>
      <c r="G912" s="1836"/>
      <c r="H912" s="1836"/>
      <c r="I912" s="1836"/>
      <c r="J912" s="1836"/>
    </row>
    <row r="913" spans="1:10" ht="15.75" customHeight="1">
      <c r="A913" s="1836"/>
      <c r="B913" s="1836"/>
      <c r="C913" s="1836"/>
      <c r="D913" s="1836"/>
      <c r="E913" s="1836"/>
      <c r="F913" s="1836"/>
      <c r="G913" s="1836"/>
      <c r="H913" s="1836"/>
      <c r="I913" s="1836"/>
      <c r="J913" s="1836"/>
    </row>
    <row r="914" spans="1:10" ht="15.75" customHeight="1">
      <c r="A914" s="1836"/>
      <c r="B914" s="1836"/>
      <c r="C914" s="1836"/>
      <c r="D914" s="1836"/>
      <c r="E914" s="1836"/>
      <c r="F914" s="1836"/>
      <c r="G914" s="1836"/>
      <c r="H914" s="1836"/>
      <c r="I914" s="1836"/>
      <c r="J914" s="1836"/>
    </row>
    <row r="915" spans="1:10" ht="15.75" customHeight="1">
      <c r="A915" s="1836"/>
      <c r="B915" s="1836"/>
      <c r="C915" s="1836"/>
      <c r="D915" s="1836"/>
      <c r="E915" s="1836"/>
      <c r="F915" s="1836"/>
      <c r="G915" s="1836"/>
      <c r="H915" s="1836"/>
      <c r="I915" s="1836"/>
      <c r="J915" s="1836"/>
    </row>
    <row r="916" spans="1:10" ht="15.75" customHeight="1">
      <c r="A916" s="1836"/>
      <c r="B916" s="1836"/>
      <c r="C916" s="1836"/>
      <c r="D916" s="1836"/>
      <c r="E916" s="1836"/>
      <c r="F916" s="1836"/>
      <c r="G916" s="1836"/>
      <c r="H916" s="1836"/>
      <c r="I916" s="1836"/>
      <c r="J916" s="1836"/>
    </row>
    <row r="917" spans="1:10" ht="15.75" customHeight="1">
      <c r="A917" s="1836"/>
      <c r="B917" s="1836"/>
      <c r="C917" s="1836"/>
      <c r="D917" s="1836"/>
      <c r="E917" s="1836"/>
      <c r="F917" s="1836"/>
      <c r="G917" s="1836"/>
      <c r="H917" s="1836"/>
      <c r="I917" s="1836"/>
      <c r="J917" s="1836"/>
    </row>
    <row r="918" spans="1:10" ht="15.75" customHeight="1">
      <c r="A918" s="1836"/>
      <c r="B918" s="1836"/>
      <c r="C918" s="1836"/>
      <c r="D918" s="1836"/>
      <c r="E918" s="1836"/>
      <c r="F918" s="1836"/>
      <c r="G918" s="1836"/>
      <c r="H918" s="1836"/>
      <c r="I918" s="1836"/>
      <c r="J918" s="1836"/>
    </row>
    <row r="919" spans="1:10" ht="15.75" customHeight="1">
      <c r="A919" s="1836"/>
      <c r="B919" s="1836"/>
      <c r="C919" s="1836"/>
      <c r="D919" s="1836"/>
      <c r="E919" s="1836"/>
      <c r="F919" s="1836"/>
      <c r="G919" s="1836"/>
      <c r="H919" s="1836"/>
      <c r="I919" s="1836"/>
      <c r="J919" s="1836"/>
    </row>
    <row r="920" spans="1:10" ht="15.75" customHeight="1">
      <c r="A920" s="1836"/>
      <c r="B920" s="1836"/>
      <c r="C920" s="1836"/>
      <c r="D920" s="1836"/>
      <c r="E920" s="1836"/>
      <c r="F920" s="1836"/>
      <c r="G920" s="1836"/>
      <c r="H920" s="1836"/>
      <c r="I920" s="1836"/>
      <c r="J920" s="1836"/>
    </row>
    <row r="921" spans="1:10" ht="15.75" customHeight="1">
      <c r="A921" s="1836"/>
      <c r="B921" s="1836"/>
      <c r="C921" s="1836"/>
      <c r="D921" s="1836"/>
      <c r="E921" s="1836"/>
      <c r="F921" s="1836"/>
      <c r="G921" s="1836"/>
      <c r="H921" s="1836"/>
      <c r="I921" s="1836"/>
      <c r="J921" s="1836"/>
    </row>
    <row r="922" spans="1:10" ht="15.75" customHeight="1">
      <c r="A922" s="1836"/>
      <c r="B922" s="1836"/>
      <c r="C922" s="1836"/>
      <c r="D922" s="1836"/>
      <c r="E922" s="1836"/>
      <c r="F922" s="1836"/>
      <c r="G922" s="1836"/>
      <c r="H922" s="1836"/>
      <c r="I922" s="1836"/>
      <c r="J922" s="1836"/>
    </row>
    <row r="923" spans="1:10" ht="15.75" customHeight="1">
      <c r="A923" s="1836"/>
      <c r="B923" s="1836"/>
      <c r="C923" s="1836"/>
      <c r="D923" s="1836"/>
      <c r="E923" s="1836"/>
      <c r="F923" s="1836"/>
      <c r="G923" s="1836"/>
      <c r="H923" s="1836"/>
      <c r="I923" s="1836"/>
      <c r="J923" s="1836"/>
    </row>
    <row r="924" spans="1:10" ht="15.75" customHeight="1">
      <c r="A924" s="1836"/>
      <c r="B924" s="1836"/>
      <c r="C924" s="1836"/>
      <c r="D924" s="1836"/>
      <c r="E924" s="1836"/>
      <c r="F924" s="1836"/>
      <c r="G924" s="1836"/>
      <c r="H924" s="1836"/>
      <c r="I924" s="1836"/>
      <c r="J924" s="1836"/>
    </row>
    <row r="925" spans="1:10" ht="15.75" customHeight="1">
      <c r="A925" s="1836"/>
      <c r="B925" s="1836"/>
      <c r="C925" s="1836"/>
      <c r="D925" s="1836"/>
      <c r="E925" s="1836"/>
      <c r="F925" s="1836"/>
      <c r="G925" s="1836"/>
      <c r="H925" s="1836"/>
      <c r="I925" s="1836"/>
      <c r="J925" s="1836"/>
    </row>
    <row r="926" spans="1:10" ht="15.75" customHeight="1">
      <c r="A926" s="1836"/>
      <c r="B926" s="1836"/>
      <c r="C926" s="1836"/>
      <c r="D926" s="1836"/>
      <c r="E926" s="1836"/>
      <c r="F926" s="1836"/>
      <c r="G926" s="1836"/>
      <c r="H926" s="1836"/>
      <c r="I926" s="1836"/>
      <c r="J926" s="1836"/>
    </row>
    <row r="927" spans="1:10" ht="15.75" customHeight="1">
      <c r="A927" s="1836"/>
      <c r="B927" s="1836"/>
      <c r="C927" s="1836"/>
      <c r="D927" s="1836"/>
      <c r="E927" s="1836"/>
      <c r="F927" s="1836"/>
      <c r="G927" s="1836"/>
      <c r="H927" s="1836"/>
      <c r="I927" s="1836"/>
      <c r="J927" s="1836"/>
    </row>
    <row r="928" spans="1:10" ht="15.75" customHeight="1">
      <c r="A928" s="1836"/>
      <c r="B928" s="1836"/>
      <c r="C928" s="1836"/>
      <c r="D928" s="1836"/>
      <c r="E928" s="1836"/>
      <c r="F928" s="1836"/>
      <c r="G928" s="1836"/>
      <c r="H928" s="1836"/>
      <c r="I928" s="1836"/>
      <c r="J928" s="1836"/>
    </row>
    <row r="929" spans="1:10" ht="15.75" customHeight="1">
      <c r="A929" s="1836"/>
      <c r="B929" s="1836"/>
      <c r="C929" s="1836"/>
      <c r="D929" s="1836"/>
      <c r="E929" s="1836"/>
      <c r="F929" s="1836"/>
      <c r="G929" s="1836"/>
      <c r="H929" s="1836"/>
      <c r="I929" s="1836"/>
      <c r="J929" s="1836"/>
    </row>
    <row r="930" spans="1:10" ht="15.75" customHeight="1">
      <c r="A930" s="1836"/>
      <c r="B930" s="1836"/>
      <c r="C930" s="1836"/>
      <c r="D930" s="1836"/>
      <c r="E930" s="1836"/>
      <c r="F930" s="1836"/>
      <c r="G930" s="1836"/>
      <c r="H930" s="1836"/>
      <c r="I930" s="1836"/>
      <c r="J930" s="1836"/>
    </row>
    <row r="931" spans="1:10" ht="15.75" customHeight="1">
      <c r="A931" s="1836"/>
      <c r="B931" s="1836"/>
      <c r="C931" s="1836"/>
      <c r="D931" s="1836"/>
      <c r="E931" s="1836"/>
      <c r="F931" s="1836"/>
      <c r="G931" s="1836"/>
      <c r="H931" s="1836"/>
      <c r="I931" s="1836"/>
      <c r="J931" s="1836"/>
    </row>
    <row r="932" spans="1:10" ht="15.75" customHeight="1">
      <c r="A932" s="1836"/>
      <c r="B932" s="1836"/>
      <c r="C932" s="1836"/>
      <c r="D932" s="1836"/>
      <c r="E932" s="1836"/>
      <c r="F932" s="1836"/>
      <c r="G932" s="1836"/>
      <c r="H932" s="1836"/>
      <c r="I932" s="1836"/>
      <c r="J932" s="1836"/>
    </row>
    <row r="933" spans="1:10" ht="15.75" customHeight="1">
      <c r="A933" s="1836"/>
      <c r="B933" s="1836"/>
      <c r="C933" s="1836"/>
      <c r="D933" s="1836"/>
      <c r="E933" s="1836"/>
      <c r="F933" s="1836"/>
      <c r="G933" s="1836"/>
      <c r="H933" s="1836"/>
      <c r="I933" s="1836"/>
      <c r="J933" s="1836"/>
    </row>
    <row r="934" spans="1:10" ht="15.75" customHeight="1">
      <c r="A934" s="1836"/>
      <c r="B934" s="1836"/>
      <c r="C934" s="1836"/>
      <c r="D934" s="1836"/>
      <c r="E934" s="1836"/>
      <c r="F934" s="1836"/>
      <c r="G934" s="1836"/>
      <c r="H934" s="1836"/>
      <c r="I934" s="1836"/>
      <c r="J934" s="1836"/>
    </row>
    <row r="935" spans="1:10" ht="15.75" customHeight="1">
      <c r="A935" s="1836"/>
      <c r="B935" s="1836"/>
      <c r="C935" s="1836"/>
      <c r="D935" s="1836"/>
      <c r="E935" s="1836"/>
      <c r="F935" s="1836"/>
      <c r="G935" s="1836"/>
      <c r="H935" s="1836"/>
      <c r="I935" s="1836"/>
      <c r="J935" s="1836"/>
    </row>
    <row r="936" spans="1:10" ht="15.75" customHeight="1">
      <c r="A936" s="1836"/>
      <c r="B936" s="1836"/>
      <c r="C936" s="1836"/>
      <c r="D936" s="1836"/>
      <c r="E936" s="1836"/>
      <c r="F936" s="1836"/>
      <c r="G936" s="1836"/>
      <c r="H936" s="1836"/>
      <c r="I936" s="1836"/>
      <c r="J936" s="1836"/>
    </row>
    <row r="937" spans="1:10" ht="15.75" customHeight="1">
      <c r="A937" s="1836"/>
      <c r="B937" s="1836"/>
      <c r="C937" s="1836"/>
      <c r="D937" s="1836"/>
      <c r="E937" s="1836"/>
      <c r="F937" s="1836"/>
      <c r="G937" s="1836"/>
      <c r="H937" s="1836"/>
      <c r="I937" s="1836"/>
      <c r="J937" s="1836"/>
    </row>
    <row r="938" spans="1:10" ht="15.75" customHeight="1">
      <c r="A938" s="1836"/>
      <c r="B938" s="1836"/>
      <c r="C938" s="1836"/>
      <c r="D938" s="1836"/>
      <c r="E938" s="1836"/>
      <c r="F938" s="1836"/>
      <c r="G938" s="1836"/>
      <c r="H938" s="1836"/>
      <c r="I938" s="1836"/>
      <c r="J938" s="1836"/>
    </row>
    <row r="939" spans="1:10" ht="15.75" customHeight="1">
      <c r="A939" s="1836"/>
      <c r="B939" s="1836"/>
      <c r="C939" s="1836"/>
      <c r="D939" s="1836"/>
      <c r="E939" s="1836"/>
      <c r="F939" s="1836"/>
      <c r="G939" s="1836"/>
      <c r="H939" s="1836"/>
      <c r="I939" s="1836"/>
      <c r="J939" s="1836"/>
    </row>
    <row r="940" spans="1:10" ht="15.75" customHeight="1">
      <c r="A940" s="1836"/>
      <c r="B940" s="1836"/>
      <c r="C940" s="1836"/>
      <c r="D940" s="1836"/>
      <c r="E940" s="1836"/>
      <c r="F940" s="1836"/>
      <c r="G940" s="1836"/>
      <c r="H940" s="1836"/>
      <c r="I940" s="1836"/>
      <c r="J940" s="1836"/>
    </row>
    <row r="941" spans="1:10" ht="15.75" customHeight="1">
      <c r="A941" s="1836"/>
      <c r="B941" s="1836"/>
      <c r="C941" s="1836"/>
      <c r="D941" s="1836"/>
      <c r="E941" s="1836"/>
      <c r="F941" s="1836"/>
      <c r="G941" s="1836"/>
      <c r="H941" s="1836"/>
      <c r="I941" s="1836"/>
      <c r="J941" s="1836"/>
    </row>
    <row r="942" spans="1:10" ht="15.75" customHeight="1">
      <c r="A942" s="1836"/>
      <c r="B942" s="1836"/>
      <c r="C942" s="1836"/>
      <c r="D942" s="1836"/>
      <c r="E942" s="1836"/>
      <c r="F942" s="1836"/>
      <c r="G942" s="1836"/>
      <c r="H942" s="1836"/>
      <c r="I942" s="1836"/>
      <c r="J942" s="1836"/>
    </row>
    <row r="943" spans="1:10" ht="15.75" customHeight="1">
      <c r="A943" s="1836"/>
      <c r="B943" s="1836"/>
      <c r="C943" s="1836"/>
      <c r="D943" s="1836"/>
      <c r="E943" s="1836"/>
      <c r="F943" s="1836"/>
      <c r="G943" s="1836"/>
      <c r="H943" s="1836"/>
      <c r="I943" s="1836"/>
      <c r="J943" s="1836"/>
    </row>
    <row r="944" spans="1:10" ht="15.75" customHeight="1">
      <c r="A944" s="1836"/>
      <c r="B944" s="1836"/>
      <c r="C944" s="1836"/>
      <c r="D944" s="1836"/>
      <c r="E944" s="1836"/>
      <c r="F944" s="1836"/>
      <c r="G944" s="1836"/>
      <c r="H944" s="1836"/>
      <c r="I944" s="1836"/>
      <c r="J944" s="1836"/>
    </row>
    <row r="945" spans="1:10" ht="15.75" customHeight="1">
      <c r="A945" s="1836"/>
      <c r="B945" s="1836"/>
      <c r="C945" s="1836"/>
      <c r="D945" s="1836"/>
      <c r="E945" s="1836"/>
      <c r="F945" s="1836"/>
      <c r="G945" s="1836"/>
      <c r="H945" s="1836"/>
      <c r="I945" s="1836"/>
      <c r="J945" s="1836"/>
    </row>
    <row r="946" spans="1:10" ht="15.75" customHeight="1">
      <c r="A946" s="1836"/>
      <c r="B946" s="1836"/>
      <c r="C946" s="1836"/>
      <c r="D946" s="1836"/>
      <c r="E946" s="1836"/>
      <c r="F946" s="1836"/>
      <c r="G946" s="1836"/>
      <c r="H946" s="1836"/>
      <c r="I946" s="1836"/>
      <c r="J946" s="1836"/>
    </row>
    <row r="947" spans="1:10" ht="15.75" customHeight="1">
      <c r="A947" s="1836"/>
      <c r="B947" s="1836"/>
      <c r="C947" s="1836"/>
      <c r="D947" s="1836"/>
      <c r="E947" s="1836"/>
      <c r="F947" s="1836"/>
      <c r="G947" s="1836"/>
      <c r="H947" s="1836"/>
      <c r="I947" s="1836"/>
      <c r="J947" s="1836"/>
    </row>
    <row r="948" spans="1:10" ht="15.75" customHeight="1">
      <c r="A948" s="1836"/>
      <c r="B948" s="1836"/>
      <c r="C948" s="1836"/>
      <c r="D948" s="1836"/>
      <c r="E948" s="1836"/>
      <c r="F948" s="1836"/>
      <c r="G948" s="1836"/>
      <c r="H948" s="1836"/>
      <c r="I948" s="1836"/>
      <c r="J948" s="1836"/>
    </row>
    <row r="949" spans="1:10" ht="15.75" customHeight="1">
      <c r="A949" s="1836"/>
      <c r="B949" s="1836"/>
      <c r="C949" s="1836"/>
      <c r="D949" s="1836"/>
      <c r="E949" s="1836"/>
      <c r="F949" s="1836"/>
      <c r="G949" s="1836"/>
      <c r="H949" s="1836"/>
      <c r="I949" s="1836"/>
      <c r="J949" s="1836"/>
    </row>
    <row r="950" spans="1:10" ht="15.75" customHeight="1">
      <c r="A950" s="1836"/>
      <c r="B950" s="1836"/>
      <c r="C950" s="1836"/>
      <c r="D950" s="1836"/>
      <c r="E950" s="1836"/>
      <c r="F950" s="1836"/>
      <c r="G950" s="1836"/>
      <c r="H950" s="1836"/>
      <c r="I950" s="1836"/>
      <c r="J950" s="1836"/>
    </row>
    <row r="951" spans="1:10" ht="15.75" customHeight="1">
      <c r="A951" s="1836"/>
      <c r="B951" s="1836"/>
      <c r="C951" s="1836"/>
      <c r="D951" s="1836"/>
      <c r="E951" s="1836"/>
      <c r="F951" s="1836"/>
      <c r="G951" s="1836"/>
      <c r="H951" s="1836"/>
      <c r="I951" s="1836"/>
      <c r="J951" s="1836"/>
    </row>
    <row r="952" spans="1:10" ht="15.75" customHeight="1">
      <c r="A952" s="1836"/>
      <c r="B952" s="1836"/>
      <c r="C952" s="1836"/>
      <c r="D952" s="1836"/>
      <c r="E952" s="1836"/>
      <c r="F952" s="1836"/>
      <c r="G952" s="1836"/>
      <c r="H952" s="1836"/>
      <c r="I952" s="1836"/>
      <c r="J952" s="1836"/>
    </row>
    <row r="953" spans="1:10" ht="15.75" customHeight="1">
      <c r="A953" s="1836"/>
      <c r="B953" s="1836"/>
      <c r="C953" s="1836"/>
      <c r="D953" s="1836"/>
      <c r="E953" s="1836"/>
      <c r="F953" s="1836"/>
      <c r="G953" s="1836"/>
      <c r="H953" s="1836"/>
      <c r="I953" s="1836"/>
      <c r="J953" s="1836"/>
    </row>
    <row r="954" spans="1:10" ht="15.75" customHeight="1">
      <c r="A954" s="1836"/>
      <c r="B954" s="1836"/>
      <c r="C954" s="1836"/>
      <c r="D954" s="1836"/>
      <c r="E954" s="1836"/>
      <c r="F954" s="1836"/>
      <c r="G954" s="1836"/>
      <c r="H954" s="1836"/>
      <c r="I954" s="1836"/>
      <c r="J954" s="1836"/>
    </row>
    <row r="955" spans="1:10" ht="15.75" customHeight="1">
      <c r="A955" s="1836"/>
      <c r="B955" s="1836"/>
      <c r="C955" s="1836"/>
      <c r="D955" s="1836"/>
      <c r="E955" s="1836"/>
      <c r="F955" s="1836"/>
      <c r="G955" s="1836"/>
      <c r="H955" s="1836"/>
      <c r="I955" s="1836"/>
      <c r="J955" s="1836"/>
    </row>
    <row r="956" spans="1:10" ht="15.75" customHeight="1">
      <c r="A956" s="1836"/>
      <c r="B956" s="1836"/>
      <c r="C956" s="1836"/>
      <c r="D956" s="1836"/>
      <c r="E956" s="1836"/>
      <c r="F956" s="1836"/>
      <c r="G956" s="1836"/>
      <c r="H956" s="1836"/>
      <c r="I956" s="1836"/>
      <c r="J956" s="1836"/>
    </row>
    <row r="957" spans="1:10" ht="15.75" customHeight="1">
      <c r="A957" s="1836"/>
      <c r="B957" s="1836"/>
      <c r="C957" s="1836"/>
      <c r="D957" s="1836"/>
      <c r="E957" s="1836"/>
      <c r="F957" s="1836"/>
      <c r="G957" s="1836"/>
      <c r="H957" s="1836"/>
      <c r="I957" s="1836"/>
      <c r="J957" s="1836"/>
    </row>
    <row r="958" spans="1:10" ht="15.75" customHeight="1">
      <c r="A958" s="1836"/>
      <c r="B958" s="1836"/>
      <c r="C958" s="1836"/>
      <c r="D958" s="1836"/>
      <c r="E958" s="1836"/>
      <c r="F958" s="1836"/>
      <c r="G958" s="1836"/>
      <c r="H958" s="1836"/>
      <c r="I958" s="1836"/>
      <c r="J958" s="1836"/>
    </row>
    <row r="959" spans="1:10" ht="15.75" customHeight="1">
      <c r="A959" s="1836"/>
      <c r="B959" s="1836"/>
      <c r="C959" s="1836"/>
      <c r="D959" s="1836"/>
      <c r="E959" s="1836"/>
      <c r="F959" s="1836"/>
      <c r="G959" s="1836"/>
      <c r="H959" s="1836"/>
      <c r="I959" s="1836"/>
      <c r="J959" s="1836"/>
    </row>
    <row r="960" spans="1:10" ht="15.75" customHeight="1">
      <c r="A960" s="1836"/>
      <c r="B960" s="1836"/>
      <c r="C960" s="1836"/>
      <c r="D960" s="1836"/>
      <c r="E960" s="1836"/>
      <c r="F960" s="1836"/>
      <c r="G960" s="1836"/>
      <c r="H960" s="1836"/>
      <c r="I960" s="1836"/>
      <c r="J960" s="1836"/>
    </row>
    <row r="961" spans="1:10" ht="15.75" customHeight="1">
      <c r="A961" s="1836"/>
      <c r="B961" s="1836"/>
      <c r="C961" s="1836"/>
      <c r="D961" s="1836"/>
      <c r="E961" s="1836"/>
      <c r="F961" s="1836"/>
      <c r="G961" s="1836"/>
      <c r="H961" s="1836"/>
      <c r="I961" s="1836"/>
      <c r="J961" s="1836"/>
    </row>
    <row r="962" spans="1:10" ht="15.75" customHeight="1">
      <c r="A962" s="1836"/>
      <c r="B962" s="1836"/>
      <c r="C962" s="1836"/>
      <c r="D962" s="1836"/>
      <c r="E962" s="1836"/>
      <c r="F962" s="1836"/>
      <c r="G962" s="1836"/>
      <c r="H962" s="1836"/>
      <c r="I962" s="1836"/>
      <c r="J962" s="1836"/>
    </row>
    <row r="963" spans="1:10" ht="15.75" customHeight="1">
      <c r="A963" s="1836"/>
      <c r="B963" s="1836"/>
      <c r="C963" s="1836"/>
      <c r="D963" s="1836"/>
      <c r="E963" s="1836"/>
      <c r="F963" s="1836"/>
      <c r="G963" s="1836"/>
      <c r="H963" s="1836"/>
      <c r="I963" s="1836"/>
      <c r="J963" s="1836"/>
    </row>
    <row r="964" spans="1:10" ht="15.75" customHeight="1">
      <c r="A964" s="1836"/>
      <c r="B964" s="1836"/>
      <c r="C964" s="1836"/>
      <c r="D964" s="1836"/>
      <c r="E964" s="1836"/>
      <c r="F964" s="1836"/>
      <c r="G964" s="1836"/>
      <c r="H964" s="1836"/>
      <c r="I964" s="1836"/>
      <c r="J964" s="1836"/>
    </row>
    <row r="965" spans="1:10" ht="15.75" customHeight="1">
      <c r="A965" s="1836"/>
      <c r="B965" s="1836"/>
      <c r="C965" s="1836"/>
      <c r="D965" s="1836"/>
      <c r="E965" s="1836"/>
      <c r="F965" s="1836"/>
      <c r="G965" s="1836"/>
      <c r="H965" s="1836"/>
      <c r="I965" s="1836"/>
      <c r="J965" s="1836"/>
    </row>
    <row r="966" spans="1:10" ht="15.75" customHeight="1">
      <c r="A966" s="1836"/>
      <c r="B966" s="1836"/>
      <c r="C966" s="1836"/>
      <c r="D966" s="1836"/>
      <c r="E966" s="1836"/>
      <c r="F966" s="1836"/>
      <c r="G966" s="1836"/>
      <c r="H966" s="1836"/>
      <c r="I966" s="1836"/>
      <c r="J966" s="1836"/>
    </row>
    <row r="967" spans="1:10" ht="15.75" customHeight="1">
      <c r="A967" s="1836"/>
      <c r="B967" s="1836"/>
      <c r="C967" s="1836"/>
      <c r="D967" s="1836"/>
      <c r="E967" s="1836"/>
      <c r="F967" s="1836"/>
      <c r="G967" s="1836"/>
      <c r="H967" s="1836"/>
      <c r="I967" s="1836"/>
      <c r="J967" s="1836"/>
    </row>
    <row r="968" spans="1:10" ht="15.75" customHeight="1">
      <c r="A968" s="1836"/>
      <c r="B968" s="1836"/>
      <c r="C968" s="1836"/>
      <c r="D968" s="1836"/>
      <c r="E968" s="1836"/>
      <c r="F968" s="1836"/>
      <c r="G968" s="1836"/>
      <c r="H968" s="1836"/>
      <c r="I968" s="1836"/>
      <c r="J968" s="1836"/>
    </row>
    <row r="969" spans="1:10" ht="15.75" customHeight="1">
      <c r="A969" s="1836"/>
      <c r="B969" s="1836"/>
      <c r="C969" s="1836"/>
      <c r="D969" s="1836"/>
      <c r="E969" s="1836"/>
      <c r="F969" s="1836"/>
      <c r="G969" s="1836"/>
      <c r="H969" s="1836"/>
      <c r="I969" s="1836"/>
      <c r="J969" s="1836"/>
    </row>
    <row r="970" spans="1:10" ht="15.75" customHeight="1">
      <c r="A970" s="1836"/>
      <c r="B970" s="1836"/>
      <c r="C970" s="1836"/>
      <c r="D970" s="1836"/>
      <c r="E970" s="1836"/>
      <c r="F970" s="1836"/>
      <c r="G970" s="1836"/>
      <c r="H970" s="1836"/>
      <c r="I970" s="1836"/>
      <c r="J970" s="1836"/>
    </row>
    <row r="971" spans="1:10" ht="15.75" customHeight="1">
      <c r="A971" s="1836"/>
      <c r="B971" s="1836"/>
      <c r="C971" s="1836"/>
      <c r="D971" s="1836"/>
      <c r="E971" s="1836"/>
      <c r="F971" s="1836"/>
      <c r="G971" s="1836"/>
      <c r="H971" s="1836"/>
      <c r="I971" s="1836"/>
      <c r="J971" s="1836"/>
    </row>
    <row r="972" spans="1:10" ht="15.75" customHeight="1">
      <c r="A972" s="1836"/>
      <c r="B972" s="1836"/>
      <c r="C972" s="1836"/>
      <c r="D972" s="1836"/>
      <c r="E972" s="1836"/>
      <c r="F972" s="1836"/>
      <c r="G972" s="1836"/>
      <c r="H972" s="1836"/>
      <c r="I972" s="1836"/>
      <c r="J972" s="1836"/>
    </row>
    <row r="973" spans="1:10" ht="15.75" customHeight="1">
      <c r="A973" s="1836"/>
      <c r="B973" s="1836"/>
      <c r="C973" s="1836"/>
      <c r="D973" s="1836"/>
      <c r="E973" s="1836"/>
      <c r="F973" s="1836"/>
      <c r="G973" s="1836"/>
      <c r="H973" s="1836"/>
      <c r="I973" s="1836"/>
      <c r="J973" s="1836"/>
    </row>
    <row r="974" spans="1:10" ht="15.75" customHeight="1">
      <c r="A974" s="1836"/>
      <c r="B974" s="1836"/>
      <c r="C974" s="1836"/>
      <c r="D974" s="1836"/>
      <c r="E974" s="1836"/>
      <c r="F974" s="1836"/>
      <c r="G974" s="1836"/>
      <c r="H974" s="1836"/>
      <c r="I974" s="1836"/>
      <c r="J974" s="1836"/>
    </row>
    <row r="975" spans="1:10" ht="15.75" customHeight="1">
      <c r="A975" s="1836"/>
      <c r="B975" s="1836"/>
      <c r="C975" s="1836"/>
      <c r="D975" s="1836"/>
      <c r="E975" s="1836"/>
      <c r="F975" s="1836"/>
      <c r="G975" s="1836"/>
      <c r="H975" s="1836"/>
      <c r="I975" s="1836"/>
      <c r="J975" s="1836"/>
    </row>
    <row r="976" spans="1:10" ht="15.75" customHeight="1">
      <c r="A976" s="1836"/>
      <c r="B976" s="1836"/>
      <c r="C976" s="1836"/>
      <c r="D976" s="1836"/>
      <c r="E976" s="1836"/>
      <c r="F976" s="1836"/>
      <c r="G976" s="1836"/>
      <c r="H976" s="1836"/>
      <c r="I976" s="1836"/>
      <c r="J976" s="1836"/>
    </row>
    <row r="977" spans="1:10" ht="15.75" customHeight="1">
      <c r="A977" s="1836"/>
      <c r="B977" s="1836"/>
      <c r="C977" s="1836"/>
      <c r="D977" s="1836"/>
      <c r="E977" s="1836"/>
      <c r="F977" s="1836"/>
      <c r="G977" s="1836"/>
      <c r="H977" s="1836"/>
      <c r="I977" s="1836"/>
      <c r="J977" s="1836"/>
    </row>
    <row r="978" spans="1:10" ht="15.75" customHeight="1">
      <c r="A978" s="1836"/>
      <c r="B978" s="1836"/>
      <c r="C978" s="1836"/>
      <c r="D978" s="1836"/>
      <c r="E978" s="1836"/>
      <c r="F978" s="1836"/>
      <c r="G978" s="1836"/>
      <c r="H978" s="1836"/>
      <c r="I978" s="1836"/>
      <c r="J978" s="1836"/>
    </row>
    <row r="979" spans="1:10" ht="15.75" customHeight="1">
      <c r="A979" s="1836"/>
      <c r="B979" s="1836"/>
      <c r="C979" s="1836"/>
      <c r="D979" s="1836"/>
      <c r="E979" s="1836"/>
      <c r="F979" s="1836"/>
      <c r="G979" s="1836"/>
      <c r="H979" s="1836"/>
      <c r="I979" s="1836"/>
      <c r="J979" s="1836"/>
    </row>
    <row r="980" spans="1:10" ht="15.75" customHeight="1">
      <c r="A980" s="1836"/>
      <c r="B980" s="1836"/>
      <c r="C980" s="1836"/>
      <c r="D980" s="1836"/>
      <c r="E980" s="1836"/>
      <c r="F980" s="1836"/>
      <c r="G980" s="1836"/>
      <c r="H980" s="1836"/>
      <c r="I980" s="1836"/>
      <c r="J980" s="1836"/>
    </row>
    <row r="981" spans="1:10" ht="15.75" customHeight="1">
      <c r="A981" s="1836"/>
      <c r="B981" s="1836"/>
      <c r="C981" s="1836"/>
      <c r="D981" s="1836"/>
      <c r="E981" s="1836"/>
      <c r="F981" s="1836"/>
      <c r="G981" s="1836"/>
      <c r="H981" s="1836"/>
      <c r="I981" s="1836"/>
      <c r="J981" s="1836"/>
    </row>
    <row r="982" spans="1:10" ht="15.75" customHeight="1">
      <c r="A982" s="1836"/>
      <c r="B982" s="1836"/>
      <c r="C982" s="1836"/>
      <c r="D982" s="1836"/>
      <c r="E982" s="1836"/>
      <c r="F982" s="1836"/>
      <c r="G982" s="1836"/>
      <c r="H982" s="1836"/>
      <c r="I982" s="1836"/>
      <c r="J982" s="1836"/>
    </row>
    <row r="983" spans="1:10" ht="15.75" customHeight="1">
      <c r="A983" s="1836"/>
      <c r="B983" s="1836"/>
      <c r="C983" s="1836"/>
      <c r="D983" s="1836"/>
      <c r="E983" s="1836"/>
      <c r="F983" s="1836"/>
      <c r="G983" s="1836"/>
      <c r="H983" s="1836"/>
      <c r="I983" s="1836"/>
      <c r="J983" s="1836"/>
    </row>
    <row r="984" spans="1:10" ht="15.75" customHeight="1">
      <c r="A984" s="1836"/>
      <c r="B984" s="1836"/>
      <c r="C984" s="1836"/>
      <c r="D984" s="1836"/>
      <c r="E984" s="1836"/>
      <c r="F984" s="1836"/>
      <c r="G984" s="1836"/>
      <c r="H984" s="1836"/>
      <c r="I984" s="1836"/>
      <c r="J984" s="1836"/>
    </row>
    <row r="985" spans="1:10" ht="15.75" customHeight="1">
      <c r="A985" s="1836"/>
      <c r="B985" s="1836"/>
      <c r="C985" s="1836"/>
      <c r="D985" s="1836"/>
      <c r="E985" s="1836"/>
      <c r="F985" s="1836"/>
      <c r="G985" s="1836"/>
      <c r="H985" s="1836"/>
      <c r="I985" s="1836"/>
      <c r="J985" s="1836"/>
    </row>
    <row r="986" spans="1:10" ht="15.75" customHeight="1">
      <c r="A986" s="1836"/>
      <c r="B986" s="1836"/>
      <c r="C986" s="1836"/>
      <c r="D986" s="1836"/>
      <c r="E986" s="1836"/>
      <c r="F986" s="1836"/>
      <c r="G986" s="1836"/>
      <c r="H986" s="1836"/>
      <c r="I986" s="1836"/>
      <c r="J986" s="1836"/>
    </row>
    <row r="987" spans="1:10" ht="15.75" customHeight="1">
      <c r="A987" s="1836"/>
      <c r="B987" s="1836"/>
      <c r="C987" s="1836"/>
      <c r="D987" s="1836"/>
      <c r="E987" s="1836"/>
      <c r="F987" s="1836"/>
      <c r="G987" s="1836"/>
      <c r="H987" s="1836"/>
      <c r="I987" s="1836"/>
      <c r="J987" s="1836"/>
    </row>
    <row r="988" spans="1:10" ht="15.75" customHeight="1">
      <c r="A988" s="1836"/>
      <c r="B988" s="1836"/>
      <c r="C988" s="1836"/>
      <c r="D988" s="1836"/>
      <c r="E988" s="1836"/>
      <c r="F988" s="1836"/>
      <c r="G988" s="1836"/>
      <c r="H988" s="1836"/>
      <c r="I988" s="1836"/>
      <c r="J988" s="1836"/>
    </row>
    <row r="989" spans="1:10" ht="15.75" customHeight="1">
      <c r="A989" s="1836"/>
      <c r="B989" s="1836"/>
      <c r="C989" s="1836"/>
      <c r="D989" s="1836"/>
      <c r="E989" s="1836"/>
      <c r="F989" s="1836"/>
      <c r="G989" s="1836"/>
      <c r="H989" s="1836"/>
      <c r="I989" s="1836"/>
      <c r="J989" s="1836"/>
    </row>
    <row r="990" spans="1:10" ht="15.75" customHeight="1">
      <c r="A990" s="1836"/>
      <c r="B990" s="1836"/>
      <c r="C990" s="1836"/>
      <c r="D990" s="1836"/>
      <c r="E990" s="1836"/>
      <c r="F990" s="1836"/>
      <c r="G990" s="1836"/>
      <c r="H990" s="1836"/>
      <c r="I990" s="1836"/>
      <c r="J990" s="1836"/>
    </row>
    <row r="991" spans="1:10" ht="15.75" customHeight="1">
      <c r="A991" s="1836"/>
      <c r="B991" s="1836"/>
      <c r="C991" s="1836"/>
      <c r="D991" s="1836"/>
      <c r="E991" s="1836"/>
      <c r="F991" s="1836"/>
      <c r="G991" s="1836"/>
      <c r="H991" s="1836"/>
      <c r="I991" s="1836"/>
      <c r="J991" s="1836"/>
    </row>
    <row r="992" spans="1:10" ht="15.75" customHeight="1">
      <c r="A992" s="1836"/>
      <c r="B992" s="1836"/>
      <c r="C992" s="1836"/>
      <c r="D992" s="1836"/>
      <c r="E992" s="1836"/>
      <c r="F992" s="1836"/>
      <c r="G992" s="1836"/>
      <c r="H992" s="1836"/>
      <c r="I992" s="1836"/>
      <c r="J992" s="1836"/>
    </row>
    <row r="993" spans="1:10" ht="15.75" customHeight="1">
      <c r="A993" s="1836"/>
      <c r="B993" s="1836"/>
      <c r="C993" s="1836"/>
      <c r="D993" s="1836"/>
      <c r="E993" s="1836"/>
      <c r="F993" s="1836"/>
      <c r="G993" s="1836"/>
      <c r="H993" s="1836"/>
      <c r="I993" s="1836"/>
      <c r="J993" s="1836"/>
    </row>
    <row r="994" spans="1:10" ht="15.75" customHeight="1">
      <c r="A994" s="1836"/>
      <c r="B994" s="1836"/>
      <c r="C994" s="1836"/>
      <c r="D994" s="1836"/>
      <c r="E994" s="1836"/>
      <c r="F994" s="1836"/>
      <c r="G994" s="1836"/>
      <c r="H994" s="1836"/>
      <c r="I994" s="1836"/>
      <c r="J994" s="1836"/>
    </row>
    <row r="995" spans="1:10" ht="15.75" customHeight="1">
      <c r="A995" s="1836"/>
      <c r="B995" s="1836"/>
      <c r="C995" s="1836"/>
      <c r="D995" s="1836"/>
      <c r="E995" s="1836"/>
      <c r="F995" s="1836"/>
      <c r="G995" s="1836"/>
      <c r="H995" s="1836"/>
      <c r="I995" s="1836"/>
      <c r="J995" s="1836"/>
    </row>
    <row r="996" spans="1:10" ht="15.75" customHeight="1">
      <c r="A996" s="1836"/>
      <c r="B996" s="1836"/>
      <c r="C996" s="1836"/>
      <c r="D996" s="1836"/>
      <c r="E996" s="1836"/>
      <c r="F996" s="1836"/>
      <c r="G996" s="1836"/>
      <c r="H996" s="1836"/>
      <c r="I996" s="1836"/>
      <c r="J996" s="1836"/>
    </row>
    <row r="997" spans="1:10" ht="15.75" customHeight="1">
      <c r="A997" s="1836"/>
      <c r="B997" s="1836"/>
      <c r="C997" s="1836"/>
      <c r="D997" s="1836"/>
      <c r="E997" s="1836"/>
      <c r="F997" s="1836"/>
      <c r="G997" s="1836"/>
      <c r="H997" s="1836"/>
      <c r="I997" s="1836"/>
      <c r="J997" s="1836"/>
    </row>
    <row r="998" spans="1:10" ht="15.75" customHeight="1">
      <c r="A998" s="1836"/>
      <c r="B998" s="1836"/>
      <c r="C998" s="1836"/>
      <c r="D998" s="1836"/>
      <c r="E998" s="1836"/>
      <c r="F998" s="1836"/>
      <c r="G998" s="1836"/>
      <c r="H998" s="1836"/>
      <c r="I998" s="1836"/>
      <c r="J998" s="1836"/>
    </row>
    <row r="999" spans="1:10" ht="15.75" customHeight="1">
      <c r="A999" s="1836"/>
      <c r="B999" s="1836"/>
      <c r="C999" s="1836"/>
      <c r="D999" s="1836"/>
      <c r="E999" s="1836"/>
      <c r="F999" s="1836"/>
      <c r="G999" s="1836"/>
      <c r="H999" s="1836"/>
      <c r="I999" s="1836"/>
      <c r="J999" s="1836"/>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6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1"/>
  <sheetViews>
    <sheetView showGridLines="0" zoomScale="80" zoomScaleNormal="80" workbookViewId="0">
      <selection activeCell="J30" sqref="J30"/>
    </sheetView>
  </sheetViews>
  <sheetFormatPr defaultColWidth="16.5546875" defaultRowHeight="15" customHeight="1"/>
  <cols>
    <col min="1" max="1" width="7.44140625" style="1893" customWidth="1"/>
    <col min="2" max="2" width="6.33203125" style="1893" customWidth="1"/>
    <col min="3" max="3" width="41.109375" style="1893" customWidth="1"/>
    <col min="4" max="4" width="12.6640625" style="1893" customWidth="1"/>
    <col min="5" max="5" width="16.109375" style="1893" customWidth="1"/>
    <col min="6" max="6" width="12.5546875" style="1893" customWidth="1"/>
    <col min="7" max="7" width="16.44140625" style="1893" customWidth="1"/>
    <col min="8" max="8" width="16.6640625" style="1893" customWidth="1"/>
    <col min="9" max="9" width="17.5546875" style="1893" customWidth="1"/>
    <col min="10" max="10" width="18.88671875" style="1893" customWidth="1"/>
    <col min="11" max="11" width="16.5546875" style="1893" customWidth="1"/>
    <col min="12" max="16384" width="16.5546875" style="1893"/>
  </cols>
  <sheetData>
    <row r="1" spans="1:11" ht="21" customHeight="1">
      <c r="A1" s="1896"/>
      <c r="B1" s="3046" t="s">
        <v>1512</v>
      </c>
      <c r="C1" s="3047"/>
      <c r="D1" s="3047"/>
      <c r="E1" s="3047"/>
      <c r="F1" s="3047"/>
      <c r="G1" s="3047"/>
      <c r="H1" s="3047"/>
      <c r="I1" s="3047"/>
      <c r="J1" s="3047"/>
    </row>
    <row r="2" spans="1:11" ht="21" customHeight="1">
      <c r="A2" s="1896"/>
      <c r="B2" s="3046" t="s">
        <v>1511</v>
      </c>
      <c r="C2" s="3047"/>
      <c r="D2" s="3047"/>
      <c r="E2" s="3047"/>
      <c r="F2" s="3047"/>
      <c r="G2" s="3047"/>
      <c r="H2" s="3047"/>
      <c r="I2" s="3047"/>
      <c r="J2" s="3047"/>
    </row>
    <row r="3" spans="1:11" ht="15.75" customHeight="1" thickBot="1">
      <c r="A3" s="1896"/>
      <c r="B3" s="3048" t="s">
        <v>126</v>
      </c>
      <c r="C3" s="3049"/>
      <c r="D3" s="3049"/>
      <c r="E3" s="3049"/>
      <c r="F3" s="3049"/>
      <c r="G3" s="3049"/>
      <c r="H3" s="3049"/>
      <c r="I3" s="3049"/>
      <c r="J3" s="3049"/>
    </row>
    <row r="4" spans="1:11" ht="20.100000000000001" customHeight="1" thickTop="1">
      <c r="A4" s="1896"/>
      <c r="B4" s="3050" t="s">
        <v>127</v>
      </c>
      <c r="C4" s="3052" t="s">
        <v>65</v>
      </c>
      <c r="D4" s="3044" t="s">
        <v>1510</v>
      </c>
      <c r="E4" s="3045"/>
      <c r="F4" s="3054" t="s">
        <v>1472</v>
      </c>
      <c r="G4" s="3055"/>
      <c r="H4" s="3054" t="s">
        <v>434</v>
      </c>
      <c r="I4" s="3056"/>
      <c r="J4" s="3057"/>
    </row>
    <row r="5" spans="1:11" ht="30" customHeight="1">
      <c r="A5" s="1896"/>
      <c r="B5" s="3051"/>
      <c r="C5" s="3053"/>
      <c r="D5" s="1948" t="s">
        <v>66</v>
      </c>
      <c r="E5" s="1948" t="s">
        <v>506</v>
      </c>
      <c r="F5" s="1948" t="s">
        <v>66</v>
      </c>
      <c r="G5" s="1948" t="s">
        <v>506</v>
      </c>
      <c r="H5" s="1948" t="s">
        <v>506</v>
      </c>
      <c r="I5" s="1947" t="s">
        <v>1509</v>
      </c>
      <c r="J5" s="1946" t="s">
        <v>757</v>
      </c>
    </row>
    <row r="6" spans="1:11" s="1941" customFormat="1" ht="21" customHeight="1">
      <c r="A6" s="1942"/>
      <c r="B6" s="1945">
        <v>1</v>
      </c>
      <c r="C6" s="1938" t="s">
        <v>1508</v>
      </c>
      <c r="D6" s="1937">
        <v>0.98749621999999992</v>
      </c>
      <c r="E6" s="1937">
        <v>0.44280000000000003</v>
      </c>
      <c r="F6" s="1937">
        <v>41064.728764860003</v>
      </c>
      <c r="G6" s="1937">
        <v>34155.564350289998</v>
      </c>
      <c r="H6" s="1937">
        <v>13926.729660999999</v>
      </c>
      <c r="I6" s="1936">
        <v>14.905684562476891</v>
      </c>
      <c r="J6" s="1944">
        <v>-59.225590541642582</v>
      </c>
      <c r="K6" s="1924"/>
    </row>
    <row r="7" spans="1:11" s="1941" customFormat="1" ht="23.1" customHeight="1">
      <c r="A7" s="1942"/>
      <c r="B7" s="1939">
        <v>2</v>
      </c>
      <c r="C7" s="1938" t="s">
        <v>1507</v>
      </c>
      <c r="D7" s="1937">
        <v>53651.59820588</v>
      </c>
      <c r="E7" s="1937">
        <v>19590.673743490002</v>
      </c>
      <c r="F7" s="1937">
        <v>48120.430996160001</v>
      </c>
      <c r="G7" s="1937">
        <v>36853.437365779995</v>
      </c>
      <c r="H7" s="1937">
        <v>8277.5743341800007</v>
      </c>
      <c r="I7" s="1936">
        <v>8.8594318243470767</v>
      </c>
      <c r="J7" s="1935">
        <v>-77.53920685329048</v>
      </c>
      <c r="K7" s="1924"/>
    </row>
    <row r="8" spans="1:11" s="1941" customFormat="1" ht="20.100000000000001" customHeight="1">
      <c r="A8" s="1942"/>
      <c r="B8" s="1939">
        <v>3</v>
      </c>
      <c r="C8" s="1943" t="s">
        <v>1506</v>
      </c>
      <c r="D8" s="1937">
        <v>7243.4524823000002</v>
      </c>
      <c r="E8" s="1937">
        <v>4170.5917596500003</v>
      </c>
      <c r="F8" s="1937">
        <v>9565.0113307000011</v>
      </c>
      <c r="G8" s="1937">
        <v>5074.5482763800001</v>
      </c>
      <c r="H8" s="1937">
        <v>6452.6587509199999</v>
      </c>
      <c r="I8" s="1936">
        <v>6.9062370184339041</v>
      </c>
      <c r="J8" s="1935">
        <v>27.157303458015257</v>
      </c>
      <c r="K8" s="1924"/>
    </row>
    <row r="9" spans="1:11" s="1894" customFormat="1" ht="24.9" customHeight="1">
      <c r="A9" s="1907"/>
      <c r="B9" s="1939">
        <v>4</v>
      </c>
      <c r="C9" s="1938" t="s">
        <v>1505</v>
      </c>
      <c r="D9" s="1937">
        <v>7345.1540188299996</v>
      </c>
      <c r="E9" s="1937">
        <v>4179.4972951099999</v>
      </c>
      <c r="F9" s="1937">
        <v>9515.9377002399997</v>
      </c>
      <c r="G9" s="1937">
        <v>5281.7170006000006</v>
      </c>
      <c r="H9" s="1937">
        <v>5991.7611965200003</v>
      </c>
      <c r="I9" s="1936">
        <v>6.4129414832486447</v>
      </c>
      <c r="J9" s="1935">
        <v>13.443435076876309</v>
      </c>
      <c r="K9" s="1924"/>
    </row>
    <row r="10" spans="1:11" s="1941" customFormat="1" ht="24" customHeight="1">
      <c r="A10" s="1942"/>
      <c r="B10" s="1939">
        <v>5</v>
      </c>
      <c r="C10" s="1938" t="s">
        <v>1504</v>
      </c>
      <c r="D10" s="1937">
        <v>6935.9302239999997</v>
      </c>
      <c r="E10" s="1937">
        <v>4248.3594240000002</v>
      </c>
      <c r="F10" s="1937">
        <v>4778.9893599999996</v>
      </c>
      <c r="G10" s="1937">
        <v>2629.6004800000001</v>
      </c>
      <c r="H10" s="1937">
        <v>4878.3945107500003</v>
      </c>
      <c r="I10" s="1936">
        <v>5.2213126497450064</v>
      </c>
      <c r="J10" s="1935">
        <v>85.51846745745955</v>
      </c>
      <c r="K10" s="1924"/>
    </row>
    <row r="11" spans="1:11" ht="21.75" customHeight="1">
      <c r="A11" s="1896"/>
      <c r="B11" s="1939">
        <v>6</v>
      </c>
      <c r="C11" s="1938" t="s">
        <v>1503</v>
      </c>
      <c r="D11" s="1937">
        <v>6705.0962737099999</v>
      </c>
      <c r="E11" s="1937">
        <v>3747.2812156</v>
      </c>
      <c r="F11" s="1937">
        <v>7496.77442952</v>
      </c>
      <c r="G11" s="1937">
        <v>4504.4438133599997</v>
      </c>
      <c r="H11" s="1937">
        <v>4428.1207050699995</v>
      </c>
      <c r="I11" s="1936">
        <v>4.7393876409608424</v>
      </c>
      <c r="J11" s="1935">
        <v>-1.6943958333685671</v>
      </c>
      <c r="K11" s="1924"/>
    </row>
    <row r="12" spans="1:11" s="1934" customFormat="1" ht="21.75" customHeight="1">
      <c r="A12" s="1940"/>
      <c r="B12" s="1939">
        <v>7</v>
      </c>
      <c r="C12" s="1938" t="s">
        <v>1502</v>
      </c>
      <c r="D12" s="1937">
        <v>690.01516928000001</v>
      </c>
      <c r="E12" s="1937">
        <v>558.78202825999995</v>
      </c>
      <c r="F12" s="1937">
        <v>2841.7415144499996</v>
      </c>
      <c r="G12" s="1937">
        <v>484.68443410000003</v>
      </c>
      <c r="H12" s="1937">
        <v>4038.4026271500002</v>
      </c>
      <c r="I12" s="1936">
        <v>4.3222750180284324</v>
      </c>
      <c r="J12" s="1935" t="s">
        <v>73</v>
      </c>
      <c r="K12" s="1924"/>
    </row>
    <row r="13" spans="1:11" ht="21.75" customHeight="1">
      <c r="A13" s="1896"/>
      <c r="B13" s="1939">
        <v>8</v>
      </c>
      <c r="C13" s="1938" t="s">
        <v>1501</v>
      </c>
      <c r="D13" s="1937">
        <v>4215.7903117899996</v>
      </c>
      <c r="E13" s="1937">
        <v>1952.7748778800001</v>
      </c>
      <c r="F13" s="1937">
        <v>6074.7944518100003</v>
      </c>
      <c r="G13" s="1937">
        <v>2915.1284246999999</v>
      </c>
      <c r="H13" s="1937">
        <v>3284.91329718</v>
      </c>
      <c r="I13" s="1936">
        <v>3.5158204844004395</v>
      </c>
      <c r="J13" s="1935">
        <v>12.685028534139287</v>
      </c>
      <c r="K13" s="1924"/>
    </row>
    <row r="14" spans="1:11" s="1941" customFormat="1" ht="21.75" customHeight="1">
      <c r="A14" s="1942"/>
      <c r="B14" s="1939">
        <v>9</v>
      </c>
      <c r="C14" s="1938" t="s">
        <v>1500</v>
      </c>
      <c r="D14" s="1937">
        <v>3455.6538860999999</v>
      </c>
      <c r="E14" s="1937">
        <v>2100.10491293</v>
      </c>
      <c r="F14" s="1937">
        <v>4881.9760231700002</v>
      </c>
      <c r="G14" s="1937">
        <v>2697.65085744</v>
      </c>
      <c r="H14" s="1937">
        <v>3242.41313356</v>
      </c>
      <c r="I14" s="1936">
        <v>3.4703328467285894</v>
      </c>
      <c r="J14" s="1935">
        <v>20.193950400125726</v>
      </c>
      <c r="K14" s="1924"/>
    </row>
    <row r="15" spans="1:11" ht="21.75" customHeight="1">
      <c r="A15" s="1896"/>
      <c r="B15" s="1939">
        <v>10</v>
      </c>
      <c r="C15" s="1938" t="s">
        <v>1499</v>
      </c>
      <c r="D15" s="1937">
        <v>3794.02825093</v>
      </c>
      <c r="E15" s="1937">
        <v>2927.7957817199999</v>
      </c>
      <c r="F15" s="1937">
        <v>3427.1979840500003</v>
      </c>
      <c r="G15" s="1937">
        <v>2082.92776611</v>
      </c>
      <c r="H15" s="1937">
        <v>2704.9412279899998</v>
      </c>
      <c r="I15" s="1936">
        <v>2.8950803013981061</v>
      </c>
      <c r="J15" s="1935">
        <v>29.862459562947286</v>
      </c>
      <c r="K15" s="1924"/>
    </row>
    <row r="16" spans="1:11" ht="21.75" customHeight="1">
      <c r="A16" s="1896"/>
      <c r="B16" s="1939">
        <v>11</v>
      </c>
      <c r="C16" s="1938" t="s">
        <v>1498</v>
      </c>
      <c r="D16" s="1937">
        <v>14.75530702</v>
      </c>
      <c r="E16" s="1937">
        <v>3.5547378199999997</v>
      </c>
      <c r="F16" s="1937">
        <v>352.01490992999999</v>
      </c>
      <c r="G16" s="1937">
        <v>39.918855780000001</v>
      </c>
      <c r="H16" s="1937">
        <v>2162.3643806</v>
      </c>
      <c r="I16" s="1936">
        <v>2.3143639713650446</v>
      </c>
      <c r="J16" s="1935" t="s">
        <v>73</v>
      </c>
      <c r="K16" s="1924"/>
    </row>
    <row r="17" spans="1:11" ht="21.75" customHeight="1">
      <c r="A17" s="1896"/>
      <c r="B17" s="1939">
        <v>12</v>
      </c>
      <c r="C17" s="1938" t="s">
        <v>1497</v>
      </c>
      <c r="D17" s="1937">
        <v>2544.5468234599998</v>
      </c>
      <c r="E17" s="1937">
        <v>1710.4509401300002</v>
      </c>
      <c r="F17" s="1937">
        <v>2758.2364886</v>
      </c>
      <c r="G17" s="1937">
        <v>1706.6097653099998</v>
      </c>
      <c r="H17" s="1937">
        <v>1946.59894779</v>
      </c>
      <c r="I17" s="1936">
        <v>2.0834316879619625</v>
      </c>
      <c r="J17" s="1935">
        <v>14.062335008167892</v>
      </c>
      <c r="K17" s="1924"/>
    </row>
    <row r="18" spans="1:11" ht="21.75" customHeight="1">
      <c r="A18" s="1896"/>
      <c r="B18" s="1939">
        <v>13</v>
      </c>
      <c r="C18" s="1938" t="s">
        <v>747</v>
      </c>
      <c r="D18" s="1937">
        <v>3296.35133391</v>
      </c>
      <c r="E18" s="1937">
        <v>1972.6266253900001</v>
      </c>
      <c r="F18" s="1937">
        <v>3277.8621460900004</v>
      </c>
      <c r="G18" s="1937">
        <v>1957.7591617999999</v>
      </c>
      <c r="H18" s="1937">
        <v>1395.7493171900001</v>
      </c>
      <c r="I18" s="1936">
        <v>1.4938610540123591</v>
      </c>
      <c r="J18" s="1935">
        <v>-28.706791702268298</v>
      </c>
      <c r="K18" s="1924"/>
    </row>
    <row r="19" spans="1:11" ht="21.75" customHeight="1">
      <c r="A19" s="1896"/>
      <c r="B19" s="1939">
        <v>14</v>
      </c>
      <c r="C19" s="1938" t="s">
        <v>1496</v>
      </c>
      <c r="D19" s="1937">
        <v>2265.9123589699998</v>
      </c>
      <c r="E19" s="1937">
        <v>1120.2076727599999</v>
      </c>
      <c r="F19" s="1937">
        <v>3492.2053888999999</v>
      </c>
      <c r="G19" s="1937">
        <v>2600.3054898999999</v>
      </c>
      <c r="H19" s="1937">
        <v>1367.56986908</v>
      </c>
      <c r="I19" s="1936">
        <v>1.4637007812924401</v>
      </c>
      <c r="J19" s="1935">
        <v>-47.40733831498418</v>
      </c>
      <c r="K19" s="1924"/>
    </row>
    <row r="20" spans="1:11" s="1934" customFormat="1" ht="21.75" customHeight="1">
      <c r="A20" s="1940"/>
      <c r="B20" s="1939">
        <v>15</v>
      </c>
      <c r="C20" s="1938" t="s">
        <v>1495</v>
      </c>
      <c r="D20" s="1937">
        <v>1795.4813099300002</v>
      </c>
      <c r="E20" s="1937">
        <v>1044.6943922099999</v>
      </c>
      <c r="F20" s="1937">
        <v>1834.1297032499999</v>
      </c>
      <c r="G20" s="1937">
        <v>1125.9712307300001</v>
      </c>
      <c r="H20" s="1937">
        <v>1109.1288269200002</v>
      </c>
      <c r="I20" s="1936">
        <v>1.1870930818393193</v>
      </c>
      <c r="J20" s="1935">
        <v>-1.4958112028386816</v>
      </c>
      <c r="K20" s="1924"/>
    </row>
    <row r="21" spans="1:11" ht="21.75" customHeight="1">
      <c r="A21" s="1896"/>
      <c r="B21" s="1939">
        <v>16</v>
      </c>
      <c r="C21" s="1938" t="s">
        <v>1494</v>
      </c>
      <c r="D21" s="1937">
        <v>1592.2397283900002</v>
      </c>
      <c r="E21" s="1937">
        <v>886.19632629</v>
      </c>
      <c r="F21" s="1937">
        <v>1279.0843876500001</v>
      </c>
      <c r="G21" s="1937">
        <v>940.39666341999998</v>
      </c>
      <c r="H21" s="1937">
        <v>1100.5611644800001</v>
      </c>
      <c r="I21" s="1936">
        <v>1.1779231706773294</v>
      </c>
      <c r="J21" s="1935">
        <v>17.031589678074766</v>
      </c>
      <c r="K21" s="1924"/>
    </row>
    <row r="22" spans="1:11" ht="21.75" customHeight="1">
      <c r="A22" s="1896"/>
      <c r="B22" s="1939">
        <v>17</v>
      </c>
      <c r="C22" s="1938" t="s">
        <v>1493</v>
      </c>
      <c r="D22" s="1937">
        <v>1620.3077391099998</v>
      </c>
      <c r="E22" s="1937">
        <v>1058.8844239699999</v>
      </c>
      <c r="F22" s="1937">
        <v>1629.3374021700001</v>
      </c>
      <c r="G22" s="1937">
        <v>749.51183484000001</v>
      </c>
      <c r="H22" s="1937">
        <v>944.14824292999992</v>
      </c>
      <c r="I22" s="1936">
        <v>1.0105154786440269</v>
      </c>
      <c r="J22" s="1935">
        <v>25.968423584872326</v>
      </c>
      <c r="K22" s="1924"/>
    </row>
    <row r="23" spans="1:11" ht="21.75" customHeight="1">
      <c r="A23" s="1896"/>
      <c r="B23" s="1939">
        <v>18</v>
      </c>
      <c r="C23" s="1938" t="s">
        <v>1492</v>
      </c>
      <c r="D23" s="1937">
        <v>1125.089285</v>
      </c>
      <c r="E23" s="1937">
        <v>504.5754</v>
      </c>
      <c r="F23" s="1937">
        <v>1853.6641729999999</v>
      </c>
      <c r="G23" s="1937">
        <v>884.84782849999999</v>
      </c>
      <c r="H23" s="1937">
        <v>933.25489279999999</v>
      </c>
      <c r="I23" s="1936">
        <v>0.99885639967726125</v>
      </c>
      <c r="J23" s="1935">
        <v>5.4706654343108951</v>
      </c>
      <c r="K23" s="1924"/>
    </row>
    <row r="24" spans="1:11" ht="20.25" customHeight="1">
      <c r="A24" s="1896"/>
      <c r="B24" s="1939">
        <v>19</v>
      </c>
      <c r="C24" s="1938" t="s">
        <v>1491</v>
      </c>
      <c r="D24" s="1937">
        <v>902.02222236</v>
      </c>
      <c r="E24" s="1937">
        <v>534.77076494999994</v>
      </c>
      <c r="F24" s="1937">
        <v>1120.6978757699999</v>
      </c>
      <c r="G24" s="1937">
        <v>574.3740753300001</v>
      </c>
      <c r="H24" s="1937">
        <v>744.99108157000001</v>
      </c>
      <c r="I24" s="1936">
        <v>0.79735891584353136</v>
      </c>
      <c r="J24" s="1935">
        <v>29.704858483031948</v>
      </c>
      <c r="K24" s="1924"/>
    </row>
    <row r="25" spans="1:11" s="1934" customFormat="1" ht="20.25" customHeight="1">
      <c r="A25" s="1940"/>
      <c r="B25" s="1939">
        <v>20</v>
      </c>
      <c r="C25" s="1938" t="s">
        <v>1490</v>
      </c>
      <c r="D25" s="1937">
        <v>768.90358426</v>
      </c>
      <c r="E25" s="1937">
        <v>605.23202458000003</v>
      </c>
      <c r="F25" s="1937">
        <v>1055.4220042100001</v>
      </c>
      <c r="G25" s="1937">
        <v>687.10665132000008</v>
      </c>
      <c r="H25" s="1937">
        <v>729.60175348000007</v>
      </c>
      <c r="I25" s="1936">
        <v>0.78088782207480711</v>
      </c>
      <c r="J25" s="1935">
        <v>6.1846442729615037</v>
      </c>
      <c r="K25" s="1924"/>
    </row>
    <row r="26" spans="1:11" ht="22.5" customHeight="1">
      <c r="A26" s="1896"/>
      <c r="B26" s="1933" t="s">
        <v>1489</v>
      </c>
      <c r="C26" s="1932" t="s">
        <v>1488</v>
      </c>
      <c r="D26" s="1931">
        <v>109963.31601144999</v>
      </c>
      <c r="E26" s="1931">
        <v>52917.49714674001</v>
      </c>
      <c r="F26" s="1931">
        <v>156420.23703452997</v>
      </c>
      <c r="G26" s="1931">
        <v>107946.50432569</v>
      </c>
      <c r="H26" s="1931">
        <v>69659.877921160005</v>
      </c>
      <c r="I26" s="1930">
        <v>74.556496193156022</v>
      </c>
      <c r="J26" s="1925">
        <v>-35.468148453435575</v>
      </c>
      <c r="K26" s="1924"/>
    </row>
    <row r="27" spans="1:11" ht="21.75" customHeight="1">
      <c r="A27" s="1896"/>
      <c r="B27" s="1929" t="s">
        <v>1487</v>
      </c>
      <c r="C27" s="1928" t="s">
        <v>1486</v>
      </c>
      <c r="D27" s="1927">
        <v>31160.764469750022</v>
      </c>
      <c r="E27" s="1927">
        <v>16999.58268485999</v>
      </c>
      <c r="F27" s="1927">
        <v>43610.724983870023</v>
      </c>
      <c r="G27" s="1927">
        <v>23709.507000810016</v>
      </c>
      <c r="H27" s="1927">
        <v>23772.460611339993</v>
      </c>
      <c r="I27" s="1926">
        <v>25.443503806843982</v>
      </c>
      <c r="J27" s="1925">
        <v>0.26552053793369446</v>
      </c>
      <c r="K27" s="1924"/>
    </row>
    <row r="28" spans="1:11" ht="21.75" customHeight="1">
      <c r="A28" s="1898"/>
      <c r="B28" s="1929" t="s">
        <v>1485</v>
      </c>
      <c r="C28" s="1928" t="s">
        <v>1484</v>
      </c>
      <c r="D28" s="1927">
        <v>141124.08048120001</v>
      </c>
      <c r="E28" s="1927">
        <v>69917.0798316</v>
      </c>
      <c r="F28" s="1927">
        <v>200030.96201839999</v>
      </c>
      <c r="G28" s="1927">
        <v>131656.01132650001</v>
      </c>
      <c r="H28" s="1927">
        <v>93432.338532499998</v>
      </c>
      <c r="I28" s="1926">
        <v>100</v>
      </c>
      <c r="J28" s="1925">
        <v>-29.032987106989982</v>
      </c>
      <c r="K28" s="1924"/>
    </row>
    <row r="29" spans="1:11" s="1910" customFormat="1" ht="21" customHeight="1">
      <c r="A29" s="1915"/>
      <c r="B29" s="3037" t="s">
        <v>1483</v>
      </c>
      <c r="C29" s="1923" t="s">
        <v>1482</v>
      </c>
      <c r="D29" s="1922"/>
      <c r="E29" s="1922"/>
      <c r="F29" s="1922"/>
      <c r="G29" s="1922"/>
      <c r="H29" s="1922"/>
      <c r="I29" s="1921"/>
      <c r="J29" s="1920"/>
    </row>
    <row r="30" spans="1:11" s="1910" customFormat="1" ht="21" customHeight="1">
      <c r="A30" s="1915"/>
      <c r="B30" s="3038"/>
      <c r="C30" s="1919" t="s">
        <v>1481</v>
      </c>
      <c r="D30" s="1918">
        <v>372.70496502279752</v>
      </c>
      <c r="E30" s="1918">
        <v>367.4747799167975</v>
      </c>
      <c r="F30" s="1918">
        <v>3328.2439616314296</v>
      </c>
      <c r="G30" s="1918">
        <v>774.86767761759495</v>
      </c>
      <c r="H30" s="1918">
        <v>7568.1522764839992</v>
      </c>
      <c r="I30" s="1917"/>
      <c r="J30" s="1916"/>
    </row>
    <row r="31" spans="1:11" s="1910" customFormat="1" ht="21" customHeight="1" thickBot="1">
      <c r="A31" s="1915"/>
      <c r="B31" s="3039"/>
      <c r="C31" s="1914" t="s">
        <v>1480</v>
      </c>
      <c r="D31" s="1913">
        <v>2227.1566287260216</v>
      </c>
      <c r="E31" s="1913">
        <v>1046.0455350393152</v>
      </c>
      <c r="F31" s="1913">
        <v>8068.5209847085316</v>
      </c>
      <c r="G31" s="1913">
        <v>2781.4962405850779</v>
      </c>
      <c r="H31" s="1913">
        <v>9814.207443789659</v>
      </c>
      <c r="I31" s="1912"/>
      <c r="J31" s="1911"/>
    </row>
    <row r="32" spans="1:11" s="1894" customFormat="1" ht="20.25" customHeight="1" thickTop="1">
      <c r="A32" s="1896"/>
      <c r="B32" s="3040" t="s">
        <v>1479</v>
      </c>
      <c r="C32" s="3041"/>
      <c r="D32" s="3041"/>
      <c r="E32" s="3041"/>
      <c r="F32" s="3041"/>
      <c r="G32" s="3041"/>
      <c r="H32" s="3041"/>
      <c r="I32" s="1909"/>
      <c r="J32" s="1908"/>
    </row>
    <row r="33" spans="1:10" s="1894" customFormat="1" ht="15" customHeight="1">
      <c r="A33" s="1896"/>
      <c r="B33" s="3042" t="s">
        <v>1478</v>
      </c>
      <c r="C33" s="3043"/>
      <c r="D33" s="3043"/>
      <c r="E33" s="3043"/>
      <c r="F33" s="3043"/>
      <c r="G33" s="3043"/>
      <c r="H33" s="3043"/>
      <c r="I33" s="1905"/>
      <c r="J33" s="1907"/>
    </row>
    <row r="34" spans="1:10" s="1894" customFormat="1" ht="15" customHeight="1">
      <c r="A34" s="1896"/>
      <c r="B34" s="1906" t="s">
        <v>1477</v>
      </c>
      <c r="I34" s="1905"/>
      <c r="J34" s="1907"/>
    </row>
    <row r="35" spans="1:10" s="1894" customFormat="1" ht="12.75" customHeight="1">
      <c r="A35" s="1896"/>
      <c r="B35" s="1906" t="s">
        <v>1476</v>
      </c>
      <c r="J35" s="1905"/>
    </row>
    <row r="36" spans="1:10" s="1894" customFormat="1" ht="13.5" customHeight="1">
      <c r="A36" s="1896"/>
      <c r="B36" s="1897"/>
      <c r="D36" s="1903"/>
      <c r="E36" s="1903"/>
      <c r="F36" s="1904"/>
      <c r="G36" s="1903"/>
      <c r="H36" s="1903"/>
      <c r="I36" s="1902"/>
      <c r="J36" s="1902"/>
    </row>
    <row r="37" spans="1:10" s="1894" customFormat="1" ht="21" customHeight="1">
      <c r="A37" s="1896"/>
      <c r="B37" s="1897"/>
      <c r="C37" s="1896"/>
      <c r="D37" s="1901"/>
      <c r="E37" s="1901"/>
      <c r="F37" s="1901"/>
      <c r="G37" s="1901"/>
      <c r="H37" s="1901"/>
      <c r="I37" s="1900"/>
      <c r="J37" s="1900"/>
    </row>
    <row r="38" spans="1:10" s="1894" customFormat="1" ht="21" customHeight="1">
      <c r="A38" s="1896"/>
      <c r="B38" s="1897"/>
      <c r="C38" s="1896"/>
      <c r="D38" s="1900"/>
      <c r="E38" s="1900"/>
      <c r="F38" s="1900"/>
      <c r="G38" s="1900"/>
      <c r="H38" s="1900"/>
      <c r="I38" s="1900"/>
      <c r="J38" s="1900"/>
    </row>
    <row r="39" spans="1:10" s="1894" customFormat="1" ht="21" customHeight="1">
      <c r="A39" s="1896"/>
      <c r="B39" s="1897"/>
      <c r="C39" s="1896"/>
      <c r="D39" s="1896"/>
      <c r="E39" s="1896"/>
      <c r="F39" s="1896"/>
      <c r="G39" s="1899"/>
      <c r="H39" s="1897"/>
      <c r="I39" s="1897"/>
      <c r="J39" s="1896"/>
    </row>
    <row r="40" spans="1:10" s="1894" customFormat="1" ht="21" customHeight="1">
      <c r="A40" s="1896"/>
      <c r="B40" s="1897"/>
      <c r="C40" s="1896"/>
      <c r="D40" s="1896"/>
      <c r="E40" s="1896"/>
      <c r="F40" s="1896"/>
      <c r="G40" s="1898"/>
      <c r="H40" s="1897"/>
      <c r="I40" s="1897"/>
      <c r="J40" s="1896"/>
    </row>
    <row r="41" spans="1:10" s="1894" customFormat="1" ht="21" customHeight="1">
      <c r="A41" s="1896"/>
      <c r="B41" s="1897"/>
      <c r="C41" s="1896"/>
      <c r="D41" s="1896"/>
      <c r="E41" s="1896"/>
      <c r="F41" s="1896"/>
      <c r="G41" s="1898"/>
      <c r="H41" s="1897"/>
      <c r="I41" s="1897"/>
      <c r="J41" s="1896"/>
    </row>
    <row r="42" spans="1:10" s="1894" customFormat="1" ht="21" customHeight="1">
      <c r="A42" s="1896"/>
      <c r="B42" s="1897"/>
      <c r="C42" s="1896"/>
      <c r="D42" s="1896"/>
      <c r="E42" s="1896"/>
      <c r="F42" s="1896"/>
      <c r="G42" s="1898"/>
      <c r="H42" s="1897"/>
      <c r="I42" s="1897"/>
      <c r="J42" s="1896"/>
    </row>
    <row r="43" spans="1:10" s="1894" customFormat="1" ht="21" customHeight="1">
      <c r="A43" s="1896"/>
      <c r="B43" s="1897"/>
      <c r="C43" s="1896"/>
      <c r="D43" s="1896"/>
      <c r="E43" s="1896"/>
      <c r="F43" s="1896"/>
      <c r="G43" s="1898"/>
      <c r="H43" s="1897"/>
      <c r="I43" s="1897"/>
      <c r="J43" s="1896"/>
    </row>
    <row r="44" spans="1:10" s="1894" customFormat="1" ht="21" customHeight="1">
      <c r="A44" s="1896"/>
      <c r="B44" s="1897"/>
      <c r="C44" s="1896"/>
      <c r="D44" s="1896"/>
      <c r="E44" s="1896"/>
      <c r="F44" s="1896"/>
      <c r="G44" s="1898"/>
      <c r="H44" s="1897"/>
      <c r="I44" s="1897"/>
      <c r="J44" s="1896"/>
    </row>
    <row r="45" spans="1:10" s="1894" customFormat="1" ht="21" customHeight="1">
      <c r="A45" s="1896"/>
      <c r="B45" s="1897"/>
      <c r="C45" s="1896"/>
      <c r="D45" s="1896"/>
      <c r="E45" s="1896"/>
      <c r="F45" s="1896"/>
      <c r="G45" s="1898"/>
      <c r="H45" s="1897"/>
      <c r="I45" s="1897"/>
      <c r="J45" s="1896"/>
    </row>
    <row r="46" spans="1:10" s="1894" customFormat="1" ht="21" customHeight="1">
      <c r="A46" s="1896"/>
      <c r="B46" s="1897"/>
      <c r="C46" s="1896"/>
      <c r="D46" s="1896"/>
      <c r="E46" s="1896"/>
      <c r="F46" s="1896"/>
      <c r="G46" s="1898"/>
      <c r="H46" s="1897"/>
      <c r="I46" s="1897"/>
      <c r="J46" s="1896"/>
    </row>
    <row r="47" spans="1:10" s="1894" customFormat="1" ht="21" customHeight="1">
      <c r="A47" s="1896"/>
      <c r="B47" s="1897"/>
      <c r="C47" s="1896"/>
      <c r="D47" s="1896"/>
      <c r="E47" s="1896"/>
      <c r="F47" s="1896"/>
      <c r="G47" s="1898"/>
      <c r="H47" s="1897"/>
      <c r="I47" s="1897"/>
      <c r="J47" s="1896"/>
    </row>
    <row r="48" spans="1:10" s="1894" customFormat="1" ht="21" customHeight="1">
      <c r="A48" s="1896"/>
      <c r="B48" s="1897"/>
      <c r="C48" s="1896"/>
      <c r="D48" s="1896"/>
      <c r="E48" s="1896"/>
      <c r="F48" s="1896"/>
      <c r="G48" s="1898"/>
      <c r="H48" s="1897"/>
      <c r="I48" s="1897"/>
      <c r="J48" s="1896"/>
    </row>
    <row r="49" spans="1:10" s="1894" customFormat="1" ht="21" customHeight="1">
      <c r="A49" s="1896"/>
      <c r="B49" s="1897"/>
      <c r="C49" s="1896"/>
      <c r="D49" s="1896"/>
      <c r="E49" s="1896"/>
      <c r="F49" s="1896"/>
      <c r="G49" s="1898"/>
      <c r="H49" s="1897"/>
      <c r="I49" s="1897"/>
      <c r="J49" s="1896"/>
    </row>
    <row r="50" spans="1:10" s="1894" customFormat="1" ht="21" customHeight="1">
      <c r="A50" s="1896"/>
      <c r="B50" s="1897"/>
      <c r="C50" s="1896"/>
      <c r="D50" s="1896"/>
      <c r="E50" s="1896"/>
      <c r="F50" s="1896"/>
      <c r="G50" s="1898"/>
      <c r="H50" s="1897"/>
      <c r="I50" s="1897"/>
      <c r="J50" s="1896"/>
    </row>
    <row r="51" spans="1:10" s="1894" customFormat="1" ht="21" customHeight="1">
      <c r="A51" s="1896"/>
      <c r="B51" s="1897"/>
      <c r="C51" s="1896"/>
      <c r="D51" s="1896"/>
      <c r="E51" s="1896"/>
      <c r="F51" s="1896"/>
      <c r="G51" s="1898"/>
      <c r="H51" s="1897"/>
      <c r="I51" s="1897"/>
      <c r="J51" s="1896"/>
    </row>
    <row r="52" spans="1:10" s="1894" customFormat="1" ht="21" customHeight="1">
      <c r="A52" s="1896"/>
      <c r="B52" s="1897"/>
      <c r="C52" s="1896"/>
      <c r="D52" s="1896"/>
      <c r="E52" s="1896"/>
      <c r="F52" s="1896"/>
      <c r="G52" s="1898"/>
      <c r="H52" s="1897"/>
      <c r="I52" s="1897"/>
      <c r="J52" s="1896"/>
    </row>
    <row r="53" spans="1:10" s="1894" customFormat="1" ht="21" customHeight="1">
      <c r="A53" s="1896"/>
      <c r="B53" s="1897"/>
      <c r="C53" s="1896"/>
      <c r="D53" s="1896"/>
      <c r="E53" s="1896"/>
      <c r="F53" s="1896"/>
      <c r="G53" s="1898"/>
      <c r="H53" s="1897"/>
      <c r="I53" s="1897"/>
      <c r="J53" s="1896"/>
    </row>
    <row r="54" spans="1:10" s="1894" customFormat="1" ht="21" customHeight="1">
      <c r="A54" s="1896"/>
      <c r="B54" s="1897"/>
      <c r="C54" s="1896"/>
      <c r="D54" s="1896"/>
      <c r="E54" s="1896"/>
      <c r="F54" s="1896"/>
      <c r="G54" s="1898"/>
      <c r="H54" s="1897"/>
      <c r="I54" s="1897"/>
      <c r="J54" s="1896"/>
    </row>
    <row r="55" spans="1:10" s="1894" customFormat="1" ht="21" customHeight="1">
      <c r="A55" s="1896"/>
      <c r="B55" s="1897"/>
      <c r="C55" s="1896"/>
      <c r="D55" s="1896"/>
      <c r="E55" s="1896"/>
      <c r="F55" s="1896"/>
      <c r="G55" s="1898"/>
      <c r="H55" s="1897"/>
      <c r="I55" s="1897"/>
      <c r="J55" s="1896"/>
    </row>
    <row r="56" spans="1:10" s="1894" customFormat="1" ht="21" customHeight="1">
      <c r="A56" s="1896"/>
      <c r="B56" s="1897"/>
      <c r="C56" s="1896"/>
      <c r="D56" s="1896"/>
      <c r="E56" s="1896"/>
      <c r="F56" s="1896"/>
      <c r="G56" s="1898"/>
      <c r="H56" s="1897"/>
      <c r="I56" s="1897"/>
      <c r="J56" s="1896"/>
    </row>
    <row r="57" spans="1:10" s="1894" customFormat="1" ht="21" customHeight="1">
      <c r="A57" s="1896"/>
      <c r="B57" s="1897"/>
      <c r="C57" s="1896"/>
      <c r="D57" s="1896"/>
      <c r="E57" s="1896"/>
      <c r="F57" s="1896"/>
      <c r="G57" s="1898"/>
      <c r="H57" s="1897"/>
      <c r="I57" s="1897"/>
      <c r="J57" s="1896"/>
    </row>
    <row r="58" spans="1:10" s="1894" customFormat="1" ht="21" customHeight="1">
      <c r="A58" s="1896"/>
      <c r="B58" s="1897"/>
      <c r="C58" s="1896"/>
      <c r="D58" s="1896"/>
      <c r="E58" s="1896"/>
      <c r="F58" s="1896"/>
      <c r="G58" s="1898"/>
      <c r="H58" s="1897"/>
      <c r="I58" s="1897"/>
      <c r="J58" s="1896"/>
    </row>
    <row r="59" spans="1:10" s="1894" customFormat="1" ht="21" customHeight="1">
      <c r="A59" s="1896"/>
      <c r="B59" s="1897"/>
      <c r="C59" s="1896"/>
      <c r="D59" s="1896"/>
      <c r="E59" s="1896"/>
      <c r="F59" s="1896"/>
      <c r="G59" s="1898"/>
      <c r="H59" s="1897"/>
      <c r="I59" s="1897"/>
      <c r="J59" s="1896"/>
    </row>
    <row r="60" spans="1:10" s="1894" customFormat="1" ht="21" customHeight="1">
      <c r="A60" s="1896"/>
      <c r="B60" s="1897"/>
      <c r="C60" s="1896"/>
      <c r="D60" s="1896"/>
      <c r="E60" s="1896"/>
      <c r="F60" s="1896"/>
      <c r="G60" s="1898"/>
      <c r="H60" s="1897"/>
      <c r="I60" s="1897"/>
      <c r="J60" s="1896"/>
    </row>
    <row r="61" spans="1:10" s="1894" customFormat="1" ht="21" customHeight="1">
      <c r="A61" s="1896"/>
      <c r="B61" s="1897"/>
      <c r="C61" s="1896"/>
      <c r="D61" s="1896"/>
      <c r="E61" s="1896"/>
      <c r="F61" s="1896"/>
      <c r="G61" s="1898"/>
      <c r="H61" s="1897"/>
      <c r="I61" s="1897"/>
      <c r="J61" s="1896"/>
    </row>
    <row r="62" spans="1:10" s="1894" customFormat="1" ht="21" customHeight="1">
      <c r="A62" s="1896"/>
      <c r="B62" s="1897"/>
      <c r="C62" s="1896"/>
      <c r="D62" s="1896"/>
      <c r="E62" s="1896"/>
      <c r="F62" s="1896"/>
      <c r="G62" s="1898"/>
      <c r="H62" s="1897"/>
      <c r="I62" s="1897"/>
      <c r="J62" s="1896"/>
    </row>
    <row r="63" spans="1:10" s="1894" customFormat="1" ht="21" customHeight="1">
      <c r="A63" s="1896"/>
      <c r="B63" s="1897"/>
      <c r="C63" s="1896"/>
      <c r="D63" s="1896"/>
      <c r="E63" s="1896"/>
      <c r="F63" s="1896"/>
      <c r="G63" s="1898"/>
      <c r="H63" s="1897"/>
      <c r="I63" s="1897"/>
      <c r="J63" s="1896"/>
    </row>
    <row r="64" spans="1:10" s="1894" customFormat="1" ht="21" customHeight="1">
      <c r="A64" s="1896"/>
      <c r="B64" s="1897"/>
      <c r="C64" s="1896"/>
      <c r="D64" s="1896"/>
      <c r="E64" s="1896"/>
      <c r="F64" s="1896"/>
      <c r="G64" s="1898"/>
      <c r="H64" s="1897"/>
      <c r="I64" s="1897"/>
      <c r="J64" s="1896"/>
    </row>
    <row r="65" spans="1:10" s="1894" customFormat="1" ht="21" customHeight="1">
      <c r="A65" s="1896"/>
      <c r="B65" s="1897"/>
      <c r="C65" s="1896"/>
      <c r="D65" s="1896"/>
      <c r="E65" s="1896"/>
      <c r="F65" s="1896"/>
      <c r="G65" s="1898"/>
      <c r="H65" s="1897"/>
      <c r="I65" s="1897"/>
      <c r="J65" s="1896"/>
    </row>
    <row r="66" spans="1:10" s="1894" customFormat="1" ht="21" customHeight="1">
      <c r="A66" s="1896"/>
      <c r="B66" s="1897"/>
      <c r="C66" s="1896"/>
      <c r="D66" s="1896"/>
      <c r="E66" s="1896"/>
      <c r="F66" s="1896"/>
      <c r="G66" s="1898"/>
      <c r="H66" s="1897"/>
      <c r="I66" s="1897"/>
      <c r="J66" s="1896"/>
    </row>
    <row r="67" spans="1:10" s="1894" customFormat="1" ht="21" customHeight="1">
      <c r="A67" s="1896"/>
      <c r="B67" s="1897"/>
      <c r="C67" s="1896"/>
      <c r="D67" s="1896"/>
      <c r="E67" s="1896"/>
      <c r="F67" s="1896"/>
      <c r="G67" s="1898"/>
      <c r="H67" s="1897"/>
      <c r="I67" s="1897"/>
      <c r="J67" s="1896"/>
    </row>
    <row r="68" spans="1:10" s="1894" customFormat="1" ht="21" customHeight="1">
      <c r="A68" s="1896"/>
      <c r="B68" s="1897"/>
      <c r="C68" s="1896"/>
      <c r="D68" s="1896"/>
      <c r="E68" s="1896"/>
      <c r="F68" s="1896"/>
      <c r="G68" s="1898"/>
      <c r="H68" s="1897"/>
      <c r="I68" s="1897"/>
      <c r="J68" s="1896"/>
    </row>
    <row r="69" spans="1:10" s="1894" customFormat="1" ht="21" customHeight="1">
      <c r="A69" s="1896"/>
      <c r="B69" s="1897"/>
      <c r="C69" s="1896"/>
      <c r="D69" s="1896"/>
      <c r="E69" s="1896"/>
      <c r="F69" s="1896"/>
      <c r="G69" s="1898"/>
      <c r="H69" s="1897"/>
      <c r="I69" s="1897"/>
      <c r="J69" s="1896"/>
    </row>
    <row r="70" spans="1:10" s="1894" customFormat="1" ht="21" customHeight="1">
      <c r="A70" s="1896"/>
      <c r="B70" s="1897"/>
      <c r="C70" s="1896"/>
      <c r="D70" s="1896"/>
      <c r="E70" s="1896"/>
      <c r="F70" s="1896"/>
      <c r="G70" s="1898"/>
      <c r="H70" s="1897"/>
      <c r="I70" s="1897"/>
      <c r="J70" s="1896"/>
    </row>
    <row r="71" spans="1:10" s="1894" customFormat="1" ht="21" customHeight="1">
      <c r="A71" s="1896"/>
      <c r="B71" s="1897"/>
      <c r="C71" s="1896"/>
      <c r="D71" s="1896"/>
      <c r="E71" s="1896"/>
      <c r="F71" s="1896"/>
      <c r="G71" s="1898"/>
      <c r="H71" s="1897"/>
      <c r="I71" s="1897"/>
      <c r="J71" s="1896"/>
    </row>
    <row r="72" spans="1:10" s="1894" customFormat="1" ht="21" customHeight="1">
      <c r="A72" s="1896"/>
      <c r="B72" s="1897"/>
      <c r="C72" s="1896"/>
      <c r="D72" s="1896"/>
      <c r="E72" s="1896"/>
      <c r="F72" s="1896"/>
      <c r="G72" s="1898"/>
      <c r="H72" s="1897"/>
      <c r="I72" s="1897"/>
      <c r="J72" s="1896"/>
    </row>
    <row r="73" spans="1:10" s="1894" customFormat="1" ht="21" customHeight="1">
      <c r="A73" s="1896"/>
      <c r="B73" s="1897"/>
      <c r="C73" s="1896"/>
      <c r="D73" s="1896"/>
      <c r="E73" s="1896"/>
      <c r="F73" s="1896"/>
      <c r="G73" s="1898"/>
      <c r="H73" s="1897"/>
      <c r="I73" s="1897"/>
      <c r="J73" s="1896"/>
    </row>
    <row r="74" spans="1:10" s="1894" customFormat="1" ht="21" customHeight="1">
      <c r="A74" s="1896"/>
      <c r="B74" s="1897"/>
      <c r="C74" s="1896"/>
      <c r="D74" s="1896"/>
      <c r="E74" s="1896"/>
      <c r="F74" s="1896"/>
      <c r="G74" s="1898"/>
      <c r="H74" s="1897"/>
      <c r="I74" s="1897"/>
      <c r="J74" s="1896"/>
    </row>
    <row r="75" spans="1:10" s="1894" customFormat="1" ht="21" customHeight="1">
      <c r="A75" s="1896"/>
      <c r="B75" s="1897"/>
      <c r="C75" s="1896"/>
      <c r="D75" s="1896"/>
      <c r="E75" s="1896"/>
      <c r="F75" s="1896"/>
      <c r="G75" s="1898"/>
      <c r="H75" s="1897"/>
      <c r="I75" s="1897"/>
      <c r="J75" s="1896"/>
    </row>
    <row r="76" spans="1:10" s="1894" customFormat="1" ht="21" customHeight="1">
      <c r="A76" s="1896"/>
      <c r="B76" s="1897"/>
      <c r="C76" s="1896"/>
      <c r="D76" s="1896"/>
      <c r="E76" s="1896"/>
      <c r="F76" s="1896"/>
      <c r="G76" s="1898"/>
      <c r="H76" s="1897"/>
      <c r="I76" s="1897"/>
      <c r="J76" s="1896"/>
    </row>
    <row r="77" spans="1:10" s="1894" customFormat="1" ht="21" customHeight="1">
      <c r="A77" s="1896"/>
      <c r="B77" s="1897"/>
      <c r="C77" s="1896"/>
      <c r="D77" s="1896"/>
      <c r="E77" s="1896"/>
      <c r="F77" s="1896"/>
      <c r="G77" s="1898"/>
      <c r="H77" s="1897"/>
      <c r="I77" s="1897"/>
      <c r="J77" s="1896"/>
    </row>
    <row r="78" spans="1:10" s="1894" customFormat="1" ht="21" customHeight="1">
      <c r="A78" s="1896"/>
      <c r="B78" s="1897"/>
      <c r="C78" s="1896"/>
      <c r="D78" s="1896"/>
      <c r="E78" s="1896"/>
      <c r="F78" s="1896"/>
      <c r="G78" s="1898"/>
      <c r="H78" s="1897"/>
      <c r="I78" s="1897"/>
      <c r="J78" s="1896"/>
    </row>
    <row r="79" spans="1:10" s="1894" customFormat="1" ht="21" customHeight="1">
      <c r="A79" s="1896"/>
      <c r="B79" s="1897"/>
      <c r="C79" s="1896"/>
      <c r="D79" s="1896"/>
      <c r="E79" s="1896"/>
      <c r="F79" s="1896"/>
      <c r="G79" s="1898"/>
      <c r="H79" s="1897"/>
      <c r="I79" s="1897"/>
      <c r="J79" s="1896"/>
    </row>
    <row r="80" spans="1:10" s="1894" customFormat="1" ht="21" customHeight="1">
      <c r="A80" s="1896"/>
      <c r="B80" s="1897"/>
      <c r="C80" s="1896"/>
      <c r="D80" s="1896"/>
      <c r="E80" s="1896"/>
      <c r="F80" s="1896"/>
      <c r="G80" s="1898"/>
      <c r="H80" s="1897"/>
      <c r="I80" s="1897"/>
      <c r="J80" s="1896"/>
    </row>
    <row r="81" spans="1:10" s="1894" customFormat="1" ht="21" customHeight="1">
      <c r="A81" s="1896"/>
      <c r="B81" s="1897"/>
      <c r="C81" s="1896"/>
      <c r="D81" s="1896"/>
      <c r="E81" s="1896"/>
      <c r="F81" s="1896"/>
      <c r="G81" s="1898"/>
      <c r="H81" s="1897"/>
      <c r="I81" s="1897"/>
      <c r="J81" s="1896"/>
    </row>
    <row r="82" spans="1:10" s="1894" customFormat="1" ht="21" customHeight="1">
      <c r="A82" s="1896"/>
      <c r="B82" s="1897"/>
      <c r="C82" s="1896"/>
      <c r="D82" s="1896"/>
      <c r="E82" s="1896"/>
      <c r="F82" s="1896"/>
      <c r="G82" s="1898"/>
      <c r="H82" s="1897"/>
      <c r="I82" s="1897"/>
      <c r="J82" s="1896"/>
    </row>
    <row r="83" spans="1:10" s="1894" customFormat="1" ht="21" customHeight="1">
      <c r="A83" s="1896"/>
      <c r="B83" s="1897"/>
      <c r="C83" s="1896"/>
      <c r="D83" s="1896"/>
      <c r="E83" s="1896"/>
      <c r="F83" s="1896"/>
      <c r="G83" s="1898"/>
      <c r="H83" s="1897"/>
      <c r="I83" s="1897"/>
      <c r="J83" s="1896"/>
    </row>
    <row r="84" spans="1:10" s="1894" customFormat="1" ht="21" customHeight="1">
      <c r="A84" s="1896"/>
      <c r="B84" s="1897"/>
      <c r="C84" s="1896"/>
      <c r="D84" s="1896"/>
      <c r="E84" s="1896"/>
      <c r="F84" s="1896"/>
      <c r="G84" s="1898"/>
      <c r="H84" s="1897"/>
      <c r="I84" s="1897"/>
      <c r="J84" s="1896"/>
    </row>
    <row r="85" spans="1:10" s="1894" customFormat="1" ht="21" customHeight="1">
      <c r="A85" s="1896"/>
      <c r="B85" s="1897"/>
      <c r="C85" s="1896"/>
      <c r="D85" s="1896"/>
      <c r="E85" s="1896"/>
      <c r="F85" s="1896"/>
      <c r="G85" s="1898"/>
      <c r="H85" s="1897"/>
      <c r="I85" s="1897"/>
      <c r="J85" s="1896"/>
    </row>
    <row r="86" spans="1:10" s="1894" customFormat="1" ht="21" customHeight="1">
      <c r="A86" s="1896"/>
      <c r="B86" s="1897"/>
      <c r="C86" s="1896"/>
      <c r="D86" s="1896"/>
      <c r="E86" s="1896"/>
      <c r="F86" s="1896"/>
      <c r="G86" s="1898"/>
      <c r="H86" s="1897"/>
      <c r="I86" s="1897"/>
      <c r="J86" s="1896"/>
    </row>
    <row r="87" spans="1:10" s="1894" customFormat="1" ht="21" customHeight="1">
      <c r="A87" s="1896"/>
      <c r="B87" s="1897"/>
      <c r="C87" s="1896"/>
      <c r="D87" s="1896"/>
      <c r="E87" s="1896"/>
      <c r="F87" s="1896"/>
      <c r="G87" s="1898"/>
      <c r="H87" s="1897"/>
      <c r="I87" s="1897"/>
      <c r="J87" s="1896"/>
    </row>
    <row r="88" spans="1:10" s="1894" customFormat="1" ht="21" customHeight="1">
      <c r="A88" s="1896"/>
      <c r="B88" s="1897"/>
      <c r="C88" s="1896"/>
      <c r="D88" s="1896"/>
      <c r="E88" s="1896"/>
      <c r="F88" s="1896"/>
      <c r="G88" s="1898"/>
      <c r="H88" s="1897"/>
      <c r="I88" s="1897"/>
      <c r="J88" s="1896"/>
    </row>
    <row r="89" spans="1:10" s="1894" customFormat="1" ht="21" customHeight="1">
      <c r="A89" s="1896"/>
      <c r="B89" s="1897"/>
      <c r="C89" s="1896"/>
      <c r="D89" s="1896"/>
      <c r="E89" s="1896"/>
      <c r="F89" s="1896"/>
      <c r="G89" s="1898"/>
      <c r="H89" s="1897"/>
      <c r="I89" s="1897"/>
      <c r="J89" s="1896"/>
    </row>
    <row r="90" spans="1:10" s="1894" customFormat="1" ht="21" customHeight="1">
      <c r="A90" s="1896"/>
      <c r="B90" s="1897"/>
      <c r="C90" s="1896"/>
      <c r="D90" s="1896"/>
      <c r="E90" s="1896"/>
      <c r="F90" s="1896"/>
      <c r="G90" s="1898"/>
      <c r="H90" s="1897"/>
      <c r="I90" s="1897"/>
      <c r="J90" s="1896"/>
    </row>
    <row r="91" spans="1:10" s="1894" customFormat="1" ht="21" customHeight="1">
      <c r="A91" s="1896"/>
      <c r="B91" s="1897"/>
      <c r="C91" s="1896"/>
      <c r="D91" s="1896"/>
      <c r="E91" s="1896"/>
      <c r="F91" s="1896"/>
      <c r="G91" s="1898"/>
      <c r="H91" s="1897"/>
      <c r="I91" s="1897"/>
      <c r="J91" s="1896"/>
    </row>
    <row r="92" spans="1:10" s="1894" customFormat="1" ht="21" customHeight="1">
      <c r="A92" s="1896"/>
      <c r="B92" s="1897"/>
      <c r="C92" s="1896"/>
      <c r="D92" s="1896"/>
      <c r="E92" s="1896"/>
      <c r="F92" s="1896"/>
      <c r="G92" s="1898"/>
      <c r="H92" s="1897"/>
      <c r="I92" s="1897"/>
      <c r="J92" s="1896"/>
    </row>
    <row r="93" spans="1:10" s="1894" customFormat="1" ht="21" customHeight="1">
      <c r="A93" s="1896"/>
      <c r="B93" s="1897"/>
      <c r="C93" s="1896"/>
      <c r="D93" s="1896"/>
      <c r="E93" s="1896"/>
      <c r="F93" s="1896"/>
      <c r="G93" s="1898"/>
      <c r="H93" s="1897"/>
      <c r="I93" s="1897"/>
      <c r="J93" s="1896"/>
    </row>
    <row r="94" spans="1:10" s="1894" customFormat="1" ht="21" customHeight="1">
      <c r="A94" s="1896"/>
      <c r="B94" s="1897"/>
      <c r="C94" s="1896"/>
      <c r="D94" s="1896"/>
      <c r="E94" s="1896"/>
      <c r="F94" s="1896"/>
      <c r="G94" s="1898"/>
      <c r="H94" s="1897"/>
      <c r="I94" s="1897"/>
      <c r="J94" s="1896"/>
    </row>
    <row r="95" spans="1:10" s="1894" customFormat="1" ht="21" customHeight="1">
      <c r="A95" s="1896"/>
      <c r="B95" s="1897"/>
      <c r="C95" s="1896"/>
      <c r="D95" s="1896"/>
      <c r="E95" s="1896"/>
      <c r="F95" s="1896"/>
      <c r="G95" s="1898"/>
      <c r="H95" s="1897"/>
      <c r="I95" s="1897"/>
      <c r="J95" s="1896"/>
    </row>
    <row r="96" spans="1:10" s="1894" customFormat="1" ht="21" customHeight="1">
      <c r="A96" s="1896"/>
      <c r="B96" s="1897"/>
      <c r="C96" s="1896"/>
      <c r="D96" s="1896"/>
      <c r="E96" s="1896"/>
      <c r="F96" s="1896"/>
      <c r="G96" s="1898"/>
      <c r="H96" s="1897"/>
      <c r="I96" s="1897"/>
      <c r="J96" s="1896"/>
    </row>
    <row r="97" spans="1:10" s="1894" customFormat="1" ht="21" customHeight="1">
      <c r="A97" s="1896"/>
      <c r="B97" s="1897"/>
      <c r="C97" s="1896"/>
      <c r="D97" s="1896"/>
      <c r="E97" s="1896"/>
      <c r="F97" s="1896"/>
      <c r="G97" s="1898"/>
      <c r="H97" s="1897"/>
      <c r="I97" s="1897"/>
      <c r="J97" s="1896"/>
    </row>
    <row r="98" spans="1:10" s="1894" customFormat="1" ht="21" customHeight="1">
      <c r="A98" s="1896"/>
      <c r="B98" s="1897"/>
      <c r="C98" s="1896"/>
      <c r="D98" s="1896"/>
      <c r="E98" s="1896"/>
      <c r="F98" s="1896"/>
      <c r="G98" s="1898"/>
      <c r="H98" s="1897"/>
      <c r="I98" s="1897"/>
      <c r="J98" s="1896"/>
    </row>
    <row r="99" spans="1:10" s="1894" customFormat="1" ht="21" customHeight="1">
      <c r="A99" s="1896"/>
      <c r="B99" s="1897"/>
      <c r="C99" s="1896"/>
      <c r="D99" s="1896"/>
      <c r="E99" s="1896"/>
      <c r="F99" s="1896"/>
      <c r="G99" s="1898"/>
      <c r="H99" s="1897"/>
      <c r="I99" s="1897"/>
      <c r="J99" s="1896"/>
    </row>
    <row r="100" spans="1:10" s="1894" customFormat="1" ht="21" customHeight="1">
      <c r="A100" s="1896"/>
      <c r="B100" s="1897"/>
      <c r="C100" s="1896"/>
      <c r="D100" s="1896"/>
      <c r="E100" s="1896"/>
      <c r="F100" s="1896"/>
      <c r="G100" s="1898"/>
      <c r="H100" s="1897"/>
      <c r="I100" s="1897"/>
      <c r="J100" s="1896"/>
    </row>
    <row r="101" spans="1:10" s="1894" customFormat="1" ht="21" customHeight="1">
      <c r="A101" s="1896"/>
      <c r="B101" s="1897"/>
      <c r="C101" s="1896"/>
      <c r="D101" s="1896"/>
      <c r="E101" s="1896"/>
      <c r="F101" s="1896"/>
      <c r="G101" s="1898"/>
      <c r="H101" s="1897"/>
      <c r="I101" s="1897"/>
      <c r="J101" s="1896"/>
    </row>
    <row r="102" spans="1:10" s="1894" customFormat="1" ht="21" customHeight="1">
      <c r="A102" s="1896"/>
      <c r="B102" s="1897"/>
      <c r="C102" s="1896"/>
      <c r="D102" s="1896"/>
      <c r="E102" s="1896"/>
      <c r="F102" s="1896"/>
      <c r="G102" s="1898"/>
      <c r="H102" s="1897"/>
      <c r="I102" s="1897"/>
      <c r="J102" s="1896"/>
    </row>
    <row r="103" spans="1:10" s="1894" customFormat="1" ht="21" customHeight="1">
      <c r="A103" s="1896"/>
      <c r="B103" s="1897"/>
      <c r="C103" s="1896"/>
      <c r="D103" s="1896"/>
      <c r="E103" s="1896"/>
      <c r="F103" s="1896"/>
      <c r="G103" s="1898"/>
      <c r="H103" s="1897"/>
      <c r="I103" s="1897"/>
      <c r="J103" s="1896"/>
    </row>
    <row r="104" spans="1:10" s="1894" customFormat="1" ht="21" customHeight="1">
      <c r="A104" s="1896"/>
      <c r="B104" s="1897"/>
      <c r="C104" s="1896"/>
      <c r="D104" s="1896"/>
      <c r="E104" s="1896"/>
      <c r="F104" s="1896"/>
      <c r="G104" s="1898"/>
      <c r="H104" s="1897"/>
      <c r="I104" s="1897"/>
      <c r="J104" s="1896"/>
    </row>
    <row r="105" spans="1:10" s="1894" customFormat="1" ht="21" customHeight="1">
      <c r="A105" s="1896"/>
      <c r="B105" s="1897"/>
      <c r="C105" s="1896"/>
      <c r="D105" s="1896"/>
      <c r="E105" s="1896"/>
      <c r="F105" s="1896"/>
      <c r="G105" s="1898"/>
      <c r="H105" s="1897"/>
      <c r="I105" s="1897"/>
      <c r="J105" s="1896"/>
    </row>
    <row r="106" spans="1:10" s="1894" customFormat="1" ht="21" customHeight="1">
      <c r="A106" s="1896"/>
      <c r="B106" s="1897"/>
      <c r="C106" s="1896"/>
      <c r="D106" s="1896"/>
      <c r="E106" s="1896"/>
      <c r="F106" s="1896"/>
      <c r="G106" s="1898"/>
      <c r="H106" s="1897"/>
      <c r="I106" s="1897"/>
      <c r="J106" s="1896"/>
    </row>
    <row r="107" spans="1:10" s="1894" customFormat="1" ht="21" customHeight="1">
      <c r="A107" s="1896"/>
      <c r="B107" s="1897"/>
      <c r="C107" s="1896"/>
      <c r="D107" s="1896"/>
      <c r="E107" s="1896"/>
      <c r="F107" s="1896"/>
      <c r="G107" s="1898"/>
      <c r="H107" s="1897"/>
      <c r="I107" s="1897"/>
      <c r="J107" s="1896"/>
    </row>
    <row r="108" spans="1:10" s="1894" customFormat="1" ht="21" customHeight="1">
      <c r="A108" s="1896"/>
      <c r="B108" s="1897"/>
      <c r="C108" s="1896"/>
      <c r="D108" s="1896"/>
      <c r="E108" s="1896"/>
      <c r="F108" s="1896"/>
      <c r="G108" s="1898"/>
      <c r="H108" s="1897"/>
      <c r="I108" s="1897"/>
      <c r="J108" s="1896"/>
    </row>
    <row r="109" spans="1:10" s="1894" customFormat="1" ht="21" customHeight="1">
      <c r="A109" s="1896"/>
      <c r="B109" s="1897"/>
      <c r="C109" s="1896"/>
      <c r="D109" s="1896"/>
      <c r="E109" s="1896"/>
      <c r="F109" s="1896"/>
      <c r="G109" s="1898"/>
      <c r="H109" s="1897"/>
      <c r="I109" s="1897"/>
      <c r="J109" s="1896"/>
    </row>
    <row r="110" spans="1:10" s="1894" customFormat="1" ht="21" customHeight="1">
      <c r="A110" s="1896"/>
      <c r="B110" s="1897"/>
      <c r="C110" s="1896"/>
      <c r="D110" s="1896"/>
      <c r="E110" s="1896"/>
      <c r="F110" s="1896"/>
      <c r="G110" s="1898"/>
      <c r="H110" s="1897"/>
      <c r="I110" s="1897"/>
      <c r="J110" s="1896"/>
    </row>
    <row r="111" spans="1:10" s="1894" customFormat="1" ht="21" customHeight="1">
      <c r="A111" s="1896"/>
      <c r="B111" s="1897"/>
      <c r="C111" s="1896"/>
      <c r="D111" s="1896"/>
      <c r="E111" s="1896"/>
      <c r="F111" s="1896"/>
      <c r="G111" s="1898"/>
      <c r="H111" s="1897"/>
      <c r="I111" s="1897"/>
      <c r="J111" s="1896"/>
    </row>
    <row r="112" spans="1:10" s="1894" customFormat="1" ht="21" customHeight="1">
      <c r="A112" s="1896"/>
      <c r="B112" s="1897"/>
      <c r="C112" s="1896"/>
      <c r="D112" s="1896"/>
      <c r="E112" s="1896"/>
      <c r="F112" s="1896"/>
      <c r="G112" s="1898"/>
      <c r="H112" s="1897"/>
      <c r="I112" s="1897"/>
      <c r="J112" s="1896"/>
    </row>
    <row r="113" spans="1:10" s="1894" customFormat="1" ht="21" customHeight="1">
      <c r="A113" s="1896"/>
      <c r="B113" s="1897"/>
      <c r="C113" s="1896"/>
      <c r="D113" s="1896"/>
      <c r="E113" s="1896"/>
      <c r="F113" s="1896"/>
      <c r="G113" s="1898"/>
      <c r="H113" s="1897"/>
      <c r="I113" s="1897"/>
      <c r="J113" s="1896"/>
    </row>
    <row r="114" spans="1:10" s="1894" customFormat="1" ht="21" customHeight="1">
      <c r="A114" s="1896"/>
      <c r="B114" s="1897"/>
      <c r="C114" s="1896"/>
      <c r="D114" s="1896"/>
      <c r="E114" s="1896"/>
      <c r="F114" s="1896"/>
      <c r="G114" s="1898"/>
      <c r="H114" s="1897"/>
      <c r="I114" s="1897"/>
      <c r="J114" s="1896"/>
    </row>
    <row r="115" spans="1:10" s="1894" customFormat="1" ht="21" customHeight="1">
      <c r="A115" s="1896"/>
      <c r="B115" s="1897"/>
      <c r="C115" s="1896"/>
      <c r="D115" s="1896"/>
      <c r="E115" s="1896"/>
      <c r="F115" s="1896"/>
      <c r="G115" s="1898"/>
      <c r="H115" s="1897"/>
      <c r="I115" s="1897"/>
      <c r="J115" s="1896"/>
    </row>
    <row r="116" spans="1:10" s="1894" customFormat="1" ht="21" customHeight="1">
      <c r="A116" s="1896"/>
      <c r="B116" s="1897"/>
      <c r="C116" s="1896"/>
      <c r="D116" s="1896"/>
      <c r="E116" s="1896"/>
      <c r="F116" s="1896"/>
      <c r="G116" s="1898"/>
      <c r="H116" s="1897"/>
      <c r="I116" s="1897"/>
      <c r="J116" s="1896"/>
    </row>
    <row r="117" spans="1:10" s="1894" customFormat="1" ht="21" customHeight="1">
      <c r="A117" s="1896"/>
      <c r="B117" s="1897"/>
      <c r="C117" s="1896"/>
      <c r="D117" s="1896"/>
      <c r="E117" s="1896"/>
      <c r="F117" s="1896"/>
      <c r="G117" s="1898"/>
      <c r="H117" s="1897"/>
      <c r="I117" s="1897"/>
      <c r="J117" s="1896"/>
    </row>
    <row r="118" spans="1:10" s="1894" customFormat="1" ht="21" customHeight="1">
      <c r="A118" s="1896"/>
      <c r="B118" s="1897"/>
      <c r="C118" s="1896"/>
      <c r="D118" s="1896"/>
      <c r="E118" s="1896"/>
      <c r="F118" s="1896"/>
      <c r="G118" s="1898"/>
      <c r="H118" s="1897"/>
      <c r="I118" s="1897"/>
      <c r="J118" s="1896"/>
    </row>
    <row r="119" spans="1:10" s="1894" customFormat="1" ht="21" customHeight="1">
      <c r="A119" s="1896"/>
      <c r="B119" s="1897"/>
      <c r="C119" s="1896"/>
      <c r="D119" s="1896"/>
      <c r="E119" s="1896"/>
      <c r="F119" s="1896"/>
      <c r="G119" s="1898"/>
      <c r="H119" s="1897"/>
      <c r="I119" s="1897"/>
      <c r="J119" s="1896"/>
    </row>
    <row r="120" spans="1:10" s="1894" customFormat="1" ht="21" customHeight="1">
      <c r="A120" s="1896"/>
      <c r="B120" s="1897"/>
      <c r="C120" s="1896"/>
      <c r="D120" s="1896"/>
      <c r="E120" s="1896"/>
      <c r="F120" s="1896"/>
      <c r="G120" s="1898"/>
      <c r="H120" s="1897"/>
      <c r="I120" s="1897"/>
      <c r="J120" s="1896"/>
    </row>
    <row r="121" spans="1:10" s="1894" customFormat="1" ht="21" customHeight="1">
      <c r="A121" s="1896"/>
      <c r="B121" s="1897"/>
      <c r="C121" s="1896"/>
      <c r="D121" s="1896"/>
      <c r="E121" s="1896"/>
      <c r="F121" s="1896"/>
      <c r="G121" s="1898"/>
      <c r="H121" s="1897"/>
      <c r="I121" s="1897"/>
      <c r="J121" s="1896"/>
    </row>
    <row r="122" spans="1:10" s="1894" customFormat="1" ht="21" customHeight="1">
      <c r="A122" s="1896"/>
      <c r="B122" s="1897"/>
      <c r="C122" s="1896"/>
      <c r="D122" s="1896"/>
      <c r="E122" s="1896"/>
      <c r="F122" s="1896"/>
      <c r="G122" s="1898"/>
      <c r="H122" s="1897"/>
      <c r="I122" s="1897"/>
      <c r="J122" s="1896"/>
    </row>
    <row r="123" spans="1:10" s="1894" customFormat="1" ht="21" customHeight="1">
      <c r="A123" s="1896"/>
      <c r="B123" s="1897"/>
      <c r="C123" s="1896"/>
      <c r="D123" s="1896"/>
      <c r="E123" s="1896"/>
      <c r="F123" s="1896"/>
      <c r="G123" s="1898"/>
      <c r="H123" s="1897"/>
      <c r="I123" s="1897"/>
      <c r="J123" s="1896"/>
    </row>
    <row r="124" spans="1:10" s="1894" customFormat="1" ht="21" customHeight="1">
      <c r="A124" s="1896"/>
      <c r="B124" s="1897"/>
      <c r="C124" s="1896"/>
      <c r="D124" s="1896"/>
      <c r="E124" s="1896"/>
      <c r="F124" s="1896"/>
      <c r="G124" s="1898"/>
      <c r="H124" s="1897"/>
      <c r="I124" s="1897"/>
      <c r="J124" s="1896"/>
    </row>
    <row r="125" spans="1:10" s="1894" customFormat="1" ht="21" customHeight="1">
      <c r="A125" s="1896"/>
      <c r="B125" s="1897"/>
      <c r="C125" s="1896"/>
      <c r="D125" s="1896"/>
      <c r="E125" s="1896"/>
      <c r="F125" s="1896"/>
      <c r="G125" s="1898"/>
      <c r="H125" s="1897"/>
      <c r="I125" s="1897"/>
      <c r="J125" s="1896"/>
    </row>
    <row r="126" spans="1:10" s="1894" customFormat="1" ht="21" customHeight="1">
      <c r="A126" s="1896"/>
      <c r="B126" s="1897"/>
      <c r="C126" s="1896"/>
      <c r="D126" s="1896"/>
      <c r="E126" s="1896"/>
      <c r="F126" s="1896"/>
      <c r="G126" s="1898"/>
      <c r="H126" s="1897"/>
      <c r="I126" s="1897"/>
      <c r="J126" s="1896"/>
    </row>
    <row r="127" spans="1:10" s="1894" customFormat="1" ht="21" customHeight="1">
      <c r="A127" s="1896"/>
      <c r="B127" s="1897"/>
      <c r="C127" s="1896"/>
      <c r="D127" s="1896"/>
      <c r="E127" s="1896"/>
      <c r="F127" s="1896"/>
      <c r="G127" s="1898"/>
      <c r="H127" s="1897"/>
      <c r="I127" s="1897"/>
      <c r="J127" s="1896"/>
    </row>
    <row r="128" spans="1:10" s="1894" customFormat="1" ht="21" customHeight="1">
      <c r="A128" s="1896"/>
      <c r="B128" s="1897"/>
      <c r="C128" s="1896"/>
      <c r="D128" s="1896"/>
      <c r="E128" s="1896"/>
      <c r="F128" s="1896"/>
      <c r="G128" s="1898"/>
      <c r="H128" s="1897"/>
      <c r="I128" s="1897"/>
      <c r="J128" s="1896"/>
    </row>
    <row r="129" spans="1:10" s="1894" customFormat="1" ht="21" customHeight="1">
      <c r="A129" s="1896"/>
      <c r="B129" s="1897"/>
      <c r="C129" s="1896"/>
      <c r="D129" s="1896"/>
      <c r="E129" s="1896"/>
      <c r="F129" s="1896"/>
      <c r="G129" s="1898"/>
      <c r="H129" s="1897"/>
      <c r="I129" s="1897"/>
      <c r="J129" s="1896"/>
    </row>
    <row r="130" spans="1:10" s="1894" customFormat="1" ht="21" customHeight="1">
      <c r="A130" s="1896"/>
      <c r="B130" s="1897"/>
      <c r="C130" s="1896"/>
      <c r="D130" s="1896"/>
      <c r="E130" s="1896"/>
      <c r="F130" s="1896"/>
      <c r="G130" s="1898"/>
      <c r="H130" s="1897"/>
      <c r="I130" s="1897"/>
      <c r="J130" s="1896"/>
    </row>
    <row r="131" spans="1:10" s="1894" customFormat="1" ht="21" customHeight="1">
      <c r="A131" s="1896"/>
      <c r="B131" s="1897"/>
      <c r="C131" s="1896"/>
      <c r="D131" s="1896"/>
      <c r="E131" s="1896"/>
      <c r="F131" s="1896"/>
      <c r="G131" s="1898"/>
      <c r="H131" s="1897"/>
      <c r="I131" s="1897"/>
      <c r="J131" s="1896"/>
    </row>
    <row r="132" spans="1:10" s="1894" customFormat="1" ht="21" customHeight="1">
      <c r="A132" s="1896"/>
      <c r="B132" s="1897"/>
      <c r="C132" s="1896"/>
      <c r="D132" s="1896"/>
      <c r="E132" s="1896"/>
      <c r="F132" s="1896"/>
      <c r="G132" s="1898"/>
      <c r="H132" s="1897"/>
      <c r="I132" s="1897"/>
      <c r="J132" s="1896"/>
    </row>
    <row r="133" spans="1:10" s="1894" customFormat="1" ht="21" customHeight="1">
      <c r="A133" s="1896"/>
      <c r="B133" s="1897"/>
      <c r="C133" s="1896"/>
      <c r="D133" s="1896"/>
      <c r="E133" s="1896"/>
      <c r="F133" s="1896"/>
      <c r="G133" s="1898"/>
      <c r="H133" s="1897"/>
      <c r="I133" s="1897"/>
      <c r="J133" s="1896"/>
    </row>
    <row r="134" spans="1:10" s="1894" customFormat="1" ht="21" customHeight="1">
      <c r="A134" s="1896"/>
      <c r="B134" s="1897"/>
      <c r="C134" s="1896"/>
      <c r="D134" s="1896"/>
      <c r="E134" s="1896"/>
      <c r="F134" s="1896"/>
      <c r="G134" s="1898"/>
      <c r="H134" s="1897"/>
      <c r="I134" s="1897"/>
      <c r="J134" s="1896"/>
    </row>
    <row r="135" spans="1:10" s="1894" customFormat="1" ht="21" customHeight="1">
      <c r="A135" s="1896"/>
      <c r="B135" s="1897"/>
      <c r="C135" s="1896"/>
      <c r="D135" s="1896"/>
      <c r="E135" s="1896"/>
      <c r="F135" s="1896"/>
      <c r="G135" s="1898"/>
      <c r="H135" s="1897"/>
      <c r="I135" s="1897"/>
      <c r="J135" s="1896"/>
    </row>
    <row r="136" spans="1:10" s="1894" customFormat="1" ht="21" customHeight="1">
      <c r="A136" s="1896"/>
      <c r="B136" s="1897"/>
      <c r="C136" s="1896"/>
      <c r="D136" s="1896"/>
      <c r="E136" s="1896"/>
      <c r="F136" s="1896"/>
      <c r="G136" s="1898"/>
      <c r="H136" s="1897"/>
      <c r="I136" s="1897"/>
      <c r="J136" s="1896"/>
    </row>
    <row r="137" spans="1:10" s="1894" customFormat="1" ht="21" customHeight="1">
      <c r="A137" s="1896"/>
      <c r="B137" s="1897"/>
      <c r="C137" s="1896"/>
      <c r="D137" s="1896"/>
      <c r="E137" s="1896"/>
      <c r="F137" s="1896"/>
      <c r="G137" s="1898"/>
      <c r="H137" s="1897"/>
      <c r="I137" s="1897"/>
      <c r="J137" s="1896"/>
    </row>
    <row r="138" spans="1:10" s="1894" customFormat="1" ht="21" customHeight="1">
      <c r="A138" s="1896"/>
      <c r="B138" s="1897"/>
      <c r="C138" s="1896"/>
      <c r="D138" s="1896"/>
      <c r="E138" s="1896"/>
      <c r="F138" s="1896"/>
      <c r="G138" s="1898"/>
      <c r="H138" s="1897"/>
      <c r="I138" s="1897"/>
      <c r="J138" s="1896"/>
    </row>
    <row r="139" spans="1:10" s="1894" customFormat="1" ht="21" customHeight="1">
      <c r="A139" s="1896"/>
      <c r="B139" s="1897"/>
      <c r="C139" s="1896"/>
      <c r="D139" s="1896"/>
      <c r="E139" s="1896"/>
      <c r="F139" s="1896"/>
      <c r="G139" s="1898"/>
      <c r="H139" s="1897"/>
      <c r="I139" s="1897"/>
      <c r="J139" s="1896"/>
    </row>
    <row r="140" spans="1:10" s="1894" customFormat="1" ht="21" customHeight="1">
      <c r="A140" s="1896"/>
      <c r="B140" s="1897"/>
      <c r="C140" s="1896"/>
      <c r="D140" s="1896"/>
      <c r="E140" s="1896"/>
      <c r="F140" s="1896"/>
      <c r="G140" s="1898"/>
      <c r="H140" s="1897"/>
      <c r="I140" s="1897"/>
      <c r="J140" s="1896"/>
    </row>
    <row r="141" spans="1:10" s="1894" customFormat="1" ht="21" customHeight="1">
      <c r="A141" s="1896"/>
      <c r="B141" s="1897"/>
      <c r="C141" s="1896"/>
      <c r="D141" s="1896"/>
      <c r="E141" s="1896"/>
      <c r="F141" s="1896"/>
      <c r="G141" s="1898"/>
      <c r="H141" s="1897"/>
      <c r="I141" s="1897"/>
      <c r="J141" s="1896"/>
    </row>
    <row r="142" spans="1:10" s="1894" customFormat="1" ht="21" customHeight="1">
      <c r="A142" s="1896"/>
      <c r="B142" s="1897"/>
      <c r="C142" s="1896"/>
      <c r="D142" s="1896"/>
      <c r="E142" s="1896"/>
      <c r="F142" s="1896"/>
      <c r="G142" s="1898"/>
      <c r="H142" s="1897"/>
      <c r="I142" s="1897"/>
      <c r="J142" s="1896"/>
    </row>
    <row r="143" spans="1:10" s="1894" customFormat="1" ht="21" customHeight="1">
      <c r="A143" s="1896"/>
      <c r="B143" s="1897"/>
      <c r="C143" s="1896"/>
      <c r="D143" s="1896"/>
      <c r="E143" s="1896"/>
      <c r="F143" s="1896"/>
      <c r="G143" s="1898"/>
      <c r="H143" s="1897"/>
      <c r="I143" s="1897"/>
      <c r="J143" s="1896"/>
    </row>
    <row r="144" spans="1:10" s="1894" customFormat="1" ht="21" customHeight="1">
      <c r="A144" s="1896"/>
      <c r="B144" s="1897"/>
      <c r="C144" s="1896"/>
      <c r="D144" s="1896"/>
      <c r="E144" s="1896"/>
      <c r="F144" s="1896"/>
      <c r="G144" s="1898"/>
      <c r="H144" s="1897"/>
      <c r="I144" s="1897"/>
      <c r="J144" s="1896"/>
    </row>
    <row r="145" spans="1:10" s="1894" customFormat="1" ht="21" customHeight="1">
      <c r="A145" s="1896"/>
      <c r="B145" s="1897"/>
      <c r="C145" s="1896"/>
      <c r="D145" s="1896"/>
      <c r="E145" s="1896"/>
      <c r="F145" s="1896"/>
      <c r="G145" s="1898"/>
      <c r="H145" s="1897"/>
      <c r="I145" s="1897"/>
      <c r="J145" s="1896"/>
    </row>
    <row r="146" spans="1:10" s="1894" customFormat="1" ht="21" customHeight="1">
      <c r="A146" s="1896"/>
      <c r="B146" s="1897"/>
      <c r="C146" s="1896"/>
      <c r="D146" s="1896"/>
      <c r="E146" s="1896"/>
      <c r="F146" s="1896"/>
      <c r="G146" s="1898"/>
      <c r="H146" s="1897"/>
      <c r="I146" s="1897"/>
      <c r="J146" s="1896"/>
    </row>
    <row r="147" spans="1:10" s="1894" customFormat="1" ht="21" customHeight="1">
      <c r="A147" s="1896"/>
      <c r="B147" s="1897"/>
      <c r="C147" s="1896"/>
      <c r="D147" s="1896"/>
      <c r="E147" s="1896"/>
      <c r="F147" s="1896"/>
      <c r="G147" s="1898"/>
      <c r="H147" s="1897"/>
      <c r="I147" s="1897"/>
      <c r="J147" s="1896"/>
    </row>
    <row r="148" spans="1:10" s="1894" customFormat="1" ht="21" customHeight="1">
      <c r="A148" s="1896"/>
      <c r="B148" s="1897"/>
      <c r="C148" s="1896"/>
      <c r="D148" s="1896"/>
      <c r="E148" s="1896"/>
      <c r="F148" s="1896"/>
      <c r="G148" s="1898"/>
      <c r="H148" s="1897"/>
      <c r="I148" s="1897"/>
      <c r="J148" s="1896"/>
    </row>
    <row r="149" spans="1:10" s="1894" customFormat="1" ht="21" customHeight="1">
      <c r="A149" s="1896"/>
      <c r="B149" s="1897"/>
      <c r="C149" s="1896"/>
      <c r="D149" s="1896"/>
      <c r="E149" s="1896"/>
      <c r="F149" s="1896"/>
      <c r="G149" s="1898"/>
      <c r="H149" s="1897"/>
      <c r="I149" s="1897"/>
      <c r="J149" s="1896"/>
    </row>
    <row r="150" spans="1:10" s="1894" customFormat="1" ht="21" customHeight="1">
      <c r="A150" s="1896"/>
      <c r="B150" s="1897"/>
      <c r="C150" s="1896"/>
      <c r="D150" s="1896"/>
      <c r="E150" s="1896"/>
      <c r="F150" s="1896"/>
      <c r="G150" s="1898"/>
      <c r="H150" s="1897"/>
      <c r="I150" s="1897"/>
      <c r="J150" s="1896"/>
    </row>
    <row r="151" spans="1:10" s="1894" customFormat="1" ht="21" customHeight="1">
      <c r="A151" s="1896"/>
      <c r="B151" s="1897"/>
      <c r="C151" s="1896"/>
      <c r="D151" s="1896"/>
      <c r="E151" s="1896"/>
      <c r="F151" s="1896"/>
      <c r="G151" s="1898"/>
      <c r="H151" s="1897"/>
      <c r="I151" s="1897"/>
      <c r="J151" s="1896"/>
    </row>
    <row r="152" spans="1:10" s="1894" customFormat="1" ht="21" customHeight="1">
      <c r="A152" s="1896"/>
      <c r="B152" s="1897"/>
      <c r="C152" s="1896"/>
      <c r="D152" s="1896"/>
      <c r="E152" s="1896"/>
      <c r="F152" s="1896"/>
      <c r="G152" s="1898"/>
      <c r="H152" s="1897"/>
      <c r="I152" s="1897"/>
      <c r="J152" s="1896"/>
    </row>
    <row r="153" spans="1:10" s="1894" customFormat="1" ht="21" customHeight="1">
      <c r="A153" s="1896"/>
      <c r="B153" s="1897"/>
      <c r="C153" s="1896"/>
      <c r="D153" s="1896"/>
      <c r="E153" s="1896"/>
      <c r="F153" s="1896"/>
      <c r="G153" s="1898"/>
      <c r="H153" s="1897"/>
      <c r="I153" s="1897"/>
      <c r="J153" s="1896"/>
    </row>
    <row r="154" spans="1:10" s="1894" customFormat="1" ht="21" customHeight="1">
      <c r="A154" s="1896"/>
      <c r="B154" s="1897"/>
      <c r="C154" s="1896"/>
      <c r="D154" s="1896"/>
      <c r="E154" s="1896"/>
      <c r="F154" s="1896"/>
      <c r="G154" s="1898"/>
      <c r="H154" s="1897"/>
      <c r="I154" s="1897"/>
      <c r="J154" s="1896"/>
    </row>
    <row r="155" spans="1:10" s="1894" customFormat="1" ht="21" customHeight="1">
      <c r="A155" s="1896"/>
      <c r="B155" s="1897"/>
      <c r="C155" s="1896"/>
      <c r="D155" s="1896"/>
      <c r="E155" s="1896"/>
      <c r="F155" s="1896"/>
      <c r="G155" s="1898"/>
      <c r="H155" s="1897"/>
      <c r="I155" s="1897"/>
      <c r="J155" s="1896"/>
    </row>
    <row r="156" spans="1:10" s="1894" customFormat="1" ht="21" customHeight="1">
      <c r="A156" s="1896"/>
      <c r="B156" s="1897"/>
      <c r="C156" s="1896"/>
      <c r="D156" s="1896"/>
      <c r="E156" s="1896"/>
      <c r="F156" s="1896"/>
      <c r="G156" s="1898"/>
      <c r="H156" s="1897"/>
      <c r="I156" s="1897"/>
      <c r="J156" s="1896"/>
    </row>
    <row r="157" spans="1:10" s="1894" customFormat="1" ht="21" customHeight="1">
      <c r="A157" s="1896"/>
      <c r="B157" s="1897"/>
      <c r="C157" s="1896"/>
      <c r="D157" s="1896"/>
      <c r="E157" s="1896"/>
      <c r="F157" s="1896"/>
      <c r="G157" s="1898"/>
      <c r="H157" s="1897"/>
      <c r="I157" s="1897"/>
      <c r="J157" s="1896"/>
    </row>
    <row r="158" spans="1:10" s="1894" customFormat="1" ht="21" customHeight="1">
      <c r="A158" s="1896"/>
      <c r="B158" s="1897"/>
      <c r="C158" s="1896"/>
      <c r="D158" s="1896"/>
      <c r="E158" s="1896"/>
      <c r="F158" s="1896"/>
      <c r="G158" s="1898"/>
      <c r="H158" s="1897"/>
      <c r="I158" s="1897"/>
      <c r="J158" s="1896"/>
    </row>
    <row r="159" spans="1:10" s="1894" customFormat="1" ht="21" customHeight="1">
      <c r="A159" s="1896"/>
      <c r="B159" s="1897"/>
      <c r="C159" s="1896"/>
      <c r="D159" s="1896"/>
      <c r="E159" s="1896"/>
      <c r="F159" s="1896"/>
      <c r="G159" s="1898"/>
      <c r="H159" s="1897"/>
      <c r="I159" s="1897"/>
      <c r="J159" s="1896"/>
    </row>
    <row r="160" spans="1:10" s="1894" customFormat="1" ht="21" customHeight="1">
      <c r="A160" s="1896"/>
      <c r="B160" s="1897"/>
      <c r="C160" s="1896"/>
      <c r="D160" s="1896"/>
      <c r="E160" s="1896"/>
      <c r="F160" s="1896"/>
      <c r="G160" s="1898"/>
      <c r="H160" s="1897"/>
      <c r="I160" s="1897"/>
      <c r="J160" s="1896"/>
    </row>
    <row r="161" spans="1:10" s="1894" customFormat="1" ht="21" customHeight="1">
      <c r="A161" s="1896"/>
      <c r="B161" s="1897"/>
      <c r="C161" s="1896"/>
      <c r="D161" s="1896"/>
      <c r="E161" s="1896"/>
      <c r="F161" s="1896"/>
      <c r="G161" s="1898"/>
      <c r="H161" s="1897"/>
      <c r="I161" s="1897"/>
      <c r="J161" s="1896"/>
    </row>
    <row r="162" spans="1:10" s="1894" customFormat="1" ht="21" customHeight="1">
      <c r="A162" s="1896"/>
      <c r="B162" s="1897"/>
      <c r="C162" s="1896"/>
      <c r="D162" s="1896"/>
      <c r="E162" s="1896"/>
      <c r="F162" s="1896"/>
      <c r="G162" s="1898"/>
      <c r="H162" s="1897"/>
      <c r="I162" s="1897"/>
      <c r="J162" s="1896"/>
    </row>
    <row r="163" spans="1:10" s="1894" customFormat="1" ht="21" customHeight="1">
      <c r="A163" s="1896"/>
      <c r="B163" s="1897"/>
      <c r="C163" s="1896"/>
      <c r="D163" s="1896"/>
      <c r="E163" s="1896"/>
      <c r="F163" s="1896"/>
      <c r="G163" s="1898"/>
      <c r="H163" s="1897"/>
      <c r="I163" s="1897"/>
      <c r="J163" s="1896"/>
    </row>
    <row r="164" spans="1:10" s="1894" customFormat="1" ht="21" customHeight="1">
      <c r="A164" s="1896"/>
      <c r="B164" s="1897"/>
      <c r="C164" s="1896"/>
      <c r="D164" s="1896"/>
      <c r="E164" s="1896"/>
      <c r="F164" s="1896"/>
      <c r="G164" s="1898"/>
      <c r="H164" s="1897"/>
      <c r="I164" s="1897"/>
      <c r="J164" s="1896"/>
    </row>
    <row r="165" spans="1:10" s="1894" customFormat="1" ht="21" customHeight="1">
      <c r="A165" s="1896"/>
      <c r="B165" s="1897"/>
      <c r="C165" s="1896"/>
      <c r="D165" s="1896"/>
      <c r="E165" s="1896"/>
      <c r="F165" s="1896"/>
      <c r="G165" s="1898"/>
      <c r="H165" s="1897"/>
      <c r="I165" s="1897"/>
      <c r="J165" s="1896"/>
    </row>
    <row r="166" spans="1:10" s="1894" customFormat="1" ht="21" customHeight="1">
      <c r="A166" s="1896"/>
      <c r="B166" s="1897"/>
      <c r="C166" s="1896"/>
      <c r="D166" s="1896"/>
      <c r="E166" s="1896"/>
      <c r="F166" s="1896"/>
      <c r="G166" s="1898"/>
      <c r="H166" s="1897"/>
      <c r="I166" s="1897"/>
      <c r="J166" s="1896"/>
    </row>
    <row r="167" spans="1:10" s="1894" customFormat="1" ht="21" customHeight="1">
      <c r="A167" s="1896"/>
      <c r="B167" s="1897"/>
      <c r="C167" s="1896"/>
      <c r="D167" s="1896"/>
      <c r="E167" s="1896"/>
      <c r="F167" s="1896"/>
      <c r="G167" s="1898"/>
      <c r="H167" s="1897"/>
      <c r="I167" s="1897"/>
      <c r="J167" s="1896"/>
    </row>
    <row r="168" spans="1:10" s="1894" customFormat="1" ht="21" customHeight="1">
      <c r="A168" s="1896"/>
      <c r="B168" s="1897"/>
      <c r="C168" s="1896"/>
      <c r="D168" s="1896"/>
      <c r="E168" s="1896"/>
      <c r="F168" s="1896"/>
      <c r="G168" s="1898"/>
      <c r="H168" s="1897"/>
      <c r="I168" s="1897"/>
      <c r="J168" s="1896"/>
    </row>
    <row r="169" spans="1:10" s="1894" customFormat="1" ht="21" customHeight="1">
      <c r="A169" s="1896"/>
      <c r="B169" s="1897"/>
      <c r="C169" s="1896"/>
      <c r="D169" s="1896"/>
      <c r="E169" s="1896"/>
      <c r="F169" s="1896"/>
      <c r="G169" s="1898"/>
      <c r="H169" s="1897"/>
      <c r="I169" s="1897"/>
      <c r="J169" s="1896"/>
    </row>
    <row r="170" spans="1:10" s="1894" customFormat="1" ht="21" customHeight="1">
      <c r="A170" s="1896"/>
      <c r="B170" s="1897"/>
      <c r="C170" s="1896"/>
      <c r="D170" s="1896"/>
      <c r="E170" s="1896"/>
      <c r="F170" s="1896"/>
      <c r="G170" s="1898"/>
      <c r="H170" s="1897"/>
      <c r="I170" s="1897"/>
      <c r="J170" s="1896"/>
    </row>
    <row r="171" spans="1:10" s="1894" customFormat="1" ht="21" customHeight="1">
      <c r="A171" s="1896"/>
      <c r="B171" s="1897"/>
      <c r="C171" s="1896"/>
      <c r="D171" s="1896"/>
      <c r="E171" s="1896"/>
      <c r="F171" s="1896"/>
      <c r="G171" s="1898"/>
      <c r="H171" s="1897"/>
      <c r="I171" s="1897"/>
      <c r="J171" s="1896"/>
    </row>
    <row r="172" spans="1:10" s="1894" customFormat="1" ht="21" customHeight="1">
      <c r="A172" s="1896"/>
      <c r="B172" s="1897"/>
      <c r="C172" s="1896"/>
      <c r="D172" s="1896"/>
      <c r="E172" s="1896"/>
      <c r="F172" s="1896"/>
      <c r="G172" s="1898"/>
      <c r="H172" s="1897"/>
      <c r="I172" s="1897"/>
      <c r="J172" s="1896"/>
    </row>
    <row r="173" spans="1:10" s="1894" customFormat="1" ht="21" customHeight="1">
      <c r="A173" s="1896"/>
      <c r="B173" s="1897"/>
      <c r="C173" s="1896"/>
      <c r="D173" s="1896"/>
      <c r="E173" s="1896"/>
      <c r="F173" s="1896"/>
      <c r="G173" s="1898"/>
      <c r="H173" s="1897"/>
      <c r="I173" s="1897"/>
      <c r="J173" s="1896"/>
    </row>
    <row r="174" spans="1:10" s="1894" customFormat="1" ht="21" customHeight="1">
      <c r="A174" s="1896"/>
      <c r="B174" s="1897"/>
      <c r="C174" s="1896"/>
      <c r="D174" s="1896"/>
      <c r="E174" s="1896"/>
      <c r="F174" s="1896"/>
      <c r="G174" s="1898"/>
      <c r="H174" s="1897"/>
      <c r="I174" s="1897"/>
      <c r="J174" s="1896"/>
    </row>
    <row r="175" spans="1:10" s="1894" customFormat="1" ht="21" customHeight="1">
      <c r="A175" s="1896"/>
      <c r="B175" s="1897"/>
      <c r="C175" s="1896"/>
      <c r="D175" s="1896"/>
      <c r="E175" s="1896"/>
      <c r="F175" s="1896"/>
      <c r="G175" s="1898"/>
      <c r="H175" s="1897"/>
      <c r="I175" s="1897"/>
      <c r="J175" s="1896"/>
    </row>
    <row r="176" spans="1:10" s="1894" customFormat="1" ht="21" customHeight="1">
      <c r="A176" s="1896"/>
      <c r="B176" s="1897"/>
      <c r="C176" s="1896"/>
      <c r="D176" s="1896"/>
      <c r="E176" s="1896"/>
      <c r="F176" s="1896"/>
      <c r="G176" s="1898"/>
      <c r="H176" s="1897"/>
      <c r="I176" s="1897"/>
      <c r="J176" s="1896"/>
    </row>
    <row r="177" spans="1:10" s="1894" customFormat="1" ht="21" customHeight="1">
      <c r="A177" s="1896"/>
      <c r="B177" s="1897"/>
      <c r="C177" s="1896"/>
      <c r="D177" s="1896"/>
      <c r="E177" s="1896"/>
      <c r="F177" s="1896"/>
      <c r="G177" s="1898"/>
      <c r="H177" s="1897"/>
      <c r="I177" s="1897"/>
      <c r="J177" s="1896"/>
    </row>
    <row r="178" spans="1:10" s="1894" customFormat="1" ht="21" customHeight="1">
      <c r="A178" s="1896"/>
      <c r="B178" s="1897"/>
      <c r="C178" s="1896"/>
      <c r="D178" s="1896"/>
      <c r="E178" s="1896"/>
      <c r="F178" s="1896"/>
      <c r="G178" s="1898"/>
      <c r="H178" s="1897"/>
      <c r="I178" s="1897"/>
      <c r="J178" s="1896"/>
    </row>
    <row r="179" spans="1:10" s="1894" customFormat="1" ht="21" customHeight="1">
      <c r="A179" s="1896"/>
      <c r="B179" s="1897"/>
      <c r="C179" s="1896"/>
      <c r="D179" s="1896"/>
      <c r="E179" s="1896"/>
      <c r="F179" s="1896"/>
      <c r="G179" s="1898"/>
      <c r="H179" s="1897"/>
      <c r="I179" s="1897"/>
      <c r="J179" s="1896"/>
    </row>
    <row r="180" spans="1:10" s="1894" customFormat="1" ht="21" customHeight="1">
      <c r="A180" s="1896"/>
      <c r="B180" s="1897"/>
      <c r="C180" s="1896"/>
      <c r="D180" s="1896"/>
      <c r="E180" s="1896"/>
      <c r="F180" s="1896"/>
      <c r="G180" s="1898"/>
      <c r="H180" s="1897"/>
      <c r="I180" s="1897"/>
      <c r="J180" s="1896"/>
    </row>
    <row r="181" spans="1:10" s="1894" customFormat="1" ht="21" customHeight="1">
      <c r="A181" s="1896"/>
      <c r="B181" s="1897"/>
      <c r="C181" s="1896"/>
      <c r="D181" s="1896"/>
      <c r="E181" s="1896"/>
      <c r="F181" s="1896"/>
      <c r="G181" s="1898"/>
      <c r="H181" s="1897"/>
      <c r="I181" s="1897"/>
      <c r="J181" s="1896"/>
    </row>
    <row r="182" spans="1:10" s="1894" customFormat="1" ht="21" customHeight="1">
      <c r="A182" s="1896"/>
      <c r="B182" s="1897"/>
      <c r="C182" s="1896"/>
      <c r="D182" s="1896"/>
      <c r="E182" s="1896"/>
      <c r="F182" s="1896"/>
      <c r="G182" s="1898"/>
      <c r="H182" s="1897"/>
      <c r="I182" s="1897"/>
      <c r="J182" s="1896"/>
    </row>
    <row r="183" spans="1:10" s="1894" customFormat="1" ht="21" customHeight="1">
      <c r="A183" s="1896"/>
      <c r="B183" s="1897"/>
      <c r="C183" s="1896"/>
      <c r="D183" s="1896"/>
      <c r="E183" s="1896"/>
      <c r="F183" s="1896"/>
      <c r="G183" s="1898"/>
      <c r="H183" s="1897"/>
      <c r="I183" s="1897"/>
      <c r="J183" s="1896"/>
    </row>
    <row r="184" spans="1:10" s="1894" customFormat="1" ht="21" customHeight="1">
      <c r="A184" s="1896"/>
      <c r="B184" s="1897"/>
      <c r="C184" s="1896"/>
      <c r="D184" s="1896"/>
      <c r="E184" s="1896"/>
      <c r="F184" s="1896"/>
      <c r="G184" s="1898"/>
      <c r="H184" s="1897"/>
      <c r="I184" s="1897"/>
      <c r="J184" s="1896"/>
    </row>
    <row r="185" spans="1:10" s="1894" customFormat="1" ht="21" customHeight="1">
      <c r="A185" s="1896"/>
      <c r="B185" s="1897"/>
      <c r="C185" s="1896"/>
      <c r="D185" s="1896"/>
      <c r="E185" s="1896"/>
      <c r="F185" s="1896"/>
      <c r="G185" s="1898"/>
      <c r="H185" s="1897"/>
      <c r="I185" s="1897"/>
      <c r="J185" s="1896"/>
    </row>
    <row r="186" spans="1:10" s="1894" customFormat="1" ht="21" customHeight="1">
      <c r="A186" s="1896"/>
      <c r="B186" s="1897"/>
      <c r="C186" s="1896"/>
      <c r="D186" s="1896"/>
      <c r="E186" s="1896"/>
      <c r="F186" s="1896"/>
      <c r="G186" s="1898"/>
      <c r="H186" s="1897"/>
      <c r="I186" s="1897"/>
      <c r="J186" s="1896"/>
    </row>
    <row r="187" spans="1:10" s="1894" customFormat="1" ht="21" customHeight="1">
      <c r="A187" s="1896"/>
      <c r="B187" s="1897"/>
      <c r="C187" s="1896"/>
      <c r="D187" s="1896"/>
      <c r="E187" s="1896"/>
      <c r="F187" s="1896"/>
      <c r="G187" s="1898"/>
      <c r="H187" s="1897"/>
      <c r="I187" s="1897"/>
      <c r="J187" s="1896"/>
    </row>
    <row r="188" spans="1:10" s="1894" customFormat="1" ht="21" customHeight="1">
      <c r="A188" s="1896"/>
      <c r="B188" s="1897"/>
      <c r="C188" s="1896"/>
      <c r="D188" s="1896"/>
      <c r="E188" s="1896"/>
      <c r="F188" s="1896"/>
      <c r="G188" s="1898"/>
      <c r="H188" s="1897"/>
      <c r="I188" s="1897"/>
      <c r="J188" s="1896"/>
    </row>
    <row r="189" spans="1:10" s="1894" customFormat="1" ht="21" customHeight="1">
      <c r="A189" s="1896"/>
      <c r="B189" s="1897"/>
      <c r="C189" s="1896"/>
      <c r="D189" s="1896"/>
      <c r="E189" s="1896"/>
      <c r="F189" s="1896"/>
      <c r="G189" s="1898"/>
      <c r="H189" s="1897"/>
      <c r="I189" s="1897"/>
      <c r="J189" s="1896"/>
    </row>
    <row r="190" spans="1:10" s="1894" customFormat="1" ht="21" customHeight="1">
      <c r="A190" s="1896"/>
      <c r="B190" s="1897"/>
      <c r="C190" s="1896"/>
      <c r="D190" s="1896"/>
      <c r="E190" s="1896"/>
      <c r="F190" s="1896"/>
      <c r="G190" s="1898"/>
      <c r="H190" s="1897"/>
      <c r="I190" s="1897"/>
      <c r="J190" s="1896"/>
    </row>
    <row r="191" spans="1:10" s="1894" customFormat="1" ht="21" customHeight="1">
      <c r="A191" s="1896"/>
      <c r="B191" s="1897"/>
      <c r="C191" s="1896"/>
      <c r="D191" s="1896"/>
      <c r="E191" s="1896"/>
      <c r="F191" s="1896"/>
      <c r="G191" s="1898"/>
      <c r="H191" s="1897"/>
      <c r="I191" s="1897"/>
      <c r="J191" s="1896"/>
    </row>
    <row r="192" spans="1:10" s="1894" customFormat="1" ht="21" customHeight="1">
      <c r="A192" s="1896"/>
      <c r="B192" s="1897"/>
      <c r="C192" s="1896"/>
      <c r="D192" s="1896"/>
      <c r="E192" s="1896"/>
      <c r="F192" s="1896"/>
      <c r="G192" s="1898"/>
      <c r="H192" s="1897"/>
      <c r="I192" s="1897"/>
      <c r="J192" s="1896"/>
    </row>
    <row r="193" spans="1:10" s="1894" customFormat="1" ht="21" customHeight="1">
      <c r="A193" s="1896"/>
      <c r="B193" s="1897"/>
      <c r="C193" s="1896"/>
      <c r="D193" s="1896"/>
      <c r="E193" s="1896"/>
      <c r="F193" s="1896"/>
      <c r="G193" s="1898"/>
      <c r="H193" s="1897"/>
      <c r="I193" s="1897"/>
      <c r="J193" s="1896"/>
    </row>
    <row r="194" spans="1:10" s="1894" customFormat="1" ht="21" customHeight="1">
      <c r="A194" s="1896"/>
      <c r="B194" s="1897"/>
      <c r="C194" s="1896"/>
      <c r="D194" s="1896"/>
      <c r="E194" s="1896"/>
      <c r="F194" s="1896"/>
      <c r="G194" s="1898"/>
      <c r="H194" s="1897"/>
      <c r="I194" s="1897"/>
      <c r="J194" s="1896"/>
    </row>
    <row r="195" spans="1:10" s="1894" customFormat="1" ht="21" customHeight="1">
      <c r="A195" s="1896"/>
      <c r="B195" s="1897"/>
      <c r="C195" s="1896"/>
      <c r="D195" s="1896"/>
      <c r="E195" s="1896"/>
      <c r="F195" s="1896"/>
      <c r="G195" s="1898"/>
      <c r="H195" s="1897"/>
      <c r="I195" s="1897"/>
      <c r="J195" s="1896"/>
    </row>
    <row r="196" spans="1:10" s="1894" customFormat="1" ht="21" customHeight="1">
      <c r="A196" s="1896"/>
      <c r="B196" s="1897"/>
      <c r="C196" s="1896"/>
      <c r="D196" s="1896"/>
      <c r="E196" s="1896"/>
      <c r="F196" s="1896"/>
      <c r="G196" s="1898"/>
      <c r="H196" s="1897"/>
      <c r="I196" s="1897"/>
      <c r="J196" s="1896"/>
    </row>
    <row r="197" spans="1:10" s="1894" customFormat="1" ht="21" customHeight="1">
      <c r="A197" s="1896"/>
      <c r="B197" s="1897"/>
      <c r="C197" s="1896"/>
      <c r="D197" s="1896"/>
      <c r="E197" s="1896"/>
      <c r="F197" s="1896"/>
      <c r="G197" s="1898"/>
      <c r="H197" s="1897"/>
      <c r="I197" s="1897"/>
      <c r="J197" s="1896"/>
    </row>
    <row r="198" spans="1:10" s="1894" customFormat="1" ht="21" customHeight="1">
      <c r="A198" s="1896"/>
      <c r="B198" s="1897"/>
      <c r="C198" s="1896"/>
      <c r="D198" s="1896"/>
      <c r="E198" s="1896"/>
      <c r="F198" s="1896"/>
      <c r="G198" s="1898"/>
      <c r="H198" s="1897"/>
      <c r="I198" s="1897"/>
      <c r="J198" s="1896"/>
    </row>
    <row r="199" spans="1:10" s="1894" customFormat="1" ht="21" customHeight="1">
      <c r="A199" s="1896"/>
      <c r="B199" s="1897"/>
      <c r="C199" s="1896"/>
      <c r="D199" s="1896"/>
      <c r="E199" s="1896"/>
      <c r="F199" s="1896"/>
      <c r="G199" s="1898"/>
      <c r="H199" s="1897"/>
      <c r="I199" s="1897"/>
      <c r="J199" s="1896"/>
    </row>
    <row r="200" spans="1:10" s="1894" customFormat="1" ht="21" customHeight="1">
      <c r="A200" s="1896"/>
      <c r="B200" s="1897"/>
      <c r="C200" s="1896"/>
      <c r="D200" s="1896"/>
      <c r="E200" s="1896"/>
      <c r="F200" s="1896"/>
      <c r="G200" s="1898"/>
      <c r="H200" s="1897"/>
      <c r="I200" s="1897"/>
      <c r="J200" s="1896"/>
    </row>
    <row r="201" spans="1:10" s="1894" customFormat="1" ht="21" customHeight="1">
      <c r="A201" s="1896"/>
      <c r="B201" s="1897"/>
      <c r="C201" s="1896"/>
      <c r="D201" s="1896"/>
      <c r="E201" s="1896"/>
      <c r="F201" s="1896"/>
      <c r="G201" s="1898"/>
      <c r="H201" s="1897"/>
      <c r="I201" s="1897"/>
      <c r="J201" s="1896"/>
    </row>
    <row r="202" spans="1:10" s="1894" customFormat="1" ht="21" customHeight="1">
      <c r="A202" s="1896"/>
      <c r="B202" s="1897"/>
      <c r="C202" s="1896"/>
      <c r="D202" s="1896"/>
      <c r="E202" s="1896"/>
      <c r="F202" s="1896"/>
      <c r="G202" s="1898"/>
      <c r="H202" s="1897"/>
      <c r="I202" s="1897"/>
      <c r="J202" s="1896"/>
    </row>
    <row r="203" spans="1:10" s="1894" customFormat="1" ht="21" customHeight="1">
      <c r="A203" s="1896"/>
      <c r="B203" s="1897"/>
      <c r="C203" s="1896"/>
      <c r="D203" s="1896"/>
      <c r="E203" s="1896"/>
      <c r="F203" s="1896"/>
      <c r="G203" s="1898"/>
      <c r="H203" s="1897"/>
      <c r="I203" s="1897"/>
      <c r="J203" s="1896"/>
    </row>
    <row r="204" spans="1:10" s="1894" customFormat="1" ht="21" customHeight="1">
      <c r="A204" s="1896"/>
      <c r="B204" s="1897"/>
      <c r="C204" s="1896"/>
      <c r="D204" s="1896"/>
      <c r="E204" s="1896"/>
      <c r="F204" s="1896"/>
      <c r="G204" s="1898"/>
      <c r="H204" s="1897"/>
      <c r="I204" s="1897"/>
      <c r="J204" s="1896"/>
    </row>
    <row r="205" spans="1:10" s="1894" customFormat="1" ht="21" customHeight="1">
      <c r="A205" s="1896"/>
      <c r="B205" s="1897"/>
      <c r="C205" s="1896"/>
      <c r="D205" s="1896"/>
      <c r="E205" s="1896"/>
      <c r="F205" s="1896"/>
      <c r="G205" s="1898"/>
      <c r="H205" s="1897"/>
      <c r="I205" s="1897"/>
      <c r="J205" s="1896"/>
    </row>
    <row r="206" spans="1:10" s="1894" customFormat="1" ht="21" customHeight="1">
      <c r="A206" s="1896"/>
      <c r="B206" s="1897"/>
      <c r="C206" s="1896"/>
      <c r="D206" s="1896"/>
      <c r="E206" s="1896"/>
      <c r="F206" s="1896"/>
      <c r="G206" s="1898"/>
      <c r="H206" s="1897"/>
      <c r="I206" s="1897"/>
      <c r="J206" s="1896"/>
    </row>
    <row r="207" spans="1:10" s="1894" customFormat="1" ht="21" customHeight="1">
      <c r="A207" s="1896"/>
      <c r="B207" s="1897"/>
      <c r="C207" s="1896"/>
      <c r="D207" s="1896"/>
      <c r="E207" s="1896"/>
      <c r="F207" s="1896"/>
      <c r="G207" s="1898"/>
      <c r="H207" s="1897"/>
      <c r="I207" s="1897"/>
      <c r="J207" s="1896"/>
    </row>
    <row r="208" spans="1:10" s="1894" customFormat="1" ht="21" customHeight="1">
      <c r="A208" s="1896"/>
      <c r="B208" s="1897"/>
      <c r="C208" s="1896"/>
      <c r="D208" s="1896"/>
      <c r="E208" s="1896"/>
      <c r="F208" s="1896"/>
      <c r="G208" s="1898"/>
      <c r="H208" s="1897"/>
      <c r="I208" s="1897"/>
      <c r="J208" s="1896"/>
    </row>
    <row r="209" spans="1:10" s="1894" customFormat="1" ht="21" customHeight="1">
      <c r="A209" s="1896"/>
      <c r="B209" s="1897"/>
      <c r="C209" s="1896"/>
      <c r="D209" s="1896"/>
      <c r="E209" s="1896"/>
      <c r="F209" s="1896"/>
      <c r="G209" s="1898"/>
      <c r="H209" s="1897"/>
      <c r="I209" s="1897"/>
      <c r="J209" s="1896"/>
    </row>
    <row r="210" spans="1:10" s="1894" customFormat="1" ht="21" customHeight="1">
      <c r="A210" s="1896"/>
      <c r="B210" s="1897"/>
      <c r="C210" s="1896"/>
      <c r="D210" s="1896"/>
      <c r="E210" s="1896"/>
      <c r="F210" s="1896"/>
      <c r="G210" s="1898"/>
      <c r="H210" s="1897"/>
      <c r="I210" s="1897"/>
      <c r="J210" s="1896"/>
    </row>
    <row r="211" spans="1:10" s="1894" customFormat="1" ht="21" customHeight="1">
      <c r="A211" s="1896"/>
      <c r="B211" s="1897"/>
      <c r="C211" s="1896"/>
      <c r="D211" s="1896"/>
      <c r="E211" s="1896"/>
      <c r="F211" s="1896"/>
      <c r="G211" s="1898"/>
      <c r="H211" s="1897"/>
      <c r="I211" s="1897"/>
      <c r="J211" s="1896"/>
    </row>
    <row r="212" spans="1:10" s="1894" customFormat="1" ht="21" customHeight="1">
      <c r="A212" s="1896"/>
      <c r="B212" s="1897"/>
      <c r="C212" s="1896"/>
      <c r="D212" s="1896"/>
      <c r="E212" s="1896"/>
      <c r="F212" s="1896"/>
      <c r="G212" s="1898"/>
      <c r="H212" s="1897"/>
      <c r="I212" s="1897"/>
      <c r="J212" s="1896"/>
    </row>
    <row r="213" spans="1:10" s="1894" customFormat="1" ht="21" customHeight="1">
      <c r="A213" s="1896"/>
      <c r="B213" s="1897"/>
      <c r="C213" s="1896"/>
      <c r="D213" s="1896"/>
      <c r="E213" s="1896"/>
      <c r="F213" s="1896"/>
      <c r="G213" s="1898"/>
      <c r="H213" s="1897"/>
      <c r="I213" s="1897"/>
      <c r="J213" s="1896"/>
    </row>
    <row r="214" spans="1:10" s="1894" customFormat="1" ht="21" customHeight="1">
      <c r="A214" s="1896"/>
      <c r="B214" s="1897"/>
      <c r="C214" s="1896"/>
      <c r="D214" s="1896"/>
      <c r="E214" s="1896"/>
      <c r="F214" s="1896"/>
      <c r="G214" s="1898"/>
      <c r="H214" s="1897"/>
      <c r="I214" s="1897"/>
      <c r="J214" s="1896"/>
    </row>
    <row r="215" spans="1:10" s="1894" customFormat="1" ht="21" customHeight="1">
      <c r="A215" s="1896"/>
      <c r="B215" s="1897"/>
      <c r="C215" s="1896"/>
      <c r="D215" s="1896"/>
      <c r="E215" s="1896"/>
      <c r="F215" s="1896"/>
      <c r="G215" s="1898"/>
      <c r="H215" s="1897"/>
      <c r="I215" s="1897"/>
      <c r="J215" s="1896"/>
    </row>
    <row r="216" spans="1:10" s="1894" customFormat="1" ht="21" customHeight="1">
      <c r="A216" s="1896"/>
      <c r="B216" s="1897"/>
      <c r="C216" s="1896"/>
      <c r="D216" s="1896"/>
      <c r="E216" s="1896"/>
      <c r="F216" s="1896"/>
      <c r="G216" s="1898"/>
      <c r="H216" s="1897"/>
      <c r="I216" s="1897"/>
      <c r="J216" s="1896"/>
    </row>
    <row r="217" spans="1:10" s="1894" customFormat="1" ht="21" customHeight="1">
      <c r="A217" s="1896"/>
      <c r="B217" s="1897"/>
      <c r="C217" s="1896"/>
      <c r="D217" s="1896"/>
      <c r="E217" s="1896"/>
      <c r="F217" s="1896"/>
      <c r="G217" s="1898"/>
      <c r="H217" s="1897"/>
      <c r="I217" s="1897"/>
      <c r="J217" s="1896"/>
    </row>
    <row r="218" spans="1:10" s="1894" customFormat="1" ht="21" customHeight="1">
      <c r="A218" s="1896"/>
      <c r="B218" s="1897"/>
      <c r="C218" s="1896"/>
      <c r="D218" s="1896"/>
      <c r="E218" s="1896"/>
      <c r="F218" s="1896"/>
      <c r="G218" s="1898"/>
      <c r="H218" s="1897"/>
      <c r="I218" s="1897"/>
      <c r="J218" s="1896"/>
    </row>
    <row r="219" spans="1:10" s="1894" customFormat="1" ht="21" customHeight="1">
      <c r="A219" s="1896"/>
      <c r="B219" s="1897"/>
      <c r="C219" s="1896"/>
      <c r="D219" s="1896"/>
      <c r="E219" s="1896"/>
      <c r="F219" s="1896"/>
      <c r="G219" s="1898"/>
      <c r="H219" s="1897"/>
      <c r="I219" s="1897"/>
      <c r="J219" s="1896"/>
    </row>
    <row r="220" spans="1:10" s="1894" customFormat="1" ht="21" customHeight="1">
      <c r="A220" s="1896"/>
      <c r="B220" s="1897"/>
      <c r="C220" s="1896"/>
      <c r="D220" s="1896"/>
      <c r="E220" s="1896"/>
      <c r="F220" s="1896"/>
      <c r="G220" s="1898"/>
      <c r="H220" s="1897"/>
      <c r="I220" s="1897"/>
      <c r="J220" s="1896"/>
    </row>
    <row r="221" spans="1:10" s="1894" customFormat="1" ht="21" customHeight="1">
      <c r="A221" s="1896"/>
      <c r="B221" s="1897"/>
      <c r="C221" s="1896"/>
      <c r="D221" s="1896"/>
      <c r="E221" s="1896"/>
      <c r="F221" s="1896"/>
      <c r="G221" s="1898"/>
      <c r="H221" s="1897"/>
      <c r="I221" s="1897"/>
      <c r="J221" s="1896"/>
    </row>
    <row r="222" spans="1:10" s="1894" customFormat="1" ht="21" customHeight="1">
      <c r="A222" s="1896"/>
      <c r="B222" s="1897"/>
      <c r="C222" s="1896"/>
      <c r="D222" s="1896"/>
      <c r="E222" s="1896"/>
      <c r="F222" s="1896"/>
      <c r="G222" s="1898"/>
      <c r="H222" s="1897"/>
      <c r="I222" s="1897"/>
      <c r="J222" s="1896"/>
    </row>
    <row r="223" spans="1:10" s="1894" customFormat="1" ht="21" customHeight="1">
      <c r="A223" s="1896"/>
      <c r="B223" s="1897"/>
      <c r="C223" s="1896"/>
      <c r="D223" s="1896"/>
      <c r="E223" s="1896"/>
      <c r="F223" s="1896"/>
      <c r="G223" s="1898"/>
      <c r="H223" s="1897"/>
      <c r="I223" s="1897"/>
      <c r="J223" s="1896"/>
    </row>
    <row r="224" spans="1:10" s="1894" customFormat="1" ht="21" customHeight="1">
      <c r="A224" s="1896"/>
      <c r="B224" s="1897"/>
      <c r="C224" s="1896"/>
      <c r="D224" s="1896"/>
      <c r="E224" s="1896"/>
      <c r="F224" s="1896"/>
      <c r="G224" s="1898"/>
      <c r="H224" s="1897"/>
      <c r="I224" s="1897"/>
      <c r="J224" s="1896"/>
    </row>
    <row r="225" spans="1:10" s="1894" customFormat="1" ht="21" customHeight="1">
      <c r="A225" s="1896"/>
      <c r="B225" s="1897"/>
      <c r="C225" s="1896"/>
      <c r="D225" s="1896"/>
      <c r="E225" s="1896"/>
      <c r="F225" s="1896"/>
      <c r="G225" s="1898"/>
      <c r="H225" s="1897"/>
      <c r="I225" s="1897"/>
      <c r="J225" s="1896"/>
    </row>
    <row r="226" spans="1:10" s="1894" customFormat="1" ht="21" customHeight="1">
      <c r="A226" s="1896"/>
      <c r="B226" s="1897"/>
      <c r="C226" s="1896"/>
      <c r="D226" s="1896"/>
      <c r="E226" s="1896"/>
      <c r="F226" s="1896"/>
      <c r="G226" s="1898"/>
      <c r="H226" s="1897"/>
      <c r="I226" s="1897"/>
      <c r="J226" s="1896"/>
    </row>
    <row r="227" spans="1:10" s="1894" customFormat="1" ht="21" customHeight="1">
      <c r="A227" s="1896"/>
      <c r="B227" s="1897"/>
      <c r="C227" s="1896"/>
      <c r="D227" s="1896"/>
      <c r="E227" s="1896"/>
      <c r="F227" s="1896"/>
      <c r="G227" s="1898"/>
      <c r="H227" s="1897"/>
      <c r="I227" s="1897"/>
      <c r="J227" s="1896"/>
    </row>
    <row r="228" spans="1:10" s="1894" customFormat="1" ht="21" customHeight="1">
      <c r="A228" s="1896"/>
      <c r="B228" s="1897"/>
      <c r="C228" s="1896"/>
      <c r="D228" s="1896"/>
      <c r="E228" s="1896"/>
      <c r="F228" s="1896"/>
      <c r="G228" s="1898"/>
      <c r="H228" s="1897"/>
      <c r="I228" s="1897"/>
      <c r="J228" s="1896"/>
    </row>
    <row r="229" spans="1:10" s="1894" customFormat="1" ht="21" customHeight="1">
      <c r="A229" s="1896"/>
      <c r="B229" s="1897"/>
      <c r="C229" s="1896"/>
      <c r="D229" s="1896"/>
      <c r="E229" s="1896"/>
      <c r="F229" s="1896"/>
      <c r="G229" s="1898"/>
      <c r="H229" s="1897"/>
      <c r="I229" s="1897"/>
      <c r="J229" s="1896"/>
    </row>
    <row r="230" spans="1:10" s="1894" customFormat="1" ht="21" customHeight="1">
      <c r="A230" s="1896"/>
      <c r="B230" s="1897"/>
      <c r="C230" s="1896"/>
      <c r="D230" s="1896"/>
      <c r="E230" s="1896"/>
      <c r="F230" s="1896"/>
      <c r="G230" s="1898"/>
      <c r="H230" s="1897"/>
      <c r="I230" s="1897"/>
      <c r="J230" s="1896"/>
    </row>
    <row r="231" spans="1:10" s="1894" customFormat="1" ht="21" customHeight="1">
      <c r="A231" s="1896"/>
      <c r="B231" s="1897"/>
      <c r="C231" s="1896"/>
      <c r="D231" s="1896"/>
      <c r="E231" s="1896"/>
      <c r="F231" s="1896"/>
      <c r="G231" s="1898"/>
      <c r="H231" s="1897"/>
      <c r="I231" s="1897"/>
      <c r="J231" s="1896"/>
    </row>
    <row r="232" spans="1:10" s="1894" customFormat="1" ht="21" customHeight="1">
      <c r="A232" s="1896"/>
      <c r="B232" s="1897"/>
      <c r="C232" s="1896"/>
      <c r="D232" s="1896"/>
      <c r="E232" s="1896"/>
      <c r="F232" s="1896"/>
      <c r="G232" s="1898"/>
      <c r="H232" s="1897"/>
      <c r="I232" s="1897"/>
      <c r="J232" s="1896"/>
    </row>
    <row r="233" spans="1:10" s="1894" customFormat="1" ht="21" customHeight="1">
      <c r="A233" s="1896"/>
      <c r="B233" s="1897"/>
      <c r="C233" s="1896"/>
      <c r="D233" s="1896"/>
      <c r="E233" s="1896"/>
      <c r="F233" s="1896"/>
      <c r="G233" s="1898"/>
      <c r="H233" s="1897"/>
      <c r="I233" s="1897"/>
      <c r="J233" s="1896"/>
    </row>
    <row r="234" spans="1:10" s="1894" customFormat="1" ht="21" customHeight="1">
      <c r="A234" s="1896"/>
      <c r="B234" s="1897"/>
      <c r="C234" s="1896"/>
      <c r="D234" s="1896"/>
      <c r="E234" s="1896"/>
      <c r="F234" s="1896"/>
      <c r="G234" s="1898"/>
      <c r="H234" s="1897"/>
      <c r="I234" s="1897"/>
      <c r="J234" s="1896"/>
    </row>
    <row r="235" spans="1:10" s="1894" customFormat="1" ht="21" customHeight="1">
      <c r="A235" s="1896"/>
      <c r="B235" s="1897"/>
      <c r="C235" s="1896"/>
      <c r="D235" s="1896"/>
      <c r="E235" s="1896"/>
      <c r="F235" s="1896"/>
      <c r="G235" s="1898"/>
      <c r="H235" s="1897"/>
      <c r="I235" s="1897"/>
      <c r="J235" s="1896"/>
    </row>
    <row r="236" spans="1:10" s="1894" customFormat="1" ht="21" customHeight="1">
      <c r="A236" s="1896"/>
      <c r="B236" s="1895"/>
      <c r="C236" s="1896"/>
      <c r="D236" s="1896"/>
      <c r="E236" s="1896"/>
      <c r="F236" s="1896"/>
      <c r="G236" s="1898"/>
      <c r="H236" s="1897"/>
      <c r="I236" s="1897"/>
      <c r="J236" s="1896"/>
    </row>
    <row r="237" spans="1:10" s="1894" customFormat="1" ht="15.75" customHeight="1">
      <c r="A237" s="1895"/>
      <c r="B237" s="1895"/>
      <c r="C237" s="1895"/>
      <c r="D237" s="1895"/>
      <c r="E237" s="1895"/>
      <c r="F237" s="1895"/>
      <c r="G237" s="1895"/>
      <c r="H237" s="1895"/>
      <c r="I237" s="1895"/>
      <c r="J237" s="1895"/>
    </row>
    <row r="238" spans="1:10" s="1894" customFormat="1" ht="15.75" customHeight="1">
      <c r="A238" s="1895"/>
      <c r="B238" s="1895"/>
      <c r="C238" s="1895"/>
      <c r="D238" s="1895"/>
      <c r="E238" s="1895"/>
      <c r="F238" s="1895"/>
      <c r="G238" s="1895"/>
      <c r="H238" s="1895"/>
      <c r="I238" s="1895"/>
      <c r="J238" s="1895"/>
    </row>
    <row r="239" spans="1:10" s="1894" customFormat="1" ht="15.75" customHeight="1">
      <c r="A239" s="1895"/>
      <c r="B239" s="1895"/>
      <c r="C239" s="1895"/>
      <c r="D239" s="1895"/>
      <c r="E239" s="1895"/>
      <c r="F239" s="1895"/>
      <c r="G239" s="1895"/>
      <c r="H239" s="1895"/>
      <c r="I239" s="1895"/>
      <c r="J239" s="1895"/>
    </row>
    <row r="240" spans="1:10" s="1894" customFormat="1" ht="15.75" customHeight="1">
      <c r="A240" s="1895"/>
      <c r="B240" s="1895"/>
      <c r="C240" s="1895"/>
      <c r="D240" s="1895"/>
      <c r="E240" s="1895"/>
      <c r="F240" s="1895"/>
      <c r="G240" s="1895"/>
      <c r="H240" s="1895"/>
      <c r="I240" s="1895"/>
      <c r="J240" s="1895"/>
    </row>
    <row r="241" spans="1:10" s="1894" customFormat="1" ht="15.75" customHeight="1">
      <c r="A241" s="1895"/>
      <c r="B241" s="1895"/>
      <c r="C241" s="1895"/>
      <c r="D241" s="1895"/>
      <c r="E241" s="1895"/>
      <c r="F241" s="1895"/>
      <c r="G241" s="1895"/>
      <c r="H241" s="1895"/>
      <c r="I241" s="1895"/>
      <c r="J241" s="1895"/>
    </row>
    <row r="242" spans="1:10" s="1894" customFormat="1" ht="15.75" customHeight="1">
      <c r="A242" s="1895"/>
      <c r="B242" s="1895"/>
      <c r="C242" s="1895"/>
      <c r="D242" s="1895"/>
      <c r="E242" s="1895"/>
      <c r="F242" s="1895"/>
      <c r="G242" s="1895"/>
      <c r="H242" s="1895"/>
      <c r="I242" s="1895"/>
      <c r="J242" s="1895"/>
    </row>
    <row r="243" spans="1:10" s="1894" customFormat="1" ht="15.75" customHeight="1">
      <c r="A243" s="1895"/>
      <c r="B243" s="1895"/>
      <c r="C243" s="1895"/>
      <c r="D243" s="1895"/>
      <c r="E243" s="1895"/>
      <c r="F243" s="1895"/>
      <c r="G243" s="1895"/>
      <c r="H243" s="1895"/>
      <c r="I243" s="1895"/>
      <c r="J243" s="1895"/>
    </row>
    <row r="244" spans="1:10" s="1894" customFormat="1" ht="15.75" customHeight="1">
      <c r="A244" s="1895"/>
      <c r="B244" s="1895"/>
      <c r="C244" s="1895"/>
      <c r="D244" s="1895"/>
      <c r="E244" s="1895"/>
      <c r="F244" s="1895"/>
      <c r="G244" s="1895"/>
      <c r="H244" s="1895"/>
      <c r="I244" s="1895"/>
      <c r="J244" s="1895"/>
    </row>
    <row r="245" spans="1:10" s="1894" customFormat="1" ht="15.75" customHeight="1">
      <c r="A245" s="1895"/>
      <c r="B245" s="1895"/>
      <c r="C245" s="1895"/>
      <c r="D245" s="1895"/>
      <c r="E245" s="1895"/>
      <c r="F245" s="1895"/>
      <c r="G245" s="1895"/>
      <c r="H245" s="1895"/>
      <c r="I245" s="1895"/>
      <c r="J245" s="1895"/>
    </row>
    <row r="246" spans="1:10" s="1894" customFormat="1" ht="15.75" customHeight="1">
      <c r="A246" s="1895"/>
      <c r="B246" s="1895"/>
      <c r="C246" s="1895"/>
      <c r="D246" s="1895"/>
      <c r="E246" s="1895"/>
      <c r="F246" s="1895"/>
      <c r="G246" s="1895"/>
      <c r="H246" s="1895"/>
      <c r="I246" s="1895"/>
      <c r="J246" s="1895"/>
    </row>
    <row r="247" spans="1:10" s="1894" customFormat="1" ht="15.75" customHeight="1">
      <c r="A247" s="1895"/>
      <c r="B247" s="1895"/>
      <c r="C247" s="1895"/>
      <c r="D247" s="1895"/>
      <c r="E247" s="1895"/>
      <c r="F247" s="1895"/>
      <c r="G247" s="1895"/>
      <c r="H247" s="1895"/>
      <c r="I247" s="1895"/>
      <c r="J247" s="1895"/>
    </row>
    <row r="248" spans="1:10" s="1894" customFormat="1" ht="15.75" customHeight="1">
      <c r="A248" s="1895"/>
      <c r="B248" s="1895"/>
      <c r="C248" s="1895"/>
      <c r="D248" s="1895"/>
      <c r="E248" s="1895"/>
      <c r="F248" s="1895"/>
      <c r="G248" s="1895"/>
      <c r="H248" s="1895"/>
      <c r="I248" s="1895"/>
      <c r="J248" s="1895"/>
    </row>
    <row r="249" spans="1:10" s="1894" customFormat="1" ht="15.75" customHeight="1">
      <c r="A249" s="1895"/>
      <c r="B249" s="1895"/>
      <c r="C249" s="1895"/>
      <c r="D249" s="1895"/>
      <c r="E249" s="1895"/>
      <c r="F249" s="1895"/>
      <c r="G249" s="1895"/>
      <c r="H249" s="1895"/>
      <c r="I249" s="1895"/>
      <c r="J249" s="1895"/>
    </row>
    <row r="250" spans="1:10" s="1894" customFormat="1" ht="15.75" customHeight="1">
      <c r="A250" s="1895"/>
      <c r="B250" s="1895"/>
      <c r="C250" s="1895"/>
      <c r="D250" s="1895"/>
      <c r="E250" s="1895"/>
      <c r="F250" s="1895"/>
      <c r="G250" s="1895"/>
      <c r="H250" s="1895"/>
      <c r="I250" s="1895"/>
      <c r="J250" s="1895"/>
    </row>
    <row r="251" spans="1:10" s="1894" customFormat="1" ht="15.75" customHeight="1">
      <c r="A251" s="1895"/>
      <c r="B251" s="1895"/>
      <c r="C251" s="1895"/>
      <c r="D251" s="1895"/>
      <c r="E251" s="1895"/>
      <c r="F251" s="1895"/>
      <c r="G251" s="1895"/>
      <c r="H251" s="1895"/>
      <c r="I251" s="1895"/>
      <c r="J251" s="1895"/>
    </row>
    <row r="252" spans="1:10" s="1894" customFormat="1" ht="15.75" customHeight="1">
      <c r="A252" s="1895"/>
      <c r="B252" s="1895"/>
      <c r="C252" s="1895"/>
      <c r="D252" s="1895"/>
      <c r="E252" s="1895"/>
      <c r="F252" s="1895"/>
      <c r="G252" s="1895"/>
      <c r="H252" s="1895"/>
      <c r="I252" s="1895"/>
      <c r="J252" s="1895"/>
    </row>
    <row r="253" spans="1:10" s="1894" customFormat="1" ht="15.75" customHeight="1">
      <c r="A253" s="1895"/>
      <c r="B253" s="1895"/>
      <c r="C253" s="1895"/>
      <c r="D253" s="1895"/>
      <c r="E253" s="1895"/>
      <c r="F253" s="1895"/>
      <c r="G253" s="1895"/>
      <c r="H253" s="1895"/>
      <c r="I253" s="1895"/>
      <c r="J253" s="1895"/>
    </row>
    <row r="254" spans="1:10" s="1894" customFormat="1" ht="15.75" customHeight="1">
      <c r="A254" s="1895"/>
      <c r="B254" s="1895"/>
      <c r="C254" s="1895"/>
      <c r="D254" s="1895"/>
      <c r="E254" s="1895"/>
      <c r="F254" s="1895"/>
      <c r="G254" s="1895"/>
      <c r="H254" s="1895"/>
      <c r="I254" s="1895"/>
      <c r="J254" s="1895"/>
    </row>
    <row r="255" spans="1:10" s="1894" customFormat="1" ht="15.75" customHeight="1">
      <c r="A255" s="1895"/>
      <c r="B255" s="1895"/>
      <c r="C255" s="1895"/>
      <c r="D255" s="1895"/>
      <c r="E255" s="1895"/>
      <c r="F255" s="1895"/>
      <c r="G255" s="1895"/>
      <c r="H255" s="1895"/>
      <c r="I255" s="1895"/>
      <c r="J255" s="1895"/>
    </row>
    <row r="256" spans="1:10" s="1894" customFormat="1" ht="15.75" customHeight="1">
      <c r="A256" s="1895"/>
      <c r="B256" s="1895"/>
      <c r="C256" s="1895"/>
      <c r="D256" s="1895"/>
      <c r="E256" s="1895"/>
      <c r="F256" s="1895"/>
      <c r="G256" s="1895"/>
      <c r="H256" s="1895"/>
      <c r="I256" s="1895"/>
      <c r="J256" s="1895"/>
    </row>
    <row r="257" spans="1:10" s="1894" customFormat="1" ht="15.75" customHeight="1">
      <c r="A257" s="1895"/>
      <c r="B257" s="1895"/>
      <c r="C257" s="1895"/>
      <c r="D257" s="1895"/>
      <c r="E257" s="1895"/>
      <c r="F257" s="1895"/>
      <c r="G257" s="1895"/>
      <c r="H257" s="1895"/>
      <c r="I257" s="1895"/>
      <c r="J257" s="1895"/>
    </row>
    <row r="258" spans="1:10" s="1894" customFormat="1" ht="15.75" customHeight="1">
      <c r="A258" s="1895"/>
      <c r="B258" s="1895"/>
      <c r="C258" s="1895"/>
      <c r="D258" s="1895"/>
      <c r="E258" s="1895"/>
      <c r="F258" s="1895"/>
      <c r="G258" s="1895"/>
      <c r="H258" s="1895"/>
      <c r="I258" s="1895"/>
      <c r="J258" s="1895"/>
    </row>
    <row r="259" spans="1:10" s="1894" customFormat="1" ht="15.75" customHeight="1">
      <c r="A259" s="1895"/>
      <c r="B259" s="1895"/>
      <c r="C259" s="1895"/>
      <c r="D259" s="1895"/>
      <c r="E259" s="1895"/>
      <c r="F259" s="1895"/>
      <c r="G259" s="1895"/>
      <c r="H259" s="1895"/>
      <c r="I259" s="1895"/>
      <c r="J259" s="1895"/>
    </row>
    <row r="260" spans="1:10" s="1894" customFormat="1" ht="15.75" customHeight="1">
      <c r="A260" s="1895"/>
      <c r="B260" s="1895"/>
      <c r="C260" s="1895"/>
      <c r="D260" s="1895"/>
      <c r="E260" s="1895"/>
      <c r="F260" s="1895"/>
      <c r="G260" s="1895"/>
      <c r="H260" s="1895"/>
      <c r="I260" s="1895"/>
      <c r="J260" s="1895"/>
    </row>
    <row r="261" spans="1:10" s="1894" customFormat="1" ht="15.75" customHeight="1">
      <c r="A261" s="1895"/>
      <c r="B261" s="1895"/>
      <c r="C261" s="1895"/>
      <c r="D261" s="1895"/>
      <c r="E261" s="1895"/>
      <c r="F261" s="1895"/>
      <c r="G261" s="1895"/>
      <c r="H261" s="1895"/>
      <c r="I261" s="1895"/>
      <c r="J261" s="1895"/>
    </row>
    <row r="262" spans="1:10" s="1894" customFormat="1" ht="15.75" customHeight="1">
      <c r="A262" s="1895"/>
      <c r="B262" s="1895"/>
      <c r="C262" s="1895"/>
      <c r="D262" s="1895"/>
      <c r="E262" s="1895"/>
      <c r="F262" s="1895"/>
      <c r="G262" s="1895"/>
      <c r="H262" s="1895"/>
      <c r="I262" s="1895"/>
      <c r="J262" s="1895"/>
    </row>
    <row r="263" spans="1:10" s="1894" customFormat="1" ht="15.75" customHeight="1">
      <c r="A263" s="1895"/>
      <c r="B263" s="1895"/>
      <c r="C263" s="1895"/>
      <c r="D263" s="1895"/>
      <c r="E263" s="1895"/>
      <c r="F263" s="1895"/>
      <c r="G263" s="1895"/>
      <c r="H263" s="1895"/>
      <c r="I263" s="1895"/>
      <c r="J263" s="1895"/>
    </row>
    <row r="264" spans="1:10" s="1894" customFormat="1" ht="15.75" customHeight="1">
      <c r="A264" s="1895"/>
      <c r="B264" s="1895"/>
      <c r="C264" s="1895"/>
      <c r="D264" s="1895"/>
      <c r="E264" s="1895"/>
      <c r="F264" s="1895"/>
      <c r="G264" s="1895"/>
      <c r="H264" s="1895"/>
      <c r="I264" s="1895"/>
      <c r="J264" s="1895"/>
    </row>
    <row r="265" spans="1:10" s="1894" customFormat="1" ht="15.75" customHeight="1">
      <c r="A265" s="1895"/>
      <c r="B265" s="1895"/>
      <c r="C265" s="1895"/>
      <c r="D265" s="1895"/>
      <c r="E265" s="1895"/>
      <c r="F265" s="1895"/>
      <c r="G265" s="1895"/>
      <c r="H265" s="1895"/>
      <c r="I265" s="1895"/>
      <c r="J265" s="1895"/>
    </row>
    <row r="266" spans="1:10" s="1894" customFormat="1" ht="15.75" customHeight="1">
      <c r="A266" s="1895"/>
      <c r="B266" s="1895"/>
      <c r="C266" s="1895"/>
      <c r="D266" s="1895"/>
      <c r="E266" s="1895"/>
      <c r="F266" s="1895"/>
      <c r="G266" s="1895"/>
      <c r="H266" s="1895"/>
      <c r="I266" s="1895"/>
      <c r="J266" s="1895"/>
    </row>
    <row r="267" spans="1:10" s="1894" customFormat="1" ht="15.75" customHeight="1">
      <c r="A267" s="1895"/>
      <c r="B267" s="1895"/>
      <c r="C267" s="1895"/>
      <c r="D267" s="1895"/>
      <c r="E267" s="1895"/>
      <c r="F267" s="1895"/>
      <c r="G267" s="1895"/>
      <c r="H267" s="1895"/>
      <c r="I267" s="1895"/>
      <c r="J267" s="1895"/>
    </row>
    <row r="268" spans="1:10" s="1894" customFormat="1" ht="15.75" customHeight="1">
      <c r="A268" s="1895"/>
      <c r="B268" s="1895"/>
      <c r="C268" s="1895"/>
      <c r="D268" s="1895"/>
      <c r="E268" s="1895"/>
      <c r="F268" s="1895"/>
      <c r="G268" s="1895"/>
      <c r="H268" s="1895"/>
      <c r="I268" s="1895"/>
      <c r="J268" s="1895"/>
    </row>
    <row r="269" spans="1:10" s="1894" customFormat="1" ht="15.75" customHeight="1">
      <c r="A269" s="1895"/>
      <c r="B269" s="1895"/>
      <c r="C269" s="1895"/>
      <c r="D269" s="1895"/>
      <c r="E269" s="1895"/>
      <c r="F269" s="1895"/>
      <c r="G269" s="1895"/>
      <c r="H269" s="1895"/>
      <c r="I269" s="1895"/>
      <c r="J269" s="1895"/>
    </row>
    <row r="270" spans="1:10" s="1894" customFormat="1" ht="15.75" customHeight="1">
      <c r="A270" s="1895"/>
      <c r="B270" s="1895"/>
      <c r="C270" s="1895"/>
      <c r="D270" s="1895"/>
      <c r="E270" s="1895"/>
      <c r="F270" s="1895"/>
      <c r="G270" s="1895"/>
      <c r="H270" s="1895"/>
      <c r="I270" s="1895"/>
      <c r="J270" s="1895"/>
    </row>
    <row r="271" spans="1:10" s="1894" customFormat="1" ht="15.75" customHeight="1">
      <c r="A271" s="1895"/>
      <c r="B271" s="1895"/>
      <c r="C271" s="1895"/>
      <c r="D271" s="1895"/>
      <c r="E271" s="1895"/>
      <c r="F271" s="1895"/>
      <c r="G271" s="1895"/>
      <c r="H271" s="1895"/>
      <c r="I271" s="1895"/>
      <c r="J271" s="1895"/>
    </row>
    <row r="272" spans="1:10" s="1894" customFormat="1" ht="15.75" customHeight="1">
      <c r="A272" s="1895"/>
      <c r="B272" s="1895"/>
      <c r="C272" s="1895"/>
      <c r="D272" s="1895"/>
      <c r="E272" s="1895"/>
      <c r="F272" s="1895"/>
      <c r="G272" s="1895"/>
      <c r="H272" s="1895"/>
      <c r="I272" s="1895"/>
      <c r="J272" s="1895"/>
    </row>
    <row r="273" spans="1:10" s="1894" customFormat="1" ht="15.75" customHeight="1">
      <c r="A273" s="1895"/>
      <c r="B273" s="1895"/>
      <c r="C273" s="1895"/>
      <c r="D273" s="1895"/>
      <c r="E273" s="1895"/>
      <c r="F273" s="1895"/>
      <c r="G273" s="1895"/>
      <c r="H273" s="1895"/>
      <c r="I273" s="1895"/>
      <c r="J273" s="1895"/>
    </row>
    <row r="274" spans="1:10" s="1894" customFormat="1" ht="15.75" customHeight="1">
      <c r="A274" s="1895"/>
      <c r="B274" s="1895"/>
      <c r="C274" s="1895"/>
      <c r="D274" s="1895"/>
      <c r="E274" s="1895"/>
      <c r="F274" s="1895"/>
      <c r="G274" s="1895"/>
      <c r="H274" s="1895"/>
      <c r="I274" s="1895"/>
      <c r="J274" s="1895"/>
    </row>
    <row r="275" spans="1:10" s="1894" customFormat="1" ht="15.75" customHeight="1">
      <c r="A275" s="1895"/>
      <c r="B275" s="1895"/>
      <c r="C275" s="1895"/>
      <c r="D275" s="1895"/>
      <c r="E275" s="1895"/>
      <c r="F275" s="1895"/>
      <c r="G275" s="1895"/>
      <c r="H275" s="1895"/>
      <c r="I275" s="1895"/>
      <c r="J275" s="1895"/>
    </row>
    <row r="276" spans="1:10" s="1894" customFormat="1" ht="15.75" customHeight="1">
      <c r="A276" s="1895"/>
      <c r="B276" s="1895"/>
      <c r="C276" s="1895"/>
      <c r="D276" s="1895"/>
      <c r="E276" s="1895"/>
      <c r="F276" s="1895"/>
      <c r="G276" s="1895"/>
      <c r="H276" s="1895"/>
      <c r="I276" s="1895"/>
      <c r="J276" s="1895"/>
    </row>
    <row r="277" spans="1:10" s="1894" customFormat="1" ht="15.75" customHeight="1">
      <c r="A277" s="1895"/>
      <c r="B277" s="1895"/>
      <c r="C277" s="1895"/>
      <c r="D277" s="1895"/>
      <c r="E277" s="1895"/>
      <c r="F277" s="1895"/>
      <c r="G277" s="1895"/>
      <c r="H277" s="1895"/>
      <c r="I277" s="1895"/>
      <c r="J277" s="1895"/>
    </row>
    <row r="278" spans="1:10" s="1894" customFormat="1" ht="15.75" customHeight="1">
      <c r="A278" s="1895"/>
      <c r="B278" s="1895"/>
      <c r="C278" s="1895"/>
      <c r="D278" s="1895"/>
      <c r="E278" s="1895"/>
      <c r="F278" s="1895"/>
      <c r="G278" s="1895"/>
      <c r="H278" s="1895"/>
      <c r="I278" s="1895"/>
      <c r="J278" s="1895"/>
    </row>
    <row r="279" spans="1:10" s="1894" customFormat="1" ht="15.75" customHeight="1">
      <c r="A279" s="1895"/>
      <c r="B279" s="1895"/>
      <c r="C279" s="1895"/>
      <c r="D279" s="1895"/>
      <c r="E279" s="1895"/>
      <c r="F279" s="1895"/>
      <c r="G279" s="1895"/>
      <c r="H279" s="1895"/>
      <c r="I279" s="1895"/>
      <c r="J279" s="1895"/>
    </row>
    <row r="280" spans="1:10" s="1894" customFormat="1" ht="15.75" customHeight="1">
      <c r="A280" s="1895"/>
      <c r="B280" s="1895"/>
      <c r="C280" s="1895"/>
      <c r="D280" s="1895"/>
      <c r="E280" s="1895"/>
      <c r="F280" s="1895"/>
      <c r="G280" s="1895"/>
      <c r="H280" s="1895"/>
      <c r="I280" s="1895"/>
      <c r="J280" s="1895"/>
    </row>
    <row r="281" spans="1:10" s="1894" customFormat="1" ht="15.75" customHeight="1">
      <c r="A281" s="1895"/>
      <c r="B281" s="1895"/>
      <c r="C281" s="1895"/>
      <c r="D281" s="1895"/>
      <c r="E281" s="1895"/>
      <c r="F281" s="1895"/>
      <c r="G281" s="1895"/>
      <c r="H281" s="1895"/>
      <c r="I281" s="1895"/>
      <c r="J281" s="1895"/>
    </row>
    <row r="282" spans="1:10" s="1894" customFormat="1" ht="15.75" customHeight="1">
      <c r="A282" s="1895"/>
      <c r="B282" s="1895"/>
      <c r="C282" s="1895"/>
      <c r="D282" s="1895"/>
      <c r="E282" s="1895"/>
      <c r="F282" s="1895"/>
      <c r="G282" s="1895"/>
      <c r="H282" s="1895"/>
      <c r="I282" s="1895"/>
      <c r="J282" s="1895"/>
    </row>
    <row r="283" spans="1:10" s="1894" customFormat="1" ht="15.75" customHeight="1">
      <c r="A283" s="1895"/>
      <c r="B283" s="1895"/>
      <c r="C283" s="1895"/>
      <c r="D283" s="1895"/>
      <c r="E283" s="1895"/>
      <c r="F283" s="1895"/>
      <c r="G283" s="1895"/>
      <c r="H283" s="1895"/>
      <c r="I283" s="1895"/>
      <c r="J283" s="1895"/>
    </row>
    <row r="284" spans="1:10" s="1894" customFormat="1" ht="15.75" customHeight="1">
      <c r="A284" s="1895"/>
      <c r="B284" s="1895"/>
      <c r="C284" s="1895"/>
      <c r="D284" s="1895"/>
      <c r="E284" s="1895"/>
      <c r="F284" s="1895"/>
      <c r="G284" s="1895"/>
      <c r="H284" s="1895"/>
      <c r="I284" s="1895"/>
      <c r="J284" s="1895"/>
    </row>
    <row r="285" spans="1:10" s="1894" customFormat="1" ht="15.75" customHeight="1">
      <c r="A285" s="1895"/>
      <c r="B285" s="1895"/>
      <c r="C285" s="1895"/>
      <c r="D285" s="1895"/>
      <c r="E285" s="1895"/>
      <c r="F285" s="1895"/>
      <c r="G285" s="1895"/>
      <c r="H285" s="1895"/>
      <c r="I285" s="1895"/>
      <c r="J285" s="1895"/>
    </row>
    <row r="286" spans="1:10" s="1894" customFormat="1" ht="15.75" customHeight="1">
      <c r="A286" s="1895"/>
      <c r="B286" s="1895"/>
      <c r="C286" s="1895"/>
      <c r="D286" s="1895"/>
      <c r="E286" s="1895"/>
      <c r="F286" s="1895"/>
      <c r="G286" s="1895"/>
      <c r="H286" s="1895"/>
      <c r="I286" s="1895"/>
      <c r="J286" s="1895"/>
    </row>
    <row r="287" spans="1:10" s="1894" customFormat="1" ht="15.75" customHeight="1">
      <c r="A287" s="1895"/>
      <c r="B287" s="1895"/>
      <c r="C287" s="1895"/>
      <c r="D287" s="1895"/>
      <c r="E287" s="1895"/>
      <c r="F287" s="1895"/>
      <c r="G287" s="1895"/>
      <c r="H287" s="1895"/>
      <c r="I287" s="1895"/>
      <c r="J287" s="1895"/>
    </row>
    <row r="288" spans="1:10" s="1894" customFormat="1" ht="15.75" customHeight="1">
      <c r="A288" s="1895"/>
      <c r="B288" s="1895"/>
      <c r="C288" s="1895"/>
      <c r="D288" s="1895"/>
      <c r="E288" s="1895"/>
      <c r="F288" s="1895"/>
      <c r="G288" s="1895"/>
      <c r="H288" s="1895"/>
      <c r="I288" s="1895"/>
      <c r="J288" s="1895"/>
    </row>
    <row r="289" spans="1:10" s="1894" customFormat="1" ht="15.75" customHeight="1">
      <c r="A289" s="1895"/>
      <c r="B289" s="1895"/>
      <c r="C289" s="1895"/>
      <c r="D289" s="1895"/>
      <c r="E289" s="1895"/>
      <c r="F289" s="1895"/>
      <c r="G289" s="1895"/>
      <c r="H289" s="1895"/>
      <c r="I289" s="1895"/>
      <c r="J289" s="1895"/>
    </row>
    <row r="290" spans="1:10" s="1894" customFormat="1" ht="15.75" customHeight="1">
      <c r="A290" s="1895"/>
      <c r="B290" s="1895"/>
      <c r="C290" s="1895"/>
      <c r="D290" s="1895"/>
      <c r="E290" s="1895"/>
      <c r="F290" s="1895"/>
      <c r="G290" s="1895"/>
      <c r="H290" s="1895"/>
      <c r="I290" s="1895"/>
      <c r="J290" s="1895"/>
    </row>
    <row r="291" spans="1:10" s="1894" customFormat="1" ht="15.75" customHeight="1">
      <c r="A291" s="1895"/>
      <c r="B291" s="1895"/>
      <c r="C291" s="1895"/>
      <c r="D291" s="1895"/>
      <c r="E291" s="1895"/>
      <c r="F291" s="1895"/>
      <c r="G291" s="1895"/>
      <c r="H291" s="1895"/>
      <c r="I291" s="1895"/>
      <c r="J291" s="1895"/>
    </row>
    <row r="292" spans="1:10" s="1894" customFormat="1" ht="15.75" customHeight="1">
      <c r="A292" s="1895"/>
      <c r="B292" s="1895"/>
      <c r="C292" s="1895"/>
      <c r="D292" s="1895"/>
      <c r="E292" s="1895"/>
      <c r="F292" s="1895"/>
      <c r="G292" s="1895"/>
      <c r="H292" s="1895"/>
      <c r="I292" s="1895"/>
      <c r="J292" s="1895"/>
    </row>
    <row r="293" spans="1:10" s="1894" customFormat="1" ht="15.75" customHeight="1">
      <c r="A293" s="1895"/>
      <c r="B293" s="1895"/>
      <c r="C293" s="1895"/>
      <c r="D293" s="1895"/>
      <c r="E293" s="1895"/>
      <c r="F293" s="1895"/>
      <c r="G293" s="1895"/>
      <c r="H293" s="1895"/>
      <c r="I293" s="1895"/>
      <c r="J293" s="1895"/>
    </row>
    <row r="294" spans="1:10" s="1894" customFormat="1" ht="15.75" customHeight="1">
      <c r="A294" s="1895"/>
      <c r="B294" s="1895"/>
      <c r="C294" s="1895"/>
      <c r="D294" s="1895"/>
      <c r="E294" s="1895"/>
      <c r="F294" s="1895"/>
      <c r="G294" s="1895"/>
      <c r="H294" s="1895"/>
      <c r="I294" s="1895"/>
      <c r="J294" s="1895"/>
    </row>
    <row r="295" spans="1:10" s="1894" customFormat="1" ht="15.75" customHeight="1">
      <c r="A295" s="1895"/>
      <c r="B295" s="1895"/>
      <c r="C295" s="1895"/>
      <c r="D295" s="1895"/>
      <c r="E295" s="1895"/>
      <c r="F295" s="1895"/>
      <c r="G295" s="1895"/>
      <c r="H295" s="1895"/>
      <c r="I295" s="1895"/>
      <c r="J295" s="1895"/>
    </row>
    <row r="296" spans="1:10" s="1894" customFormat="1" ht="15.75" customHeight="1">
      <c r="A296" s="1895"/>
      <c r="B296" s="1895"/>
      <c r="C296" s="1895"/>
      <c r="D296" s="1895"/>
      <c r="E296" s="1895"/>
      <c r="F296" s="1895"/>
      <c r="G296" s="1895"/>
      <c r="H296" s="1895"/>
      <c r="I296" s="1895"/>
      <c r="J296" s="1895"/>
    </row>
    <row r="297" spans="1:10" s="1894" customFormat="1" ht="15.75" customHeight="1">
      <c r="A297" s="1895"/>
      <c r="B297" s="1895"/>
      <c r="C297" s="1895"/>
      <c r="D297" s="1895"/>
      <c r="E297" s="1895"/>
      <c r="F297" s="1895"/>
      <c r="G297" s="1895"/>
      <c r="H297" s="1895"/>
      <c r="I297" s="1895"/>
      <c r="J297" s="1895"/>
    </row>
    <row r="298" spans="1:10" s="1894" customFormat="1" ht="15.75" customHeight="1">
      <c r="A298" s="1895"/>
      <c r="B298" s="1895"/>
      <c r="C298" s="1895"/>
      <c r="D298" s="1895"/>
      <c r="E298" s="1895"/>
      <c r="F298" s="1895"/>
      <c r="G298" s="1895"/>
      <c r="H298" s="1895"/>
      <c r="I298" s="1895"/>
      <c r="J298" s="1895"/>
    </row>
    <row r="299" spans="1:10" s="1894" customFormat="1" ht="15.75" customHeight="1">
      <c r="A299" s="1895"/>
      <c r="B299" s="1895"/>
      <c r="C299" s="1895"/>
      <c r="D299" s="1895"/>
      <c r="E299" s="1895"/>
      <c r="F299" s="1895"/>
      <c r="G299" s="1895"/>
      <c r="H299" s="1895"/>
      <c r="I299" s="1895"/>
      <c r="J299" s="1895"/>
    </row>
    <row r="300" spans="1:10" s="1894" customFormat="1" ht="15.75" customHeight="1">
      <c r="A300" s="1895"/>
      <c r="B300" s="1895"/>
      <c r="C300" s="1895"/>
      <c r="D300" s="1895"/>
      <c r="E300" s="1895"/>
      <c r="F300" s="1895"/>
      <c r="G300" s="1895"/>
      <c r="H300" s="1895"/>
      <c r="I300" s="1895"/>
      <c r="J300" s="1895"/>
    </row>
    <row r="301" spans="1:10" s="1894" customFormat="1" ht="15.75" customHeight="1">
      <c r="A301" s="1895"/>
      <c r="B301" s="1895"/>
      <c r="C301" s="1895"/>
      <c r="D301" s="1895"/>
      <c r="E301" s="1895"/>
      <c r="F301" s="1895"/>
      <c r="G301" s="1895"/>
      <c r="H301" s="1895"/>
      <c r="I301" s="1895"/>
      <c r="J301" s="1895"/>
    </row>
    <row r="302" spans="1:10" s="1894" customFormat="1" ht="15.75" customHeight="1">
      <c r="A302" s="1895"/>
      <c r="B302" s="1895"/>
      <c r="C302" s="1895"/>
      <c r="D302" s="1895"/>
      <c r="E302" s="1895"/>
      <c r="F302" s="1895"/>
      <c r="G302" s="1895"/>
      <c r="H302" s="1895"/>
      <c r="I302" s="1895"/>
      <c r="J302" s="1895"/>
    </row>
    <row r="303" spans="1:10" s="1894" customFormat="1" ht="15.75" customHeight="1">
      <c r="A303" s="1895"/>
      <c r="B303" s="1895"/>
      <c r="C303" s="1895"/>
      <c r="D303" s="1895"/>
      <c r="E303" s="1895"/>
      <c r="F303" s="1895"/>
      <c r="G303" s="1895"/>
      <c r="H303" s="1895"/>
      <c r="I303" s="1895"/>
      <c r="J303" s="1895"/>
    </row>
    <row r="304" spans="1:10" s="1894" customFormat="1" ht="15.75" customHeight="1">
      <c r="A304" s="1895"/>
      <c r="B304" s="1895"/>
      <c r="C304" s="1895"/>
      <c r="D304" s="1895"/>
      <c r="E304" s="1895"/>
      <c r="F304" s="1895"/>
      <c r="G304" s="1895"/>
      <c r="H304" s="1895"/>
      <c r="I304" s="1895"/>
      <c r="J304" s="1895"/>
    </row>
    <row r="305" spans="1:10" s="1894" customFormat="1" ht="15.75" customHeight="1">
      <c r="A305" s="1895"/>
      <c r="B305" s="1895"/>
      <c r="C305" s="1895"/>
      <c r="D305" s="1895"/>
      <c r="E305" s="1895"/>
      <c r="F305" s="1895"/>
      <c r="G305" s="1895"/>
      <c r="H305" s="1895"/>
      <c r="I305" s="1895"/>
      <c r="J305" s="1895"/>
    </row>
    <row r="306" spans="1:10" s="1894" customFormat="1" ht="15.75" customHeight="1">
      <c r="A306" s="1895"/>
      <c r="B306" s="1895"/>
      <c r="C306" s="1895"/>
      <c r="D306" s="1895"/>
      <c r="E306" s="1895"/>
      <c r="F306" s="1895"/>
      <c r="G306" s="1895"/>
      <c r="H306" s="1895"/>
      <c r="I306" s="1895"/>
      <c r="J306" s="1895"/>
    </row>
    <row r="307" spans="1:10" s="1894" customFormat="1" ht="15.75" customHeight="1">
      <c r="A307" s="1895"/>
      <c r="B307" s="1895"/>
      <c r="C307" s="1895"/>
      <c r="D307" s="1895"/>
      <c r="E307" s="1895"/>
      <c r="F307" s="1895"/>
      <c r="G307" s="1895"/>
      <c r="H307" s="1895"/>
      <c r="I307" s="1895"/>
      <c r="J307" s="1895"/>
    </row>
    <row r="308" spans="1:10" s="1894" customFormat="1" ht="15.75" customHeight="1">
      <c r="A308" s="1895"/>
      <c r="B308" s="1895"/>
      <c r="C308" s="1895"/>
      <c r="D308" s="1895"/>
      <c r="E308" s="1895"/>
      <c r="F308" s="1895"/>
      <c r="G308" s="1895"/>
      <c r="H308" s="1895"/>
      <c r="I308" s="1895"/>
      <c r="J308" s="1895"/>
    </row>
    <row r="309" spans="1:10" s="1894" customFormat="1" ht="15.75" customHeight="1">
      <c r="A309" s="1895"/>
      <c r="B309" s="1895"/>
      <c r="C309" s="1895"/>
      <c r="D309" s="1895"/>
      <c r="E309" s="1895"/>
      <c r="F309" s="1895"/>
      <c r="G309" s="1895"/>
      <c r="H309" s="1895"/>
      <c r="I309" s="1895"/>
      <c r="J309" s="1895"/>
    </row>
    <row r="310" spans="1:10" s="1894" customFormat="1" ht="15.75" customHeight="1">
      <c r="A310" s="1895"/>
      <c r="B310" s="1895"/>
      <c r="C310" s="1895"/>
      <c r="D310" s="1895"/>
      <c r="E310" s="1895"/>
      <c r="F310" s="1895"/>
      <c r="G310" s="1895"/>
      <c r="H310" s="1895"/>
      <c r="I310" s="1895"/>
      <c r="J310" s="1895"/>
    </row>
    <row r="311" spans="1:10" s="1894" customFormat="1" ht="15.75" customHeight="1">
      <c r="A311" s="1895"/>
      <c r="B311" s="1895"/>
      <c r="C311" s="1895"/>
      <c r="D311" s="1895"/>
      <c r="E311" s="1895"/>
      <c r="F311" s="1895"/>
      <c r="G311" s="1895"/>
      <c r="H311" s="1895"/>
      <c r="I311" s="1895"/>
      <c r="J311" s="1895"/>
    </row>
    <row r="312" spans="1:10" s="1894" customFormat="1" ht="15.75" customHeight="1">
      <c r="A312" s="1895"/>
      <c r="B312" s="1895"/>
      <c r="C312" s="1895"/>
      <c r="D312" s="1895"/>
      <c r="E312" s="1895"/>
      <c r="F312" s="1895"/>
      <c r="G312" s="1895"/>
      <c r="H312" s="1895"/>
      <c r="I312" s="1895"/>
      <c r="J312" s="1895"/>
    </row>
    <row r="313" spans="1:10" s="1894" customFormat="1" ht="15.75" customHeight="1">
      <c r="A313" s="1895"/>
      <c r="B313" s="1895"/>
      <c r="C313" s="1895"/>
      <c r="D313" s="1895"/>
      <c r="E313" s="1895"/>
      <c r="F313" s="1895"/>
      <c r="G313" s="1895"/>
      <c r="H313" s="1895"/>
      <c r="I313" s="1895"/>
      <c r="J313" s="1895"/>
    </row>
    <row r="314" spans="1:10" s="1894" customFormat="1" ht="15.75" customHeight="1">
      <c r="A314" s="1895"/>
      <c r="B314" s="1895"/>
      <c r="C314" s="1895"/>
      <c r="D314" s="1895"/>
      <c r="E314" s="1895"/>
      <c r="F314" s="1895"/>
      <c r="G314" s="1895"/>
      <c r="H314" s="1895"/>
      <c r="I314" s="1895"/>
      <c r="J314" s="1895"/>
    </row>
    <row r="315" spans="1:10" s="1894" customFormat="1" ht="15.75" customHeight="1">
      <c r="A315" s="1895"/>
      <c r="B315" s="1895"/>
      <c r="C315" s="1895"/>
      <c r="D315" s="1895"/>
      <c r="E315" s="1895"/>
      <c r="F315" s="1895"/>
      <c r="G315" s="1895"/>
      <c r="H315" s="1895"/>
      <c r="I315" s="1895"/>
      <c r="J315" s="1895"/>
    </row>
    <row r="316" spans="1:10" s="1894" customFormat="1" ht="15.75" customHeight="1">
      <c r="A316" s="1895"/>
      <c r="B316" s="1895"/>
      <c r="C316" s="1895"/>
      <c r="D316" s="1895"/>
      <c r="E316" s="1895"/>
      <c r="F316" s="1895"/>
      <c r="G316" s="1895"/>
      <c r="H316" s="1895"/>
      <c r="I316" s="1895"/>
      <c r="J316" s="1895"/>
    </row>
    <row r="317" spans="1:10" s="1894" customFormat="1" ht="15.75" customHeight="1">
      <c r="A317" s="1895"/>
      <c r="B317" s="1895"/>
      <c r="C317" s="1895"/>
      <c r="D317" s="1895"/>
      <c r="E317" s="1895"/>
      <c r="F317" s="1895"/>
      <c r="G317" s="1895"/>
      <c r="H317" s="1895"/>
      <c r="I317" s="1895"/>
      <c r="J317" s="1895"/>
    </row>
    <row r="318" spans="1:10" s="1894" customFormat="1" ht="15.75" customHeight="1">
      <c r="A318" s="1895"/>
      <c r="B318" s="1895"/>
      <c r="C318" s="1895"/>
      <c r="D318" s="1895"/>
      <c r="E318" s="1895"/>
      <c r="F318" s="1895"/>
      <c r="G318" s="1895"/>
      <c r="H318" s="1895"/>
      <c r="I318" s="1895"/>
      <c r="J318" s="1895"/>
    </row>
    <row r="319" spans="1:10" s="1894" customFormat="1" ht="15.75" customHeight="1">
      <c r="A319" s="1895"/>
      <c r="B319" s="1895"/>
      <c r="C319" s="1895"/>
      <c r="D319" s="1895"/>
      <c r="E319" s="1895"/>
      <c r="F319" s="1895"/>
      <c r="G319" s="1895"/>
      <c r="H319" s="1895"/>
      <c r="I319" s="1895"/>
      <c r="J319" s="1895"/>
    </row>
    <row r="320" spans="1:10" s="1894" customFormat="1" ht="15.75" customHeight="1">
      <c r="A320" s="1895"/>
      <c r="B320" s="1895"/>
      <c r="C320" s="1895"/>
      <c r="D320" s="1895"/>
      <c r="E320" s="1895"/>
      <c r="F320" s="1895"/>
      <c r="G320" s="1895"/>
      <c r="H320" s="1895"/>
      <c r="I320" s="1895"/>
      <c r="J320" s="1895"/>
    </row>
    <row r="321" spans="1:10" s="1894" customFormat="1" ht="15.75" customHeight="1">
      <c r="A321" s="1895"/>
      <c r="B321" s="1895"/>
      <c r="C321" s="1895"/>
      <c r="D321" s="1895"/>
      <c r="E321" s="1895"/>
      <c r="F321" s="1895"/>
      <c r="G321" s="1895"/>
      <c r="H321" s="1895"/>
      <c r="I321" s="1895"/>
      <c r="J321" s="1895"/>
    </row>
    <row r="322" spans="1:10" s="1894" customFormat="1" ht="15.75" customHeight="1">
      <c r="A322" s="1895"/>
      <c r="B322" s="1895"/>
      <c r="C322" s="1895"/>
      <c r="D322" s="1895"/>
      <c r="E322" s="1895"/>
      <c r="F322" s="1895"/>
      <c r="G322" s="1895"/>
      <c r="H322" s="1895"/>
      <c r="I322" s="1895"/>
      <c r="J322" s="1895"/>
    </row>
    <row r="323" spans="1:10" s="1894" customFormat="1" ht="15.75" customHeight="1">
      <c r="A323" s="1895"/>
      <c r="B323" s="1895"/>
      <c r="C323" s="1895"/>
      <c r="D323" s="1895"/>
      <c r="E323" s="1895"/>
      <c r="F323" s="1895"/>
      <c r="G323" s="1895"/>
      <c r="H323" s="1895"/>
      <c r="I323" s="1895"/>
      <c r="J323" s="1895"/>
    </row>
    <row r="324" spans="1:10" s="1894" customFormat="1" ht="15.75" customHeight="1">
      <c r="A324" s="1895"/>
      <c r="B324" s="1895"/>
      <c r="C324" s="1895"/>
      <c r="D324" s="1895"/>
      <c r="E324" s="1895"/>
      <c r="F324" s="1895"/>
      <c r="G324" s="1895"/>
      <c r="H324" s="1895"/>
      <c r="I324" s="1895"/>
      <c r="J324" s="1895"/>
    </row>
    <row r="325" spans="1:10" s="1894" customFormat="1" ht="15.75" customHeight="1">
      <c r="A325" s="1895"/>
      <c r="B325" s="1895"/>
      <c r="C325" s="1895"/>
      <c r="D325" s="1895"/>
      <c r="E325" s="1895"/>
      <c r="F325" s="1895"/>
      <c r="G325" s="1895"/>
      <c r="H325" s="1895"/>
      <c r="I325" s="1895"/>
      <c r="J325" s="1895"/>
    </row>
    <row r="326" spans="1:10" s="1894" customFormat="1" ht="15.75" customHeight="1">
      <c r="A326" s="1895"/>
      <c r="B326" s="1895"/>
      <c r="C326" s="1895"/>
      <c r="D326" s="1895"/>
      <c r="E326" s="1895"/>
      <c r="F326" s="1895"/>
      <c r="G326" s="1895"/>
      <c r="H326" s="1895"/>
      <c r="I326" s="1895"/>
      <c r="J326" s="1895"/>
    </row>
    <row r="327" spans="1:10" s="1894" customFormat="1" ht="15.75" customHeight="1">
      <c r="A327" s="1895"/>
      <c r="B327" s="1895"/>
      <c r="C327" s="1895"/>
      <c r="D327" s="1895"/>
      <c r="E327" s="1895"/>
      <c r="F327" s="1895"/>
      <c r="G327" s="1895"/>
      <c r="H327" s="1895"/>
      <c r="I327" s="1895"/>
      <c r="J327" s="1895"/>
    </row>
    <row r="328" spans="1:10" s="1894" customFormat="1" ht="15.75" customHeight="1">
      <c r="A328" s="1895"/>
      <c r="B328" s="1895"/>
      <c r="C328" s="1895"/>
      <c r="D328" s="1895"/>
      <c r="E328" s="1895"/>
      <c r="F328" s="1895"/>
      <c r="G328" s="1895"/>
      <c r="H328" s="1895"/>
      <c r="I328" s="1895"/>
      <c r="J328" s="1895"/>
    </row>
    <row r="329" spans="1:10" s="1894" customFormat="1" ht="15.75" customHeight="1">
      <c r="A329" s="1895"/>
      <c r="B329" s="1895"/>
      <c r="C329" s="1895"/>
      <c r="D329" s="1895"/>
      <c r="E329" s="1895"/>
      <c r="F329" s="1895"/>
      <c r="G329" s="1895"/>
      <c r="H329" s="1895"/>
      <c r="I329" s="1895"/>
      <c r="J329" s="1895"/>
    </row>
    <row r="330" spans="1:10" s="1894" customFormat="1" ht="15.75" customHeight="1">
      <c r="A330" s="1895"/>
      <c r="B330" s="1895"/>
      <c r="C330" s="1895"/>
      <c r="D330" s="1895"/>
      <c r="E330" s="1895"/>
      <c r="F330" s="1895"/>
      <c r="G330" s="1895"/>
      <c r="H330" s="1895"/>
      <c r="I330" s="1895"/>
      <c r="J330" s="1895"/>
    </row>
    <row r="331" spans="1:10" s="1894" customFormat="1" ht="15.75" customHeight="1">
      <c r="A331" s="1895"/>
      <c r="B331" s="1895"/>
      <c r="C331" s="1895"/>
      <c r="D331" s="1895"/>
      <c r="E331" s="1895"/>
      <c r="F331" s="1895"/>
      <c r="G331" s="1895"/>
      <c r="H331" s="1895"/>
      <c r="I331" s="1895"/>
      <c r="J331" s="1895"/>
    </row>
    <row r="332" spans="1:10" s="1894" customFormat="1" ht="15.75" customHeight="1">
      <c r="A332" s="1895"/>
      <c r="B332" s="1895"/>
      <c r="C332" s="1895"/>
      <c r="D332" s="1895"/>
      <c r="E332" s="1895"/>
      <c r="F332" s="1895"/>
      <c r="G332" s="1895"/>
      <c r="H332" s="1895"/>
      <c r="I332" s="1895"/>
      <c r="J332" s="1895"/>
    </row>
    <row r="333" spans="1:10" s="1894" customFormat="1" ht="15.75" customHeight="1">
      <c r="A333" s="1895"/>
      <c r="B333" s="1895"/>
      <c r="C333" s="1895"/>
      <c r="D333" s="1895"/>
      <c r="E333" s="1895"/>
      <c r="F333" s="1895"/>
      <c r="G333" s="1895"/>
      <c r="H333" s="1895"/>
      <c r="I333" s="1895"/>
      <c r="J333" s="1895"/>
    </row>
    <row r="334" spans="1:10" s="1894" customFormat="1" ht="15.75" customHeight="1">
      <c r="A334" s="1895"/>
      <c r="B334" s="1895"/>
      <c r="C334" s="1895"/>
      <c r="D334" s="1895"/>
      <c r="E334" s="1895"/>
      <c r="F334" s="1895"/>
      <c r="G334" s="1895"/>
      <c r="H334" s="1895"/>
      <c r="I334" s="1895"/>
      <c r="J334" s="1895"/>
    </row>
    <row r="335" spans="1:10" s="1894" customFormat="1" ht="15.75" customHeight="1">
      <c r="A335" s="1895"/>
      <c r="B335" s="1895"/>
      <c r="C335" s="1895"/>
      <c r="D335" s="1895"/>
      <c r="E335" s="1895"/>
      <c r="F335" s="1895"/>
      <c r="G335" s="1895"/>
      <c r="H335" s="1895"/>
      <c r="I335" s="1895"/>
      <c r="J335" s="1895"/>
    </row>
    <row r="336" spans="1:10" s="1894" customFormat="1" ht="15.75" customHeight="1">
      <c r="A336" s="1895"/>
      <c r="B336" s="1895"/>
      <c r="C336" s="1895"/>
      <c r="D336" s="1895"/>
      <c r="E336" s="1895"/>
      <c r="F336" s="1895"/>
      <c r="G336" s="1895"/>
      <c r="H336" s="1895"/>
      <c r="I336" s="1895"/>
      <c r="J336" s="1895"/>
    </row>
    <row r="337" spans="1:10" s="1894" customFormat="1" ht="15.75" customHeight="1">
      <c r="A337" s="1895"/>
      <c r="B337" s="1895"/>
      <c r="C337" s="1895"/>
      <c r="D337" s="1895"/>
      <c r="E337" s="1895"/>
      <c r="F337" s="1895"/>
      <c r="G337" s="1895"/>
      <c r="H337" s="1895"/>
      <c r="I337" s="1895"/>
      <c r="J337" s="1895"/>
    </row>
    <row r="338" spans="1:10" s="1894" customFormat="1" ht="15.75" customHeight="1">
      <c r="A338" s="1895"/>
      <c r="B338" s="1895"/>
      <c r="C338" s="1895"/>
      <c r="D338" s="1895"/>
      <c r="E338" s="1895"/>
      <c r="F338" s="1895"/>
      <c r="G338" s="1895"/>
      <c r="H338" s="1895"/>
      <c r="I338" s="1895"/>
      <c r="J338" s="1895"/>
    </row>
    <row r="339" spans="1:10" s="1894" customFormat="1" ht="15.75" customHeight="1">
      <c r="A339" s="1895"/>
      <c r="B339" s="1895"/>
      <c r="C339" s="1895"/>
      <c r="D339" s="1895"/>
      <c r="E339" s="1895"/>
      <c r="F339" s="1895"/>
      <c r="G339" s="1895"/>
      <c r="H339" s="1895"/>
      <c r="I339" s="1895"/>
      <c r="J339" s="1895"/>
    </row>
    <row r="340" spans="1:10" s="1894" customFormat="1" ht="15.75" customHeight="1">
      <c r="A340" s="1895"/>
      <c r="B340" s="1895"/>
      <c r="C340" s="1895"/>
      <c r="D340" s="1895"/>
      <c r="E340" s="1895"/>
      <c r="F340" s="1895"/>
      <c r="G340" s="1895"/>
      <c r="H340" s="1895"/>
      <c r="I340" s="1895"/>
      <c r="J340" s="1895"/>
    </row>
    <row r="341" spans="1:10" s="1894" customFormat="1" ht="15.75" customHeight="1">
      <c r="A341" s="1895"/>
      <c r="B341" s="1895"/>
      <c r="C341" s="1895"/>
      <c r="D341" s="1895"/>
      <c r="E341" s="1895"/>
      <c r="F341" s="1895"/>
      <c r="G341" s="1895"/>
      <c r="H341" s="1895"/>
      <c r="I341" s="1895"/>
      <c r="J341" s="1895"/>
    </row>
    <row r="342" spans="1:10" s="1894" customFormat="1" ht="15.75" customHeight="1">
      <c r="A342" s="1895"/>
      <c r="B342" s="1895"/>
      <c r="C342" s="1895"/>
      <c r="D342" s="1895"/>
      <c r="E342" s="1895"/>
      <c r="F342" s="1895"/>
      <c r="G342" s="1895"/>
      <c r="H342" s="1895"/>
      <c r="I342" s="1895"/>
      <c r="J342" s="1895"/>
    </row>
    <row r="343" spans="1:10" s="1894" customFormat="1" ht="15.75" customHeight="1">
      <c r="A343" s="1895"/>
      <c r="B343" s="1895"/>
      <c r="C343" s="1895"/>
      <c r="D343" s="1895"/>
      <c r="E343" s="1895"/>
      <c r="F343" s="1895"/>
      <c r="G343" s="1895"/>
      <c r="H343" s="1895"/>
      <c r="I343" s="1895"/>
      <c r="J343" s="1895"/>
    </row>
    <row r="344" spans="1:10" s="1894" customFormat="1" ht="15.75" customHeight="1">
      <c r="A344" s="1895"/>
      <c r="B344" s="1895"/>
      <c r="C344" s="1895"/>
      <c r="D344" s="1895"/>
      <c r="E344" s="1895"/>
      <c r="F344" s="1895"/>
      <c r="G344" s="1895"/>
      <c r="H344" s="1895"/>
      <c r="I344" s="1895"/>
      <c r="J344" s="1895"/>
    </row>
    <row r="345" spans="1:10" s="1894" customFormat="1" ht="15.75" customHeight="1">
      <c r="A345" s="1895"/>
      <c r="B345" s="1895"/>
      <c r="C345" s="1895"/>
      <c r="D345" s="1895"/>
      <c r="E345" s="1895"/>
      <c r="F345" s="1895"/>
      <c r="G345" s="1895"/>
      <c r="H345" s="1895"/>
      <c r="I345" s="1895"/>
      <c r="J345" s="1895"/>
    </row>
    <row r="346" spans="1:10" s="1894" customFormat="1" ht="15.75" customHeight="1">
      <c r="A346" s="1895"/>
      <c r="B346" s="1895"/>
      <c r="C346" s="1895"/>
      <c r="D346" s="1895"/>
      <c r="E346" s="1895"/>
      <c r="F346" s="1895"/>
      <c r="G346" s="1895"/>
      <c r="H346" s="1895"/>
      <c r="I346" s="1895"/>
      <c r="J346" s="1895"/>
    </row>
    <row r="347" spans="1:10" s="1894" customFormat="1" ht="15.75" customHeight="1">
      <c r="A347" s="1895"/>
      <c r="B347" s="1895"/>
      <c r="C347" s="1895"/>
      <c r="D347" s="1895"/>
      <c r="E347" s="1895"/>
      <c r="F347" s="1895"/>
      <c r="G347" s="1895"/>
      <c r="H347" s="1895"/>
      <c r="I347" s="1895"/>
      <c r="J347" s="1895"/>
    </row>
    <row r="348" spans="1:10" s="1894" customFormat="1" ht="15.75" customHeight="1">
      <c r="A348" s="1895"/>
      <c r="B348" s="1895"/>
      <c r="C348" s="1895"/>
      <c r="D348" s="1895"/>
      <c r="E348" s="1895"/>
      <c r="F348" s="1895"/>
      <c r="G348" s="1895"/>
      <c r="H348" s="1895"/>
      <c r="I348" s="1895"/>
      <c r="J348" s="1895"/>
    </row>
    <row r="349" spans="1:10" s="1894" customFormat="1" ht="15.75" customHeight="1">
      <c r="A349" s="1895"/>
      <c r="B349" s="1895"/>
      <c r="C349" s="1895"/>
      <c r="D349" s="1895"/>
      <c r="E349" s="1895"/>
      <c r="F349" s="1895"/>
      <c r="G349" s="1895"/>
      <c r="H349" s="1895"/>
      <c r="I349" s="1895"/>
      <c r="J349" s="1895"/>
    </row>
    <row r="350" spans="1:10" s="1894" customFormat="1" ht="15.75" customHeight="1">
      <c r="A350" s="1895"/>
      <c r="B350" s="1895"/>
      <c r="C350" s="1895"/>
      <c r="D350" s="1895"/>
      <c r="E350" s="1895"/>
      <c r="F350" s="1895"/>
      <c r="G350" s="1895"/>
      <c r="H350" s="1895"/>
      <c r="I350" s="1895"/>
      <c r="J350" s="1895"/>
    </row>
    <row r="351" spans="1:10" s="1894" customFormat="1" ht="15.75" customHeight="1">
      <c r="A351" s="1895"/>
      <c r="B351" s="1895"/>
      <c r="C351" s="1895"/>
      <c r="D351" s="1895"/>
      <c r="E351" s="1895"/>
      <c r="F351" s="1895"/>
      <c r="G351" s="1895"/>
      <c r="H351" s="1895"/>
      <c r="I351" s="1895"/>
      <c r="J351" s="1895"/>
    </row>
    <row r="352" spans="1:10" s="1894" customFormat="1" ht="15.75" customHeight="1">
      <c r="A352" s="1895"/>
      <c r="B352" s="1895"/>
      <c r="C352" s="1895"/>
      <c r="D352" s="1895"/>
      <c r="E352" s="1895"/>
      <c r="F352" s="1895"/>
      <c r="G352" s="1895"/>
      <c r="H352" s="1895"/>
      <c r="I352" s="1895"/>
      <c r="J352" s="1895"/>
    </row>
    <row r="353" spans="1:10" s="1894" customFormat="1" ht="15.75" customHeight="1">
      <c r="A353" s="1895"/>
      <c r="B353" s="1895"/>
      <c r="C353" s="1895"/>
      <c r="D353" s="1895"/>
      <c r="E353" s="1895"/>
      <c r="F353" s="1895"/>
      <c r="G353" s="1895"/>
      <c r="H353" s="1895"/>
      <c r="I353" s="1895"/>
      <c r="J353" s="1895"/>
    </row>
    <row r="354" spans="1:10" s="1894" customFormat="1" ht="15.75" customHeight="1">
      <c r="A354" s="1895"/>
      <c r="B354" s="1895"/>
      <c r="C354" s="1895"/>
      <c r="D354" s="1895"/>
      <c r="E354" s="1895"/>
      <c r="F354" s="1895"/>
      <c r="G354" s="1895"/>
      <c r="H354" s="1895"/>
      <c r="I354" s="1895"/>
      <c r="J354" s="1895"/>
    </row>
    <row r="355" spans="1:10" s="1894" customFormat="1" ht="15.75" customHeight="1">
      <c r="A355" s="1895"/>
      <c r="B355" s="1895"/>
      <c r="C355" s="1895"/>
      <c r="D355" s="1895"/>
      <c r="E355" s="1895"/>
      <c r="F355" s="1895"/>
      <c r="G355" s="1895"/>
      <c r="H355" s="1895"/>
      <c r="I355" s="1895"/>
      <c r="J355" s="1895"/>
    </row>
    <row r="356" spans="1:10" s="1894" customFormat="1" ht="15.75" customHeight="1">
      <c r="A356" s="1895"/>
      <c r="B356" s="1895"/>
      <c r="C356" s="1895"/>
      <c r="D356" s="1895"/>
      <c r="E356" s="1895"/>
      <c r="F356" s="1895"/>
      <c r="G356" s="1895"/>
      <c r="H356" s="1895"/>
      <c r="I356" s="1895"/>
      <c r="J356" s="1895"/>
    </row>
    <row r="357" spans="1:10" s="1894" customFormat="1" ht="15.75" customHeight="1">
      <c r="A357" s="1895"/>
      <c r="B357" s="1895"/>
      <c r="C357" s="1895"/>
      <c r="D357" s="1895"/>
      <c r="E357" s="1895"/>
      <c r="F357" s="1895"/>
      <c r="G357" s="1895"/>
      <c r="H357" s="1895"/>
      <c r="I357" s="1895"/>
      <c r="J357" s="1895"/>
    </row>
    <row r="358" spans="1:10" s="1894" customFormat="1" ht="15.75" customHeight="1">
      <c r="A358" s="1895"/>
      <c r="B358" s="1895"/>
      <c r="C358" s="1895"/>
      <c r="D358" s="1895"/>
      <c r="E358" s="1895"/>
      <c r="F358" s="1895"/>
      <c r="G358" s="1895"/>
      <c r="H358" s="1895"/>
      <c r="I358" s="1895"/>
      <c r="J358" s="1895"/>
    </row>
    <row r="359" spans="1:10" s="1894" customFormat="1" ht="15.75" customHeight="1">
      <c r="A359" s="1895"/>
      <c r="B359" s="1895"/>
      <c r="C359" s="1895"/>
      <c r="D359" s="1895"/>
      <c r="E359" s="1895"/>
      <c r="F359" s="1895"/>
      <c r="G359" s="1895"/>
      <c r="H359" s="1895"/>
      <c r="I359" s="1895"/>
      <c r="J359" s="1895"/>
    </row>
    <row r="360" spans="1:10" s="1894" customFormat="1" ht="15.75" customHeight="1">
      <c r="A360" s="1895"/>
      <c r="B360" s="1895"/>
      <c r="C360" s="1895"/>
      <c r="D360" s="1895"/>
      <c r="E360" s="1895"/>
      <c r="F360" s="1895"/>
      <c r="G360" s="1895"/>
      <c r="H360" s="1895"/>
      <c r="I360" s="1895"/>
      <c r="J360" s="1895"/>
    </row>
    <row r="361" spans="1:10" s="1894" customFormat="1" ht="15.75" customHeight="1">
      <c r="A361" s="1895"/>
      <c r="B361" s="1895"/>
      <c r="C361" s="1895"/>
      <c r="D361" s="1895"/>
      <c r="E361" s="1895"/>
      <c r="F361" s="1895"/>
      <c r="G361" s="1895"/>
      <c r="H361" s="1895"/>
      <c r="I361" s="1895"/>
      <c r="J361" s="1895"/>
    </row>
    <row r="362" spans="1:10" s="1894" customFormat="1" ht="15.75" customHeight="1">
      <c r="A362" s="1895"/>
      <c r="B362" s="1895"/>
      <c r="C362" s="1895"/>
      <c r="D362" s="1895"/>
      <c r="E362" s="1895"/>
      <c r="F362" s="1895"/>
      <c r="G362" s="1895"/>
      <c r="H362" s="1895"/>
      <c r="I362" s="1895"/>
      <c r="J362" s="1895"/>
    </row>
    <row r="363" spans="1:10" s="1894" customFormat="1" ht="15.75" customHeight="1">
      <c r="A363" s="1895"/>
      <c r="B363" s="1895"/>
      <c r="C363" s="1895"/>
      <c r="D363" s="1895"/>
      <c r="E363" s="1895"/>
      <c r="F363" s="1895"/>
      <c r="G363" s="1895"/>
      <c r="H363" s="1895"/>
      <c r="I363" s="1895"/>
      <c r="J363" s="1895"/>
    </row>
    <row r="364" spans="1:10" s="1894" customFormat="1" ht="15.75" customHeight="1">
      <c r="A364" s="1895"/>
      <c r="B364" s="1895"/>
      <c r="C364" s="1895"/>
      <c r="D364" s="1895"/>
      <c r="E364" s="1895"/>
      <c r="F364" s="1895"/>
      <c r="G364" s="1895"/>
      <c r="H364" s="1895"/>
      <c r="I364" s="1895"/>
      <c r="J364" s="1895"/>
    </row>
    <row r="365" spans="1:10" s="1894" customFormat="1" ht="15.75" customHeight="1">
      <c r="A365" s="1895"/>
      <c r="B365" s="1895"/>
      <c r="C365" s="1895"/>
      <c r="D365" s="1895"/>
      <c r="E365" s="1895"/>
      <c r="F365" s="1895"/>
      <c r="G365" s="1895"/>
      <c r="H365" s="1895"/>
      <c r="I365" s="1895"/>
      <c r="J365" s="1895"/>
    </row>
    <row r="366" spans="1:10" s="1894" customFormat="1" ht="15.75" customHeight="1">
      <c r="A366" s="1895"/>
      <c r="B366" s="1895"/>
      <c r="C366" s="1895"/>
      <c r="D366" s="1895"/>
      <c r="E366" s="1895"/>
      <c r="F366" s="1895"/>
      <c r="G366" s="1895"/>
      <c r="H366" s="1895"/>
      <c r="I366" s="1895"/>
      <c r="J366" s="1895"/>
    </row>
    <row r="367" spans="1:10" s="1894" customFormat="1" ht="15.75" customHeight="1">
      <c r="A367" s="1895"/>
      <c r="B367" s="1895"/>
      <c r="C367" s="1895"/>
      <c r="D367" s="1895"/>
      <c r="E367" s="1895"/>
      <c r="F367" s="1895"/>
      <c r="G367" s="1895"/>
      <c r="H367" s="1895"/>
      <c r="I367" s="1895"/>
      <c r="J367" s="1895"/>
    </row>
    <row r="368" spans="1:10" s="1894" customFormat="1" ht="15.75" customHeight="1">
      <c r="A368" s="1895"/>
      <c r="B368" s="1895"/>
      <c r="C368" s="1895"/>
      <c r="D368" s="1895"/>
      <c r="E368" s="1895"/>
      <c r="F368" s="1895"/>
      <c r="G368" s="1895"/>
      <c r="H368" s="1895"/>
      <c r="I368" s="1895"/>
      <c r="J368" s="1895"/>
    </row>
    <row r="369" spans="1:10" s="1894" customFormat="1" ht="15.75" customHeight="1">
      <c r="A369" s="1895"/>
      <c r="B369" s="1895"/>
      <c r="C369" s="1895"/>
      <c r="D369" s="1895"/>
      <c r="E369" s="1895"/>
      <c r="F369" s="1895"/>
      <c r="G369" s="1895"/>
      <c r="H369" s="1895"/>
      <c r="I369" s="1895"/>
      <c r="J369" s="1895"/>
    </row>
    <row r="370" spans="1:10" s="1894" customFormat="1" ht="15.75" customHeight="1">
      <c r="A370" s="1895"/>
      <c r="B370" s="1895"/>
      <c r="C370" s="1895"/>
      <c r="D370" s="1895"/>
      <c r="E370" s="1895"/>
      <c r="F370" s="1895"/>
      <c r="G370" s="1895"/>
      <c r="H370" s="1895"/>
      <c r="I370" s="1895"/>
      <c r="J370" s="1895"/>
    </row>
    <row r="371" spans="1:10" s="1894" customFormat="1" ht="15.75" customHeight="1">
      <c r="A371" s="1895"/>
      <c r="B371" s="1895"/>
      <c r="C371" s="1895"/>
      <c r="D371" s="1895"/>
      <c r="E371" s="1895"/>
      <c r="F371" s="1895"/>
      <c r="G371" s="1895"/>
      <c r="H371" s="1895"/>
      <c r="I371" s="1895"/>
      <c r="J371" s="1895"/>
    </row>
    <row r="372" spans="1:10" s="1894" customFormat="1" ht="15.75" customHeight="1">
      <c r="A372" s="1895"/>
      <c r="B372" s="1895"/>
      <c r="C372" s="1895"/>
      <c r="D372" s="1895"/>
      <c r="E372" s="1895"/>
      <c r="F372" s="1895"/>
      <c r="G372" s="1895"/>
      <c r="H372" s="1895"/>
      <c r="I372" s="1895"/>
      <c r="J372" s="1895"/>
    </row>
    <row r="373" spans="1:10" s="1894" customFormat="1" ht="15.75" customHeight="1">
      <c r="A373" s="1895"/>
      <c r="B373" s="1895"/>
      <c r="C373" s="1895"/>
      <c r="D373" s="1895"/>
      <c r="E373" s="1895"/>
      <c r="F373" s="1895"/>
      <c r="G373" s="1895"/>
      <c r="H373" s="1895"/>
      <c r="I373" s="1895"/>
      <c r="J373" s="1895"/>
    </row>
    <row r="374" spans="1:10" s="1894" customFormat="1" ht="15.75" customHeight="1">
      <c r="A374" s="1895"/>
      <c r="B374" s="1895"/>
      <c r="C374" s="1895"/>
      <c r="D374" s="1895"/>
      <c r="E374" s="1895"/>
      <c r="F374" s="1895"/>
      <c r="G374" s="1895"/>
      <c r="H374" s="1895"/>
      <c r="I374" s="1895"/>
      <c r="J374" s="1895"/>
    </row>
    <row r="375" spans="1:10" s="1894" customFormat="1" ht="15.75" customHeight="1">
      <c r="A375" s="1895"/>
      <c r="B375" s="1895"/>
      <c r="C375" s="1895"/>
      <c r="D375" s="1895"/>
      <c r="E375" s="1895"/>
      <c r="F375" s="1895"/>
      <c r="G375" s="1895"/>
      <c r="H375" s="1895"/>
      <c r="I375" s="1895"/>
      <c r="J375" s="1895"/>
    </row>
    <row r="376" spans="1:10" s="1894" customFormat="1" ht="15.75" customHeight="1">
      <c r="A376" s="1895"/>
      <c r="B376" s="1895"/>
      <c r="C376" s="1895"/>
      <c r="D376" s="1895"/>
      <c r="E376" s="1895"/>
      <c r="F376" s="1895"/>
      <c r="G376" s="1895"/>
      <c r="H376" s="1895"/>
      <c r="I376" s="1895"/>
      <c r="J376" s="1895"/>
    </row>
    <row r="377" spans="1:10" s="1894" customFormat="1" ht="15.75" customHeight="1">
      <c r="A377" s="1895"/>
      <c r="B377" s="1895"/>
      <c r="C377" s="1895"/>
      <c r="D377" s="1895"/>
      <c r="E377" s="1895"/>
      <c r="F377" s="1895"/>
      <c r="G377" s="1895"/>
      <c r="H377" s="1895"/>
      <c r="I377" s="1895"/>
      <c r="J377" s="1895"/>
    </row>
    <row r="378" spans="1:10" s="1894" customFormat="1" ht="15.75" customHeight="1">
      <c r="A378" s="1895"/>
      <c r="B378" s="1895"/>
      <c r="C378" s="1895"/>
      <c r="D378" s="1895"/>
      <c r="E378" s="1895"/>
      <c r="F378" s="1895"/>
      <c r="G378" s="1895"/>
      <c r="H378" s="1895"/>
      <c r="I378" s="1895"/>
      <c r="J378" s="1895"/>
    </row>
    <row r="379" spans="1:10" s="1894" customFormat="1" ht="15.75" customHeight="1">
      <c r="A379" s="1895"/>
      <c r="B379" s="1895"/>
      <c r="C379" s="1895"/>
      <c r="D379" s="1895"/>
      <c r="E379" s="1895"/>
      <c r="F379" s="1895"/>
      <c r="G379" s="1895"/>
      <c r="H379" s="1895"/>
      <c r="I379" s="1895"/>
      <c r="J379" s="1895"/>
    </row>
    <row r="380" spans="1:10" s="1894" customFormat="1" ht="15.75" customHeight="1">
      <c r="A380" s="1895"/>
      <c r="B380" s="1895"/>
      <c r="C380" s="1895"/>
      <c r="D380" s="1895"/>
      <c r="E380" s="1895"/>
      <c r="F380" s="1895"/>
      <c r="G380" s="1895"/>
      <c r="H380" s="1895"/>
      <c r="I380" s="1895"/>
      <c r="J380" s="1895"/>
    </row>
    <row r="381" spans="1:10" s="1894" customFormat="1" ht="15.75" customHeight="1">
      <c r="A381" s="1895"/>
      <c r="B381" s="1895"/>
      <c r="C381" s="1895"/>
      <c r="D381" s="1895"/>
      <c r="E381" s="1895"/>
      <c r="F381" s="1895"/>
      <c r="G381" s="1895"/>
      <c r="H381" s="1895"/>
      <c r="I381" s="1895"/>
      <c r="J381" s="1895"/>
    </row>
    <row r="382" spans="1:10" s="1894" customFormat="1" ht="15.75" customHeight="1">
      <c r="A382" s="1895"/>
      <c r="B382" s="1895"/>
      <c r="C382" s="1895"/>
      <c r="D382" s="1895"/>
      <c r="E382" s="1895"/>
      <c r="F382" s="1895"/>
      <c r="G382" s="1895"/>
      <c r="H382" s="1895"/>
      <c r="I382" s="1895"/>
      <c r="J382" s="1895"/>
    </row>
    <row r="383" spans="1:10" s="1894" customFormat="1" ht="15.75" customHeight="1">
      <c r="A383" s="1895"/>
      <c r="B383" s="1895"/>
      <c r="C383" s="1895"/>
      <c r="D383" s="1895"/>
      <c r="E383" s="1895"/>
      <c r="F383" s="1895"/>
      <c r="G383" s="1895"/>
      <c r="H383" s="1895"/>
      <c r="I383" s="1895"/>
      <c r="J383" s="1895"/>
    </row>
    <row r="384" spans="1:10" s="1894" customFormat="1" ht="15.75" customHeight="1">
      <c r="A384" s="1895"/>
      <c r="B384" s="1895"/>
      <c r="C384" s="1895"/>
      <c r="D384" s="1895"/>
      <c r="E384" s="1895"/>
      <c r="F384" s="1895"/>
      <c r="G384" s="1895"/>
      <c r="H384" s="1895"/>
      <c r="I384" s="1895"/>
      <c r="J384" s="1895"/>
    </row>
    <row r="385" spans="1:10" s="1894" customFormat="1" ht="15.75" customHeight="1">
      <c r="A385" s="1895"/>
      <c r="B385" s="1895"/>
      <c r="C385" s="1895"/>
      <c r="D385" s="1895"/>
      <c r="E385" s="1895"/>
      <c r="F385" s="1895"/>
      <c r="G385" s="1895"/>
      <c r="H385" s="1895"/>
      <c r="I385" s="1895"/>
      <c r="J385" s="1895"/>
    </row>
    <row r="386" spans="1:10" s="1894" customFormat="1" ht="15.75" customHeight="1">
      <c r="A386" s="1895"/>
      <c r="B386" s="1895"/>
      <c r="C386" s="1895"/>
      <c r="D386" s="1895"/>
      <c r="E386" s="1895"/>
      <c r="F386" s="1895"/>
      <c r="G386" s="1895"/>
      <c r="H386" s="1895"/>
      <c r="I386" s="1895"/>
      <c r="J386" s="1895"/>
    </row>
    <row r="387" spans="1:10" s="1894" customFormat="1" ht="15.75" customHeight="1">
      <c r="A387" s="1895"/>
      <c r="B387" s="1895"/>
      <c r="C387" s="1895"/>
      <c r="D387" s="1895"/>
      <c r="E387" s="1895"/>
      <c r="F387" s="1895"/>
      <c r="G387" s="1895"/>
      <c r="H387" s="1895"/>
      <c r="I387" s="1895"/>
      <c r="J387" s="1895"/>
    </row>
    <row r="388" spans="1:10" s="1894" customFormat="1" ht="15.75" customHeight="1">
      <c r="A388" s="1895"/>
      <c r="B388" s="1895"/>
      <c r="C388" s="1895"/>
      <c r="D388" s="1895"/>
      <c r="E388" s="1895"/>
      <c r="F388" s="1895"/>
      <c r="G388" s="1895"/>
      <c r="H388" s="1895"/>
      <c r="I388" s="1895"/>
      <c r="J388" s="1895"/>
    </row>
    <row r="389" spans="1:10" s="1894" customFormat="1" ht="15.75" customHeight="1">
      <c r="A389" s="1895"/>
      <c r="B389" s="1895"/>
      <c r="C389" s="1895"/>
      <c r="D389" s="1895"/>
      <c r="E389" s="1895"/>
      <c r="F389" s="1895"/>
      <c r="G389" s="1895"/>
      <c r="H389" s="1895"/>
      <c r="I389" s="1895"/>
      <c r="J389" s="1895"/>
    </row>
    <row r="390" spans="1:10" s="1894" customFormat="1" ht="15.75" customHeight="1">
      <c r="A390" s="1895"/>
      <c r="B390" s="1895"/>
      <c r="C390" s="1895"/>
      <c r="D390" s="1895"/>
      <c r="E390" s="1895"/>
      <c r="F390" s="1895"/>
      <c r="G390" s="1895"/>
      <c r="H390" s="1895"/>
      <c r="I390" s="1895"/>
      <c r="J390" s="1895"/>
    </row>
    <row r="391" spans="1:10" s="1894" customFormat="1" ht="15.75" customHeight="1">
      <c r="A391" s="1895"/>
      <c r="B391" s="1895"/>
      <c r="C391" s="1895"/>
      <c r="D391" s="1895"/>
      <c r="E391" s="1895"/>
      <c r="F391" s="1895"/>
      <c r="G391" s="1895"/>
      <c r="H391" s="1895"/>
      <c r="I391" s="1895"/>
      <c r="J391" s="1895"/>
    </row>
    <row r="392" spans="1:10" s="1894" customFormat="1" ht="15.75" customHeight="1">
      <c r="A392" s="1895"/>
      <c r="B392" s="1895"/>
      <c r="C392" s="1895"/>
      <c r="D392" s="1895"/>
      <c r="E392" s="1895"/>
      <c r="F392" s="1895"/>
      <c r="G392" s="1895"/>
      <c r="H392" s="1895"/>
      <c r="I392" s="1895"/>
      <c r="J392" s="1895"/>
    </row>
    <row r="393" spans="1:10" s="1894" customFormat="1" ht="15.75" customHeight="1">
      <c r="A393" s="1895"/>
      <c r="B393" s="1895"/>
      <c r="C393" s="1895"/>
      <c r="D393" s="1895"/>
      <c r="E393" s="1895"/>
      <c r="F393" s="1895"/>
      <c r="G393" s="1895"/>
      <c r="H393" s="1895"/>
      <c r="I393" s="1895"/>
      <c r="J393" s="1895"/>
    </row>
    <row r="394" spans="1:10" s="1894" customFormat="1" ht="15.75" customHeight="1">
      <c r="A394" s="1895"/>
      <c r="B394" s="1895"/>
      <c r="C394" s="1895"/>
      <c r="D394" s="1895"/>
      <c r="E394" s="1895"/>
      <c r="F394" s="1895"/>
      <c r="G394" s="1895"/>
      <c r="H394" s="1895"/>
      <c r="I394" s="1895"/>
      <c r="J394" s="1895"/>
    </row>
    <row r="395" spans="1:10" s="1894" customFormat="1" ht="15.75" customHeight="1">
      <c r="A395" s="1895"/>
      <c r="B395" s="1895"/>
      <c r="C395" s="1895"/>
      <c r="D395" s="1895"/>
      <c r="E395" s="1895"/>
      <c r="F395" s="1895"/>
      <c r="G395" s="1895"/>
      <c r="H395" s="1895"/>
      <c r="I395" s="1895"/>
      <c r="J395" s="1895"/>
    </row>
    <row r="396" spans="1:10" s="1894" customFormat="1" ht="15.75" customHeight="1">
      <c r="A396" s="1895"/>
      <c r="B396" s="1895"/>
      <c r="C396" s="1895"/>
      <c r="D396" s="1895"/>
      <c r="E396" s="1895"/>
      <c r="F396" s="1895"/>
      <c r="G396" s="1895"/>
      <c r="H396" s="1895"/>
      <c r="I396" s="1895"/>
      <c r="J396" s="1895"/>
    </row>
    <row r="397" spans="1:10" s="1894" customFormat="1" ht="15.75" customHeight="1">
      <c r="A397" s="1895"/>
      <c r="B397" s="1895"/>
      <c r="C397" s="1895"/>
      <c r="D397" s="1895"/>
      <c r="E397" s="1895"/>
      <c r="F397" s="1895"/>
      <c r="G397" s="1895"/>
      <c r="H397" s="1895"/>
      <c r="I397" s="1895"/>
      <c r="J397" s="1895"/>
    </row>
    <row r="398" spans="1:10" s="1894" customFormat="1" ht="15.75" customHeight="1">
      <c r="A398" s="1895"/>
      <c r="B398" s="1895"/>
      <c r="C398" s="1895"/>
      <c r="D398" s="1895"/>
      <c r="E398" s="1895"/>
      <c r="F398" s="1895"/>
      <c r="G398" s="1895"/>
      <c r="H398" s="1895"/>
      <c r="I398" s="1895"/>
      <c r="J398" s="1895"/>
    </row>
    <row r="399" spans="1:10" s="1894" customFormat="1" ht="15.75" customHeight="1">
      <c r="A399" s="1895"/>
      <c r="B399" s="1895"/>
      <c r="C399" s="1895"/>
      <c r="D399" s="1895"/>
      <c r="E399" s="1895"/>
      <c r="F399" s="1895"/>
      <c r="G399" s="1895"/>
      <c r="H399" s="1895"/>
      <c r="I399" s="1895"/>
      <c r="J399" s="1895"/>
    </row>
    <row r="400" spans="1:10" s="1894" customFormat="1" ht="15.75" customHeight="1">
      <c r="A400" s="1895"/>
      <c r="B400" s="1895"/>
      <c r="C400" s="1895"/>
      <c r="D400" s="1895"/>
      <c r="E400" s="1895"/>
      <c r="F400" s="1895"/>
      <c r="G400" s="1895"/>
      <c r="H400" s="1895"/>
      <c r="I400" s="1895"/>
      <c r="J400" s="1895"/>
    </row>
    <row r="401" spans="1:10" s="1894" customFormat="1" ht="15.75" customHeight="1">
      <c r="A401" s="1895"/>
      <c r="B401" s="1895"/>
      <c r="C401" s="1895"/>
      <c r="D401" s="1895"/>
      <c r="E401" s="1895"/>
      <c r="F401" s="1895"/>
      <c r="G401" s="1895"/>
      <c r="H401" s="1895"/>
      <c r="I401" s="1895"/>
      <c r="J401" s="1895"/>
    </row>
    <row r="402" spans="1:10" s="1894" customFormat="1" ht="15.75" customHeight="1">
      <c r="A402" s="1895"/>
      <c r="B402" s="1895"/>
      <c r="C402" s="1895"/>
      <c r="D402" s="1895"/>
      <c r="E402" s="1895"/>
      <c r="F402" s="1895"/>
      <c r="G402" s="1895"/>
      <c r="H402" s="1895"/>
      <c r="I402" s="1895"/>
      <c r="J402" s="1895"/>
    </row>
    <row r="403" spans="1:10" s="1894" customFormat="1" ht="15.75" customHeight="1">
      <c r="A403" s="1895"/>
      <c r="B403" s="1895"/>
      <c r="C403" s="1895"/>
      <c r="D403" s="1895"/>
      <c r="E403" s="1895"/>
      <c r="F403" s="1895"/>
      <c r="G403" s="1895"/>
      <c r="H403" s="1895"/>
      <c r="I403" s="1895"/>
      <c r="J403" s="1895"/>
    </row>
    <row r="404" spans="1:10" s="1894" customFormat="1" ht="15.75" customHeight="1">
      <c r="A404" s="1895"/>
      <c r="B404" s="1895"/>
      <c r="C404" s="1895"/>
      <c r="D404" s="1895"/>
      <c r="E404" s="1895"/>
      <c r="F404" s="1895"/>
      <c r="G404" s="1895"/>
      <c r="H404" s="1895"/>
      <c r="I404" s="1895"/>
      <c r="J404" s="1895"/>
    </row>
    <row r="405" spans="1:10" s="1894" customFormat="1" ht="15.75" customHeight="1">
      <c r="A405" s="1895"/>
      <c r="B405" s="1895"/>
      <c r="C405" s="1895"/>
      <c r="D405" s="1895"/>
      <c r="E405" s="1895"/>
      <c r="F405" s="1895"/>
      <c r="G405" s="1895"/>
      <c r="H405" s="1895"/>
      <c r="I405" s="1895"/>
      <c r="J405" s="1895"/>
    </row>
    <row r="406" spans="1:10" s="1894" customFormat="1" ht="15.75" customHeight="1">
      <c r="A406" s="1895"/>
      <c r="B406" s="1895"/>
      <c r="C406" s="1895"/>
      <c r="D406" s="1895"/>
      <c r="E406" s="1895"/>
      <c r="F406" s="1895"/>
      <c r="G406" s="1895"/>
      <c r="H406" s="1895"/>
      <c r="I406" s="1895"/>
      <c r="J406" s="1895"/>
    </row>
    <row r="407" spans="1:10" s="1894" customFormat="1" ht="15.75" customHeight="1">
      <c r="A407" s="1895"/>
      <c r="B407" s="1895"/>
      <c r="C407" s="1895"/>
      <c r="D407" s="1895"/>
      <c r="E407" s="1895"/>
      <c r="F407" s="1895"/>
      <c r="G407" s="1895"/>
      <c r="H407" s="1895"/>
      <c r="I407" s="1895"/>
      <c r="J407" s="1895"/>
    </row>
    <row r="408" spans="1:10" s="1894" customFormat="1" ht="15.75" customHeight="1">
      <c r="A408" s="1895"/>
      <c r="B408" s="1895"/>
      <c r="C408" s="1895"/>
      <c r="D408" s="1895"/>
      <c r="E408" s="1895"/>
      <c r="F408" s="1895"/>
      <c r="G408" s="1895"/>
      <c r="H408" s="1895"/>
      <c r="I408" s="1895"/>
      <c r="J408" s="1895"/>
    </row>
    <row r="409" spans="1:10" s="1894" customFormat="1" ht="15.75" customHeight="1">
      <c r="A409" s="1895"/>
      <c r="B409" s="1895"/>
      <c r="C409" s="1895"/>
      <c r="D409" s="1895"/>
      <c r="E409" s="1895"/>
      <c r="F409" s="1895"/>
      <c r="G409" s="1895"/>
      <c r="H409" s="1895"/>
      <c r="I409" s="1895"/>
      <c r="J409" s="1895"/>
    </row>
    <row r="410" spans="1:10" s="1894" customFormat="1" ht="15.75" customHeight="1">
      <c r="A410" s="1895"/>
      <c r="B410" s="1895"/>
      <c r="C410" s="1895"/>
      <c r="D410" s="1895"/>
      <c r="E410" s="1895"/>
      <c r="F410" s="1895"/>
      <c r="G410" s="1895"/>
      <c r="H410" s="1895"/>
      <c r="I410" s="1895"/>
      <c r="J410" s="1895"/>
    </row>
    <row r="411" spans="1:10" s="1894" customFormat="1" ht="15.75" customHeight="1">
      <c r="A411" s="1895"/>
      <c r="B411" s="1895"/>
      <c r="C411" s="1895"/>
      <c r="D411" s="1895"/>
      <c r="E411" s="1895"/>
      <c r="F411" s="1895"/>
      <c r="G411" s="1895"/>
      <c r="H411" s="1895"/>
      <c r="I411" s="1895"/>
      <c r="J411" s="1895"/>
    </row>
    <row r="412" spans="1:10" s="1894" customFormat="1" ht="15.75" customHeight="1">
      <c r="A412" s="1895"/>
      <c r="B412" s="1895"/>
      <c r="C412" s="1895"/>
      <c r="D412" s="1895"/>
      <c r="E412" s="1895"/>
      <c r="F412" s="1895"/>
      <c r="G412" s="1895"/>
      <c r="H412" s="1895"/>
      <c r="I412" s="1895"/>
      <c r="J412" s="1895"/>
    </row>
    <row r="413" spans="1:10" s="1894" customFormat="1" ht="15.75" customHeight="1">
      <c r="A413" s="1895"/>
      <c r="B413" s="1895"/>
      <c r="C413" s="1895"/>
      <c r="D413" s="1895"/>
      <c r="E413" s="1895"/>
      <c r="F413" s="1895"/>
      <c r="G413" s="1895"/>
      <c r="H413" s="1895"/>
      <c r="I413" s="1895"/>
      <c r="J413" s="1895"/>
    </row>
    <row r="414" spans="1:10" s="1894" customFormat="1" ht="15.75" customHeight="1">
      <c r="A414" s="1895"/>
      <c r="B414" s="1895"/>
      <c r="C414" s="1895"/>
      <c r="D414" s="1895"/>
      <c r="E414" s="1895"/>
      <c r="F414" s="1895"/>
      <c r="G414" s="1895"/>
      <c r="H414" s="1895"/>
      <c r="I414" s="1895"/>
      <c r="J414" s="1895"/>
    </row>
    <row r="415" spans="1:10" s="1894" customFormat="1" ht="15.75" customHeight="1">
      <c r="A415" s="1895"/>
      <c r="B415" s="1895"/>
      <c r="C415" s="1895"/>
      <c r="D415" s="1895"/>
      <c r="E415" s="1895"/>
      <c r="F415" s="1895"/>
      <c r="G415" s="1895"/>
      <c r="H415" s="1895"/>
      <c r="I415" s="1895"/>
      <c r="J415" s="1895"/>
    </row>
    <row r="416" spans="1:10" s="1894" customFormat="1" ht="15.75" customHeight="1">
      <c r="A416" s="1895"/>
      <c r="B416" s="1895"/>
      <c r="C416" s="1895"/>
      <c r="D416" s="1895"/>
      <c r="E416" s="1895"/>
      <c r="F416" s="1895"/>
      <c r="G416" s="1895"/>
      <c r="H416" s="1895"/>
      <c r="I416" s="1895"/>
      <c r="J416" s="1895"/>
    </row>
    <row r="417" spans="1:10" s="1894" customFormat="1" ht="15.75" customHeight="1">
      <c r="A417" s="1895"/>
      <c r="B417" s="1895"/>
      <c r="C417" s="1895"/>
      <c r="D417" s="1895"/>
      <c r="E417" s="1895"/>
      <c r="F417" s="1895"/>
      <c r="G417" s="1895"/>
      <c r="H417" s="1895"/>
      <c r="I417" s="1895"/>
      <c r="J417" s="1895"/>
    </row>
    <row r="418" spans="1:10" s="1894" customFormat="1" ht="15.75" customHeight="1">
      <c r="A418" s="1895"/>
      <c r="B418" s="1895"/>
      <c r="C418" s="1895"/>
      <c r="D418" s="1895"/>
      <c r="E418" s="1895"/>
      <c r="F418" s="1895"/>
      <c r="G418" s="1895"/>
      <c r="H418" s="1895"/>
      <c r="I418" s="1895"/>
      <c r="J418" s="1895"/>
    </row>
    <row r="419" spans="1:10" s="1894" customFormat="1" ht="15.75" customHeight="1">
      <c r="A419" s="1895"/>
      <c r="B419" s="1895"/>
      <c r="C419" s="1895"/>
      <c r="D419" s="1895"/>
      <c r="E419" s="1895"/>
      <c r="F419" s="1895"/>
      <c r="G419" s="1895"/>
      <c r="H419" s="1895"/>
      <c r="I419" s="1895"/>
      <c r="J419" s="1895"/>
    </row>
    <row r="420" spans="1:10" s="1894" customFormat="1" ht="15.75" customHeight="1">
      <c r="A420" s="1895"/>
      <c r="B420" s="1895"/>
      <c r="C420" s="1895"/>
      <c r="D420" s="1895"/>
      <c r="E420" s="1895"/>
      <c r="F420" s="1895"/>
      <c r="G420" s="1895"/>
      <c r="H420" s="1895"/>
      <c r="I420" s="1895"/>
      <c r="J420" s="1895"/>
    </row>
    <row r="421" spans="1:10" s="1894" customFormat="1" ht="15.75" customHeight="1">
      <c r="A421" s="1895"/>
      <c r="B421" s="1895"/>
      <c r="C421" s="1895"/>
      <c r="D421" s="1895"/>
      <c r="E421" s="1895"/>
      <c r="F421" s="1895"/>
      <c r="G421" s="1895"/>
      <c r="H421" s="1895"/>
      <c r="I421" s="1895"/>
      <c r="J421" s="1895"/>
    </row>
    <row r="422" spans="1:10" s="1894" customFormat="1" ht="15.75" customHeight="1">
      <c r="A422" s="1895"/>
      <c r="B422" s="1895"/>
      <c r="C422" s="1895"/>
      <c r="D422" s="1895"/>
      <c r="E422" s="1895"/>
      <c r="F422" s="1895"/>
      <c r="G422" s="1895"/>
      <c r="H422" s="1895"/>
      <c r="I422" s="1895"/>
      <c r="J422" s="1895"/>
    </row>
    <row r="423" spans="1:10" s="1894" customFormat="1" ht="15.75" customHeight="1">
      <c r="A423" s="1895"/>
      <c r="B423" s="1895"/>
      <c r="C423" s="1895"/>
      <c r="D423" s="1895"/>
      <c r="E423" s="1895"/>
      <c r="F423" s="1895"/>
      <c r="G423" s="1895"/>
      <c r="H423" s="1895"/>
      <c r="I423" s="1895"/>
      <c r="J423" s="1895"/>
    </row>
    <row r="424" spans="1:10" s="1894" customFormat="1" ht="15.75" customHeight="1">
      <c r="A424" s="1895"/>
      <c r="B424" s="1895"/>
      <c r="C424" s="1895"/>
      <c r="D424" s="1895"/>
      <c r="E424" s="1895"/>
      <c r="F424" s="1895"/>
      <c r="G424" s="1895"/>
      <c r="H424" s="1895"/>
      <c r="I424" s="1895"/>
      <c r="J424" s="1895"/>
    </row>
    <row r="425" spans="1:10" s="1894" customFormat="1" ht="15.75" customHeight="1">
      <c r="A425" s="1895"/>
      <c r="B425" s="1895"/>
      <c r="C425" s="1895"/>
      <c r="D425" s="1895"/>
      <c r="E425" s="1895"/>
      <c r="F425" s="1895"/>
      <c r="G425" s="1895"/>
      <c r="H425" s="1895"/>
      <c r="I425" s="1895"/>
      <c r="J425" s="1895"/>
    </row>
    <row r="426" spans="1:10" s="1894" customFormat="1" ht="15.75" customHeight="1">
      <c r="A426" s="1895"/>
      <c r="B426" s="1895"/>
      <c r="C426" s="1895"/>
      <c r="D426" s="1895"/>
      <c r="E426" s="1895"/>
      <c r="F426" s="1895"/>
      <c r="G426" s="1895"/>
      <c r="H426" s="1895"/>
      <c r="I426" s="1895"/>
      <c r="J426" s="1895"/>
    </row>
    <row r="427" spans="1:10" s="1894" customFormat="1" ht="15.75" customHeight="1">
      <c r="A427" s="1895"/>
      <c r="B427" s="1895"/>
      <c r="C427" s="1895"/>
      <c r="D427" s="1895"/>
      <c r="E427" s="1895"/>
      <c r="F427" s="1895"/>
      <c r="G427" s="1895"/>
      <c r="H427" s="1895"/>
      <c r="I427" s="1895"/>
      <c r="J427" s="1895"/>
    </row>
    <row r="428" spans="1:10" s="1894" customFormat="1" ht="15.75" customHeight="1">
      <c r="A428" s="1895"/>
      <c r="B428" s="1895"/>
      <c r="C428" s="1895"/>
      <c r="D428" s="1895"/>
      <c r="E428" s="1895"/>
      <c r="F428" s="1895"/>
      <c r="G428" s="1895"/>
      <c r="H428" s="1895"/>
      <c r="I428" s="1895"/>
      <c r="J428" s="1895"/>
    </row>
    <row r="429" spans="1:10" s="1894" customFormat="1" ht="15.75" customHeight="1">
      <c r="A429" s="1895"/>
      <c r="B429" s="1895"/>
      <c r="C429" s="1895"/>
      <c r="D429" s="1895"/>
      <c r="E429" s="1895"/>
      <c r="F429" s="1895"/>
      <c r="G429" s="1895"/>
      <c r="H429" s="1895"/>
      <c r="I429" s="1895"/>
      <c r="J429" s="1895"/>
    </row>
    <row r="430" spans="1:10" s="1894" customFormat="1" ht="15.75" customHeight="1">
      <c r="A430" s="1895"/>
      <c r="B430" s="1895"/>
      <c r="C430" s="1895"/>
      <c r="D430" s="1895"/>
      <c r="E430" s="1895"/>
      <c r="F430" s="1895"/>
      <c r="G430" s="1895"/>
      <c r="H430" s="1895"/>
      <c r="I430" s="1895"/>
      <c r="J430" s="1895"/>
    </row>
    <row r="431" spans="1:10" s="1894" customFormat="1" ht="15.75" customHeight="1">
      <c r="A431" s="1895"/>
      <c r="B431" s="1895"/>
      <c r="C431" s="1895"/>
      <c r="D431" s="1895"/>
      <c r="E431" s="1895"/>
      <c r="F431" s="1895"/>
      <c r="G431" s="1895"/>
      <c r="H431" s="1895"/>
      <c r="I431" s="1895"/>
      <c r="J431" s="1895"/>
    </row>
    <row r="432" spans="1:10" s="1894" customFormat="1" ht="15.75" customHeight="1">
      <c r="A432" s="1895"/>
      <c r="B432" s="1895"/>
      <c r="C432" s="1895"/>
      <c r="D432" s="1895"/>
      <c r="E432" s="1895"/>
      <c r="F432" s="1895"/>
      <c r="G432" s="1895"/>
      <c r="H432" s="1895"/>
      <c r="I432" s="1895"/>
      <c r="J432" s="1895"/>
    </row>
    <row r="433" spans="1:10" s="1894" customFormat="1" ht="15.75" customHeight="1">
      <c r="A433" s="1895"/>
      <c r="B433" s="1895"/>
      <c r="C433" s="1895"/>
      <c r="D433" s="1895"/>
      <c r="E433" s="1895"/>
      <c r="F433" s="1895"/>
      <c r="G433" s="1895"/>
      <c r="H433" s="1895"/>
      <c r="I433" s="1895"/>
      <c r="J433" s="1895"/>
    </row>
    <row r="434" spans="1:10" s="1894" customFormat="1" ht="15.75" customHeight="1">
      <c r="A434" s="1895"/>
      <c r="B434" s="1895"/>
      <c r="C434" s="1895"/>
      <c r="D434" s="1895"/>
      <c r="E434" s="1895"/>
      <c r="F434" s="1895"/>
      <c r="G434" s="1895"/>
      <c r="H434" s="1895"/>
      <c r="I434" s="1895"/>
      <c r="J434" s="1895"/>
    </row>
    <row r="435" spans="1:10" s="1894" customFormat="1" ht="15.75" customHeight="1">
      <c r="A435" s="1895"/>
      <c r="B435" s="1895"/>
      <c r="C435" s="1895"/>
      <c r="D435" s="1895"/>
      <c r="E435" s="1895"/>
      <c r="F435" s="1895"/>
      <c r="G435" s="1895"/>
      <c r="H435" s="1895"/>
      <c r="I435" s="1895"/>
      <c r="J435" s="1895"/>
    </row>
    <row r="436" spans="1:10" s="1894" customFormat="1" ht="15.75" customHeight="1">
      <c r="A436" s="1895"/>
      <c r="B436" s="1895"/>
      <c r="C436" s="1895"/>
      <c r="D436" s="1895"/>
      <c r="E436" s="1895"/>
      <c r="F436" s="1895"/>
      <c r="G436" s="1895"/>
      <c r="H436" s="1895"/>
      <c r="I436" s="1895"/>
      <c r="J436" s="1895"/>
    </row>
    <row r="437" spans="1:10" s="1894" customFormat="1" ht="15.75" customHeight="1">
      <c r="A437" s="1895"/>
      <c r="B437" s="1895"/>
      <c r="C437" s="1895"/>
      <c r="D437" s="1895"/>
      <c r="E437" s="1895"/>
      <c r="F437" s="1895"/>
      <c r="G437" s="1895"/>
      <c r="H437" s="1895"/>
      <c r="I437" s="1895"/>
      <c r="J437" s="1895"/>
    </row>
    <row r="438" spans="1:10" s="1894" customFormat="1" ht="15.75" customHeight="1">
      <c r="A438" s="1895"/>
      <c r="B438" s="1895"/>
      <c r="C438" s="1895"/>
      <c r="D438" s="1895"/>
      <c r="E438" s="1895"/>
      <c r="F438" s="1895"/>
      <c r="G438" s="1895"/>
      <c r="H438" s="1895"/>
      <c r="I438" s="1895"/>
      <c r="J438" s="1895"/>
    </row>
    <row r="439" spans="1:10" s="1894" customFormat="1" ht="15.75" customHeight="1">
      <c r="A439" s="1895"/>
      <c r="B439" s="1895"/>
      <c r="C439" s="1895"/>
      <c r="D439" s="1895"/>
      <c r="E439" s="1895"/>
      <c r="F439" s="1895"/>
      <c r="G439" s="1895"/>
      <c r="H439" s="1895"/>
      <c r="I439" s="1895"/>
      <c r="J439" s="1895"/>
    </row>
    <row r="440" spans="1:10" s="1894" customFormat="1" ht="15.75" customHeight="1">
      <c r="A440" s="1895"/>
      <c r="B440" s="1895"/>
      <c r="C440" s="1895"/>
      <c r="D440" s="1895"/>
      <c r="E440" s="1895"/>
      <c r="F440" s="1895"/>
      <c r="G440" s="1895"/>
      <c r="H440" s="1895"/>
      <c r="I440" s="1895"/>
      <c r="J440" s="1895"/>
    </row>
    <row r="441" spans="1:10" s="1894" customFormat="1" ht="15.75" customHeight="1">
      <c r="A441" s="1895"/>
      <c r="B441" s="1895"/>
      <c r="C441" s="1895"/>
      <c r="D441" s="1895"/>
      <c r="E441" s="1895"/>
      <c r="F441" s="1895"/>
      <c r="G441" s="1895"/>
      <c r="H441" s="1895"/>
      <c r="I441" s="1895"/>
      <c r="J441" s="1895"/>
    </row>
    <row r="442" spans="1:10" s="1894" customFormat="1" ht="15.75" customHeight="1">
      <c r="A442" s="1895"/>
      <c r="B442" s="1895"/>
      <c r="C442" s="1895"/>
      <c r="D442" s="1895"/>
      <c r="E442" s="1895"/>
      <c r="F442" s="1895"/>
      <c r="G442" s="1895"/>
      <c r="H442" s="1895"/>
      <c r="I442" s="1895"/>
      <c r="J442" s="1895"/>
    </row>
    <row r="443" spans="1:10" s="1894" customFormat="1" ht="15.75" customHeight="1">
      <c r="A443" s="1895"/>
      <c r="B443" s="1895"/>
      <c r="C443" s="1895"/>
      <c r="D443" s="1895"/>
      <c r="E443" s="1895"/>
      <c r="F443" s="1895"/>
      <c r="G443" s="1895"/>
      <c r="H443" s="1895"/>
      <c r="I443" s="1895"/>
      <c r="J443" s="1895"/>
    </row>
    <row r="444" spans="1:10" s="1894" customFormat="1" ht="15.75" customHeight="1">
      <c r="A444" s="1895"/>
      <c r="B444" s="1895"/>
      <c r="C444" s="1895"/>
      <c r="D444" s="1895"/>
      <c r="E444" s="1895"/>
      <c r="F444" s="1895"/>
      <c r="G444" s="1895"/>
      <c r="H444" s="1895"/>
      <c r="I444" s="1895"/>
      <c r="J444" s="1895"/>
    </row>
    <row r="445" spans="1:10" s="1894" customFormat="1" ht="15.75" customHeight="1">
      <c r="A445" s="1895"/>
      <c r="B445" s="1895"/>
      <c r="C445" s="1895"/>
      <c r="D445" s="1895"/>
      <c r="E445" s="1895"/>
      <c r="F445" s="1895"/>
      <c r="G445" s="1895"/>
      <c r="H445" s="1895"/>
      <c r="I445" s="1895"/>
      <c r="J445" s="1895"/>
    </row>
    <row r="446" spans="1:10" s="1894" customFormat="1" ht="15.75" customHeight="1">
      <c r="A446" s="1895"/>
      <c r="B446" s="1895"/>
      <c r="C446" s="1895"/>
      <c r="D446" s="1895"/>
      <c r="E446" s="1895"/>
      <c r="F446" s="1895"/>
      <c r="G446" s="1895"/>
      <c r="H446" s="1895"/>
      <c r="I446" s="1895"/>
      <c r="J446" s="1895"/>
    </row>
    <row r="447" spans="1:10" s="1894" customFormat="1" ht="15.75" customHeight="1">
      <c r="A447" s="1895"/>
      <c r="B447" s="1895"/>
      <c r="C447" s="1895"/>
      <c r="D447" s="1895"/>
      <c r="E447" s="1895"/>
      <c r="F447" s="1895"/>
      <c r="G447" s="1895"/>
      <c r="H447" s="1895"/>
      <c r="I447" s="1895"/>
      <c r="J447" s="1895"/>
    </row>
    <row r="448" spans="1:10" s="1894" customFormat="1" ht="15.75" customHeight="1">
      <c r="A448" s="1895"/>
      <c r="B448" s="1895"/>
      <c r="C448" s="1895"/>
      <c r="D448" s="1895"/>
      <c r="E448" s="1895"/>
      <c r="F448" s="1895"/>
      <c r="G448" s="1895"/>
      <c r="H448" s="1895"/>
      <c r="I448" s="1895"/>
      <c r="J448" s="1895"/>
    </row>
    <row r="449" spans="1:10" s="1894" customFormat="1" ht="15.75" customHeight="1">
      <c r="A449" s="1895"/>
      <c r="B449" s="1895"/>
      <c r="C449" s="1895"/>
      <c r="D449" s="1895"/>
      <c r="E449" s="1895"/>
      <c r="F449" s="1895"/>
      <c r="G449" s="1895"/>
      <c r="H449" s="1895"/>
      <c r="I449" s="1895"/>
      <c r="J449" s="1895"/>
    </row>
    <row r="450" spans="1:10" s="1894" customFormat="1" ht="15.75" customHeight="1">
      <c r="A450" s="1895"/>
      <c r="B450" s="1895"/>
      <c r="C450" s="1895"/>
      <c r="D450" s="1895"/>
      <c r="E450" s="1895"/>
      <c r="F450" s="1895"/>
      <c r="G450" s="1895"/>
      <c r="H450" s="1895"/>
      <c r="I450" s="1895"/>
      <c r="J450" s="1895"/>
    </row>
    <row r="451" spans="1:10" s="1894" customFormat="1" ht="15.75" customHeight="1">
      <c r="A451" s="1895"/>
      <c r="B451" s="1895"/>
      <c r="C451" s="1895"/>
      <c r="D451" s="1895"/>
      <c r="E451" s="1895"/>
      <c r="F451" s="1895"/>
      <c r="G451" s="1895"/>
      <c r="H451" s="1895"/>
      <c r="I451" s="1895"/>
      <c r="J451" s="1895"/>
    </row>
    <row r="452" spans="1:10" s="1894" customFormat="1" ht="15.75" customHeight="1">
      <c r="A452" s="1895"/>
      <c r="B452" s="1895"/>
      <c r="C452" s="1895"/>
      <c r="D452" s="1895"/>
      <c r="E452" s="1895"/>
      <c r="F452" s="1895"/>
      <c r="G452" s="1895"/>
      <c r="H452" s="1895"/>
      <c r="I452" s="1895"/>
      <c r="J452" s="1895"/>
    </row>
    <row r="453" spans="1:10" s="1894" customFormat="1" ht="15.75" customHeight="1">
      <c r="A453" s="1895"/>
      <c r="B453" s="1895"/>
      <c r="C453" s="1895"/>
      <c r="D453" s="1895"/>
      <c r="E453" s="1895"/>
      <c r="F453" s="1895"/>
      <c r="G453" s="1895"/>
      <c r="H453" s="1895"/>
      <c r="I453" s="1895"/>
      <c r="J453" s="1895"/>
    </row>
    <row r="454" spans="1:10" s="1894" customFormat="1" ht="15.75" customHeight="1">
      <c r="A454" s="1895"/>
      <c r="B454" s="1895"/>
      <c r="C454" s="1895"/>
      <c r="D454" s="1895"/>
      <c r="E454" s="1895"/>
      <c r="F454" s="1895"/>
      <c r="G454" s="1895"/>
      <c r="H454" s="1895"/>
      <c r="I454" s="1895"/>
      <c r="J454" s="1895"/>
    </row>
    <row r="455" spans="1:10" s="1894" customFormat="1" ht="15.75" customHeight="1">
      <c r="A455" s="1895"/>
      <c r="B455" s="1895"/>
      <c r="C455" s="1895"/>
      <c r="D455" s="1895"/>
      <c r="E455" s="1895"/>
      <c r="F455" s="1895"/>
      <c r="G455" s="1895"/>
      <c r="H455" s="1895"/>
      <c r="I455" s="1895"/>
      <c r="J455" s="1895"/>
    </row>
    <row r="456" spans="1:10" s="1894" customFormat="1" ht="15.75" customHeight="1">
      <c r="A456" s="1895"/>
      <c r="B456" s="1895"/>
      <c r="C456" s="1895"/>
      <c r="D456" s="1895"/>
      <c r="E456" s="1895"/>
      <c r="F456" s="1895"/>
      <c r="G456" s="1895"/>
      <c r="H456" s="1895"/>
      <c r="I456" s="1895"/>
      <c r="J456" s="1895"/>
    </row>
    <row r="457" spans="1:10" s="1894" customFormat="1" ht="15.75" customHeight="1">
      <c r="A457" s="1895"/>
      <c r="B457" s="1895"/>
      <c r="C457" s="1895"/>
      <c r="D457" s="1895"/>
      <c r="E457" s="1895"/>
      <c r="F457" s="1895"/>
      <c r="G457" s="1895"/>
      <c r="H457" s="1895"/>
      <c r="I457" s="1895"/>
      <c r="J457" s="1895"/>
    </row>
    <row r="458" spans="1:10" s="1894" customFormat="1" ht="15.75" customHeight="1">
      <c r="A458" s="1895"/>
      <c r="B458" s="1895"/>
      <c r="C458" s="1895"/>
      <c r="D458" s="1895"/>
      <c r="E458" s="1895"/>
      <c r="F458" s="1895"/>
      <c r="G458" s="1895"/>
      <c r="H458" s="1895"/>
      <c r="I458" s="1895"/>
      <c r="J458" s="1895"/>
    </row>
    <row r="459" spans="1:10" s="1894" customFormat="1" ht="15.75" customHeight="1">
      <c r="A459" s="1895"/>
      <c r="B459" s="1895"/>
      <c r="C459" s="1895"/>
      <c r="D459" s="1895"/>
      <c r="E459" s="1895"/>
      <c r="F459" s="1895"/>
      <c r="G459" s="1895"/>
      <c r="H459" s="1895"/>
      <c r="I459" s="1895"/>
      <c r="J459" s="1895"/>
    </row>
    <row r="460" spans="1:10" s="1894" customFormat="1" ht="15.75" customHeight="1">
      <c r="A460" s="1895"/>
      <c r="B460" s="1895"/>
      <c r="C460" s="1895"/>
      <c r="D460" s="1895"/>
      <c r="E460" s="1895"/>
      <c r="F460" s="1895"/>
      <c r="G460" s="1895"/>
      <c r="H460" s="1895"/>
      <c r="I460" s="1895"/>
      <c r="J460" s="1895"/>
    </row>
    <row r="461" spans="1:10" s="1894" customFormat="1" ht="15.75" customHeight="1">
      <c r="A461" s="1895"/>
      <c r="B461" s="1895"/>
      <c r="C461" s="1895"/>
      <c r="D461" s="1895"/>
      <c r="E461" s="1895"/>
      <c r="F461" s="1895"/>
      <c r="G461" s="1895"/>
      <c r="H461" s="1895"/>
      <c r="I461" s="1895"/>
      <c r="J461" s="1895"/>
    </row>
    <row r="462" spans="1:10" s="1894" customFormat="1" ht="15.75" customHeight="1">
      <c r="A462" s="1895"/>
      <c r="B462" s="1895"/>
      <c r="C462" s="1895"/>
      <c r="D462" s="1895"/>
      <c r="E462" s="1895"/>
      <c r="F462" s="1895"/>
      <c r="G462" s="1895"/>
      <c r="H462" s="1895"/>
      <c r="I462" s="1895"/>
      <c r="J462" s="1895"/>
    </row>
    <row r="463" spans="1:10" s="1894" customFormat="1" ht="15.75" customHeight="1">
      <c r="A463" s="1895"/>
      <c r="B463" s="1895"/>
      <c r="C463" s="1895"/>
      <c r="D463" s="1895"/>
      <c r="E463" s="1895"/>
      <c r="F463" s="1895"/>
      <c r="G463" s="1895"/>
      <c r="H463" s="1895"/>
      <c r="I463" s="1895"/>
      <c r="J463" s="1895"/>
    </row>
    <row r="464" spans="1:10" s="1894" customFormat="1" ht="15.75" customHeight="1">
      <c r="A464" s="1895"/>
      <c r="B464" s="1895"/>
      <c r="C464" s="1895"/>
      <c r="D464" s="1895"/>
      <c r="E464" s="1895"/>
      <c r="F464" s="1895"/>
      <c r="G464" s="1895"/>
      <c r="H464" s="1895"/>
      <c r="I464" s="1895"/>
      <c r="J464" s="1895"/>
    </row>
    <row r="465" spans="1:10" s="1894" customFormat="1" ht="15.75" customHeight="1">
      <c r="A465" s="1895"/>
      <c r="B465" s="1895"/>
      <c r="C465" s="1895"/>
      <c r="D465" s="1895"/>
      <c r="E465" s="1895"/>
      <c r="F465" s="1895"/>
      <c r="G465" s="1895"/>
      <c r="H465" s="1895"/>
      <c r="I465" s="1895"/>
      <c r="J465" s="1895"/>
    </row>
    <row r="466" spans="1:10" s="1894" customFormat="1" ht="15.75" customHeight="1">
      <c r="A466" s="1895"/>
      <c r="B466" s="1895"/>
      <c r="C466" s="1895"/>
      <c r="D466" s="1895"/>
      <c r="E466" s="1895"/>
      <c r="F466" s="1895"/>
      <c r="G466" s="1895"/>
      <c r="H466" s="1895"/>
      <c r="I466" s="1895"/>
      <c r="J466" s="1895"/>
    </row>
    <row r="467" spans="1:10" s="1894" customFormat="1" ht="15.75" customHeight="1">
      <c r="A467" s="1895"/>
      <c r="B467" s="1895"/>
      <c r="C467" s="1895"/>
      <c r="D467" s="1895"/>
      <c r="E467" s="1895"/>
      <c r="F467" s="1895"/>
      <c r="G467" s="1895"/>
      <c r="H467" s="1895"/>
      <c r="I467" s="1895"/>
      <c r="J467" s="1895"/>
    </row>
    <row r="468" spans="1:10" s="1894" customFormat="1" ht="15.75" customHeight="1">
      <c r="A468" s="1895"/>
      <c r="B468" s="1895"/>
      <c r="C468" s="1895"/>
      <c r="D468" s="1895"/>
      <c r="E468" s="1895"/>
      <c r="F468" s="1895"/>
      <c r="G468" s="1895"/>
      <c r="H468" s="1895"/>
      <c r="I468" s="1895"/>
      <c r="J468" s="1895"/>
    </row>
    <row r="469" spans="1:10" s="1894" customFormat="1" ht="15.75" customHeight="1">
      <c r="A469" s="1895"/>
      <c r="B469" s="1895"/>
      <c r="C469" s="1895"/>
      <c r="D469" s="1895"/>
      <c r="E469" s="1895"/>
      <c r="F469" s="1895"/>
      <c r="G469" s="1895"/>
      <c r="H469" s="1895"/>
      <c r="I469" s="1895"/>
      <c r="J469" s="1895"/>
    </row>
    <row r="470" spans="1:10" s="1894" customFormat="1" ht="15.75" customHeight="1">
      <c r="A470" s="1895"/>
      <c r="B470" s="1895"/>
      <c r="C470" s="1895"/>
      <c r="D470" s="1895"/>
      <c r="E470" s="1895"/>
      <c r="F470" s="1895"/>
      <c r="G470" s="1895"/>
      <c r="H470" s="1895"/>
      <c r="I470" s="1895"/>
      <c r="J470" s="1895"/>
    </row>
    <row r="471" spans="1:10" s="1894" customFormat="1" ht="15.75" customHeight="1">
      <c r="A471" s="1895"/>
      <c r="B471" s="1895"/>
      <c r="C471" s="1895"/>
      <c r="D471" s="1895"/>
      <c r="E471" s="1895"/>
      <c r="F471" s="1895"/>
      <c r="G471" s="1895"/>
      <c r="H471" s="1895"/>
      <c r="I471" s="1895"/>
      <c r="J471" s="1895"/>
    </row>
    <row r="472" spans="1:10" s="1894" customFormat="1" ht="15.75" customHeight="1">
      <c r="A472" s="1895"/>
      <c r="B472" s="1895"/>
      <c r="C472" s="1895"/>
      <c r="D472" s="1895"/>
      <c r="E472" s="1895"/>
      <c r="F472" s="1895"/>
      <c r="G472" s="1895"/>
      <c r="H472" s="1895"/>
      <c r="I472" s="1895"/>
      <c r="J472" s="1895"/>
    </row>
    <row r="473" spans="1:10" s="1894" customFormat="1" ht="15.75" customHeight="1">
      <c r="A473" s="1895"/>
      <c r="B473" s="1895"/>
      <c r="C473" s="1895"/>
      <c r="D473" s="1895"/>
      <c r="E473" s="1895"/>
      <c r="F473" s="1895"/>
      <c r="G473" s="1895"/>
      <c r="H473" s="1895"/>
      <c r="I473" s="1895"/>
      <c r="J473" s="1895"/>
    </row>
    <row r="474" spans="1:10" s="1894" customFormat="1" ht="15.75" customHeight="1">
      <c r="A474" s="1895"/>
      <c r="B474" s="1895"/>
      <c r="C474" s="1895"/>
      <c r="D474" s="1895"/>
      <c r="E474" s="1895"/>
      <c r="F474" s="1895"/>
      <c r="G474" s="1895"/>
      <c r="H474" s="1895"/>
      <c r="I474" s="1895"/>
      <c r="J474" s="1895"/>
    </row>
    <row r="475" spans="1:10" s="1894" customFormat="1" ht="15.75" customHeight="1">
      <c r="A475" s="1895"/>
      <c r="B475" s="1895"/>
      <c r="C475" s="1895"/>
      <c r="D475" s="1895"/>
      <c r="E475" s="1895"/>
      <c r="F475" s="1895"/>
      <c r="G475" s="1895"/>
      <c r="H475" s="1895"/>
      <c r="I475" s="1895"/>
      <c r="J475" s="1895"/>
    </row>
    <row r="476" spans="1:10" s="1894" customFormat="1" ht="15.75" customHeight="1">
      <c r="A476" s="1895"/>
      <c r="B476" s="1895"/>
      <c r="C476" s="1895"/>
      <c r="D476" s="1895"/>
      <c r="E476" s="1895"/>
      <c r="F476" s="1895"/>
      <c r="G476" s="1895"/>
      <c r="H476" s="1895"/>
      <c r="I476" s="1895"/>
      <c r="J476" s="1895"/>
    </row>
    <row r="477" spans="1:10" s="1894" customFormat="1" ht="15.75" customHeight="1">
      <c r="A477" s="1895"/>
      <c r="B477" s="1895"/>
      <c r="C477" s="1895"/>
      <c r="D477" s="1895"/>
      <c r="E477" s="1895"/>
      <c r="F477" s="1895"/>
      <c r="G477" s="1895"/>
      <c r="H477" s="1895"/>
      <c r="I477" s="1895"/>
      <c r="J477" s="1895"/>
    </row>
    <row r="478" spans="1:10" s="1894" customFormat="1" ht="15.75" customHeight="1">
      <c r="A478" s="1895"/>
      <c r="B478" s="1895"/>
      <c r="C478" s="1895"/>
      <c r="D478" s="1895"/>
      <c r="E478" s="1895"/>
      <c r="F478" s="1895"/>
      <c r="G478" s="1895"/>
      <c r="H478" s="1895"/>
      <c r="I478" s="1895"/>
      <c r="J478" s="1895"/>
    </row>
    <row r="479" spans="1:10" s="1894" customFormat="1" ht="15.75" customHeight="1">
      <c r="A479" s="1895"/>
      <c r="B479" s="1895"/>
      <c r="C479" s="1895"/>
      <c r="D479" s="1895"/>
      <c r="E479" s="1895"/>
      <c r="F479" s="1895"/>
      <c r="G479" s="1895"/>
      <c r="H479" s="1895"/>
      <c r="I479" s="1895"/>
      <c r="J479" s="1895"/>
    </row>
    <row r="480" spans="1:10" s="1894" customFormat="1" ht="15.75" customHeight="1">
      <c r="A480" s="1895"/>
      <c r="B480" s="1895"/>
      <c r="C480" s="1895"/>
      <c r="D480" s="1895"/>
      <c r="E480" s="1895"/>
      <c r="F480" s="1895"/>
      <c r="G480" s="1895"/>
      <c r="H480" s="1895"/>
      <c r="I480" s="1895"/>
      <c r="J480" s="1895"/>
    </row>
    <row r="481" spans="1:10" s="1894" customFormat="1" ht="15.75" customHeight="1">
      <c r="A481" s="1895"/>
      <c r="B481" s="1895"/>
      <c r="C481" s="1895"/>
      <c r="D481" s="1895"/>
      <c r="E481" s="1895"/>
      <c r="F481" s="1895"/>
      <c r="G481" s="1895"/>
      <c r="H481" s="1895"/>
      <c r="I481" s="1895"/>
      <c r="J481" s="1895"/>
    </row>
    <row r="482" spans="1:10" s="1894" customFormat="1" ht="15.75" customHeight="1">
      <c r="A482" s="1895"/>
      <c r="B482" s="1895"/>
      <c r="C482" s="1895"/>
      <c r="D482" s="1895"/>
      <c r="E482" s="1895"/>
      <c r="F482" s="1895"/>
      <c r="G482" s="1895"/>
      <c r="H482" s="1895"/>
      <c r="I482" s="1895"/>
      <c r="J482" s="1895"/>
    </row>
    <row r="483" spans="1:10" s="1894" customFormat="1" ht="15.75" customHeight="1">
      <c r="A483" s="1895"/>
      <c r="B483" s="1895"/>
      <c r="C483" s="1895"/>
      <c r="D483" s="1895"/>
      <c r="E483" s="1895"/>
      <c r="F483" s="1895"/>
      <c r="G483" s="1895"/>
      <c r="H483" s="1895"/>
      <c r="I483" s="1895"/>
      <c r="J483" s="1895"/>
    </row>
    <row r="484" spans="1:10" s="1894" customFormat="1" ht="15.75" customHeight="1">
      <c r="A484" s="1895"/>
      <c r="B484" s="1895"/>
      <c r="C484" s="1895"/>
      <c r="D484" s="1895"/>
      <c r="E484" s="1895"/>
      <c r="F484" s="1895"/>
      <c r="G484" s="1895"/>
      <c r="H484" s="1895"/>
      <c r="I484" s="1895"/>
      <c r="J484" s="1895"/>
    </row>
    <row r="485" spans="1:10" s="1894" customFormat="1" ht="15.75" customHeight="1">
      <c r="A485" s="1895"/>
      <c r="B485" s="1895"/>
      <c r="C485" s="1895"/>
      <c r="D485" s="1895"/>
      <c r="E485" s="1895"/>
      <c r="F485" s="1895"/>
      <c r="G485" s="1895"/>
      <c r="H485" s="1895"/>
      <c r="I485" s="1895"/>
      <c r="J485" s="1895"/>
    </row>
    <row r="486" spans="1:10" s="1894" customFormat="1" ht="15.75" customHeight="1">
      <c r="A486" s="1895"/>
      <c r="B486" s="1895"/>
      <c r="C486" s="1895"/>
      <c r="D486" s="1895"/>
      <c r="E486" s="1895"/>
      <c r="F486" s="1895"/>
      <c r="G486" s="1895"/>
      <c r="H486" s="1895"/>
      <c r="I486" s="1895"/>
      <c r="J486" s="1895"/>
    </row>
    <row r="487" spans="1:10" s="1894" customFormat="1" ht="15.75" customHeight="1">
      <c r="A487" s="1895"/>
      <c r="B487" s="1895"/>
      <c r="C487" s="1895"/>
      <c r="D487" s="1895"/>
      <c r="E487" s="1895"/>
      <c r="F487" s="1895"/>
      <c r="G487" s="1895"/>
      <c r="H487" s="1895"/>
      <c r="I487" s="1895"/>
      <c r="J487" s="1895"/>
    </row>
    <row r="488" spans="1:10" s="1894" customFormat="1" ht="15.75" customHeight="1">
      <c r="A488" s="1895"/>
      <c r="B488" s="1895"/>
      <c r="C488" s="1895"/>
      <c r="D488" s="1895"/>
      <c r="E488" s="1895"/>
      <c r="F488" s="1895"/>
      <c r="G488" s="1895"/>
      <c r="H488" s="1895"/>
      <c r="I488" s="1895"/>
      <c r="J488" s="1895"/>
    </row>
    <row r="489" spans="1:10" s="1894" customFormat="1" ht="15.75" customHeight="1">
      <c r="A489" s="1895"/>
      <c r="B489" s="1895"/>
      <c r="C489" s="1895"/>
      <c r="D489" s="1895"/>
      <c r="E489" s="1895"/>
      <c r="F489" s="1895"/>
      <c r="G489" s="1895"/>
      <c r="H489" s="1895"/>
      <c r="I489" s="1895"/>
      <c r="J489" s="1895"/>
    </row>
    <row r="490" spans="1:10" s="1894" customFormat="1" ht="15.75" customHeight="1">
      <c r="A490" s="1895"/>
      <c r="B490" s="1895"/>
      <c r="C490" s="1895"/>
      <c r="D490" s="1895"/>
      <c r="E490" s="1895"/>
      <c r="F490" s="1895"/>
      <c r="G490" s="1895"/>
      <c r="H490" s="1895"/>
      <c r="I490" s="1895"/>
      <c r="J490" s="1895"/>
    </row>
    <row r="491" spans="1:10" s="1894" customFormat="1" ht="15.75" customHeight="1">
      <c r="A491" s="1895"/>
      <c r="B491" s="1895"/>
      <c r="C491" s="1895"/>
      <c r="D491" s="1895"/>
      <c r="E491" s="1895"/>
      <c r="F491" s="1895"/>
      <c r="G491" s="1895"/>
      <c r="H491" s="1895"/>
      <c r="I491" s="1895"/>
      <c r="J491" s="1895"/>
    </row>
    <row r="492" spans="1:10" s="1894" customFormat="1" ht="15.75" customHeight="1">
      <c r="A492" s="1895"/>
      <c r="B492" s="1895"/>
      <c r="C492" s="1895"/>
      <c r="D492" s="1895"/>
      <c r="E492" s="1895"/>
      <c r="F492" s="1895"/>
      <c r="G492" s="1895"/>
      <c r="H492" s="1895"/>
      <c r="I492" s="1895"/>
      <c r="J492" s="1895"/>
    </row>
    <row r="493" spans="1:10" s="1894" customFormat="1" ht="15.75" customHeight="1">
      <c r="A493" s="1895"/>
      <c r="B493" s="1895"/>
      <c r="C493" s="1895"/>
      <c r="D493" s="1895"/>
      <c r="E493" s="1895"/>
      <c r="F493" s="1895"/>
      <c r="G493" s="1895"/>
      <c r="H493" s="1895"/>
      <c r="I493" s="1895"/>
      <c r="J493" s="1895"/>
    </row>
    <row r="494" spans="1:10" s="1894" customFormat="1" ht="15.75" customHeight="1">
      <c r="A494" s="1895"/>
      <c r="B494" s="1895"/>
      <c r="C494" s="1895"/>
      <c r="D494" s="1895"/>
      <c r="E494" s="1895"/>
      <c r="F494" s="1895"/>
      <c r="G494" s="1895"/>
      <c r="H494" s="1895"/>
      <c r="I494" s="1895"/>
      <c r="J494" s="1895"/>
    </row>
    <row r="495" spans="1:10" s="1894" customFormat="1" ht="15.75" customHeight="1">
      <c r="A495" s="1895"/>
      <c r="B495" s="1895"/>
      <c r="C495" s="1895"/>
      <c r="D495" s="1895"/>
      <c r="E495" s="1895"/>
      <c r="F495" s="1895"/>
      <c r="G495" s="1895"/>
      <c r="H495" s="1895"/>
      <c r="I495" s="1895"/>
      <c r="J495" s="1895"/>
    </row>
    <row r="496" spans="1:10" s="1894" customFormat="1" ht="15.75" customHeight="1">
      <c r="A496" s="1895"/>
      <c r="B496" s="1895"/>
      <c r="C496" s="1895"/>
      <c r="D496" s="1895"/>
      <c r="E496" s="1895"/>
      <c r="F496" s="1895"/>
      <c r="G496" s="1895"/>
      <c r="H496" s="1895"/>
      <c r="I496" s="1895"/>
      <c r="J496" s="1895"/>
    </row>
    <row r="497" spans="1:10" s="1894" customFormat="1" ht="15.75" customHeight="1">
      <c r="A497" s="1895"/>
      <c r="B497" s="1895"/>
      <c r="C497" s="1895"/>
      <c r="D497" s="1895"/>
      <c r="E497" s="1895"/>
      <c r="F497" s="1895"/>
      <c r="G497" s="1895"/>
      <c r="H497" s="1895"/>
      <c r="I497" s="1895"/>
      <c r="J497" s="1895"/>
    </row>
    <row r="498" spans="1:10" s="1894" customFormat="1" ht="15.75" customHeight="1">
      <c r="A498" s="1895"/>
      <c r="B498" s="1895"/>
      <c r="C498" s="1895"/>
      <c r="D498" s="1895"/>
      <c r="E498" s="1895"/>
      <c r="F498" s="1895"/>
      <c r="G498" s="1895"/>
      <c r="H498" s="1895"/>
      <c r="I498" s="1895"/>
      <c r="J498" s="1895"/>
    </row>
    <row r="499" spans="1:10" s="1894" customFormat="1" ht="15.75" customHeight="1">
      <c r="A499" s="1895"/>
      <c r="B499" s="1895"/>
      <c r="C499" s="1895"/>
      <c r="D499" s="1895"/>
      <c r="E499" s="1895"/>
      <c r="F499" s="1895"/>
      <c r="G499" s="1895"/>
      <c r="H499" s="1895"/>
      <c r="I499" s="1895"/>
      <c r="J499" s="1895"/>
    </row>
    <row r="500" spans="1:10" s="1894" customFormat="1" ht="15.75" customHeight="1">
      <c r="A500" s="1895"/>
      <c r="B500" s="1895"/>
      <c r="C500" s="1895"/>
      <c r="D500" s="1895"/>
      <c r="E500" s="1895"/>
      <c r="F500" s="1895"/>
      <c r="G500" s="1895"/>
      <c r="H500" s="1895"/>
      <c r="I500" s="1895"/>
      <c r="J500" s="1895"/>
    </row>
    <row r="501" spans="1:10" s="1894" customFormat="1" ht="15.75" customHeight="1">
      <c r="A501" s="1895"/>
      <c r="B501" s="1895"/>
      <c r="C501" s="1895"/>
      <c r="D501" s="1895"/>
      <c r="E501" s="1895"/>
      <c r="F501" s="1895"/>
      <c r="G501" s="1895"/>
      <c r="H501" s="1895"/>
      <c r="I501" s="1895"/>
      <c r="J501" s="1895"/>
    </row>
    <row r="502" spans="1:10" s="1894" customFormat="1" ht="15.75" customHeight="1">
      <c r="A502" s="1895"/>
      <c r="B502" s="1895"/>
      <c r="C502" s="1895"/>
      <c r="D502" s="1895"/>
      <c r="E502" s="1895"/>
      <c r="F502" s="1895"/>
      <c r="G502" s="1895"/>
      <c r="H502" s="1895"/>
      <c r="I502" s="1895"/>
      <c r="J502" s="1895"/>
    </row>
    <row r="503" spans="1:10" s="1894" customFormat="1" ht="15.75" customHeight="1">
      <c r="A503" s="1895"/>
      <c r="B503" s="1895"/>
      <c r="C503" s="1895"/>
      <c r="D503" s="1895"/>
      <c r="E503" s="1895"/>
      <c r="F503" s="1895"/>
      <c r="G503" s="1895"/>
      <c r="H503" s="1895"/>
      <c r="I503" s="1895"/>
      <c r="J503" s="1895"/>
    </row>
    <row r="504" spans="1:10" s="1894" customFormat="1" ht="15.75" customHeight="1">
      <c r="A504" s="1895"/>
      <c r="B504" s="1895"/>
      <c r="C504" s="1895"/>
      <c r="D504" s="1895"/>
      <c r="E504" s="1895"/>
      <c r="F504" s="1895"/>
      <c r="G504" s="1895"/>
      <c r="H504" s="1895"/>
      <c r="I504" s="1895"/>
      <c r="J504" s="1895"/>
    </row>
    <row r="505" spans="1:10" s="1894" customFormat="1" ht="15.75" customHeight="1">
      <c r="A505" s="1895"/>
      <c r="B505" s="1895"/>
      <c r="C505" s="1895"/>
      <c r="D505" s="1895"/>
      <c r="E505" s="1895"/>
      <c r="F505" s="1895"/>
      <c r="G505" s="1895"/>
      <c r="H505" s="1895"/>
      <c r="I505" s="1895"/>
      <c r="J505" s="1895"/>
    </row>
    <row r="506" spans="1:10" s="1894" customFormat="1" ht="15.75" customHeight="1">
      <c r="A506" s="1895"/>
      <c r="B506" s="1895"/>
      <c r="C506" s="1895"/>
      <c r="D506" s="1895"/>
      <c r="E506" s="1895"/>
      <c r="F506" s="1895"/>
      <c r="G506" s="1895"/>
      <c r="H506" s="1895"/>
      <c r="I506" s="1895"/>
      <c r="J506" s="1895"/>
    </row>
    <row r="507" spans="1:10" s="1894" customFormat="1" ht="15.75" customHeight="1">
      <c r="A507" s="1895"/>
      <c r="B507" s="1895"/>
      <c r="C507" s="1895"/>
      <c r="D507" s="1895"/>
      <c r="E507" s="1895"/>
      <c r="F507" s="1895"/>
      <c r="G507" s="1895"/>
      <c r="H507" s="1895"/>
      <c r="I507" s="1895"/>
      <c r="J507" s="1895"/>
    </row>
    <row r="508" spans="1:10" s="1894" customFormat="1" ht="15.75" customHeight="1">
      <c r="A508" s="1895"/>
      <c r="B508" s="1895"/>
      <c r="C508" s="1895"/>
      <c r="D508" s="1895"/>
      <c r="E508" s="1895"/>
      <c r="F508" s="1895"/>
      <c r="G508" s="1895"/>
      <c r="H508" s="1895"/>
      <c r="I508" s="1895"/>
      <c r="J508" s="1895"/>
    </row>
    <row r="509" spans="1:10" s="1894" customFormat="1" ht="15.75" customHeight="1">
      <c r="A509" s="1895"/>
      <c r="B509" s="1895"/>
      <c r="C509" s="1895"/>
      <c r="D509" s="1895"/>
      <c r="E509" s="1895"/>
      <c r="F509" s="1895"/>
      <c r="G509" s="1895"/>
      <c r="H509" s="1895"/>
      <c r="I509" s="1895"/>
      <c r="J509" s="1895"/>
    </row>
    <row r="510" spans="1:10" s="1894" customFormat="1" ht="15.75" customHeight="1">
      <c r="A510" s="1895"/>
      <c r="B510" s="1895"/>
      <c r="C510" s="1895"/>
      <c r="D510" s="1895"/>
      <c r="E510" s="1895"/>
      <c r="F510" s="1895"/>
      <c r="G510" s="1895"/>
      <c r="H510" s="1895"/>
      <c r="I510" s="1895"/>
      <c r="J510" s="1895"/>
    </row>
    <row r="511" spans="1:10" s="1894" customFormat="1" ht="15.75" customHeight="1">
      <c r="A511" s="1895"/>
      <c r="B511" s="1895"/>
      <c r="C511" s="1895"/>
      <c r="D511" s="1895"/>
      <c r="E511" s="1895"/>
      <c r="F511" s="1895"/>
      <c r="G511" s="1895"/>
      <c r="H511" s="1895"/>
      <c r="I511" s="1895"/>
      <c r="J511" s="1895"/>
    </row>
    <row r="512" spans="1:10" s="1894" customFormat="1" ht="15.75" customHeight="1">
      <c r="A512" s="1895"/>
      <c r="B512" s="1895"/>
      <c r="C512" s="1895"/>
      <c r="D512" s="1895"/>
      <c r="E512" s="1895"/>
      <c r="F512" s="1895"/>
      <c r="G512" s="1895"/>
      <c r="H512" s="1895"/>
      <c r="I512" s="1895"/>
      <c r="J512" s="1895"/>
    </row>
    <row r="513" spans="1:10" s="1894" customFormat="1" ht="15.75" customHeight="1">
      <c r="A513" s="1895"/>
      <c r="B513" s="1895"/>
      <c r="C513" s="1895"/>
      <c r="D513" s="1895"/>
      <c r="E513" s="1895"/>
      <c r="F513" s="1895"/>
      <c r="G513" s="1895"/>
      <c r="H513" s="1895"/>
      <c r="I513" s="1895"/>
      <c r="J513" s="1895"/>
    </row>
    <row r="514" spans="1:10" s="1894" customFormat="1" ht="15.75" customHeight="1">
      <c r="A514" s="1895"/>
      <c r="B514" s="1895"/>
      <c r="C514" s="1895"/>
      <c r="D514" s="1895"/>
      <c r="E514" s="1895"/>
      <c r="F514" s="1895"/>
      <c r="G514" s="1895"/>
      <c r="H514" s="1895"/>
      <c r="I514" s="1895"/>
      <c r="J514" s="1895"/>
    </row>
    <row r="515" spans="1:10" s="1894" customFormat="1" ht="15.75" customHeight="1">
      <c r="A515" s="1895"/>
      <c r="B515" s="1895"/>
      <c r="C515" s="1895"/>
      <c r="D515" s="1895"/>
      <c r="E515" s="1895"/>
      <c r="F515" s="1895"/>
      <c r="G515" s="1895"/>
      <c r="H515" s="1895"/>
      <c r="I515" s="1895"/>
      <c r="J515" s="1895"/>
    </row>
    <row r="516" spans="1:10" s="1894" customFormat="1" ht="15.75" customHeight="1">
      <c r="A516" s="1895"/>
      <c r="B516" s="1895"/>
      <c r="C516" s="1895"/>
      <c r="D516" s="1895"/>
      <c r="E516" s="1895"/>
      <c r="F516" s="1895"/>
      <c r="G516" s="1895"/>
      <c r="H516" s="1895"/>
      <c r="I516" s="1895"/>
      <c r="J516" s="1895"/>
    </row>
    <row r="517" spans="1:10" s="1894" customFormat="1" ht="15.75" customHeight="1">
      <c r="A517" s="1895"/>
      <c r="B517" s="1895"/>
      <c r="C517" s="1895"/>
      <c r="D517" s="1895"/>
      <c r="E517" s="1895"/>
      <c r="F517" s="1895"/>
      <c r="G517" s="1895"/>
      <c r="H517" s="1895"/>
      <c r="I517" s="1895"/>
      <c r="J517" s="1895"/>
    </row>
    <row r="518" spans="1:10" s="1894" customFormat="1" ht="15.75" customHeight="1">
      <c r="A518" s="1895"/>
      <c r="B518" s="1895"/>
      <c r="C518" s="1895"/>
      <c r="D518" s="1895"/>
      <c r="E518" s="1895"/>
      <c r="F518" s="1895"/>
      <c r="G518" s="1895"/>
      <c r="H518" s="1895"/>
      <c r="I518" s="1895"/>
      <c r="J518" s="1895"/>
    </row>
    <row r="519" spans="1:10" s="1894" customFormat="1" ht="15.75" customHeight="1">
      <c r="A519" s="1895"/>
      <c r="B519" s="1895"/>
      <c r="C519" s="1895"/>
      <c r="D519" s="1895"/>
      <c r="E519" s="1895"/>
      <c r="F519" s="1895"/>
      <c r="G519" s="1895"/>
      <c r="H519" s="1895"/>
      <c r="I519" s="1895"/>
      <c r="J519" s="1895"/>
    </row>
    <row r="520" spans="1:10" s="1894" customFormat="1" ht="15.75" customHeight="1">
      <c r="A520" s="1895"/>
      <c r="B520" s="1895"/>
      <c r="C520" s="1895"/>
      <c r="D520" s="1895"/>
      <c r="E520" s="1895"/>
      <c r="F520" s="1895"/>
      <c r="G520" s="1895"/>
      <c r="H520" s="1895"/>
      <c r="I520" s="1895"/>
      <c r="J520" s="1895"/>
    </row>
    <row r="521" spans="1:10" s="1894" customFormat="1" ht="15.75" customHeight="1">
      <c r="A521" s="1895"/>
      <c r="B521" s="1895"/>
      <c r="C521" s="1895"/>
      <c r="D521" s="1895"/>
      <c r="E521" s="1895"/>
      <c r="F521" s="1895"/>
      <c r="G521" s="1895"/>
      <c r="H521" s="1895"/>
      <c r="I521" s="1895"/>
      <c r="J521" s="1895"/>
    </row>
    <row r="522" spans="1:10" s="1894" customFormat="1" ht="15.75" customHeight="1">
      <c r="A522" s="1895"/>
      <c r="B522" s="1895"/>
      <c r="C522" s="1895"/>
      <c r="D522" s="1895"/>
      <c r="E522" s="1895"/>
      <c r="F522" s="1895"/>
      <c r="G522" s="1895"/>
      <c r="H522" s="1895"/>
      <c r="I522" s="1895"/>
      <c r="J522" s="1895"/>
    </row>
    <row r="523" spans="1:10" s="1894" customFormat="1" ht="15.75" customHeight="1">
      <c r="A523" s="1895"/>
      <c r="B523" s="1895"/>
      <c r="C523" s="1895"/>
      <c r="D523" s="1895"/>
      <c r="E523" s="1895"/>
      <c r="F523" s="1895"/>
      <c r="G523" s="1895"/>
      <c r="H523" s="1895"/>
      <c r="I523" s="1895"/>
      <c r="J523" s="1895"/>
    </row>
    <row r="524" spans="1:10" s="1894" customFormat="1" ht="15.75" customHeight="1">
      <c r="A524" s="1895"/>
      <c r="B524" s="1895"/>
      <c r="C524" s="1895"/>
      <c r="D524" s="1895"/>
      <c r="E524" s="1895"/>
      <c r="F524" s="1895"/>
      <c r="G524" s="1895"/>
      <c r="H524" s="1895"/>
      <c r="I524" s="1895"/>
      <c r="J524" s="1895"/>
    </row>
    <row r="525" spans="1:10" s="1894" customFormat="1" ht="15.75" customHeight="1">
      <c r="A525" s="1895"/>
      <c r="B525" s="1895"/>
      <c r="C525" s="1895"/>
      <c r="D525" s="1895"/>
      <c r="E525" s="1895"/>
      <c r="F525" s="1895"/>
      <c r="G525" s="1895"/>
      <c r="H525" s="1895"/>
      <c r="I525" s="1895"/>
      <c r="J525" s="1895"/>
    </row>
    <row r="526" spans="1:10" s="1894" customFormat="1" ht="15.75" customHeight="1">
      <c r="A526" s="1895"/>
      <c r="B526" s="1895"/>
      <c r="C526" s="1895"/>
      <c r="D526" s="1895"/>
      <c r="E526" s="1895"/>
      <c r="F526" s="1895"/>
      <c r="G526" s="1895"/>
      <c r="H526" s="1895"/>
      <c r="I526" s="1895"/>
      <c r="J526" s="1895"/>
    </row>
    <row r="527" spans="1:10" s="1894" customFormat="1" ht="15.75" customHeight="1">
      <c r="A527" s="1895"/>
      <c r="B527" s="1895"/>
      <c r="C527" s="1895"/>
      <c r="D527" s="1895"/>
      <c r="E527" s="1895"/>
      <c r="F527" s="1895"/>
      <c r="G527" s="1895"/>
      <c r="H527" s="1895"/>
      <c r="I527" s="1895"/>
      <c r="J527" s="1895"/>
    </row>
    <row r="528" spans="1:10" s="1894" customFormat="1" ht="15.75" customHeight="1">
      <c r="A528" s="1895"/>
      <c r="B528" s="1895"/>
      <c r="C528" s="1895"/>
      <c r="D528" s="1895"/>
      <c r="E528" s="1895"/>
      <c r="F528" s="1895"/>
      <c r="G528" s="1895"/>
      <c r="H528" s="1895"/>
      <c r="I528" s="1895"/>
      <c r="J528" s="1895"/>
    </row>
    <row r="529" spans="1:10" s="1894" customFormat="1" ht="15.75" customHeight="1">
      <c r="A529" s="1895"/>
      <c r="B529" s="1895"/>
      <c r="C529" s="1895"/>
      <c r="D529" s="1895"/>
      <c r="E529" s="1895"/>
      <c r="F529" s="1895"/>
      <c r="G529" s="1895"/>
      <c r="H529" s="1895"/>
      <c r="I529" s="1895"/>
      <c r="J529" s="1895"/>
    </row>
    <row r="530" spans="1:10" s="1894" customFormat="1" ht="15.75" customHeight="1">
      <c r="A530" s="1895"/>
      <c r="B530" s="1895"/>
      <c r="C530" s="1895"/>
      <c r="D530" s="1895"/>
      <c r="E530" s="1895"/>
      <c r="F530" s="1895"/>
      <c r="G530" s="1895"/>
      <c r="H530" s="1895"/>
      <c r="I530" s="1895"/>
      <c r="J530" s="1895"/>
    </row>
    <row r="531" spans="1:10" s="1894" customFormat="1" ht="15.75" customHeight="1">
      <c r="A531" s="1895"/>
      <c r="B531" s="1895"/>
      <c r="C531" s="1895"/>
      <c r="D531" s="1895"/>
      <c r="E531" s="1895"/>
      <c r="F531" s="1895"/>
      <c r="G531" s="1895"/>
      <c r="H531" s="1895"/>
      <c r="I531" s="1895"/>
      <c r="J531" s="1895"/>
    </row>
    <row r="532" spans="1:10" s="1894" customFormat="1" ht="15.75" customHeight="1">
      <c r="A532" s="1895"/>
      <c r="B532" s="1895"/>
      <c r="C532" s="1895"/>
      <c r="D532" s="1895"/>
      <c r="E532" s="1895"/>
      <c r="F532" s="1895"/>
      <c r="G532" s="1895"/>
      <c r="H532" s="1895"/>
      <c r="I532" s="1895"/>
      <c r="J532" s="1895"/>
    </row>
    <row r="533" spans="1:10" s="1894" customFormat="1" ht="15.75" customHeight="1">
      <c r="A533" s="1895"/>
      <c r="B533" s="1895"/>
      <c r="C533" s="1895"/>
      <c r="D533" s="1895"/>
      <c r="E533" s="1895"/>
      <c r="F533" s="1895"/>
      <c r="G533" s="1895"/>
      <c r="H533" s="1895"/>
      <c r="I533" s="1895"/>
      <c r="J533" s="1895"/>
    </row>
    <row r="534" spans="1:10" s="1894" customFormat="1" ht="15.75" customHeight="1">
      <c r="A534" s="1895"/>
      <c r="B534" s="1895"/>
      <c r="C534" s="1895"/>
      <c r="D534" s="1895"/>
      <c r="E534" s="1895"/>
      <c r="F534" s="1895"/>
      <c r="G534" s="1895"/>
      <c r="H534" s="1895"/>
      <c r="I534" s="1895"/>
      <c r="J534" s="1895"/>
    </row>
    <row r="535" spans="1:10" s="1894" customFormat="1" ht="15.75" customHeight="1">
      <c r="A535" s="1895"/>
      <c r="B535" s="1895"/>
      <c r="C535" s="1895"/>
      <c r="D535" s="1895"/>
      <c r="E535" s="1895"/>
      <c r="F535" s="1895"/>
      <c r="G535" s="1895"/>
      <c r="H535" s="1895"/>
      <c r="I535" s="1895"/>
      <c r="J535" s="1895"/>
    </row>
    <row r="536" spans="1:10" s="1894" customFormat="1" ht="15.75" customHeight="1">
      <c r="A536" s="1895"/>
      <c r="B536" s="1895"/>
      <c r="C536" s="1895"/>
      <c r="D536" s="1895"/>
      <c r="E536" s="1895"/>
      <c r="F536" s="1895"/>
      <c r="G536" s="1895"/>
      <c r="H536" s="1895"/>
      <c r="I536" s="1895"/>
      <c r="J536" s="1895"/>
    </row>
    <row r="537" spans="1:10" s="1894" customFormat="1" ht="15.75" customHeight="1">
      <c r="A537" s="1895"/>
      <c r="B537" s="1895"/>
      <c r="C537" s="1895"/>
      <c r="D537" s="1895"/>
      <c r="E537" s="1895"/>
      <c r="F537" s="1895"/>
      <c r="G537" s="1895"/>
      <c r="H537" s="1895"/>
      <c r="I537" s="1895"/>
      <c r="J537" s="1895"/>
    </row>
    <row r="538" spans="1:10" s="1894" customFormat="1" ht="15.75" customHeight="1">
      <c r="A538" s="1895"/>
      <c r="B538" s="1895"/>
      <c r="C538" s="1895"/>
      <c r="D538" s="1895"/>
      <c r="E538" s="1895"/>
      <c r="F538" s="1895"/>
      <c r="G538" s="1895"/>
      <c r="H538" s="1895"/>
      <c r="I538" s="1895"/>
      <c r="J538" s="1895"/>
    </row>
    <row r="539" spans="1:10" s="1894" customFormat="1" ht="15.75" customHeight="1">
      <c r="A539" s="1895"/>
      <c r="B539" s="1895"/>
      <c r="C539" s="1895"/>
      <c r="D539" s="1895"/>
      <c r="E539" s="1895"/>
      <c r="F539" s="1895"/>
      <c r="G539" s="1895"/>
      <c r="H539" s="1895"/>
      <c r="I539" s="1895"/>
      <c r="J539" s="1895"/>
    </row>
    <row r="540" spans="1:10" s="1894" customFormat="1" ht="15.75" customHeight="1">
      <c r="A540" s="1895"/>
      <c r="B540" s="1895"/>
      <c r="C540" s="1895"/>
      <c r="D540" s="1895"/>
      <c r="E540" s="1895"/>
      <c r="F540" s="1895"/>
      <c r="G540" s="1895"/>
      <c r="H540" s="1895"/>
      <c r="I540" s="1895"/>
      <c r="J540" s="1895"/>
    </row>
    <row r="541" spans="1:10" s="1894" customFormat="1" ht="15.75" customHeight="1">
      <c r="A541" s="1895"/>
      <c r="B541" s="1895"/>
      <c r="C541" s="1895"/>
      <c r="D541" s="1895"/>
      <c r="E541" s="1895"/>
      <c r="F541" s="1895"/>
      <c r="G541" s="1895"/>
      <c r="H541" s="1895"/>
      <c r="I541" s="1895"/>
      <c r="J541" s="1895"/>
    </row>
    <row r="542" spans="1:10" s="1894" customFormat="1" ht="15.75" customHeight="1">
      <c r="A542" s="1895"/>
      <c r="B542" s="1895"/>
      <c r="C542" s="1895"/>
      <c r="D542" s="1895"/>
      <c r="E542" s="1895"/>
      <c r="F542" s="1895"/>
      <c r="G542" s="1895"/>
      <c r="H542" s="1895"/>
      <c r="I542" s="1895"/>
      <c r="J542" s="1895"/>
    </row>
    <row r="543" spans="1:10" s="1894" customFormat="1" ht="15.75" customHeight="1">
      <c r="A543" s="1895"/>
      <c r="B543" s="1895"/>
      <c r="C543" s="1895"/>
      <c r="D543" s="1895"/>
      <c r="E543" s="1895"/>
      <c r="F543" s="1895"/>
      <c r="G543" s="1895"/>
      <c r="H543" s="1895"/>
      <c r="I543" s="1895"/>
      <c r="J543" s="1895"/>
    </row>
    <row r="544" spans="1:10" s="1894" customFormat="1" ht="15.75" customHeight="1">
      <c r="A544" s="1895"/>
      <c r="B544" s="1895"/>
      <c r="C544" s="1895"/>
      <c r="D544" s="1895"/>
      <c r="E544" s="1895"/>
      <c r="F544" s="1895"/>
      <c r="G544" s="1895"/>
      <c r="H544" s="1895"/>
      <c r="I544" s="1895"/>
      <c r="J544" s="1895"/>
    </row>
    <row r="545" spans="1:10" s="1894" customFormat="1" ht="15.75" customHeight="1">
      <c r="A545" s="1895"/>
      <c r="B545" s="1895"/>
      <c r="C545" s="1895"/>
      <c r="D545" s="1895"/>
      <c r="E545" s="1895"/>
      <c r="F545" s="1895"/>
      <c r="G545" s="1895"/>
      <c r="H545" s="1895"/>
      <c r="I545" s="1895"/>
      <c r="J545" s="1895"/>
    </row>
    <row r="546" spans="1:10" s="1894" customFormat="1" ht="15.75" customHeight="1">
      <c r="A546" s="1895"/>
      <c r="B546" s="1895"/>
      <c r="C546" s="1895"/>
      <c r="D546" s="1895"/>
      <c r="E546" s="1895"/>
      <c r="F546" s="1895"/>
      <c r="G546" s="1895"/>
      <c r="H546" s="1895"/>
      <c r="I546" s="1895"/>
      <c r="J546" s="1895"/>
    </row>
    <row r="547" spans="1:10" s="1894" customFormat="1" ht="15.75" customHeight="1">
      <c r="A547" s="1895"/>
      <c r="B547" s="1895"/>
      <c r="C547" s="1895"/>
      <c r="D547" s="1895"/>
      <c r="E547" s="1895"/>
      <c r="F547" s="1895"/>
      <c r="G547" s="1895"/>
      <c r="H547" s="1895"/>
      <c r="I547" s="1895"/>
      <c r="J547" s="1895"/>
    </row>
    <row r="548" spans="1:10" s="1894" customFormat="1" ht="15.75" customHeight="1">
      <c r="A548" s="1895"/>
      <c r="B548" s="1895"/>
      <c r="C548" s="1895"/>
      <c r="D548" s="1895"/>
      <c r="E548" s="1895"/>
      <c r="F548" s="1895"/>
      <c r="G548" s="1895"/>
      <c r="H548" s="1895"/>
      <c r="I548" s="1895"/>
      <c r="J548" s="1895"/>
    </row>
    <row r="549" spans="1:10" s="1894" customFormat="1" ht="15.75" customHeight="1">
      <c r="A549" s="1895"/>
      <c r="B549" s="1895"/>
      <c r="C549" s="1895"/>
      <c r="D549" s="1895"/>
      <c r="E549" s="1895"/>
      <c r="F549" s="1895"/>
      <c r="G549" s="1895"/>
      <c r="H549" s="1895"/>
      <c r="I549" s="1895"/>
      <c r="J549" s="1895"/>
    </row>
    <row r="550" spans="1:10" s="1894" customFormat="1" ht="15.75" customHeight="1">
      <c r="A550" s="1895"/>
      <c r="B550" s="1895"/>
      <c r="C550" s="1895"/>
      <c r="D550" s="1895"/>
      <c r="E550" s="1895"/>
      <c r="F550" s="1895"/>
      <c r="G550" s="1895"/>
      <c r="H550" s="1895"/>
      <c r="I550" s="1895"/>
      <c r="J550" s="1895"/>
    </row>
    <row r="551" spans="1:10" s="1894" customFormat="1" ht="15.75" customHeight="1">
      <c r="A551" s="1895"/>
      <c r="B551" s="1895"/>
      <c r="C551" s="1895"/>
      <c r="D551" s="1895"/>
      <c r="E551" s="1895"/>
      <c r="F551" s="1895"/>
      <c r="G551" s="1895"/>
      <c r="H551" s="1895"/>
      <c r="I551" s="1895"/>
      <c r="J551" s="1895"/>
    </row>
    <row r="552" spans="1:10" s="1894" customFormat="1" ht="15.75" customHeight="1">
      <c r="A552" s="1895"/>
      <c r="B552" s="1895"/>
      <c r="C552" s="1895"/>
      <c r="D552" s="1895"/>
      <c r="E552" s="1895"/>
      <c r="F552" s="1895"/>
      <c r="G552" s="1895"/>
      <c r="H552" s="1895"/>
      <c r="I552" s="1895"/>
      <c r="J552" s="1895"/>
    </row>
    <row r="553" spans="1:10" s="1894" customFormat="1" ht="15.75" customHeight="1">
      <c r="A553" s="1895"/>
      <c r="B553" s="1895"/>
      <c r="C553" s="1895"/>
      <c r="D553" s="1895"/>
      <c r="E553" s="1895"/>
      <c r="F553" s="1895"/>
      <c r="G553" s="1895"/>
      <c r="H553" s="1895"/>
      <c r="I553" s="1895"/>
      <c r="J553" s="1895"/>
    </row>
    <row r="554" spans="1:10" s="1894" customFormat="1" ht="15.75" customHeight="1">
      <c r="A554" s="1895"/>
      <c r="B554" s="1895"/>
      <c r="C554" s="1895"/>
      <c r="D554" s="1895"/>
      <c r="E554" s="1895"/>
      <c r="F554" s="1895"/>
      <c r="G554" s="1895"/>
      <c r="H554" s="1895"/>
      <c r="I554" s="1895"/>
      <c r="J554" s="1895"/>
    </row>
    <row r="555" spans="1:10" s="1894" customFormat="1" ht="15.75" customHeight="1">
      <c r="A555" s="1895"/>
      <c r="B555" s="1895"/>
      <c r="C555" s="1895"/>
      <c r="D555" s="1895"/>
      <c r="E555" s="1895"/>
      <c r="F555" s="1895"/>
      <c r="G555" s="1895"/>
      <c r="H555" s="1895"/>
      <c r="I555" s="1895"/>
      <c r="J555" s="1895"/>
    </row>
    <row r="556" spans="1:10" s="1894" customFormat="1" ht="15.75" customHeight="1">
      <c r="A556" s="1895"/>
      <c r="B556" s="1895"/>
      <c r="C556" s="1895"/>
      <c r="D556" s="1895"/>
      <c r="E556" s="1895"/>
      <c r="F556" s="1895"/>
      <c r="G556" s="1895"/>
      <c r="H556" s="1895"/>
      <c r="I556" s="1895"/>
      <c r="J556" s="1895"/>
    </row>
    <row r="557" spans="1:10" s="1894" customFormat="1" ht="15.75" customHeight="1">
      <c r="A557" s="1895"/>
      <c r="B557" s="1895"/>
      <c r="C557" s="1895"/>
      <c r="D557" s="1895"/>
      <c r="E557" s="1895"/>
      <c r="F557" s="1895"/>
      <c r="G557" s="1895"/>
      <c r="H557" s="1895"/>
      <c r="I557" s="1895"/>
      <c r="J557" s="1895"/>
    </row>
    <row r="558" spans="1:10" s="1894" customFormat="1" ht="15.75" customHeight="1">
      <c r="A558" s="1895"/>
      <c r="B558" s="1895"/>
      <c r="C558" s="1895"/>
      <c r="D558" s="1895"/>
      <c r="E558" s="1895"/>
      <c r="F558" s="1895"/>
      <c r="G558" s="1895"/>
      <c r="H558" s="1895"/>
      <c r="I558" s="1895"/>
      <c r="J558" s="1895"/>
    </row>
    <row r="559" spans="1:10" s="1894" customFormat="1" ht="15.75" customHeight="1">
      <c r="A559" s="1895"/>
      <c r="B559" s="1895"/>
      <c r="C559" s="1895"/>
      <c r="D559" s="1895"/>
      <c r="E559" s="1895"/>
      <c r="F559" s="1895"/>
      <c r="G559" s="1895"/>
      <c r="H559" s="1895"/>
      <c r="I559" s="1895"/>
      <c r="J559" s="1895"/>
    </row>
    <row r="560" spans="1:10" s="1894" customFormat="1" ht="15.75" customHeight="1">
      <c r="A560" s="1895"/>
      <c r="B560" s="1895"/>
      <c r="C560" s="1895"/>
      <c r="D560" s="1895"/>
      <c r="E560" s="1895"/>
      <c r="F560" s="1895"/>
      <c r="G560" s="1895"/>
      <c r="H560" s="1895"/>
      <c r="I560" s="1895"/>
      <c r="J560" s="1895"/>
    </row>
    <row r="561" spans="1:10" s="1894" customFormat="1" ht="15.75" customHeight="1">
      <c r="A561" s="1895"/>
      <c r="B561" s="1895"/>
      <c r="C561" s="1895"/>
      <c r="D561" s="1895"/>
      <c r="E561" s="1895"/>
      <c r="F561" s="1895"/>
      <c r="G561" s="1895"/>
      <c r="H561" s="1895"/>
      <c r="I561" s="1895"/>
      <c r="J561" s="1895"/>
    </row>
    <row r="562" spans="1:10" s="1894" customFormat="1" ht="15.75" customHeight="1">
      <c r="A562" s="1895"/>
      <c r="B562" s="1895"/>
      <c r="C562" s="1895"/>
      <c r="D562" s="1895"/>
      <c r="E562" s="1895"/>
      <c r="F562" s="1895"/>
      <c r="G562" s="1895"/>
      <c r="H562" s="1895"/>
      <c r="I562" s="1895"/>
      <c r="J562" s="1895"/>
    </row>
    <row r="563" spans="1:10" s="1894" customFormat="1" ht="15.75" customHeight="1">
      <c r="A563" s="1895"/>
      <c r="B563" s="1895"/>
      <c r="C563" s="1895"/>
      <c r="D563" s="1895"/>
      <c r="E563" s="1895"/>
      <c r="F563" s="1895"/>
      <c r="G563" s="1895"/>
      <c r="H563" s="1895"/>
      <c r="I563" s="1895"/>
      <c r="J563" s="1895"/>
    </row>
    <row r="564" spans="1:10" s="1894" customFormat="1" ht="15.75" customHeight="1">
      <c r="A564" s="1895"/>
      <c r="B564" s="1895"/>
      <c r="C564" s="1895"/>
      <c r="D564" s="1895"/>
      <c r="E564" s="1895"/>
      <c r="F564" s="1895"/>
      <c r="G564" s="1895"/>
      <c r="H564" s="1895"/>
      <c r="I564" s="1895"/>
      <c r="J564" s="1895"/>
    </row>
    <row r="565" spans="1:10" s="1894" customFormat="1" ht="15.75" customHeight="1">
      <c r="A565" s="1895"/>
      <c r="B565" s="1895"/>
      <c r="C565" s="1895"/>
      <c r="D565" s="1895"/>
      <c r="E565" s="1895"/>
      <c r="F565" s="1895"/>
      <c r="G565" s="1895"/>
      <c r="H565" s="1895"/>
      <c r="I565" s="1895"/>
      <c r="J565" s="1895"/>
    </row>
    <row r="566" spans="1:10" s="1894" customFormat="1" ht="15.75" customHeight="1">
      <c r="A566" s="1895"/>
      <c r="B566" s="1895"/>
      <c r="C566" s="1895"/>
      <c r="D566" s="1895"/>
      <c r="E566" s="1895"/>
      <c r="F566" s="1895"/>
      <c r="G566" s="1895"/>
      <c r="H566" s="1895"/>
      <c r="I566" s="1895"/>
      <c r="J566" s="1895"/>
    </row>
    <row r="567" spans="1:10" s="1894" customFormat="1" ht="15.75" customHeight="1">
      <c r="A567" s="1895"/>
      <c r="B567" s="1895"/>
      <c r="C567" s="1895"/>
      <c r="D567" s="1895"/>
      <c r="E567" s="1895"/>
      <c r="F567" s="1895"/>
      <c r="G567" s="1895"/>
      <c r="H567" s="1895"/>
      <c r="I567" s="1895"/>
      <c r="J567" s="1895"/>
    </row>
    <row r="568" spans="1:10" s="1894" customFormat="1" ht="15.75" customHeight="1">
      <c r="A568" s="1895"/>
      <c r="B568" s="1895"/>
      <c r="C568" s="1895"/>
      <c r="D568" s="1895"/>
      <c r="E568" s="1895"/>
      <c r="F568" s="1895"/>
      <c r="G568" s="1895"/>
      <c r="H568" s="1895"/>
      <c r="I568" s="1895"/>
      <c r="J568" s="1895"/>
    </row>
    <row r="569" spans="1:10" s="1894" customFormat="1" ht="15.75" customHeight="1">
      <c r="A569" s="1895"/>
      <c r="B569" s="1895"/>
      <c r="C569" s="1895"/>
      <c r="D569" s="1895"/>
      <c r="E569" s="1895"/>
      <c r="F569" s="1895"/>
      <c r="G569" s="1895"/>
      <c r="H569" s="1895"/>
      <c r="I569" s="1895"/>
      <c r="J569" s="1895"/>
    </row>
    <row r="570" spans="1:10" s="1894" customFormat="1" ht="15.75" customHeight="1">
      <c r="A570" s="1895"/>
      <c r="B570" s="1895"/>
      <c r="C570" s="1895"/>
      <c r="D570" s="1895"/>
      <c r="E570" s="1895"/>
      <c r="F570" s="1895"/>
      <c r="G570" s="1895"/>
      <c r="H570" s="1895"/>
      <c r="I570" s="1895"/>
      <c r="J570" s="1895"/>
    </row>
    <row r="571" spans="1:10" s="1894" customFormat="1" ht="15.75" customHeight="1">
      <c r="A571" s="1895"/>
      <c r="B571" s="1895"/>
      <c r="C571" s="1895"/>
      <c r="D571" s="1895"/>
      <c r="E571" s="1895"/>
      <c r="F571" s="1895"/>
      <c r="G571" s="1895"/>
      <c r="H571" s="1895"/>
      <c r="I571" s="1895"/>
      <c r="J571" s="1895"/>
    </row>
    <row r="572" spans="1:10" s="1894" customFormat="1" ht="15.75" customHeight="1">
      <c r="A572" s="1895"/>
      <c r="B572" s="1895"/>
      <c r="C572" s="1895"/>
      <c r="D572" s="1895"/>
      <c r="E572" s="1895"/>
      <c r="F572" s="1895"/>
      <c r="G572" s="1895"/>
      <c r="H572" s="1895"/>
      <c r="I572" s="1895"/>
      <c r="J572" s="1895"/>
    </row>
    <row r="573" spans="1:10" s="1894" customFormat="1" ht="15.75" customHeight="1">
      <c r="A573" s="1895"/>
      <c r="B573" s="1895"/>
      <c r="C573" s="1895"/>
      <c r="D573" s="1895"/>
      <c r="E573" s="1895"/>
      <c r="F573" s="1895"/>
      <c r="G573" s="1895"/>
      <c r="H573" s="1895"/>
      <c r="I573" s="1895"/>
      <c r="J573" s="1895"/>
    </row>
    <row r="574" spans="1:10" s="1894" customFormat="1" ht="15.75" customHeight="1">
      <c r="A574" s="1895"/>
      <c r="B574" s="1895"/>
      <c r="C574" s="1895"/>
      <c r="D574" s="1895"/>
      <c r="E574" s="1895"/>
      <c r="F574" s="1895"/>
      <c r="G574" s="1895"/>
      <c r="H574" s="1895"/>
      <c r="I574" s="1895"/>
      <c r="J574" s="1895"/>
    </row>
    <row r="575" spans="1:10" s="1894" customFormat="1" ht="15.75" customHeight="1">
      <c r="A575" s="1895"/>
      <c r="B575" s="1895"/>
      <c r="C575" s="1895"/>
      <c r="D575" s="1895"/>
      <c r="E575" s="1895"/>
      <c r="F575" s="1895"/>
      <c r="G575" s="1895"/>
      <c r="H575" s="1895"/>
      <c r="I575" s="1895"/>
      <c r="J575" s="1895"/>
    </row>
    <row r="576" spans="1:10" s="1894" customFormat="1" ht="15.75" customHeight="1">
      <c r="A576" s="1895"/>
      <c r="B576" s="1895"/>
      <c r="C576" s="1895"/>
      <c r="D576" s="1895"/>
      <c r="E576" s="1895"/>
      <c r="F576" s="1895"/>
      <c r="G576" s="1895"/>
      <c r="H576" s="1895"/>
      <c r="I576" s="1895"/>
      <c r="J576" s="1895"/>
    </row>
    <row r="577" spans="1:10" s="1894" customFormat="1" ht="15.75" customHeight="1">
      <c r="A577" s="1895"/>
      <c r="B577" s="1895"/>
      <c r="C577" s="1895"/>
      <c r="D577" s="1895"/>
      <c r="E577" s="1895"/>
      <c r="F577" s="1895"/>
      <c r="G577" s="1895"/>
      <c r="H577" s="1895"/>
      <c r="I577" s="1895"/>
      <c r="J577" s="1895"/>
    </row>
    <row r="578" spans="1:10" s="1894" customFormat="1" ht="15.75" customHeight="1">
      <c r="A578" s="1895"/>
      <c r="B578" s="1895"/>
      <c r="C578" s="1895"/>
      <c r="D578" s="1895"/>
      <c r="E578" s="1895"/>
      <c r="F578" s="1895"/>
      <c r="G578" s="1895"/>
      <c r="H578" s="1895"/>
      <c r="I578" s="1895"/>
      <c r="J578" s="1895"/>
    </row>
    <row r="579" spans="1:10" s="1894" customFormat="1" ht="15.75" customHeight="1">
      <c r="A579" s="1895"/>
      <c r="B579" s="1895"/>
      <c r="C579" s="1895"/>
      <c r="D579" s="1895"/>
      <c r="E579" s="1895"/>
      <c r="F579" s="1895"/>
      <c r="G579" s="1895"/>
      <c r="H579" s="1895"/>
      <c r="I579" s="1895"/>
      <c r="J579" s="1895"/>
    </row>
    <row r="580" spans="1:10" s="1894" customFormat="1" ht="15.75" customHeight="1">
      <c r="A580" s="1895"/>
      <c r="B580" s="1895"/>
      <c r="C580" s="1895"/>
      <c r="D580" s="1895"/>
      <c r="E580" s="1895"/>
      <c r="F580" s="1895"/>
      <c r="G580" s="1895"/>
      <c r="H580" s="1895"/>
      <c r="I580" s="1895"/>
      <c r="J580" s="1895"/>
    </row>
    <row r="581" spans="1:10" s="1894" customFormat="1" ht="15.75" customHeight="1">
      <c r="A581" s="1895"/>
      <c r="B581" s="1895"/>
      <c r="C581" s="1895"/>
      <c r="D581" s="1895"/>
      <c r="E581" s="1895"/>
      <c r="F581" s="1895"/>
      <c r="G581" s="1895"/>
      <c r="H581" s="1895"/>
      <c r="I581" s="1895"/>
      <c r="J581" s="1895"/>
    </row>
    <row r="582" spans="1:10" s="1894" customFormat="1" ht="15.75" customHeight="1">
      <c r="A582" s="1895"/>
      <c r="B582" s="1895"/>
      <c r="C582" s="1895"/>
      <c r="D582" s="1895"/>
      <c r="E582" s="1895"/>
      <c r="F582" s="1895"/>
      <c r="G582" s="1895"/>
      <c r="H582" s="1895"/>
      <c r="I582" s="1895"/>
      <c r="J582" s="1895"/>
    </row>
    <row r="583" spans="1:10" s="1894" customFormat="1" ht="15.75" customHeight="1">
      <c r="A583" s="1895"/>
      <c r="B583" s="1895"/>
      <c r="C583" s="1895"/>
      <c r="D583" s="1895"/>
      <c r="E583" s="1895"/>
      <c r="F583" s="1895"/>
      <c r="G583" s="1895"/>
      <c r="H583" s="1895"/>
      <c r="I583" s="1895"/>
      <c r="J583" s="1895"/>
    </row>
    <row r="584" spans="1:10" s="1894" customFormat="1" ht="15.75" customHeight="1">
      <c r="A584" s="1895"/>
      <c r="B584" s="1895"/>
      <c r="C584" s="1895"/>
      <c r="D584" s="1895"/>
      <c r="E584" s="1895"/>
      <c r="F584" s="1895"/>
      <c r="G584" s="1895"/>
      <c r="H584" s="1895"/>
      <c r="I584" s="1895"/>
      <c r="J584" s="1895"/>
    </row>
    <row r="585" spans="1:10" s="1894" customFormat="1" ht="15.75" customHeight="1">
      <c r="A585" s="1895"/>
      <c r="B585" s="1895"/>
      <c r="C585" s="1895"/>
      <c r="D585" s="1895"/>
      <c r="E585" s="1895"/>
      <c r="F585" s="1895"/>
      <c r="G585" s="1895"/>
      <c r="H585" s="1895"/>
      <c r="I585" s="1895"/>
      <c r="J585" s="1895"/>
    </row>
    <row r="586" spans="1:10" s="1894" customFormat="1" ht="15.75" customHeight="1">
      <c r="A586" s="1895"/>
      <c r="B586" s="1895"/>
      <c r="C586" s="1895"/>
      <c r="D586" s="1895"/>
      <c r="E586" s="1895"/>
      <c r="F586" s="1895"/>
      <c r="G586" s="1895"/>
      <c r="H586" s="1895"/>
      <c r="I586" s="1895"/>
      <c r="J586" s="1895"/>
    </row>
    <row r="587" spans="1:10" s="1894" customFormat="1" ht="15.75" customHeight="1">
      <c r="A587" s="1895"/>
      <c r="B587" s="1895"/>
      <c r="C587" s="1895"/>
      <c r="D587" s="1895"/>
      <c r="E587" s="1895"/>
      <c r="F587" s="1895"/>
      <c r="G587" s="1895"/>
      <c r="H587" s="1895"/>
      <c r="I587" s="1895"/>
      <c r="J587" s="1895"/>
    </row>
    <row r="588" spans="1:10" s="1894" customFormat="1" ht="15.75" customHeight="1">
      <c r="A588" s="1895"/>
      <c r="B588" s="1895"/>
      <c r="C588" s="1895"/>
      <c r="D588" s="1895"/>
      <c r="E588" s="1895"/>
      <c r="F588" s="1895"/>
      <c r="G588" s="1895"/>
      <c r="H588" s="1895"/>
      <c r="I588" s="1895"/>
      <c r="J588" s="1895"/>
    </row>
    <row r="589" spans="1:10" s="1894" customFormat="1" ht="15.75" customHeight="1">
      <c r="A589" s="1895"/>
      <c r="B589" s="1895"/>
      <c r="C589" s="1895"/>
      <c r="D589" s="1895"/>
      <c r="E589" s="1895"/>
      <c r="F589" s="1895"/>
      <c r="G589" s="1895"/>
      <c r="H589" s="1895"/>
      <c r="I589" s="1895"/>
      <c r="J589" s="1895"/>
    </row>
    <row r="590" spans="1:10" s="1894" customFormat="1" ht="15.75" customHeight="1">
      <c r="A590" s="1895"/>
      <c r="B590" s="1895"/>
      <c r="C590" s="1895"/>
      <c r="D590" s="1895"/>
      <c r="E590" s="1895"/>
      <c r="F590" s="1895"/>
      <c r="G590" s="1895"/>
      <c r="H590" s="1895"/>
      <c r="I590" s="1895"/>
      <c r="J590" s="1895"/>
    </row>
    <row r="591" spans="1:10" s="1894" customFormat="1" ht="15.75" customHeight="1">
      <c r="A591" s="1895"/>
      <c r="B591" s="1895"/>
      <c r="C591" s="1895"/>
      <c r="D591" s="1895"/>
      <c r="E591" s="1895"/>
      <c r="F591" s="1895"/>
      <c r="G591" s="1895"/>
      <c r="H591" s="1895"/>
      <c r="I591" s="1895"/>
      <c r="J591" s="1895"/>
    </row>
    <row r="592" spans="1:10" s="1894" customFormat="1" ht="15.75" customHeight="1">
      <c r="A592" s="1895"/>
      <c r="B592" s="1895"/>
      <c r="C592" s="1895"/>
      <c r="D592" s="1895"/>
      <c r="E592" s="1895"/>
      <c r="F592" s="1895"/>
      <c r="G592" s="1895"/>
      <c r="H592" s="1895"/>
      <c r="I592" s="1895"/>
      <c r="J592" s="1895"/>
    </row>
    <row r="593" spans="1:10" s="1894" customFormat="1" ht="15.75" customHeight="1">
      <c r="A593" s="1895"/>
      <c r="B593" s="1895"/>
      <c r="C593" s="1895"/>
      <c r="D593" s="1895"/>
      <c r="E593" s="1895"/>
      <c r="F593" s="1895"/>
      <c r="G593" s="1895"/>
      <c r="H593" s="1895"/>
      <c r="I593" s="1895"/>
      <c r="J593" s="1895"/>
    </row>
    <row r="594" spans="1:10" s="1894" customFormat="1" ht="15.75" customHeight="1">
      <c r="A594" s="1895"/>
      <c r="B594" s="1895"/>
      <c r="C594" s="1895"/>
      <c r="D594" s="1895"/>
      <c r="E594" s="1895"/>
      <c r="F594" s="1895"/>
      <c r="G594" s="1895"/>
      <c r="H594" s="1895"/>
      <c r="I594" s="1895"/>
      <c r="J594" s="1895"/>
    </row>
    <row r="595" spans="1:10" s="1894" customFormat="1" ht="15.75" customHeight="1">
      <c r="A595" s="1895"/>
      <c r="B595" s="1895"/>
      <c r="C595" s="1895"/>
      <c r="D595" s="1895"/>
      <c r="E595" s="1895"/>
      <c r="F595" s="1895"/>
      <c r="G595" s="1895"/>
      <c r="H595" s="1895"/>
      <c r="I595" s="1895"/>
      <c r="J595" s="1895"/>
    </row>
    <row r="596" spans="1:10" s="1894" customFormat="1" ht="15.75" customHeight="1">
      <c r="A596" s="1895"/>
      <c r="B596" s="1895"/>
      <c r="C596" s="1895"/>
      <c r="D596" s="1895"/>
      <c r="E596" s="1895"/>
      <c r="F596" s="1895"/>
      <c r="G596" s="1895"/>
      <c r="H596" s="1895"/>
      <c r="I596" s="1895"/>
      <c r="J596" s="1895"/>
    </row>
    <row r="597" spans="1:10" s="1894" customFormat="1" ht="15.75" customHeight="1">
      <c r="A597" s="1895"/>
      <c r="B597" s="1895"/>
      <c r="C597" s="1895"/>
      <c r="D597" s="1895"/>
      <c r="E597" s="1895"/>
      <c r="F597" s="1895"/>
      <c r="G597" s="1895"/>
      <c r="H597" s="1895"/>
      <c r="I597" s="1895"/>
      <c r="J597" s="1895"/>
    </row>
    <row r="598" spans="1:10" s="1894" customFormat="1" ht="15.75" customHeight="1">
      <c r="A598" s="1895"/>
      <c r="B598" s="1895"/>
      <c r="C598" s="1895"/>
      <c r="D598" s="1895"/>
      <c r="E598" s="1895"/>
      <c r="F598" s="1895"/>
      <c r="G598" s="1895"/>
      <c r="H598" s="1895"/>
      <c r="I598" s="1895"/>
      <c r="J598" s="1895"/>
    </row>
    <row r="599" spans="1:10" s="1894" customFormat="1" ht="15.75" customHeight="1">
      <c r="A599" s="1895"/>
      <c r="B599" s="1895"/>
      <c r="C599" s="1895"/>
      <c r="D599" s="1895"/>
      <c r="E599" s="1895"/>
      <c r="F599" s="1895"/>
      <c r="G599" s="1895"/>
      <c r="H599" s="1895"/>
      <c r="I599" s="1895"/>
      <c r="J599" s="1895"/>
    </row>
    <row r="600" spans="1:10" s="1894" customFormat="1" ht="15.75" customHeight="1">
      <c r="A600" s="1895"/>
      <c r="B600" s="1895"/>
      <c r="C600" s="1895"/>
      <c r="D600" s="1895"/>
      <c r="E600" s="1895"/>
      <c r="F600" s="1895"/>
      <c r="G600" s="1895"/>
      <c r="H600" s="1895"/>
      <c r="I600" s="1895"/>
      <c r="J600" s="1895"/>
    </row>
    <row r="601" spans="1:10" s="1894" customFormat="1" ht="15.75" customHeight="1">
      <c r="A601" s="1895"/>
      <c r="B601" s="1895"/>
      <c r="C601" s="1895"/>
      <c r="D601" s="1895"/>
      <c r="E601" s="1895"/>
      <c r="F601" s="1895"/>
      <c r="G601" s="1895"/>
      <c r="H601" s="1895"/>
      <c r="I601" s="1895"/>
      <c r="J601" s="1895"/>
    </row>
    <row r="602" spans="1:10" s="1894" customFormat="1" ht="15.75" customHeight="1">
      <c r="A602" s="1895"/>
      <c r="B602" s="1895"/>
      <c r="C602" s="1895"/>
      <c r="D602" s="1895"/>
      <c r="E602" s="1895"/>
      <c r="F602" s="1895"/>
      <c r="G602" s="1895"/>
      <c r="H602" s="1895"/>
      <c r="I602" s="1895"/>
      <c r="J602" s="1895"/>
    </row>
    <row r="603" spans="1:10" s="1894" customFormat="1" ht="15.75" customHeight="1">
      <c r="A603" s="1895"/>
      <c r="B603" s="1895"/>
      <c r="C603" s="1895"/>
      <c r="D603" s="1895"/>
      <c r="E603" s="1895"/>
      <c r="F603" s="1895"/>
      <c r="G603" s="1895"/>
      <c r="H603" s="1895"/>
      <c r="I603" s="1895"/>
      <c r="J603" s="1895"/>
    </row>
    <row r="604" spans="1:10" s="1894" customFormat="1" ht="15.75" customHeight="1">
      <c r="A604" s="1895"/>
      <c r="B604" s="1895"/>
      <c r="C604" s="1895"/>
      <c r="D604" s="1895"/>
      <c r="E604" s="1895"/>
      <c r="F604" s="1895"/>
      <c r="G604" s="1895"/>
      <c r="H604" s="1895"/>
      <c r="I604" s="1895"/>
      <c r="J604" s="1895"/>
    </row>
    <row r="605" spans="1:10" s="1894" customFormat="1" ht="15.75" customHeight="1">
      <c r="A605" s="1895"/>
      <c r="B605" s="1895"/>
      <c r="C605" s="1895"/>
      <c r="D605" s="1895"/>
      <c r="E605" s="1895"/>
      <c r="F605" s="1895"/>
      <c r="G605" s="1895"/>
      <c r="H605" s="1895"/>
      <c r="I605" s="1895"/>
      <c r="J605" s="1895"/>
    </row>
    <row r="606" spans="1:10" s="1894" customFormat="1" ht="15.75" customHeight="1">
      <c r="A606" s="1895"/>
      <c r="B606" s="1895"/>
      <c r="C606" s="1895"/>
      <c r="D606" s="1895"/>
      <c r="E606" s="1895"/>
      <c r="F606" s="1895"/>
      <c r="G606" s="1895"/>
      <c r="H606" s="1895"/>
      <c r="I606" s="1895"/>
      <c r="J606" s="1895"/>
    </row>
    <row r="607" spans="1:10" s="1894" customFormat="1" ht="15.75" customHeight="1">
      <c r="A607" s="1895"/>
      <c r="B607" s="1895"/>
      <c r="C607" s="1895"/>
      <c r="D607" s="1895"/>
      <c r="E607" s="1895"/>
      <c r="F607" s="1895"/>
      <c r="G607" s="1895"/>
      <c r="H607" s="1895"/>
      <c r="I607" s="1895"/>
      <c r="J607" s="1895"/>
    </row>
    <row r="608" spans="1:10" s="1894" customFormat="1" ht="15.75" customHeight="1">
      <c r="A608" s="1895"/>
      <c r="B608" s="1895"/>
      <c r="C608" s="1895"/>
      <c r="D608" s="1895"/>
      <c r="E608" s="1895"/>
      <c r="F608" s="1895"/>
      <c r="G608" s="1895"/>
      <c r="H608" s="1895"/>
      <c r="I608" s="1895"/>
      <c r="J608" s="1895"/>
    </row>
    <row r="609" spans="1:10" s="1894" customFormat="1" ht="15.75" customHeight="1">
      <c r="A609" s="1895"/>
      <c r="B609" s="1895"/>
      <c r="C609" s="1895"/>
      <c r="D609" s="1895"/>
      <c r="E609" s="1895"/>
      <c r="F609" s="1895"/>
      <c r="G609" s="1895"/>
      <c r="H609" s="1895"/>
      <c r="I609" s="1895"/>
      <c r="J609" s="1895"/>
    </row>
    <row r="610" spans="1:10" s="1894" customFormat="1" ht="15.75" customHeight="1">
      <c r="A610" s="1895"/>
      <c r="B610" s="1895"/>
      <c r="C610" s="1895"/>
      <c r="D610" s="1895"/>
      <c r="E610" s="1895"/>
      <c r="F610" s="1895"/>
      <c r="G610" s="1895"/>
      <c r="H610" s="1895"/>
      <c r="I610" s="1895"/>
      <c r="J610" s="1895"/>
    </row>
    <row r="611" spans="1:10" s="1894" customFormat="1" ht="15.75" customHeight="1">
      <c r="A611" s="1895"/>
      <c r="B611" s="1895"/>
      <c r="C611" s="1895"/>
      <c r="D611" s="1895"/>
      <c r="E611" s="1895"/>
      <c r="F611" s="1895"/>
      <c r="G611" s="1895"/>
      <c r="H611" s="1895"/>
      <c r="I611" s="1895"/>
      <c r="J611" s="1895"/>
    </row>
    <row r="612" spans="1:10" s="1894" customFormat="1" ht="15.75" customHeight="1">
      <c r="A612" s="1895"/>
      <c r="B612" s="1895"/>
      <c r="C612" s="1895"/>
      <c r="D612" s="1895"/>
      <c r="E612" s="1895"/>
      <c r="F612" s="1895"/>
      <c r="G612" s="1895"/>
      <c r="H612" s="1895"/>
      <c r="I612" s="1895"/>
      <c r="J612" s="1895"/>
    </row>
    <row r="613" spans="1:10" s="1894" customFormat="1" ht="15.75" customHeight="1">
      <c r="A613" s="1895"/>
      <c r="B613" s="1895"/>
      <c r="C613" s="1895"/>
      <c r="D613" s="1895"/>
      <c r="E613" s="1895"/>
      <c r="F613" s="1895"/>
      <c r="G613" s="1895"/>
      <c r="H613" s="1895"/>
      <c r="I613" s="1895"/>
      <c r="J613" s="1895"/>
    </row>
    <row r="614" spans="1:10" s="1894" customFormat="1" ht="15.75" customHeight="1">
      <c r="A614" s="1895"/>
      <c r="B614" s="1895"/>
      <c r="C614" s="1895"/>
      <c r="D614" s="1895"/>
      <c r="E614" s="1895"/>
      <c r="F614" s="1895"/>
      <c r="G614" s="1895"/>
      <c r="H614" s="1895"/>
      <c r="I614" s="1895"/>
      <c r="J614" s="1895"/>
    </row>
    <row r="615" spans="1:10" s="1894" customFormat="1" ht="15.75" customHeight="1">
      <c r="A615" s="1895"/>
      <c r="B615" s="1895"/>
      <c r="C615" s="1895"/>
      <c r="D615" s="1895"/>
      <c r="E615" s="1895"/>
      <c r="F615" s="1895"/>
      <c r="G615" s="1895"/>
      <c r="H615" s="1895"/>
      <c r="I615" s="1895"/>
      <c r="J615" s="1895"/>
    </row>
    <row r="616" spans="1:10" s="1894" customFormat="1" ht="15.75" customHeight="1">
      <c r="A616" s="1895"/>
      <c r="B616" s="1895"/>
      <c r="C616" s="1895"/>
      <c r="D616" s="1895"/>
      <c r="E616" s="1895"/>
      <c r="F616" s="1895"/>
      <c r="G616" s="1895"/>
      <c r="H616" s="1895"/>
      <c r="I616" s="1895"/>
      <c r="J616" s="1895"/>
    </row>
    <row r="617" spans="1:10" s="1894" customFormat="1" ht="15.75" customHeight="1">
      <c r="A617" s="1895"/>
      <c r="B617" s="1895"/>
      <c r="C617" s="1895"/>
      <c r="D617" s="1895"/>
      <c r="E617" s="1895"/>
      <c r="F617" s="1895"/>
      <c r="G617" s="1895"/>
      <c r="H617" s="1895"/>
      <c r="I617" s="1895"/>
      <c r="J617" s="1895"/>
    </row>
    <row r="618" spans="1:10" s="1894" customFormat="1" ht="15.75" customHeight="1">
      <c r="A618" s="1895"/>
      <c r="B618" s="1895"/>
      <c r="C618" s="1895"/>
      <c r="D618" s="1895"/>
      <c r="E618" s="1895"/>
      <c r="F618" s="1895"/>
      <c r="G618" s="1895"/>
      <c r="H618" s="1895"/>
      <c r="I618" s="1895"/>
      <c r="J618" s="1895"/>
    </row>
    <row r="619" spans="1:10" s="1894" customFormat="1" ht="15.75" customHeight="1">
      <c r="A619" s="1895"/>
      <c r="B619" s="1895"/>
      <c r="C619" s="1895"/>
      <c r="D619" s="1895"/>
      <c r="E619" s="1895"/>
      <c r="F619" s="1895"/>
      <c r="G619" s="1895"/>
      <c r="H619" s="1895"/>
      <c r="I619" s="1895"/>
      <c r="J619" s="1895"/>
    </row>
    <row r="620" spans="1:10" s="1894" customFormat="1" ht="15.75" customHeight="1">
      <c r="A620" s="1895"/>
      <c r="B620" s="1895"/>
      <c r="C620" s="1895"/>
      <c r="D620" s="1895"/>
      <c r="E620" s="1895"/>
      <c r="F620" s="1895"/>
      <c r="G620" s="1895"/>
      <c r="H620" s="1895"/>
      <c r="I620" s="1895"/>
      <c r="J620" s="1895"/>
    </row>
    <row r="621" spans="1:10" s="1894" customFormat="1" ht="15.75" customHeight="1">
      <c r="A621" s="1895"/>
      <c r="B621" s="1895"/>
      <c r="C621" s="1895"/>
      <c r="D621" s="1895"/>
      <c r="E621" s="1895"/>
      <c r="F621" s="1895"/>
      <c r="G621" s="1895"/>
      <c r="H621" s="1895"/>
      <c r="I621" s="1895"/>
      <c r="J621" s="1895"/>
    </row>
    <row r="622" spans="1:10" s="1894" customFormat="1" ht="15.75" customHeight="1">
      <c r="A622" s="1895"/>
      <c r="B622" s="1895"/>
      <c r="C622" s="1895"/>
      <c r="D622" s="1895"/>
      <c r="E622" s="1895"/>
      <c r="F622" s="1895"/>
      <c r="G622" s="1895"/>
      <c r="H622" s="1895"/>
      <c r="I622" s="1895"/>
      <c r="J622" s="1895"/>
    </row>
    <row r="623" spans="1:10" s="1894" customFormat="1" ht="15.75" customHeight="1">
      <c r="A623" s="1895"/>
      <c r="B623" s="1895"/>
      <c r="C623" s="1895"/>
      <c r="D623" s="1895"/>
      <c r="E623" s="1895"/>
      <c r="F623" s="1895"/>
      <c r="G623" s="1895"/>
      <c r="H623" s="1895"/>
      <c r="I623" s="1895"/>
      <c r="J623" s="1895"/>
    </row>
    <row r="624" spans="1:10" s="1894" customFormat="1" ht="15.75" customHeight="1">
      <c r="A624" s="1895"/>
      <c r="B624" s="1895"/>
      <c r="C624" s="1895"/>
      <c r="D624" s="1895"/>
      <c r="E624" s="1895"/>
      <c r="F624" s="1895"/>
      <c r="G624" s="1895"/>
      <c r="H624" s="1895"/>
      <c r="I624" s="1895"/>
      <c r="J624" s="1895"/>
    </row>
    <row r="625" spans="1:10" s="1894" customFormat="1" ht="15.75" customHeight="1">
      <c r="A625" s="1895"/>
      <c r="B625" s="1895"/>
      <c r="C625" s="1895"/>
      <c r="D625" s="1895"/>
      <c r="E625" s="1895"/>
      <c r="F625" s="1895"/>
      <c r="G625" s="1895"/>
      <c r="H625" s="1895"/>
      <c r="I625" s="1895"/>
      <c r="J625" s="1895"/>
    </row>
    <row r="626" spans="1:10" s="1894" customFormat="1" ht="15.75" customHeight="1">
      <c r="A626" s="1895"/>
      <c r="B626" s="1895"/>
      <c r="C626" s="1895"/>
      <c r="D626" s="1895"/>
      <c r="E626" s="1895"/>
      <c r="F626" s="1895"/>
      <c r="G626" s="1895"/>
      <c r="H626" s="1895"/>
      <c r="I626" s="1895"/>
      <c r="J626" s="1895"/>
    </row>
    <row r="627" spans="1:10" s="1894" customFormat="1" ht="15.75" customHeight="1">
      <c r="A627" s="1895"/>
      <c r="B627" s="1895"/>
      <c r="C627" s="1895"/>
      <c r="D627" s="1895"/>
      <c r="E627" s="1895"/>
      <c r="F627" s="1895"/>
      <c r="G627" s="1895"/>
      <c r="H627" s="1895"/>
      <c r="I627" s="1895"/>
      <c r="J627" s="1895"/>
    </row>
    <row r="628" spans="1:10" s="1894" customFormat="1" ht="15.75" customHeight="1">
      <c r="A628" s="1895"/>
      <c r="B628" s="1895"/>
      <c r="C628" s="1895"/>
      <c r="D628" s="1895"/>
      <c r="E628" s="1895"/>
      <c r="F628" s="1895"/>
      <c r="G628" s="1895"/>
      <c r="H628" s="1895"/>
      <c r="I628" s="1895"/>
      <c r="J628" s="1895"/>
    </row>
    <row r="629" spans="1:10" s="1894" customFormat="1" ht="15.75" customHeight="1">
      <c r="A629" s="1895"/>
      <c r="B629" s="1895"/>
      <c r="C629" s="1895"/>
      <c r="D629" s="1895"/>
      <c r="E629" s="1895"/>
      <c r="F629" s="1895"/>
      <c r="G629" s="1895"/>
      <c r="H629" s="1895"/>
      <c r="I629" s="1895"/>
      <c r="J629" s="1895"/>
    </row>
    <row r="630" spans="1:10" s="1894" customFormat="1" ht="15.75" customHeight="1">
      <c r="A630" s="1895"/>
      <c r="B630" s="1895"/>
      <c r="C630" s="1895"/>
      <c r="D630" s="1895"/>
      <c r="E630" s="1895"/>
      <c r="F630" s="1895"/>
      <c r="G630" s="1895"/>
      <c r="H630" s="1895"/>
      <c r="I630" s="1895"/>
      <c r="J630" s="1895"/>
    </row>
    <row r="631" spans="1:10" s="1894" customFormat="1" ht="15.75" customHeight="1">
      <c r="A631" s="1895"/>
      <c r="B631" s="1895"/>
      <c r="C631" s="1895"/>
      <c r="D631" s="1895"/>
      <c r="E631" s="1895"/>
      <c r="F631" s="1895"/>
      <c r="G631" s="1895"/>
      <c r="H631" s="1895"/>
      <c r="I631" s="1895"/>
      <c r="J631" s="1895"/>
    </row>
    <row r="632" spans="1:10" s="1894" customFormat="1" ht="15.75" customHeight="1">
      <c r="A632" s="1895"/>
      <c r="B632" s="1895"/>
      <c r="C632" s="1895"/>
      <c r="D632" s="1895"/>
      <c r="E632" s="1895"/>
      <c r="F632" s="1895"/>
      <c r="G632" s="1895"/>
      <c r="H632" s="1895"/>
      <c r="I632" s="1895"/>
      <c r="J632" s="1895"/>
    </row>
    <row r="633" spans="1:10" s="1894" customFormat="1" ht="15.75" customHeight="1">
      <c r="A633" s="1895"/>
      <c r="B633" s="1895"/>
      <c r="C633" s="1895"/>
      <c r="D633" s="1895"/>
      <c r="E633" s="1895"/>
      <c r="F633" s="1895"/>
      <c r="G633" s="1895"/>
      <c r="H633" s="1895"/>
      <c r="I633" s="1895"/>
      <c r="J633" s="1895"/>
    </row>
    <row r="634" spans="1:10" s="1894" customFormat="1" ht="15.75" customHeight="1">
      <c r="A634" s="1895"/>
      <c r="B634" s="1895"/>
      <c r="C634" s="1895"/>
      <c r="D634" s="1895"/>
      <c r="E634" s="1895"/>
      <c r="F634" s="1895"/>
      <c r="G634" s="1895"/>
      <c r="H634" s="1895"/>
      <c r="I634" s="1895"/>
      <c r="J634" s="1895"/>
    </row>
    <row r="635" spans="1:10" s="1894" customFormat="1" ht="15.75" customHeight="1">
      <c r="A635" s="1895"/>
      <c r="B635" s="1895"/>
      <c r="C635" s="1895"/>
      <c r="D635" s="1895"/>
      <c r="E635" s="1895"/>
      <c r="F635" s="1895"/>
      <c r="G635" s="1895"/>
      <c r="H635" s="1895"/>
      <c r="I635" s="1895"/>
      <c r="J635" s="1895"/>
    </row>
    <row r="636" spans="1:10" s="1894" customFormat="1" ht="15.75" customHeight="1">
      <c r="A636" s="1895"/>
      <c r="B636" s="1895"/>
      <c r="C636" s="1895"/>
      <c r="D636" s="1895"/>
      <c r="E636" s="1895"/>
      <c r="F636" s="1895"/>
      <c r="G636" s="1895"/>
      <c r="H636" s="1895"/>
      <c r="I636" s="1895"/>
      <c r="J636" s="1895"/>
    </row>
    <row r="637" spans="1:10" s="1894" customFormat="1" ht="15.75" customHeight="1">
      <c r="A637" s="1895"/>
      <c r="B637" s="1895"/>
      <c r="C637" s="1895"/>
      <c r="D637" s="1895"/>
      <c r="E637" s="1895"/>
      <c r="F637" s="1895"/>
      <c r="G637" s="1895"/>
      <c r="H637" s="1895"/>
      <c r="I637" s="1895"/>
      <c r="J637" s="1895"/>
    </row>
    <row r="638" spans="1:10" s="1894" customFormat="1" ht="15.75" customHeight="1">
      <c r="A638" s="1895"/>
      <c r="B638" s="1895"/>
      <c r="C638" s="1895"/>
      <c r="D638" s="1895"/>
      <c r="E638" s="1895"/>
      <c r="F638" s="1895"/>
      <c r="G638" s="1895"/>
      <c r="H638" s="1895"/>
      <c r="I638" s="1895"/>
      <c r="J638" s="1895"/>
    </row>
    <row r="639" spans="1:10" s="1894" customFormat="1" ht="15.75" customHeight="1">
      <c r="A639" s="1895"/>
      <c r="B639" s="1895"/>
      <c r="C639" s="1895"/>
      <c r="D639" s="1895"/>
      <c r="E639" s="1895"/>
      <c r="F639" s="1895"/>
      <c r="G639" s="1895"/>
      <c r="H639" s="1895"/>
      <c r="I639" s="1895"/>
      <c r="J639" s="1895"/>
    </row>
    <row r="640" spans="1:10" s="1894" customFormat="1" ht="15.75" customHeight="1">
      <c r="A640" s="1895"/>
      <c r="B640" s="1895"/>
      <c r="C640" s="1895"/>
      <c r="D640" s="1895"/>
      <c r="E640" s="1895"/>
      <c r="F640" s="1895"/>
      <c r="G640" s="1895"/>
      <c r="H640" s="1895"/>
      <c r="I640" s="1895"/>
      <c r="J640" s="1895"/>
    </row>
    <row r="641" spans="1:10" s="1894" customFormat="1" ht="15.75" customHeight="1">
      <c r="A641" s="1895"/>
      <c r="B641" s="1895"/>
      <c r="C641" s="1895"/>
      <c r="D641" s="1895"/>
      <c r="E641" s="1895"/>
      <c r="F641" s="1895"/>
      <c r="G641" s="1895"/>
      <c r="H641" s="1895"/>
      <c r="I641" s="1895"/>
      <c r="J641" s="1895"/>
    </row>
    <row r="642" spans="1:10" s="1894" customFormat="1" ht="15.75" customHeight="1">
      <c r="A642" s="1895"/>
      <c r="B642" s="1895"/>
      <c r="C642" s="1895"/>
      <c r="D642" s="1895"/>
      <c r="E642" s="1895"/>
      <c r="F642" s="1895"/>
      <c r="G642" s="1895"/>
      <c r="H642" s="1895"/>
      <c r="I642" s="1895"/>
      <c r="J642" s="1895"/>
    </row>
    <row r="643" spans="1:10" s="1894" customFormat="1" ht="15.75" customHeight="1">
      <c r="A643" s="1895"/>
      <c r="B643" s="1895"/>
      <c r="C643" s="1895"/>
      <c r="D643" s="1895"/>
      <c r="E643" s="1895"/>
      <c r="F643" s="1895"/>
      <c r="G643" s="1895"/>
      <c r="H643" s="1895"/>
      <c r="I643" s="1895"/>
      <c r="J643" s="1895"/>
    </row>
    <row r="644" spans="1:10" s="1894" customFormat="1" ht="15.75" customHeight="1">
      <c r="A644" s="1895"/>
      <c r="B644" s="1895"/>
      <c r="C644" s="1895"/>
      <c r="D644" s="1895"/>
      <c r="E644" s="1895"/>
      <c r="F644" s="1895"/>
      <c r="G644" s="1895"/>
      <c r="H644" s="1895"/>
      <c r="I644" s="1895"/>
      <c r="J644" s="1895"/>
    </row>
    <row r="645" spans="1:10" s="1894" customFormat="1" ht="15.75" customHeight="1">
      <c r="A645" s="1895"/>
      <c r="B645" s="1895"/>
      <c r="C645" s="1895"/>
      <c r="D645" s="1895"/>
      <c r="E645" s="1895"/>
      <c r="F645" s="1895"/>
      <c r="G645" s="1895"/>
      <c r="H645" s="1895"/>
      <c r="I645" s="1895"/>
      <c r="J645" s="1895"/>
    </row>
    <row r="646" spans="1:10" s="1894" customFormat="1" ht="15.75" customHeight="1">
      <c r="A646" s="1895"/>
      <c r="B646" s="1895"/>
      <c r="C646" s="1895"/>
      <c r="D646" s="1895"/>
      <c r="E646" s="1895"/>
      <c r="F646" s="1895"/>
      <c r="G646" s="1895"/>
      <c r="H646" s="1895"/>
      <c r="I646" s="1895"/>
      <c r="J646" s="1895"/>
    </row>
    <row r="647" spans="1:10" s="1894" customFormat="1" ht="15.75" customHeight="1">
      <c r="A647" s="1895"/>
      <c r="B647" s="1895"/>
      <c r="C647" s="1895"/>
      <c r="D647" s="1895"/>
      <c r="E647" s="1895"/>
      <c r="F647" s="1895"/>
      <c r="G647" s="1895"/>
      <c r="H647" s="1895"/>
      <c r="I647" s="1895"/>
      <c r="J647" s="1895"/>
    </row>
    <row r="648" spans="1:10" s="1894" customFormat="1" ht="15.75" customHeight="1">
      <c r="A648" s="1895"/>
      <c r="B648" s="1895"/>
      <c r="C648" s="1895"/>
      <c r="D648" s="1895"/>
      <c r="E648" s="1895"/>
      <c r="F648" s="1895"/>
      <c r="G648" s="1895"/>
      <c r="H648" s="1895"/>
      <c r="I648" s="1895"/>
      <c r="J648" s="1895"/>
    </row>
    <row r="649" spans="1:10" s="1894" customFormat="1" ht="15.75" customHeight="1">
      <c r="A649" s="1895"/>
      <c r="B649" s="1895"/>
      <c r="C649" s="1895"/>
      <c r="D649" s="1895"/>
      <c r="E649" s="1895"/>
      <c r="F649" s="1895"/>
      <c r="G649" s="1895"/>
      <c r="H649" s="1895"/>
      <c r="I649" s="1895"/>
      <c r="J649" s="1895"/>
    </row>
    <row r="650" spans="1:10" s="1894" customFormat="1" ht="15.75" customHeight="1">
      <c r="A650" s="1895"/>
      <c r="B650" s="1895"/>
      <c r="C650" s="1895"/>
      <c r="D650" s="1895"/>
      <c r="E650" s="1895"/>
      <c r="F650" s="1895"/>
      <c r="G650" s="1895"/>
      <c r="H650" s="1895"/>
      <c r="I650" s="1895"/>
      <c r="J650" s="1895"/>
    </row>
    <row r="651" spans="1:10" s="1894" customFormat="1" ht="15.75" customHeight="1">
      <c r="A651" s="1895"/>
      <c r="B651" s="1895"/>
      <c r="C651" s="1895"/>
      <c r="D651" s="1895"/>
      <c r="E651" s="1895"/>
      <c r="F651" s="1895"/>
      <c r="G651" s="1895"/>
      <c r="H651" s="1895"/>
      <c r="I651" s="1895"/>
      <c r="J651" s="1895"/>
    </row>
    <row r="652" spans="1:10" s="1894" customFormat="1" ht="15.75" customHeight="1">
      <c r="A652" s="1895"/>
      <c r="B652" s="1895"/>
      <c r="C652" s="1895"/>
      <c r="D652" s="1895"/>
      <c r="E652" s="1895"/>
      <c r="F652" s="1895"/>
      <c r="G652" s="1895"/>
      <c r="H652" s="1895"/>
      <c r="I652" s="1895"/>
      <c r="J652" s="1895"/>
    </row>
    <row r="653" spans="1:10" s="1894" customFormat="1" ht="15.75" customHeight="1">
      <c r="A653" s="1895"/>
      <c r="B653" s="1895"/>
      <c r="C653" s="1895"/>
      <c r="D653" s="1895"/>
      <c r="E653" s="1895"/>
      <c r="F653" s="1895"/>
      <c r="G653" s="1895"/>
      <c r="H653" s="1895"/>
      <c r="I653" s="1895"/>
      <c r="J653" s="1895"/>
    </row>
    <row r="654" spans="1:10" s="1894" customFormat="1" ht="15.75" customHeight="1">
      <c r="A654" s="1895"/>
      <c r="B654" s="1895"/>
      <c r="C654" s="1895"/>
      <c r="D654" s="1895"/>
      <c r="E654" s="1895"/>
      <c r="F654" s="1895"/>
      <c r="G654" s="1895"/>
      <c r="H654" s="1895"/>
      <c r="I654" s="1895"/>
      <c r="J654" s="1895"/>
    </row>
    <row r="655" spans="1:10" s="1894" customFormat="1" ht="15.75" customHeight="1">
      <c r="A655" s="1895"/>
      <c r="B655" s="1895"/>
      <c r="C655" s="1895"/>
      <c r="D655" s="1895"/>
      <c r="E655" s="1895"/>
      <c r="F655" s="1895"/>
      <c r="G655" s="1895"/>
      <c r="H655" s="1895"/>
      <c r="I655" s="1895"/>
      <c r="J655" s="1895"/>
    </row>
    <row r="656" spans="1:10" s="1894" customFormat="1" ht="15.75" customHeight="1">
      <c r="A656" s="1895"/>
      <c r="B656" s="1895"/>
      <c r="C656" s="1895"/>
      <c r="D656" s="1895"/>
      <c r="E656" s="1895"/>
      <c r="F656" s="1895"/>
      <c r="G656" s="1895"/>
      <c r="H656" s="1895"/>
      <c r="I656" s="1895"/>
      <c r="J656" s="1895"/>
    </row>
    <row r="657" spans="1:10" s="1894" customFormat="1" ht="15.75" customHeight="1">
      <c r="A657" s="1895"/>
      <c r="B657" s="1895"/>
      <c r="C657" s="1895"/>
      <c r="D657" s="1895"/>
      <c r="E657" s="1895"/>
      <c r="F657" s="1895"/>
      <c r="G657" s="1895"/>
      <c r="H657" s="1895"/>
      <c r="I657" s="1895"/>
      <c r="J657" s="1895"/>
    </row>
    <row r="658" spans="1:10" s="1894" customFormat="1" ht="15.75" customHeight="1">
      <c r="A658" s="1895"/>
      <c r="B658" s="1895"/>
      <c r="C658" s="1895"/>
      <c r="D658" s="1895"/>
      <c r="E658" s="1895"/>
      <c r="F658" s="1895"/>
      <c r="G658" s="1895"/>
      <c r="H658" s="1895"/>
      <c r="I658" s="1895"/>
      <c r="J658" s="1895"/>
    </row>
    <row r="659" spans="1:10" s="1894" customFormat="1" ht="15.75" customHeight="1">
      <c r="A659" s="1895"/>
      <c r="B659" s="1895"/>
      <c r="C659" s="1895"/>
      <c r="D659" s="1895"/>
      <c r="E659" s="1895"/>
      <c r="F659" s="1895"/>
      <c r="G659" s="1895"/>
      <c r="H659" s="1895"/>
      <c r="I659" s="1895"/>
      <c r="J659" s="1895"/>
    </row>
    <row r="660" spans="1:10" s="1894" customFormat="1" ht="15.75" customHeight="1">
      <c r="A660" s="1895"/>
      <c r="B660" s="1895"/>
      <c r="C660" s="1895"/>
      <c r="D660" s="1895"/>
      <c r="E660" s="1895"/>
      <c r="F660" s="1895"/>
      <c r="G660" s="1895"/>
      <c r="H660" s="1895"/>
      <c r="I660" s="1895"/>
      <c r="J660" s="1895"/>
    </row>
    <row r="661" spans="1:10" s="1894" customFormat="1" ht="15.75" customHeight="1">
      <c r="A661" s="1895"/>
      <c r="B661" s="1895"/>
      <c r="C661" s="1895"/>
      <c r="D661" s="1895"/>
      <c r="E661" s="1895"/>
      <c r="F661" s="1895"/>
      <c r="G661" s="1895"/>
      <c r="H661" s="1895"/>
      <c r="I661" s="1895"/>
      <c r="J661" s="1895"/>
    </row>
    <row r="662" spans="1:10" s="1894" customFormat="1" ht="15.75" customHeight="1">
      <c r="A662" s="1895"/>
      <c r="B662" s="1895"/>
      <c r="C662" s="1895"/>
      <c r="D662" s="1895"/>
      <c r="E662" s="1895"/>
      <c r="F662" s="1895"/>
      <c r="G662" s="1895"/>
      <c r="H662" s="1895"/>
      <c r="I662" s="1895"/>
      <c r="J662" s="1895"/>
    </row>
    <row r="663" spans="1:10" s="1894" customFormat="1" ht="15.75" customHeight="1">
      <c r="A663" s="1895"/>
      <c r="B663" s="1895"/>
      <c r="C663" s="1895"/>
      <c r="D663" s="1895"/>
      <c r="E663" s="1895"/>
      <c r="F663" s="1895"/>
      <c r="G663" s="1895"/>
      <c r="H663" s="1895"/>
      <c r="I663" s="1895"/>
      <c r="J663" s="1895"/>
    </row>
    <row r="664" spans="1:10" s="1894" customFormat="1" ht="15.75" customHeight="1">
      <c r="A664" s="1895"/>
      <c r="B664" s="1895"/>
      <c r="C664" s="1895"/>
      <c r="D664" s="1895"/>
      <c r="E664" s="1895"/>
      <c r="F664" s="1895"/>
      <c r="G664" s="1895"/>
      <c r="H664" s="1895"/>
      <c r="I664" s="1895"/>
      <c r="J664" s="1895"/>
    </row>
    <row r="665" spans="1:10" s="1894" customFormat="1" ht="15.75" customHeight="1">
      <c r="A665" s="1895"/>
      <c r="B665" s="1895"/>
      <c r="C665" s="1895"/>
      <c r="D665" s="1895"/>
      <c r="E665" s="1895"/>
      <c r="F665" s="1895"/>
      <c r="G665" s="1895"/>
      <c r="H665" s="1895"/>
      <c r="I665" s="1895"/>
      <c r="J665" s="1895"/>
    </row>
    <row r="666" spans="1:10" s="1894" customFormat="1" ht="15.75" customHeight="1">
      <c r="A666" s="1895"/>
      <c r="B666" s="1895"/>
      <c r="C666" s="1895"/>
      <c r="D666" s="1895"/>
      <c r="E666" s="1895"/>
      <c r="F666" s="1895"/>
      <c r="G666" s="1895"/>
      <c r="H666" s="1895"/>
      <c r="I666" s="1895"/>
      <c r="J666" s="1895"/>
    </row>
    <row r="667" spans="1:10" s="1894" customFormat="1" ht="15.75" customHeight="1">
      <c r="A667" s="1895"/>
      <c r="B667" s="1895"/>
      <c r="C667" s="1895"/>
      <c r="D667" s="1895"/>
      <c r="E667" s="1895"/>
      <c r="F667" s="1895"/>
      <c r="G667" s="1895"/>
      <c r="H667" s="1895"/>
      <c r="I667" s="1895"/>
      <c r="J667" s="1895"/>
    </row>
    <row r="668" spans="1:10" s="1894" customFormat="1" ht="15.75" customHeight="1">
      <c r="A668" s="1895"/>
      <c r="B668" s="1895"/>
      <c r="C668" s="1895"/>
      <c r="D668" s="1895"/>
      <c r="E668" s="1895"/>
      <c r="F668" s="1895"/>
      <c r="G668" s="1895"/>
      <c r="H668" s="1895"/>
      <c r="I668" s="1895"/>
      <c r="J668" s="1895"/>
    </row>
    <row r="669" spans="1:10" s="1894" customFormat="1" ht="15.75" customHeight="1">
      <c r="A669" s="1895"/>
      <c r="B669" s="1895"/>
      <c r="C669" s="1895"/>
      <c r="D669" s="1895"/>
      <c r="E669" s="1895"/>
      <c r="F669" s="1895"/>
      <c r="G669" s="1895"/>
      <c r="H669" s="1895"/>
      <c r="I669" s="1895"/>
      <c r="J669" s="1895"/>
    </row>
    <row r="670" spans="1:10" s="1894" customFormat="1" ht="15.75" customHeight="1">
      <c r="A670" s="1895"/>
      <c r="B670" s="1895"/>
      <c r="C670" s="1895"/>
      <c r="D670" s="1895"/>
      <c r="E670" s="1895"/>
      <c r="F670" s="1895"/>
      <c r="G670" s="1895"/>
      <c r="H670" s="1895"/>
      <c r="I670" s="1895"/>
      <c r="J670" s="1895"/>
    </row>
    <row r="671" spans="1:10" s="1894" customFormat="1" ht="15.75" customHeight="1">
      <c r="A671" s="1895"/>
      <c r="B671" s="1895"/>
      <c r="C671" s="1895"/>
      <c r="D671" s="1895"/>
      <c r="E671" s="1895"/>
      <c r="F671" s="1895"/>
      <c r="G671" s="1895"/>
      <c r="H671" s="1895"/>
      <c r="I671" s="1895"/>
      <c r="J671" s="1895"/>
    </row>
    <row r="672" spans="1:10" s="1894" customFormat="1" ht="15.75" customHeight="1">
      <c r="A672" s="1895"/>
      <c r="B672" s="1895"/>
      <c r="C672" s="1895"/>
      <c r="D672" s="1895"/>
      <c r="E672" s="1895"/>
      <c r="F672" s="1895"/>
      <c r="G672" s="1895"/>
      <c r="H672" s="1895"/>
      <c r="I672" s="1895"/>
      <c r="J672" s="1895"/>
    </row>
    <row r="673" spans="1:10" s="1894" customFormat="1" ht="15.75" customHeight="1">
      <c r="A673" s="1895"/>
      <c r="B673" s="1895"/>
      <c r="C673" s="1895"/>
      <c r="D673" s="1895"/>
      <c r="E673" s="1895"/>
      <c r="F673" s="1895"/>
      <c r="G673" s="1895"/>
      <c r="H673" s="1895"/>
      <c r="I673" s="1895"/>
      <c r="J673" s="1895"/>
    </row>
    <row r="674" spans="1:10" s="1894" customFormat="1" ht="15.75" customHeight="1">
      <c r="A674" s="1895"/>
      <c r="B674" s="1895"/>
      <c r="C674" s="1895"/>
      <c r="D674" s="1895"/>
      <c r="E674" s="1895"/>
      <c r="F674" s="1895"/>
      <c r="G674" s="1895"/>
      <c r="H674" s="1895"/>
      <c r="I674" s="1895"/>
      <c r="J674" s="1895"/>
    </row>
    <row r="675" spans="1:10" s="1894" customFormat="1" ht="15.75" customHeight="1">
      <c r="A675" s="1895"/>
      <c r="B675" s="1895"/>
      <c r="C675" s="1895"/>
      <c r="D675" s="1895"/>
      <c r="E675" s="1895"/>
      <c r="F675" s="1895"/>
      <c r="G675" s="1895"/>
      <c r="H675" s="1895"/>
      <c r="I675" s="1895"/>
      <c r="J675" s="1895"/>
    </row>
    <row r="676" spans="1:10" s="1894" customFormat="1" ht="15.75" customHeight="1">
      <c r="A676" s="1895"/>
      <c r="B676" s="1895"/>
      <c r="C676" s="1895"/>
      <c r="D676" s="1895"/>
      <c r="E676" s="1895"/>
      <c r="F676" s="1895"/>
      <c r="G676" s="1895"/>
      <c r="H676" s="1895"/>
      <c r="I676" s="1895"/>
      <c r="J676" s="1895"/>
    </row>
    <row r="677" spans="1:10" s="1894" customFormat="1" ht="15.75" customHeight="1">
      <c r="A677" s="1895"/>
      <c r="B677" s="1895"/>
      <c r="C677" s="1895"/>
      <c r="D677" s="1895"/>
      <c r="E677" s="1895"/>
      <c r="F677" s="1895"/>
      <c r="G677" s="1895"/>
      <c r="H677" s="1895"/>
      <c r="I677" s="1895"/>
      <c r="J677" s="1895"/>
    </row>
    <row r="678" spans="1:10" s="1894" customFormat="1" ht="15.75" customHeight="1">
      <c r="A678" s="1895"/>
      <c r="B678" s="1895"/>
      <c r="C678" s="1895"/>
      <c r="D678" s="1895"/>
      <c r="E678" s="1895"/>
      <c r="F678" s="1895"/>
      <c r="G678" s="1895"/>
      <c r="H678" s="1895"/>
      <c r="I678" s="1895"/>
      <c r="J678" s="1895"/>
    </row>
    <row r="679" spans="1:10" s="1894" customFormat="1" ht="15.75" customHeight="1">
      <c r="A679" s="1895"/>
      <c r="B679" s="1895"/>
      <c r="C679" s="1895"/>
      <c r="D679" s="1895"/>
      <c r="E679" s="1895"/>
      <c r="F679" s="1895"/>
      <c r="G679" s="1895"/>
      <c r="H679" s="1895"/>
      <c r="I679" s="1895"/>
      <c r="J679" s="1895"/>
    </row>
    <row r="680" spans="1:10" s="1894" customFormat="1" ht="15.75" customHeight="1">
      <c r="A680" s="1895"/>
      <c r="B680" s="1895"/>
      <c r="C680" s="1895"/>
      <c r="D680" s="1895"/>
      <c r="E680" s="1895"/>
      <c r="F680" s="1895"/>
      <c r="G680" s="1895"/>
      <c r="H680" s="1895"/>
      <c r="I680" s="1895"/>
      <c r="J680" s="1895"/>
    </row>
    <row r="681" spans="1:10" s="1894" customFormat="1" ht="15.75" customHeight="1">
      <c r="A681" s="1895"/>
      <c r="B681" s="1895"/>
      <c r="C681" s="1895"/>
      <c r="D681" s="1895"/>
      <c r="E681" s="1895"/>
      <c r="F681" s="1895"/>
      <c r="G681" s="1895"/>
      <c r="H681" s="1895"/>
      <c r="I681" s="1895"/>
      <c r="J681" s="1895"/>
    </row>
    <row r="682" spans="1:10" s="1894" customFormat="1" ht="15.75" customHeight="1">
      <c r="A682" s="1895"/>
      <c r="B682" s="1895"/>
      <c r="C682" s="1895"/>
      <c r="D682" s="1895"/>
      <c r="E682" s="1895"/>
      <c r="F682" s="1895"/>
      <c r="G682" s="1895"/>
      <c r="H682" s="1895"/>
      <c r="I682" s="1895"/>
      <c r="J682" s="1895"/>
    </row>
    <row r="683" spans="1:10" s="1894" customFormat="1" ht="15.75" customHeight="1">
      <c r="A683" s="1895"/>
      <c r="B683" s="1895"/>
      <c r="C683" s="1895"/>
      <c r="D683" s="1895"/>
      <c r="E683" s="1895"/>
      <c r="F683" s="1895"/>
      <c r="G683" s="1895"/>
      <c r="H683" s="1895"/>
      <c r="I683" s="1895"/>
      <c r="J683" s="1895"/>
    </row>
    <row r="684" spans="1:10" s="1894" customFormat="1" ht="15.75" customHeight="1">
      <c r="A684" s="1895"/>
      <c r="B684" s="1895"/>
      <c r="C684" s="1895"/>
      <c r="D684" s="1895"/>
      <c r="E684" s="1895"/>
      <c r="F684" s="1895"/>
      <c r="G684" s="1895"/>
      <c r="H684" s="1895"/>
      <c r="I684" s="1895"/>
      <c r="J684" s="1895"/>
    </row>
    <row r="685" spans="1:10" s="1894" customFormat="1" ht="15.75" customHeight="1">
      <c r="A685" s="1895"/>
      <c r="B685" s="1895"/>
      <c r="C685" s="1895"/>
      <c r="D685" s="1895"/>
      <c r="E685" s="1895"/>
      <c r="F685" s="1895"/>
      <c r="G685" s="1895"/>
      <c r="H685" s="1895"/>
      <c r="I685" s="1895"/>
      <c r="J685" s="1895"/>
    </row>
    <row r="686" spans="1:10" s="1894" customFormat="1" ht="15.75" customHeight="1">
      <c r="A686" s="1895"/>
      <c r="B686" s="1895"/>
      <c r="C686" s="1895"/>
      <c r="D686" s="1895"/>
      <c r="E686" s="1895"/>
      <c r="F686" s="1895"/>
      <c r="G686" s="1895"/>
      <c r="H686" s="1895"/>
      <c r="I686" s="1895"/>
      <c r="J686" s="1895"/>
    </row>
    <row r="687" spans="1:10" s="1894" customFormat="1" ht="15.75" customHeight="1">
      <c r="A687" s="1895"/>
      <c r="B687" s="1895"/>
      <c r="C687" s="1895"/>
      <c r="D687" s="1895"/>
      <c r="E687" s="1895"/>
      <c r="F687" s="1895"/>
      <c r="G687" s="1895"/>
      <c r="H687" s="1895"/>
      <c r="I687" s="1895"/>
      <c r="J687" s="1895"/>
    </row>
    <row r="688" spans="1:10" s="1894" customFormat="1" ht="15.75" customHeight="1">
      <c r="A688" s="1895"/>
      <c r="B688" s="1895"/>
      <c r="C688" s="1895"/>
      <c r="D688" s="1895"/>
      <c r="E688" s="1895"/>
      <c r="F688" s="1895"/>
      <c r="G688" s="1895"/>
      <c r="H688" s="1895"/>
      <c r="I688" s="1895"/>
      <c r="J688" s="1895"/>
    </row>
    <row r="689" spans="1:10" s="1894" customFormat="1" ht="15.75" customHeight="1">
      <c r="A689" s="1895"/>
      <c r="B689" s="1895"/>
      <c r="C689" s="1895"/>
      <c r="D689" s="1895"/>
      <c r="E689" s="1895"/>
      <c r="F689" s="1895"/>
      <c r="G689" s="1895"/>
      <c r="H689" s="1895"/>
      <c r="I689" s="1895"/>
      <c r="J689" s="1895"/>
    </row>
    <row r="690" spans="1:10" s="1894" customFormat="1" ht="15.75" customHeight="1">
      <c r="A690" s="1895"/>
      <c r="B690" s="1895"/>
      <c r="C690" s="1895"/>
      <c r="D690" s="1895"/>
      <c r="E690" s="1895"/>
      <c r="F690" s="1895"/>
      <c r="G690" s="1895"/>
      <c r="H690" s="1895"/>
      <c r="I690" s="1895"/>
      <c r="J690" s="1895"/>
    </row>
    <row r="691" spans="1:10" s="1894" customFormat="1" ht="15.75" customHeight="1">
      <c r="A691" s="1895"/>
      <c r="B691" s="1895"/>
      <c r="C691" s="1895"/>
      <c r="D691" s="1895"/>
      <c r="E691" s="1895"/>
      <c r="F691" s="1895"/>
      <c r="G691" s="1895"/>
      <c r="H691" s="1895"/>
      <c r="I691" s="1895"/>
      <c r="J691" s="1895"/>
    </row>
    <row r="692" spans="1:10" s="1894" customFormat="1" ht="15.75" customHeight="1">
      <c r="A692" s="1895"/>
      <c r="B692" s="1895"/>
      <c r="C692" s="1895"/>
      <c r="D692" s="1895"/>
      <c r="E692" s="1895"/>
      <c r="F692" s="1895"/>
      <c r="G692" s="1895"/>
      <c r="H692" s="1895"/>
      <c r="I692" s="1895"/>
      <c r="J692" s="1895"/>
    </row>
    <row r="693" spans="1:10" s="1894" customFormat="1" ht="15.75" customHeight="1">
      <c r="A693" s="1895"/>
      <c r="B693" s="1895"/>
      <c r="C693" s="1895"/>
      <c r="D693" s="1895"/>
      <c r="E693" s="1895"/>
      <c r="F693" s="1895"/>
      <c r="G693" s="1895"/>
      <c r="H693" s="1895"/>
      <c r="I693" s="1895"/>
      <c r="J693" s="1895"/>
    </row>
    <row r="694" spans="1:10" s="1894" customFormat="1" ht="15.75" customHeight="1">
      <c r="A694" s="1895"/>
      <c r="B694" s="1895"/>
      <c r="C694" s="1895"/>
      <c r="D694" s="1895"/>
      <c r="E694" s="1895"/>
      <c r="F694" s="1895"/>
      <c r="G694" s="1895"/>
      <c r="H694" s="1895"/>
      <c r="I694" s="1895"/>
      <c r="J694" s="1895"/>
    </row>
    <row r="695" spans="1:10" s="1894" customFormat="1" ht="15.75" customHeight="1">
      <c r="A695" s="1895"/>
      <c r="B695" s="1895"/>
      <c r="C695" s="1895"/>
      <c r="D695" s="1895"/>
      <c r="E695" s="1895"/>
      <c r="F695" s="1895"/>
      <c r="G695" s="1895"/>
      <c r="H695" s="1895"/>
      <c r="I695" s="1895"/>
      <c r="J695" s="1895"/>
    </row>
    <row r="696" spans="1:10" s="1894" customFormat="1" ht="15.75" customHeight="1">
      <c r="A696" s="1895"/>
      <c r="B696" s="1895"/>
      <c r="C696" s="1895"/>
      <c r="D696" s="1895"/>
      <c r="E696" s="1895"/>
      <c r="F696" s="1895"/>
      <c r="G696" s="1895"/>
      <c r="H696" s="1895"/>
      <c r="I696" s="1895"/>
      <c r="J696" s="1895"/>
    </row>
    <row r="697" spans="1:10" s="1894" customFormat="1" ht="15.75" customHeight="1">
      <c r="A697" s="1895"/>
      <c r="B697" s="1895"/>
      <c r="C697" s="1895"/>
      <c r="D697" s="1895"/>
      <c r="E697" s="1895"/>
      <c r="F697" s="1895"/>
      <c r="G697" s="1895"/>
      <c r="H697" s="1895"/>
      <c r="I697" s="1895"/>
      <c r="J697" s="1895"/>
    </row>
    <row r="698" spans="1:10" s="1894" customFormat="1" ht="15.75" customHeight="1">
      <c r="A698" s="1895"/>
      <c r="B698" s="1895"/>
      <c r="C698" s="1895"/>
      <c r="D698" s="1895"/>
      <c r="E698" s="1895"/>
      <c r="F698" s="1895"/>
      <c r="G698" s="1895"/>
      <c r="H698" s="1895"/>
      <c r="I698" s="1895"/>
      <c r="J698" s="1895"/>
    </row>
    <row r="699" spans="1:10" s="1894" customFormat="1" ht="15.75" customHeight="1">
      <c r="A699" s="1895"/>
      <c r="B699" s="1895"/>
      <c r="C699" s="1895"/>
      <c r="D699" s="1895"/>
      <c r="E699" s="1895"/>
      <c r="F699" s="1895"/>
      <c r="G699" s="1895"/>
      <c r="H699" s="1895"/>
      <c r="I699" s="1895"/>
      <c r="J699" s="1895"/>
    </row>
    <row r="700" spans="1:10" s="1894" customFormat="1" ht="15.75" customHeight="1">
      <c r="A700" s="1895"/>
      <c r="B700" s="1895"/>
      <c r="C700" s="1895"/>
      <c r="D700" s="1895"/>
      <c r="E700" s="1895"/>
      <c r="F700" s="1895"/>
      <c r="G700" s="1895"/>
      <c r="H700" s="1895"/>
      <c r="I700" s="1895"/>
      <c r="J700" s="1895"/>
    </row>
    <row r="701" spans="1:10" s="1894" customFormat="1" ht="15.75" customHeight="1">
      <c r="A701" s="1895"/>
      <c r="B701" s="1895"/>
      <c r="C701" s="1895"/>
      <c r="D701" s="1895"/>
      <c r="E701" s="1895"/>
      <c r="F701" s="1895"/>
      <c r="G701" s="1895"/>
      <c r="H701" s="1895"/>
      <c r="I701" s="1895"/>
      <c r="J701" s="1895"/>
    </row>
    <row r="702" spans="1:10" s="1894" customFormat="1" ht="15.75" customHeight="1">
      <c r="A702" s="1895"/>
      <c r="B702" s="1895"/>
      <c r="C702" s="1895"/>
      <c r="D702" s="1895"/>
      <c r="E702" s="1895"/>
      <c r="F702" s="1895"/>
      <c r="G702" s="1895"/>
      <c r="H702" s="1895"/>
      <c r="I702" s="1895"/>
      <c r="J702" s="1895"/>
    </row>
    <row r="703" spans="1:10" s="1894" customFormat="1" ht="15.75" customHeight="1">
      <c r="A703" s="1895"/>
      <c r="B703" s="1895"/>
      <c r="C703" s="1895"/>
      <c r="D703" s="1895"/>
      <c r="E703" s="1895"/>
      <c r="F703" s="1895"/>
      <c r="G703" s="1895"/>
      <c r="H703" s="1895"/>
      <c r="I703" s="1895"/>
      <c r="J703" s="1895"/>
    </row>
    <row r="704" spans="1:10" s="1894" customFormat="1" ht="15.75" customHeight="1">
      <c r="A704" s="1895"/>
      <c r="B704" s="1895"/>
      <c r="C704" s="1895"/>
      <c r="D704" s="1895"/>
      <c r="E704" s="1895"/>
      <c r="F704" s="1895"/>
      <c r="G704" s="1895"/>
      <c r="H704" s="1895"/>
      <c r="I704" s="1895"/>
      <c r="J704" s="1895"/>
    </row>
    <row r="705" spans="1:10" s="1894" customFormat="1" ht="15.75" customHeight="1">
      <c r="A705" s="1895"/>
      <c r="B705" s="1895"/>
      <c r="C705" s="1895"/>
      <c r="D705" s="1895"/>
      <c r="E705" s="1895"/>
      <c r="F705" s="1895"/>
      <c r="G705" s="1895"/>
      <c r="H705" s="1895"/>
      <c r="I705" s="1895"/>
      <c r="J705" s="1895"/>
    </row>
    <row r="706" spans="1:10" s="1894" customFormat="1" ht="15.75" customHeight="1">
      <c r="A706" s="1895"/>
      <c r="B706" s="1895"/>
      <c r="C706" s="1895"/>
      <c r="D706" s="1895"/>
      <c r="E706" s="1895"/>
      <c r="F706" s="1895"/>
      <c r="G706" s="1895"/>
      <c r="H706" s="1895"/>
      <c r="I706" s="1895"/>
      <c r="J706" s="1895"/>
    </row>
    <row r="707" spans="1:10" s="1894" customFormat="1" ht="15.75" customHeight="1">
      <c r="A707" s="1895"/>
      <c r="B707" s="1895"/>
      <c r="C707" s="1895"/>
      <c r="D707" s="1895"/>
      <c r="E707" s="1895"/>
      <c r="F707" s="1895"/>
      <c r="G707" s="1895"/>
      <c r="H707" s="1895"/>
      <c r="I707" s="1895"/>
      <c r="J707" s="1895"/>
    </row>
    <row r="708" spans="1:10" s="1894" customFormat="1" ht="15.75" customHeight="1">
      <c r="A708" s="1895"/>
      <c r="B708" s="1895"/>
      <c r="C708" s="1895"/>
      <c r="D708" s="1895"/>
      <c r="E708" s="1895"/>
      <c r="F708" s="1895"/>
      <c r="G708" s="1895"/>
      <c r="H708" s="1895"/>
      <c r="I708" s="1895"/>
      <c r="J708" s="1895"/>
    </row>
    <row r="709" spans="1:10" s="1894" customFormat="1" ht="15.75" customHeight="1">
      <c r="A709" s="1895"/>
      <c r="B709" s="1895"/>
      <c r="C709" s="1895"/>
      <c r="D709" s="1895"/>
      <c r="E709" s="1895"/>
      <c r="F709" s="1895"/>
      <c r="G709" s="1895"/>
      <c r="H709" s="1895"/>
      <c r="I709" s="1895"/>
      <c r="J709" s="1895"/>
    </row>
    <row r="710" spans="1:10" s="1894" customFormat="1" ht="15.75" customHeight="1">
      <c r="A710" s="1895"/>
      <c r="B710" s="1895"/>
      <c r="C710" s="1895"/>
      <c r="D710" s="1895"/>
      <c r="E710" s="1895"/>
      <c r="F710" s="1895"/>
      <c r="G710" s="1895"/>
      <c r="H710" s="1895"/>
      <c r="I710" s="1895"/>
      <c r="J710" s="1895"/>
    </row>
    <row r="711" spans="1:10" s="1894" customFormat="1" ht="15.75" customHeight="1">
      <c r="A711" s="1895"/>
      <c r="B711" s="1895"/>
      <c r="C711" s="1895"/>
      <c r="D711" s="1895"/>
      <c r="E711" s="1895"/>
      <c r="F711" s="1895"/>
      <c r="G711" s="1895"/>
      <c r="H711" s="1895"/>
      <c r="I711" s="1895"/>
      <c r="J711" s="1895"/>
    </row>
    <row r="712" spans="1:10" s="1894" customFormat="1" ht="15.75" customHeight="1">
      <c r="A712" s="1895"/>
      <c r="B712" s="1895"/>
      <c r="C712" s="1895"/>
      <c r="D712" s="1895"/>
      <c r="E712" s="1895"/>
      <c r="F712" s="1895"/>
      <c r="G712" s="1895"/>
      <c r="H712" s="1895"/>
      <c r="I712" s="1895"/>
      <c r="J712" s="1895"/>
    </row>
    <row r="713" spans="1:10" s="1894" customFormat="1" ht="15.75" customHeight="1">
      <c r="A713" s="1895"/>
      <c r="B713" s="1895"/>
      <c r="C713" s="1895"/>
      <c r="D713" s="1895"/>
      <c r="E713" s="1895"/>
      <c r="F713" s="1895"/>
      <c r="G713" s="1895"/>
      <c r="H713" s="1895"/>
      <c r="I713" s="1895"/>
      <c r="J713" s="1895"/>
    </row>
    <row r="714" spans="1:10" s="1894" customFormat="1" ht="15.75" customHeight="1">
      <c r="A714" s="1895"/>
      <c r="B714" s="1895"/>
      <c r="C714" s="1895"/>
      <c r="D714" s="1895"/>
      <c r="E714" s="1895"/>
      <c r="F714" s="1895"/>
      <c r="G714" s="1895"/>
      <c r="H714" s="1895"/>
      <c r="I714" s="1895"/>
      <c r="J714" s="1895"/>
    </row>
    <row r="715" spans="1:10" s="1894" customFormat="1" ht="15.75" customHeight="1">
      <c r="A715" s="1895"/>
      <c r="B715" s="1895"/>
      <c r="C715" s="1895"/>
      <c r="D715" s="1895"/>
      <c r="E715" s="1895"/>
      <c r="F715" s="1895"/>
      <c r="G715" s="1895"/>
      <c r="H715" s="1895"/>
      <c r="I715" s="1895"/>
      <c r="J715" s="1895"/>
    </row>
    <row r="716" spans="1:10" s="1894" customFormat="1" ht="15.75" customHeight="1">
      <c r="A716" s="1895"/>
      <c r="B716" s="1895"/>
      <c r="C716" s="1895"/>
      <c r="D716" s="1895"/>
      <c r="E716" s="1895"/>
      <c r="F716" s="1895"/>
      <c r="G716" s="1895"/>
      <c r="H716" s="1895"/>
      <c r="I716" s="1895"/>
      <c r="J716" s="1895"/>
    </row>
    <row r="717" spans="1:10" s="1894" customFormat="1" ht="15.75" customHeight="1">
      <c r="A717" s="1895"/>
      <c r="B717" s="1895"/>
      <c r="C717" s="1895"/>
      <c r="D717" s="1895"/>
      <c r="E717" s="1895"/>
      <c r="F717" s="1895"/>
      <c r="G717" s="1895"/>
      <c r="H717" s="1895"/>
      <c r="I717" s="1895"/>
      <c r="J717" s="1895"/>
    </row>
    <row r="718" spans="1:10" s="1894" customFormat="1" ht="15.75" customHeight="1">
      <c r="A718" s="1895"/>
      <c r="B718" s="1895"/>
      <c r="C718" s="1895"/>
      <c r="D718" s="1895"/>
      <c r="E718" s="1895"/>
      <c r="F718" s="1895"/>
      <c r="G718" s="1895"/>
      <c r="H718" s="1895"/>
      <c r="I718" s="1895"/>
      <c r="J718" s="1895"/>
    </row>
    <row r="719" spans="1:10" s="1894" customFormat="1" ht="15.75" customHeight="1">
      <c r="A719" s="1895"/>
      <c r="B719" s="1895"/>
      <c r="C719" s="1895"/>
      <c r="D719" s="1895"/>
      <c r="E719" s="1895"/>
      <c r="F719" s="1895"/>
      <c r="G719" s="1895"/>
      <c r="H719" s="1895"/>
      <c r="I719" s="1895"/>
      <c r="J719" s="1895"/>
    </row>
    <row r="720" spans="1:10" s="1894" customFormat="1" ht="15.75" customHeight="1">
      <c r="A720" s="1895"/>
      <c r="B720" s="1895"/>
      <c r="C720" s="1895"/>
      <c r="D720" s="1895"/>
      <c r="E720" s="1895"/>
      <c r="F720" s="1895"/>
      <c r="G720" s="1895"/>
      <c r="H720" s="1895"/>
      <c r="I720" s="1895"/>
      <c r="J720" s="1895"/>
    </row>
    <row r="721" spans="1:10" s="1894" customFormat="1" ht="15.75" customHeight="1">
      <c r="A721" s="1895"/>
      <c r="B721" s="1895"/>
      <c r="C721" s="1895"/>
      <c r="D721" s="1895"/>
      <c r="E721" s="1895"/>
      <c r="F721" s="1895"/>
      <c r="G721" s="1895"/>
      <c r="H721" s="1895"/>
      <c r="I721" s="1895"/>
      <c r="J721" s="1895"/>
    </row>
    <row r="722" spans="1:10" s="1894" customFormat="1" ht="15.75" customHeight="1">
      <c r="A722" s="1895"/>
      <c r="B722" s="1895"/>
      <c r="C722" s="1895"/>
      <c r="D722" s="1895"/>
      <c r="E722" s="1895"/>
      <c r="F722" s="1895"/>
      <c r="G722" s="1895"/>
      <c r="H722" s="1895"/>
      <c r="I722" s="1895"/>
      <c r="J722" s="1895"/>
    </row>
    <row r="723" spans="1:10" s="1894" customFormat="1" ht="15.75" customHeight="1">
      <c r="A723" s="1895"/>
      <c r="B723" s="1895"/>
      <c r="C723" s="1895"/>
      <c r="D723" s="1895"/>
      <c r="E723" s="1895"/>
      <c r="F723" s="1895"/>
      <c r="G723" s="1895"/>
      <c r="H723" s="1895"/>
      <c r="I723" s="1895"/>
      <c r="J723" s="1895"/>
    </row>
    <row r="724" spans="1:10" s="1894" customFormat="1" ht="15.75" customHeight="1">
      <c r="A724" s="1895"/>
      <c r="B724" s="1895"/>
      <c r="C724" s="1895"/>
      <c r="D724" s="1895"/>
      <c r="E724" s="1895"/>
      <c r="F724" s="1895"/>
      <c r="G724" s="1895"/>
      <c r="H724" s="1895"/>
      <c r="I724" s="1895"/>
      <c r="J724" s="1895"/>
    </row>
    <row r="725" spans="1:10" s="1894" customFormat="1" ht="15.75" customHeight="1">
      <c r="A725" s="1895"/>
      <c r="B725" s="1895"/>
      <c r="C725" s="1895"/>
      <c r="D725" s="1895"/>
      <c r="E725" s="1895"/>
      <c r="F725" s="1895"/>
      <c r="G725" s="1895"/>
      <c r="H725" s="1895"/>
      <c r="I725" s="1895"/>
      <c r="J725" s="1895"/>
    </row>
    <row r="726" spans="1:10" s="1894" customFormat="1" ht="15.75" customHeight="1">
      <c r="A726" s="1895"/>
      <c r="B726" s="1895"/>
      <c r="C726" s="1895"/>
      <c r="D726" s="1895"/>
      <c r="E726" s="1895"/>
      <c r="F726" s="1895"/>
      <c r="G726" s="1895"/>
      <c r="H726" s="1895"/>
      <c r="I726" s="1895"/>
      <c r="J726" s="1895"/>
    </row>
    <row r="727" spans="1:10" s="1894" customFormat="1" ht="15.75" customHeight="1">
      <c r="A727" s="1895"/>
      <c r="B727" s="1895"/>
      <c r="C727" s="1895"/>
      <c r="D727" s="1895"/>
      <c r="E727" s="1895"/>
      <c r="F727" s="1895"/>
      <c r="G727" s="1895"/>
      <c r="H727" s="1895"/>
      <c r="I727" s="1895"/>
      <c r="J727" s="1895"/>
    </row>
    <row r="728" spans="1:10" s="1894" customFormat="1" ht="15.75" customHeight="1">
      <c r="A728" s="1895"/>
      <c r="B728" s="1895"/>
      <c r="C728" s="1895"/>
      <c r="D728" s="1895"/>
      <c r="E728" s="1895"/>
      <c r="F728" s="1895"/>
      <c r="G728" s="1895"/>
      <c r="H728" s="1895"/>
      <c r="I728" s="1895"/>
      <c r="J728" s="1895"/>
    </row>
    <row r="729" spans="1:10" s="1894" customFormat="1" ht="15.75" customHeight="1">
      <c r="A729" s="1895"/>
      <c r="B729" s="1895"/>
      <c r="C729" s="1895"/>
      <c r="D729" s="1895"/>
      <c r="E729" s="1895"/>
      <c r="F729" s="1895"/>
      <c r="G729" s="1895"/>
      <c r="H729" s="1895"/>
      <c r="I729" s="1895"/>
      <c r="J729" s="1895"/>
    </row>
    <row r="730" spans="1:10" s="1894" customFormat="1" ht="15.75" customHeight="1">
      <c r="A730" s="1895"/>
      <c r="B730" s="1895"/>
      <c r="C730" s="1895"/>
      <c r="D730" s="1895"/>
      <c r="E730" s="1895"/>
      <c r="F730" s="1895"/>
      <c r="G730" s="1895"/>
      <c r="H730" s="1895"/>
      <c r="I730" s="1895"/>
      <c r="J730" s="1895"/>
    </row>
    <row r="731" spans="1:10" s="1894" customFormat="1" ht="15.75" customHeight="1">
      <c r="A731" s="1895"/>
      <c r="B731" s="1895"/>
      <c r="C731" s="1895"/>
      <c r="D731" s="1895"/>
      <c r="E731" s="1895"/>
      <c r="F731" s="1895"/>
      <c r="G731" s="1895"/>
      <c r="H731" s="1895"/>
      <c r="I731" s="1895"/>
      <c r="J731" s="1895"/>
    </row>
    <row r="732" spans="1:10" s="1894" customFormat="1" ht="15.75" customHeight="1">
      <c r="A732" s="1895"/>
      <c r="B732" s="1895"/>
      <c r="C732" s="1895"/>
      <c r="D732" s="1895"/>
      <c r="E732" s="1895"/>
      <c r="F732" s="1895"/>
      <c r="G732" s="1895"/>
      <c r="H732" s="1895"/>
      <c r="I732" s="1895"/>
      <c r="J732" s="1895"/>
    </row>
    <row r="733" spans="1:10" s="1894" customFormat="1" ht="15.75" customHeight="1">
      <c r="A733" s="1895"/>
      <c r="B733" s="1895"/>
      <c r="C733" s="1895"/>
      <c r="D733" s="1895"/>
      <c r="E733" s="1895"/>
      <c r="F733" s="1895"/>
      <c r="G733" s="1895"/>
      <c r="H733" s="1895"/>
      <c r="I733" s="1895"/>
      <c r="J733" s="1895"/>
    </row>
    <row r="734" spans="1:10" s="1894" customFormat="1" ht="15.75" customHeight="1">
      <c r="A734" s="1895"/>
      <c r="B734" s="1895"/>
      <c r="C734" s="1895"/>
      <c r="D734" s="1895"/>
      <c r="E734" s="1895"/>
      <c r="F734" s="1895"/>
      <c r="G734" s="1895"/>
      <c r="H734" s="1895"/>
      <c r="I734" s="1895"/>
      <c r="J734" s="1895"/>
    </row>
    <row r="735" spans="1:10" s="1894" customFormat="1" ht="15.75" customHeight="1">
      <c r="A735" s="1895"/>
      <c r="B735" s="1895"/>
      <c r="C735" s="1895"/>
      <c r="D735" s="1895"/>
      <c r="E735" s="1895"/>
      <c r="F735" s="1895"/>
      <c r="G735" s="1895"/>
      <c r="H735" s="1895"/>
      <c r="I735" s="1895"/>
      <c r="J735" s="1895"/>
    </row>
    <row r="736" spans="1:10" s="1894" customFormat="1" ht="15.75" customHeight="1">
      <c r="A736" s="1895"/>
      <c r="B736" s="1895"/>
      <c r="C736" s="1895"/>
      <c r="D736" s="1895"/>
      <c r="E736" s="1895"/>
      <c r="F736" s="1895"/>
      <c r="G736" s="1895"/>
      <c r="H736" s="1895"/>
      <c r="I736" s="1895"/>
      <c r="J736" s="1895"/>
    </row>
    <row r="737" spans="1:10" s="1894" customFormat="1" ht="15.75" customHeight="1">
      <c r="A737" s="1895"/>
      <c r="B737" s="1895"/>
      <c r="C737" s="1895"/>
      <c r="D737" s="1895"/>
      <c r="E737" s="1895"/>
      <c r="F737" s="1895"/>
      <c r="G737" s="1895"/>
      <c r="H737" s="1895"/>
      <c r="I737" s="1895"/>
      <c r="J737" s="1895"/>
    </row>
    <row r="738" spans="1:10" s="1894" customFormat="1" ht="15.75" customHeight="1">
      <c r="A738" s="1895"/>
      <c r="B738" s="1895"/>
      <c r="C738" s="1895"/>
      <c r="D738" s="1895"/>
      <c r="E738" s="1895"/>
      <c r="F738" s="1895"/>
      <c r="G738" s="1895"/>
      <c r="H738" s="1895"/>
      <c r="I738" s="1895"/>
      <c r="J738" s="1895"/>
    </row>
    <row r="739" spans="1:10" s="1894" customFormat="1" ht="15.75" customHeight="1">
      <c r="A739" s="1895"/>
      <c r="B739" s="1895"/>
      <c r="C739" s="1895"/>
      <c r="D739" s="1895"/>
      <c r="E739" s="1895"/>
      <c r="F739" s="1895"/>
      <c r="G739" s="1895"/>
      <c r="H739" s="1895"/>
      <c r="I739" s="1895"/>
      <c r="J739" s="1895"/>
    </row>
    <row r="740" spans="1:10" s="1894" customFormat="1" ht="15.75" customHeight="1">
      <c r="A740" s="1895"/>
      <c r="B740" s="1895"/>
      <c r="C740" s="1895"/>
      <c r="D740" s="1895"/>
      <c r="E740" s="1895"/>
      <c r="F740" s="1895"/>
      <c r="G740" s="1895"/>
      <c r="H740" s="1895"/>
      <c r="I740" s="1895"/>
      <c r="J740" s="1895"/>
    </row>
    <row r="741" spans="1:10" s="1894" customFormat="1" ht="15.75" customHeight="1">
      <c r="A741" s="1895"/>
      <c r="B741" s="1895"/>
      <c r="C741" s="1895"/>
      <c r="D741" s="1895"/>
      <c r="E741" s="1895"/>
      <c r="F741" s="1895"/>
      <c r="G741" s="1895"/>
      <c r="H741" s="1895"/>
      <c r="I741" s="1895"/>
      <c r="J741" s="1895"/>
    </row>
    <row r="742" spans="1:10" s="1894" customFormat="1" ht="15.75" customHeight="1">
      <c r="A742" s="1895"/>
      <c r="B742" s="1895"/>
      <c r="C742" s="1895"/>
      <c r="D742" s="1895"/>
      <c r="E742" s="1895"/>
      <c r="F742" s="1895"/>
      <c r="G742" s="1895"/>
      <c r="H742" s="1895"/>
      <c r="I742" s="1895"/>
      <c r="J742" s="1895"/>
    </row>
    <row r="743" spans="1:10" s="1894" customFormat="1" ht="15.75" customHeight="1">
      <c r="A743" s="1895"/>
      <c r="B743" s="1895"/>
      <c r="C743" s="1895"/>
      <c r="D743" s="1895"/>
      <c r="E743" s="1895"/>
      <c r="F743" s="1895"/>
      <c r="G743" s="1895"/>
      <c r="H743" s="1895"/>
      <c r="I743" s="1895"/>
      <c r="J743" s="1895"/>
    </row>
    <row r="744" spans="1:10" s="1894" customFormat="1" ht="15.75" customHeight="1">
      <c r="A744" s="1895"/>
      <c r="B744" s="1895"/>
      <c r="C744" s="1895"/>
      <c r="D744" s="1895"/>
      <c r="E744" s="1895"/>
      <c r="F744" s="1895"/>
      <c r="G744" s="1895"/>
      <c r="H744" s="1895"/>
      <c r="I744" s="1895"/>
      <c r="J744" s="1895"/>
    </row>
    <row r="745" spans="1:10" s="1894" customFormat="1" ht="15.75" customHeight="1">
      <c r="A745" s="1895"/>
      <c r="B745" s="1895"/>
      <c r="C745" s="1895"/>
      <c r="D745" s="1895"/>
      <c r="E745" s="1895"/>
      <c r="F745" s="1895"/>
      <c r="G745" s="1895"/>
      <c r="H745" s="1895"/>
      <c r="I745" s="1895"/>
      <c r="J745" s="1895"/>
    </row>
    <row r="746" spans="1:10" s="1894" customFormat="1" ht="15.75" customHeight="1">
      <c r="A746" s="1895"/>
      <c r="B746" s="1895"/>
      <c r="C746" s="1895"/>
      <c r="D746" s="1895"/>
      <c r="E746" s="1895"/>
      <c r="F746" s="1895"/>
      <c r="G746" s="1895"/>
      <c r="H746" s="1895"/>
      <c r="I746" s="1895"/>
      <c r="J746" s="1895"/>
    </row>
    <row r="747" spans="1:10" s="1894" customFormat="1" ht="15.75" customHeight="1">
      <c r="A747" s="1895"/>
      <c r="B747" s="1895"/>
      <c r="C747" s="1895"/>
      <c r="D747" s="1895"/>
      <c r="E747" s="1895"/>
      <c r="F747" s="1895"/>
      <c r="G747" s="1895"/>
      <c r="H747" s="1895"/>
      <c r="I747" s="1895"/>
      <c r="J747" s="1895"/>
    </row>
    <row r="748" spans="1:10" s="1894" customFormat="1" ht="15.75" customHeight="1">
      <c r="A748" s="1895"/>
      <c r="B748" s="1895"/>
      <c r="C748" s="1895"/>
      <c r="D748" s="1895"/>
      <c r="E748" s="1895"/>
      <c r="F748" s="1895"/>
      <c r="G748" s="1895"/>
      <c r="H748" s="1895"/>
      <c r="I748" s="1895"/>
      <c r="J748" s="1895"/>
    </row>
    <row r="749" spans="1:10" s="1894" customFormat="1" ht="15.75" customHeight="1">
      <c r="A749" s="1895"/>
      <c r="B749" s="1895"/>
      <c r="C749" s="1895"/>
      <c r="D749" s="1895"/>
      <c r="E749" s="1895"/>
      <c r="F749" s="1895"/>
      <c r="G749" s="1895"/>
      <c r="H749" s="1895"/>
      <c r="I749" s="1895"/>
      <c r="J749" s="1895"/>
    </row>
    <row r="750" spans="1:10" s="1894" customFormat="1" ht="15.75" customHeight="1">
      <c r="A750" s="1895"/>
      <c r="B750" s="1895"/>
      <c r="C750" s="1895"/>
      <c r="D750" s="1895"/>
      <c r="E750" s="1895"/>
      <c r="F750" s="1895"/>
      <c r="G750" s="1895"/>
      <c r="H750" s="1895"/>
      <c r="I750" s="1895"/>
      <c r="J750" s="1895"/>
    </row>
    <row r="751" spans="1:10" s="1894" customFormat="1" ht="15.75" customHeight="1">
      <c r="A751" s="1895"/>
      <c r="B751" s="1895"/>
      <c r="C751" s="1895"/>
      <c r="D751" s="1895"/>
      <c r="E751" s="1895"/>
      <c r="F751" s="1895"/>
      <c r="G751" s="1895"/>
      <c r="H751" s="1895"/>
      <c r="I751" s="1895"/>
      <c r="J751" s="1895"/>
    </row>
    <row r="752" spans="1:10" s="1894" customFormat="1" ht="15.75" customHeight="1">
      <c r="A752" s="1895"/>
      <c r="B752" s="1895"/>
      <c r="C752" s="1895"/>
      <c r="D752" s="1895"/>
      <c r="E752" s="1895"/>
      <c r="F752" s="1895"/>
      <c r="G752" s="1895"/>
      <c r="H752" s="1895"/>
      <c r="I752" s="1895"/>
      <c r="J752" s="1895"/>
    </row>
    <row r="753" spans="1:10" s="1894" customFormat="1" ht="15.75" customHeight="1">
      <c r="A753" s="1895"/>
      <c r="B753" s="1895"/>
      <c r="C753" s="1895"/>
      <c r="D753" s="1895"/>
      <c r="E753" s="1895"/>
      <c r="F753" s="1895"/>
      <c r="G753" s="1895"/>
      <c r="H753" s="1895"/>
      <c r="I753" s="1895"/>
      <c r="J753" s="1895"/>
    </row>
    <row r="754" spans="1:10" s="1894" customFormat="1" ht="15.75" customHeight="1">
      <c r="A754" s="1895"/>
      <c r="B754" s="1895"/>
      <c r="C754" s="1895"/>
      <c r="D754" s="1895"/>
      <c r="E754" s="1895"/>
      <c r="F754" s="1895"/>
      <c r="G754" s="1895"/>
      <c r="H754" s="1895"/>
      <c r="I754" s="1895"/>
      <c r="J754" s="1895"/>
    </row>
    <row r="755" spans="1:10" s="1894" customFormat="1" ht="15.75" customHeight="1">
      <c r="A755" s="1895"/>
      <c r="B755" s="1895"/>
      <c r="C755" s="1895"/>
      <c r="D755" s="1895"/>
      <c r="E755" s="1895"/>
      <c r="F755" s="1895"/>
      <c r="G755" s="1895"/>
      <c r="H755" s="1895"/>
      <c r="I755" s="1895"/>
      <c r="J755" s="1895"/>
    </row>
    <row r="756" spans="1:10" s="1894" customFormat="1" ht="15.75" customHeight="1">
      <c r="A756" s="1895"/>
      <c r="B756" s="1895"/>
      <c r="C756" s="1895"/>
      <c r="D756" s="1895"/>
      <c r="E756" s="1895"/>
      <c r="F756" s="1895"/>
      <c r="G756" s="1895"/>
      <c r="H756" s="1895"/>
      <c r="I756" s="1895"/>
      <c r="J756" s="1895"/>
    </row>
    <row r="757" spans="1:10" s="1894" customFormat="1" ht="15.75" customHeight="1">
      <c r="A757" s="1895"/>
      <c r="B757" s="1895"/>
      <c r="C757" s="1895"/>
      <c r="D757" s="1895"/>
      <c r="E757" s="1895"/>
      <c r="F757" s="1895"/>
      <c r="G757" s="1895"/>
      <c r="H757" s="1895"/>
      <c r="I757" s="1895"/>
      <c r="J757" s="1895"/>
    </row>
    <row r="758" spans="1:10" s="1894" customFormat="1" ht="15.75" customHeight="1">
      <c r="A758" s="1895"/>
      <c r="B758" s="1895"/>
      <c r="C758" s="1895"/>
      <c r="D758" s="1895"/>
      <c r="E758" s="1895"/>
      <c r="F758" s="1895"/>
      <c r="G758" s="1895"/>
      <c r="H758" s="1895"/>
      <c r="I758" s="1895"/>
      <c r="J758" s="1895"/>
    </row>
    <row r="759" spans="1:10" s="1894" customFormat="1" ht="15.75" customHeight="1">
      <c r="A759" s="1895"/>
      <c r="B759" s="1895"/>
      <c r="C759" s="1895"/>
      <c r="D759" s="1895"/>
      <c r="E759" s="1895"/>
      <c r="F759" s="1895"/>
      <c r="G759" s="1895"/>
      <c r="H759" s="1895"/>
      <c r="I759" s="1895"/>
      <c r="J759" s="1895"/>
    </row>
    <row r="760" spans="1:10" s="1894" customFormat="1" ht="15.75" customHeight="1">
      <c r="A760" s="1895"/>
      <c r="B760" s="1895"/>
      <c r="C760" s="1895"/>
      <c r="D760" s="1895"/>
      <c r="E760" s="1895"/>
      <c r="F760" s="1895"/>
      <c r="G760" s="1895"/>
      <c r="H760" s="1895"/>
      <c r="I760" s="1895"/>
      <c r="J760" s="1895"/>
    </row>
    <row r="761" spans="1:10" s="1894" customFormat="1" ht="15.75" customHeight="1">
      <c r="A761" s="1895"/>
      <c r="B761" s="1895"/>
      <c r="C761" s="1895"/>
      <c r="D761" s="1895"/>
      <c r="E761" s="1895"/>
      <c r="F761" s="1895"/>
      <c r="G761" s="1895"/>
      <c r="H761" s="1895"/>
      <c r="I761" s="1895"/>
      <c r="J761" s="1895"/>
    </row>
    <row r="762" spans="1:10" s="1894" customFormat="1" ht="15.75" customHeight="1">
      <c r="A762" s="1895"/>
      <c r="B762" s="1895"/>
      <c r="C762" s="1895"/>
      <c r="D762" s="1895"/>
      <c r="E762" s="1895"/>
      <c r="F762" s="1895"/>
      <c r="G762" s="1895"/>
      <c r="H762" s="1895"/>
      <c r="I762" s="1895"/>
      <c r="J762" s="1895"/>
    </row>
    <row r="763" spans="1:10" s="1894" customFormat="1" ht="15.75" customHeight="1">
      <c r="A763" s="1895"/>
      <c r="B763" s="1895"/>
      <c r="C763" s="1895"/>
      <c r="D763" s="1895"/>
      <c r="E763" s="1895"/>
      <c r="F763" s="1895"/>
      <c r="G763" s="1895"/>
      <c r="H763" s="1895"/>
      <c r="I763" s="1895"/>
      <c r="J763" s="1895"/>
    </row>
    <row r="764" spans="1:10" s="1894" customFormat="1" ht="15.75" customHeight="1">
      <c r="A764" s="1895"/>
      <c r="B764" s="1895"/>
      <c r="C764" s="1895"/>
      <c r="D764" s="1895"/>
      <c r="E764" s="1895"/>
      <c r="F764" s="1895"/>
      <c r="G764" s="1895"/>
      <c r="H764" s="1895"/>
      <c r="I764" s="1895"/>
      <c r="J764" s="1895"/>
    </row>
    <row r="765" spans="1:10" s="1894" customFormat="1" ht="15.75" customHeight="1">
      <c r="A765" s="1895"/>
      <c r="B765" s="1895"/>
      <c r="C765" s="1895"/>
      <c r="D765" s="1895"/>
      <c r="E765" s="1895"/>
      <c r="F765" s="1895"/>
      <c r="G765" s="1895"/>
      <c r="H765" s="1895"/>
      <c r="I765" s="1895"/>
      <c r="J765" s="1895"/>
    </row>
    <row r="766" spans="1:10" s="1894" customFormat="1" ht="15.75" customHeight="1">
      <c r="A766" s="1895"/>
      <c r="B766" s="1895"/>
      <c r="C766" s="1895"/>
      <c r="D766" s="1895"/>
      <c r="E766" s="1895"/>
      <c r="F766" s="1895"/>
      <c r="G766" s="1895"/>
      <c r="H766" s="1895"/>
      <c r="I766" s="1895"/>
      <c r="J766" s="1895"/>
    </row>
    <row r="767" spans="1:10" s="1894" customFormat="1" ht="15.75" customHeight="1">
      <c r="A767" s="1895"/>
      <c r="B767" s="1895"/>
      <c r="C767" s="1895"/>
      <c r="D767" s="1895"/>
      <c r="E767" s="1895"/>
      <c r="F767" s="1895"/>
      <c r="G767" s="1895"/>
      <c r="H767" s="1895"/>
      <c r="I767" s="1895"/>
      <c r="J767" s="1895"/>
    </row>
    <row r="768" spans="1:10" s="1894" customFormat="1" ht="15.75" customHeight="1">
      <c r="A768" s="1895"/>
      <c r="B768" s="1895"/>
      <c r="C768" s="1895"/>
      <c r="D768" s="1895"/>
      <c r="E768" s="1895"/>
      <c r="F768" s="1895"/>
      <c r="G768" s="1895"/>
      <c r="H768" s="1895"/>
      <c r="I768" s="1895"/>
      <c r="J768" s="1895"/>
    </row>
    <row r="769" spans="1:10" s="1894" customFormat="1" ht="15.75" customHeight="1">
      <c r="A769" s="1895"/>
      <c r="B769" s="1895"/>
      <c r="C769" s="1895"/>
      <c r="D769" s="1895"/>
      <c r="E769" s="1895"/>
      <c r="F769" s="1895"/>
      <c r="G769" s="1895"/>
      <c r="H769" s="1895"/>
      <c r="I769" s="1895"/>
      <c r="J769" s="1895"/>
    </row>
    <row r="770" spans="1:10" s="1894" customFormat="1" ht="15.75" customHeight="1">
      <c r="A770" s="1895"/>
      <c r="B770" s="1895"/>
      <c r="C770" s="1895"/>
      <c r="D770" s="1895"/>
      <c r="E770" s="1895"/>
      <c r="F770" s="1895"/>
      <c r="G770" s="1895"/>
      <c r="H770" s="1895"/>
      <c r="I770" s="1895"/>
      <c r="J770" s="1895"/>
    </row>
    <row r="771" spans="1:10" s="1894" customFormat="1" ht="15.75" customHeight="1">
      <c r="A771" s="1895"/>
      <c r="B771" s="1895"/>
      <c r="C771" s="1895"/>
      <c r="D771" s="1895"/>
      <c r="E771" s="1895"/>
      <c r="F771" s="1895"/>
      <c r="G771" s="1895"/>
      <c r="H771" s="1895"/>
      <c r="I771" s="1895"/>
      <c r="J771" s="1895"/>
    </row>
    <row r="772" spans="1:10" s="1894" customFormat="1" ht="15.75" customHeight="1">
      <c r="A772" s="1895"/>
      <c r="B772" s="1895"/>
      <c r="C772" s="1895"/>
      <c r="D772" s="1895"/>
      <c r="E772" s="1895"/>
      <c r="F772" s="1895"/>
      <c r="G772" s="1895"/>
      <c r="H772" s="1895"/>
      <c r="I772" s="1895"/>
      <c r="J772" s="1895"/>
    </row>
    <row r="773" spans="1:10" s="1894" customFormat="1" ht="15.75" customHeight="1">
      <c r="A773" s="1895"/>
      <c r="B773" s="1895"/>
      <c r="C773" s="1895"/>
      <c r="D773" s="1895"/>
      <c r="E773" s="1895"/>
      <c r="F773" s="1895"/>
      <c r="G773" s="1895"/>
      <c r="H773" s="1895"/>
      <c r="I773" s="1895"/>
      <c r="J773" s="1895"/>
    </row>
    <row r="774" spans="1:10" s="1894" customFormat="1" ht="15.75" customHeight="1">
      <c r="A774" s="1895"/>
      <c r="B774" s="1895"/>
      <c r="C774" s="1895"/>
      <c r="D774" s="1895"/>
      <c r="E774" s="1895"/>
      <c r="F774" s="1895"/>
      <c r="G774" s="1895"/>
      <c r="H774" s="1895"/>
      <c r="I774" s="1895"/>
      <c r="J774" s="1895"/>
    </row>
    <row r="775" spans="1:10" s="1894" customFormat="1" ht="15.75" customHeight="1">
      <c r="A775" s="1895"/>
      <c r="B775" s="1895"/>
      <c r="C775" s="1895"/>
      <c r="D775" s="1895"/>
      <c r="E775" s="1895"/>
      <c r="F775" s="1895"/>
      <c r="G775" s="1895"/>
      <c r="H775" s="1895"/>
      <c r="I775" s="1895"/>
      <c r="J775" s="1895"/>
    </row>
    <row r="776" spans="1:10" s="1894" customFormat="1" ht="15.75" customHeight="1">
      <c r="A776" s="1895"/>
      <c r="B776" s="1895"/>
      <c r="C776" s="1895"/>
      <c r="D776" s="1895"/>
      <c r="E776" s="1895"/>
      <c r="F776" s="1895"/>
      <c r="G776" s="1895"/>
      <c r="H776" s="1895"/>
      <c r="I776" s="1895"/>
      <c r="J776" s="1895"/>
    </row>
    <row r="777" spans="1:10" s="1894" customFormat="1" ht="15.75" customHeight="1">
      <c r="A777" s="1895"/>
      <c r="B777" s="1895"/>
      <c r="C777" s="1895"/>
      <c r="D777" s="1895"/>
      <c r="E777" s="1895"/>
      <c r="F777" s="1895"/>
      <c r="G777" s="1895"/>
      <c r="H777" s="1895"/>
      <c r="I777" s="1895"/>
      <c r="J777" s="1895"/>
    </row>
    <row r="778" spans="1:10" s="1894" customFormat="1" ht="15.75" customHeight="1">
      <c r="A778" s="1895"/>
      <c r="B778" s="1895"/>
      <c r="C778" s="1895"/>
      <c r="D778" s="1895"/>
      <c r="E778" s="1895"/>
      <c r="F778" s="1895"/>
      <c r="G778" s="1895"/>
      <c r="H778" s="1895"/>
      <c r="I778" s="1895"/>
      <c r="J778" s="1895"/>
    </row>
    <row r="779" spans="1:10" s="1894" customFormat="1" ht="15.75" customHeight="1">
      <c r="A779" s="1895"/>
      <c r="B779" s="1895"/>
      <c r="C779" s="1895"/>
      <c r="D779" s="1895"/>
      <c r="E779" s="1895"/>
      <c r="F779" s="1895"/>
      <c r="G779" s="1895"/>
      <c r="H779" s="1895"/>
      <c r="I779" s="1895"/>
      <c r="J779" s="1895"/>
    </row>
    <row r="780" spans="1:10" s="1894" customFormat="1" ht="15.75" customHeight="1">
      <c r="A780" s="1895"/>
      <c r="B780" s="1895"/>
      <c r="C780" s="1895"/>
      <c r="D780" s="1895"/>
      <c r="E780" s="1895"/>
      <c r="F780" s="1895"/>
      <c r="G780" s="1895"/>
      <c r="H780" s="1895"/>
      <c r="I780" s="1895"/>
      <c r="J780" s="1895"/>
    </row>
    <row r="781" spans="1:10" s="1894" customFormat="1" ht="15.75" customHeight="1">
      <c r="A781" s="1895"/>
      <c r="B781" s="1895"/>
      <c r="C781" s="1895"/>
      <c r="D781" s="1895"/>
      <c r="E781" s="1895"/>
      <c r="F781" s="1895"/>
      <c r="G781" s="1895"/>
      <c r="H781" s="1895"/>
      <c r="I781" s="1895"/>
      <c r="J781" s="1895"/>
    </row>
    <row r="782" spans="1:10" s="1894" customFormat="1" ht="15.75" customHeight="1">
      <c r="A782" s="1895"/>
      <c r="B782" s="1895"/>
      <c r="C782" s="1895"/>
      <c r="D782" s="1895"/>
      <c r="E782" s="1895"/>
      <c r="F782" s="1895"/>
      <c r="G782" s="1895"/>
      <c r="H782" s="1895"/>
      <c r="I782" s="1895"/>
      <c r="J782" s="1895"/>
    </row>
    <row r="783" spans="1:10" s="1894" customFormat="1" ht="15.75" customHeight="1">
      <c r="A783" s="1895"/>
      <c r="B783" s="1895"/>
      <c r="C783" s="1895"/>
      <c r="D783" s="1895"/>
      <c r="E783" s="1895"/>
      <c r="F783" s="1895"/>
      <c r="G783" s="1895"/>
      <c r="H783" s="1895"/>
      <c r="I783" s="1895"/>
      <c r="J783" s="1895"/>
    </row>
    <row r="784" spans="1:10" s="1894" customFormat="1" ht="15.75" customHeight="1">
      <c r="A784" s="1895"/>
      <c r="B784" s="1895"/>
      <c r="C784" s="1895"/>
      <c r="D784" s="1895"/>
      <c r="E784" s="1895"/>
      <c r="F784" s="1895"/>
      <c r="G784" s="1895"/>
      <c r="H784" s="1895"/>
      <c r="I784" s="1895"/>
      <c r="J784" s="1895"/>
    </row>
    <row r="785" spans="1:10" s="1894" customFormat="1" ht="15.75" customHeight="1">
      <c r="A785" s="1895"/>
      <c r="B785" s="1895"/>
      <c r="C785" s="1895"/>
      <c r="D785" s="1895"/>
      <c r="E785" s="1895"/>
      <c r="F785" s="1895"/>
      <c r="G785" s="1895"/>
      <c r="H785" s="1895"/>
      <c r="I785" s="1895"/>
      <c r="J785" s="1895"/>
    </row>
    <row r="786" spans="1:10" s="1894" customFormat="1" ht="15.75" customHeight="1">
      <c r="A786" s="1895"/>
      <c r="B786" s="1895"/>
      <c r="C786" s="1895"/>
      <c r="D786" s="1895"/>
      <c r="E786" s="1895"/>
      <c r="F786" s="1895"/>
      <c r="G786" s="1895"/>
      <c r="H786" s="1895"/>
      <c r="I786" s="1895"/>
      <c r="J786" s="1895"/>
    </row>
    <row r="787" spans="1:10" s="1894" customFormat="1" ht="15.75" customHeight="1">
      <c r="A787" s="1895"/>
      <c r="B787" s="1895"/>
      <c r="C787" s="1895"/>
      <c r="D787" s="1895"/>
      <c r="E787" s="1895"/>
      <c r="F787" s="1895"/>
      <c r="G787" s="1895"/>
      <c r="H787" s="1895"/>
      <c r="I787" s="1895"/>
      <c r="J787" s="1895"/>
    </row>
    <row r="788" spans="1:10" s="1894" customFormat="1" ht="15.75" customHeight="1">
      <c r="A788" s="1895"/>
      <c r="B788" s="1895"/>
      <c r="C788" s="1895"/>
      <c r="D788" s="1895"/>
      <c r="E788" s="1895"/>
      <c r="F788" s="1895"/>
      <c r="G788" s="1895"/>
      <c r="H788" s="1895"/>
      <c r="I788" s="1895"/>
      <c r="J788" s="1895"/>
    </row>
    <row r="789" spans="1:10" s="1894" customFormat="1" ht="15.75" customHeight="1">
      <c r="A789" s="1895"/>
      <c r="B789" s="1895"/>
      <c r="C789" s="1895"/>
      <c r="D789" s="1895"/>
      <c r="E789" s="1895"/>
      <c r="F789" s="1895"/>
      <c r="G789" s="1895"/>
      <c r="H789" s="1895"/>
      <c r="I789" s="1895"/>
      <c r="J789" s="1895"/>
    </row>
    <row r="790" spans="1:10" s="1894" customFormat="1" ht="15.75" customHeight="1">
      <c r="A790" s="1895"/>
      <c r="B790" s="1895"/>
      <c r="C790" s="1895"/>
      <c r="D790" s="1895"/>
      <c r="E790" s="1895"/>
      <c r="F790" s="1895"/>
      <c r="G790" s="1895"/>
      <c r="H790" s="1895"/>
      <c r="I790" s="1895"/>
      <c r="J790" s="1895"/>
    </row>
    <row r="791" spans="1:10" s="1894" customFormat="1" ht="15.75" customHeight="1">
      <c r="A791" s="1895"/>
      <c r="B791" s="1895"/>
      <c r="C791" s="1895"/>
      <c r="D791" s="1895"/>
      <c r="E791" s="1895"/>
      <c r="F791" s="1895"/>
      <c r="G791" s="1895"/>
      <c r="H791" s="1895"/>
      <c r="I791" s="1895"/>
      <c r="J791" s="1895"/>
    </row>
    <row r="792" spans="1:10" s="1894" customFormat="1" ht="15.75" customHeight="1">
      <c r="A792" s="1895"/>
      <c r="B792" s="1895"/>
      <c r="C792" s="1895"/>
      <c r="D792" s="1895"/>
      <c r="E792" s="1895"/>
      <c r="F792" s="1895"/>
      <c r="G792" s="1895"/>
      <c r="H792" s="1895"/>
      <c r="I792" s="1895"/>
      <c r="J792" s="1895"/>
    </row>
    <row r="793" spans="1:10" s="1894" customFormat="1" ht="15.75" customHeight="1">
      <c r="A793" s="1895"/>
      <c r="B793" s="1895"/>
      <c r="C793" s="1895"/>
      <c r="D793" s="1895"/>
      <c r="E793" s="1895"/>
      <c r="F793" s="1895"/>
      <c r="G793" s="1895"/>
      <c r="H793" s="1895"/>
      <c r="I793" s="1895"/>
      <c r="J793" s="1895"/>
    </row>
    <row r="794" spans="1:10" s="1894" customFormat="1" ht="15.75" customHeight="1">
      <c r="A794" s="1895"/>
      <c r="B794" s="1895"/>
      <c r="C794" s="1895"/>
      <c r="D794" s="1895"/>
      <c r="E794" s="1895"/>
      <c r="F794" s="1895"/>
      <c r="G794" s="1895"/>
      <c r="H794" s="1895"/>
      <c r="I794" s="1895"/>
      <c r="J794" s="1895"/>
    </row>
    <row r="795" spans="1:10" s="1894" customFormat="1" ht="15.75" customHeight="1">
      <c r="A795" s="1895"/>
      <c r="B795" s="1895"/>
      <c r="C795" s="1895"/>
      <c r="D795" s="1895"/>
      <c r="E795" s="1895"/>
      <c r="F795" s="1895"/>
      <c r="G795" s="1895"/>
      <c r="H795" s="1895"/>
      <c r="I795" s="1895"/>
      <c r="J795" s="1895"/>
    </row>
    <row r="796" spans="1:10" s="1894" customFormat="1" ht="15.75" customHeight="1">
      <c r="A796" s="1895"/>
      <c r="B796" s="1895"/>
      <c r="C796" s="1895"/>
      <c r="D796" s="1895"/>
      <c r="E796" s="1895"/>
      <c r="F796" s="1895"/>
      <c r="G796" s="1895"/>
      <c r="H796" s="1895"/>
      <c r="I796" s="1895"/>
      <c r="J796" s="1895"/>
    </row>
    <row r="797" spans="1:10" s="1894" customFormat="1" ht="15.75" customHeight="1">
      <c r="A797" s="1895"/>
      <c r="B797" s="1895"/>
      <c r="C797" s="1895"/>
      <c r="D797" s="1895"/>
      <c r="E797" s="1895"/>
      <c r="F797" s="1895"/>
      <c r="G797" s="1895"/>
      <c r="H797" s="1895"/>
      <c r="I797" s="1895"/>
      <c r="J797" s="1895"/>
    </row>
    <row r="798" spans="1:10" s="1894" customFormat="1" ht="15.75" customHeight="1">
      <c r="A798" s="1895"/>
      <c r="B798" s="1895"/>
      <c r="C798" s="1895"/>
      <c r="D798" s="1895"/>
      <c r="E798" s="1895"/>
      <c r="F798" s="1895"/>
      <c r="G798" s="1895"/>
      <c r="H798" s="1895"/>
      <c r="I798" s="1895"/>
      <c r="J798" s="1895"/>
    </row>
    <row r="799" spans="1:10" s="1894" customFormat="1" ht="15.75" customHeight="1">
      <c r="A799" s="1895"/>
      <c r="B799" s="1895"/>
      <c r="C799" s="1895"/>
      <c r="D799" s="1895"/>
      <c r="E799" s="1895"/>
      <c r="F799" s="1895"/>
      <c r="G799" s="1895"/>
      <c r="H799" s="1895"/>
      <c r="I799" s="1895"/>
      <c r="J799" s="1895"/>
    </row>
    <row r="800" spans="1:10" s="1894" customFormat="1" ht="15.75" customHeight="1">
      <c r="A800" s="1895"/>
      <c r="B800" s="1895"/>
      <c r="C800" s="1895"/>
      <c r="D800" s="1895"/>
      <c r="E800" s="1895"/>
      <c r="F800" s="1895"/>
      <c r="G800" s="1895"/>
      <c r="H800" s="1895"/>
      <c r="I800" s="1895"/>
      <c r="J800" s="1895"/>
    </row>
    <row r="801" spans="1:10" s="1894" customFormat="1" ht="15.75" customHeight="1">
      <c r="A801" s="1895"/>
      <c r="B801" s="1895"/>
      <c r="C801" s="1895"/>
      <c r="D801" s="1895"/>
      <c r="E801" s="1895"/>
      <c r="F801" s="1895"/>
      <c r="G801" s="1895"/>
      <c r="H801" s="1895"/>
      <c r="I801" s="1895"/>
      <c r="J801" s="1895"/>
    </row>
    <row r="802" spans="1:10" s="1894" customFormat="1" ht="15.75" customHeight="1">
      <c r="A802" s="1895"/>
      <c r="B802" s="1895"/>
      <c r="C802" s="1895"/>
      <c r="D802" s="1895"/>
      <c r="E802" s="1895"/>
      <c r="F802" s="1895"/>
      <c r="G802" s="1895"/>
      <c r="H802" s="1895"/>
      <c r="I802" s="1895"/>
      <c r="J802" s="1895"/>
    </row>
    <row r="803" spans="1:10" s="1894" customFormat="1" ht="15.75" customHeight="1">
      <c r="A803" s="1895"/>
      <c r="B803" s="1895"/>
      <c r="C803" s="1895"/>
      <c r="D803" s="1895"/>
      <c r="E803" s="1895"/>
      <c r="F803" s="1895"/>
      <c r="G803" s="1895"/>
      <c r="H803" s="1895"/>
      <c r="I803" s="1895"/>
      <c r="J803" s="1895"/>
    </row>
    <row r="804" spans="1:10" s="1894" customFormat="1" ht="15.75" customHeight="1">
      <c r="A804" s="1895"/>
      <c r="B804" s="1895"/>
      <c r="C804" s="1895"/>
      <c r="D804" s="1895"/>
      <c r="E804" s="1895"/>
      <c r="F804" s="1895"/>
      <c r="G804" s="1895"/>
      <c r="H804" s="1895"/>
      <c r="I804" s="1895"/>
      <c r="J804" s="1895"/>
    </row>
    <row r="805" spans="1:10" s="1894" customFormat="1" ht="15.75" customHeight="1">
      <c r="A805" s="1895"/>
      <c r="B805" s="1895"/>
      <c r="C805" s="1895"/>
      <c r="D805" s="1895"/>
      <c r="E805" s="1895"/>
      <c r="F805" s="1895"/>
      <c r="G805" s="1895"/>
      <c r="H805" s="1895"/>
      <c r="I805" s="1895"/>
      <c r="J805" s="1895"/>
    </row>
    <row r="806" spans="1:10" s="1894" customFormat="1" ht="15.75" customHeight="1">
      <c r="A806" s="1895"/>
      <c r="B806" s="1895"/>
      <c r="C806" s="1895"/>
      <c r="D806" s="1895"/>
      <c r="E806" s="1895"/>
      <c r="F806" s="1895"/>
      <c r="G806" s="1895"/>
      <c r="H806" s="1895"/>
      <c r="I806" s="1895"/>
      <c r="J806" s="1895"/>
    </row>
    <row r="807" spans="1:10" s="1894" customFormat="1" ht="15.75" customHeight="1">
      <c r="A807" s="1895"/>
      <c r="B807" s="1895"/>
      <c r="C807" s="1895"/>
      <c r="D807" s="1895"/>
      <c r="E807" s="1895"/>
      <c r="F807" s="1895"/>
      <c r="G807" s="1895"/>
      <c r="H807" s="1895"/>
      <c r="I807" s="1895"/>
      <c r="J807" s="1895"/>
    </row>
    <row r="808" spans="1:10" s="1894" customFormat="1" ht="15.75" customHeight="1">
      <c r="A808" s="1895"/>
      <c r="B808" s="1895"/>
      <c r="C808" s="1895"/>
      <c r="D808" s="1895"/>
      <c r="E808" s="1895"/>
      <c r="F808" s="1895"/>
      <c r="G808" s="1895"/>
      <c r="H808" s="1895"/>
      <c r="I808" s="1895"/>
      <c r="J808" s="1895"/>
    </row>
    <row r="809" spans="1:10" s="1894" customFormat="1" ht="15.75" customHeight="1">
      <c r="A809" s="1895"/>
      <c r="B809" s="1895"/>
      <c r="C809" s="1895"/>
      <c r="D809" s="1895"/>
      <c r="E809" s="1895"/>
      <c r="F809" s="1895"/>
      <c r="G809" s="1895"/>
      <c r="H809" s="1895"/>
      <c r="I809" s="1895"/>
      <c r="J809" s="1895"/>
    </row>
    <row r="810" spans="1:10" s="1894" customFormat="1" ht="15.75" customHeight="1">
      <c r="A810" s="1895"/>
      <c r="B810" s="1895"/>
      <c r="C810" s="1895"/>
      <c r="D810" s="1895"/>
      <c r="E810" s="1895"/>
      <c r="F810" s="1895"/>
      <c r="G810" s="1895"/>
      <c r="H810" s="1895"/>
      <c r="I810" s="1895"/>
      <c r="J810" s="1895"/>
    </row>
    <row r="811" spans="1:10" s="1894" customFormat="1" ht="15.75" customHeight="1">
      <c r="A811" s="1895"/>
      <c r="B811" s="1895"/>
      <c r="C811" s="1895"/>
      <c r="D811" s="1895"/>
      <c r="E811" s="1895"/>
      <c r="F811" s="1895"/>
      <c r="G811" s="1895"/>
      <c r="H811" s="1895"/>
      <c r="I811" s="1895"/>
      <c r="J811" s="1895"/>
    </row>
    <row r="812" spans="1:10" s="1894" customFormat="1" ht="15.75" customHeight="1">
      <c r="A812" s="1895"/>
      <c r="B812" s="1895"/>
      <c r="C812" s="1895"/>
      <c r="D812" s="1895"/>
      <c r="E812" s="1895"/>
      <c r="F812" s="1895"/>
      <c r="G812" s="1895"/>
      <c r="H812" s="1895"/>
      <c r="I812" s="1895"/>
      <c r="J812" s="1895"/>
    </row>
    <row r="813" spans="1:10" s="1894" customFormat="1" ht="15.75" customHeight="1">
      <c r="A813" s="1895"/>
      <c r="B813" s="1895"/>
      <c r="C813" s="1895"/>
      <c r="D813" s="1895"/>
      <c r="E813" s="1895"/>
      <c r="F813" s="1895"/>
      <c r="G813" s="1895"/>
      <c r="H813" s="1895"/>
      <c r="I813" s="1895"/>
      <c r="J813" s="1895"/>
    </row>
    <row r="814" spans="1:10" s="1894" customFormat="1" ht="15.75" customHeight="1">
      <c r="A814" s="1895"/>
      <c r="B814" s="1895"/>
      <c r="C814" s="1895"/>
      <c r="D814" s="1895"/>
      <c r="E814" s="1895"/>
      <c r="F814" s="1895"/>
      <c r="G814" s="1895"/>
      <c r="H814" s="1895"/>
      <c r="I814" s="1895"/>
      <c r="J814" s="1895"/>
    </row>
    <row r="815" spans="1:10" s="1894" customFormat="1" ht="15.75" customHeight="1">
      <c r="A815" s="1895"/>
      <c r="B815" s="1895"/>
      <c r="C815" s="1895"/>
      <c r="D815" s="1895"/>
      <c r="E815" s="1895"/>
      <c r="F815" s="1895"/>
      <c r="G815" s="1895"/>
      <c r="H815" s="1895"/>
      <c r="I815" s="1895"/>
      <c r="J815" s="1895"/>
    </row>
    <row r="816" spans="1:10" s="1894" customFormat="1" ht="15.75" customHeight="1">
      <c r="A816" s="1895"/>
      <c r="B816" s="1895"/>
      <c r="C816" s="1895"/>
      <c r="D816" s="1895"/>
      <c r="E816" s="1895"/>
      <c r="F816" s="1895"/>
      <c r="G816" s="1895"/>
      <c r="H816" s="1895"/>
      <c r="I816" s="1895"/>
      <c r="J816" s="1895"/>
    </row>
    <row r="817" spans="1:10" s="1894" customFormat="1" ht="15.75" customHeight="1">
      <c r="A817" s="1895"/>
      <c r="B817" s="1895"/>
      <c r="C817" s="1895"/>
      <c r="D817" s="1895"/>
      <c r="E817" s="1895"/>
      <c r="F817" s="1895"/>
      <c r="G817" s="1895"/>
      <c r="H817" s="1895"/>
      <c r="I817" s="1895"/>
      <c r="J817" s="1895"/>
    </row>
    <row r="818" spans="1:10" s="1894" customFormat="1" ht="15.75" customHeight="1">
      <c r="A818" s="1895"/>
      <c r="B818" s="1895"/>
      <c r="C818" s="1895"/>
      <c r="D818" s="1895"/>
      <c r="E818" s="1895"/>
      <c r="F818" s="1895"/>
      <c r="G818" s="1895"/>
      <c r="H818" s="1895"/>
      <c r="I818" s="1895"/>
      <c r="J818" s="1895"/>
    </row>
    <row r="819" spans="1:10" s="1894" customFormat="1" ht="15.75" customHeight="1">
      <c r="A819" s="1895"/>
      <c r="B819" s="1895"/>
      <c r="C819" s="1895"/>
      <c r="D819" s="1895"/>
      <c r="E819" s="1895"/>
      <c r="F819" s="1895"/>
      <c r="G819" s="1895"/>
      <c r="H819" s="1895"/>
      <c r="I819" s="1895"/>
      <c r="J819" s="1895"/>
    </row>
    <row r="820" spans="1:10" s="1894" customFormat="1" ht="15.75" customHeight="1">
      <c r="A820" s="1895"/>
      <c r="B820" s="1895"/>
      <c r="C820" s="1895"/>
      <c r="D820" s="1895"/>
      <c r="E820" s="1895"/>
      <c r="F820" s="1895"/>
      <c r="G820" s="1895"/>
      <c r="H820" s="1895"/>
      <c r="I820" s="1895"/>
      <c r="J820" s="1895"/>
    </row>
    <row r="821" spans="1:10" s="1894" customFormat="1" ht="15.75" customHeight="1">
      <c r="A821" s="1895"/>
      <c r="B821" s="1895"/>
      <c r="C821" s="1895"/>
      <c r="D821" s="1895"/>
      <c r="E821" s="1895"/>
      <c r="F821" s="1895"/>
      <c r="G821" s="1895"/>
      <c r="H821" s="1895"/>
      <c r="I821" s="1895"/>
      <c r="J821" s="1895"/>
    </row>
    <row r="822" spans="1:10" s="1894" customFormat="1" ht="15.75" customHeight="1">
      <c r="A822" s="1895"/>
      <c r="B822" s="1895"/>
      <c r="C822" s="1895"/>
      <c r="D822" s="1895"/>
      <c r="E822" s="1895"/>
      <c r="F822" s="1895"/>
      <c r="G822" s="1895"/>
      <c r="H822" s="1895"/>
      <c r="I822" s="1895"/>
      <c r="J822" s="1895"/>
    </row>
    <row r="823" spans="1:10" s="1894" customFormat="1" ht="15.75" customHeight="1">
      <c r="A823" s="1895"/>
      <c r="B823" s="1895"/>
      <c r="C823" s="1895"/>
      <c r="D823" s="1895"/>
      <c r="E823" s="1895"/>
      <c r="F823" s="1895"/>
      <c r="G823" s="1895"/>
      <c r="H823" s="1895"/>
      <c r="I823" s="1895"/>
      <c r="J823" s="1895"/>
    </row>
    <row r="824" spans="1:10" s="1894" customFormat="1" ht="15.75" customHeight="1">
      <c r="A824" s="1895"/>
      <c r="B824" s="1895"/>
      <c r="C824" s="1895"/>
      <c r="D824" s="1895"/>
      <c r="E824" s="1895"/>
      <c r="F824" s="1895"/>
      <c r="G824" s="1895"/>
      <c r="H824" s="1895"/>
      <c r="I824" s="1895"/>
      <c r="J824" s="1895"/>
    </row>
    <row r="825" spans="1:10" s="1894" customFormat="1" ht="15.75" customHeight="1">
      <c r="A825" s="1895"/>
      <c r="B825" s="1895"/>
      <c r="C825" s="1895"/>
      <c r="D825" s="1895"/>
      <c r="E825" s="1895"/>
      <c r="F825" s="1895"/>
      <c r="G825" s="1895"/>
      <c r="H825" s="1895"/>
      <c r="I825" s="1895"/>
      <c r="J825" s="1895"/>
    </row>
    <row r="826" spans="1:10" s="1894" customFormat="1" ht="15.75" customHeight="1">
      <c r="A826" s="1895"/>
      <c r="B826" s="1895"/>
      <c r="C826" s="1895"/>
      <c r="D826" s="1895"/>
      <c r="E826" s="1895"/>
      <c r="F826" s="1895"/>
      <c r="G826" s="1895"/>
      <c r="H826" s="1895"/>
      <c r="I826" s="1895"/>
      <c r="J826" s="1895"/>
    </row>
    <row r="827" spans="1:10" s="1894" customFormat="1" ht="15.75" customHeight="1">
      <c r="A827" s="1895"/>
      <c r="B827" s="1895"/>
      <c r="C827" s="1895"/>
      <c r="D827" s="1895"/>
      <c r="E827" s="1895"/>
      <c r="F827" s="1895"/>
      <c r="G827" s="1895"/>
      <c r="H827" s="1895"/>
      <c r="I827" s="1895"/>
      <c r="J827" s="1895"/>
    </row>
    <row r="828" spans="1:10" s="1894" customFormat="1" ht="15.75" customHeight="1">
      <c r="A828" s="1895"/>
      <c r="B828" s="1895"/>
      <c r="C828" s="1895"/>
      <c r="D828" s="1895"/>
      <c r="E828" s="1895"/>
      <c r="F828" s="1895"/>
      <c r="G828" s="1895"/>
      <c r="H828" s="1895"/>
      <c r="I828" s="1895"/>
      <c r="J828" s="1895"/>
    </row>
    <row r="829" spans="1:10" s="1894" customFormat="1" ht="15.75" customHeight="1">
      <c r="A829" s="1895"/>
      <c r="B829" s="1895"/>
      <c r="C829" s="1895"/>
      <c r="D829" s="1895"/>
      <c r="E829" s="1895"/>
      <c r="F829" s="1895"/>
      <c r="G829" s="1895"/>
      <c r="H829" s="1895"/>
      <c r="I829" s="1895"/>
      <c r="J829" s="1895"/>
    </row>
    <row r="830" spans="1:10" s="1894" customFormat="1" ht="15.75" customHeight="1">
      <c r="A830" s="1895"/>
      <c r="B830" s="1895"/>
      <c r="C830" s="1895"/>
      <c r="D830" s="1895"/>
      <c r="E830" s="1895"/>
      <c r="F830" s="1895"/>
      <c r="G830" s="1895"/>
      <c r="H830" s="1895"/>
      <c r="I830" s="1895"/>
      <c r="J830" s="1895"/>
    </row>
    <row r="831" spans="1:10" s="1894" customFormat="1" ht="15.75" customHeight="1">
      <c r="A831" s="1895"/>
      <c r="B831" s="1895"/>
      <c r="C831" s="1895"/>
      <c r="D831" s="1895"/>
      <c r="E831" s="1895"/>
      <c r="F831" s="1895"/>
      <c r="G831" s="1895"/>
      <c r="H831" s="1895"/>
      <c r="I831" s="1895"/>
      <c r="J831" s="1895"/>
    </row>
    <row r="832" spans="1:10" s="1894" customFormat="1" ht="15.75" customHeight="1">
      <c r="A832" s="1895"/>
      <c r="B832" s="1895"/>
      <c r="C832" s="1895"/>
      <c r="D832" s="1895"/>
      <c r="E832" s="1895"/>
      <c r="F832" s="1895"/>
      <c r="G832" s="1895"/>
      <c r="H832" s="1895"/>
      <c r="I832" s="1895"/>
      <c r="J832" s="1895"/>
    </row>
    <row r="833" spans="1:10" s="1894" customFormat="1" ht="15.75" customHeight="1">
      <c r="A833" s="1895"/>
      <c r="B833" s="1895"/>
      <c r="C833" s="1895"/>
      <c r="D833" s="1895"/>
      <c r="E833" s="1895"/>
      <c r="F833" s="1895"/>
      <c r="G833" s="1895"/>
      <c r="H833" s="1895"/>
      <c r="I833" s="1895"/>
      <c r="J833" s="1895"/>
    </row>
    <row r="834" spans="1:10" s="1894" customFormat="1" ht="15.75" customHeight="1">
      <c r="A834" s="1895"/>
      <c r="B834" s="1895"/>
      <c r="C834" s="1895"/>
      <c r="D834" s="1895"/>
      <c r="E834" s="1895"/>
      <c r="F834" s="1895"/>
      <c r="G834" s="1895"/>
      <c r="H834" s="1895"/>
      <c r="I834" s="1895"/>
      <c r="J834" s="1895"/>
    </row>
    <row r="835" spans="1:10" s="1894" customFormat="1" ht="15.75" customHeight="1">
      <c r="A835" s="1895"/>
      <c r="B835" s="1895"/>
      <c r="C835" s="1895"/>
      <c r="D835" s="1895"/>
      <c r="E835" s="1895"/>
      <c r="F835" s="1895"/>
      <c r="G835" s="1895"/>
      <c r="H835" s="1895"/>
      <c r="I835" s="1895"/>
      <c r="J835" s="1895"/>
    </row>
    <row r="836" spans="1:10" s="1894" customFormat="1" ht="15.75" customHeight="1">
      <c r="A836" s="1895"/>
      <c r="B836" s="1895"/>
      <c r="C836" s="1895"/>
      <c r="D836" s="1895"/>
      <c r="E836" s="1895"/>
      <c r="F836" s="1895"/>
      <c r="G836" s="1895"/>
      <c r="H836" s="1895"/>
      <c r="I836" s="1895"/>
      <c r="J836" s="1895"/>
    </row>
    <row r="837" spans="1:10" s="1894" customFormat="1" ht="15.75" customHeight="1">
      <c r="A837" s="1895"/>
      <c r="B837" s="1895"/>
      <c r="C837" s="1895"/>
      <c r="D837" s="1895"/>
      <c r="E837" s="1895"/>
      <c r="F837" s="1895"/>
      <c r="G837" s="1895"/>
      <c r="H837" s="1895"/>
      <c r="I837" s="1895"/>
      <c r="J837" s="1895"/>
    </row>
    <row r="838" spans="1:10" s="1894" customFormat="1" ht="15.75" customHeight="1">
      <c r="A838" s="1895"/>
      <c r="B838" s="1895"/>
      <c r="C838" s="1895"/>
      <c r="D838" s="1895"/>
      <c r="E838" s="1895"/>
      <c r="F838" s="1895"/>
      <c r="G838" s="1895"/>
      <c r="H838" s="1895"/>
      <c r="I838" s="1895"/>
      <c r="J838" s="1895"/>
    </row>
    <row r="839" spans="1:10" s="1894" customFormat="1" ht="15.75" customHeight="1">
      <c r="A839" s="1895"/>
      <c r="B839" s="1895"/>
      <c r="C839" s="1895"/>
      <c r="D839" s="1895"/>
      <c r="E839" s="1895"/>
      <c r="F839" s="1895"/>
      <c r="G839" s="1895"/>
      <c r="H839" s="1895"/>
      <c r="I839" s="1895"/>
      <c r="J839" s="1895"/>
    </row>
    <row r="840" spans="1:10" s="1894" customFormat="1" ht="15.75" customHeight="1">
      <c r="A840" s="1895"/>
      <c r="B840" s="1895"/>
      <c r="C840" s="1895"/>
      <c r="D840" s="1895"/>
      <c r="E840" s="1895"/>
      <c r="F840" s="1895"/>
      <c r="G840" s="1895"/>
      <c r="H840" s="1895"/>
      <c r="I840" s="1895"/>
      <c r="J840" s="1895"/>
    </row>
    <row r="841" spans="1:10" s="1894" customFormat="1" ht="15.75" customHeight="1">
      <c r="A841" s="1895"/>
      <c r="B841" s="1895"/>
      <c r="C841" s="1895"/>
      <c r="D841" s="1895"/>
      <c r="E841" s="1895"/>
      <c r="F841" s="1895"/>
      <c r="G841" s="1895"/>
      <c r="H841" s="1895"/>
      <c r="I841" s="1895"/>
      <c r="J841" s="1895"/>
    </row>
    <row r="842" spans="1:10" s="1894" customFormat="1" ht="15.75" customHeight="1">
      <c r="A842" s="1895"/>
      <c r="B842" s="1895"/>
      <c r="C842" s="1895"/>
      <c r="D842" s="1895"/>
      <c r="E842" s="1895"/>
      <c r="F842" s="1895"/>
      <c r="G842" s="1895"/>
      <c r="H842" s="1895"/>
      <c r="I842" s="1895"/>
      <c r="J842" s="1895"/>
    </row>
    <row r="843" spans="1:10" s="1894" customFormat="1" ht="15.75" customHeight="1">
      <c r="A843" s="1895"/>
      <c r="B843" s="1895"/>
      <c r="C843" s="1895"/>
      <c r="D843" s="1895"/>
      <c r="E843" s="1895"/>
      <c r="F843" s="1895"/>
      <c r="G843" s="1895"/>
      <c r="H843" s="1895"/>
      <c r="I843" s="1895"/>
      <c r="J843" s="1895"/>
    </row>
    <row r="844" spans="1:10" s="1894" customFormat="1" ht="15.75" customHeight="1">
      <c r="A844" s="1895"/>
      <c r="B844" s="1895"/>
      <c r="C844" s="1895"/>
      <c r="D844" s="1895"/>
      <c r="E844" s="1895"/>
      <c r="F844" s="1895"/>
      <c r="G844" s="1895"/>
      <c r="H844" s="1895"/>
      <c r="I844" s="1895"/>
      <c r="J844" s="1895"/>
    </row>
    <row r="845" spans="1:10" s="1894" customFormat="1" ht="15.75" customHeight="1">
      <c r="A845" s="1895"/>
      <c r="B845" s="1895"/>
      <c r="C845" s="1895"/>
      <c r="D845" s="1895"/>
      <c r="E845" s="1895"/>
      <c r="F845" s="1895"/>
      <c r="G845" s="1895"/>
      <c r="H845" s="1895"/>
      <c r="I845" s="1895"/>
      <c r="J845" s="1895"/>
    </row>
    <row r="846" spans="1:10" s="1894" customFormat="1" ht="15.75" customHeight="1">
      <c r="A846" s="1895"/>
      <c r="B846" s="1895"/>
      <c r="C846" s="1895"/>
      <c r="D846" s="1895"/>
      <c r="E846" s="1895"/>
      <c r="F846" s="1895"/>
      <c r="G846" s="1895"/>
      <c r="H846" s="1895"/>
      <c r="I846" s="1895"/>
      <c r="J846" s="1895"/>
    </row>
    <row r="847" spans="1:10" s="1894" customFormat="1" ht="15.75" customHeight="1">
      <c r="A847" s="1895"/>
      <c r="B847" s="1895"/>
      <c r="C847" s="1895"/>
      <c r="D847" s="1895"/>
      <c r="E847" s="1895"/>
      <c r="F847" s="1895"/>
      <c r="G847" s="1895"/>
      <c r="H847" s="1895"/>
      <c r="I847" s="1895"/>
      <c r="J847" s="1895"/>
    </row>
    <row r="848" spans="1:10" s="1894" customFormat="1" ht="15.75" customHeight="1">
      <c r="A848" s="1895"/>
      <c r="B848" s="1895"/>
      <c r="C848" s="1895"/>
      <c r="D848" s="1895"/>
      <c r="E848" s="1895"/>
      <c r="F848" s="1895"/>
      <c r="G848" s="1895"/>
      <c r="H848" s="1895"/>
      <c r="I848" s="1895"/>
      <c r="J848" s="1895"/>
    </row>
    <row r="849" spans="1:10" s="1894" customFormat="1" ht="15.75" customHeight="1">
      <c r="A849" s="1895"/>
      <c r="B849" s="1895"/>
      <c r="C849" s="1895"/>
      <c r="D849" s="1895"/>
      <c r="E849" s="1895"/>
      <c r="F849" s="1895"/>
      <c r="G849" s="1895"/>
      <c r="H849" s="1895"/>
      <c r="I849" s="1895"/>
      <c r="J849" s="1895"/>
    </row>
    <row r="850" spans="1:10" s="1894" customFormat="1" ht="15.75" customHeight="1">
      <c r="A850" s="1895"/>
      <c r="B850" s="1895"/>
      <c r="C850" s="1895"/>
      <c r="D850" s="1895"/>
      <c r="E850" s="1895"/>
      <c r="F850" s="1895"/>
      <c r="G850" s="1895"/>
      <c r="H850" s="1895"/>
      <c r="I850" s="1895"/>
      <c r="J850" s="1895"/>
    </row>
    <row r="851" spans="1:10" s="1894" customFormat="1" ht="15.75" customHeight="1">
      <c r="A851" s="1895"/>
      <c r="B851" s="1895"/>
      <c r="C851" s="1895"/>
      <c r="D851" s="1895"/>
      <c r="E851" s="1895"/>
      <c r="F851" s="1895"/>
      <c r="G851" s="1895"/>
      <c r="H851" s="1895"/>
      <c r="I851" s="1895"/>
      <c r="J851" s="1895"/>
    </row>
    <row r="852" spans="1:10" s="1894" customFormat="1" ht="15.75" customHeight="1">
      <c r="A852" s="1895"/>
      <c r="B852" s="1895"/>
      <c r="C852" s="1895"/>
      <c r="D852" s="1895"/>
      <c r="E852" s="1895"/>
      <c r="F852" s="1895"/>
      <c r="G852" s="1895"/>
      <c r="H852" s="1895"/>
      <c r="I852" s="1895"/>
      <c r="J852" s="1895"/>
    </row>
    <row r="853" spans="1:10" s="1894" customFormat="1" ht="15.75" customHeight="1">
      <c r="A853" s="1895"/>
      <c r="B853" s="1895"/>
      <c r="C853" s="1895"/>
      <c r="D853" s="1895"/>
      <c r="E853" s="1895"/>
      <c r="F853" s="1895"/>
      <c r="G853" s="1895"/>
      <c r="H853" s="1895"/>
      <c r="I853" s="1895"/>
      <c r="J853" s="1895"/>
    </row>
    <row r="854" spans="1:10" s="1894" customFormat="1" ht="15.75" customHeight="1">
      <c r="A854" s="1895"/>
      <c r="B854" s="1895"/>
      <c r="C854" s="1895"/>
      <c r="D854" s="1895"/>
      <c r="E854" s="1895"/>
      <c r="F854" s="1895"/>
      <c r="G854" s="1895"/>
      <c r="H854" s="1895"/>
      <c r="I854" s="1895"/>
      <c r="J854" s="1895"/>
    </row>
    <row r="855" spans="1:10" s="1894" customFormat="1" ht="15.75" customHeight="1">
      <c r="A855" s="1895"/>
      <c r="B855" s="1895"/>
      <c r="C855" s="1895"/>
      <c r="D855" s="1895"/>
      <c r="E855" s="1895"/>
      <c r="F855" s="1895"/>
      <c r="G855" s="1895"/>
      <c r="H855" s="1895"/>
      <c r="I855" s="1895"/>
      <c r="J855" s="1895"/>
    </row>
    <row r="856" spans="1:10" s="1894" customFormat="1" ht="15.75" customHeight="1">
      <c r="A856" s="1895"/>
      <c r="B856" s="1895"/>
      <c r="C856" s="1895"/>
      <c r="D856" s="1895"/>
      <c r="E856" s="1895"/>
      <c r="F856" s="1895"/>
      <c r="G856" s="1895"/>
      <c r="H856" s="1895"/>
      <c r="I856" s="1895"/>
      <c r="J856" s="1895"/>
    </row>
    <row r="857" spans="1:10" s="1894" customFormat="1" ht="15.75" customHeight="1">
      <c r="A857" s="1895"/>
      <c r="B857" s="1895"/>
      <c r="C857" s="1895"/>
      <c r="D857" s="1895"/>
      <c r="E857" s="1895"/>
      <c r="F857" s="1895"/>
      <c r="G857" s="1895"/>
      <c r="H857" s="1895"/>
      <c r="I857" s="1895"/>
      <c r="J857" s="1895"/>
    </row>
    <row r="858" spans="1:10" s="1894" customFormat="1" ht="15.75" customHeight="1">
      <c r="A858" s="1895"/>
      <c r="B858" s="1895"/>
      <c r="C858" s="1895"/>
      <c r="D858" s="1895"/>
      <c r="E858" s="1895"/>
      <c r="F858" s="1895"/>
      <c r="G858" s="1895"/>
      <c r="H858" s="1895"/>
      <c r="I858" s="1895"/>
      <c r="J858" s="1895"/>
    </row>
    <row r="859" spans="1:10" s="1894" customFormat="1" ht="15.75" customHeight="1">
      <c r="A859" s="1895"/>
      <c r="B859" s="1895"/>
      <c r="C859" s="1895"/>
      <c r="D859" s="1895"/>
      <c r="E859" s="1895"/>
      <c r="F859" s="1895"/>
      <c r="G859" s="1895"/>
      <c r="H859" s="1895"/>
      <c r="I859" s="1895"/>
      <c r="J859" s="1895"/>
    </row>
    <row r="860" spans="1:10" s="1894" customFormat="1" ht="15.75" customHeight="1">
      <c r="A860" s="1895"/>
      <c r="B860" s="1895"/>
      <c r="C860" s="1895"/>
      <c r="D860" s="1895"/>
      <c r="E860" s="1895"/>
      <c r="F860" s="1895"/>
      <c r="G860" s="1895"/>
      <c r="H860" s="1895"/>
      <c r="I860" s="1895"/>
      <c r="J860" s="1895"/>
    </row>
    <row r="861" spans="1:10" s="1894" customFormat="1" ht="15.75" customHeight="1">
      <c r="A861" s="1895"/>
      <c r="B861" s="1895"/>
      <c r="C861" s="1895"/>
      <c r="D861" s="1895"/>
      <c r="E861" s="1895"/>
      <c r="F861" s="1895"/>
      <c r="G861" s="1895"/>
      <c r="H861" s="1895"/>
      <c r="I861" s="1895"/>
      <c r="J861" s="1895"/>
    </row>
    <row r="862" spans="1:10" s="1894" customFormat="1" ht="15.75" customHeight="1">
      <c r="A862" s="1895"/>
      <c r="B862" s="1895"/>
      <c r="C862" s="1895"/>
      <c r="D862" s="1895"/>
      <c r="E862" s="1895"/>
      <c r="F862" s="1895"/>
      <c r="G862" s="1895"/>
      <c r="H862" s="1895"/>
      <c r="I862" s="1895"/>
      <c r="J862" s="1895"/>
    </row>
    <row r="863" spans="1:10" s="1894" customFormat="1" ht="15.75" customHeight="1">
      <c r="A863" s="1895"/>
      <c r="B863" s="1895"/>
      <c r="C863" s="1895"/>
      <c r="D863" s="1895"/>
      <c r="E863" s="1895"/>
      <c r="F863" s="1895"/>
      <c r="G863" s="1895"/>
      <c r="H863" s="1895"/>
      <c r="I863" s="1895"/>
      <c r="J863" s="1895"/>
    </row>
    <row r="864" spans="1:10" s="1894" customFormat="1" ht="15.75" customHeight="1">
      <c r="A864" s="1895"/>
      <c r="B864" s="1895"/>
      <c r="C864" s="1895"/>
      <c r="D864" s="1895"/>
      <c r="E864" s="1895"/>
      <c r="F864" s="1895"/>
      <c r="G864" s="1895"/>
      <c r="H864" s="1895"/>
      <c r="I864" s="1895"/>
      <c r="J864" s="1895"/>
    </row>
    <row r="865" spans="1:10" s="1894" customFormat="1" ht="15.75" customHeight="1">
      <c r="A865" s="1895"/>
      <c r="B865" s="1895"/>
      <c r="C865" s="1895"/>
      <c r="D865" s="1895"/>
      <c r="E865" s="1895"/>
      <c r="F865" s="1895"/>
      <c r="G865" s="1895"/>
      <c r="H865" s="1895"/>
      <c r="I865" s="1895"/>
      <c r="J865" s="1895"/>
    </row>
    <row r="866" spans="1:10" s="1894" customFormat="1" ht="15.75" customHeight="1">
      <c r="A866" s="1895"/>
      <c r="B866" s="1895"/>
      <c r="C866" s="1895"/>
      <c r="D866" s="1895"/>
      <c r="E866" s="1895"/>
      <c r="F866" s="1895"/>
      <c r="G866" s="1895"/>
      <c r="H866" s="1895"/>
      <c r="I866" s="1895"/>
      <c r="J866" s="1895"/>
    </row>
    <row r="867" spans="1:10" s="1894" customFormat="1" ht="15.75" customHeight="1">
      <c r="A867" s="1895"/>
      <c r="B867" s="1895"/>
      <c r="C867" s="1895"/>
      <c r="D867" s="1895"/>
      <c r="E867" s="1895"/>
      <c r="F867" s="1895"/>
      <c r="G867" s="1895"/>
      <c r="H867" s="1895"/>
      <c r="I867" s="1895"/>
      <c r="J867" s="1895"/>
    </row>
    <row r="868" spans="1:10" s="1894" customFormat="1" ht="15.75" customHeight="1">
      <c r="A868" s="1895"/>
      <c r="B868" s="1895"/>
      <c r="C868" s="1895"/>
      <c r="D868" s="1895"/>
      <c r="E868" s="1895"/>
      <c r="F868" s="1895"/>
      <c r="G868" s="1895"/>
      <c r="H868" s="1895"/>
      <c r="I868" s="1895"/>
      <c r="J868" s="1895"/>
    </row>
    <row r="869" spans="1:10" s="1894" customFormat="1" ht="15.75" customHeight="1">
      <c r="A869" s="1895"/>
      <c r="B869" s="1895"/>
      <c r="C869" s="1895"/>
      <c r="D869" s="1895"/>
      <c r="E869" s="1895"/>
      <c r="F869" s="1895"/>
      <c r="G869" s="1895"/>
      <c r="H869" s="1895"/>
      <c r="I869" s="1895"/>
      <c r="J869" s="1895"/>
    </row>
    <row r="870" spans="1:10" s="1894" customFormat="1" ht="15.75" customHeight="1">
      <c r="A870" s="1895"/>
      <c r="B870" s="1895"/>
      <c r="C870" s="1895"/>
      <c r="D870" s="1895"/>
      <c r="E870" s="1895"/>
      <c r="F870" s="1895"/>
      <c r="G870" s="1895"/>
      <c r="H870" s="1895"/>
      <c r="I870" s="1895"/>
      <c r="J870" s="1895"/>
    </row>
    <row r="871" spans="1:10" s="1894" customFormat="1" ht="15.75" customHeight="1">
      <c r="A871" s="1895"/>
      <c r="B871" s="1895"/>
      <c r="C871" s="1895"/>
      <c r="D871" s="1895"/>
      <c r="E871" s="1895"/>
      <c r="F871" s="1895"/>
      <c r="G871" s="1895"/>
      <c r="H871" s="1895"/>
      <c r="I871" s="1895"/>
      <c r="J871" s="1895"/>
    </row>
    <row r="872" spans="1:10" s="1894" customFormat="1" ht="15.75" customHeight="1">
      <c r="A872" s="1895"/>
      <c r="B872" s="1895"/>
      <c r="C872" s="1895"/>
      <c r="D872" s="1895"/>
      <c r="E872" s="1895"/>
      <c r="F872" s="1895"/>
      <c r="G872" s="1895"/>
      <c r="H872" s="1895"/>
      <c r="I872" s="1895"/>
      <c r="J872" s="1895"/>
    </row>
    <row r="873" spans="1:10" s="1894" customFormat="1" ht="15.75" customHeight="1">
      <c r="A873" s="1895"/>
      <c r="B873" s="1895"/>
      <c r="C873" s="1895"/>
      <c r="D873" s="1895"/>
      <c r="E873" s="1895"/>
      <c r="F873" s="1895"/>
      <c r="G873" s="1895"/>
      <c r="H873" s="1895"/>
      <c r="I873" s="1895"/>
      <c r="J873" s="1895"/>
    </row>
    <row r="874" spans="1:10" s="1894" customFormat="1" ht="15.75" customHeight="1">
      <c r="A874" s="1895"/>
      <c r="B874" s="1895"/>
      <c r="C874" s="1895"/>
      <c r="D874" s="1895"/>
      <c r="E874" s="1895"/>
      <c r="F874" s="1895"/>
      <c r="G874" s="1895"/>
      <c r="H874" s="1895"/>
      <c r="I874" s="1895"/>
      <c r="J874" s="1895"/>
    </row>
    <row r="875" spans="1:10" s="1894" customFormat="1" ht="15.75" customHeight="1">
      <c r="A875" s="1895"/>
      <c r="B875" s="1895"/>
      <c r="C875" s="1895"/>
      <c r="D875" s="1895"/>
      <c r="E875" s="1895"/>
      <c r="F875" s="1895"/>
      <c r="G875" s="1895"/>
      <c r="H875" s="1895"/>
      <c r="I875" s="1895"/>
      <c r="J875" s="1895"/>
    </row>
    <row r="876" spans="1:10" s="1894" customFormat="1" ht="15.75" customHeight="1">
      <c r="A876" s="1895"/>
      <c r="B876" s="1895"/>
      <c r="C876" s="1895"/>
      <c r="D876" s="1895"/>
      <c r="E876" s="1895"/>
      <c r="F876" s="1895"/>
      <c r="G876" s="1895"/>
      <c r="H876" s="1895"/>
      <c r="I876" s="1895"/>
      <c r="J876" s="1895"/>
    </row>
    <row r="877" spans="1:10" s="1894" customFormat="1" ht="15.75" customHeight="1">
      <c r="A877" s="1895"/>
      <c r="B877" s="1895"/>
      <c r="C877" s="1895"/>
      <c r="D877" s="1895"/>
      <c r="E877" s="1895"/>
      <c r="F877" s="1895"/>
      <c r="G877" s="1895"/>
      <c r="H877" s="1895"/>
      <c r="I877" s="1895"/>
      <c r="J877" s="1895"/>
    </row>
    <row r="878" spans="1:10" s="1894" customFormat="1" ht="15.75" customHeight="1">
      <c r="A878" s="1895"/>
      <c r="B878" s="1895"/>
      <c r="C878" s="1895"/>
      <c r="D878" s="1895"/>
      <c r="E878" s="1895"/>
      <c r="F878" s="1895"/>
      <c r="G878" s="1895"/>
      <c r="H878" s="1895"/>
      <c r="I878" s="1895"/>
      <c r="J878" s="1895"/>
    </row>
    <row r="879" spans="1:10" s="1894" customFormat="1" ht="15.75" customHeight="1">
      <c r="A879" s="1895"/>
      <c r="B879" s="1895"/>
      <c r="C879" s="1895"/>
      <c r="D879" s="1895"/>
      <c r="E879" s="1895"/>
      <c r="F879" s="1895"/>
      <c r="G879" s="1895"/>
      <c r="H879" s="1895"/>
      <c r="I879" s="1895"/>
      <c r="J879" s="1895"/>
    </row>
    <row r="880" spans="1:10" s="1894" customFormat="1" ht="15.75" customHeight="1">
      <c r="A880" s="1895"/>
      <c r="B880" s="1895"/>
      <c r="C880" s="1895"/>
      <c r="D880" s="1895"/>
      <c r="E880" s="1895"/>
      <c r="F880" s="1895"/>
      <c r="G880" s="1895"/>
      <c r="H880" s="1895"/>
      <c r="I880" s="1895"/>
      <c r="J880" s="1895"/>
    </row>
    <row r="881" spans="1:10" s="1894" customFormat="1" ht="15.75" customHeight="1">
      <c r="A881" s="1895"/>
      <c r="B881" s="1895"/>
      <c r="C881" s="1895"/>
      <c r="D881" s="1895"/>
      <c r="E881" s="1895"/>
      <c r="F881" s="1895"/>
      <c r="G881" s="1895"/>
      <c r="H881" s="1895"/>
      <c r="I881" s="1895"/>
      <c r="J881" s="1895"/>
    </row>
    <row r="882" spans="1:10" s="1894" customFormat="1" ht="15.75" customHeight="1">
      <c r="A882" s="1895"/>
      <c r="B882" s="1895"/>
      <c r="C882" s="1895"/>
      <c r="D882" s="1895"/>
      <c r="E882" s="1895"/>
      <c r="F882" s="1895"/>
      <c r="G882" s="1895"/>
      <c r="H882" s="1895"/>
      <c r="I882" s="1895"/>
      <c r="J882" s="1895"/>
    </row>
    <row r="883" spans="1:10" s="1894" customFormat="1" ht="15.75" customHeight="1">
      <c r="A883" s="1895"/>
      <c r="B883" s="1895"/>
      <c r="C883" s="1895"/>
      <c r="D883" s="1895"/>
      <c r="E883" s="1895"/>
      <c r="F883" s="1895"/>
      <c r="G883" s="1895"/>
      <c r="H883" s="1895"/>
      <c r="I883" s="1895"/>
      <c r="J883" s="1895"/>
    </row>
    <row r="884" spans="1:10" s="1894" customFormat="1" ht="15.75" customHeight="1">
      <c r="A884" s="1895"/>
      <c r="B884" s="1895"/>
      <c r="C884" s="1895"/>
      <c r="D884" s="1895"/>
      <c r="E884" s="1895"/>
      <c r="F884" s="1895"/>
      <c r="G884" s="1895"/>
      <c r="H884" s="1895"/>
      <c r="I884" s="1895"/>
      <c r="J884" s="1895"/>
    </row>
    <row r="885" spans="1:10" s="1894" customFormat="1" ht="15.75" customHeight="1">
      <c r="A885" s="1895"/>
      <c r="B885" s="1895"/>
      <c r="C885" s="1895"/>
      <c r="D885" s="1895"/>
      <c r="E885" s="1895"/>
      <c r="F885" s="1895"/>
      <c r="G885" s="1895"/>
      <c r="H885" s="1895"/>
      <c r="I885" s="1895"/>
      <c r="J885" s="1895"/>
    </row>
    <row r="886" spans="1:10" s="1894" customFormat="1" ht="15.75" customHeight="1">
      <c r="A886" s="1895"/>
      <c r="B886" s="1895"/>
      <c r="C886" s="1895"/>
      <c r="D886" s="1895"/>
      <c r="E886" s="1895"/>
      <c r="F886" s="1895"/>
      <c r="G886" s="1895"/>
      <c r="H886" s="1895"/>
      <c r="I886" s="1895"/>
      <c r="J886" s="1895"/>
    </row>
    <row r="887" spans="1:10" s="1894" customFormat="1" ht="15.75" customHeight="1">
      <c r="A887" s="1895"/>
      <c r="B887" s="1895"/>
      <c r="C887" s="1895"/>
      <c r="D887" s="1895"/>
      <c r="E887" s="1895"/>
      <c r="F887" s="1895"/>
      <c r="G887" s="1895"/>
      <c r="H887" s="1895"/>
      <c r="I887" s="1895"/>
      <c r="J887" s="1895"/>
    </row>
    <row r="888" spans="1:10" s="1894" customFormat="1" ht="15.75" customHeight="1">
      <c r="A888" s="1895"/>
      <c r="B888" s="1895"/>
      <c r="C888" s="1895"/>
      <c r="D888" s="1895"/>
      <c r="E888" s="1895"/>
      <c r="F888" s="1895"/>
      <c r="G888" s="1895"/>
      <c r="H888" s="1895"/>
      <c r="I888" s="1895"/>
      <c r="J888" s="1895"/>
    </row>
    <row r="889" spans="1:10" s="1894" customFormat="1" ht="15.75" customHeight="1">
      <c r="A889" s="1895"/>
      <c r="B889" s="1895"/>
      <c r="C889" s="1895"/>
      <c r="D889" s="1895"/>
      <c r="E889" s="1895"/>
      <c r="F889" s="1895"/>
      <c r="G889" s="1895"/>
      <c r="H889" s="1895"/>
      <c r="I889" s="1895"/>
      <c r="J889" s="1895"/>
    </row>
    <row r="890" spans="1:10" s="1894" customFormat="1" ht="15.75" customHeight="1">
      <c r="A890" s="1895"/>
      <c r="B890" s="1895"/>
      <c r="C890" s="1895"/>
      <c r="D890" s="1895"/>
      <c r="E890" s="1895"/>
      <c r="F890" s="1895"/>
      <c r="G890" s="1895"/>
      <c r="H890" s="1895"/>
      <c r="I890" s="1895"/>
      <c r="J890" s="1895"/>
    </row>
    <row r="891" spans="1:10" s="1894" customFormat="1" ht="15.75" customHeight="1">
      <c r="A891" s="1895"/>
      <c r="B891" s="1895"/>
      <c r="C891" s="1895"/>
      <c r="D891" s="1895"/>
      <c r="E891" s="1895"/>
      <c r="F891" s="1895"/>
      <c r="G891" s="1895"/>
      <c r="H891" s="1895"/>
      <c r="I891" s="1895"/>
      <c r="J891" s="1895"/>
    </row>
    <row r="892" spans="1:10" s="1894" customFormat="1" ht="15.75" customHeight="1">
      <c r="A892" s="1895"/>
      <c r="B892" s="1895"/>
      <c r="C892" s="1895"/>
      <c r="D892" s="1895"/>
      <c r="E892" s="1895"/>
      <c r="F892" s="1895"/>
      <c r="G892" s="1895"/>
      <c r="H892" s="1895"/>
      <c r="I892" s="1895"/>
      <c r="J892" s="1895"/>
    </row>
    <row r="893" spans="1:10" s="1894" customFormat="1" ht="15.75" customHeight="1">
      <c r="A893" s="1895"/>
      <c r="B893" s="1895"/>
      <c r="C893" s="1895"/>
      <c r="D893" s="1895"/>
      <c r="E893" s="1895"/>
      <c r="F893" s="1895"/>
      <c r="G893" s="1895"/>
      <c r="H893" s="1895"/>
      <c r="I893" s="1895"/>
      <c r="J893" s="1895"/>
    </row>
    <row r="894" spans="1:10" s="1894" customFormat="1" ht="15.75" customHeight="1">
      <c r="A894" s="1895"/>
      <c r="B894" s="1895"/>
      <c r="C894" s="1895"/>
      <c r="D894" s="1895"/>
      <c r="E894" s="1895"/>
      <c r="F894" s="1895"/>
      <c r="G894" s="1895"/>
      <c r="H894" s="1895"/>
      <c r="I894" s="1895"/>
      <c r="J894" s="1895"/>
    </row>
    <row r="895" spans="1:10" s="1894" customFormat="1" ht="15.75" customHeight="1">
      <c r="A895" s="1895"/>
      <c r="B895" s="1895"/>
      <c r="C895" s="1895"/>
      <c r="D895" s="1895"/>
      <c r="E895" s="1895"/>
      <c r="F895" s="1895"/>
      <c r="G895" s="1895"/>
      <c r="H895" s="1895"/>
      <c r="I895" s="1895"/>
      <c r="J895" s="1895"/>
    </row>
    <row r="896" spans="1:10" s="1894" customFormat="1" ht="15.75" customHeight="1">
      <c r="A896" s="1895"/>
      <c r="B896" s="1895"/>
      <c r="C896" s="1895"/>
      <c r="D896" s="1895"/>
      <c r="E896" s="1895"/>
      <c r="F896" s="1895"/>
      <c r="G896" s="1895"/>
      <c r="H896" s="1895"/>
      <c r="I896" s="1895"/>
      <c r="J896" s="1895"/>
    </row>
    <row r="897" spans="1:10" s="1894" customFormat="1" ht="15.75" customHeight="1">
      <c r="A897" s="1895"/>
      <c r="B897" s="1895"/>
      <c r="C897" s="1895"/>
      <c r="D897" s="1895"/>
      <c r="E897" s="1895"/>
      <c r="F897" s="1895"/>
      <c r="G897" s="1895"/>
      <c r="H897" s="1895"/>
      <c r="I897" s="1895"/>
      <c r="J897" s="1895"/>
    </row>
    <row r="898" spans="1:10" s="1894" customFormat="1" ht="15.75" customHeight="1">
      <c r="A898" s="1895"/>
      <c r="B898" s="1895"/>
      <c r="C898" s="1895"/>
      <c r="D898" s="1895"/>
      <c r="E898" s="1895"/>
      <c r="F898" s="1895"/>
      <c r="G898" s="1895"/>
      <c r="H898" s="1895"/>
      <c r="I898" s="1895"/>
      <c r="J898" s="1895"/>
    </row>
    <row r="899" spans="1:10" s="1894" customFormat="1" ht="15.75" customHeight="1">
      <c r="A899" s="1895"/>
      <c r="B899" s="1895"/>
      <c r="C899" s="1895"/>
      <c r="D899" s="1895"/>
      <c r="E899" s="1895"/>
      <c r="F899" s="1895"/>
      <c r="G899" s="1895"/>
      <c r="H899" s="1895"/>
      <c r="I899" s="1895"/>
      <c r="J899" s="1895"/>
    </row>
    <row r="900" spans="1:10" s="1894" customFormat="1" ht="15.75" customHeight="1">
      <c r="A900" s="1895"/>
      <c r="B900" s="1895"/>
      <c r="C900" s="1895"/>
      <c r="D900" s="1895"/>
      <c r="E900" s="1895"/>
      <c r="F900" s="1895"/>
      <c r="G900" s="1895"/>
      <c r="H900" s="1895"/>
      <c r="I900" s="1895"/>
      <c r="J900" s="1895"/>
    </row>
    <row r="901" spans="1:10" s="1894" customFormat="1" ht="15.75" customHeight="1">
      <c r="A901" s="1895"/>
      <c r="B901" s="1895"/>
      <c r="C901" s="1895"/>
      <c r="D901" s="1895"/>
      <c r="E901" s="1895"/>
      <c r="F901" s="1895"/>
      <c r="G901" s="1895"/>
      <c r="H901" s="1895"/>
      <c r="I901" s="1895"/>
      <c r="J901" s="1895"/>
    </row>
    <row r="902" spans="1:10" s="1894" customFormat="1" ht="15.75" customHeight="1">
      <c r="A902" s="1895"/>
      <c r="B902" s="1895"/>
      <c r="C902" s="1895"/>
      <c r="D902" s="1895"/>
      <c r="E902" s="1895"/>
      <c r="F902" s="1895"/>
      <c r="G902" s="1895"/>
      <c r="H902" s="1895"/>
      <c r="I902" s="1895"/>
      <c r="J902" s="1895"/>
    </row>
    <row r="903" spans="1:10" s="1894" customFormat="1" ht="15.75" customHeight="1">
      <c r="A903" s="1895"/>
      <c r="B903" s="1895"/>
      <c r="C903" s="1895"/>
      <c r="D903" s="1895"/>
      <c r="E903" s="1895"/>
      <c r="F903" s="1895"/>
      <c r="G903" s="1895"/>
      <c r="H903" s="1895"/>
      <c r="I903" s="1895"/>
      <c r="J903" s="1895"/>
    </row>
    <row r="904" spans="1:10" s="1894" customFormat="1" ht="15.75" customHeight="1">
      <c r="A904" s="1895"/>
      <c r="B904" s="1895"/>
      <c r="C904" s="1895"/>
      <c r="D904" s="1895"/>
      <c r="E904" s="1895"/>
      <c r="F904" s="1895"/>
      <c r="G904" s="1895"/>
      <c r="H904" s="1895"/>
      <c r="I904" s="1895"/>
      <c r="J904" s="1895"/>
    </row>
    <row r="905" spans="1:10" s="1894" customFormat="1" ht="15.75" customHeight="1">
      <c r="A905" s="1895"/>
      <c r="B905" s="1895"/>
      <c r="C905" s="1895"/>
      <c r="D905" s="1895"/>
      <c r="E905" s="1895"/>
      <c r="F905" s="1895"/>
      <c r="G905" s="1895"/>
      <c r="H905" s="1895"/>
      <c r="I905" s="1895"/>
      <c r="J905" s="1895"/>
    </row>
    <row r="906" spans="1:10" s="1894" customFormat="1" ht="15.75" customHeight="1">
      <c r="A906" s="1895"/>
      <c r="B906" s="1895"/>
      <c r="C906" s="1895"/>
      <c r="D906" s="1895"/>
      <c r="E906" s="1895"/>
      <c r="F906" s="1895"/>
      <c r="G906" s="1895"/>
      <c r="H906" s="1895"/>
      <c r="I906" s="1895"/>
      <c r="J906" s="1895"/>
    </row>
    <row r="907" spans="1:10" s="1894" customFormat="1" ht="15.75" customHeight="1">
      <c r="A907" s="1895"/>
      <c r="B907" s="1895"/>
      <c r="C907" s="1895"/>
      <c r="D907" s="1895"/>
      <c r="E907" s="1895"/>
      <c r="F907" s="1895"/>
      <c r="G907" s="1895"/>
      <c r="H907" s="1895"/>
      <c r="I907" s="1895"/>
      <c r="J907" s="1895"/>
    </row>
    <row r="908" spans="1:10" s="1894" customFormat="1" ht="15.75" customHeight="1">
      <c r="A908" s="1895"/>
      <c r="B908" s="1895"/>
      <c r="C908" s="1895"/>
      <c r="D908" s="1895"/>
      <c r="E908" s="1895"/>
      <c r="F908" s="1895"/>
      <c r="G908" s="1895"/>
      <c r="H908" s="1895"/>
      <c r="I908" s="1895"/>
      <c r="J908" s="1895"/>
    </row>
    <row r="909" spans="1:10" s="1894" customFormat="1" ht="15.75" customHeight="1">
      <c r="A909" s="1895"/>
      <c r="B909" s="1895"/>
      <c r="C909" s="1895"/>
      <c r="D909" s="1895"/>
      <c r="E909" s="1895"/>
      <c r="F909" s="1895"/>
      <c r="G909" s="1895"/>
      <c r="H909" s="1895"/>
      <c r="I909" s="1895"/>
      <c r="J909" s="1895"/>
    </row>
    <row r="910" spans="1:10" s="1894" customFormat="1" ht="15.75" customHeight="1">
      <c r="A910" s="1895"/>
      <c r="B910" s="1895"/>
      <c r="C910" s="1895"/>
      <c r="D910" s="1895"/>
      <c r="E910" s="1895"/>
      <c r="F910" s="1895"/>
      <c r="G910" s="1895"/>
      <c r="H910" s="1895"/>
      <c r="I910" s="1895"/>
      <c r="J910" s="1895"/>
    </row>
    <row r="911" spans="1:10" s="1894" customFormat="1" ht="15.75" customHeight="1">
      <c r="A911" s="1895"/>
      <c r="B911" s="1895"/>
      <c r="C911" s="1895"/>
      <c r="D911" s="1895"/>
      <c r="E911" s="1895"/>
      <c r="F911" s="1895"/>
      <c r="G911" s="1895"/>
      <c r="H911" s="1895"/>
      <c r="I911" s="1895"/>
      <c r="J911" s="1895"/>
    </row>
    <row r="912" spans="1:10" s="1894" customFormat="1" ht="15.75" customHeight="1">
      <c r="A912" s="1895"/>
      <c r="B912" s="1895"/>
      <c r="C912" s="1895"/>
      <c r="D912" s="1895"/>
      <c r="E912" s="1895"/>
      <c r="F912" s="1895"/>
      <c r="G912" s="1895"/>
      <c r="H912" s="1895"/>
      <c r="I912" s="1895"/>
      <c r="J912" s="1895"/>
    </row>
    <row r="913" spans="1:10" s="1894" customFormat="1" ht="15.75" customHeight="1">
      <c r="A913" s="1895"/>
      <c r="B913" s="1895"/>
      <c r="C913" s="1895"/>
      <c r="D913" s="1895"/>
      <c r="E913" s="1895"/>
      <c r="F913" s="1895"/>
      <c r="G913" s="1895"/>
      <c r="H913" s="1895"/>
      <c r="I913" s="1895"/>
      <c r="J913" s="1895"/>
    </row>
    <row r="914" spans="1:10" s="1894" customFormat="1" ht="15.75" customHeight="1">
      <c r="A914" s="1895"/>
      <c r="B914" s="1895"/>
      <c r="C914" s="1895"/>
      <c r="D914" s="1895"/>
      <c r="E914" s="1895"/>
      <c r="F914" s="1895"/>
      <c r="G914" s="1895"/>
      <c r="H914" s="1895"/>
      <c r="I914" s="1895"/>
      <c r="J914" s="1895"/>
    </row>
    <row r="915" spans="1:10" s="1894" customFormat="1" ht="15.75" customHeight="1">
      <c r="A915" s="1895"/>
      <c r="B915" s="1895"/>
      <c r="C915" s="1895"/>
      <c r="D915" s="1895"/>
      <c r="E915" s="1895"/>
      <c r="F915" s="1895"/>
      <c r="G915" s="1895"/>
      <c r="H915" s="1895"/>
      <c r="I915" s="1895"/>
      <c r="J915" s="1895"/>
    </row>
    <row r="916" spans="1:10" s="1894" customFormat="1" ht="15.75" customHeight="1">
      <c r="A916" s="1895"/>
      <c r="B916" s="1895"/>
      <c r="C916" s="1895"/>
      <c r="D916" s="1895"/>
      <c r="E916" s="1895"/>
      <c r="F916" s="1895"/>
      <c r="G916" s="1895"/>
      <c r="H916" s="1895"/>
      <c r="I916" s="1895"/>
      <c r="J916" s="1895"/>
    </row>
    <row r="917" spans="1:10" s="1894" customFormat="1" ht="15.75" customHeight="1">
      <c r="A917" s="1895"/>
      <c r="B917" s="1895"/>
      <c r="C917" s="1895"/>
      <c r="D917" s="1895"/>
      <c r="E917" s="1895"/>
      <c r="F917" s="1895"/>
      <c r="G917" s="1895"/>
      <c r="H917" s="1895"/>
      <c r="I917" s="1895"/>
      <c r="J917" s="1895"/>
    </row>
    <row r="918" spans="1:10" s="1894" customFormat="1" ht="15.75" customHeight="1">
      <c r="A918" s="1895"/>
      <c r="B918" s="1895"/>
      <c r="C918" s="1895"/>
      <c r="D918" s="1895"/>
      <c r="E918" s="1895"/>
      <c r="F918" s="1895"/>
      <c r="G918" s="1895"/>
      <c r="H918" s="1895"/>
      <c r="I918" s="1895"/>
      <c r="J918" s="1895"/>
    </row>
    <row r="919" spans="1:10" s="1894" customFormat="1" ht="15.75" customHeight="1">
      <c r="A919" s="1895"/>
      <c r="B919" s="1895"/>
      <c r="C919" s="1895"/>
      <c r="D919" s="1895"/>
      <c r="E919" s="1895"/>
      <c r="F919" s="1895"/>
      <c r="G919" s="1895"/>
      <c r="H919" s="1895"/>
      <c r="I919" s="1895"/>
      <c r="J919" s="1895"/>
    </row>
    <row r="920" spans="1:10" s="1894" customFormat="1" ht="15.75" customHeight="1">
      <c r="A920" s="1895"/>
      <c r="B920" s="1895"/>
      <c r="C920" s="1895"/>
      <c r="D920" s="1895"/>
      <c r="E920" s="1895"/>
      <c r="F920" s="1895"/>
      <c r="G920" s="1895"/>
      <c r="H920" s="1895"/>
      <c r="I920" s="1895"/>
      <c r="J920" s="1895"/>
    </row>
    <row r="921" spans="1:10" s="1894" customFormat="1" ht="15.75" customHeight="1">
      <c r="A921" s="1895"/>
      <c r="B921" s="1895"/>
      <c r="C921" s="1895"/>
      <c r="D921" s="1895"/>
      <c r="E921" s="1895"/>
      <c r="F921" s="1895"/>
      <c r="G921" s="1895"/>
      <c r="H921" s="1895"/>
      <c r="I921" s="1895"/>
      <c r="J921" s="1895"/>
    </row>
    <row r="922" spans="1:10" s="1894" customFormat="1" ht="15.75" customHeight="1">
      <c r="A922" s="1895"/>
      <c r="B922" s="1895"/>
      <c r="C922" s="1895"/>
      <c r="D922" s="1895"/>
      <c r="E922" s="1895"/>
      <c r="F922" s="1895"/>
      <c r="G922" s="1895"/>
      <c r="H922" s="1895"/>
      <c r="I922" s="1895"/>
      <c r="J922" s="1895"/>
    </row>
    <row r="923" spans="1:10" s="1894" customFormat="1" ht="15.75" customHeight="1">
      <c r="A923" s="1895"/>
      <c r="B923" s="1895"/>
      <c r="C923" s="1895"/>
      <c r="D923" s="1895"/>
      <c r="E923" s="1895"/>
      <c r="F923" s="1895"/>
      <c r="G923" s="1895"/>
      <c r="H923" s="1895"/>
      <c r="I923" s="1895"/>
      <c r="J923" s="1895"/>
    </row>
    <row r="924" spans="1:10" s="1894" customFormat="1" ht="15.75" customHeight="1">
      <c r="A924" s="1895"/>
      <c r="B924" s="1895"/>
      <c r="C924" s="1895"/>
      <c r="D924" s="1895"/>
      <c r="E924" s="1895"/>
      <c r="F924" s="1895"/>
      <c r="G924" s="1895"/>
      <c r="H924" s="1895"/>
      <c r="I924" s="1895"/>
      <c r="J924" s="1895"/>
    </row>
    <row r="925" spans="1:10" s="1894" customFormat="1" ht="15.75" customHeight="1">
      <c r="A925" s="1895"/>
      <c r="B925" s="1895"/>
      <c r="C925" s="1895"/>
      <c r="D925" s="1895"/>
      <c r="E925" s="1895"/>
      <c r="F925" s="1895"/>
      <c r="G925" s="1895"/>
      <c r="H925" s="1895"/>
      <c r="I925" s="1895"/>
      <c r="J925" s="1895"/>
    </row>
    <row r="926" spans="1:10" s="1894" customFormat="1" ht="15.75" customHeight="1">
      <c r="A926" s="1895"/>
      <c r="B926" s="1895"/>
      <c r="C926" s="1895"/>
      <c r="D926" s="1895"/>
      <c r="E926" s="1895"/>
      <c r="F926" s="1895"/>
      <c r="G926" s="1895"/>
      <c r="H926" s="1895"/>
      <c r="I926" s="1895"/>
      <c r="J926" s="1895"/>
    </row>
    <row r="927" spans="1:10" s="1894" customFormat="1" ht="15.75" customHeight="1">
      <c r="A927" s="1895"/>
      <c r="B927" s="1895"/>
      <c r="C927" s="1895"/>
      <c r="D927" s="1895"/>
      <c r="E927" s="1895"/>
      <c r="F927" s="1895"/>
      <c r="G927" s="1895"/>
      <c r="H927" s="1895"/>
      <c r="I927" s="1895"/>
      <c r="J927" s="1895"/>
    </row>
    <row r="928" spans="1:10" s="1894" customFormat="1" ht="15.75" customHeight="1">
      <c r="A928" s="1895"/>
      <c r="B928" s="1895"/>
      <c r="C928" s="1895"/>
      <c r="D928" s="1895"/>
      <c r="E928" s="1895"/>
      <c r="F928" s="1895"/>
      <c r="G928" s="1895"/>
      <c r="H928" s="1895"/>
      <c r="I928" s="1895"/>
      <c r="J928" s="1895"/>
    </row>
    <row r="929" spans="1:10" s="1894" customFormat="1" ht="15.75" customHeight="1">
      <c r="A929" s="1895"/>
      <c r="B929" s="1895"/>
      <c r="C929" s="1895"/>
      <c r="D929" s="1895"/>
      <c r="E929" s="1895"/>
      <c r="F929" s="1895"/>
      <c r="G929" s="1895"/>
      <c r="H929" s="1895"/>
      <c r="I929" s="1895"/>
      <c r="J929" s="1895"/>
    </row>
    <row r="930" spans="1:10" s="1894" customFormat="1" ht="15.75" customHeight="1">
      <c r="A930" s="1895"/>
      <c r="B930" s="1895"/>
      <c r="C930" s="1895"/>
      <c r="D930" s="1895"/>
      <c r="E930" s="1895"/>
      <c r="F930" s="1895"/>
      <c r="G930" s="1895"/>
      <c r="H930" s="1895"/>
      <c r="I930" s="1895"/>
      <c r="J930" s="1895"/>
    </row>
    <row r="931" spans="1:10" s="1894" customFormat="1" ht="15.75" customHeight="1">
      <c r="A931" s="1895"/>
      <c r="B931" s="1895"/>
      <c r="C931" s="1895"/>
      <c r="D931" s="1895"/>
      <c r="E931" s="1895"/>
      <c r="F931" s="1895"/>
      <c r="G931" s="1895"/>
      <c r="H931" s="1895"/>
      <c r="I931" s="1895"/>
      <c r="J931" s="1895"/>
    </row>
    <row r="932" spans="1:10" s="1894" customFormat="1" ht="15.75" customHeight="1">
      <c r="A932" s="1895"/>
      <c r="B932" s="1895"/>
      <c r="C932" s="1895"/>
      <c r="D932" s="1895"/>
      <c r="E932" s="1895"/>
      <c r="F932" s="1895"/>
      <c r="G932" s="1895"/>
      <c r="H932" s="1895"/>
      <c r="I932" s="1895"/>
      <c r="J932" s="1895"/>
    </row>
    <row r="933" spans="1:10" s="1894" customFormat="1" ht="15.75" customHeight="1">
      <c r="A933" s="1895"/>
      <c r="B933" s="1895"/>
      <c r="C933" s="1895"/>
      <c r="D933" s="1895"/>
      <c r="E933" s="1895"/>
      <c r="F933" s="1895"/>
      <c r="G933" s="1895"/>
      <c r="H933" s="1895"/>
      <c r="I933" s="1895"/>
      <c r="J933" s="1895"/>
    </row>
    <row r="934" spans="1:10" s="1894" customFormat="1" ht="15.75" customHeight="1">
      <c r="A934" s="1895"/>
      <c r="B934" s="1895"/>
      <c r="C934" s="1895"/>
      <c r="D934" s="1895"/>
      <c r="E934" s="1895"/>
      <c r="F934" s="1895"/>
      <c r="G934" s="1895"/>
      <c r="H934" s="1895"/>
      <c r="I934" s="1895"/>
      <c r="J934" s="1895"/>
    </row>
    <row r="935" spans="1:10" s="1894" customFormat="1" ht="15.75" customHeight="1">
      <c r="A935" s="1895"/>
      <c r="B935" s="1895"/>
      <c r="C935" s="1895"/>
      <c r="D935" s="1895"/>
      <c r="E935" s="1895"/>
      <c r="F935" s="1895"/>
      <c r="G935" s="1895"/>
      <c r="H935" s="1895"/>
      <c r="I935" s="1895"/>
      <c r="J935" s="1895"/>
    </row>
    <row r="936" spans="1:10" s="1894" customFormat="1" ht="15.75" customHeight="1">
      <c r="A936" s="1895"/>
      <c r="B936" s="1895"/>
      <c r="C936" s="1895"/>
      <c r="D936" s="1895"/>
      <c r="E936" s="1895"/>
      <c r="F936" s="1895"/>
      <c r="G936" s="1895"/>
      <c r="H936" s="1895"/>
      <c r="I936" s="1895"/>
      <c r="J936" s="1895"/>
    </row>
    <row r="937" spans="1:10" s="1894" customFormat="1" ht="15.75" customHeight="1">
      <c r="A937" s="1895"/>
      <c r="B937" s="1895"/>
      <c r="C937" s="1895"/>
      <c r="D937" s="1895"/>
      <c r="E937" s="1895"/>
      <c r="F937" s="1895"/>
      <c r="G937" s="1895"/>
      <c r="H937" s="1895"/>
      <c r="I937" s="1895"/>
      <c r="J937" s="1895"/>
    </row>
    <row r="938" spans="1:10" s="1894" customFormat="1" ht="15.75" customHeight="1">
      <c r="A938" s="1895"/>
      <c r="B938" s="1895"/>
      <c r="C938" s="1895"/>
      <c r="D938" s="1895"/>
      <c r="E938" s="1895"/>
      <c r="F938" s="1895"/>
      <c r="G938" s="1895"/>
      <c r="H938" s="1895"/>
      <c r="I938" s="1895"/>
      <c r="J938" s="1895"/>
    </row>
    <row r="939" spans="1:10" s="1894" customFormat="1" ht="15.75" customHeight="1">
      <c r="A939" s="1895"/>
      <c r="B939" s="1895"/>
      <c r="C939" s="1895"/>
      <c r="D939" s="1895"/>
      <c r="E939" s="1895"/>
      <c r="F939" s="1895"/>
      <c r="G939" s="1895"/>
      <c r="H939" s="1895"/>
      <c r="I939" s="1895"/>
      <c r="J939" s="1895"/>
    </row>
    <row r="940" spans="1:10" s="1894" customFormat="1" ht="15.75" customHeight="1">
      <c r="A940" s="1895"/>
      <c r="B940" s="1895"/>
      <c r="C940" s="1895"/>
      <c r="D940" s="1895"/>
      <c r="E940" s="1895"/>
      <c r="F940" s="1895"/>
      <c r="G940" s="1895"/>
      <c r="H940" s="1895"/>
      <c r="I940" s="1895"/>
      <c r="J940" s="1895"/>
    </row>
    <row r="941" spans="1:10" s="1894" customFormat="1" ht="15.75" customHeight="1">
      <c r="A941" s="1895"/>
      <c r="B941" s="1895"/>
      <c r="C941" s="1895"/>
      <c r="D941" s="1895"/>
      <c r="E941" s="1895"/>
      <c r="F941" s="1895"/>
      <c r="G941" s="1895"/>
      <c r="H941" s="1895"/>
      <c r="I941" s="1895"/>
      <c r="J941" s="1895"/>
    </row>
    <row r="942" spans="1:10" s="1894" customFormat="1" ht="15.75" customHeight="1">
      <c r="A942" s="1895"/>
      <c r="B942" s="1895"/>
      <c r="C942" s="1895"/>
      <c r="D942" s="1895"/>
      <c r="E942" s="1895"/>
      <c r="F942" s="1895"/>
      <c r="G942" s="1895"/>
      <c r="H942" s="1895"/>
      <c r="I942" s="1895"/>
      <c r="J942" s="1895"/>
    </row>
    <row r="943" spans="1:10" s="1894" customFormat="1" ht="15.75" customHeight="1">
      <c r="A943" s="1895"/>
      <c r="B943" s="1895"/>
      <c r="C943" s="1895"/>
      <c r="D943" s="1895"/>
      <c r="E943" s="1895"/>
      <c r="F943" s="1895"/>
      <c r="G943" s="1895"/>
      <c r="H943" s="1895"/>
      <c r="I943" s="1895"/>
      <c r="J943" s="1895"/>
    </row>
    <row r="944" spans="1:10" s="1894" customFormat="1" ht="15.75" customHeight="1">
      <c r="A944" s="1895"/>
      <c r="B944" s="1895"/>
      <c r="C944" s="1895"/>
      <c r="D944" s="1895"/>
      <c r="E944" s="1895"/>
      <c r="F944" s="1895"/>
      <c r="G944" s="1895"/>
      <c r="H944" s="1895"/>
      <c r="I944" s="1895"/>
      <c r="J944" s="1895"/>
    </row>
    <row r="945" spans="1:10" s="1894" customFormat="1" ht="15.75" customHeight="1">
      <c r="A945" s="1895"/>
      <c r="B945" s="1895"/>
      <c r="C945" s="1895"/>
      <c r="D945" s="1895"/>
      <c r="E945" s="1895"/>
      <c r="F945" s="1895"/>
      <c r="G945" s="1895"/>
      <c r="H945" s="1895"/>
      <c r="I945" s="1895"/>
      <c r="J945" s="1895"/>
    </row>
    <row r="946" spans="1:10" s="1894" customFormat="1" ht="15.75" customHeight="1">
      <c r="A946" s="1895"/>
      <c r="B946" s="1895"/>
      <c r="C946" s="1895"/>
      <c r="D946" s="1895"/>
      <c r="E946" s="1895"/>
      <c r="F946" s="1895"/>
      <c r="G946" s="1895"/>
      <c r="H946" s="1895"/>
      <c r="I946" s="1895"/>
      <c r="J946" s="1895"/>
    </row>
    <row r="947" spans="1:10" s="1894" customFormat="1" ht="15.75" customHeight="1">
      <c r="A947" s="1895"/>
      <c r="B947" s="1895"/>
      <c r="C947" s="1895"/>
      <c r="D947" s="1895"/>
      <c r="E947" s="1895"/>
      <c r="F947" s="1895"/>
      <c r="G947" s="1895"/>
      <c r="H947" s="1895"/>
      <c r="I947" s="1895"/>
      <c r="J947" s="1895"/>
    </row>
    <row r="948" spans="1:10" s="1894" customFormat="1" ht="15.75" customHeight="1">
      <c r="A948" s="1895"/>
      <c r="B948" s="1895"/>
      <c r="C948" s="1895"/>
      <c r="D948" s="1895"/>
      <c r="E948" s="1895"/>
      <c r="F948" s="1895"/>
      <c r="G948" s="1895"/>
      <c r="H948" s="1895"/>
      <c r="I948" s="1895"/>
      <c r="J948" s="1895"/>
    </row>
    <row r="949" spans="1:10" s="1894" customFormat="1" ht="15.75" customHeight="1">
      <c r="A949" s="1895"/>
      <c r="B949" s="1895"/>
      <c r="C949" s="1895"/>
      <c r="D949" s="1895"/>
      <c r="E949" s="1895"/>
      <c r="F949" s="1895"/>
      <c r="G949" s="1895"/>
      <c r="H949" s="1895"/>
      <c r="I949" s="1895"/>
      <c r="J949" s="1895"/>
    </row>
    <row r="950" spans="1:10" s="1894" customFormat="1" ht="15.75" customHeight="1">
      <c r="A950" s="1895"/>
      <c r="B950" s="1895"/>
      <c r="C950" s="1895"/>
      <c r="D950" s="1895"/>
      <c r="E950" s="1895"/>
      <c r="F950" s="1895"/>
      <c r="G950" s="1895"/>
      <c r="H950" s="1895"/>
      <c r="I950" s="1895"/>
      <c r="J950" s="1895"/>
    </row>
    <row r="951" spans="1:10" s="1894" customFormat="1" ht="15.75" customHeight="1">
      <c r="A951" s="1895"/>
      <c r="B951" s="1895"/>
      <c r="C951" s="1895"/>
      <c r="D951" s="1895"/>
      <c r="E951" s="1895"/>
      <c r="F951" s="1895"/>
      <c r="G951" s="1895"/>
      <c r="H951" s="1895"/>
      <c r="I951" s="1895"/>
      <c r="J951" s="1895"/>
    </row>
    <row r="952" spans="1:10" s="1894" customFormat="1" ht="15.75" customHeight="1">
      <c r="A952" s="1895"/>
      <c r="B952" s="1895"/>
      <c r="C952" s="1895"/>
      <c r="D952" s="1895"/>
      <c r="E952" s="1895"/>
      <c r="F952" s="1895"/>
      <c r="G952" s="1895"/>
      <c r="H952" s="1895"/>
      <c r="I952" s="1895"/>
      <c r="J952" s="1895"/>
    </row>
    <row r="953" spans="1:10" s="1894" customFormat="1" ht="15.75" customHeight="1">
      <c r="A953" s="1895"/>
      <c r="B953" s="1895"/>
      <c r="C953" s="1895"/>
      <c r="D953" s="1895"/>
      <c r="E953" s="1895"/>
      <c r="F953" s="1895"/>
      <c r="G953" s="1895"/>
      <c r="H953" s="1895"/>
      <c r="I953" s="1895"/>
      <c r="J953" s="1895"/>
    </row>
    <row r="954" spans="1:10" s="1894" customFormat="1" ht="15.75" customHeight="1">
      <c r="A954" s="1895"/>
      <c r="B954" s="1895"/>
      <c r="C954" s="1895"/>
      <c r="D954" s="1895"/>
      <c r="E954" s="1895"/>
      <c r="F954" s="1895"/>
      <c r="G954" s="1895"/>
      <c r="H954" s="1895"/>
      <c r="I954" s="1895"/>
      <c r="J954" s="1895"/>
    </row>
    <row r="955" spans="1:10" s="1894" customFormat="1" ht="15.75" customHeight="1">
      <c r="A955" s="1895"/>
      <c r="B955" s="1895"/>
      <c r="C955" s="1895"/>
      <c r="D955" s="1895"/>
      <c r="E955" s="1895"/>
      <c r="F955" s="1895"/>
      <c r="G955" s="1895"/>
      <c r="H955" s="1895"/>
      <c r="I955" s="1895"/>
      <c r="J955" s="1895"/>
    </row>
    <row r="956" spans="1:10" s="1894" customFormat="1" ht="15.75" customHeight="1">
      <c r="A956" s="1895"/>
      <c r="B956" s="1895"/>
      <c r="C956" s="1895"/>
      <c r="D956" s="1895"/>
      <c r="E956" s="1895"/>
      <c r="F956" s="1895"/>
      <c r="G956" s="1895"/>
      <c r="H956" s="1895"/>
      <c r="I956" s="1895"/>
      <c r="J956" s="1895"/>
    </row>
    <row r="957" spans="1:10" s="1894" customFormat="1" ht="15.75" customHeight="1">
      <c r="A957" s="1895"/>
      <c r="B957" s="1895"/>
      <c r="C957" s="1895"/>
      <c r="D957" s="1895"/>
      <c r="E957" s="1895"/>
      <c r="F957" s="1895"/>
      <c r="G957" s="1895"/>
      <c r="H957" s="1895"/>
      <c r="I957" s="1895"/>
      <c r="J957" s="1895"/>
    </row>
    <row r="958" spans="1:10" s="1894" customFormat="1" ht="15.75" customHeight="1">
      <c r="A958" s="1895"/>
      <c r="B958" s="1895"/>
      <c r="C958" s="1895"/>
      <c r="D958" s="1895"/>
      <c r="E958" s="1895"/>
      <c r="F958" s="1895"/>
      <c r="G958" s="1895"/>
      <c r="H958" s="1895"/>
      <c r="I958" s="1895"/>
      <c r="J958" s="1895"/>
    </row>
    <row r="959" spans="1:10" s="1894" customFormat="1" ht="15.75" customHeight="1">
      <c r="A959" s="1895"/>
      <c r="B959" s="1895"/>
      <c r="C959" s="1895"/>
      <c r="D959" s="1895"/>
      <c r="E959" s="1895"/>
      <c r="F959" s="1895"/>
      <c r="G959" s="1895"/>
      <c r="H959" s="1895"/>
      <c r="I959" s="1895"/>
      <c r="J959" s="1895"/>
    </row>
    <row r="960" spans="1:10" s="1894" customFormat="1" ht="15.75" customHeight="1">
      <c r="A960" s="1895"/>
      <c r="B960" s="1895"/>
      <c r="C960" s="1895"/>
      <c r="D960" s="1895"/>
      <c r="E960" s="1895"/>
      <c r="F960" s="1895"/>
      <c r="G960" s="1895"/>
      <c r="H960" s="1895"/>
      <c r="I960" s="1895"/>
      <c r="J960" s="1895"/>
    </row>
    <row r="961" spans="1:10" s="1894" customFormat="1" ht="15.75" customHeight="1">
      <c r="A961" s="1895"/>
      <c r="B961" s="1895"/>
      <c r="C961" s="1895"/>
      <c r="D961" s="1895"/>
      <c r="E961" s="1895"/>
      <c r="F961" s="1895"/>
      <c r="G961" s="1895"/>
      <c r="H961" s="1895"/>
      <c r="I961" s="1895"/>
      <c r="J961" s="1895"/>
    </row>
    <row r="962" spans="1:10" s="1894" customFormat="1" ht="15.75" customHeight="1">
      <c r="A962" s="1895"/>
      <c r="B962" s="1895"/>
      <c r="C962" s="1895"/>
      <c r="D962" s="1895"/>
      <c r="E962" s="1895"/>
      <c r="F962" s="1895"/>
      <c r="G962" s="1895"/>
      <c r="H962" s="1895"/>
      <c r="I962" s="1895"/>
      <c r="J962" s="1895"/>
    </row>
    <row r="963" spans="1:10" s="1894" customFormat="1" ht="15.75" customHeight="1">
      <c r="A963" s="1895"/>
      <c r="B963" s="1895"/>
      <c r="C963" s="1895"/>
      <c r="D963" s="1895"/>
      <c r="E963" s="1895"/>
      <c r="F963" s="1895"/>
      <c r="G963" s="1895"/>
      <c r="H963" s="1895"/>
      <c r="I963" s="1895"/>
      <c r="J963" s="1895"/>
    </row>
    <row r="964" spans="1:10" s="1894" customFormat="1" ht="15.75" customHeight="1">
      <c r="A964" s="1895"/>
      <c r="B964" s="1895"/>
      <c r="C964" s="1895"/>
      <c r="D964" s="1895"/>
      <c r="E964" s="1895"/>
      <c r="F964" s="1895"/>
      <c r="G964" s="1895"/>
      <c r="H964" s="1895"/>
      <c r="I964" s="1895"/>
      <c r="J964" s="1895"/>
    </row>
    <row r="965" spans="1:10" s="1894" customFormat="1" ht="15.75" customHeight="1">
      <c r="A965" s="1895"/>
      <c r="B965" s="1895"/>
      <c r="C965" s="1895"/>
      <c r="D965" s="1895"/>
      <c r="E965" s="1895"/>
      <c r="F965" s="1895"/>
      <c r="G965" s="1895"/>
      <c r="H965" s="1895"/>
      <c r="I965" s="1895"/>
      <c r="J965" s="1895"/>
    </row>
    <row r="966" spans="1:10" s="1894" customFormat="1" ht="15.75" customHeight="1">
      <c r="A966" s="1895"/>
      <c r="B966" s="1895"/>
      <c r="C966" s="1895"/>
      <c r="D966" s="1895"/>
      <c r="E966" s="1895"/>
      <c r="F966" s="1895"/>
      <c r="G966" s="1895"/>
      <c r="H966" s="1895"/>
      <c r="I966" s="1895"/>
      <c r="J966" s="1895"/>
    </row>
    <row r="967" spans="1:10" s="1894" customFormat="1" ht="15.75" customHeight="1">
      <c r="A967" s="1895"/>
      <c r="B967" s="1895"/>
      <c r="C967" s="1895"/>
      <c r="D967" s="1895"/>
      <c r="E967" s="1895"/>
      <c r="F967" s="1895"/>
      <c r="G967" s="1895"/>
      <c r="H967" s="1895"/>
      <c r="I967" s="1895"/>
      <c r="J967" s="1895"/>
    </row>
    <row r="968" spans="1:10" s="1894" customFormat="1" ht="15.75" customHeight="1">
      <c r="A968" s="1895"/>
      <c r="B968" s="1895"/>
      <c r="C968" s="1895"/>
      <c r="D968" s="1895"/>
      <c r="E968" s="1895"/>
      <c r="F968" s="1895"/>
      <c r="G968" s="1895"/>
      <c r="H968" s="1895"/>
      <c r="I968" s="1895"/>
      <c r="J968" s="1895"/>
    </row>
    <row r="969" spans="1:10" s="1894" customFormat="1" ht="15.75" customHeight="1">
      <c r="A969" s="1895"/>
      <c r="B969" s="1895"/>
      <c r="C969" s="1895"/>
      <c r="D969" s="1895"/>
      <c r="E969" s="1895"/>
      <c r="F969" s="1895"/>
      <c r="G969" s="1895"/>
      <c r="H969" s="1895"/>
      <c r="I969" s="1895"/>
      <c r="J969" s="1895"/>
    </row>
    <row r="970" spans="1:10" s="1894" customFormat="1" ht="15.75" customHeight="1">
      <c r="A970" s="1895"/>
      <c r="B970" s="1895"/>
      <c r="C970" s="1895"/>
      <c r="D970" s="1895"/>
      <c r="E970" s="1895"/>
      <c r="F970" s="1895"/>
      <c r="G970" s="1895"/>
      <c r="H970" s="1895"/>
      <c r="I970" s="1895"/>
      <c r="J970" s="1895"/>
    </row>
    <row r="971" spans="1:10" s="1894" customFormat="1" ht="15.75" customHeight="1">
      <c r="A971" s="1895"/>
      <c r="B971" s="1895"/>
      <c r="C971" s="1895"/>
      <c r="D971" s="1895"/>
      <c r="E971" s="1895"/>
      <c r="F971" s="1895"/>
      <c r="G971" s="1895"/>
      <c r="H971" s="1895"/>
      <c r="I971" s="1895"/>
      <c r="J971" s="1895"/>
    </row>
    <row r="972" spans="1:10" s="1894" customFormat="1" ht="15.75" customHeight="1">
      <c r="A972" s="1895"/>
      <c r="B972" s="1895"/>
      <c r="C972" s="1895"/>
      <c r="D972" s="1895"/>
      <c r="E972" s="1895"/>
      <c r="F972" s="1895"/>
      <c r="G972" s="1895"/>
      <c r="H972" s="1895"/>
      <c r="I972" s="1895"/>
      <c r="J972" s="1895"/>
    </row>
    <row r="973" spans="1:10" s="1894" customFormat="1" ht="15.75" customHeight="1">
      <c r="A973" s="1895"/>
      <c r="B973" s="1895"/>
      <c r="C973" s="1895"/>
      <c r="D973" s="1895"/>
      <c r="E973" s="1895"/>
      <c r="F973" s="1895"/>
      <c r="G973" s="1895"/>
      <c r="H973" s="1895"/>
      <c r="I973" s="1895"/>
      <c r="J973" s="1895"/>
    </row>
    <row r="974" spans="1:10" s="1894" customFormat="1" ht="15.75" customHeight="1">
      <c r="A974" s="1895"/>
      <c r="B974" s="1895"/>
      <c r="C974" s="1895"/>
      <c r="D974" s="1895"/>
      <c r="E974" s="1895"/>
      <c r="F974" s="1895"/>
      <c r="G974" s="1895"/>
      <c r="H974" s="1895"/>
      <c r="I974" s="1895"/>
      <c r="J974" s="1895"/>
    </row>
    <row r="975" spans="1:10" s="1894" customFormat="1" ht="15.75" customHeight="1">
      <c r="A975" s="1895"/>
      <c r="B975" s="1895"/>
      <c r="C975" s="1895"/>
      <c r="D975" s="1895"/>
      <c r="E975" s="1895"/>
      <c r="F975" s="1895"/>
      <c r="G975" s="1895"/>
      <c r="H975" s="1895"/>
      <c r="I975" s="1895"/>
      <c r="J975" s="1895"/>
    </row>
    <row r="976" spans="1:10" s="1894" customFormat="1" ht="15.75" customHeight="1">
      <c r="A976" s="1895"/>
      <c r="B976" s="1895"/>
      <c r="C976" s="1895"/>
      <c r="D976" s="1895"/>
      <c r="E976" s="1895"/>
      <c r="F976" s="1895"/>
      <c r="G976" s="1895"/>
      <c r="H976" s="1895"/>
      <c r="I976" s="1895"/>
      <c r="J976" s="1895"/>
    </row>
    <row r="977" spans="1:10" s="1894" customFormat="1" ht="15.75" customHeight="1">
      <c r="A977" s="1895"/>
      <c r="B977" s="1895"/>
      <c r="C977" s="1895"/>
      <c r="D977" s="1895"/>
      <c r="E977" s="1895"/>
      <c r="F977" s="1895"/>
      <c r="G977" s="1895"/>
      <c r="H977" s="1895"/>
      <c r="I977" s="1895"/>
      <c r="J977" s="1895"/>
    </row>
    <row r="978" spans="1:10" s="1894" customFormat="1" ht="15.75" customHeight="1">
      <c r="A978" s="1895"/>
      <c r="B978" s="1895"/>
      <c r="C978" s="1895"/>
      <c r="D978" s="1895"/>
      <c r="E978" s="1895"/>
      <c r="F978" s="1895"/>
      <c r="G978" s="1895"/>
      <c r="H978" s="1895"/>
      <c r="I978" s="1895"/>
      <c r="J978" s="1895"/>
    </row>
    <row r="979" spans="1:10" s="1894" customFormat="1" ht="15.75" customHeight="1">
      <c r="A979" s="1895"/>
      <c r="B979" s="1895"/>
      <c r="C979" s="1895"/>
      <c r="D979" s="1895"/>
      <c r="E979" s="1895"/>
      <c r="F979" s="1895"/>
      <c r="G979" s="1895"/>
      <c r="H979" s="1895"/>
      <c r="I979" s="1895"/>
      <c r="J979" s="1895"/>
    </row>
    <row r="980" spans="1:10" s="1894" customFormat="1" ht="15.75" customHeight="1">
      <c r="A980" s="1895"/>
      <c r="B980" s="1895"/>
      <c r="C980" s="1895"/>
      <c r="D980" s="1895"/>
      <c r="E980" s="1895"/>
      <c r="F980" s="1895"/>
      <c r="G980" s="1895"/>
      <c r="H980" s="1895"/>
      <c r="I980" s="1895"/>
      <c r="J980" s="1895"/>
    </row>
    <row r="981" spans="1:10" s="1894" customFormat="1" ht="15.75" customHeight="1">
      <c r="A981" s="1895"/>
      <c r="B981" s="1895"/>
      <c r="C981" s="1895"/>
      <c r="D981" s="1895"/>
      <c r="E981" s="1895"/>
      <c r="F981" s="1895"/>
      <c r="G981" s="1895"/>
      <c r="H981" s="1895"/>
      <c r="I981" s="1895"/>
      <c r="J981" s="1895"/>
    </row>
    <row r="982" spans="1:10" s="1894" customFormat="1" ht="15.75" customHeight="1">
      <c r="A982" s="1895"/>
      <c r="B982" s="1895"/>
      <c r="C982" s="1895"/>
      <c r="D982" s="1895"/>
      <c r="E982" s="1895"/>
      <c r="F982" s="1895"/>
      <c r="G982" s="1895"/>
      <c r="H982" s="1895"/>
      <c r="I982" s="1895"/>
      <c r="J982" s="1895"/>
    </row>
    <row r="983" spans="1:10" s="1894" customFormat="1" ht="15.75" customHeight="1">
      <c r="A983" s="1895"/>
      <c r="B983" s="1895"/>
      <c r="C983" s="1895"/>
      <c r="D983" s="1895"/>
      <c r="E983" s="1895"/>
      <c r="F983" s="1895"/>
      <c r="G983" s="1895"/>
      <c r="H983" s="1895"/>
      <c r="I983" s="1895"/>
      <c r="J983" s="1895"/>
    </row>
    <row r="984" spans="1:10" s="1894" customFormat="1" ht="15.75" customHeight="1">
      <c r="A984" s="1895"/>
      <c r="B984" s="1895"/>
      <c r="C984" s="1895"/>
      <c r="D984" s="1895"/>
      <c r="E984" s="1895"/>
      <c r="F984" s="1895"/>
      <c r="G984" s="1895"/>
      <c r="H984" s="1895"/>
      <c r="I984" s="1895"/>
      <c r="J984" s="1895"/>
    </row>
    <row r="985" spans="1:10" s="1894" customFormat="1" ht="15.75" customHeight="1">
      <c r="A985" s="1895"/>
      <c r="B985" s="1895"/>
      <c r="C985" s="1895"/>
      <c r="D985" s="1895"/>
      <c r="E985" s="1895"/>
      <c r="F985" s="1895"/>
      <c r="G985" s="1895"/>
      <c r="H985" s="1895"/>
      <c r="I985" s="1895"/>
      <c r="J985" s="1895"/>
    </row>
    <row r="986" spans="1:10" s="1894" customFormat="1" ht="15.75" customHeight="1">
      <c r="A986" s="1895"/>
      <c r="B986" s="1895"/>
      <c r="C986" s="1895"/>
      <c r="D986" s="1895"/>
      <c r="E986" s="1895"/>
      <c r="F986" s="1895"/>
      <c r="G986" s="1895"/>
      <c r="H986" s="1895"/>
      <c r="I986" s="1895"/>
      <c r="J986" s="1895"/>
    </row>
    <row r="987" spans="1:10" s="1894" customFormat="1" ht="15.75" customHeight="1">
      <c r="A987" s="1895"/>
      <c r="B987" s="1895"/>
      <c r="C987" s="1895"/>
      <c r="D987" s="1895"/>
      <c r="E987" s="1895"/>
      <c r="F987" s="1895"/>
      <c r="G987" s="1895"/>
      <c r="H987" s="1895"/>
      <c r="I987" s="1895"/>
      <c r="J987" s="1895"/>
    </row>
    <row r="988" spans="1:10" s="1894" customFormat="1" ht="15.75" customHeight="1">
      <c r="A988" s="1895"/>
      <c r="B988" s="1895"/>
      <c r="C988" s="1895"/>
      <c r="D988" s="1895"/>
      <c r="E988" s="1895"/>
      <c r="F988" s="1895"/>
      <c r="G988" s="1895"/>
      <c r="H988" s="1895"/>
      <c r="I988" s="1895"/>
      <c r="J988" s="1895"/>
    </row>
    <row r="989" spans="1:10" s="1894" customFormat="1" ht="15.75" customHeight="1">
      <c r="A989" s="1895"/>
      <c r="B989" s="1895"/>
      <c r="C989" s="1895"/>
      <c r="D989" s="1895"/>
      <c r="E989" s="1895"/>
      <c r="F989" s="1895"/>
      <c r="G989" s="1895"/>
      <c r="H989" s="1895"/>
      <c r="I989" s="1895"/>
      <c r="J989" s="1895"/>
    </row>
    <row r="990" spans="1:10" s="1894" customFormat="1" ht="15.75" customHeight="1">
      <c r="A990" s="1895"/>
      <c r="B990" s="1895"/>
      <c r="C990" s="1895"/>
      <c r="D990" s="1895"/>
      <c r="E990" s="1895"/>
      <c r="F990" s="1895"/>
      <c r="G990" s="1895"/>
      <c r="H990" s="1895"/>
      <c r="I990" s="1895"/>
      <c r="J990" s="1895"/>
    </row>
    <row r="991" spans="1:10" s="1894" customFormat="1" ht="15.75" customHeight="1">
      <c r="A991" s="1895"/>
      <c r="B991" s="1895"/>
      <c r="C991" s="1895"/>
      <c r="D991" s="1895"/>
      <c r="E991" s="1895"/>
      <c r="F991" s="1895"/>
      <c r="G991" s="1895"/>
      <c r="H991" s="1895"/>
      <c r="I991" s="1895"/>
      <c r="J991" s="1895"/>
    </row>
    <row r="992" spans="1:10" s="1894" customFormat="1" ht="15.75" customHeight="1">
      <c r="A992" s="1895"/>
      <c r="B992" s="1895"/>
      <c r="C992" s="1895"/>
      <c r="D992" s="1895"/>
      <c r="E992" s="1895"/>
      <c r="F992" s="1895"/>
      <c r="G992" s="1895"/>
      <c r="H992" s="1895"/>
      <c r="I992" s="1895"/>
      <c r="J992" s="1895"/>
    </row>
    <row r="993" spans="1:10" s="1894" customFormat="1" ht="15.75" customHeight="1">
      <c r="A993" s="1895"/>
      <c r="B993" s="1895"/>
      <c r="C993" s="1895"/>
      <c r="D993" s="1895"/>
      <c r="E993" s="1895"/>
      <c r="F993" s="1895"/>
      <c r="G993" s="1895"/>
      <c r="H993" s="1895"/>
      <c r="I993" s="1895"/>
      <c r="J993" s="1895"/>
    </row>
    <row r="994" spans="1:10" s="1894" customFormat="1" ht="15.75" customHeight="1">
      <c r="A994" s="1895"/>
      <c r="B994" s="1895"/>
      <c r="C994" s="1895"/>
      <c r="D994" s="1895"/>
      <c r="E994" s="1895"/>
      <c r="F994" s="1895"/>
      <c r="G994" s="1895"/>
      <c r="H994" s="1895"/>
      <c r="I994" s="1895"/>
      <c r="J994" s="1895"/>
    </row>
    <row r="995" spans="1:10" s="1894" customFormat="1" ht="15.75" customHeight="1">
      <c r="A995" s="1895"/>
      <c r="B995" s="1895"/>
      <c r="C995" s="1895"/>
      <c r="D995" s="1895"/>
      <c r="E995" s="1895"/>
      <c r="F995" s="1895"/>
      <c r="G995" s="1895"/>
      <c r="H995" s="1895"/>
      <c r="I995" s="1895"/>
      <c r="J995" s="1895"/>
    </row>
    <row r="996" spans="1:10" s="1894" customFormat="1" ht="15.75" customHeight="1">
      <c r="A996" s="1895"/>
      <c r="B996" s="1895"/>
      <c r="C996" s="1895"/>
      <c r="D996" s="1895"/>
      <c r="E996" s="1895"/>
      <c r="F996" s="1895"/>
      <c r="G996" s="1895"/>
      <c r="H996" s="1895"/>
      <c r="I996" s="1895"/>
      <c r="J996" s="1895"/>
    </row>
    <row r="997" spans="1:10" s="1894" customFormat="1" ht="15.75" customHeight="1">
      <c r="A997" s="1895"/>
      <c r="B997" s="1895"/>
      <c r="C997" s="1895"/>
      <c r="D997" s="1895"/>
      <c r="E997" s="1895"/>
      <c r="F997" s="1895"/>
      <c r="G997" s="1895"/>
      <c r="H997" s="1895"/>
      <c r="I997" s="1895"/>
      <c r="J997" s="1895"/>
    </row>
    <row r="998" spans="1:10" s="1894" customFormat="1" ht="15.75" customHeight="1">
      <c r="A998" s="1895"/>
      <c r="B998" s="1895"/>
      <c r="C998" s="1895"/>
      <c r="D998" s="1895"/>
      <c r="E998" s="1895"/>
      <c r="F998" s="1895"/>
      <c r="G998" s="1895"/>
      <c r="H998" s="1895"/>
      <c r="I998" s="1895"/>
      <c r="J998" s="1895"/>
    </row>
    <row r="999" spans="1:10" s="1894" customFormat="1" ht="15.75" customHeight="1">
      <c r="A999" s="1895"/>
      <c r="B999" s="1895"/>
      <c r="C999" s="1895"/>
      <c r="D999" s="1895"/>
      <c r="E999" s="1895"/>
      <c r="F999" s="1895"/>
      <c r="G999" s="1895"/>
      <c r="H999" s="1895"/>
      <c r="I999" s="1895"/>
      <c r="J999" s="1895"/>
    </row>
    <row r="1000" spans="1:10" s="1894" customFormat="1" ht="15.75" customHeight="1">
      <c r="A1000" s="1895"/>
      <c r="B1000" s="1895"/>
      <c r="C1000" s="1895"/>
      <c r="D1000" s="1895"/>
      <c r="E1000" s="1895"/>
      <c r="F1000" s="1895"/>
      <c r="G1000" s="1895"/>
      <c r="H1000" s="1895"/>
      <c r="I1000" s="1895"/>
      <c r="J1000" s="1895"/>
    </row>
    <row r="1001" spans="1:10" s="1894" customFormat="1" ht="15.75" customHeight="1">
      <c r="A1001" s="1895"/>
      <c r="B1001" s="1893"/>
      <c r="C1001" s="1895"/>
      <c r="D1001" s="1895"/>
      <c r="E1001" s="1895"/>
      <c r="F1001" s="1895"/>
      <c r="G1001" s="1895"/>
      <c r="H1001" s="1895"/>
      <c r="I1001" s="1895"/>
      <c r="J1001" s="1895"/>
    </row>
  </sheetData>
  <mergeCells count="11">
    <mergeCell ref="B29:B31"/>
    <mergeCell ref="B32:H32"/>
    <mergeCell ref="B33:H33"/>
    <mergeCell ref="D4:E4"/>
    <mergeCell ref="B1:J1"/>
    <mergeCell ref="B2:J2"/>
    <mergeCell ref="B3:J3"/>
    <mergeCell ref="B4:B5"/>
    <mergeCell ref="C4:C5"/>
    <mergeCell ref="F4:G4"/>
    <mergeCell ref="H4:J4"/>
  </mergeCells>
  <pageMargins left="0.39370078740157483" right="0.39370078740157483" top="0.51181102362204722" bottom="0.51181102362204722" header="0" footer="0"/>
  <pageSetup scale="37"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984"/>
  <sheetViews>
    <sheetView showGridLines="0" topLeftCell="A37" workbookViewId="0"/>
  </sheetViews>
  <sheetFormatPr defaultColWidth="9.109375" defaultRowHeight="15" customHeight="1"/>
  <cols>
    <col min="1" max="1" width="6.44140625" style="1893" customWidth="1"/>
    <col min="2" max="2" width="5.109375" style="1893" customWidth="1"/>
    <col min="3" max="3" width="26.44140625" style="1893" customWidth="1"/>
    <col min="4" max="4" width="12.6640625" style="1893" customWidth="1"/>
    <col min="5" max="5" width="15.33203125" style="1893" customWidth="1"/>
    <col min="6" max="6" width="14.33203125" style="1893" bestFit="1" customWidth="1"/>
    <col min="7" max="7" width="16.109375" style="1893" customWidth="1"/>
    <col min="8" max="8" width="15.5546875" style="1893" customWidth="1"/>
    <col min="9" max="10" width="14.33203125" style="1893" bestFit="1" customWidth="1"/>
    <col min="11" max="11" width="8.5546875" style="1893" customWidth="1"/>
    <col min="12" max="16384" width="9.109375" style="1893"/>
  </cols>
  <sheetData>
    <row r="1" spans="1:17" ht="15" customHeight="1">
      <c r="A1" s="1896"/>
      <c r="B1" s="3046" t="s">
        <v>1540</v>
      </c>
      <c r="C1" s="3047"/>
      <c r="D1" s="3047"/>
      <c r="E1" s="3047"/>
      <c r="F1" s="3047"/>
      <c r="G1" s="3047"/>
      <c r="H1" s="3047"/>
      <c r="I1" s="3047"/>
      <c r="J1" s="3047"/>
      <c r="K1" s="1896"/>
    </row>
    <row r="2" spans="1:17" ht="15" customHeight="1">
      <c r="A2" s="1896"/>
      <c r="B2" s="3062" t="s">
        <v>1539</v>
      </c>
      <c r="C2" s="3047"/>
      <c r="D2" s="3047"/>
      <c r="E2" s="3047"/>
      <c r="F2" s="3047"/>
      <c r="G2" s="3047"/>
      <c r="H2" s="3047"/>
      <c r="I2" s="3047"/>
      <c r="J2" s="3047"/>
      <c r="K2" s="1896"/>
    </row>
    <row r="3" spans="1:17" ht="15" customHeight="1">
      <c r="A3" s="1896"/>
      <c r="B3" s="3062"/>
      <c r="C3" s="3047"/>
      <c r="D3" s="3047"/>
      <c r="E3" s="3047"/>
      <c r="F3" s="3047"/>
      <c r="G3" s="3047"/>
      <c r="H3" s="3047"/>
      <c r="I3" s="3047"/>
      <c r="J3" s="3047"/>
      <c r="K3" s="1896"/>
    </row>
    <row r="4" spans="1:17" ht="15" customHeight="1" thickBot="1">
      <c r="A4" s="1896"/>
      <c r="B4" s="3048" t="s">
        <v>126</v>
      </c>
      <c r="C4" s="3049"/>
      <c r="D4" s="3049"/>
      <c r="E4" s="3049"/>
      <c r="F4" s="3049"/>
      <c r="G4" s="3049"/>
      <c r="H4" s="3049"/>
      <c r="I4" s="3049"/>
      <c r="J4" s="3049"/>
      <c r="K4" s="1896"/>
    </row>
    <row r="5" spans="1:17" ht="21" customHeight="1" thickTop="1">
      <c r="A5" s="1896"/>
      <c r="B5" s="3063" t="s">
        <v>127</v>
      </c>
      <c r="C5" s="3064" t="s">
        <v>65</v>
      </c>
      <c r="D5" s="3066" t="s">
        <v>1473</v>
      </c>
      <c r="E5" s="3055"/>
      <c r="F5" s="3058" t="s">
        <v>1472</v>
      </c>
      <c r="G5" s="3055"/>
      <c r="H5" s="1981" t="s">
        <v>434</v>
      </c>
      <c r="I5" s="3059" t="s">
        <v>757</v>
      </c>
      <c r="J5" s="3057"/>
      <c r="K5" s="1896"/>
    </row>
    <row r="6" spans="1:17" ht="17.100000000000001" customHeight="1">
      <c r="A6" s="1896"/>
      <c r="B6" s="3051"/>
      <c r="C6" s="3065"/>
      <c r="D6" s="1948" t="s">
        <v>1471</v>
      </c>
      <c r="E6" s="1947" t="s">
        <v>506</v>
      </c>
      <c r="F6" s="1948" t="s">
        <v>66</v>
      </c>
      <c r="G6" s="1947" t="s">
        <v>506</v>
      </c>
      <c r="H6" s="1947" t="s">
        <v>506</v>
      </c>
      <c r="I6" s="1980" t="s">
        <v>221</v>
      </c>
      <c r="J6" s="1979" t="s">
        <v>432</v>
      </c>
      <c r="K6" s="1896"/>
    </row>
    <row r="7" spans="1:17" ht="15" customHeight="1">
      <c r="A7" s="1896"/>
      <c r="B7" s="1974"/>
      <c r="C7" s="1978" t="s">
        <v>1538</v>
      </c>
      <c r="D7" s="1966">
        <v>98161.83533370003</v>
      </c>
      <c r="E7" s="1966">
        <v>45960.876215399992</v>
      </c>
      <c r="F7" s="1966">
        <v>140697.93847079997</v>
      </c>
      <c r="G7" s="1966">
        <v>99115.090596099995</v>
      </c>
      <c r="H7" s="1966">
        <v>59270.189239200008</v>
      </c>
      <c r="I7" s="1965">
        <v>115.6510031087914</v>
      </c>
      <c r="J7" s="1977">
        <v>-40.200640606050975</v>
      </c>
      <c r="K7" s="1896"/>
      <c r="N7" s="1969"/>
      <c r="O7" s="1969"/>
      <c r="P7" s="1969"/>
      <c r="Q7" s="1969"/>
    </row>
    <row r="8" spans="1:17" ht="15" customHeight="1">
      <c r="A8" s="1896"/>
      <c r="B8" s="1974">
        <v>1</v>
      </c>
      <c r="C8" s="1973" t="s">
        <v>1537</v>
      </c>
      <c r="D8" s="1972">
        <v>474.9162809</v>
      </c>
      <c r="E8" s="1972">
        <v>219.63564690000001</v>
      </c>
      <c r="F8" s="1972">
        <v>610.41429660000006</v>
      </c>
      <c r="G8" s="1972">
        <v>293.18410130000001</v>
      </c>
      <c r="H8" s="1972">
        <v>622.66816760000006</v>
      </c>
      <c r="I8" s="1971">
        <v>33.486574441846663</v>
      </c>
      <c r="J8" s="1970">
        <v>112.38128699306796</v>
      </c>
      <c r="K8" s="1896"/>
      <c r="N8" s="1969"/>
      <c r="O8" s="1969"/>
      <c r="P8" s="1969"/>
      <c r="Q8" s="1969"/>
    </row>
    <row r="9" spans="1:17" ht="15" customHeight="1">
      <c r="A9" s="1896"/>
      <c r="B9" s="1974">
        <v>2</v>
      </c>
      <c r="C9" s="1973" t="s">
        <v>1504</v>
      </c>
      <c r="D9" s="1972">
        <v>6935.9302239999997</v>
      </c>
      <c r="E9" s="1972">
        <v>4248.3594240000002</v>
      </c>
      <c r="F9" s="1972">
        <v>4778.9893599999996</v>
      </c>
      <c r="G9" s="1972">
        <v>2629.6004800000001</v>
      </c>
      <c r="H9" s="1972">
        <v>4878.3945107999998</v>
      </c>
      <c r="I9" s="1971">
        <v>-38.1031542400872</v>
      </c>
      <c r="J9" s="1970">
        <v>85.518467459360963</v>
      </c>
      <c r="K9" s="1896"/>
      <c r="N9" s="1969"/>
      <c r="O9" s="1969"/>
      <c r="P9" s="1969"/>
      <c r="Q9" s="1969"/>
    </row>
    <row r="10" spans="1:17" ht="15" customHeight="1">
      <c r="A10" s="1896"/>
      <c r="B10" s="1974">
        <v>3</v>
      </c>
      <c r="C10" s="1973" t="s">
        <v>1536</v>
      </c>
      <c r="D10" s="1972">
        <v>30.801919999999999</v>
      </c>
      <c r="E10" s="1972">
        <v>25.088000000000001</v>
      </c>
      <c r="F10" s="1972">
        <v>251.39532800000001</v>
      </c>
      <c r="G10" s="1972">
        <v>168.873728</v>
      </c>
      <c r="H10" s="1972">
        <v>68.097385099999997</v>
      </c>
      <c r="I10" s="1971" t="s">
        <v>73</v>
      </c>
      <c r="J10" s="1970">
        <v>-59.675560013692596</v>
      </c>
      <c r="K10" s="1896"/>
      <c r="N10" s="1969"/>
      <c r="O10" s="1969"/>
      <c r="P10" s="1969"/>
      <c r="Q10" s="1969"/>
    </row>
    <row r="11" spans="1:17" ht="15" customHeight="1">
      <c r="A11" s="1896"/>
      <c r="B11" s="1974">
        <v>4</v>
      </c>
      <c r="C11" s="1973" t="s">
        <v>1535</v>
      </c>
      <c r="D11" s="1972">
        <v>142.95700319999997</v>
      </c>
      <c r="E11" s="1972">
        <v>71.503739199999998</v>
      </c>
      <c r="F11" s="1972">
        <v>152.07277980000001</v>
      </c>
      <c r="G11" s="1972">
        <v>70.907847200000006</v>
      </c>
      <c r="H11" s="1972">
        <v>107.74585409999999</v>
      </c>
      <c r="I11" s="1971">
        <v>-0.83337180218400198</v>
      </c>
      <c r="J11" s="1970">
        <v>51.951946582295875</v>
      </c>
      <c r="K11" s="1896"/>
      <c r="N11" s="1969"/>
      <c r="O11" s="1969"/>
      <c r="P11" s="1969"/>
      <c r="Q11" s="1969"/>
    </row>
    <row r="12" spans="1:17" ht="15" customHeight="1">
      <c r="A12" s="1896"/>
      <c r="B12" s="1974">
        <v>5</v>
      </c>
      <c r="C12" s="1973" t="s">
        <v>1534</v>
      </c>
      <c r="D12" s="1972">
        <v>442.90924080000002</v>
      </c>
      <c r="E12" s="1972">
        <v>297.9126258</v>
      </c>
      <c r="F12" s="1972">
        <v>436.24997050000002</v>
      </c>
      <c r="G12" s="1972">
        <v>142.02392950000001</v>
      </c>
      <c r="H12" s="1972">
        <v>348.53898980000002</v>
      </c>
      <c r="I12" s="1971">
        <v>-52.326985431176041</v>
      </c>
      <c r="J12" s="1970">
        <v>145.40863714096855</v>
      </c>
      <c r="K12" s="1896"/>
      <c r="N12" s="1969"/>
      <c r="O12" s="1969"/>
      <c r="P12" s="1969"/>
      <c r="Q12" s="1969"/>
    </row>
    <row r="13" spans="1:17" ht="15" customHeight="1">
      <c r="A13" s="1896"/>
      <c r="B13" s="1974">
        <v>6</v>
      </c>
      <c r="C13" s="1973" t="s">
        <v>1533</v>
      </c>
      <c r="D13" s="1972">
        <v>12.35136</v>
      </c>
      <c r="E13" s="1972">
        <v>10.00896</v>
      </c>
      <c r="F13" s="1972">
        <v>12.84525</v>
      </c>
      <c r="G13" s="1972">
        <v>5.7186500000000002</v>
      </c>
      <c r="H13" s="1972">
        <v>4.8510580000000001</v>
      </c>
      <c r="I13" s="1971">
        <v>-42.864693234861562</v>
      </c>
      <c r="J13" s="1970">
        <v>-15.171272940291857</v>
      </c>
      <c r="K13" s="1896"/>
      <c r="N13" s="1969"/>
      <c r="O13" s="1969"/>
      <c r="P13" s="1969"/>
      <c r="Q13" s="1969"/>
    </row>
    <row r="14" spans="1:17" ht="15" customHeight="1">
      <c r="A14" s="1896"/>
      <c r="B14" s="1974">
        <v>7</v>
      </c>
      <c r="C14" s="1973" t="s">
        <v>1532</v>
      </c>
      <c r="D14" s="1972">
        <v>48.756976100000003</v>
      </c>
      <c r="E14" s="1972">
        <v>36.402448100000001</v>
      </c>
      <c r="F14" s="1972">
        <v>65.954404799999992</v>
      </c>
      <c r="G14" s="1972">
        <v>42.257519299999998</v>
      </c>
      <c r="H14" s="1972">
        <v>206.50408619999999</v>
      </c>
      <c r="I14" s="1971">
        <v>16.08427868344382</v>
      </c>
      <c r="J14" s="1970">
        <v>388.68009675144373</v>
      </c>
      <c r="K14" s="1896"/>
      <c r="N14" s="1969"/>
      <c r="O14" s="1969"/>
      <c r="P14" s="1969"/>
      <c r="Q14" s="1969"/>
    </row>
    <row r="15" spans="1:17" ht="15" customHeight="1">
      <c r="A15" s="1896"/>
      <c r="B15" s="1974">
        <v>8</v>
      </c>
      <c r="C15" s="1973" t="s">
        <v>1531</v>
      </c>
      <c r="D15" s="1972">
        <v>375.43302399999999</v>
      </c>
      <c r="E15" s="1972">
        <v>288.84486399999997</v>
      </c>
      <c r="F15" s="1972">
        <v>465.36275039999998</v>
      </c>
      <c r="G15" s="1972">
        <v>199.39207999999999</v>
      </c>
      <c r="H15" s="1972">
        <v>609.27677100000005</v>
      </c>
      <c r="I15" s="1971">
        <v>-30.96914473784792</v>
      </c>
      <c r="J15" s="1970">
        <v>205.56718752319557</v>
      </c>
      <c r="K15" s="1896"/>
      <c r="N15" s="1969"/>
      <c r="O15" s="1969"/>
      <c r="P15" s="1969"/>
      <c r="Q15" s="1969"/>
    </row>
    <row r="16" spans="1:17" ht="15" customHeight="1">
      <c r="A16" s="1896"/>
      <c r="B16" s="1974">
        <v>9</v>
      </c>
      <c r="C16" s="1973" t="s">
        <v>1530</v>
      </c>
      <c r="D16" s="1972">
        <v>17.1814976</v>
      </c>
      <c r="E16" s="1972">
        <v>11.670978</v>
      </c>
      <c r="F16" s="1972">
        <v>32.272903300000003</v>
      </c>
      <c r="G16" s="1972">
        <v>18.4349983</v>
      </c>
      <c r="H16" s="1972">
        <v>18.079402000000002</v>
      </c>
      <c r="I16" s="1971">
        <v>57.955899668391119</v>
      </c>
      <c r="J16" s="1970">
        <v>-1.9289196245816709</v>
      </c>
      <c r="K16" s="1896"/>
      <c r="N16" s="1969"/>
      <c r="O16" s="1969"/>
      <c r="P16" s="1969"/>
      <c r="Q16" s="1969"/>
    </row>
    <row r="17" spans="1:17" ht="15" customHeight="1">
      <c r="A17" s="1896"/>
      <c r="B17" s="1974">
        <v>10</v>
      </c>
      <c r="C17" s="1973" t="s">
        <v>1493</v>
      </c>
      <c r="D17" s="1972">
        <v>1248.5537672999999</v>
      </c>
      <c r="E17" s="1972">
        <v>826.01560829999994</v>
      </c>
      <c r="F17" s="1972">
        <v>971.94654149999997</v>
      </c>
      <c r="G17" s="1972">
        <v>359.2554882</v>
      </c>
      <c r="H17" s="1972">
        <v>511.82016499999997</v>
      </c>
      <c r="I17" s="1971">
        <v>-56.507421338033325</v>
      </c>
      <c r="J17" s="1970">
        <v>42.46690219386884</v>
      </c>
      <c r="K17" s="1896"/>
      <c r="N17" s="1969"/>
      <c r="O17" s="1969"/>
      <c r="P17" s="1969"/>
      <c r="Q17" s="1969"/>
    </row>
    <row r="18" spans="1:17" ht="15" customHeight="1">
      <c r="A18" s="1896"/>
      <c r="B18" s="1974">
        <v>11</v>
      </c>
      <c r="C18" s="1973" t="s">
        <v>1501</v>
      </c>
      <c r="D18" s="1972">
        <v>4215.7903118000004</v>
      </c>
      <c r="E18" s="1972">
        <v>1952.7748779000001</v>
      </c>
      <c r="F18" s="1972">
        <v>6074.7944518000004</v>
      </c>
      <c r="G18" s="1972">
        <v>2915.1284246999999</v>
      </c>
      <c r="H18" s="1972">
        <v>3284.9132971999998</v>
      </c>
      <c r="I18" s="1971">
        <v>49.281335892384483</v>
      </c>
      <c r="J18" s="1970">
        <v>12.68502853482536</v>
      </c>
      <c r="K18" s="1896"/>
      <c r="N18" s="1969"/>
      <c r="O18" s="1969"/>
      <c r="P18" s="1969"/>
      <c r="Q18" s="1969"/>
    </row>
    <row r="19" spans="1:17" ht="15" customHeight="1">
      <c r="A19" s="1896"/>
      <c r="B19" s="1974">
        <v>12</v>
      </c>
      <c r="C19" s="1973" t="s">
        <v>1503</v>
      </c>
      <c r="D19" s="1972">
        <v>6705.0962737</v>
      </c>
      <c r="E19" s="1972">
        <v>3747.2812156999998</v>
      </c>
      <c r="F19" s="1972">
        <v>7496.7744296000001</v>
      </c>
      <c r="G19" s="1972">
        <v>4504.4438133000003</v>
      </c>
      <c r="H19" s="1972">
        <v>4428.1207051000001</v>
      </c>
      <c r="I19" s="1971">
        <v>20.20565188509773</v>
      </c>
      <c r="J19" s="1970">
        <v>-1.694395831393114</v>
      </c>
      <c r="K19" s="1896"/>
      <c r="N19" s="1969"/>
      <c r="O19" s="1969"/>
      <c r="P19" s="1969"/>
      <c r="Q19" s="1969"/>
    </row>
    <row r="20" spans="1:17" ht="15" customHeight="1">
      <c r="A20" s="1896"/>
      <c r="B20" s="1974"/>
      <c r="C20" s="1973" t="s">
        <v>1529</v>
      </c>
      <c r="D20" s="1972">
        <v>407.46488389999996</v>
      </c>
      <c r="E20" s="1972">
        <v>239.47892659999999</v>
      </c>
      <c r="F20" s="1972">
        <v>382.6044776</v>
      </c>
      <c r="G20" s="1972">
        <v>299.6342727</v>
      </c>
      <c r="H20" s="1972">
        <v>2304.5433865</v>
      </c>
      <c r="I20" s="1971">
        <v>25.119264961662815</v>
      </c>
      <c r="J20" s="1970" t="s">
        <v>73</v>
      </c>
      <c r="K20" s="1896"/>
      <c r="N20" s="1969"/>
      <c r="O20" s="1969"/>
      <c r="P20" s="1969"/>
      <c r="Q20" s="1969"/>
    </row>
    <row r="21" spans="1:17" ht="15" customHeight="1">
      <c r="A21" s="1896"/>
      <c r="B21" s="1974"/>
      <c r="C21" s="1973" t="s">
        <v>1528</v>
      </c>
      <c r="D21" s="1972">
        <v>6297.6313897999999</v>
      </c>
      <c r="E21" s="1972">
        <v>3507.8022891000001</v>
      </c>
      <c r="F21" s="1972">
        <v>7114.1699520000002</v>
      </c>
      <c r="G21" s="1972">
        <v>4204.8095406000002</v>
      </c>
      <c r="H21" s="1972">
        <v>2123.5773186000001</v>
      </c>
      <c r="I21" s="1971">
        <v>19.870197749338715</v>
      </c>
      <c r="J21" s="1970">
        <v>-49.496468315733068</v>
      </c>
      <c r="K21" s="1896"/>
      <c r="N21" s="1969"/>
      <c r="O21" s="1969"/>
      <c r="P21" s="1969"/>
      <c r="Q21" s="1969"/>
    </row>
    <row r="22" spans="1:17" ht="15" customHeight="1">
      <c r="A22" s="1896"/>
      <c r="B22" s="1974">
        <v>13</v>
      </c>
      <c r="C22" s="1973" t="s">
        <v>1527</v>
      </c>
      <c r="D22" s="1972">
        <v>15.087879699999998</v>
      </c>
      <c r="E22" s="1972">
        <v>15.087879699999998</v>
      </c>
      <c r="F22" s="1972">
        <v>10.321643</v>
      </c>
      <c r="G22" s="1972">
        <v>8.8487881999999995</v>
      </c>
      <c r="H22" s="1972">
        <v>16.154468699999999</v>
      </c>
      <c r="I22" s="1971">
        <v>-41.351678460161637</v>
      </c>
      <c r="J22" s="1970">
        <v>82.561366990341114</v>
      </c>
      <c r="K22" s="1896"/>
      <c r="N22" s="1969"/>
      <c r="O22" s="1969"/>
      <c r="P22" s="1969"/>
      <c r="Q22" s="1969"/>
    </row>
    <row r="23" spans="1:17" ht="15" customHeight="1">
      <c r="A23" s="1896"/>
      <c r="B23" s="1974">
        <v>14</v>
      </c>
      <c r="C23" s="1973" t="s">
        <v>1494</v>
      </c>
      <c r="D23" s="1972">
        <v>1592.2397284000001</v>
      </c>
      <c r="E23" s="1972">
        <v>886.1963262999999</v>
      </c>
      <c r="F23" s="1972">
        <v>1279.0843877</v>
      </c>
      <c r="G23" s="1972">
        <v>940.39666339999997</v>
      </c>
      <c r="H23" s="1972">
        <v>1100.5611644999999</v>
      </c>
      <c r="I23" s="1971">
        <v>6.1160642954021682</v>
      </c>
      <c r="J23" s="1970">
        <v>17.031589682690473</v>
      </c>
      <c r="K23" s="1896"/>
      <c r="N23" s="1969"/>
      <c r="O23" s="1969"/>
      <c r="P23" s="1969"/>
      <c r="Q23" s="1969"/>
    </row>
    <row r="24" spans="1:17" ht="15" customHeight="1">
      <c r="A24" s="1896"/>
      <c r="B24" s="1974">
        <v>15</v>
      </c>
      <c r="C24" s="1973" t="s">
        <v>1526</v>
      </c>
      <c r="D24" s="1972">
        <v>14.91408</v>
      </c>
      <c r="E24" s="1972">
        <v>9.3176000000000005</v>
      </c>
      <c r="F24" s="1972">
        <v>7.0274400000000004</v>
      </c>
      <c r="G24" s="1972">
        <v>7.0274400000000004</v>
      </c>
      <c r="H24" s="1972">
        <v>0</v>
      </c>
      <c r="I24" s="1971">
        <v>-24.578861509401563</v>
      </c>
      <c r="J24" s="1970" t="s">
        <v>73</v>
      </c>
      <c r="K24" s="1896"/>
      <c r="N24" s="1969"/>
      <c r="O24" s="1969"/>
      <c r="P24" s="1969"/>
      <c r="Q24" s="1969"/>
    </row>
    <row r="25" spans="1:17" ht="15" customHeight="1">
      <c r="A25" s="1896"/>
      <c r="B25" s="1974">
        <v>16</v>
      </c>
      <c r="C25" s="1973" t="s">
        <v>1495</v>
      </c>
      <c r="D25" s="1972">
        <v>1401.2192365000001</v>
      </c>
      <c r="E25" s="1972">
        <v>793.47209859999998</v>
      </c>
      <c r="F25" s="1972">
        <v>1348.2904019</v>
      </c>
      <c r="G25" s="1972">
        <v>836.39790029999995</v>
      </c>
      <c r="H25" s="1972">
        <v>711.32221920000006</v>
      </c>
      <c r="I25" s="1971">
        <v>5.4098690774052605</v>
      </c>
      <c r="J25" s="1970">
        <v>-14.954088365733298</v>
      </c>
      <c r="K25" s="1896"/>
      <c r="N25" s="1969"/>
      <c r="O25" s="1969"/>
      <c r="P25" s="1969"/>
      <c r="Q25" s="1969"/>
    </row>
    <row r="26" spans="1:17" ht="15" customHeight="1">
      <c r="A26" s="1896"/>
      <c r="B26" s="1974">
        <v>17</v>
      </c>
      <c r="C26" s="1973" t="s">
        <v>1496</v>
      </c>
      <c r="D26" s="1972">
        <v>2265.9123589999999</v>
      </c>
      <c r="E26" s="1972">
        <v>1120.2076728</v>
      </c>
      <c r="F26" s="1972">
        <v>3492.2053888999999</v>
      </c>
      <c r="G26" s="1972">
        <v>2600.3054898999999</v>
      </c>
      <c r="H26" s="1972">
        <v>1367.5698691</v>
      </c>
      <c r="I26" s="1971">
        <v>132.12709152406012</v>
      </c>
      <c r="J26" s="1970">
        <v>-47.407338314215039</v>
      </c>
      <c r="K26" s="1896"/>
      <c r="N26" s="1969"/>
      <c r="O26" s="1969"/>
      <c r="P26" s="1969"/>
      <c r="Q26" s="1969"/>
    </row>
    <row r="27" spans="1:17" ht="15" customHeight="1">
      <c r="A27" s="1896"/>
      <c r="B27" s="1974">
        <v>18</v>
      </c>
      <c r="C27" s="1973" t="s">
        <v>1508</v>
      </c>
      <c r="D27" s="1972">
        <v>0.98749619999999994</v>
      </c>
      <c r="E27" s="1972">
        <v>0.44280000000000003</v>
      </c>
      <c r="F27" s="1972">
        <v>41064.728764899999</v>
      </c>
      <c r="G27" s="1972">
        <v>34155.564350300003</v>
      </c>
      <c r="H27" s="1972">
        <v>13926.729660999999</v>
      </c>
      <c r="I27" s="1971" t="s">
        <v>73</v>
      </c>
      <c r="J27" s="1970">
        <v>-59.225590541654526</v>
      </c>
      <c r="K27" s="1896"/>
      <c r="L27" s="1969"/>
      <c r="N27" s="1969"/>
      <c r="O27" s="1969"/>
      <c r="P27" s="1969"/>
      <c r="Q27" s="1969"/>
    </row>
    <row r="28" spans="1:17" ht="15" customHeight="1">
      <c r="A28" s="1896"/>
      <c r="B28" s="1974">
        <v>19</v>
      </c>
      <c r="C28" s="1973" t="s">
        <v>1525</v>
      </c>
      <c r="D28" s="1972">
        <v>17.213789200000001</v>
      </c>
      <c r="E28" s="1972">
        <v>5.0766574999999996</v>
      </c>
      <c r="F28" s="1972">
        <v>60.304254700000001</v>
      </c>
      <c r="G28" s="1972">
        <v>11.0714924</v>
      </c>
      <c r="H28" s="1972">
        <v>45.847113899999997</v>
      </c>
      <c r="I28" s="1971">
        <v>118.08625852738737</v>
      </c>
      <c r="J28" s="1970">
        <v>314.10057690144822</v>
      </c>
      <c r="K28" s="1896"/>
      <c r="L28" s="1969"/>
      <c r="N28" s="1969"/>
      <c r="O28" s="1969"/>
      <c r="P28" s="1969"/>
      <c r="Q28" s="1969"/>
    </row>
    <row r="29" spans="1:17" ht="15" customHeight="1">
      <c r="A29" s="1896"/>
      <c r="B29" s="1974">
        <v>20</v>
      </c>
      <c r="C29" s="1973" t="s">
        <v>1498</v>
      </c>
      <c r="D29" s="1972">
        <v>14.755307</v>
      </c>
      <c r="E29" s="1972">
        <v>3.5547377999999998</v>
      </c>
      <c r="F29" s="1972">
        <v>352.01490989999996</v>
      </c>
      <c r="G29" s="1972">
        <v>39.918855799999996</v>
      </c>
      <c r="H29" s="1972">
        <v>2162.3643806</v>
      </c>
      <c r="I29" s="1971" t="s">
        <v>73</v>
      </c>
      <c r="J29" s="1970" t="s">
        <v>73</v>
      </c>
      <c r="K29" s="1896"/>
      <c r="N29" s="1969"/>
      <c r="O29" s="1969"/>
      <c r="P29" s="1969"/>
      <c r="Q29" s="1969"/>
    </row>
    <row r="30" spans="1:17" ht="15" customHeight="1">
      <c r="A30" s="1896"/>
      <c r="B30" s="1974">
        <v>21</v>
      </c>
      <c r="C30" s="1973" t="s">
        <v>1497</v>
      </c>
      <c r="D30" s="1972">
        <v>160.5756499</v>
      </c>
      <c r="E30" s="1972">
        <v>151.94552480000002</v>
      </c>
      <c r="F30" s="1972">
        <v>37.7699237</v>
      </c>
      <c r="G30" s="1972">
        <v>19.459061300000002</v>
      </c>
      <c r="H30" s="1972">
        <v>61.958167000000003</v>
      </c>
      <c r="I30" s="1971">
        <v>-87.193396234859037</v>
      </c>
      <c r="J30" s="1970">
        <v>218.40265080001572</v>
      </c>
      <c r="K30" s="1896"/>
      <c r="L30" s="1969"/>
      <c r="N30" s="1969"/>
      <c r="O30" s="1969"/>
      <c r="P30" s="1969"/>
      <c r="Q30" s="1969"/>
    </row>
    <row r="31" spans="1:17" ht="15" customHeight="1">
      <c r="A31" s="1896"/>
      <c r="B31" s="1974">
        <v>22</v>
      </c>
      <c r="C31" s="1973" t="s">
        <v>1524</v>
      </c>
      <c r="D31" s="1972">
        <v>61.342796999999997</v>
      </c>
      <c r="E31" s="1972">
        <v>50.791333700000003</v>
      </c>
      <c r="F31" s="1972">
        <v>42.778377399999997</v>
      </c>
      <c r="G31" s="1972">
        <v>19.883125100000001</v>
      </c>
      <c r="H31" s="1972">
        <v>6.9010512000000004</v>
      </c>
      <c r="I31" s="1971">
        <v>-60.853311674310298</v>
      </c>
      <c r="J31" s="1970">
        <v>-65.29191882416913</v>
      </c>
      <c r="K31" s="1896"/>
      <c r="N31" s="1969"/>
      <c r="O31" s="1969"/>
      <c r="P31" s="1969"/>
      <c r="Q31" s="1969"/>
    </row>
    <row r="32" spans="1:17" ht="15" customHeight="1">
      <c r="A32" s="1896"/>
      <c r="B32" s="1974">
        <v>23</v>
      </c>
      <c r="C32" s="1976" t="s">
        <v>1523</v>
      </c>
      <c r="D32" s="1972">
        <v>5773.8737983000001</v>
      </c>
      <c r="E32" s="1972">
        <v>3361.9091786999998</v>
      </c>
      <c r="F32" s="1972">
        <v>7523.5651116999998</v>
      </c>
      <c r="G32" s="1972">
        <v>4036.0611165999999</v>
      </c>
      <c r="H32" s="1972">
        <v>5028.8616773000003</v>
      </c>
      <c r="I32" s="1971">
        <v>20.052651694793401</v>
      </c>
      <c r="J32" s="1970">
        <v>24.598253892060519</v>
      </c>
      <c r="K32" s="1896"/>
      <c r="N32" s="1969"/>
      <c r="O32" s="1969"/>
      <c r="P32" s="1969"/>
      <c r="Q32" s="1969"/>
    </row>
    <row r="33" spans="1:17" ht="15" customHeight="1">
      <c r="A33" s="1896"/>
      <c r="B33" s="1974">
        <v>24</v>
      </c>
      <c r="C33" s="1973" t="s">
        <v>1500</v>
      </c>
      <c r="D33" s="1972">
        <v>86.763008599999992</v>
      </c>
      <c r="E33" s="1972">
        <v>68.482017599999992</v>
      </c>
      <c r="F33" s="1972">
        <v>171.51579000000001</v>
      </c>
      <c r="G33" s="1972">
        <v>85.454347499999997</v>
      </c>
      <c r="H33" s="1972">
        <v>130.876634</v>
      </c>
      <c r="I33" s="1971">
        <v>24.783630060572293</v>
      </c>
      <c r="J33" s="1970">
        <v>53.153862651633958</v>
      </c>
      <c r="K33" s="1896"/>
      <c r="N33" s="1969"/>
      <c r="O33" s="1969"/>
      <c r="P33" s="1969"/>
      <c r="Q33" s="1969"/>
    </row>
    <row r="34" spans="1:17" ht="15" customHeight="1">
      <c r="A34" s="1896"/>
      <c r="B34" s="1974">
        <v>25</v>
      </c>
      <c r="C34" s="1973" t="s">
        <v>1492</v>
      </c>
      <c r="D34" s="1972">
        <v>1125.089285</v>
      </c>
      <c r="E34" s="1972">
        <v>504.5754</v>
      </c>
      <c r="F34" s="1972">
        <v>1853.6641729999999</v>
      </c>
      <c r="G34" s="1972">
        <v>884.84782849999999</v>
      </c>
      <c r="H34" s="1972">
        <v>933.25489279999999</v>
      </c>
      <c r="I34" s="1971">
        <v>75.364837148224041</v>
      </c>
      <c r="J34" s="1970">
        <v>5.4706654343108951</v>
      </c>
      <c r="K34" s="1896"/>
      <c r="N34" s="1969"/>
      <c r="O34" s="1969"/>
      <c r="P34" s="1969"/>
      <c r="Q34" s="1969"/>
    </row>
    <row r="35" spans="1:17" ht="15" customHeight="1">
      <c r="A35" s="1896"/>
      <c r="B35" s="1974">
        <v>26</v>
      </c>
      <c r="C35" s="1976" t="s">
        <v>1490</v>
      </c>
      <c r="D35" s="1972">
        <v>768.90358429999992</v>
      </c>
      <c r="E35" s="1972">
        <v>605.23202460000005</v>
      </c>
      <c r="F35" s="1972">
        <v>1055.4220041999999</v>
      </c>
      <c r="G35" s="1972">
        <v>687.10665129999995</v>
      </c>
      <c r="H35" s="1972">
        <v>729.60175349999997</v>
      </c>
      <c r="I35" s="1971">
        <v>13.527808075607229</v>
      </c>
      <c r="J35" s="1970">
        <v>6.1846442789630363</v>
      </c>
      <c r="K35" s="1896"/>
      <c r="N35" s="1969"/>
      <c r="O35" s="1969"/>
      <c r="P35" s="1969"/>
      <c r="Q35" s="1969"/>
    </row>
    <row r="36" spans="1:17" ht="15" customHeight="1">
      <c r="A36" s="1896"/>
      <c r="B36" s="1974">
        <v>27</v>
      </c>
      <c r="C36" s="1973" t="s">
        <v>1522</v>
      </c>
      <c r="D36" s="1972">
        <v>67.3992717</v>
      </c>
      <c r="E36" s="1972">
        <v>23.5492785</v>
      </c>
      <c r="F36" s="1972">
        <v>351.32105730000001</v>
      </c>
      <c r="G36" s="1972">
        <v>244.09736559999999</v>
      </c>
      <c r="H36" s="1972">
        <v>61.298202700000004</v>
      </c>
      <c r="I36" s="1971" t="s">
        <v>73</v>
      </c>
      <c r="J36" s="1970">
        <v>-74.88780653190301</v>
      </c>
      <c r="K36" s="1896"/>
      <c r="N36" s="1969"/>
      <c r="O36" s="1969"/>
      <c r="P36" s="1969"/>
      <c r="Q36" s="1969"/>
    </row>
    <row r="37" spans="1:17" ht="15" customHeight="1">
      <c r="A37" s="1896"/>
      <c r="B37" s="1974">
        <v>28</v>
      </c>
      <c r="C37" s="1973" t="s">
        <v>1507</v>
      </c>
      <c r="D37" s="1972">
        <v>53651.598205900002</v>
      </c>
      <c r="E37" s="1972">
        <v>19590.6737435</v>
      </c>
      <c r="F37" s="1972">
        <v>48120.430996199997</v>
      </c>
      <c r="G37" s="1972">
        <v>36853.437365800004</v>
      </c>
      <c r="H37" s="1972">
        <v>8277.5743342000005</v>
      </c>
      <c r="I37" s="1971">
        <v>88.117253384547965</v>
      </c>
      <c r="J37" s="1970">
        <v>-77.539206853248402</v>
      </c>
      <c r="K37" s="1896"/>
      <c r="N37" s="1969"/>
      <c r="O37" s="1969"/>
      <c r="P37" s="1969"/>
      <c r="Q37" s="1969"/>
    </row>
    <row r="38" spans="1:17" ht="15" customHeight="1">
      <c r="A38" s="1896"/>
      <c r="B38" s="1974">
        <v>29</v>
      </c>
      <c r="C38" s="1975" t="s">
        <v>1499</v>
      </c>
      <c r="D38" s="1972">
        <v>3383.0134106</v>
      </c>
      <c r="E38" s="1972">
        <v>2630.7582346999998</v>
      </c>
      <c r="F38" s="1972">
        <v>3005.5040079999999</v>
      </c>
      <c r="G38" s="1972">
        <v>1782.3060085</v>
      </c>
      <c r="H38" s="1972">
        <v>2432.6656036999998</v>
      </c>
      <c r="I38" s="1971">
        <v>-32.251242816949834</v>
      </c>
      <c r="J38" s="1970">
        <v>36.489783016966129</v>
      </c>
      <c r="K38" s="1896"/>
      <c r="N38" s="1969"/>
      <c r="O38" s="1969"/>
      <c r="P38" s="1969"/>
      <c r="Q38" s="1969"/>
    </row>
    <row r="39" spans="1:17" ht="15" customHeight="1">
      <c r="A39" s="1896"/>
      <c r="B39" s="1974">
        <v>30</v>
      </c>
      <c r="C39" s="1973" t="s">
        <v>1521</v>
      </c>
      <c r="D39" s="1972">
        <v>3296.351334</v>
      </c>
      <c r="E39" s="1972">
        <v>1972.6266254</v>
      </c>
      <c r="F39" s="1972">
        <v>3277.8621460999998</v>
      </c>
      <c r="G39" s="1972">
        <v>1957.7591618000001</v>
      </c>
      <c r="H39" s="1972">
        <v>1395.7493172000002</v>
      </c>
      <c r="I39" s="1971">
        <v>-0.75368868130253341</v>
      </c>
      <c r="J39" s="1970">
        <v>-28.706791701757517</v>
      </c>
      <c r="K39" s="1896"/>
      <c r="N39" s="1969"/>
      <c r="O39" s="1969"/>
      <c r="P39" s="1969"/>
      <c r="Q39" s="1969"/>
    </row>
    <row r="40" spans="1:17" ht="15" customHeight="1">
      <c r="A40" s="1896"/>
      <c r="B40" s="1974">
        <v>31</v>
      </c>
      <c r="C40" s="1973" t="s">
        <v>1520</v>
      </c>
      <c r="D40" s="1972">
        <v>1571.2802205</v>
      </c>
      <c r="E40" s="1972">
        <v>817.58811639999999</v>
      </c>
      <c r="F40" s="1972">
        <v>1992.3725886</v>
      </c>
      <c r="G40" s="1972">
        <v>1245.655884</v>
      </c>
      <c r="H40" s="1972">
        <v>962.89951929999995</v>
      </c>
      <c r="I40" s="1971">
        <v>52.357386196470898</v>
      </c>
      <c r="J40" s="1970">
        <v>-22.699396224262536</v>
      </c>
      <c r="K40" s="1896"/>
      <c r="N40" s="1969"/>
      <c r="O40" s="1969"/>
      <c r="P40" s="1969"/>
      <c r="Q40" s="1969"/>
    </row>
    <row r="41" spans="1:17" ht="15" customHeight="1">
      <c r="A41" s="1896"/>
      <c r="B41" s="1974">
        <v>32</v>
      </c>
      <c r="C41" s="1973" t="s">
        <v>1519</v>
      </c>
      <c r="D41" s="1972">
        <v>927.40709879999997</v>
      </c>
      <c r="E41" s="1972">
        <v>601.55388829999993</v>
      </c>
      <c r="F41" s="1972">
        <v>844.61849929999994</v>
      </c>
      <c r="G41" s="1972">
        <v>491.80752969999998</v>
      </c>
      <c r="H41" s="1972">
        <v>367.26213769999998</v>
      </c>
      <c r="I41" s="1971">
        <v>-18.243811690777157</v>
      </c>
      <c r="J41" s="1970">
        <v>-25.324010812923515</v>
      </c>
      <c r="K41" s="1896"/>
      <c r="N41" s="1969"/>
      <c r="O41" s="1969"/>
      <c r="P41" s="1969"/>
      <c r="Q41" s="1969"/>
    </row>
    <row r="42" spans="1:17" ht="15" customHeight="1">
      <c r="A42" s="1896"/>
      <c r="B42" s="1974">
        <v>33</v>
      </c>
      <c r="C42" s="1973" t="s">
        <v>1518</v>
      </c>
      <c r="D42" s="1972">
        <v>197.1758068</v>
      </c>
      <c r="E42" s="1972">
        <v>74.494737999999998</v>
      </c>
      <c r="F42" s="1972">
        <v>255.28476800000001</v>
      </c>
      <c r="G42" s="1972">
        <v>144.30534399999999</v>
      </c>
      <c r="H42" s="1972">
        <v>137.9688625</v>
      </c>
      <c r="I42" s="1971">
        <v>93.712130378926901</v>
      </c>
      <c r="J42" s="1970">
        <v>-4.3910234537121395</v>
      </c>
      <c r="K42" s="1896"/>
      <c r="N42" s="1969"/>
      <c r="O42" s="1969"/>
      <c r="P42" s="1969"/>
      <c r="Q42" s="1969"/>
    </row>
    <row r="43" spans="1:17" ht="15" customHeight="1">
      <c r="A43" s="1896"/>
      <c r="B43" s="1974">
        <v>34</v>
      </c>
      <c r="C43" s="1973" t="s">
        <v>1517</v>
      </c>
      <c r="D43" s="1972">
        <v>105.794724</v>
      </c>
      <c r="E43" s="1972">
        <v>96.948708999999994</v>
      </c>
      <c r="F43" s="1972">
        <v>151.45496600000001</v>
      </c>
      <c r="G43" s="1972">
        <v>136.82941600000001</v>
      </c>
      <c r="H43" s="1972">
        <v>152.474358</v>
      </c>
      <c r="I43" s="1971">
        <v>41.135882479879136</v>
      </c>
      <c r="J43" s="1970">
        <v>11.433902487751602</v>
      </c>
      <c r="K43" s="1896"/>
      <c r="N43" s="1969"/>
      <c r="O43" s="1969"/>
      <c r="P43" s="1969"/>
      <c r="Q43" s="1969"/>
    </row>
    <row r="44" spans="1:17" ht="15" customHeight="1">
      <c r="A44" s="1896"/>
      <c r="B44" s="1974">
        <v>35</v>
      </c>
      <c r="C44" s="1973" t="s">
        <v>1516</v>
      </c>
      <c r="D44" s="1972">
        <v>322.24421360000002</v>
      </c>
      <c r="E44" s="1972">
        <v>282.11121330000003</v>
      </c>
      <c r="F44" s="1972">
        <v>209.58288949999999</v>
      </c>
      <c r="G44" s="1972">
        <v>92.643916200000007</v>
      </c>
      <c r="H44" s="1972">
        <v>132.880832</v>
      </c>
      <c r="I44" s="1971">
        <v>-67.160498472819839</v>
      </c>
      <c r="J44" s="1970">
        <v>43.431795038906174</v>
      </c>
      <c r="K44" s="1896"/>
      <c r="N44" s="1969"/>
      <c r="O44" s="1969"/>
      <c r="P44" s="1969"/>
      <c r="Q44" s="1969"/>
    </row>
    <row r="45" spans="1:17" ht="15" customHeight="1">
      <c r="A45" s="1896"/>
      <c r="B45" s="1974">
        <v>36</v>
      </c>
      <c r="C45" s="1973" t="s">
        <v>1502</v>
      </c>
      <c r="D45" s="1972">
        <v>690.01516929999991</v>
      </c>
      <c r="E45" s="1972">
        <v>558.78202829999998</v>
      </c>
      <c r="F45" s="1972">
        <v>2841.7415145</v>
      </c>
      <c r="G45" s="1972">
        <v>484.68443410000003</v>
      </c>
      <c r="H45" s="1972">
        <v>4038.4026271999996</v>
      </c>
      <c r="I45" s="1971">
        <v>-13.260554285439241</v>
      </c>
      <c r="J45" s="1970" t="s">
        <v>73</v>
      </c>
      <c r="K45" s="1896"/>
      <c r="N45" s="1969"/>
      <c r="O45" s="1969"/>
      <c r="P45" s="1969"/>
      <c r="Q45" s="1969"/>
    </row>
    <row r="46" spans="1:17" ht="15" customHeight="1">
      <c r="A46" s="1896"/>
      <c r="B46" s="1968"/>
      <c r="C46" s="1967" t="s">
        <v>1515</v>
      </c>
      <c r="D46" s="1966">
        <v>8210.2193019999686</v>
      </c>
      <c r="E46" s="1966">
        <v>3975.6397393000079</v>
      </c>
      <c r="F46" s="1966">
        <v>14524.365988400037</v>
      </c>
      <c r="G46" s="1966">
        <v>7243.2968557000131</v>
      </c>
      <c r="H46" s="1966">
        <v>6956.382815699988</v>
      </c>
      <c r="I46" s="1965">
        <v>82.191982439921546</v>
      </c>
      <c r="J46" s="1964">
        <v>-3.9610973527095195</v>
      </c>
      <c r="K46" s="1896"/>
    </row>
    <row r="47" spans="1:17" ht="15" customHeight="1" thickBot="1">
      <c r="A47" s="1896"/>
      <c r="B47" s="1963"/>
      <c r="C47" s="1962" t="s">
        <v>1514</v>
      </c>
      <c r="D47" s="1961">
        <v>106372.0546357</v>
      </c>
      <c r="E47" s="1961">
        <v>49936.5159547</v>
      </c>
      <c r="F47" s="1961">
        <v>155222.30445920001</v>
      </c>
      <c r="G47" s="1961">
        <v>106358.38745180001</v>
      </c>
      <c r="H47" s="1961">
        <v>66226.572054899996</v>
      </c>
      <c r="I47" s="1960">
        <v>112.98720068553281</v>
      </c>
      <c r="J47" s="1959">
        <v>-37.732628670293764</v>
      </c>
      <c r="K47" s="1896"/>
    </row>
    <row r="48" spans="1:17" ht="15.75" customHeight="1" thickTop="1">
      <c r="A48" s="1896"/>
      <c r="B48" s="3060" t="s">
        <v>1513</v>
      </c>
      <c r="C48" s="3060"/>
      <c r="D48" s="3060"/>
      <c r="E48" s="3060"/>
      <c r="F48" s="3060"/>
      <c r="G48" s="3060"/>
      <c r="H48" s="3060"/>
      <c r="I48" s="3060"/>
      <c r="J48" s="3060"/>
      <c r="K48" s="1896"/>
    </row>
    <row r="49" spans="1:11" ht="15" customHeight="1">
      <c r="A49" s="1896"/>
      <c r="B49" s="3061" t="s">
        <v>1476</v>
      </c>
      <c r="C49" s="3061"/>
      <c r="D49" s="3061"/>
      <c r="E49" s="3061"/>
      <c r="F49" s="3061"/>
      <c r="G49" s="3061"/>
      <c r="H49" s="3061"/>
      <c r="I49" s="3061"/>
      <c r="J49" s="3061"/>
      <c r="K49" s="1896"/>
    </row>
    <row r="50" spans="1:11" ht="15" customHeight="1">
      <c r="A50" s="1896"/>
      <c r="B50" s="1958"/>
      <c r="C50" s="1896"/>
      <c r="D50" s="1956"/>
      <c r="E50" s="1956"/>
      <c r="F50" s="1957"/>
      <c r="G50" s="1956"/>
      <c r="H50" s="1956"/>
      <c r="I50" s="1955"/>
      <c r="J50" s="1955"/>
      <c r="K50" s="1896"/>
    </row>
    <row r="51" spans="1:11" ht="15.75" customHeight="1">
      <c r="A51" s="1896"/>
      <c r="C51" s="1896"/>
      <c r="D51" s="1954"/>
      <c r="E51" s="1954"/>
      <c r="F51" s="1954"/>
      <c r="G51" s="1954"/>
      <c r="H51" s="1954"/>
      <c r="I51" s="1954"/>
      <c r="J51" s="1954"/>
      <c r="K51" s="1896"/>
    </row>
    <row r="52" spans="1:11" ht="15.75" customHeight="1">
      <c r="A52" s="1896"/>
      <c r="B52" s="1896"/>
      <c r="C52" s="1896"/>
      <c r="D52" s="1953"/>
      <c r="E52" s="1953"/>
      <c r="F52" s="1953"/>
      <c r="G52" s="1953"/>
      <c r="H52" s="1953"/>
      <c r="I52" s="1953"/>
      <c r="J52" s="1953"/>
      <c r="K52" s="1896"/>
    </row>
    <row r="53" spans="1:11" ht="15.75" customHeight="1">
      <c r="A53" s="1896"/>
      <c r="B53" s="1896"/>
      <c r="C53" s="1896"/>
      <c r="D53" s="1952"/>
      <c r="E53" s="1952"/>
      <c r="F53" s="1952"/>
      <c r="G53" s="1952"/>
      <c r="H53" s="1952"/>
      <c r="I53" s="1951"/>
      <c r="J53" s="1951"/>
      <c r="K53" s="1896"/>
    </row>
    <row r="54" spans="1:11" ht="15.75" customHeight="1">
      <c r="A54" s="1896"/>
      <c r="B54" s="1896"/>
      <c r="C54" s="1896"/>
      <c r="D54" s="1950"/>
      <c r="E54" s="1950"/>
      <c r="F54" s="1950"/>
      <c r="G54" s="1950"/>
      <c r="H54" s="1950"/>
      <c r="I54" s="1950"/>
      <c r="J54" s="1950"/>
      <c r="K54" s="1896"/>
    </row>
    <row r="55" spans="1:11" ht="15.75" customHeight="1">
      <c r="A55" s="1896"/>
      <c r="B55" s="1896"/>
      <c r="C55" s="1896"/>
      <c r="D55" s="1949"/>
      <c r="E55" s="1896"/>
      <c r="F55" s="1896"/>
      <c r="G55" s="1896"/>
      <c r="H55" s="1896"/>
      <c r="I55" s="1896"/>
      <c r="J55" s="1896"/>
      <c r="K55" s="1896"/>
    </row>
    <row r="56" spans="1:11" ht="15.75" customHeight="1">
      <c r="A56" s="1896"/>
      <c r="B56" s="1896"/>
      <c r="C56" s="1896"/>
      <c r="D56" s="1896"/>
      <c r="E56" s="1896"/>
      <c r="F56" s="1896"/>
      <c r="G56" s="1896"/>
      <c r="H56" s="1896"/>
      <c r="I56" s="1896"/>
      <c r="J56" s="1896"/>
      <c r="K56" s="1896"/>
    </row>
    <row r="57" spans="1:11" ht="15.75" customHeight="1">
      <c r="A57" s="1896"/>
      <c r="B57" s="1896"/>
      <c r="C57" s="1896"/>
      <c r="D57" s="1896"/>
      <c r="E57" s="1896"/>
      <c r="F57" s="1896"/>
      <c r="G57" s="1896"/>
      <c r="H57" s="1896"/>
      <c r="I57" s="1896"/>
      <c r="J57" s="1896"/>
      <c r="K57" s="1896"/>
    </row>
    <row r="58" spans="1:11" ht="15.75" customHeight="1">
      <c r="A58" s="1896"/>
      <c r="B58" s="1896"/>
      <c r="C58" s="1896"/>
      <c r="D58" s="1896"/>
      <c r="E58" s="1896"/>
      <c r="F58" s="1896"/>
      <c r="G58" s="1896"/>
      <c r="H58" s="1896"/>
      <c r="I58" s="1896"/>
      <c r="J58" s="1896"/>
      <c r="K58" s="1896"/>
    </row>
    <row r="59" spans="1:11" ht="15.75" customHeight="1">
      <c r="A59" s="1896"/>
      <c r="B59" s="1896"/>
      <c r="C59" s="1896"/>
      <c r="D59" s="1896"/>
      <c r="E59" s="1896"/>
      <c r="F59" s="1896"/>
      <c r="G59" s="1896"/>
      <c r="H59" s="1896"/>
      <c r="I59" s="1896"/>
      <c r="J59" s="1896"/>
      <c r="K59" s="1896"/>
    </row>
    <row r="60" spans="1:11" ht="15.75" customHeight="1">
      <c r="A60" s="1896"/>
      <c r="B60" s="1896"/>
      <c r="C60" s="1896"/>
      <c r="D60" s="1896"/>
      <c r="E60" s="1896"/>
      <c r="F60" s="1896"/>
      <c r="G60" s="1896"/>
      <c r="H60" s="1896"/>
      <c r="I60" s="1896"/>
      <c r="J60" s="1896"/>
      <c r="K60" s="1896"/>
    </row>
    <row r="61" spans="1:11" ht="15.75" customHeight="1">
      <c r="A61" s="1896"/>
      <c r="B61" s="1896"/>
      <c r="C61" s="1896"/>
      <c r="D61" s="1896"/>
      <c r="E61" s="1896"/>
      <c r="F61" s="1896"/>
      <c r="G61" s="1896"/>
      <c r="H61" s="1896"/>
      <c r="I61" s="1896"/>
      <c r="J61" s="1896"/>
      <c r="K61" s="1896"/>
    </row>
    <row r="62" spans="1:11" ht="15.75" customHeight="1">
      <c r="A62" s="1896"/>
      <c r="B62" s="1896"/>
      <c r="C62" s="1896"/>
      <c r="D62" s="1896"/>
      <c r="E62" s="1896"/>
      <c r="F62" s="1896"/>
      <c r="G62" s="1896"/>
      <c r="H62" s="1896"/>
      <c r="I62" s="1896"/>
      <c r="J62" s="1896"/>
      <c r="K62" s="1896"/>
    </row>
    <row r="63" spans="1:11" ht="15.75" customHeight="1">
      <c r="A63" s="1896"/>
      <c r="B63" s="1896"/>
      <c r="C63" s="1896"/>
      <c r="D63" s="1896"/>
      <c r="E63" s="1896"/>
      <c r="F63" s="1896"/>
      <c r="G63" s="1896"/>
      <c r="H63" s="1896"/>
      <c r="I63" s="1896"/>
      <c r="J63" s="1896"/>
      <c r="K63" s="1896"/>
    </row>
    <row r="64" spans="1:11" ht="15.75" customHeight="1">
      <c r="A64" s="1896"/>
      <c r="B64" s="1896"/>
      <c r="C64" s="1896"/>
      <c r="D64" s="1896"/>
      <c r="E64" s="1896"/>
      <c r="F64" s="1896"/>
      <c r="G64" s="1896"/>
      <c r="H64" s="1896"/>
      <c r="I64" s="1896"/>
      <c r="J64" s="1896"/>
      <c r="K64" s="1896"/>
    </row>
    <row r="65" spans="1:11" ht="15.75" customHeight="1">
      <c r="A65" s="1896"/>
      <c r="B65" s="1896"/>
      <c r="C65" s="1896"/>
      <c r="D65" s="1896"/>
      <c r="E65" s="1896"/>
      <c r="F65" s="1896"/>
      <c r="G65" s="1896"/>
      <c r="H65" s="1896"/>
      <c r="I65" s="1896"/>
      <c r="J65" s="1896"/>
      <c r="K65" s="1896"/>
    </row>
    <row r="66" spans="1:11" ht="15.75" customHeight="1">
      <c r="A66" s="1896"/>
      <c r="B66" s="1896"/>
      <c r="C66" s="1896"/>
      <c r="D66" s="1896"/>
      <c r="E66" s="1896"/>
      <c r="F66" s="1896"/>
      <c r="G66" s="1896"/>
      <c r="H66" s="1896"/>
      <c r="I66" s="1896"/>
      <c r="J66" s="1896"/>
      <c r="K66" s="1896"/>
    </row>
    <row r="67" spans="1:11" ht="15.75" customHeight="1">
      <c r="A67" s="1896"/>
      <c r="B67" s="1896"/>
      <c r="C67" s="1896"/>
      <c r="D67" s="1896"/>
      <c r="E67" s="1896"/>
      <c r="F67" s="1896"/>
      <c r="G67" s="1896"/>
      <c r="H67" s="1896"/>
      <c r="I67" s="1896"/>
      <c r="J67" s="1896"/>
      <c r="K67" s="1896"/>
    </row>
    <row r="68" spans="1:11" ht="15.75" customHeight="1">
      <c r="A68" s="1896"/>
      <c r="B68" s="1896"/>
      <c r="C68" s="1896"/>
      <c r="D68" s="1896"/>
      <c r="E68" s="1896"/>
      <c r="F68" s="1896"/>
      <c r="G68" s="1896"/>
      <c r="H68" s="1896"/>
      <c r="I68" s="1896"/>
      <c r="J68" s="1896"/>
      <c r="K68" s="1896"/>
    </row>
    <row r="69" spans="1:11" ht="15.75" customHeight="1">
      <c r="A69" s="1896"/>
      <c r="B69" s="1896"/>
      <c r="C69" s="1896"/>
      <c r="D69" s="1896"/>
      <c r="E69" s="1896"/>
      <c r="F69" s="1896"/>
      <c r="G69" s="1896"/>
      <c r="H69" s="1896"/>
      <c r="I69" s="1896"/>
      <c r="J69" s="1896"/>
      <c r="K69" s="1896"/>
    </row>
    <row r="70" spans="1:11" ht="15.75" customHeight="1">
      <c r="A70" s="1896"/>
      <c r="B70" s="1896"/>
      <c r="C70" s="1896"/>
      <c r="D70" s="1896"/>
      <c r="E70" s="1896"/>
      <c r="F70" s="1896"/>
      <c r="G70" s="1896"/>
      <c r="H70" s="1896"/>
      <c r="I70" s="1896"/>
      <c r="J70" s="1896"/>
      <c r="K70" s="1896"/>
    </row>
    <row r="71" spans="1:11" ht="15.75" customHeight="1">
      <c r="A71" s="1896"/>
      <c r="B71" s="1896"/>
      <c r="C71" s="1896"/>
      <c r="D71" s="1896"/>
      <c r="E71" s="1896"/>
      <c r="F71" s="1896"/>
      <c r="G71" s="1896"/>
      <c r="H71" s="1896"/>
      <c r="I71" s="1896"/>
      <c r="J71" s="1896"/>
      <c r="K71" s="1896"/>
    </row>
    <row r="72" spans="1:11" ht="15.75" customHeight="1">
      <c r="A72" s="1896"/>
      <c r="B72" s="1896"/>
      <c r="C72" s="1896"/>
      <c r="D72" s="1896"/>
      <c r="E72" s="1896"/>
      <c r="F72" s="1896"/>
      <c r="G72" s="1896"/>
      <c r="H72" s="1896"/>
      <c r="I72" s="1896"/>
      <c r="J72" s="1896"/>
      <c r="K72" s="1896"/>
    </row>
    <row r="73" spans="1:11" ht="15.75" customHeight="1">
      <c r="A73" s="1896"/>
      <c r="B73" s="1896"/>
      <c r="C73" s="1896"/>
      <c r="D73" s="1896"/>
      <c r="E73" s="1896"/>
      <c r="F73" s="1896"/>
      <c r="G73" s="1896"/>
      <c r="H73" s="1896"/>
      <c r="I73" s="1896"/>
      <c r="J73" s="1896"/>
      <c r="K73" s="1896"/>
    </row>
    <row r="74" spans="1:11" ht="15.75" customHeight="1">
      <c r="A74" s="1896"/>
      <c r="B74" s="1896"/>
      <c r="C74" s="1896"/>
      <c r="D74" s="1896"/>
      <c r="E74" s="1896"/>
      <c r="F74" s="1896"/>
      <c r="G74" s="1896"/>
      <c r="H74" s="1896"/>
      <c r="I74" s="1896"/>
      <c r="J74" s="1896"/>
      <c r="K74" s="1896"/>
    </row>
    <row r="75" spans="1:11" ht="15.75" customHeight="1">
      <c r="A75" s="1896"/>
      <c r="B75" s="1896"/>
      <c r="C75" s="1896"/>
      <c r="D75" s="1896"/>
      <c r="E75" s="1896"/>
      <c r="F75" s="1896"/>
      <c r="G75" s="1896"/>
      <c r="H75" s="1896"/>
      <c r="I75" s="1896"/>
      <c r="J75" s="1896"/>
      <c r="K75" s="1896"/>
    </row>
    <row r="76" spans="1:11" ht="15.75" customHeight="1">
      <c r="A76" s="1896"/>
      <c r="B76" s="1896"/>
      <c r="C76" s="1896"/>
      <c r="D76" s="1896"/>
      <c r="E76" s="1896"/>
      <c r="F76" s="1896"/>
      <c r="G76" s="1896"/>
      <c r="H76" s="1896"/>
      <c r="I76" s="1896"/>
      <c r="J76" s="1896"/>
      <c r="K76" s="1896"/>
    </row>
    <row r="77" spans="1:11" ht="15.75" customHeight="1">
      <c r="A77" s="1896"/>
      <c r="B77" s="1896"/>
      <c r="C77" s="1896"/>
      <c r="D77" s="1896"/>
      <c r="E77" s="1896"/>
      <c r="F77" s="1896"/>
      <c r="G77" s="1896"/>
      <c r="H77" s="1896"/>
      <c r="I77" s="1896"/>
      <c r="J77" s="1896"/>
      <c r="K77" s="1896"/>
    </row>
    <row r="78" spans="1:11" ht="15.75" customHeight="1">
      <c r="A78" s="1896"/>
      <c r="B78" s="1896"/>
      <c r="C78" s="1896"/>
      <c r="D78" s="1896"/>
      <c r="E78" s="1896"/>
      <c r="F78" s="1896"/>
      <c r="G78" s="1896"/>
      <c r="H78" s="1896"/>
      <c r="I78" s="1896"/>
      <c r="J78" s="1896"/>
      <c r="K78" s="1896"/>
    </row>
    <row r="79" spans="1:11" ht="15.75" customHeight="1">
      <c r="A79" s="1896"/>
      <c r="B79" s="1896"/>
      <c r="C79" s="1896"/>
      <c r="D79" s="1896"/>
      <c r="E79" s="1896"/>
      <c r="F79" s="1896"/>
      <c r="G79" s="1896"/>
      <c r="H79" s="1896"/>
      <c r="I79" s="1896"/>
      <c r="J79" s="1896"/>
      <c r="K79" s="1896"/>
    </row>
    <row r="80" spans="1:11" ht="15.75" customHeight="1">
      <c r="A80" s="1896"/>
      <c r="B80" s="1896"/>
      <c r="C80" s="1896"/>
      <c r="D80" s="1896"/>
      <c r="E80" s="1896"/>
      <c r="F80" s="1896"/>
      <c r="G80" s="1896"/>
      <c r="H80" s="1896"/>
      <c r="I80" s="1896"/>
      <c r="J80" s="1896"/>
      <c r="K80" s="1896"/>
    </row>
    <row r="81" spans="1:11" ht="15.75" customHeight="1">
      <c r="A81" s="1896"/>
      <c r="B81" s="1896"/>
      <c r="C81" s="1896"/>
      <c r="D81" s="1896"/>
      <c r="E81" s="1896"/>
      <c r="F81" s="1896"/>
      <c r="G81" s="1896"/>
      <c r="H81" s="1896"/>
      <c r="I81" s="1896"/>
      <c r="J81" s="1896"/>
      <c r="K81" s="1896"/>
    </row>
    <row r="82" spans="1:11" ht="15.75" customHeight="1">
      <c r="A82" s="1896"/>
      <c r="B82" s="1896"/>
      <c r="C82" s="1896"/>
      <c r="D82" s="1896"/>
      <c r="E82" s="1896"/>
      <c r="F82" s="1896"/>
      <c r="G82" s="1896"/>
      <c r="H82" s="1896"/>
      <c r="I82" s="1896"/>
      <c r="J82" s="1896"/>
      <c r="K82" s="1896"/>
    </row>
    <row r="83" spans="1:11" ht="15.75" customHeight="1">
      <c r="A83" s="1896"/>
      <c r="B83" s="1896"/>
      <c r="C83" s="1896"/>
      <c r="D83" s="1896"/>
      <c r="E83" s="1896"/>
      <c r="F83" s="1896"/>
      <c r="G83" s="1896"/>
      <c r="H83" s="1896"/>
      <c r="I83" s="1896"/>
      <c r="J83" s="1896"/>
      <c r="K83" s="1896"/>
    </row>
    <row r="84" spans="1:11" ht="15.75" customHeight="1">
      <c r="A84" s="1896"/>
      <c r="B84" s="1896"/>
      <c r="C84" s="1896"/>
      <c r="D84" s="1896"/>
      <c r="E84" s="1896"/>
      <c r="F84" s="1896"/>
      <c r="G84" s="1896"/>
      <c r="H84" s="1896"/>
      <c r="I84" s="1896"/>
      <c r="J84" s="1896"/>
      <c r="K84" s="1896"/>
    </row>
    <row r="85" spans="1:11" ht="15.75" customHeight="1">
      <c r="A85" s="1896"/>
      <c r="B85" s="1896"/>
      <c r="C85" s="1896"/>
      <c r="D85" s="1896"/>
      <c r="E85" s="1896"/>
      <c r="F85" s="1896"/>
      <c r="G85" s="1896"/>
      <c r="H85" s="1896"/>
      <c r="I85" s="1896"/>
      <c r="J85" s="1896"/>
      <c r="K85" s="1896"/>
    </row>
    <row r="86" spans="1:11" ht="15.75" customHeight="1">
      <c r="A86" s="1896"/>
      <c r="B86" s="1896"/>
      <c r="C86" s="1896"/>
      <c r="D86" s="1896"/>
      <c r="E86" s="1896"/>
      <c r="F86" s="1896"/>
      <c r="G86" s="1896"/>
      <c r="H86" s="1896"/>
      <c r="I86" s="1896"/>
      <c r="J86" s="1896"/>
      <c r="K86" s="1896"/>
    </row>
    <row r="87" spans="1:11" ht="15.75" customHeight="1">
      <c r="A87" s="1896"/>
      <c r="B87" s="1896"/>
      <c r="C87" s="1896"/>
      <c r="D87" s="1896"/>
      <c r="E87" s="1896"/>
      <c r="F87" s="1896"/>
      <c r="G87" s="1896"/>
      <c r="H87" s="1896"/>
      <c r="I87" s="1896"/>
      <c r="J87" s="1896"/>
      <c r="K87" s="1896"/>
    </row>
    <row r="88" spans="1:11" ht="15.75" customHeight="1">
      <c r="A88" s="1896"/>
      <c r="B88" s="1896"/>
      <c r="C88" s="1896"/>
      <c r="D88" s="1896"/>
      <c r="E88" s="1896"/>
      <c r="F88" s="1896"/>
      <c r="G88" s="1896"/>
      <c r="H88" s="1896"/>
      <c r="I88" s="1896"/>
      <c r="J88" s="1896"/>
      <c r="K88" s="1896"/>
    </row>
    <row r="89" spans="1:11" ht="15.75" customHeight="1">
      <c r="A89" s="1896"/>
      <c r="B89" s="1896"/>
      <c r="C89" s="1896"/>
      <c r="D89" s="1896"/>
      <c r="E89" s="1896"/>
      <c r="F89" s="1896"/>
      <c r="G89" s="1896"/>
      <c r="H89" s="1896"/>
      <c r="I89" s="1896"/>
      <c r="J89" s="1896"/>
      <c r="K89" s="1896"/>
    </row>
    <row r="90" spans="1:11" ht="15.75" customHeight="1">
      <c r="A90" s="1896"/>
      <c r="B90" s="1896"/>
      <c r="C90" s="1896"/>
      <c r="D90" s="1896"/>
      <c r="E90" s="1896"/>
      <c r="F90" s="1896"/>
      <c r="G90" s="1896"/>
      <c r="H90" s="1896"/>
      <c r="I90" s="1896"/>
      <c r="J90" s="1896"/>
      <c r="K90" s="1896"/>
    </row>
    <row r="91" spans="1:11" ht="15.75" customHeight="1">
      <c r="A91" s="1896"/>
      <c r="B91" s="1896"/>
      <c r="C91" s="1896"/>
      <c r="D91" s="1896"/>
      <c r="E91" s="1896"/>
      <c r="F91" s="1896"/>
      <c r="G91" s="1896"/>
      <c r="H91" s="1896"/>
      <c r="I91" s="1896"/>
      <c r="J91" s="1896"/>
      <c r="K91" s="1896"/>
    </row>
    <row r="92" spans="1:11" ht="15.75" customHeight="1">
      <c r="A92" s="1896"/>
      <c r="B92" s="1896"/>
      <c r="C92" s="1896"/>
      <c r="D92" s="1896"/>
      <c r="E92" s="1896"/>
      <c r="F92" s="1896"/>
      <c r="G92" s="1896"/>
      <c r="H92" s="1896"/>
      <c r="I92" s="1896"/>
      <c r="J92" s="1896"/>
      <c r="K92" s="1896"/>
    </row>
    <row r="93" spans="1:11" ht="15.75" customHeight="1">
      <c r="A93" s="1896"/>
      <c r="B93" s="1896"/>
      <c r="C93" s="1896"/>
      <c r="D93" s="1896"/>
      <c r="E93" s="1896"/>
      <c r="F93" s="1896"/>
      <c r="G93" s="1896"/>
      <c r="H93" s="1896"/>
      <c r="I93" s="1896"/>
      <c r="J93" s="1896"/>
      <c r="K93" s="1896"/>
    </row>
    <row r="94" spans="1:11" ht="15.75" customHeight="1">
      <c r="A94" s="1896"/>
      <c r="B94" s="1896"/>
      <c r="C94" s="1896"/>
      <c r="D94" s="1896"/>
      <c r="E94" s="1896"/>
      <c r="F94" s="1896"/>
      <c r="G94" s="1896"/>
      <c r="H94" s="1896"/>
      <c r="I94" s="1896"/>
      <c r="J94" s="1896"/>
      <c r="K94" s="1896"/>
    </row>
    <row r="95" spans="1:11" ht="15.75" customHeight="1">
      <c r="A95" s="1896"/>
      <c r="B95" s="1896"/>
      <c r="C95" s="1896"/>
      <c r="D95" s="1896"/>
      <c r="E95" s="1896"/>
      <c r="F95" s="1896"/>
      <c r="G95" s="1896"/>
      <c r="H95" s="1896"/>
      <c r="I95" s="1896"/>
      <c r="J95" s="1896"/>
      <c r="K95" s="1896"/>
    </row>
    <row r="96" spans="1:11" ht="15.75" customHeight="1">
      <c r="A96" s="1896"/>
      <c r="B96" s="1896"/>
      <c r="C96" s="1896"/>
      <c r="D96" s="1896"/>
      <c r="E96" s="1896"/>
      <c r="F96" s="1896"/>
      <c r="G96" s="1896"/>
      <c r="H96" s="1896"/>
      <c r="I96" s="1896"/>
      <c r="J96" s="1896"/>
      <c r="K96" s="1896"/>
    </row>
    <row r="97" spans="1:11" ht="15.75" customHeight="1">
      <c r="A97" s="1896"/>
      <c r="B97" s="1896"/>
      <c r="C97" s="1896"/>
      <c r="D97" s="1896"/>
      <c r="E97" s="1896"/>
      <c r="F97" s="1896"/>
      <c r="G97" s="1896"/>
      <c r="H97" s="1896"/>
      <c r="I97" s="1896"/>
      <c r="J97" s="1896"/>
      <c r="K97" s="1896"/>
    </row>
    <row r="98" spans="1:11" ht="15.75" customHeight="1">
      <c r="A98" s="1896"/>
      <c r="B98" s="1896"/>
      <c r="C98" s="1896"/>
      <c r="D98" s="1896"/>
      <c r="E98" s="1896"/>
      <c r="F98" s="1896"/>
      <c r="G98" s="1896"/>
      <c r="H98" s="1896"/>
      <c r="I98" s="1896"/>
      <c r="J98" s="1896"/>
      <c r="K98" s="1896"/>
    </row>
    <row r="99" spans="1:11" ht="15.75" customHeight="1">
      <c r="A99" s="1896"/>
      <c r="B99" s="1896"/>
      <c r="C99" s="1896"/>
      <c r="D99" s="1896"/>
      <c r="E99" s="1896"/>
      <c r="F99" s="1896"/>
      <c r="G99" s="1896"/>
      <c r="H99" s="1896"/>
      <c r="I99" s="1896"/>
      <c r="J99" s="1896"/>
      <c r="K99" s="1896"/>
    </row>
    <row r="100" spans="1:11" ht="15.75" customHeight="1">
      <c r="A100" s="1896"/>
      <c r="B100" s="1896"/>
      <c r="C100" s="1896"/>
      <c r="D100" s="1896"/>
      <c r="E100" s="1896"/>
      <c r="F100" s="1896"/>
      <c r="G100" s="1896"/>
      <c r="H100" s="1896"/>
      <c r="I100" s="1896"/>
      <c r="J100" s="1896"/>
      <c r="K100" s="1896"/>
    </row>
    <row r="101" spans="1:11" ht="15.75" customHeight="1">
      <c r="A101" s="1896"/>
      <c r="B101" s="1896"/>
      <c r="C101" s="1896"/>
      <c r="D101" s="1896"/>
      <c r="E101" s="1896"/>
      <c r="F101" s="1896"/>
      <c r="G101" s="1896"/>
      <c r="H101" s="1896"/>
      <c r="I101" s="1896"/>
      <c r="J101" s="1896"/>
      <c r="K101" s="1896"/>
    </row>
    <row r="102" spans="1:11" ht="15.75" customHeight="1">
      <c r="A102" s="1896"/>
      <c r="B102" s="1896"/>
      <c r="C102" s="1896"/>
      <c r="D102" s="1896"/>
      <c r="E102" s="1896"/>
      <c r="F102" s="1896"/>
      <c r="G102" s="1896"/>
      <c r="H102" s="1896"/>
      <c r="I102" s="1896"/>
      <c r="J102" s="1896"/>
      <c r="K102" s="1896"/>
    </row>
    <row r="103" spans="1:11" ht="15.75" customHeight="1">
      <c r="A103" s="1896"/>
      <c r="B103" s="1896"/>
      <c r="C103" s="1896"/>
      <c r="D103" s="1896"/>
      <c r="E103" s="1896"/>
      <c r="F103" s="1896"/>
      <c r="G103" s="1896"/>
      <c r="H103" s="1896"/>
      <c r="I103" s="1896"/>
      <c r="J103" s="1896"/>
      <c r="K103" s="1896"/>
    </row>
    <row r="104" spans="1:11" ht="15.75" customHeight="1">
      <c r="A104" s="1896"/>
      <c r="B104" s="1896"/>
      <c r="C104" s="1896"/>
      <c r="D104" s="1896"/>
      <c r="E104" s="1896"/>
      <c r="F104" s="1896"/>
      <c r="G104" s="1896"/>
      <c r="H104" s="1896"/>
      <c r="I104" s="1896"/>
      <c r="J104" s="1896"/>
      <c r="K104" s="1896"/>
    </row>
    <row r="105" spans="1:11" ht="15.75" customHeight="1">
      <c r="A105" s="1896"/>
      <c r="B105" s="1896"/>
      <c r="C105" s="1896"/>
      <c r="D105" s="1896"/>
      <c r="E105" s="1896"/>
      <c r="F105" s="1896"/>
      <c r="G105" s="1896"/>
      <c r="H105" s="1896"/>
      <c r="I105" s="1896"/>
      <c r="J105" s="1896"/>
      <c r="K105" s="1896"/>
    </row>
    <row r="106" spans="1:11" ht="15.75" customHeight="1">
      <c r="A106" s="1896"/>
      <c r="B106" s="1896"/>
      <c r="C106" s="1896"/>
      <c r="D106" s="1896"/>
      <c r="E106" s="1896"/>
      <c r="F106" s="1896"/>
      <c r="G106" s="1896"/>
      <c r="H106" s="1896"/>
      <c r="I106" s="1896"/>
      <c r="J106" s="1896"/>
      <c r="K106" s="1896"/>
    </row>
    <row r="107" spans="1:11" ht="15.75" customHeight="1">
      <c r="A107" s="1896"/>
      <c r="B107" s="1896"/>
      <c r="C107" s="1896"/>
      <c r="D107" s="1896"/>
      <c r="E107" s="1896"/>
      <c r="F107" s="1896"/>
      <c r="G107" s="1896"/>
      <c r="H107" s="1896"/>
      <c r="I107" s="1896"/>
      <c r="J107" s="1896"/>
      <c r="K107" s="1896"/>
    </row>
    <row r="108" spans="1:11" ht="15.75" customHeight="1">
      <c r="A108" s="1896"/>
      <c r="B108" s="1896"/>
      <c r="C108" s="1896"/>
      <c r="D108" s="1896"/>
      <c r="E108" s="1896"/>
      <c r="F108" s="1896"/>
      <c r="G108" s="1896"/>
      <c r="H108" s="1896"/>
      <c r="I108" s="1896"/>
      <c r="J108" s="1896"/>
      <c r="K108" s="1896"/>
    </row>
    <row r="109" spans="1:11" ht="15.75" customHeight="1">
      <c r="A109" s="1896"/>
      <c r="B109" s="1896"/>
      <c r="C109" s="1896"/>
      <c r="D109" s="1896"/>
      <c r="E109" s="1896"/>
      <c r="F109" s="1896"/>
      <c r="G109" s="1896"/>
      <c r="H109" s="1896"/>
      <c r="I109" s="1896"/>
      <c r="J109" s="1896"/>
      <c r="K109" s="1896"/>
    </row>
    <row r="110" spans="1:11" ht="15.75" customHeight="1">
      <c r="A110" s="1896"/>
      <c r="B110" s="1896"/>
      <c r="C110" s="1896"/>
      <c r="D110" s="1896"/>
      <c r="E110" s="1896"/>
      <c r="F110" s="1896"/>
      <c r="G110" s="1896"/>
      <c r="H110" s="1896"/>
      <c r="I110" s="1896"/>
      <c r="J110" s="1896"/>
      <c r="K110" s="1896"/>
    </row>
    <row r="111" spans="1:11" ht="15.75" customHeight="1">
      <c r="A111" s="1896"/>
      <c r="B111" s="1896"/>
      <c r="C111" s="1896"/>
      <c r="D111" s="1896"/>
      <c r="E111" s="1896"/>
      <c r="F111" s="1896"/>
      <c r="G111" s="1896"/>
      <c r="H111" s="1896"/>
      <c r="I111" s="1896"/>
      <c r="J111" s="1896"/>
      <c r="K111" s="1896"/>
    </row>
    <row r="112" spans="1:11" ht="15.75" customHeight="1">
      <c r="A112" s="1896"/>
      <c r="B112" s="1896"/>
      <c r="C112" s="1896"/>
      <c r="D112" s="1896"/>
      <c r="E112" s="1896"/>
      <c r="F112" s="1896"/>
      <c r="G112" s="1896"/>
      <c r="H112" s="1896"/>
      <c r="I112" s="1896"/>
      <c r="J112" s="1896"/>
      <c r="K112" s="1896"/>
    </row>
    <row r="113" spans="1:11" ht="15.75" customHeight="1">
      <c r="A113" s="1896"/>
      <c r="B113" s="1896"/>
      <c r="C113" s="1896"/>
      <c r="D113" s="1896"/>
      <c r="E113" s="1896"/>
      <c r="F113" s="1896"/>
      <c r="G113" s="1896"/>
      <c r="H113" s="1896"/>
      <c r="I113" s="1896"/>
      <c r="J113" s="1896"/>
      <c r="K113" s="1896"/>
    </row>
    <row r="114" spans="1:11" ht="15.75" customHeight="1">
      <c r="A114" s="1896"/>
      <c r="B114" s="1896"/>
      <c r="C114" s="1896"/>
      <c r="D114" s="1896"/>
      <c r="E114" s="1896"/>
      <c r="F114" s="1896"/>
      <c r="G114" s="1896"/>
      <c r="H114" s="1896"/>
      <c r="I114" s="1896"/>
      <c r="J114" s="1896"/>
      <c r="K114" s="1896"/>
    </row>
    <row r="115" spans="1:11" ht="15.75" customHeight="1">
      <c r="A115" s="1896"/>
      <c r="B115" s="1896"/>
      <c r="C115" s="1896"/>
      <c r="D115" s="1896"/>
      <c r="E115" s="1896"/>
      <c r="F115" s="1896"/>
      <c r="G115" s="1896"/>
      <c r="H115" s="1896"/>
      <c r="I115" s="1896"/>
      <c r="J115" s="1896"/>
      <c r="K115" s="1896"/>
    </row>
    <row r="116" spans="1:11" ht="15.75" customHeight="1">
      <c r="A116" s="1896"/>
      <c r="B116" s="1896"/>
      <c r="C116" s="1896"/>
      <c r="D116" s="1896"/>
      <c r="E116" s="1896"/>
      <c r="F116" s="1896"/>
      <c r="G116" s="1896"/>
      <c r="H116" s="1896"/>
      <c r="I116" s="1896"/>
      <c r="J116" s="1896"/>
      <c r="K116" s="1896"/>
    </row>
    <row r="117" spans="1:11" ht="15.75" customHeight="1">
      <c r="A117" s="1896"/>
      <c r="B117" s="1896"/>
      <c r="C117" s="1896"/>
      <c r="D117" s="1896"/>
      <c r="E117" s="1896"/>
      <c r="F117" s="1896"/>
      <c r="G117" s="1896"/>
      <c r="H117" s="1896"/>
      <c r="I117" s="1896"/>
      <c r="J117" s="1896"/>
      <c r="K117" s="1896"/>
    </row>
    <row r="118" spans="1:11" ht="15.75" customHeight="1">
      <c r="A118" s="1896"/>
      <c r="B118" s="1896"/>
      <c r="C118" s="1896"/>
      <c r="D118" s="1896"/>
      <c r="E118" s="1896"/>
      <c r="F118" s="1896"/>
      <c r="G118" s="1896"/>
      <c r="H118" s="1896"/>
      <c r="I118" s="1896"/>
      <c r="J118" s="1896"/>
      <c r="K118" s="1896"/>
    </row>
    <row r="119" spans="1:11" ht="15.75" customHeight="1">
      <c r="A119" s="1896"/>
      <c r="B119" s="1896"/>
      <c r="C119" s="1896"/>
      <c r="D119" s="1896"/>
      <c r="E119" s="1896"/>
      <c r="F119" s="1896"/>
      <c r="G119" s="1896"/>
      <c r="H119" s="1896"/>
      <c r="I119" s="1896"/>
      <c r="J119" s="1896"/>
      <c r="K119" s="1896"/>
    </row>
    <row r="120" spans="1:11" ht="15.75" customHeight="1">
      <c r="A120" s="1896"/>
      <c r="B120" s="1896"/>
      <c r="C120" s="1896"/>
      <c r="D120" s="1896"/>
      <c r="E120" s="1896"/>
      <c r="F120" s="1896"/>
      <c r="G120" s="1896"/>
      <c r="H120" s="1896"/>
      <c r="I120" s="1896"/>
      <c r="J120" s="1896"/>
      <c r="K120" s="1896"/>
    </row>
    <row r="121" spans="1:11" ht="15.75" customHeight="1">
      <c r="A121" s="1896"/>
      <c r="B121" s="1896"/>
      <c r="C121" s="1896"/>
      <c r="D121" s="1896"/>
      <c r="E121" s="1896"/>
      <c r="F121" s="1896"/>
      <c r="G121" s="1896"/>
      <c r="H121" s="1896"/>
      <c r="I121" s="1896"/>
      <c r="J121" s="1896"/>
      <c r="K121" s="1896"/>
    </row>
    <row r="122" spans="1:11" ht="15.75" customHeight="1">
      <c r="A122" s="1896"/>
      <c r="B122" s="1896"/>
      <c r="C122" s="1896"/>
      <c r="D122" s="1896"/>
      <c r="E122" s="1896"/>
      <c r="F122" s="1896"/>
      <c r="G122" s="1896"/>
      <c r="H122" s="1896"/>
      <c r="I122" s="1896"/>
      <c r="J122" s="1896"/>
      <c r="K122" s="1896"/>
    </row>
    <row r="123" spans="1:11" ht="15.75" customHeight="1">
      <c r="A123" s="1896"/>
      <c r="B123" s="1896"/>
      <c r="C123" s="1896"/>
      <c r="D123" s="1896"/>
      <c r="E123" s="1896"/>
      <c r="F123" s="1896"/>
      <c r="G123" s="1896"/>
      <c r="H123" s="1896"/>
      <c r="I123" s="1896"/>
      <c r="J123" s="1896"/>
      <c r="K123" s="1896"/>
    </row>
    <row r="124" spans="1:11" ht="15.75" customHeight="1">
      <c r="A124" s="1896"/>
      <c r="B124" s="1896"/>
      <c r="C124" s="1896"/>
      <c r="D124" s="1896"/>
      <c r="E124" s="1896"/>
      <c r="F124" s="1896"/>
      <c r="G124" s="1896"/>
      <c r="H124" s="1896"/>
      <c r="I124" s="1896"/>
      <c r="J124" s="1896"/>
      <c r="K124" s="1896"/>
    </row>
    <row r="125" spans="1:11" ht="15.75" customHeight="1">
      <c r="A125" s="1896"/>
      <c r="B125" s="1896"/>
      <c r="C125" s="1896"/>
      <c r="D125" s="1896"/>
      <c r="E125" s="1896"/>
      <c r="F125" s="1896"/>
      <c r="G125" s="1896"/>
      <c r="H125" s="1896"/>
      <c r="I125" s="1896"/>
      <c r="J125" s="1896"/>
      <c r="K125" s="1896"/>
    </row>
    <row r="126" spans="1:11" ht="15.75" customHeight="1">
      <c r="A126" s="1896"/>
      <c r="B126" s="1896"/>
      <c r="C126" s="1896"/>
      <c r="D126" s="1896"/>
      <c r="E126" s="1896"/>
      <c r="F126" s="1896"/>
      <c r="G126" s="1896"/>
      <c r="H126" s="1896"/>
      <c r="I126" s="1896"/>
      <c r="J126" s="1896"/>
      <c r="K126" s="1896"/>
    </row>
    <row r="127" spans="1:11" ht="15.75" customHeight="1">
      <c r="A127" s="1896"/>
      <c r="B127" s="1896"/>
      <c r="C127" s="1896"/>
      <c r="D127" s="1896"/>
      <c r="E127" s="1896"/>
      <c r="F127" s="1896"/>
      <c r="G127" s="1896"/>
      <c r="H127" s="1896"/>
      <c r="I127" s="1896"/>
      <c r="J127" s="1896"/>
      <c r="K127" s="1896"/>
    </row>
    <row r="128" spans="1:11" ht="15.75" customHeight="1">
      <c r="A128" s="1896"/>
      <c r="B128" s="1896"/>
      <c r="C128" s="1896"/>
      <c r="D128" s="1896"/>
      <c r="E128" s="1896"/>
      <c r="F128" s="1896"/>
      <c r="G128" s="1896"/>
      <c r="H128" s="1896"/>
      <c r="I128" s="1896"/>
      <c r="J128" s="1896"/>
      <c r="K128" s="1896"/>
    </row>
    <row r="129" spans="1:11" ht="15.75" customHeight="1">
      <c r="A129" s="1896"/>
      <c r="B129" s="1896"/>
      <c r="C129" s="1896"/>
      <c r="D129" s="1896"/>
      <c r="E129" s="1896"/>
      <c r="F129" s="1896"/>
      <c r="G129" s="1896"/>
      <c r="H129" s="1896"/>
      <c r="I129" s="1896"/>
      <c r="J129" s="1896"/>
      <c r="K129" s="1896"/>
    </row>
    <row r="130" spans="1:11" ht="15.75" customHeight="1">
      <c r="A130" s="1896"/>
      <c r="B130" s="1896"/>
      <c r="C130" s="1896"/>
      <c r="D130" s="1896"/>
      <c r="E130" s="1896"/>
      <c r="F130" s="1896"/>
      <c r="G130" s="1896"/>
      <c r="H130" s="1896"/>
      <c r="I130" s="1896"/>
      <c r="J130" s="1896"/>
      <c r="K130" s="1896"/>
    </row>
    <row r="131" spans="1:11" ht="15.75" customHeight="1">
      <c r="A131" s="1896"/>
      <c r="B131" s="1896"/>
      <c r="C131" s="1896"/>
      <c r="D131" s="1896"/>
      <c r="E131" s="1896"/>
      <c r="F131" s="1896"/>
      <c r="G131" s="1896"/>
      <c r="H131" s="1896"/>
      <c r="I131" s="1896"/>
      <c r="J131" s="1896"/>
      <c r="K131" s="1896"/>
    </row>
    <row r="132" spans="1:11" ht="15.75" customHeight="1">
      <c r="A132" s="1896"/>
      <c r="B132" s="1896"/>
      <c r="C132" s="1896"/>
      <c r="D132" s="1896"/>
      <c r="E132" s="1896"/>
      <c r="F132" s="1896"/>
      <c r="G132" s="1896"/>
      <c r="H132" s="1896"/>
      <c r="I132" s="1896"/>
      <c r="J132" s="1896"/>
      <c r="K132" s="1896"/>
    </row>
    <row r="133" spans="1:11" ht="15.75" customHeight="1">
      <c r="A133" s="1896"/>
      <c r="B133" s="1896"/>
      <c r="C133" s="1896"/>
      <c r="D133" s="1896"/>
      <c r="E133" s="1896"/>
      <c r="F133" s="1896"/>
      <c r="G133" s="1896"/>
      <c r="H133" s="1896"/>
      <c r="I133" s="1896"/>
      <c r="J133" s="1896"/>
      <c r="K133" s="1896"/>
    </row>
    <row r="134" spans="1:11" ht="15.75" customHeight="1">
      <c r="A134" s="1896"/>
      <c r="B134" s="1896"/>
      <c r="C134" s="1896"/>
      <c r="D134" s="1896"/>
      <c r="E134" s="1896"/>
      <c r="F134" s="1896"/>
      <c r="G134" s="1896"/>
      <c r="H134" s="1896"/>
      <c r="I134" s="1896"/>
      <c r="J134" s="1896"/>
      <c r="K134" s="1896"/>
    </row>
    <row r="135" spans="1:11" ht="15.75" customHeight="1">
      <c r="A135" s="1896"/>
      <c r="B135" s="1896"/>
      <c r="C135" s="1896"/>
      <c r="D135" s="1896"/>
      <c r="E135" s="1896"/>
      <c r="F135" s="1896"/>
      <c r="G135" s="1896"/>
      <c r="H135" s="1896"/>
      <c r="I135" s="1896"/>
      <c r="J135" s="1896"/>
      <c r="K135" s="1896"/>
    </row>
    <row r="136" spans="1:11" ht="15.75" customHeight="1">
      <c r="A136" s="1896"/>
      <c r="B136" s="1896"/>
      <c r="C136" s="1896"/>
      <c r="D136" s="1896"/>
      <c r="E136" s="1896"/>
      <c r="F136" s="1896"/>
      <c r="G136" s="1896"/>
      <c r="H136" s="1896"/>
      <c r="I136" s="1896"/>
      <c r="J136" s="1896"/>
      <c r="K136" s="1896"/>
    </row>
    <row r="137" spans="1:11" ht="15.75" customHeight="1">
      <c r="A137" s="1896"/>
      <c r="B137" s="1896"/>
      <c r="C137" s="1896"/>
      <c r="D137" s="1896"/>
      <c r="E137" s="1896"/>
      <c r="F137" s="1896"/>
      <c r="G137" s="1896"/>
      <c r="H137" s="1896"/>
      <c r="I137" s="1896"/>
      <c r="J137" s="1896"/>
      <c r="K137" s="1896"/>
    </row>
    <row r="138" spans="1:11" ht="15.75" customHeight="1">
      <c r="A138" s="1896"/>
      <c r="B138" s="1896"/>
      <c r="C138" s="1896"/>
      <c r="D138" s="1896"/>
      <c r="E138" s="1896"/>
      <c r="F138" s="1896"/>
      <c r="G138" s="1896"/>
      <c r="H138" s="1896"/>
      <c r="I138" s="1896"/>
      <c r="J138" s="1896"/>
      <c r="K138" s="1896"/>
    </row>
    <row r="139" spans="1:11" ht="15.75" customHeight="1">
      <c r="A139" s="1896"/>
      <c r="B139" s="1896"/>
      <c r="C139" s="1896"/>
      <c r="D139" s="1896"/>
      <c r="E139" s="1896"/>
      <c r="F139" s="1896"/>
      <c r="G139" s="1896"/>
      <c r="H139" s="1896"/>
      <c r="I139" s="1896"/>
      <c r="J139" s="1896"/>
      <c r="K139" s="1896"/>
    </row>
    <row r="140" spans="1:11" ht="15.75" customHeight="1">
      <c r="A140" s="1896"/>
      <c r="B140" s="1896"/>
      <c r="C140" s="1896"/>
      <c r="D140" s="1896"/>
      <c r="E140" s="1896"/>
      <c r="F140" s="1896"/>
      <c r="G140" s="1896"/>
      <c r="H140" s="1896"/>
      <c r="I140" s="1896"/>
      <c r="J140" s="1896"/>
      <c r="K140" s="1896"/>
    </row>
    <row r="141" spans="1:11" ht="15.75" customHeight="1">
      <c r="A141" s="1896"/>
      <c r="B141" s="1896"/>
      <c r="C141" s="1896"/>
      <c r="D141" s="1896"/>
      <c r="E141" s="1896"/>
      <c r="F141" s="1896"/>
      <c r="G141" s="1896"/>
      <c r="H141" s="1896"/>
      <c r="I141" s="1896"/>
      <c r="J141" s="1896"/>
      <c r="K141" s="1896"/>
    </row>
    <row r="142" spans="1:11" ht="15.75" customHeight="1">
      <c r="A142" s="1896"/>
      <c r="B142" s="1896"/>
      <c r="C142" s="1896"/>
      <c r="D142" s="1896"/>
      <c r="E142" s="1896"/>
      <c r="F142" s="1896"/>
      <c r="G142" s="1896"/>
      <c r="H142" s="1896"/>
      <c r="I142" s="1896"/>
      <c r="J142" s="1896"/>
      <c r="K142" s="1896"/>
    </row>
    <row r="143" spans="1:11" ht="15.75" customHeight="1">
      <c r="A143" s="1896"/>
      <c r="B143" s="1896"/>
      <c r="C143" s="1896"/>
      <c r="D143" s="1896"/>
      <c r="E143" s="1896"/>
      <c r="F143" s="1896"/>
      <c r="G143" s="1896"/>
      <c r="H143" s="1896"/>
      <c r="I143" s="1896"/>
      <c r="J143" s="1896"/>
      <c r="K143" s="1896"/>
    </row>
    <row r="144" spans="1:11" ht="15.75" customHeight="1">
      <c r="A144" s="1896"/>
      <c r="B144" s="1896"/>
      <c r="C144" s="1896"/>
      <c r="D144" s="1896"/>
      <c r="E144" s="1896"/>
      <c r="F144" s="1896"/>
      <c r="G144" s="1896"/>
      <c r="H144" s="1896"/>
      <c r="I144" s="1896"/>
      <c r="J144" s="1896"/>
      <c r="K144" s="1896"/>
    </row>
    <row r="145" spans="1:11" ht="15.75" customHeight="1">
      <c r="A145" s="1896"/>
      <c r="B145" s="1896"/>
      <c r="C145" s="1896"/>
      <c r="D145" s="1896"/>
      <c r="E145" s="1896"/>
      <c r="F145" s="1896"/>
      <c r="G145" s="1896"/>
      <c r="H145" s="1896"/>
      <c r="I145" s="1896"/>
      <c r="J145" s="1896"/>
      <c r="K145" s="1896"/>
    </row>
    <row r="146" spans="1:11" ht="15.75" customHeight="1">
      <c r="A146" s="1896"/>
      <c r="B146" s="1896"/>
      <c r="C146" s="1896"/>
      <c r="D146" s="1896"/>
      <c r="E146" s="1896"/>
      <c r="F146" s="1896"/>
      <c r="G146" s="1896"/>
      <c r="H146" s="1896"/>
      <c r="I146" s="1896"/>
      <c r="J146" s="1896"/>
      <c r="K146" s="1896"/>
    </row>
    <row r="147" spans="1:11" ht="15.75" customHeight="1">
      <c r="A147" s="1896"/>
      <c r="B147" s="1896"/>
      <c r="C147" s="1896"/>
      <c r="D147" s="1896"/>
      <c r="E147" s="1896"/>
      <c r="F147" s="1896"/>
      <c r="G147" s="1896"/>
      <c r="H147" s="1896"/>
      <c r="I147" s="1896"/>
      <c r="J147" s="1896"/>
      <c r="K147" s="1896"/>
    </row>
    <row r="148" spans="1:11" ht="15.75" customHeight="1">
      <c r="A148" s="1896"/>
      <c r="B148" s="1896"/>
      <c r="C148" s="1896"/>
      <c r="D148" s="1896"/>
      <c r="E148" s="1896"/>
      <c r="F148" s="1896"/>
      <c r="G148" s="1896"/>
      <c r="H148" s="1896"/>
      <c r="I148" s="1896"/>
      <c r="J148" s="1896"/>
      <c r="K148" s="1896"/>
    </row>
    <row r="149" spans="1:11" ht="15.75" customHeight="1">
      <c r="A149" s="1896"/>
      <c r="B149" s="1896"/>
      <c r="C149" s="1896"/>
      <c r="D149" s="1896"/>
      <c r="E149" s="1896"/>
      <c r="F149" s="1896"/>
      <c r="G149" s="1896"/>
      <c r="H149" s="1896"/>
      <c r="I149" s="1896"/>
      <c r="J149" s="1896"/>
      <c r="K149" s="1896"/>
    </row>
    <row r="150" spans="1:11" ht="15.75" customHeight="1">
      <c r="A150" s="1896"/>
      <c r="B150" s="1896"/>
      <c r="C150" s="1896"/>
      <c r="D150" s="1896"/>
      <c r="E150" s="1896"/>
      <c r="F150" s="1896"/>
      <c r="G150" s="1896"/>
      <c r="H150" s="1896"/>
      <c r="I150" s="1896"/>
      <c r="J150" s="1896"/>
      <c r="K150" s="1896"/>
    </row>
    <row r="151" spans="1:11" ht="15.75" customHeight="1">
      <c r="A151" s="1896"/>
      <c r="B151" s="1896"/>
      <c r="C151" s="1896"/>
      <c r="D151" s="1896"/>
      <c r="E151" s="1896"/>
      <c r="F151" s="1896"/>
      <c r="G151" s="1896"/>
      <c r="H151" s="1896"/>
      <c r="I151" s="1896"/>
      <c r="J151" s="1896"/>
      <c r="K151" s="1896"/>
    </row>
    <row r="152" spans="1:11" ht="15.75" customHeight="1">
      <c r="A152" s="1896"/>
      <c r="B152" s="1896"/>
      <c r="C152" s="1896"/>
      <c r="D152" s="1896"/>
      <c r="E152" s="1896"/>
      <c r="F152" s="1896"/>
      <c r="G152" s="1896"/>
      <c r="H152" s="1896"/>
      <c r="I152" s="1896"/>
      <c r="J152" s="1896"/>
      <c r="K152" s="1896"/>
    </row>
    <row r="153" spans="1:11" ht="15.75" customHeight="1">
      <c r="A153" s="1896"/>
      <c r="B153" s="1896"/>
      <c r="C153" s="1896"/>
      <c r="D153" s="1896"/>
      <c r="E153" s="1896"/>
      <c r="F153" s="1896"/>
      <c r="G153" s="1896"/>
      <c r="H153" s="1896"/>
      <c r="I153" s="1896"/>
      <c r="J153" s="1896"/>
      <c r="K153" s="1896"/>
    </row>
    <row r="154" spans="1:11" ht="15.75" customHeight="1">
      <c r="A154" s="1896"/>
      <c r="B154" s="1896"/>
      <c r="C154" s="1896"/>
      <c r="D154" s="1896"/>
      <c r="E154" s="1896"/>
      <c r="F154" s="1896"/>
      <c r="G154" s="1896"/>
      <c r="H154" s="1896"/>
      <c r="I154" s="1896"/>
      <c r="J154" s="1896"/>
      <c r="K154" s="1896"/>
    </row>
    <row r="155" spans="1:11" ht="15.75" customHeight="1">
      <c r="A155" s="1896"/>
      <c r="B155" s="1896"/>
      <c r="C155" s="1896"/>
      <c r="D155" s="1896"/>
      <c r="E155" s="1896"/>
      <c r="F155" s="1896"/>
      <c r="G155" s="1896"/>
      <c r="H155" s="1896"/>
      <c r="I155" s="1896"/>
      <c r="J155" s="1896"/>
      <c r="K155" s="1896"/>
    </row>
    <row r="156" spans="1:11" ht="15.75" customHeight="1">
      <c r="A156" s="1896"/>
      <c r="B156" s="1896"/>
      <c r="C156" s="1896"/>
      <c r="D156" s="1896"/>
      <c r="E156" s="1896"/>
      <c r="F156" s="1896"/>
      <c r="G156" s="1896"/>
      <c r="H156" s="1896"/>
      <c r="I156" s="1896"/>
      <c r="J156" s="1896"/>
      <c r="K156" s="1896"/>
    </row>
    <row r="157" spans="1:11" ht="15.75" customHeight="1">
      <c r="A157" s="1896"/>
      <c r="B157" s="1896"/>
      <c r="C157" s="1896"/>
      <c r="D157" s="1896"/>
      <c r="E157" s="1896"/>
      <c r="F157" s="1896"/>
      <c r="G157" s="1896"/>
      <c r="H157" s="1896"/>
      <c r="I157" s="1896"/>
      <c r="J157" s="1896"/>
      <c r="K157" s="1896"/>
    </row>
    <row r="158" spans="1:11" ht="15.75" customHeight="1">
      <c r="A158" s="1896"/>
      <c r="B158" s="1896"/>
      <c r="C158" s="1896"/>
      <c r="D158" s="1896"/>
      <c r="E158" s="1896"/>
      <c r="F158" s="1896"/>
      <c r="G158" s="1896"/>
      <c r="H158" s="1896"/>
      <c r="I158" s="1896"/>
      <c r="J158" s="1896"/>
      <c r="K158" s="1896"/>
    </row>
    <row r="159" spans="1:11" ht="15.75" customHeight="1">
      <c r="A159" s="1896"/>
      <c r="B159" s="1896"/>
      <c r="C159" s="1896"/>
      <c r="D159" s="1896"/>
      <c r="E159" s="1896"/>
      <c r="F159" s="1896"/>
      <c r="G159" s="1896"/>
      <c r="H159" s="1896"/>
      <c r="I159" s="1896"/>
      <c r="J159" s="1896"/>
      <c r="K159" s="1896"/>
    </row>
    <row r="160" spans="1:11" ht="15.75" customHeight="1">
      <c r="A160" s="1896"/>
      <c r="B160" s="1896"/>
      <c r="C160" s="1896"/>
      <c r="D160" s="1896"/>
      <c r="E160" s="1896"/>
      <c r="F160" s="1896"/>
      <c r="G160" s="1896"/>
      <c r="H160" s="1896"/>
      <c r="I160" s="1896"/>
      <c r="J160" s="1896"/>
      <c r="K160" s="1896"/>
    </row>
    <row r="161" spans="1:11" ht="15.75" customHeight="1">
      <c r="A161" s="1896"/>
      <c r="B161" s="1896"/>
      <c r="C161" s="1896"/>
      <c r="D161" s="1896"/>
      <c r="E161" s="1896"/>
      <c r="F161" s="1896"/>
      <c r="G161" s="1896"/>
      <c r="H161" s="1896"/>
      <c r="I161" s="1896"/>
      <c r="J161" s="1896"/>
      <c r="K161" s="1896"/>
    </row>
    <row r="162" spans="1:11" ht="15.75" customHeight="1">
      <c r="A162" s="1896"/>
      <c r="B162" s="1896"/>
      <c r="C162" s="1896"/>
      <c r="D162" s="1896"/>
      <c r="E162" s="1896"/>
      <c r="F162" s="1896"/>
      <c r="G162" s="1896"/>
      <c r="H162" s="1896"/>
      <c r="I162" s="1896"/>
      <c r="J162" s="1896"/>
      <c r="K162" s="1896"/>
    </row>
    <row r="163" spans="1:11" ht="15.75" customHeight="1">
      <c r="A163" s="1896"/>
      <c r="B163" s="1896"/>
      <c r="C163" s="1896"/>
      <c r="D163" s="1896"/>
      <c r="E163" s="1896"/>
      <c r="F163" s="1896"/>
      <c r="G163" s="1896"/>
      <c r="H163" s="1896"/>
      <c r="I163" s="1896"/>
      <c r="J163" s="1896"/>
      <c r="K163" s="1896"/>
    </row>
    <row r="164" spans="1:11" ht="15.75" customHeight="1">
      <c r="A164" s="1896"/>
      <c r="B164" s="1896"/>
      <c r="C164" s="1896"/>
      <c r="D164" s="1896"/>
      <c r="E164" s="1896"/>
      <c r="F164" s="1896"/>
      <c r="G164" s="1896"/>
      <c r="H164" s="1896"/>
      <c r="I164" s="1896"/>
      <c r="J164" s="1896"/>
      <c r="K164" s="1896"/>
    </row>
    <row r="165" spans="1:11" ht="15.75" customHeight="1">
      <c r="A165" s="1896"/>
      <c r="B165" s="1896"/>
      <c r="C165" s="1896"/>
      <c r="D165" s="1896"/>
      <c r="E165" s="1896"/>
      <c r="F165" s="1896"/>
      <c r="G165" s="1896"/>
      <c r="H165" s="1896"/>
      <c r="I165" s="1896"/>
      <c r="J165" s="1896"/>
      <c r="K165" s="1896"/>
    </row>
    <row r="166" spans="1:11" ht="15.75" customHeight="1">
      <c r="A166" s="1896"/>
      <c r="B166" s="1896"/>
      <c r="C166" s="1896"/>
      <c r="D166" s="1896"/>
      <c r="E166" s="1896"/>
      <c r="F166" s="1896"/>
      <c r="G166" s="1896"/>
      <c r="H166" s="1896"/>
      <c r="I166" s="1896"/>
      <c r="J166" s="1896"/>
      <c r="K166" s="1896"/>
    </row>
    <row r="167" spans="1:11" ht="15.75" customHeight="1">
      <c r="A167" s="1896"/>
      <c r="B167" s="1896"/>
      <c r="C167" s="1896"/>
      <c r="D167" s="1896"/>
      <c r="E167" s="1896"/>
      <c r="F167" s="1896"/>
      <c r="G167" s="1896"/>
      <c r="H167" s="1896"/>
      <c r="I167" s="1896"/>
      <c r="J167" s="1896"/>
      <c r="K167" s="1896"/>
    </row>
    <row r="168" spans="1:11" ht="15.75" customHeight="1">
      <c r="A168" s="1896"/>
      <c r="B168" s="1896"/>
      <c r="C168" s="1896"/>
      <c r="D168" s="1896"/>
      <c r="E168" s="1896"/>
      <c r="F168" s="1896"/>
      <c r="G168" s="1896"/>
      <c r="H168" s="1896"/>
      <c r="I168" s="1896"/>
      <c r="J168" s="1896"/>
      <c r="K168" s="1896"/>
    </row>
    <row r="169" spans="1:11" ht="15.75" customHeight="1">
      <c r="A169" s="1896"/>
      <c r="B169" s="1896"/>
      <c r="C169" s="1896"/>
      <c r="D169" s="1896"/>
      <c r="E169" s="1896"/>
      <c r="F169" s="1896"/>
      <c r="G169" s="1896"/>
      <c r="H169" s="1896"/>
      <c r="I169" s="1896"/>
      <c r="J169" s="1896"/>
      <c r="K169" s="1896"/>
    </row>
    <row r="170" spans="1:11" ht="15.75" customHeight="1">
      <c r="A170" s="1896"/>
      <c r="B170" s="1896"/>
      <c r="C170" s="1896"/>
      <c r="D170" s="1896"/>
      <c r="E170" s="1896"/>
      <c r="F170" s="1896"/>
      <c r="G170" s="1896"/>
      <c r="H170" s="1896"/>
      <c r="I170" s="1896"/>
      <c r="J170" s="1896"/>
      <c r="K170" s="1896"/>
    </row>
    <row r="171" spans="1:11" ht="15.75" customHeight="1">
      <c r="A171" s="1896"/>
      <c r="B171" s="1896"/>
      <c r="C171" s="1896"/>
      <c r="D171" s="1896"/>
      <c r="E171" s="1896"/>
      <c r="F171" s="1896"/>
      <c r="G171" s="1896"/>
      <c r="H171" s="1896"/>
      <c r="I171" s="1896"/>
      <c r="J171" s="1896"/>
      <c r="K171" s="1896"/>
    </row>
    <row r="172" spans="1:11" ht="15.75" customHeight="1">
      <c r="A172" s="1896"/>
      <c r="B172" s="1896"/>
      <c r="C172" s="1896"/>
      <c r="D172" s="1896"/>
      <c r="E172" s="1896"/>
      <c r="F172" s="1896"/>
      <c r="G172" s="1896"/>
      <c r="H172" s="1896"/>
      <c r="I172" s="1896"/>
      <c r="J172" s="1896"/>
      <c r="K172" s="1896"/>
    </row>
    <row r="173" spans="1:11" ht="15.75" customHeight="1">
      <c r="A173" s="1896"/>
      <c r="B173" s="1896"/>
      <c r="C173" s="1896"/>
      <c r="D173" s="1896"/>
      <c r="E173" s="1896"/>
      <c r="F173" s="1896"/>
      <c r="G173" s="1896"/>
      <c r="H173" s="1896"/>
      <c r="I173" s="1896"/>
      <c r="J173" s="1896"/>
      <c r="K173" s="1896"/>
    </row>
    <row r="174" spans="1:11" ht="15.75" customHeight="1">
      <c r="A174" s="1896"/>
      <c r="B174" s="1896"/>
      <c r="C174" s="1896"/>
      <c r="D174" s="1896"/>
      <c r="E174" s="1896"/>
      <c r="F174" s="1896"/>
      <c r="G174" s="1896"/>
      <c r="H174" s="1896"/>
      <c r="I174" s="1896"/>
      <c r="J174" s="1896"/>
      <c r="K174" s="1896"/>
    </row>
    <row r="175" spans="1:11" ht="15.75" customHeight="1">
      <c r="A175" s="1896"/>
      <c r="B175" s="1896"/>
      <c r="C175" s="1896"/>
      <c r="D175" s="1896"/>
      <c r="E175" s="1896"/>
      <c r="F175" s="1896"/>
      <c r="G175" s="1896"/>
      <c r="H175" s="1896"/>
      <c r="I175" s="1896"/>
      <c r="J175" s="1896"/>
      <c r="K175" s="1896"/>
    </row>
    <row r="176" spans="1:11" ht="15.75" customHeight="1">
      <c r="A176" s="1896"/>
      <c r="B176" s="1896"/>
      <c r="C176" s="1896"/>
      <c r="D176" s="1896"/>
      <c r="E176" s="1896"/>
      <c r="F176" s="1896"/>
      <c r="G176" s="1896"/>
      <c r="H176" s="1896"/>
      <c r="I176" s="1896"/>
      <c r="J176" s="1896"/>
      <c r="K176" s="1896"/>
    </row>
    <row r="177" spans="1:11" ht="15.75" customHeight="1">
      <c r="A177" s="1896"/>
      <c r="B177" s="1896"/>
      <c r="C177" s="1896"/>
      <c r="D177" s="1896"/>
      <c r="E177" s="1896"/>
      <c r="F177" s="1896"/>
      <c r="G177" s="1896"/>
      <c r="H177" s="1896"/>
      <c r="I177" s="1896"/>
      <c r="J177" s="1896"/>
      <c r="K177" s="1896"/>
    </row>
    <row r="178" spans="1:11" ht="15.75" customHeight="1">
      <c r="A178" s="1896"/>
      <c r="B178" s="1896"/>
      <c r="C178" s="1896"/>
      <c r="D178" s="1896"/>
      <c r="E178" s="1896"/>
      <c r="F178" s="1896"/>
      <c r="G178" s="1896"/>
      <c r="H178" s="1896"/>
      <c r="I178" s="1896"/>
      <c r="J178" s="1896"/>
      <c r="K178" s="1896"/>
    </row>
    <row r="179" spans="1:11" ht="15.75" customHeight="1">
      <c r="A179" s="1896"/>
      <c r="B179" s="1896"/>
      <c r="C179" s="1896"/>
      <c r="D179" s="1896"/>
      <c r="E179" s="1896"/>
      <c r="F179" s="1896"/>
      <c r="G179" s="1896"/>
      <c r="H179" s="1896"/>
      <c r="I179" s="1896"/>
      <c r="J179" s="1896"/>
      <c r="K179" s="1896"/>
    </row>
    <row r="180" spans="1:11" ht="15.75" customHeight="1">
      <c r="A180" s="1896"/>
      <c r="B180" s="1896"/>
      <c r="C180" s="1896"/>
      <c r="D180" s="1896"/>
      <c r="E180" s="1896"/>
      <c r="F180" s="1896"/>
      <c r="G180" s="1896"/>
      <c r="H180" s="1896"/>
      <c r="I180" s="1896"/>
      <c r="J180" s="1896"/>
      <c r="K180" s="1896"/>
    </row>
    <row r="181" spans="1:11" ht="15.75" customHeight="1">
      <c r="A181" s="1896"/>
      <c r="B181" s="1896"/>
      <c r="C181" s="1896"/>
      <c r="D181" s="1896"/>
      <c r="E181" s="1896"/>
      <c r="F181" s="1896"/>
      <c r="G181" s="1896"/>
      <c r="H181" s="1896"/>
      <c r="I181" s="1896"/>
      <c r="J181" s="1896"/>
      <c r="K181" s="1896"/>
    </row>
    <row r="182" spans="1:11" ht="15.75" customHeight="1">
      <c r="A182" s="1896"/>
      <c r="B182" s="1896"/>
      <c r="C182" s="1896"/>
      <c r="D182" s="1896"/>
      <c r="E182" s="1896"/>
      <c r="F182" s="1896"/>
      <c r="G182" s="1896"/>
      <c r="H182" s="1896"/>
      <c r="I182" s="1896"/>
      <c r="J182" s="1896"/>
      <c r="K182" s="1896"/>
    </row>
    <row r="183" spans="1:11" ht="15.75" customHeight="1">
      <c r="A183" s="1896"/>
      <c r="B183" s="1896"/>
      <c r="C183" s="1896"/>
      <c r="D183" s="1896"/>
      <c r="E183" s="1896"/>
      <c r="F183" s="1896"/>
      <c r="G183" s="1896"/>
      <c r="H183" s="1896"/>
      <c r="I183" s="1896"/>
      <c r="J183" s="1896"/>
      <c r="K183" s="1896"/>
    </row>
    <row r="184" spans="1:11" ht="15.75" customHeight="1">
      <c r="A184" s="1896"/>
      <c r="B184" s="1896"/>
      <c r="C184" s="1896"/>
      <c r="D184" s="1896"/>
      <c r="E184" s="1896"/>
      <c r="F184" s="1896"/>
      <c r="G184" s="1896"/>
      <c r="H184" s="1896"/>
      <c r="I184" s="1896"/>
      <c r="J184" s="1896"/>
      <c r="K184" s="1896"/>
    </row>
    <row r="185" spans="1:11" ht="15.75" customHeight="1">
      <c r="A185" s="1896"/>
      <c r="B185" s="1896"/>
      <c r="C185" s="1896"/>
      <c r="D185" s="1896"/>
      <c r="E185" s="1896"/>
      <c r="F185" s="1896"/>
      <c r="G185" s="1896"/>
      <c r="H185" s="1896"/>
      <c r="I185" s="1896"/>
      <c r="J185" s="1896"/>
      <c r="K185" s="1896"/>
    </row>
    <row r="186" spans="1:11" ht="15.75" customHeight="1">
      <c r="A186" s="1896"/>
      <c r="B186" s="1896"/>
      <c r="C186" s="1896"/>
      <c r="D186" s="1896"/>
      <c r="E186" s="1896"/>
      <c r="F186" s="1896"/>
      <c r="G186" s="1896"/>
      <c r="H186" s="1896"/>
      <c r="I186" s="1896"/>
      <c r="J186" s="1896"/>
      <c r="K186" s="1896"/>
    </row>
    <row r="187" spans="1:11" ht="15.75" customHeight="1">
      <c r="A187" s="1896"/>
      <c r="B187" s="1896"/>
      <c r="C187" s="1896"/>
      <c r="D187" s="1896"/>
      <c r="E187" s="1896"/>
      <c r="F187" s="1896"/>
      <c r="G187" s="1896"/>
      <c r="H187" s="1896"/>
      <c r="I187" s="1896"/>
      <c r="J187" s="1896"/>
      <c r="K187" s="1896"/>
    </row>
    <row r="188" spans="1:11" ht="15.75" customHeight="1">
      <c r="A188" s="1896"/>
      <c r="B188" s="1896"/>
      <c r="C188" s="1896"/>
      <c r="D188" s="1896"/>
      <c r="E188" s="1896"/>
      <c r="F188" s="1896"/>
      <c r="G188" s="1896"/>
      <c r="H188" s="1896"/>
      <c r="I188" s="1896"/>
      <c r="J188" s="1896"/>
      <c r="K188" s="1896"/>
    </row>
    <row r="189" spans="1:11" ht="15.75" customHeight="1">
      <c r="A189" s="1896"/>
      <c r="B189" s="1896"/>
      <c r="C189" s="1896"/>
      <c r="D189" s="1896"/>
      <c r="E189" s="1896"/>
      <c r="F189" s="1896"/>
      <c r="G189" s="1896"/>
      <c r="H189" s="1896"/>
      <c r="I189" s="1896"/>
      <c r="J189" s="1896"/>
      <c r="K189" s="1896"/>
    </row>
    <row r="190" spans="1:11" ht="15.75" customHeight="1">
      <c r="A190" s="1896"/>
      <c r="B190" s="1896"/>
      <c r="C190" s="1896"/>
      <c r="D190" s="1896"/>
      <c r="E190" s="1896"/>
      <c r="F190" s="1896"/>
      <c r="G190" s="1896"/>
      <c r="H190" s="1896"/>
      <c r="I190" s="1896"/>
      <c r="J190" s="1896"/>
      <c r="K190" s="1896"/>
    </row>
    <row r="191" spans="1:11" ht="15.75" customHeight="1">
      <c r="A191" s="1896"/>
      <c r="B191" s="1896"/>
      <c r="C191" s="1896"/>
      <c r="D191" s="1896"/>
      <c r="E191" s="1896"/>
      <c r="F191" s="1896"/>
      <c r="G191" s="1896"/>
      <c r="H191" s="1896"/>
      <c r="I191" s="1896"/>
      <c r="J191" s="1896"/>
      <c r="K191" s="1896"/>
    </row>
    <row r="192" spans="1:11" ht="15.75" customHeight="1">
      <c r="A192" s="1896"/>
      <c r="B192" s="1896"/>
      <c r="C192" s="1896"/>
      <c r="D192" s="1896"/>
      <c r="E192" s="1896"/>
      <c r="F192" s="1896"/>
      <c r="G192" s="1896"/>
      <c r="H192" s="1896"/>
      <c r="I192" s="1896"/>
      <c r="J192" s="1896"/>
      <c r="K192" s="1896"/>
    </row>
    <row r="193" spans="1:11" ht="15.75" customHeight="1">
      <c r="A193" s="1896"/>
      <c r="B193" s="1896"/>
      <c r="C193" s="1896"/>
      <c r="D193" s="1896"/>
      <c r="E193" s="1896"/>
      <c r="F193" s="1896"/>
      <c r="G193" s="1896"/>
      <c r="H193" s="1896"/>
      <c r="I193" s="1896"/>
      <c r="J193" s="1896"/>
      <c r="K193" s="1896"/>
    </row>
    <row r="194" spans="1:11" ht="15.75" customHeight="1">
      <c r="A194" s="1896"/>
      <c r="B194" s="1896"/>
      <c r="C194" s="1896"/>
      <c r="D194" s="1896"/>
      <c r="E194" s="1896"/>
      <c r="F194" s="1896"/>
      <c r="G194" s="1896"/>
      <c r="H194" s="1896"/>
      <c r="I194" s="1896"/>
      <c r="J194" s="1896"/>
      <c r="K194" s="1896"/>
    </row>
    <row r="195" spans="1:11" ht="15.75" customHeight="1">
      <c r="A195" s="1896"/>
      <c r="B195" s="1896"/>
      <c r="C195" s="1896"/>
      <c r="D195" s="1896"/>
      <c r="E195" s="1896"/>
      <c r="F195" s="1896"/>
      <c r="G195" s="1896"/>
      <c r="H195" s="1896"/>
      <c r="I195" s="1896"/>
      <c r="J195" s="1896"/>
      <c r="K195" s="1896"/>
    </row>
    <row r="196" spans="1:11" ht="15.75" customHeight="1">
      <c r="A196" s="1896"/>
      <c r="B196" s="1896"/>
      <c r="C196" s="1896"/>
      <c r="D196" s="1896"/>
      <c r="E196" s="1896"/>
      <c r="F196" s="1896"/>
      <c r="G196" s="1896"/>
      <c r="H196" s="1896"/>
      <c r="I196" s="1896"/>
      <c r="J196" s="1896"/>
      <c r="K196" s="1896"/>
    </row>
    <row r="197" spans="1:11" ht="15.75" customHeight="1">
      <c r="A197" s="1896"/>
      <c r="B197" s="1896"/>
      <c r="C197" s="1896"/>
      <c r="D197" s="1896"/>
      <c r="E197" s="1896"/>
      <c r="F197" s="1896"/>
      <c r="G197" s="1896"/>
      <c r="H197" s="1896"/>
      <c r="I197" s="1896"/>
      <c r="J197" s="1896"/>
      <c r="K197" s="1896"/>
    </row>
    <row r="198" spans="1:11" ht="15.75" customHeight="1">
      <c r="A198" s="1896"/>
      <c r="B198" s="1896"/>
      <c r="C198" s="1896"/>
      <c r="D198" s="1896"/>
      <c r="E198" s="1896"/>
      <c r="F198" s="1896"/>
      <c r="G198" s="1896"/>
      <c r="H198" s="1896"/>
      <c r="I198" s="1896"/>
      <c r="J198" s="1896"/>
      <c r="K198" s="1896"/>
    </row>
    <row r="199" spans="1:11" ht="15.75" customHeight="1">
      <c r="A199" s="1896"/>
      <c r="B199" s="1896"/>
      <c r="C199" s="1896"/>
      <c r="D199" s="1896"/>
      <c r="E199" s="1896"/>
      <c r="F199" s="1896"/>
      <c r="G199" s="1896"/>
      <c r="H199" s="1896"/>
      <c r="I199" s="1896"/>
      <c r="J199" s="1896"/>
      <c r="K199" s="1896"/>
    </row>
    <row r="200" spans="1:11" ht="15.75" customHeight="1">
      <c r="A200" s="1896"/>
      <c r="B200" s="1896"/>
      <c r="C200" s="1896"/>
      <c r="D200" s="1896"/>
      <c r="E200" s="1896"/>
      <c r="F200" s="1896"/>
      <c r="G200" s="1896"/>
      <c r="H200" s="1896"/>
      <c r="I200" s="1896"/>
      <c r="J200" s="1896"/>
      <c r="K200" s="1896"/>
    </row>
    <row r="201" spans="1:11" ht="15.75" customHeight="1">
      <c r="A201" s="1896"/>
      <c r="B201" s="1896"/>
      <c r="C201" s="1896"/>
      <c r="D201" s="1896"/>
      <c r="E201" s="1896"/>
      <c r="F201" s="1896"/>
      <c r="G201" s="1896"/>
      <c r="H201" s="1896"/>
      <c r="I201" s="1896"/>
      <c r="J201" s="1896"/>
      <c r="K201" s="1896"/>
    </row>
    <row r="202" spans="1:11" ht="15.75" customHeight="1">
      <c r="A202" s="1896"/>
      <c r="B202" s="1896"/>
      <c r="C202" s="1896"/>
      <c r="D202" s="1896"/>
      <c r="E202" s="1896"/>
      <c r="F202" s="1896"/>
      <c r="G202" s="1896"/>
      <c r="H202" s="1896"/>
      <c r="I202" s="1896"/>
      <c r="J202" s="1896"/>
      <c r="K202" s="1896"/>
    </row>
    <row r="203" spans="1:11" ht="15.75" customHeight="1">
      <c r="A203" s="1896"/>
      <c r="B203" s="1896"/>
      <c r="C203" s="1896"/>
      <c r="D203" s="1896"/>
      <c r="E203" s="1896"/>
      <c r="F203" s="1896"/>
      <c r="G203" s="1896"/>
      <c r="H203" s="1896"/>
      <c r="I203" s="1896"/>
      <c r="J203" s="1896"/>
      <c r="K203" s="1896"/>
    </row>
    <row r="204" spans="1:11" ht="15.75" customHeight="1">
      <c r="A204" s="1896"/>
      <c r="B204" s="1896"/>
      <c r="C204" s="1896"/>
      <c r="D204" s="1896"/>
      <c r="E204" s="1896"/>
      <c r="F204" s="1896"/>
      <c r="G204" s="1896"/>
      <c r="H204" s="1896"/>
      <c r="I204" s="1896"/>
      <c r="J204" s="1896"/>
      <c r="K204" s="1896"/>
    </row>
    <row r="205" spans="1:11" ht="15.75" customHeight="1">
      <c r="A205" s="1896"/>
      <c r="B205" s="1896"/>
      <c r="C205" s="1896"/>
      <c r="D205" s="1896"/>
      <c r="E205" s="1896"/>
      <c r="F205" s="1896"/>
      <c r="G205" s="1896"/>
      <c r="H205" s="1896"/>
      <c r="I205" s="1896"/>
      <c r="J205" s="1896"/>
      <c r="K205" s="1896"/>
    </row>
    <row r="206" spans="1:11" ht="15.75" customHeight="1">
      <c r="A206" s="1896"/>
      <c r="B206" s="1896"/>
      <c r="C206" s="1896"/>
      <c r="D206" s="1896"/>
      <c r="E206" s="1896"/>
      <c r="F206" s="1896"/>
      <c r="G206" s="1896"/>
      <c r="H206" s="1896"/>
      <c r="I206" s="1896"/>
      <c r="J206" s="1896"/>
      <c r="K206" s="1896"/>
    </row>
    <row r="207" spans="1:11" ht="15.75" customHeight="1">
      <c r="A207" s="1896"/>
      <c r="B207" s="1896"/>
      <c r="C207" s="1896"/>
      <c r="D207" s="1896"/>
      <c r="E207" s="1896"/>
      <c r="F207" s="1896"/>
      <c r="G207" s="1896"/>
      <c r="H207" s="1896"/>
      <c r="I207" s="1896"/>
      <c r="J207" s="1896"/>
      <c r="K207" s="1896"/>
    </row>
    <row r="208" spans="1:11" ht="15.75" customHeight="1">
      <c r="A208" s="1896"/>
      <c r="B208" s="1896"/>
      <c r="C208" s="1896"/>
      <c r="D208" s="1896"/>
      <c r="E208" s="1896"/>
      <c r="F208" s="1896"/>
      <c r="G208" s="1896"/>
      <c r="H208" s="1896"/>
      <c r="I208" s="1896"/>
      <c r="J208" s="1896"/>
      <c r="K208" s="1896"/>
    </row>
    <row r="209" spans="1:11" ht="15.75" customHeight="1">
      <c r="A209" s="1896"/>
      <c r="B209" s="1896"/>
      <c r="C209" s="1896"/>
      <c r="D209" s="1896"/>
      <c r="E209" s="1896"/>
      <c r="F209" s="1896"/>
      <c r="G209" s="1896"/>
      <c r="H209" s="1896"/>
      <c r="I209" s="1896"/>
      <c r="J209" s="1896"/>
      <c r="K209" s="1896"/>
    </row>
    <row r="210" spans="1:11" ht="15.75" customHeight="1">
      <c r="A210" s="1896"/>
      <c r="B210" s="1896"/>
      <c r="C210" s="1896"/>
      <c r="D210" s="1896"/>
      <c r="E210" s="1896"/>
      <c r="F210" s="1896"/>
      <c r="G210" s="1896"/>
      <c r="H210" s="1896"/>
      <c r="I210" s="1896"/>
      <c r="J210" s="1896"/>
      <c r="K210" s="1896"/>
    </row>
    <row r="211" spans="1:11" ht="15.75" customHeight="1">
      <c r="A211" s="1896"/>
      <c r="B211" s="1896"/>
      <c r="C211" s="1896"/>
      <c r="D211" s="1896"/>
      <c r="E211" s="1896"/>
      <c r="F211" s="1896"/>
      <c r="G211" s="1896"/>
      <c r="H211" s="1896"/>
      <c r="I211" s="1896"/>
      <c r="J211" s="1896"/>
      <c r="K211" s="1896"/>
    </row>
    <row r="212" spans="1:11" ht="15.75" customHeight="1">
      <c r="A212" s="1896"/>
      <c r="B212" s="1896"/>
      <c r="C212" s="1896"/>
      <c r="D212" s="1896"/>
      <c r="E212" s="1896"/>
      <c r="F212" s="1896"/>
      <c r="G212" s="1896"/>
      <c r="H212" s="1896"/>
      <c r="I212" s="1896"/>
      <c r="J212" s="1896"/>
      <c r="K212" s="1896"/>
    </row>
    <row r="213" spans="1:11" ht="15.75" customHeight="1">
      <c r="A213" s="1896"/>
      <c r="B213" s="1896"/>
      <c r="C213" s="1896"/>
      <c r="D213" s="1896"/>
      <c r="E213" s="1896"/>
      <c r="F213" s="1896"/>
      <c r="G213" s="1896"/>
      <c r="H213" s="1896"/>
      <c r="I213" s="1896"/>
      <c r="J213" s="1896"/>
      <c r="K213" s="1896"/>
    </row>
    <row r="214" spans="1:11" ht="15.75" customHeight="1">
      <c r="A214" s="1896"/>
      <c r="B214" s="1896"/>
      <c r="C214" s="1896"/>
      <c r="D214" s="1896"/>
      <c r="E214" s="1896"/>
      <c r="F214" s="1896"/>
      <c r="G214" s="1896"/>
      <c r="H214" s="1896"/>
      <c r="I214" s="1896"/>
      <c r="J214" s="1896"/>
      <c r="K214" s="1896"/>
    </row>
    <row r="215" spans="1:11" ht="15.75" customHeight="1">
      <c r="A215" s="1896"/>
      <c r="B215" s="1896"/>
      <c r="C215" s="1896"/>
      <c r="D215" s="1896"/>
      <c r="E215" s="1896"/>
      <c r="F215" s="1896"/>
      <c r="G215" s="1896"/>
      <c r="H215" s="1896"/>
      <c r="I215" s="1896"/>
      <c r="J215" s="1896"/>
      <c r="K215" s="1896"/>
    </row>
    <row r="216" spans="1:11" ht="15.75" customHeight="1">
      <c r="A216" s="1896"/>
      <c r="B216" s="1896"/>
      <c r="C216" s="1896"/>
      <c r="D216" s="1896"/>
      <c r="E216" s="1896"/>
      <c r="F216" s="1896"/>
      <c r="G216" s="1896"/>
      <c r="H216" s="1896"/>
      <c r="I216" s="1896"/>
      <c r="J216" s="1896"/>
      <c r="K216" s="1896"/>
    </row>
    <row r="217" spans="1:11" ht="15.75" customHeight="1">
      <c r="A217" s="1896"/>
      <c r="B217" s="1896"/>
      <c r="C217" s="1896"/>
      <c r="D217" s="1896"/>
      <c r="E217" s="1896"/>
      <c r="F217" s="1896"/>
      <c r="G217" s="1896"/>
      <c r="H217" s="1896"/>
      <c r="I217" s="1896"/>
      <c r="J217" s="1896"/>
      <c r="K217" s="1896"/>
    </row>
    <row r="218" spans="1:11" ht="15.75" customHeight="1">
      <c r="A218" s="1896"/>
      <c r="B218" s="1896"/>
      <c r="C218" s="1896"/>
      <c r="D218" s="1896"/>
      <c r="E218" s="1896"/>
      <c r="F218" s="1896"/>
      <c r="G218" s="1896"/>
      <c r="H218" s="1896"/>
      <c r="I218" s="1896"/>
      <c r="J218" s="1896"/>
      <c r="K218" s="1896"/>
    </row>
    <row r="219" spans="1:11" ht="15.75" customHeight="1">
      <c r="A219" s="1896"/>
      <c r="B219" s="1896"/>
      <c r="C219" s="1896"/>
      <c r="D219" s="1896"/>
      <c r="E219" s="1896"/>
      <c r="F219" s="1896"/>
      <c r="G219" s="1896"/>
      <c r="H219" s="1896"/>
      <c r="I219" s="1896"/>
      <c r="J219" s="1896"/>
      <c r="K219" s="1896"/>
    </row>
    <row r="220" spans="1:11" ht="15.75" customHeight="1">
      <c r="A220" s="1896"/>
      <c r="B220" s="1896"/>
      <c r="C220" s="1896"/>
      <c r="D220" s="1896"/>
      <c r="E220" s="1896"/>
      <c r="F220" s="1896"/>
      <c r="G220" s="1896"/>
      <c r="H220" s="1896"/>
      <c r="I220" s="1896"/>
      <c r="J220" s="1896"/>
      <c r="K220" s="1896"/>
    </row>
    <row r="221" spans="1:11" ht="15.75" customHeight="1">
      <c r="A221" s="1896"/>
      <c r="B221" s="1896"/>
      <c r="C221" s="1896"/>
      <c r="D221" s="1896"/>
      <c r="E221" s="1896"/>
      <c r="F221" s="1896"/>
      <c r="G221" s="1896"/>
      <c r="H221" s="1896"/>
      <c r="I221" s="1896"/>
      <c r="J221" s="1896"/>
      <c r="K221" s="1896"/>
    </row>
    <row r="222" spans="1:11" ht="15.75" customHeight="1">
      <c r="A222" s="1896"/>
      <c r="B222" s="1896"/>
      <c r="C222" s="1896"/>
      <c r="D222" s="1896"/>
      <c r="E222" s="1896"/>
      <c r="F222" s="1896"/>
      <c r="G222" s="1896"/>
      <c r="H222" s="1896"/>
      <c r="I222" s="1896"/>
      <c r="J222" s="1896"/>
      <c r="K222" s="1896"/>
    </row>
    <row r="223" spans="1:11" ht="15.75" customHeight="1">
      <c r="A223" s="1896"/>
      <c r="B223" s="1896"/>
      <c r="C223" s="1896"/>
      <c r="D223" s="1896"/>
      <c r="E223" s="1896"/>
      <c r="F223" s="1896"/>
      <c r="G223" s="1896"/>
      <c r="H223" s="1896"/>
      <c r="I223" s="1896"/>
      <c r="J223" s="1896"/>
      <c r="K223" s="1896"/>
    </row>
    <row r="224" spans="1:11" ht="15.75" customHeight="1">
      <c r="A224" s="1896"/>
      <c r="B224" s="1896"/>
      <c r="C224" s="1896"/>
      <c r="D224" s="1896"/>
      <c r="E224" s="1896"/>
      <c r="F224" s="1896"/>
      <c r="G224" s="1896"/>
      <c r="H224" s="1896"/>
      <c r="I224" s="1896"/>
      <c r="J224" s="1896"/>
      <c r="K224" s="1896"/>
    </row>
    <row r="225" spans="1:11" ht="15.75" customHeight="1">
      <c r="A225" s="1896"/>
      <c r="B225" s="1896"/>
      <c r="C225" s="1896"/>
      <c r="D225" s="1896"/>
      <c r="E225" s="1896"/>
      <c r="F225" s="1896"/>
      <c r="G225" s="1896"/>
      <c r="H225" s="1896"/>
      <c r="I225" s="1896"/>
      <c r="J225" s="1896"/>
      <c r="K225" s="1896"/>
    </row>
    <row r="226" spans="1:11" ht="15.75" customHeight="1">
      <c r="A226" s="1896"/>
      <c r="B226" s="1896"/>
      <c r="C226" s="1896"/>
      <c r="D226" s="1896"/>
      <c r="E226" s="1896"/>
      <c r="F226" s="1896"/>
      <c r="G226" s="1896"/>
      <c r="H226" s="1896"/>
      <c r="I226" s="1896"/>
      <c r="J226" s="1896"/>
      <c r="K226" s="1896"/>
    </row>
    <row r="227" spans="1:11" ht="15.75" customHeight="1">
      <c r="A227" s="1896"/>
      <c r="B227" s="1896"/>
      <c r="C227" s="1896"/>
      <c r="D227" s="1896"/>
      <c r="E227" s="1896"/>
      <c r="F227" s="1896"/>
      <c r="G227" s="1896"/>
      <c r="H227" s="1896"/>
      <c r="I227" s="1896"/>
      <c r="J227" s="1896"/>
      <c r="K227" s="1896"/>
    </row>
    <row r="228" spans="1:11" ht="15.75" customHeight="1">
      <c r="A228" s="1896"/>
      <c r="B228" s="1896"/>
      <c r="C228" s="1896"/>
      <c r="D228" s="1896"/>
      <c r="E228" s="1896"/>
      <c r="F228" s="1896"/>
      <c r="G228" s="1896"/>
      <c r="H228" s="1896"/>
      <c r="I228" s="1896"/>
      <c r="J228" s="1896"/>
      <c r="K228" s="1896"/>
    </row>
    <row r="229" spans="1:11" ht="15.75" customHeight="1">
      <c r="A229" s="1896"/>
      <c r="B229" s="1896"/>
      <c r="C229" s="1896"/>
      <c r="D229" s="1896"/>
      <c r="E229" s="1896"/>
      <c r="F229" s="1896"/>
      <c r="G229" s="1896"/>
      <c r="H229" s="1896"/>
      <c r="I229" s="1896"/>
      <c r="J229" s="1896"/>
      <c r="K229" s="1896"/>
    </row>
    <row r="230" spans="1:11" ht="15.75" customHeight="1">
      <c r="A230" s="1896"/>
      <c r="B230" s="1896"/>
      <c r="C230" s="1896"/>
      <c r="D230" s="1896"/>
      <c r="E230" s="1896"/>
      <c r="F230" s="1896"/>
      <c r="G230" s="1896"/>
      <c r="H230" s="1896"/>
      <c r="I230" s="1896"/>
      <c r="J230" s="1896"/>
      <c r="K230" s="1896"/>
    </row>
    <row r="231" spans="1:11" ht="15.75" customHeight="1">
      <c r="A231" s="1896"/>
      <c r="B231" s="1896"/>
      <c r="C231" s="1896"/>
      <c r="D231" s="1896"/>
      <c r="E231" s="1896"/>
      <c r="F231" s="1896"/>
      <c r="G231" s="1896"/>
      <c r="H231" s="1896"/>
      <c r="I231" s="1896"/>
      <c r="J231" s="1896"/>
      <c r="K231" s="1896"/>
    </row>
    <row r="232" spans="1:11" ht="15.75" customHeight="1">
      <c r="A232" s="1896"/>
      <c r="B232" s="1896"/>
      <c r="C232" s="1896"/>
      <c r="D232" s="1896"/>
      <c r="E232" s="1896"/>
      <c r="F232" s="1896"/>
      <c r="G232" s="1896"/>
      <c r="H232" s="1896"/>
      <c r="I232" s="1896"/>
      <c r="J232" s="1896"/>
      <c r="K232" s="1896"/>
    </row>
    <row r="233" spans="1:11" ht="15.75" customHeight="1">
      <c r="A233" s="1896"/>
      <c r="B233" s="1896"/>
      <c r="C233" s="1896"/>
      <c r="D233" s="1896"/>
      <c r="E233" s="1896"/>
      <c r="F233" s="1896"/>
      <c r="G233" s="1896"/>
      <c r="H233" s="1896"/>
      <c r="I233" s="1896"/>
      <c r="J233" s="1896"/>
      <c r="K233" s="1896"/>
    </row>
    <row r="234" spans="1:11" ht="15.75" customHeight="1">
      <c r="A234" s="1896"/>
      <c r="B234" s="1896"/>
      <c r="C234" s="1896"/>
      <c r="D234" s="1896"/>
      <c r="E234" s="1896"/>
      <c r="F234" s="1896"/>
      <c r="G234" s="1896"/>
      <c r="H234" s="1896"/>
      <c r="I234" s="1896"/>
      <c r="J234" s="1896"/>
      <c r="K234" s="1896"/>
    </row>
    <row r="235" spans="1:11" ht="15.75" customHeight="1">
      <c r="A235" s="1896"/>
      <c r="B235" s="1896"/>
      <c r="C235" s="1896"/>
      <c r="D235" s="1896"/>
      <c r="E235" s="1896"/>
      <c r="F235" s="1896"/>
      <c r="G235" s="1896"/>
      <c r="H235" s="1896"/>
      <c r="I235" s="1896"/>
      <c r="J235" s="1896"/>
      <c r="K235" s="1896"/>
    </row>
    <row r="236" spans="1:11" ht="15.75" customHeight="1">
      <c r="A236" s="1896"/>
      <c r="B236" s="1896"/>
      <c r="C236" s="1896"/>
      <c r="D236" s="1896"/>
      <c r="E236" s="1896"/>
      <c r="F236" s="1896"/>
      <c r="G236" s="1896"/>
      <c r="H236" s="1896"/>
      <c r="I236" s="1896"/>
      <c r="J236" s="1896"/>
      <c r="K236" s="1896"/>
    </row>
    <row r="237" spans="1:11" ht="15.75" customHeight="1">
      <c r="A237" s="1896"/>
      <c r="B237" s="1896"/>
      <c r="C237" s="1896"/>
      <c r="D237" s="1896"/>
      <c r="E237" s="1896"/>
      <c r="F237" s="1896"/>
      <c r="G237" s="1896"/>
      <c r="H237" s="1896"/>
      <c r="I237" s="1896"/>
      <c r="J237" s="1896"/>
      <c r="K237" s="1896"/>
    </row>
    <row r="238" spans="1:11" ht="15.75" customHeight="1">
      <c r="A238" s="1896"/>
      <c r="B238" s="1896"/>
      <c r="C238" s="1896"/>
      <c r="D238" s="1896"/>
      <c r="E238" s="1896"/>
      <c r="F238" s="1896"/>
      <c r="G238" s="1896"/>
      <c r="H238" s="1896"/>
      <c r="I238" s="1896"/>
      <c r="J238" s="1896"/>
      <c r="K238" s="1896"/>
    </row>
    <row r="239" spans="1:11" ht="15.75" customHeight="1">
      <c r="A239" s="1896"/>
      <c r="B239" s="1896"/>
      <c r="C239" s="1896"/>
      <c r="D239" s="1896"/>
      <c r="E239" s="1896"/>
      <c r="F239" s="1896"/>
      <c r="G239" s="1896"/>
      <c r="H239" s="1896"/>
      <c r="I239" s="1896"/>
      <c r="J239" s="1896"/>
      <c r="K239" s="1896"/>
    </row>
    <row r="240" spans="1:11" ht="15.75" customHeight="1">
      <c r="A240" s="1896"/>
      <c r="B240" s="1896"/>
      <c r="C240" s="1896"/>
      <c r="D240" s="1896"/>
      <c r="E240" s="1896"/>
      <c r="F240" s="1896"/>
      <c r="G240" s="1896"/>
      <c r="H240" s="1896"/>
      <c r="I240" s="1896"/>
      <c r="J240" s="1896"/>
      <c r="K240" s="1896"/>
    </row>
    <row r="241" spans="1:11" ht="15.75" customHeight="1">
      <c r="A241" s="1896"/>
      <c r="B241" s="1896"/>
      <c r="C241" s="1896"/>
      <c r="D241" s="1896"/>
      <c r="E241" s="1896"/>
      <c r="F241" s="1896"/>
      <c r="G241" s="1896"/>
      <c r="H241" s="1896"/>
      <c r="I241" s="1896"/>
      <c r="J241" s="1896"/>
      <c r="K241" s="1896"/>
    </row>
    <row r="242" spans="1:11" ht="15.75" customHeight="1">
      <c r="A242" s="1896"/>
      <c r="B242" s="1896"/>
      <c r="C242" s="1896"/>
      <c r="D242" s="1896"/>
      <c r="E242" s="1896"/>
      <c r="F242" s="1896"/>
      <c r="G242" s="1896"/>
      <c r="H242" s="1896"/>
      <c r="I242" s="1896"/>
      <c r="J242" s="1896"/>
      <c r="K242" s="1896"/>
    </row>
    <row r="243" spans="1:11" ht="15.75" customHeight="1">
      <c r="A243" s="1896"/>
      <c r="B243" s="1896"/>
      <c r="C243" s="1896"/>
      <c r="D243" s="1896"/>
      <c r="E243" s="1896"/>
      <c r="F243" s="1896"/>
      <c r="G243" s="1896"/>
      <c r="H243" s="1896"/>
      <c r="I243" s="1896"/>
      <c r="J243" s="1896"/>
      <c r="K243" s="1896"/>
    </row>
    <row r="244" spans="1:11" ht="15.75" customHeight="1">
      <c r="A244" s="1896"/>
      <c r="B244" s="1896"/>
      <c r="C244" s="1896"/>
      <c r="D244" s="1896"/>
      <c r="E244" s="1896"/>
      <c r="F244" s="1896"/>
      <c r="G244" s="1896"/>
      <c r="H244" s="1896"/>
      <c r="I244" s="1896"/>
      <c r="J244" s="1896"/>
      <c r="K244" s="1896"/>
    </row>
    <row r="245" spans="1:11" ht="15.75" customHeight="1">
      <c r="A245" s="1896"/>
      <c r="B245" s="1896"/>
      <c r="C245" s="1896"/>
      <c r="D245" s="1896"/>
      <c r="E245" s="1896"/>
      <c r="F245" s="1896"/>
      <c r="G245" s="1896"/>
      <c r="H245" s="1896"/>
      <c r="I245" s="1896"/>
      <c r="J245" s="1896"/>
      <c r="K245" s="1896"/>
    </row>
    <row r="246" spans="1:11" ht="15.75" customHeight="1">
      <c r="A246" s="1896"/>
      <c r="B246" s="1896"/>
      <c r="C246" s="1896"/>
      <c r="D246" s="1896"/>
      <c r="E246" s="1896"/>
      <c r="F246" s="1896"/>
      <c r="G246" s="1896"/>
      <c r="H246" s="1896"/>
      <c r="I246" s="1896"/>
      <c r="J246" s="1896"/>
      <c r="K246" s="1896"/>
    </row>
    <row r="247" spans="1:11" ht="15.75" customHeight="1">
      <c r="A247" s="1896"/>
      <c r="B247" s="1896"/>
      <c r="C247" s="1896"/>
      <c r="D247" s="1896"/>
      <c r="E247" s="1896"/>
      <c r="F247" s="1896"/>
      <c r="G247" s="1896"/>
      <c r="H247" s="1896"/>
      <c r="I247" s="1896"/>
      <c r="J247" s="1896"/>
      <c r="K247" s="1896"/>
    </row>
    <row r="248" spans="1:11" ht="15.75" customHeight="1">
      <c r="A248" s="1896"/>
      <c r="B248" s="1896"/>
      <c r="C248" s="1896"/>
      <c r="D248" s="1896"/>
      <c r="E248" s="1896"/>
      <c r="F248" s="1896"/>
      <c r="G248" s="1896"/>
      <c r="H248" s="1896"/>
      <c r="I248" s="1896"/>
      <c r="J248" s="1896"/>
      <c r="K248" s="1896"/>
    </row>
    <row r="249" spans="1:11" ht="15.75" customHeight="1">
      <c r="A249" s="1895"/>
      <c r="B249" s="1895"/>
      <c r="C249" s="1895"/>
      <c r="D249" s="1895"/>
      <c r="E249" s="1895"/>
      <c r="F249" s="1895"/>
      <c r="G249" s="1895"/>
      <c r="H249" s="1895"/>
      <c r="I249" s="1895"/>
      <c r="J249" s="1895"/>
      <c r="K249" s="1895"/>
    </row>
    <row r="250" spans="1:11" ht="15.75" customHeight="1">
      <c r="A250" s="1895"/>
      <c r="B250" s="1895"/>
      <c r="C250" s="1895"/>
      <c r="D250" s="1895"/>
      <c r="E250" s="1895"/>
      <c r="F250" s="1895"/>
      <c r="G250" s="1895"/>
      <c r="H250" s="1895"/>
      <c r="I250" s="1895"/>
      <c r="J250" s="1895"/>
      <c r="K250" s="1895"/>
    </row>
    <row r="251" spans="1:11" ht="15.75" customHeight="1">
      <c r="A251" s="1895"/>
      <c r="B251" s="1895"/>
      <c r="C251" s="1895"/>
      <c r="D251" s="1895"/>
      <c r="E251" s="1895"/>
      <c r="F251" s="1895"/>
      <c r="G251" s="1895"/>
      <c r="H251" s="1895"/>
      <c r="I251" s="1895"/>
      <c r="J251" s="1895"/>
      <c r="K251" s="1895"/>
    </row>
    <row r="252" spans="1:11" ht="15.75" customHeight="1">
      <c r="A252" s="1895"/>
      <c r="B252" s="1895"/>
      <c r="C252" s="1895"/>
      <c r="D252" s="1895"/>
      <c r="E252" s="1895"/>
      <c r="F252" s="1895"/>
      <c r="G252" s="1895"/>
      <c r="H252" s="1895"/>
      <c r="I252" s="1895"/>
      <c r="J252" s="1895"/>
      <c r="K252" s="1895"/>
    </row>
    <row r="253" spans="1:11" ht="15.75" customHeight="1">
      <c r="A253" s="1895"/>
      <c r="B253" s="1895"/>
      <c r="C253" s="1895"/>
      <c r="D253" s="1895"/>
      <c r="E253" s="1895"/>
      <c r="F253" s="1895"/>
      <c r="G253" s="1895"/>
      <c r="H253" s="1895"/>
      <c r="I253" s="1895"/>
      <c r="J253" s="1895"/>
      <c r="K253" s="1895"/>
    </row>
    <row r="254" spans="1:11" ht="15.75" customHeight="1">
      <c r="A254" s="1895"/>
      <c r="B254" s="1895"/>
      <c r="C254" s="1895"/>
      <c r="D254" s="1895"/>
      <c r="E254" s="1895"/>
      <c r="F254" s="1895"/>
      <c r="G254" s="1895"/>
      <c r="H254" s="1895"/>
      <c r="I254" s="1895"/>
      <c r="J254" s="1895"/>
      <c r="K254" s="1895"/>
    </row>
    <row r="255" spans="1:11" ht="15.75" customHeight="1">
      <c r="A255" s="1895"/>
      <c r="B255" s="1895"/>
      <c r="C255" s="1895"/>
      <c r="D255" s="1895"/>
      <c r="E255" s="1895"/>
      <c r="F255" s="1895"/>
      <c r="G255" s="1895"/>
      <c r="H255" s="1895"/>
      <c r="I255" s="1895"/>
      <c r="J255" s="1895"/>
      <c r="K255" s="1895"/>
    </row>
    <row r="256" spans="1:11" ht="15.75" customHeight="1">
      <c r="A256" s="1895"/>
      <c r="B256" s="1895"/>
      <c r="C256" s="1895"/>
      <c r="D256" s="1895"/>
      <c r="E256" s="1895"/>
      <c r="F256" s="1895"/>
      <c r="G256" s="1895"/>
      <c r="H256" s="1895"/>
      <c r="I256" s="1895"/>
      <c r="J256" s="1895"/>
      <c r="K256" s="1895"/>
    </row>
    <row r="257" spans="1:11" ht="15.75" customHeight="1">
      <c r="A257" s="1895"/>
      <c r="B257" s="1895"/>
      <c r="C257" s="1895"/>
      <c r="D257" s="1895"/>
      <c r="E257" s="1895"/>
      <c r="F257" s="1895"/>
      <c r="G257" s="1895"/>
      <c r="H257" s="1895"/>
      <c r="I257" s="1895"/>
      <c r="J257" s="1895"/>
      <c r="K257" s="1895"/>
    </row>
    <row r="258" spans="1:11" ht="15.75" customHeight="1">
      <c r="A258" s="1895"/>
      <c r="B258" s="1895"/>
      <c r="C258" s="1895"/>
      <c r="D258" s="1895"/>
      <c r="E258" s="1895"/>
      <c r="F258" s="1895"/>
      <c r="G258" s="1895"/>
      <c r="H258" s="1895"/>
      <c r="I258" s="1895"/>
      <c r="J258" s="1895"/>
      <c r="K258" s="1895"/>
    </row>
    <row r="259" spans="1:11" ht="15.75" customHeight="1">
      <c r="A259" s="1895"/>
      <c r="B259" s="1895"/>
      <c r="C259" s="1895"/>
      <c r="D259" s="1895"/>
      <c r="E259" s="1895"/>
      <c r="F259" s="1895"/>
      <c r="G259" s="1895"/>
      <c r="H259" s="1895"/>
      <c r="I259" s="1895"/>
      <c r="J259" s="1895"/>
      <c r="K259" s="1895"/>
    </row>
    <row r="260" spans="1:11" ht="15.75" customHeight="1">
      <c r="A260" s="1895"/>
      <c r="B260" s="1895"/>
      <c r="C260" s="1895"/>
      <c r="D260" s="1895"/>
      <c r="E260" s="1895"/>
      <c r="F260" s="1895"/>
      <c r="G260" s="1895"/>
      <c r="H260" s="1895"/>
      <c r="I260" s="1895"/>
      <c r="J260" s="1895"/>
      <c r="K260" s="1895"/>
    </row>
    <row r="261" spans="1:11" ht="15.75" customHeight="1">
      <c r="A261" s="1895"/>
      <c r="B261" s="1895"/>
      <c r="C261" s="1895"/>
      <c r="D261" s="1895"/>
      <c r="E261" s="1895"/>
      <c r="F261" s="1895"/>
      <c r="G261" s="1895"/>
      <c r="H261" s="1895"/>
      <c r="I261" s="1895"/>
      <c r="J261" s="1895"/>
      <c r="K261" s="1895"/>
    </row>
    <row r="262" spans="1:11" ht="15.75" customHeight="1">
      <c r="A262" s="1895"/>
      <c r="B262" s="1895"/>
      <c r="C262" s="1895"/>
      <c r="D262" s="1895"/>
      <c r="E262" s="1895"/>
      <c r="F262" s="1895"/>
      <c r="G262" s="1895"/>
      <c r="H262" s="1895"/>
      <c r="I262" s="1895"/>
      <c r="J262" s="1895"/>
      <c r="K262" s="1895"/>
    </row>
    <row r="263" spans="1:11" ht="15.75" customHeight="1">
      <c r="A263" s="1895"/>
      <c r="B263" s="1895"/>
      <c r="C263" s="1895"/>
      <c r="D263" s="1895"/>
      <c r="E263" s="1895"/>
      <c r="F263" s="1895"/>
      <c r="G263" s="1895"/>
      <c r="H263" s="1895"/>
      <c r="I263" s="1895"/>
      <c r="J263" s="1895"/>
      <c r="K263" s="1895"/>
    </row>
    <row r="264" spans="1:11" ht="15.75" customHeight="1">
      <c r="A264" s="1895"/>
      <c r="B264" s="1895"/>
      <c r="C264" s="1895"/>
      <c r="D264" s="1895"/>
      <c r="E264" s="1895"/>
      <c r="F264" s="1895"/>
      <c r="G264" s="1895"/>
      <c r="H264" s="1895"/>
      <c r="I264" s="1895"/>
      <c r="J264" s="1895"/>
      <c r="K264" s="1895"/>
    </row>
    <row r="265" spans="1:11" ht="15.75" customHeight="1">
      <c r="A265" s="1895"/>
      <c r="B265" s="1895"/>
      <c r="C265" s="1895"/>
      <c r="D265" s="1895"/>
      <c r="E265" s="1895"/>
      <c r="F265" s="1895"/>
      <c r="G265" s="1895"/>
      <c r="H265" s="1895"/>
      <c r="I265" s="1895"/>
      <c r="J265" s="1895"/>
      <c r="K265" s="1895"/>
    </row>
    <row r="266" spans="1:11" ht="15.75" customHeight="1">
      <c r="A266" s="1895"/>
      <c r="B266" s="1895"/>
      <c r="C266" s="1895"/>
      <c r="D266" s="1895"/>
      <c r="E266" s="1895"/>
      <c r="F266" s="1895"/>
      <c r="G266" s="1895"/>
      <c r="H266" s="1895"/>
      <c r="I266" s="1895"/>
      <c r="J266" s="1895"/>
      <c r="K266" s="1895"/>
    </row>
    <row r="267" spans="1:11" ht="15.75" customHeight="1">
      <c r="A267" s="1895"/>
      <c r="B267" s="1895"/>
      <c r="C267" s="1895"/>
      <c r="D267" s="1895"/>
      <c r="E267" s="1895"/>
      <c r="F267" s="1895"/>
      <c r="G267" s="1895"/>
      <c r="H267" s="1895"/>
      <c r="I267" s="1895"/>
      <c r="J267" s="1895"/>
      <c r="K267" s="1895"/>
    </row>
    <row r="268" spans="1:11" ht="15.75" customHeight="1">
      <c r="A268" s="1895"/>
      <c r="B268" s="1895"/>
      <c r="C268" s="1895"/>
      <c r="D268" s="1895"/>
      <c r="E268" s="1895"/>
      <c r="F268" s="1895"/>
      <c r="G268" s="1895"/>
      <c r="H268" s="1895"/>
      <c r="I268" s="1895"/>
      <c r="J268" s="1895"/>
      <c r="K268" s="1895"/>
    </row>
    <row r="269" spans="1:11" ht="15.75" customHeight="1">
      <c r="A269" s="1895"/>
      <c r="B269" s="1895"/>
      <c r="C269" s="1895"/>
      <c r="D269" s="1895"/>
      <c r="E269" s="1895"/>
      <c r="F269" s="1895"/>
      <c r="G269" s="1895"/>
      <c r="H269" s="1895"/>
      <c r="I269" s="1895"/>
      <c r="J269" s="1895"/>
      <c r="K269" s="1895"/>
    </row>
    <row r="270" spans="1:11" ht="15.75" customHeight="1">
      <c r="A270" s="1895"/>
      <c r="B270" s="1895"/>
      <c r="C270" s="1895"/>
      <c r="D270" s="1895"/>
      <c r="E270" s="1895"/>
      <c r="F270" s="1895"/>
      <c r="G270" s="1895"/>
      <c r="H270" s="1895"/>
      <c r="I270" s="1895"/>
      <c r="J270" s="1895"/>
      <c r="K270" s="1895"/>
    </row>
    <row r="271" spans="1:11" ht="15.75" customHeight="1">
      <c r="A271" s="1895"/>
      <c r="B271" s="1895"/>
      <c r="C271" s="1895"/>
      <c r="D271" s="1895"/>
      <c r="E271" s="1895"/>
      <c r="F271" s="1895"/>
      <c r="G271" s="1895"/>
      <c r="H271" s="1895"/>
      <c r="I271" s="1895"/>
      <c r="J271" s="1895"/>
      <c r="K271" s="1895"/>
    </row>
    <row r="272" spans="1:11" ht="15.75" customHeight="1">
      <c r="A272" s="1895"/>
      <c r="B272" s="1895"/>
      <c r="C272" s="1895"/>
      <c r="D272" s="1895"/>
      <c r="E272" s="1895"/>
      <c r="F272" s="1895"/>
      <c r="G272" s="1895"/>
      <c r="H272" s="1895"/>
      <c r="I272" s="1895"/>
      <c r="J272" s="1895"/>
      <c r="K272" s="1895"/>
    </row>
    <row r="273" spans="1:11" ht="15.75" customHeight="1">
      <c r="A273" s="1895"/>
      <c r="B273" s="1895"/>
      <c r="C273" s="1895"/>
      <c r="D273" s="1895"/>
      <c r="E273" s="1895"/>
      <c r="F273" s="1895"/>
      <c r="G273" s="1895"/>
      <c r="H273" s="1895"/>
      <c r="I273" s="1895"/>
      <c r="J273" s="1895"/>
      <c r="K273" s="1895"/>
    </row>
    <row r="274" spans="1:11" ht="15.75" customHeight="1">
      <c r="A274" s="1895"/>
      <c r="B274" s="1895"/>
      <c r="C274" s="1895"/>
      <c r="D274" s="1895"/>
      <c r="E274" s="1895"/>
      <c r="F274" s="1895"/>
      <c r="G274" s="1895"/>
      <c r="H274" s="1895"/>
      <c r="I274" s="1895"/>
      <c r="J274" s="1895"/>
      <c r="K274" s="1895"/>
    </row>
    <row r="275" spans="1:11" ht="15.75" customHeight="1">
      <c r="A275" s="1895"/>
      <c r="B275" s="1895"/>
      <c r="C275" s="1895"/>
      <c r="D275" s="1895"/>
      <c r="E275" s="1895"/>
      <c r="F275" s="1895"/>
      <c r="G275" s="1895"/>
      <c r="H275" s="1895"/>
      <c r="I275" s="1895"/>
      <c r="J275" s="1895"/>
      <c r="K275" s="1895"/>
    </row>
    <row r="276" spans="1:11" ht="15.75" customHeight="1">
      <c r="A276" s="1895"/>
      <c r="B276" s="1895"/>
      <c r="C276" s="1895"/>
      <c r="D276" s="1895"/>
      <c r="E276" s="1895"/>
      <c r="F276" s="1895"/>
      <c r="G276" s="1895"/>
      <c r="H276" s="1895"/>
      <c r="I276" s="1895"/>
      <c r="J276" s="1895"/>
      <c r="K276" s="1895"/>
    </row>
    <row r="277" spans="1:11" ht="15.75" customHeight="1">
      <c r="A277" s="1895"/>
      <c r="B277" s="1895"/>
      <c r="C277" s="1895"/>
      <c r="D277" s="1895"/>
      <c r="E277" s="1895"/>
      <c r="F277" s="1895"/>
      <c r="G277" s="1895"/>
      <c r="H277" s="1895"/>
      <c r="I277" s="1895"/>
      <c r="J277" s="1895"/>
      <c r="K277" s="1895"/>
    </row>
    <row r="278" spans="1:11" ht="15.75" customHeight="1">
      <c r="A278" s="1895"/>
      <c r="B278" s="1895"/>
      <c r="C278" s="1895"/>
      <c r="D278" s="1895"/>
      <c r="E278" s="1895"/>
      <c r="F278" s="1895"/>
      <c r="G278" s="1895"/>
      <c r="H278" s="1895"/>
      <c r="I278" s="1895"/>
      <c r="J278" s="1895"/>
      <c r="K278" s="1895"/>
    </row>
    <row r="279" spans="1:11" ht="15.75" customHeight="1">
      <c r="A279" s="1895"/>
      <c r="B279" s="1895"/>
      <c r="C279" s="1895"/>
      <c r="D279" s="1895"/>
      <c r="E279" s="1895"/>
      <c r="F279" s="1895"/>
      <c r="G279" s="1895"/>
      <c r="H279" s="1895"/>
      <c r="I279" s="1895"/>
      <c r="J279" s="1895"/>
      <c r="K279" s="1895"/>
    </row>
    <row r="280" spans="1:11" ht="15.75" customHeight="1">
      <c r="A280" s="1895"/>
      <c r="B280" s="1895"/>
      <c r="C280" s="1895"/>
      <c r="D280" s="1895"/>
      <c r="E280" s="1895"/>
      <c r="F280" s="1895"/>
      <c r="G280" s="1895"/>
      <c r="H280" s="1895"/>
      <c r="I280" s="1895"/>
      <c r="J280" s="1895"/>
      <c r="K280" s="1895"/>
    </row>
    <row r="281" spans="1:11" ht="15.75" customHeight="1">
      <c r="A281" s="1895"/>
      <c r="B281" s="1895"/>
      <c r="C281" s="1895"/>
      <c r="D281" s="1895"/>
      <c r="E281" s="1895"/>
      <c r="F281" s="1895"/>
      <c r="G281" s="1895"/>
      <c r="H281" s="1895"/>
      <c r="I281" s="1895"/>
      <c r="J281" s="1895"/>
      <c r="K281" s="1895"/>
    </row>
    <row r="282" spans="1:11" ht="15.75" customHeight="1">
      <c r="A282" s="1895"/>
      <c r="B282" s="1895"/>
      <c r="C282" s="1895"/>
      <c r="D282" s="1895"/>
      <c r="E282" s="1895"/>
      <c r="F282" s="1895"/>
      <c r="G282" s="1895"/>
      <c r="H282" s="1895"/>
      <c r="I282" s="1895"/>
      <c r="J282" s="1895"/>
      <c r="K282" s="1895"/>
    </row>
    <row r="283" spans="1:11" ht="15.75" customHeight="1">
      <c r="A283" s="1895"/>
      <c r="B283" s="1895"/>
      <c r="C283" s="1895"/>
      <c r="D283" s="1895"/>
      <c r="E283" s="1895"/>
      <c r="F283" s="1895"/>
      <c r="G283" s="1895"/>
      <c r="H283" s="1895"/>
      <c r="I283" s="1895"/>
      <c r="J283" s="1895"/>
      <c r="K283" s="1895"/>
    </row>
    <row r="284" spans="1:11" ht="15.75" customHeight="1">
      <c r="A284" s="1895"/>
      <c r="B284" s="1895"/>
      <c r="C284" s="1895"/>
      <c r="D284" s="1895"/>
      <c r="E284" s="1895"/>
      <c r="F284" s="1895"/>
      <c r="G284" s="1895"/>
      <c r="H284" s="1895"/>
      <c r="I284" s="1895"/>
      <c r="J284" s="1895"/>
      <c r="K284" s="1895"/>
    </row>
    <row r="285" spans="1:11" ht="15.75" customHeight="1">
      <c r="A285" s="1895"/>
      <c r="B285" s="1895"/>
      <c r="C285" s="1895"/>
      <c r="D285" s="1895"/>
      <c r="E285" s="1895"/>
      <c r="F285" s="1895"/>
      <c r="G285" s="1895"/>
      <c r="H285" s="1895"/>
      <c r="I285" s="1895"/>
      <c r="J285" s="1895"/>
      <c r="K285" s="1895"/>
    </row>
    <row r="286" spans="1:11" ht="15.75" customHeight="1">
      <c r="A286" s="1895"/>
      <c r="B286" s="1895"/>
      <c r="C286" s="1895"/>
      <c r="D286" s="1895"/>
      <c r="E286" s="1895"/>
      <c r="F286" s="1895"/>
      <c r="G286" s="1895"/>
      <c r="H286" s="1895"/>
      <c r="I286" s="1895"/>
      <c r="J286" s="1895"/>
      <c r="K286" s="1895"/>
    </row>
    <row r="287" spans="1:11" ht="15.75" customHeight="1">
      <c r="A287" s="1895"/>
      <c r="B287" s="1895"/>
      <c r="C287" s="1895"/>
      <c r="D287" s="1895"/>
      <c r="E287" s="1895"/>
      <c r="F287" s="1895"/>
      <c r="G287" s="1895"/>
      <c r="H287" s="1895"/>
      <c r="I287" s="1895"/>
      <c r="J287" s="1895"/>
      <c r="K287" s="1895"/>
    </row>
    <row r="288" spans="1:11" ht="15.75" customHeight="1">
      <c r="A288" s="1895"/>
      <c r="B288" s="1895"/>
      <c r="C288" s="1895"/>
      <c r="D288" s="1895"/>
      <c r="E288" s="1895"/>
      <c r="F288" s="1895"/>
      <c r="G288" s="1895"/>
      <c r="H288" s="1895"/>
      <c r="I288" s="1895"/>
      <c r="J288" s="1895"/>
      <c r="K288" s="1895"/>
    </row>
    <row r="289" spans="1:11" ht="15.75" customHeight="1">
      <c r="A289" s="1895"/>
      <c r="B289" s="1895"/>
      <c r="C289" s="1895"/>
      <c r="D289" s="1895"/>
      <c r="E289" s="1895"/>
      <c r="F289" s="1895"/>
      <c r="G289" s="1895"/>
      <c r="H289" s="1895"/>
      <c r="I289" s="1895"/>
      <c r="J289" s="1895"/>
      <c r="K289" s="1895"/>
    </row>
    <row r="290" spans="1:11" ht="15.75" customHeight="1">
      <c r="A290" s="1895"/>
      <c r="B290" s="1895"/>
      <c r="C290" s="1895"/>
      <c r="D290" s="1895"/>
      <c r="E290" s="1895"/>
      <c r="F290" s="1895"/>
      <c r="G290" s="1895"/>
      <c r="H290" s="1895"/>
      <c r="I290" s="1895"/>
      <c r="J290" s="1895"/>
      <c r="K290" s="1895"/>
    </row>
    <row r="291" spans="1:11" ht="15.75" customHeight="1">
      <c r="A291" s="1895"/>
      <c r="B291" s="1895"/>
      <c r="C291" s="1895"/>
      <c r="D291" s="1895"/>
      <c r="E291" s="1895"/>
      <c r="F291" s="1895"/>
      <c r="G291" s="1895"/>
      <c r="H291" s="1895"/>
      <c r="I291" s="1895"/>
      <c r="J291" s="1895"/>
      <c r="K291" s="1895"/>
    </row>
    <row r="292" spans="1:11" ht="15.75" customHeight="1">
      <c r="A292" s="1895"/>
      <c r="B292" s="1895"/>
      <c r="C292" s="1895"/>
      <c r="D292" s="1895"/>
      <c r="E292" s="1895"/>
      <c r="F292" s="1895"/>
      <c r="G292" s="1895"/>
      <c r="H292" s="1895"/>
      <c r="I292" s="1895"/>
      <c r="J292" s="1895"/>
      <c r="K292" s="1895"/>
    </row>
    <row r="293" spans="1:11" ht="15.75" customHeight="1">
      <c r="A293" s="1895"/>
      <c r="B293" s="1895"/>
      <c r="C293" s="1895"/>
      <c r="D293" s="1895"/>
      <c r="E293" s="1895"/>
      <c r="F293" s="1895"/>
      <c r="G293" s="1895"/>
      <c r="H293" s="1895"/>
      <c r="I293" s="1895"/>
      <c r="J293" s="1895"/>
      <c r="K293" s="1895"/>
    </row>
    <row r="294" spans="1:11" ht="15.75" customHeight="1">
      <c r="A294" s="1895"/>
      <c r="B294" s="1895"/>
      <c r="C294" s="1895"/>
      <c r="D294" s="1895"/>
      <c r="E294" s="1895"/>
      <c r="F294" s="1895"/>
      <c r="G294" s="1895"/>
      <c r="H294" s="1895"/>
      <c r="I294" s="1895"/>
      <c r="J294" s="1895"/>
      <c r="K294" s="1895"/>
    </row>
    <row r="295" spans="1:11" ht="15.75" customHeight="1">
      <c r="A295" s="1895"/>
      <c r="B295" s="1895"/>
      <c r="C295" s="1895"/>
      <c r="D295" s="1895"/>
      <c r="E295" s="1895"/>
      <c r="F295" s="1895"/>
      <c r="G295" s="1895"/>
      <c r="H295" s="1895"/>
      <c r="I295" s="1895"/>
      <c r="J295" s="1895"/>
      <c r="K295" s="1895"/>
    </row>
    <row r="296" spans="1:11" ht="15.75" customHeight="1">
      <c r="A296" s="1895"/>
      <c r="B296" s="1895"/>
      <c r="C296" s="1895"/>
      <c r="D296" s="1895"/>
      <c r="E296" s="1895"/>
      <c r="F296" s="1895"/>
      <c r="G296" s="1895"/>
      <c r="H296" s="1895"/>
      <c r="I296" s="1895"/>
      <c r="J296" s="1895"/>
      <c r="K296" s="1895"/>
    </row>
    <row r="297" spans="1:11" ht="15.75" customHeight="1">
      <c r="A297" s="1895"/>
      <c r="B297" s="1895"/>
      <c r="C297" s="1895"/>
      <c r="D297" s="1895"/>
      <c r="E297" s="1895"/>
      <c r="F297" s="1895"/>
      <c r="G297" s="1895"/>
      <c r="H297" s="1895"/>
      <c r="I297" s="1895"/>
      <c r="J297" s="1895"/>
      <c r="K297" s="1895"/>
    </row>
    <row r="298" spans="1:11" ht="15.75" customHeight="1">
      <c r="A298" s="1895"/>
      <c r="B298" s="1895"/>
      <c r="C298" s="1895"/>
      <c r="D298" s="1895"/>
      <c r="E298" s="1895"/>
      <c r="F298" s="1895"/>
      <c r="G298" s="1895"/>
      <c r="H298" s="1895"/>
      <c r="I298" s="1895"/>
      <c r="J298" s="1895"/>
      <c r="K298" s="1895"/>
    </row>
    <row r="299" spans="1:11" ht="15.75" customHeight="1">
      <c r="A299" s="1895"/>
      <c r="B299" s="1895"/>
      <c r="C299" s="1895"/>
      <c r="D299" s="1895"/>
      <c r="E299" s="1895"/>
      <c r="F299" s="1895"/>
      <c r="G299" s="1895"/>
      <c r="H299" s="1895"/>
      <c r="I299" s="1895"/>
      <c r="J299" s="1895"/>
      <c r="K299" s="1895"/>
    </row>
    <row r="300" spans="1:11" ht="15.75" customHeight="1">
      <c r="A300" s="1895"/>
      <c r="B300" s="1895"/>
      <c r="C300" s="1895"/>
      <c r="D300" s="1895"/>
      <c r="E300" s="1895"/>
      <c r="F300" s="1895"/>
      <c r="G300" s="1895"/>
      <c r="H300" s="1895"/>
      <c r="I300" s="1895"/>
      <c r="J300" s="1895"/>
      <c r="K300" s="1895"/>
    </row>
    <row r="301" spans="1:11" ht="15.75" customHeight="1">
      <c r="A301" s="1895"/>
      <c r="B301" s="1895"/>
      <c r="C301" s="1895"/>
      <c r="D301" s="1895"/>
      <c r="E301" s="1895"/>
      <c r="F301" s="1895"/>
      <c r="G301" s="1895"/>
      <c r="H301" s="1895"/>
      <c r="I301" s="1895"/>
      <c r="J301" s="1895"/>
      <c r="K301" s="1895"/>
    </row>
    <row r="302" spans="1:11" ht="15.75" customHeight="1">
      <c r="A302" s="1895"/>
      <c r="B302" s="1895"/>
      <c r="C302" s="1895"/>
      <c r="D302" s="1895"/>
      <c r="E302" s="1895"/>
      <c r="F302" s="1895"/>
      <c r="G302" s="1895"/>
      <c r="H302" s="1895"/>
      <c r="I302" s="1895"/>
      <c r="J302" s="1895"/>
      <c r="K302" s="1895"/>
    </row>
    <row r="303" spans="1:11" ht="15.75" customHeight="1">
      <c r="A303" s="1895"/>
      <c r="B303" s="1895"/>
      <c r="C303" s="1895"/>
      <c r="D303" s="1895"/>
      <c r="E303" s="1895"/>
      <c r="F303" s="1895"/>
      <c r="G303" s="1895"/>
      <c r="H303" s="1895"/>
      <c r="I303" s="1895"/>
      <c r="J303" s="1895"/>
      <c r="K303" s="1895"/>
    </row>
    <row r="304" spans="1:11" ht="15.75" customHeight="1">
      <c r="A304" s="1895"/>
      <c r="B304" s="1895"/>
      <c r="C304" s="1895"/>
      <c r="D304" s="1895"/>
      <c r="E304" s="1895"/>
      <c r="F304" s="1895"/>
      <c r="G304" s="1895"/>
      <c r="H304" s="1895"/>
      <c r="I304" s="1895"/>
      <c r="J304" s="1895"/>
      <c r="K304" s="1895"/>
    </row>
    <row r="305" spans="1:11" ht="15.75" customHeight="1">
      <c r="A305" s="1895"/>
      <c r="B305" s="1895"/>
      <c r="C305" s="1895"/>
      <c r="D305" s="1895"/>
      <c r="E305" s="1895"/>
      <c r="F305" s="1895"/>
      <c r="G305" s="1895"/>
      <c r="H305" s="1895"/>
      <c r="I305" s="1895"/>
      <c r="J305" s="1895"/>
      <c r="K305" s="1895"/>
    </row>
    <row r="306" spans="1:11" ht="15.75" customHeight="1">
      <c r="A306" s="1895"/>
      <c r="B306" s="1895"/>
      <c r="C306" s="1895"/>
      <c r="D306" s="1895"/>
      <c r="E306" s="1895"/>
      <c r="F306" s="1895"/>
      <c r="G306" s="1895"/>
      <c r="H306" s="1895"/>
      <c r="I306" s="1895"/>
      <c r="J306" s="1895"/>
      <c r="K306" s="1895"/>
    </row>
    <row r="307" spans="1:11" ht="15.75" customHeight="1">
      <c r="A307" s="1895"/>
      <c r="B307" s="1895"/>
      <c r="C307" s="1895"/>
      <c r="D307" s="1895"/>
      <c r="E307" s="1895"/>
      <c r="F307" s="1895"/>
      <c r="G307" s="1895"/>
      <c r="H307" s="1895"/>
      <c r="I307" s="1895"/>
      <c r="J307" s="1895"/>
      <c r="K307" s="1895"/>
    </row>
    <row r="308" spans="1:11" ht="15.75" customHeight="1">
      <c r="A308" s="1895"/>
      <c r="B308" s="1895"/>
      <c r="C308" s="1895"/>
      <c r="D308" s="1895"/>
      <c r="E308" s="1895"/>
      <c r="F308" s="1895"/>
      <c r="G308" s="1895"/>
      <c r="H308" s="1895"/>
      <c r="I308" s="1895"/>
      <c r="J308" s="1895"/>
      <c r="K308" s="1895"/>
    </row>
    <row r="309" spans="1:11" ht="15.75" customHeight="1">
      <c r="A309" s="1895"/>
      <c r="B309" s="1895"/>
      <c r="C309" s="1895"/>
      <c r="D309" s="1895"/>
      <c r="E309" s="1895"/>
      <c r="F309" s="1895"/>
      <c r="G309" s="1895"/>
      <c r="H309" s="1895"/>
      <c r="I309" s="1895"/>
      <c r="J309" s="1895"/>
      <c r="K309" s="1895"/>
    </row>
    <row r="310" spans="1:11" ht="15.75" customHeight="1">
      <c r="A310" s="1895"/>
      <c r="B310" s="1895"/>
      <c r="C310" s="1895"/>
      <c r="D310" s="1895"/>
      <c r="E310" s="1895"/>
      <c r="F310" s="1895"/>
      <c r="G310" s="1895"/>
      <c r="H310" s="1895"/>
      <c r="I310" s="1895"/>
      <c r="J310" s="1895"/>
      <c r="K310" s="1895"/>
    </row>
    <row r="311" spans="1:11" ht="15.75" customHeight="1">
      <c r="A311" s="1895"/>
      <c r="B311" s="1895"/>
      <c r="C311" s="1895"/>
      <c r="D311" s="1895"/>
      <c r="E311" s="1895"/>
      <c r="F311" s="1895"/>
      <c r="G311" s="1895"/>
      <c r="H311" s="1895"/>
      <c r="I311" s="1895"/>
      <c r="J311" s="1895"/>
      <c r="K311" s="1895"/>
    </row>
    <row r="312" spans="1:11" ht="15.75" customHeight="1">
      <c r="A312" s="1895"/>
      <c r="B312" s="1895"/>
      <c r="C312" s="1895"/>
      <c r="D312" s="1895"/>
      <c r="E312" s="1895"/>
      <c r="F312" s="1895"/>
      <c r="G312" s="1895"/>
      <c r="H312" s="1895"/>
      <c r="I312" s="1895"/>
      <c r="J312" s="1895"/>
      <c r="K312" s="1895"/>
    </row>
    <row r="313" spans="1:11" ht="15.75" customHeight="1">
      <c r="A313" s="1895"/>
      <c r="B313" s="1895"/>
      <c r="C313" s="1895"/>
      <c r="D313" s="1895"/>
      <c r="E313" s="1895"/>
      <c r="F313" s="1895"/>
      <c r="G313" s="1895"/>
      <c r="H313" s="1895"/>
      <c r="I313" s="1895"/>
      <c r="J313" s="1895"/>
      <c r="K313" s="1895"/>
    </row>
    <row r="314" spans="1:11" ht="15.75" customHeight="1">
      <c r="A314" s="1895"/>
      <c r="B314" s="1895"/>
      <c r="C314" s="1895"/>
      <c r="D314" s="1895"/>
      <c r="E314" s="1895"/>
      <c r="F314" s="1895"/>
      <c r="G314" s="1895"/>
      <c r="H314" s="1895"/>
      <c r="I314" s="1895"/>
      <c r="J314" s="1895"/>
      <c r="K314" s="1895"/>
    </row>
    <row r="315" spans="1:11" ht="15.75" customHeight="1">
      <c r="A315" s="1895"/>
      <c r="B315" s="1895"/>
      <c r="C315" s="1895"/>
      <c r="D315" s="1895"/>
      <c r="E315" s="1895"/>
      <c r="F315" s="1895"/>
      <c r="G315" s="1895"/>
      <c r="H315" s="1895"/>
      <c r="I315" s="1895"/>
      <c r="J315" s="1895"/>
      <c r="K315" s="1895"/>
    </row>
    <row r="316" spans="1:11" ht="15.75" customHeight="1">
      <c r="A316" s="1895"/>
      <c r="B316" s="1895"/>
      <c r="C316" s="1895"/>
      <c r="D316" s="1895"/>
      <c r="E316" s="1895"/>
      <c r="F316" s="1895"/>
      <c r="G316" s="1895"/>
      <c r="H316" s="1895"/>
      <c r="I316" s="1895"/>
      <c r="J316" s="1895"/>
      <c r="K316" s="1895"/>
    </row>
    <row r="317" spans="1:11" ht="15.75" customHeight="1">
      <c r="A317" s="1895"/>
      <c r="B317" s="1895"/>
      <c r="C317" s="1895"/>
      <c r="D317" s="1895"/>
      <c r="E317" s="1895"/>
      <c r="F317" s="1895"/>
      <c r="G317" s="1895"/>
      <c r="H317" s="1895"/>
      <c r="I317" s="1895"/>
      <c r="J317" s="1895"/>
      <c r="K317" s="1895"/>
    </row>
    <row r="318" spans="1:11" ht="15.75" customHeight="1">
      <c r="A318" s="1895"/>
      <c r="B318" s="1895"/>
      <c r="C318" s="1895"/>
      <c r="D318" s="1895"/>
      <c r="E318" s="1895"/>
      <c r="F318" s="1895"/>
      <c r="G318" s="1895"/>
      <c r="H318" s="1895"/>
      <c r="I318" s="1895"/>
      <c r="J318" s="1895"/>
      <c r="K318" s="1895"/>
    </row>
    <row r="319" spans="1:11" ht="15.75" customHeight="1">
      <c r="A319" s="1895"/>
      <c r="B319" s="1895"/>
      <c r="C319" s="1895"/>
      <c r="D319" s="1895"/>
      <c r="E319" s="1895"/>
      <c r="F319" s="1895"/>
      <c r="G319" s="1895"/>
      <c r="H319" s="1895"/>
      <c r="I319" s="1895"/>
      <c r="J319" s="1895"/>
      <c r="K319" s="1895"/>
    </row>
    <row r="320" spans="1:11" ht="15.75" customHeight="1">
      <c r="A320" s="1895"/>
      <c r="B320" s="1895"/>
      <c r="C320" s="1895"/>
      <c r="D320" s="1895"/>
      <c r="E320" s="1895"/>
      <c r="F320" s="1895"/>
      <c r="G320" s="1895"/>
      <c r="H320" s="1895"/>
      <c r="I320" s="1895"/>
      <c r="J320" s="1895"/>
      <c r="K320" s="1895"/>
    </row>
    <row r="321" spans="1:11" ht="15.75" customHeight="1">
      <c r="A321" s="1895"/>
      <c r="B321" s="1895"/>
      <c r="C321" s="1895"/>
      <c r="D321" s="1895"/>
      <c r="E321" s="1895"/>
      <c r="F321" s="1895"/>
      <c r="G321" s="1895"/>
      <c r="H321" s="1895"/>
      <c r="I321" s="1895"/>
      <c r="J321" s="1895"/>
      <c r="K321" s="1895"/>
    </row>
    <row r="322" spans="1:11" ht="15.75" customHeight="1">
      <c r="A322" s="1895"/>
      <c r="B322" s="1895"/>
      <c r="C322" s="1895"/>
      <c r="D322" s="1895"/>
      <c r="E322" s="1895"/>
      <c r="F322" s="1895"/>
      <c r="G322" s="1895"/>
      <c r="H322" s="1895"/>
      <c r="I322" s="1895"/>
      <c r="J322" s="1895"/>
      <c r="K322" s="1895"/>
    </row>
    <row r="323" spans="1:11" ht="15.75" customHeight="1">
      <c r="A323" s="1895"/>
      <c r="B323" s="1895"/>
      <c r="C323" s="1895"/>
      <c r="D323" s="1895"/>
      <c r="E323" s="1895"/>
      <c r="F323" s="1895"/>
      <c r="G323" s="1895"/>
      <c r="H323" s="1895"/>
      <c r="I323" s="1895"/>
      <c r="J323" s="1895"/>
      <c r="K323" s="1895"/>
    </row>
    <row r="324" spans="1:11" ht="15.75" customHeight="1">
      <c r="A324" s="1895"/>
      <c r="B324" s="1895"/>
      <c r="C324" s="1895"/>
      <c r="D324" s="1895"/>
      <c r="E324" s="1895"/>
      <c r="F324" s="1895"/>
      <c r="G324" s="1895"/>
      <c r="H324" s="1895"/>
      <c r="I324" s="1895"/>
      <c r="J324" s="1895"/>
      <c r="K324" s="1895"/>
    </row>
    <row r="325" spans="1:11" ht="15.75" customHeight="1">
      <c r="A325" s="1895"/>
      <c r="B325" s="1895"/>
      <c r="C325" s="1895"/>
      <c r="D325" s="1895"/>
      <c r="E325" s="1895"/>
      <c r="F325" s="1895"/>
      <c r="G325" s="1895"/>
      <c r="H325" s="1895"/>
      <c r="I325" s="1895"/>
      <c r="J325" s="1895"/>
      <c r="K325" s="1895"/>
    </row>
    <row r="326" spans="1:11" ht="15.75" customHeight="1">
      <c r="A326" s="1895"/>
      <c r="B326" s="1895"/>
      <c r="C326" s="1895"/>
      <c r="D326" s="1895"/>
      <c r="E326" s="1895"/>
      <c r="F326" s="1895"/>
      <c r="G326" s="1895"/>
      <c r="H326" s="1895"/>
      <c r="I326" s="1895"/>
      <c r="J326" s="1895"/>
      <c r="K326" s="1895"/>
    </row>
    <row r="327" spans="1:11" ht="15.75" customHeight="1">
      <c r="A327" s="1895"/>
      <c r="B327" s="1895"/>
      <c r="C327" s="1895"/>
      <c r="D327" s="1895"/>
      <c r="E327" s="1895"/>
      <c r="F327" s="1895"/>
      <c r="G327" s="1895"/>
      <c r="H327" s="1895"/>
      <c r="I327" s="1895"/>
      <c r="J327" s="1895"/>
      <c r="K327" s="1895"/>
    </row>
    <row r="328" spans="1:11" ht="15.75" customHeight="1">
      <c r="A328" s="1895"/>
      <c r="B328" s="1895"/>
      <c r="C328" s="1895"/>
      <c r="D328" s="1895"/>
      <c r="E328" s="1895"/>
      <c r="F328" s="1895"/>
      <c r="G328" s="1895"/>
      <c r="H328" s="1895"/>
      <c r="I328" s="1895"/>
      <c r="J328" s="1895"/>
      <c r="K328" s="1895"/>
    </row>
    <row r="329" spans="1:11" ht="15.75" customHeight="1">
      <c r="A329" s="1895"/>
      <c r="B329" s="1895"/>
      <c r="C329" s="1895"/>
      <c r="D329" s="1895"/>
      <c r="E329" s="1895"/>
      <c r="F329" s="1895"/>
      <c r="G329" s="1895"/>
      <c r="H329" s="1895"/>
      <c r="I329" s="1895"/>
      <c r="J329" s="1895"/>
      <c r="K329" s="1895"/>
    </row>
    <row r="330" spans="1:11" ht="15.75" customHeight="1">
      <c r="A330" s="1895"/>
      <c r="B330" s="1895"/>
      <c r="C330" s="1895"/>
      <c r="D330" s="1895"/>
      <c r="E330" s="1895"/>
      <c r="F330" s="1895"/>
      <c r="G330" s="1895"/>
      <c r="H330" s="1895"/>
      <c r="I330" s="1895"/>
      <c r="J330" s="1895"/>
      <c r="K330" s="1895"/>
    </row>
    <row r="331" spans="1:11" ht="15.75" customHeight="1">
      <c r="A331" s="1895"/>
      <c r="B331" s="1895"/>
      <c r="C331" s="1895"/>
      <c r="D331" s="1895"/>
      <c r="E331" s="1895"/>
      <c r="F331" s="1895"/>
      <c r="G331" s="1895"/>
      <c r="H331" s="1895"/>
      <c r="I331" s="1895"/>
      <c r="J331" s="1895"/>
      <c r="K331" s="1895"/>
    </row>
    <row r="332" spans="1:11" ht="15.75" customHeight="1">
      <c r="A332" s="1895"/>
      <c r="B332" s="1895"/>
      <c r="C332" s="1895"/>
      <c r="D332" s="1895"/>
      <c r="E332" s="1895"/>
      <c r="F332" s="1895"/>
      <c r="G332" s="1895"/>
      <c r="H332" s="1895"/>
      <c r="I332" s="1895"/>
      <c r="J332" s="1895"/>
      <c r="K332" s="1895"/>
    </row>
    <row r="333" spans="1:11" ht="15.75" customHeight="1">
      <c r="A333" s="1895"/>
      <c r="B333" s="1895"/>
      <c r="C333" s="1895"/>
      <c r="D333" s="1895"/>
      <c r="E333" s="1895"/>
      <c r="F333" s="1895"/>
      <c r="G333" s="1895"/>
      <c r="H333" s="1895"/>
      <c r="I333" s="1895"/>
      <c r="J333" s="1895"/>
      <c r="K333" s="1895"/>
    </row>
    <row r="334" spans="1:11" ht="15.75" customHeight="1">
      <c r="A334" s="1895"/>
      <c r="B334" s="1895"/>
      <c r="C334" s="1895"/>
      <c r="D334" s="1895"/>
      <c r="E334" s="1895"/>
      <c r="F334" s="1895"/>
      <c r="G334" s="1895"/>
      <c r="H334" s="1895"/>
      <c r="I334" s="1895"/>
      <c r="J334" s="1895"/>
      <c r="K334" s="1895"/>
    </row>
    <row r="335" spans="1:11" ht="15.75" customHeight="1">
      <c r="A335" s="1895"/>
      <c r="B335" s="1895"/>
      <c r="C335" s="1895"/>
      <c r="D335" s="1895"/>
      <c r="E335" s="1895"/>
      <c r="F335" s="1895"/>
      <c r="G335" s="1895"/>
      <c r="H335" s="1895"/>
      <c r="I335" s="1895"/>
      <c r="J335" s="1895"/>
      <c r="K335" s="1895"/>
    </row>
    <row r="336" spans="1:11" ht="15.75" customHeight="1">
      <c r="A336" s="1895"/>
      <c r="B336" s="1895"/>
      <c r="C336" s="1895"/>
      <c r="D336" s="1895"/>
      <c r="E336" s="1895"/>
      <c r="F336" s="1895"/>
      <c r="G336" s="1895"/>
      <c r="H336" s="1895"/>
      <c r="I336" s="1895"/>
      <c r="J336" s="1895"/>
      <c r="K336" s="1895"/>
    </row>
    <row r="337" spans="1:11" ht="15.75" customHeight="1">
      <c r="A337" s="1895"/>
      <c r="B337" s="1895"/>
      <c r="C337" s="1895"/>
      <c r="D337" s="1895"/>
      <c r="E337" s="1895"/>
      <c r="F337" s="1895"/>
      <c r="G337" s="1895"/>
      <c r="H337" s="1895"/>
      <c r="I337" s="1895"/>
      <c r="J337" s="1895"/>
      <c r="K337" s="1895"/>
    </row>
    <row r="338" spans="1:11" ht="15.75" customHeight="1">
      <c r="A338" s="1895"/>
      <c r="B338" s="1895"/>
      <c r="C338" s="1895"/>
      <c r="D338" s="1895"/>
      <c r="E338" s="1895"/>
      <c r="F338" s="1895"/>
      <c r="G338" s="1895"/>
      <c r="H338" s="1895"/>
      <c r="I338" s="1895"/>
      <c r="J338" s="1895"/>
      <c r="K338" s="1895"/>
    </row>
    <row r="339" spans="1:11" ht="15.75" customHeight="1">
      <c r="A339" s="1895"/>
      <c r="B339" s="1895"/>
      <c r="C339" s="1895"/>
      <c r="D339" s="1895"/>
      <c r="E339" s="1895"/>
      <c r="F339" s="1895"/>
      <c r="G339" s="1895"/>
      <c r="H339" s="1895"/>
      <c r="I339" s="1895"/>
      <c r="J339" s="1895"/>
      <c r="K339" s="1895"/>
    </row>
    <row r="340" spans="1:11" ht="15.75" customHeight="1">
      <c r="A340" s="1895"/>
      <c r="B340" s="1895"/>
      <c r="C340" s="1895"/>
      <c r="D340" s="1895"/>
      <c r="E340" s="1895"/>
      <c r="F340" s="1895"/>
      <c r="G340" s="1895"/>
      <c r="H340" s="1895"/>
      <c r="I340" s="1895"/>
      <c r="J340" s="1895"/>
      <c r="K340" s="1895"/>
    </row>
    <row r="341" spans="1:11" ht="15.75" customHeight="1">
      <c r="A341" s="1895"/>
      <c r="B341" s="1895"/>
      <c r="C341" s="1895"/>
      <c r="D341" s="1895"/>
      <c r="E341" s="1895"/>
      <c r="F341" s="1895"/>
      <c r="G341" s="1895"/>
      <c r="H341" s="1895"/>
      <c r="I341" s="1895"/>
      <c r="J341" s="1895"/>
      <c r="K341" s="1895"/>
    </row>
    <row r="342" spans="1:11" ht="15.75" customHeight="1">
      <c r="A342" s="1895"/>
      <c r="B342" s="1895"/>
      <c r="C342" s="1895"/>
      <c r="D342" s="1895"/>
      <c r="E342" s="1895"/>
      <c r="F342" s="1895"/>
      <c r="G342" s="1895"/>
      <c r="H342" s="1895"/>
      <c r="I342" s="1895"/>
      <c r="J342" s="1895"/>
      <c r="K342" s="1895"/>
    </row>
    <row r="343" spans="1:11" ht="15.75" customHeight="1">
      <c r="A343" s="1895"/>
      <c r="B343" s="1895"/>
      <c r="C343" s="1895"/>
      <c r="D343" s="1895"/>
      <c r="E343" s="1895"/>
      <c r="F343" s="1895"/>
      <c r="G343" s="1895"/>
      <c r="H343" s="1895"/>
      <c r="I343" s="1895"/>
      <c r="J343" s="1895"/>
      <c r="K343" s="1895"/>
    </row>
    <row r="344" spans="1:11" ht="15.75" customHeight="1">
      <c r="A344" s="1895"/>
      <c r="B344" s="1895"/>
      <c r="C344" s="1895"/>
      <c r="D344" s="1895"/>
      <c r="E344" s="1895"/>
      <c r="F344" s="1895"/>
      <c r="G344" s="1895"/>
      <c r="H344" s="1895"/>
      <c r="I344" s="1895"/>
      <c r="J344" s="1895"/>
      <c r="K344" s="1895"/>
    </row>
    <row r="345" spans="1:11" ht="15.75" customHeight="1">
      <c r="A345" s="1895"/>
      <c r="B345" s="1895"/>
      <c r="C345" s="1895"/>
      <c r="D345" s="1895"/>
      <c r="E345" s="1895"/>
      <c r="F345" s="1895"/>
      <c r="G345" s="1895"/>
      <c r="H345" s="1895"/>
      <c r="I345" s="1895"/>
      <c r="J345" s="1895"/>
      <c r="K345" s="1895"/>
    </row>
    <row r="346" spans="1:11" ht="15.75" customHeight="1">
      <c r="A346" s="1895"/>
      <c r="B346" s="1895"/>
      <c r="C346" s="1895"/>
      <c r="D346" s="1895"/>
      <c r="E346" s="1895"/>
      <c r="F346" s="1895"/>
      <c r="G346" s="1895"/>
      <c r="H346" s="1895"/>
      <c r="I346" s="1895"/>
      <c r="J346" s="1895"/>
      <c r="K346" s="1895"/>
    </row>
    <row r="347" spans="1:11" ht="15.75" customHeight="1">
      <c r="A347" s="1895"/>
      <c r="B347" s="1895"/>
      <c r="C347" s="1895"/>
      <c r="D347" s="1895"/>
      <c r="E347" s="1895"/>
      <c r="F347" s="1895"/>
      <c r="G347" s="1895"/>
      <c r="H347" s="1895"/>
      <c r="I347" s="1895"/>
      <c r="J347" s="1895"/>
      <c r="K347" s="1895"/>
    </row>
    <row r="348" spans="1:11" ht="15.75" customHeight="1">
      <c r="A348" s="1895"/>
      <c r="B348" s="1895"/>
      <c r="C348" s="1895"/>
      <c r="D348" s="1895"/>
      <c r="E348" s="1895"/>
      <c r="F348" s="1895"/>
      <c r="G348" s="1895"/>
      <c r="H348" s="1895"/>
      <c r="I348" s="1895"/>
      <c r="J348" s="1895"/>
      <c r="K348" s="1895"/>
    </row>
    <row r="349" spans="1:11" ht="15.75" customHeight="1">
      <c r="A349" s="1895"/>
      <c r="B349" s="1895"/>
      <c r="C349" s="1895"/>
      <c r="D349" s="1895"/>
      <c r="E349" s="1895"/>
      <c r="F349" s="1895"/>
      <c r="G349" s="1895"/>
      <c r="H349" s="1895"/>
      <c r="I349" s="1895"/>
      <c r="J349" s="1895"/>
      <c r="K349" s="1895"/>
    </row>
    <row r="350" spans="1:11" ht="15.75" customHeight="1">
      <c r="A350" s="1895"/>
      <c r="B350" s="1895"/>
      <c r="C350" s="1895"/>
      <c r="D350" s="1895"/>
      <c r="E350" s="1895"/>
      <c r="F350" s="1895"/>
      <c r="G350" s="1895"/>
      <c r="H350" s="1895"/>
      <c r="I350" s="1895"/>
      <c r="J350" s="1895"/>
      <c r="K350" s="1895"/>
    </row>
    <row r="351" spans="1:11" ht="15.75" customHeight="1">
      <c r="A351" s="1895"/>
      <c r="B351" s="1895"/>
      <c r="C351" s="1895"/>
      <c r="D351" s="1895"/>
      <c r="E351" s="1895"/>
      <c r="F351" s="1895"/>
      <c r="G351" s="1895"/>
      <c r="H351" s="1895"/>
      <c r="I351" s="1895"/>
      <c r="J351" s="1895"/>
      <c r="K351" s="1895"/>
    </row>
    <row r="352" spans="1:11" ht="15.75" customHeight="1">
      <c r="A352" s="1895"/>
      <c r="B352" s="1895"/>
      <c r="C352" s="1895"/>
      <c r="D352" s="1895"/>
      <c r="E352" s="1895"/>
      <c r="F352" s="1895"/>
      <c r="G352" s="1895"/>
      <c r="H352" s="1895"/>
      <c r="I352" s="1895"/>
      <c r="J352" s="1895"/>
      <c r="K352" s="1895"/>
    </row>
    <row r="353" spans="1:11" ht="15.75" customHeight="1">
      <c r="A353" s="1895"/>
      <c r="B353" s="1895"/>
      <c r="C353" s="1895"/>
      <c r="D353" s="1895"/>
      <c r="E353" s="1895"/>
      <c r="F353" s="1895"/>
      <c r="G353" s="1895"/>
      <c r="H353" s="1895"/>
      <c r="I353" s="1895"/>
      <c r="J353" s="1895"/>
      <c r="K353" s="1895"/>
    </row>
    <row r="354" spans="1:11" ht="15.75" customHeight="1">
      <c r="A354" s="1895"/>
      <c r="B354" s="1895"/>
      <c r="C354" s="1895"/>
      <c r="D354" s="1895"/>
      <c r="E354" s="1895"/>
      <c r="F354" s="1895"/>
      <c r="G354" s="1895"/>
      <c r="H354" s="1895"/>
      <c r="I354" s="1895"/>
      <c r="J354" s="1895"/>
      <c r="K354" s="1895"/>
    </row>
    <row r="355" spans="1:11" ht="15.75" customHeight="1">
      <c r="A355" s="1895"/>
      <c r="B355" s="1895"/>
      <c r="C355" s="1895"/>
      <c r="D355" s="1895"/>
      <c r="E355" s="1895"/>
      <c r="F355" s="1895"/>
      <c r="G355" s="1895"/>
      <c r="H355" s="1895"/>
      <c r="I355" s="1895"/>
      <c r="J355" s="1895"/>
      <c r="K355" s="1895"/>
    </row>
    <row r="356" spans="1:11" ht="15.75" customHeight="1">
      <c r="A356" s="1895"/>
      <c r="B356" s="1895"/>
      <c r="C356" s="1895"/>
      <c r="D356" s="1895"/>
      <c r="E356" s="1895"/>
      <c r="F356" s="1895"/>
      <c r="G356" s="1895"/>
      <c r="H356" s="1895"/>
      <c r="I356" s="1895"/>
      <c r="J356" s="1895"/>
      <c r="K356" s="1895"/>
    </row>
    <row r="357" spans="1:11" ht="15.75" customHeight="1">
      <c r="A357" s="1895"/>
      <c r="B357" s="1895"/>
      <c r="C357" s="1895"/>
      <c r="D357" s="1895"/>
      <c r="E357" s="1895"/>
      <c r="F357" s="1895"/>
      <c r="G357" s="1895"/>
      <c r="H357" s="1895"/>
      <c r="I357" s="1895"/>
      <c r="J357" s="1895"/>
      <c r="K357" s="1895"/>
    </row>
    <row r="358" spans="1:11" ht="15.75" customHeight="1">
      <c r="A358" s="1895"/>
      <c r="B358" s="1895"/>
      <c r="C358" s="1895"/>
      <c r="D358" s="1895"/>
      <c r="E358" s="1895"/>
      <c r="F358" s="1895"/>
      <c r="G358" s="1895"/>
      <c r="H358" s="1895"/>
      <c r="I358" s="1895"/>
      <c r="J358" s="1895"/>
      <c r="K358" s="1895"/>
    </row>
    <row r="359" spans="1:11" ht="15.75" customHeight="1">
      <c r="A359" s="1895"/>
      <c r="B359" s="1895"/>
      <c r="C359" s="1895"/>
      <c r="D359" s="1895"/>
      <c r="E359" s="1895"/>
      <c r="F359" s="1895"/>
      <c r="G359" s="1895"/>
      <c r="H359" s="1895"/>
      <c r="I359" s="1895"/>
      <c r="J359" s="1895"/>
      <c r="K359" s="1895"/>
    </row>
    <row r="360" spans="1:11" ht="15.75" customHeight="1">
      <c r="A360" s="1895"/>
      <c r="B360" s="1895"/>
      <c r="C360" s="1895"/>
      <c r="D360" s="1895"/>
      <c r="E360" s="1895"/>
      <c r="F360" s="1895"/>
      <c r="G360" s="1895"/>
      <c r="H360" s="1895"/>
      <c r="I360" s="1895"/>
      <c r="J360" s="1895"/>
      <c r="K360" s="1895"/>
    </row>
    <row r="361" spans="1:11" ht="15.75" customHeight="1">
      <c r="A361" s="1895"/>
      <c r="B361" s="1895"/>
      <c r="C361" s="1895"/>
      <c r="D361" s="1895"/>
      <c r="E361" s="1895"/>
      <c r="F361" s="1895"/>
      <c r="G361" s="1895"/>
      <c r="H361" s="1895"/>
      <c r="I361" s="1895"/>
      <c r="J361" s="1895"/>
      <c r="K361" s="1895"/>
    </row>
    <row r="362" spans="1:11" ht="15.75" customHeight="1">
      <c r="A362" s="1895"/>
      <c r="B362" s="1895"/>
      <c r="C362" s="1895"/>
      <c r="D362" s="1895"/>
      <c r="E362" s="1895"/>
      <c r="F362" s="1895"/>
      <c r="G362" s="1895"/>
      <c r="H362" s="1895"/>
      <c r="I362" s="1895"/>
      <c r="J362" s="1895"/>
      <c r="K362" s="1895"/>
    </row>
    <row r="363" spans="1:11" ht="15.75" customHeight="1">
      <c r="A363" s="1895"/>
      <c r="B363" s="1895"/>
      <c r="C363" s="1895"/>
      <c r="D363" s="1895"/>
      <c r="E363" s="1895"/>
      <c r="F363" s="1895"/>
      <c r="G363" s="1895"/>
      <c r="H363" s="1895"/>
      <c r="I363" s="1895"/>
      <c r="J363" s="1895"/>
      <c r="K363" s="1895"/>
    </row>
    <row r="364" spans="1:11" ht="15.75" customHeight="1">
      <c r="A364" s="1895"/>
      <c r="B364" s="1895"/>
      <c r="C364" s="1895"/>
      <c r="D364" s="1895"/>
      <c r="E364" s="1895"/>
      <c r="F364" s="1895"/>
      <c r="G364" s="1895"/>
      <c r="H364" s="1895"/>
      <c r="I364" s="1895"/>
      <c r="J364" s="1895"/>
      <c r="K364" s="1895"/>
    </row>
    <row r="365" spans="1:11" ht="15.75" customHeight="1">
      <c r="A365" s="1895"/>
      <c r="B365" s="1895"/>
      <c r="C365" s="1895"/>
      <c r="D365" s="1895"/>
      <c r="E365" s="1895"/>
      <c r="F365" s="1895"/>
      <c r="G365" s="1895"/>
      <c r="H365" s="1895"/>
      <c r="I365" s="1895"/>
      <c r="J365" s="1895"/>
      <c r="K365" s="1895"/>
    </row>
    <row r="366" spans="1:11" ht="15.75" customHeight="1">
      <c r="A366" s="1895"/>
      <c r="B366" s="1895"/>
      <c r="C366" s="1895"/>
      <c r="D366" s="1895"/>
      <c r="E366" s="1895"/>
      <c r="F366" s="1895"/>
      <c r="G366" s="1895"/>
      <c r="H366" s="1895"/>
      <c r="I366" s="1895"/>
      <c r="J366" s="1895"/>
      <c r="K366" s="1895"/>
    </row>
    <row r="367" spans="1:11" ht="15.75" customHeight="1">
      <c r="A367" s="1895"/>
      <c r="B367" s="1895"/>
      <c r="C367" s="1895"/>
      <c r="D367" s="1895"/>
      <c r="E367" s="1895"/>
      <c r="F367" s="1895"/>
      <c r="G367" s="1895"/>
      <c r="H367" s="1895"/>
      <c r="I367" s="1895"/>
      <c r="J367" s="1895"/>
      <c r="K367" s="1895"/>
    </row>
    <row r="368" spans="1:11" ht="15.75" customHeight="1">
      <c r="A368" s="1895"/>
      <c r="B368" s="1895"/>
      <c r="C368" s="1895"/>
      <c r="D368" s="1895"/>
      <c r="E368" s="1895"/>
      <c r="F368" s="1895"/>
      <c r="G368" s="1895"/>
      <c r="H368" s="1895"/>
      <c r="I368" s="1895"/>
      <c r="J368" s="1895"/>
      <c r="K368" s="1895"/>
    </row>
    <row r="369" spans="1:11" ht="15.75" customHeight="1">
      <c r="A369" s="1895"/>
      <c r="B369" s="1895"/>
      <c r="C369" s="1895"/>
      <c r="D369" s="1895"/>
      <c r="E369" s="1895"/>
      <c r="F369" s="1895"/>
      <c r="G369" s="1895"/>
      <c r="H369" s="1895"/>
      <c r="I369" s="1895"/>
      <c r="J369" s="1895"/>
      <c r="K369" s="1895"/>
    </row>
    <row r="370" spans="1:11" ht="15.75" customHeight="1">
      <c r="A370" s="1895"/>
      <c r="B370" s="1895"/>
      <c r="C370" s="1895"/>
      <c r="D370" s="1895"/>
      <c r="E370" s="1895"/>
      <c r="F370" s="1895"/>
      <c r="G370" s="1895"/>
      <c r="H370" s="1895"/>
      <c r="I370" s="1895"/>
      <c r="J370" s="1895"/>
      <c r="K370" s="1895"/>
    </row>
    <row r="371" spans="1:11" ht="15.75" customHeight="1">
      <c r="A371" s="1895"/>
      <c r="B371" s="1895"/>
      <c r="C371" s="1895"/>
      <c r="D371" s="1895"/>
      <c r="E371" s="1895"/>
      <c r="F371" s="1895"/>
      <c r="G371" s="1895"/>
      <c r="H371" s="1895"/>
      <c r="I371" s="1895"/>
      <c r="J371" s="1895"/>
      <c r="K371" s="1895"/>
    </row>
    <row r="372" spans="1:11" ht="15.75" customHeight="1">
      <c r="A372" s="1895"/>
      <c r="B372" s="1895"/>
      <c r="C372" s="1895"/>
      <c r="D372" s="1895"/>
      <c r="E372" s="1895"/>
      <c r="F372" s="1895"/>
      <c r="G372" s="1895"/>
      <c r="H372" s="1895"/>
      <c r="I372" s="1895"/>
      <c r="J372" s="1895"/>
      <c r="K372" s="1895"/>
    </row>
    <row r="373" spans="1:11" ht="15.75" customHeight="1">
      <c r="A373" s="1895"/>
      <c r="B373" s="1895"/>
      <c r="C373" s="1895"/>
      <c r="D373" s="1895"/>
      <c r="E373" s="1895"/>
      <c r="F373" s="1895"/>
      <c r="G373" s="1895"/>
      <c r="H373" s="1895"/>
      <c r="I373" s="1895"/>
      <c r="J373" s="1895"/>
      <c r="K373" s="1895"/>
    </row>
    <row r="374" spans="1:11" ht="15.75" customHeight="1">
      <c r="A374" s="1895"/>
      <c r="B374" s="1895"/>
      <c r="C374" s="1895"/>
      <c r="D374" s="1895"/>
      <c r="E374" s="1895"/>
      <c r="F374" s="1895"/>
      <c r="G374" s="1895"/>
      <c r="H374" s="1895"/>
      <c r="I374" s="1895"/>
      <c r="J374" s="1895"/>
      <c r="K374" s="1895"/>
    </row>
    <row r="375" spans="1:11" ht="15.75" customHeight="1">
      <c r="A375" s="1895"/>
      <c r="B375" s="1895"/>
      <c r="C375" s="1895"/>
      <c r="D375" s="1895"/>
      <c r="E375" s="1895"/>
      <c r="F375" s="1895"/>
      <c r="G375" s="1895"/>
      <c r="H375" s="1895"/>
      <c r="I375" s="1895"/>
      <c r="J375" s="1895"/>
      <c r="K375" s="1895"/>
    </row>
    <row r="376" spans="1:11" ht="15.75" customHeight="1">
      <c r="A376" s="1895"/>
      <c r="B376" s="1895"/>
      <c r="C376" s="1895"/>
      <c r="D376" s="1895"/>
      <c r="E376" s="1895"/>
      <c r="F376" s="1895"/>
      <c r="G376" s="1895"/>
      <c r="H376" s="1895"/>
      <c r="I376" s="1895"/>
      <c r="J376" s="1895"/>
      <c r="K376" s="1895"/>
    </row>
    <row r="377" spans="1:11" ht="15.75" customHeight="1">
      <c r="A377" s="1895"/>
      <c r="B377" s="1895"/>
      <c r="C377" s="1895"/>
      <c r="D377" s="1895"/>
      <c r="E377" s="1895"/>
      <c r="F377" s="1895"/>
      <c r="G377" s="1895"/>
      <c r="H377" s="1895"/>
      <c r="I377" s="1895"/>
      <c r="J377" s="1895"/>
      <c r="K377" s="1895"/>
    </row>
    <row r="378" spans="1:11" ht="15.75" customHeight="1">
      <c r="A378" s="1895"/>
      <c r="B378" s="1895"/>
      <c r="C378" s="1895"/>
      <c r="D378" s="1895"/>
      <c r="E378" s="1895"/>
      <c r="F378" s="1895"/>
      <c r="G378" s="1895"/>
      <c r="H378" s="1895"/>
      <c r="I378" s="1895"/>
      <c r="J378" s="1895"/>
      <c r="K378" s="1895"/>
    </row>
    <row r="379" spans="1:11" ht="15.75" customHeight="1">
      <c r="A379" s="1895"/>
      <c r="B379" s="1895"/>
      <c r="C379" s="1895"/>
      <c r="D379" s="1895"/>
      <c r="E379" s="1895"/>
      <c r="F379" s="1895"/>
      <c r="G379" s="1895"/>
      <c r="H379" s="1895"/>
      <c r="I379" s="1895"/>
      <c r="J379" s="1895"/>
      <c r="K379" s="1895"/>
    </row>
    <row r="380" spans="1:11" ht="15.75" customHeight="1">
      <c r="A380" s="1895"/>
      <c r="B380" s="1895"/>
      <c r="C380" s="1895"/>
      <c r="D380" s="1895"/>
      <c r="E380" s="1895"/>
      <c r="F380" s="1895"/>
      <c r="G380" s="1895"/>
      <c r="H380" s="1895"/>
      <c r="I380" s="1895"/>
      <c r="J380" s="1895"/>
      <c r="K380" s="1895"/>
    </row>
    <row r="381" spans="1:11" ht="15.75" customHeight="1">
      <c r="A381" s="1895"/>
      <c r="B381" s="1895"/>
      <c r="C381" s="1895"/>
      <c r="D381" s="1895"/>
      <c r="E381" s="1895"/>
      <c r="F381" s="1895"/>
      <c r="G381" s="1895"/>
      <c r="H381" s="1895"/>
      <c r="I381" s="1895"/>
      <c r="J381" s="1895"/>
      <c r="K381" s="1895"/>
    </row>
    <row r="382" spans="1:11" ht="15.75" customHeight="1">
      <c r="A382" s="1895"/>
      <c r="B382" s="1895"/>
      <c r="C382" s="1895"/>
      <c r="D382" s="1895"/>
      <c r="E382" s="1895"/>
      <c r="F382" s="1895"/>
      <c r="G382" s="1895"/>
      <c r="H382" s="1895"/>
      <c r="I382" s="1895"/>
      <c r="J382" s="1895"/>
      <c r="K382" s="1895"/>
    </row>
    <row r="383" spans="1:11" ht="15.75" customHeight="1">
      <c r="A383" s="1895"/>
      <c r="B383" s="1895"/>
      <c r="C383" s="1895"/>
      <c r="D383" s="1895"/>
      <c r="E383" s="1895"/>
      <c r="F383" s="1895"/>
      <c r="G383" s="1895"/>
      <c r="H383" s="1895"/>
      <c r="I383" s="1895"/>
      <c r="J383" s="1895"/>
      <c r="K383" s="1895"/>
    </row>
    <row r="384" spans="1:11" ht="15.75" customHeight="1">
      <c r="A384" s="1895"/>
      <c r="B384" s="1895"/>
      <c r="C384" s="1895"/>
      <c r="D384" s="1895"/>
      <c r="E384" s="1895"/>
      <c r="F384" s="1895"/>
      <c r="G384" s="1895"/>
      <c r="H384" s="1895"/>
      <c r="I384" s="1895"/>
      <c r="J384" s="1895"/>
      <c r="K384" s="1895"/>
    </row>
    <row r="385" spans="1:11" ht="15.75" customHeight="1">
      <c r="A385" s="1895"/>
      <c r="B385" s="1895"/>
      <c r="C385" s="1895"/>
      <c r="D385" s="1895"/>
      <c r="E385" s="1895"/>
      <c r="F385" s="1895"/>
      <c r="G385" s="1895"/>
      <c r="H385" s="1895"/>
      <c r="I385" s="1895"/>
      <c r="J385" s="1895"/>
      <c r="K385" s="1895"/>
    </row>
    <row r="386" spans="1:11" ht="15.75" customHeight="1">
      <c r="A386" s="1895"/>
      <c r="B386" s="1895"/>
      <c r="C386" s="1895"/>
      <c r="D386" s="1895"/>
      <c r="E386" s="1895"/>
      <c r="F386" s="1895"/>
      <c r="G386" s="1895"/>
      <c r="H386" s="1895"/>
      <c r="I386" s="1895"/>
      <c r="J386" s="1895"/>
      <c r="K386" s="1895"/>
    </row>
    <row r="387" spans="1:11" ht="15.75" customHeight="1">
      <c r="A387" s="1895"/>
      <c r="B387" s="1895"/>
      <c r="C387" s="1895"/>
      <c r="D387" s="1895"/>
      <c r="E387" s="1895"/>
      <c r="F387" s="1895"/>
      <c r="G387" s="1895"/>
      <c r="H387" s="1895"/>
      <c r="I387" s="1895"/>
      <c r="J387" s="1895"/>
      <c r="K387" s="1895"/>
    </row>
    <row r="388" spans="1:11" ht="15.75" customHeight="1">
      <c r="A388" s="1895"/>
      <c r="B388" s="1895"/>
      <c r="C388" s="1895"/>
      <c r="D388" s="1895"/>
      <c r="E388" s="1895"/>
      <c r="F388" s="1895"/>
      <c r="G388" s="1895"/>
      <c r="H388" s="1895"/>
      <c r="I388" s="1895"/>
      <c r="J388" s="1895"/>
      <c r="K388" s="1895"/>
    </row>
    <row r="389" spans="1:11" ht="15.75" customHeight="1">
      <c r="A389" s="1895"/>
      <c r="B389" s="1895"/>
      <c r="C389" s="1895"/>
      <c r="D389" s="1895"/>
      <c r="E389" s="1895"/>
      <c r="F389" s="1895"/>
      <c r="G389" s="1895"/>
      <c r="H389" s="1895"/>
      <c r="I389" s="1895"/>
      <c r="J389" s="1895"/>
      <c r="K389" s="1895"/>
    </row>
    <row r="390" spans="1:11" ht="15.75" customHeight="1">
      <c r="A390" s="1895"/>
      <c r="B390" s="1895"/>
      <c r="C390" s="1895"/>
      <c r="D390" s="1895"/>
      <c r="E390" s="1895"/>
      <c r="F390" s="1895"/>
      <c r="G390" s="1895"/>
      <c r="H390" s="1895"/>
      <c r="I390" s="1895"/>
      <c r="J390" s="1895"/>
      <c r="K390" s="1895"/>
    </row>
    <row r="391" spans="1:11" ht="15.75" customHeight="1">
      <c r="A391" s="1895"/>
      <c r="B391" s="1895"/>
      <c r="C391" s="1895"/>
      <c r="D391" s="1895"/>
      <c r="E391" s="1895"/>
      <c r="F391" s="1895"/>
      <c r="G391" s="1895"/>
      <c r="H391" s="1895"/>
      <c r="I391" s="1895"/>
      <c r="J391" s="1895"/>
      <c r="K391" s="1895"/>
    </row>
    <row r="392" spans="1:11" ht="15.75" customHeight="1">
      <c r="A392" s="1895"/>
      <c r="B392" s="1895"/>
      <c r="C392" s="1895"/>
      <c r="D392" s="1895"/>
      <c r="E392" s="1895"/>
      <c r="F392" s="1895"/>
      <c r="G392" s="1895"/>
      <c r="H392" s="1895"/>
      <c r="I392" s="1895"/>
      <c r="J392" s="1895"/>
      <c r="K392" s="1895"/>
    </row>
    <row r="393" spans="1:11" ht="15.75" customHeight="1">
      <c r="A393" s="1895"/>
      <c r="B393" s="1895"/>
      <c r="C393" s="1895"/>
      <c r="D393" s="1895"/>
      <c r="E393" s="1895"/>
      <c r="F393" s="1895"/>
      <c r="G393" s="1895"/>
      <c r="H393" s="1895"/>
      <c r="I393" s="1895"/>
      <c r="J393" s="1895"/>
      <c r="K393" s="1895"/>
    </row>
    <row r="394" spans="1:11" ht="15.75" customHeight="1">
      <c r="A394" s="1895"/>
      <c r="B394" s="1895"/>
      <c r="C394" s="1895"/>
      <c r="D394" s="1895"/>
      <c r="E394" s="1895"/>
      <c r="F394" s="1895"/>
      <c r="G394" s="1895"/>
      <c r="H394" s="1895"/>
      <c r="I394" s="1895"/>
      <c r="J394" s="1895"/>
      <c r="K394" s="1895"/>
    </row>
    <row r="395" spans="1:11" ht="15.75" customHeight="1">
      <c r="A395" s="1895"/>
      <c r="B395" s="1895"/>
      <c r="C395" s="1895"/>
      <c r="D395" s="1895"/>
      <c r="E395" s="1895"/>
      <c r="F395" s="1895"/>
      <c r="G395" s="1895"/>
      <c r="H395" s="1895"/>
      <c r="I395" s="1895"/>
      <c r="J395" s="1895"/>
      <c r="K395" s="1895"/>
    </row>
    <row r="396" spans="1:11" ht="15.75" customHeight="1">
      <c r="A396" s="1895"/>
      <c r="B396" s="1895"/>
      <c r="C396" s="1895"/>
      <c r="D396" s="1895"/>
      <c r="E396" s="1895"/>
      <c r="F396" s="1895"/>
      <c r="G396" s="1895"/>
      <c r="H396" s="1895"/>
      <c r="I396" s="1895"/>
      <c r="J396" s="1895"/>
      <c r="K396" s="1895"/>
    </row>
    <row r="397" spans="1:11" ht="15.75" customHeight="1">
      <c r="A397" s="1895"/>
      <c r="B397" s="1895"/>
      <c r="C397" s="1895"/>
      <c r="D397" s="1895"/>
      <c r="E397" s="1895"/>
      <c r="F397" s="1895"/>
      <c r="G397" s="1895"/>
      <c r="H397" s="1895"/>
      <c r="I397" s="1895"/>
      <c r="J397" s="1895"/>
      <c r="K397" s="1895"/>
    </row>
    <row r="398" spans="1:11" ht="15.75" customHeight="1">
      <c r="A398" s="1895"/>
      <c r="B398" s="1895"/>
      <c r="C398" s="1895"/>
      <c r="D398" s="1895"/>
      <c r="E398" s="1895"/>
      <c r="F398" s="1895"/>
      <c r="G398" s="1895"/>
      <c r="H398" s="1895"/>
      <c r="I398" s="1895"/>
      <c r="J398" s="1895"/>
      <c r="K398" s="1895"/>
    </row>
    <row r="399" spans="1:11" ht="15.75" customHeight="1">
      <c r="A399" s="1895"/>
      <c r="B399" s="1895"/>
      <c r="C399" s="1895"/>
      <c r="D399" s="1895"/>
      <c r="E399" s="1895"/>
      <c r="F399" s="1895"/>
      <c r="G399" s="1895"/>
      <c r="H399" s="1895"/>
      <c r="I399" s="1895"/>
      <c r="J399" s="1895"/>
      <c r="K399" s="1895"/>
    </row>
    <row r="400" spans="1:11" ht="15.75" customHeight="1">
      <c r="A400" s="1895"/>
      <c r="B400" s="1895"/>
      <c r="C400" s="1895"/>
      <c r="D400" s="1895"/>
      <c r="E400" s="1895"/>
      <c r="F400" s="1895"/>
      <c r="G400" s="1895"/>
      <c r="H400" s="1895"/>
      <c r="I400" s="1895"/>
      <c r="J400" s="1895"/>
      <c r="K400" s="1895"/>
    </row>
    <row r="401" spans="1:11" ht="15.75" customHeight="1">
      <c r="A401" s="1895"/>
      <c r="B401" s="1895"/>
      <c r="C401" s="1895"/>
      <c r="D401" s="1895"/>
      <c r="E401" s="1895"/>
      <c r="F401" s="1895"/>
      <c r="G401" s="1895"/>
      <c r="H401" s="1895"/>
      <c r="I401" s="1895"/>
      <c r="J401" s="1895"/>
      <c r="K401" s="1895"/>
    </row>
    <row r="402" spans="1:11" ht="15.75" customHeight="1">
      <c r="A402" s="1895"/>
      <c r="B402" s="1895"/>
      <c r="C402" s="1895"/>
      <c r="D402" s="1895"/>
      <c r="E402" s="1895"/>
      <c r="F402" s="1895"/>
      <c r="G402" s="1895"/>
      <c r="H402" s="1895"/>
      <c r="I402" s="1895"/>
      <c r="J402" s="1895"/>
      <c r="K402" s="1895"/>
    </row>
    <row r="403" spans="1:11" ht="15.75" customHeight="1">
      <c r="A403" s="1895"/>
      <c r="B403" s="1895"/>
      <c r="C403" s="1895"/>
      <c r="D403" s="1895"/>
      <c r="E403" s="1895"/>
      <c r="F403" s="1895"/>
      <c r="G403" s="1895"/>
      <c r="H403" s="1895"/>
      <c r="I403" s="1895"/>
      <c r="J403" s="1895"/>
      <c r="K403" s="1895"/>
    </row>
    <row r="404" spans="1:11" ht="15.75" customHeight="1">
      <c r="A404" s="1895"/>
      <c r="B404" s="1895"/>
      <c r="C404" s="1895"/>
      <c r="D404" s="1895"/>
      <c r="E404" s="1895"/>
      <c r="F404" s="1895"/>
      <c r="G404" s="1895"/>
      <c r="H404" s="1895"/>
      <c r="I404" s="1895"/>
      <c r="J404" s="1895"/>
      <c r="K404" s="1895"/>
    </row>
    <row r="405" spans="1:11" ht="15.75" customHeight="1">
      <c r="A405" s="1895"/>
      <c r="B405" s="1895"/>
      <c r="C405" s="1895"/>
      <c r="D405" s="1895"/>
      <c r="E405" s="1895"/>
      <c r="F405" s="1895"/>
      <c r="G405" s="1895"/>
      <c r="H405" s="1895"/>
      <c r="I405" s="1895"/>
      <c r="J405" s="1895"/>
      <c r="K405" s="1895"/>
    </row>
    <row r="406" spans="1:11" ht="15.75" customHeight="1">
      <c r="A406" s="1895"/>
      <c r="B406" s="1895"/>
      <c r="C406" s="1895"/>
      <c r="D406" s="1895"/>
      <c r="E406" s="1895"/>
      <c r="F406" s="1895"/>
      <c r="G406" s="1895"/>
      <c r="H406" s="1895"/>
      <c r="I406" s="1895"/>
      <c r="J406" s="1895"/>
      <c r="K406" s="1895"/>
    </row>
    <row r="407" spans="1:11" ht="15.75" customHeight="1">
      <c r="A407" s="1895"/>
      <c r="B407" s="1895"/>
      <c r="C407" s="1895"/>
      <c r="D407" s="1895"/>
      <c r="E407" s="1895"/>
      <c r="F407" s="1895"/>
      <c r="G407" s="1895"/>
      <c r="H407" s="1895"/>
      <c r="I407" s="1895"/>
      <c r="J407" s="1895"/>
      <c r="K407" s="1895"/>
    </row>
    <row r="408" spans="1:11" ht="15.75" customHeight="1">
      <c r="A408" s="1895"/>
      <c r="B408" s="1895"/>
      <c r="C408" s="1895"/>
      <c r="D408" s="1895"/>
      <c r="E408" s="1895"/>
      <c r="F408" s="1895"/>
      <c r="G408" s="1895"/>
      <c r="H408" s="1895"/>
      <c r="I408" s="1895"/>
      <c r="J408" s="1895"/>
      <c r="K408" s="1895"/>
    </row>
    <row r="409" spans="1:11" ht="15.75" customHeight="1">
      <c r="A409" s="1895"/>
      <c r="B409" s="1895"/>
      <c r="C409" s="1895"/>
      <c r="D409" s="1895"/>
      <c r="E409" s="1895"/>
      <c r="F409" s="1895"/>
      <c r="G409" s="1895"/>
      <c r="H409" s="1895"/>
      <c r="I409" s="1895"/>
      <c r="J409" s="1895"/>
      <c r="K409" s="1895"/>
    </row>
    <row r="410" spans="1:11" ht="15.75" customHeight="1">
      <c r="A410" s="1895"/>
      <c r="B410" s="1895"/>
      <c r="C410" s="1895"/>
      <c r="D410" s="1895"/>
      <c r="E410" s="1895"/>
      <c r="F410" s="1895"/>
      <c r="G410" s="1895"/>
      <c r="H410" s="1895"/>
      <c r="I410" s="1895"/>
      <c r="J410" s="1895"/>
      <c r="K410" s="1895"/>
    </row>
    <row r="411" spans="1:11" ht="15.75" customHeight="1">
      <c r="A411" s="1895"/>
      <c r="B411" s="1895"/>
      <c r="C411" s="1895"/>
      <c r="D411" s="1895"/>
      <c r="E411" s="1895"/>
      <c r="F411" s="1895"/>
      <c r="G411" s="1895"/>
      <c r="H411" s="1895"/>
      <c r="I411" s="1895"/>
      <c r="J411" s="1895"/>
      <c r="K411" s="1895"/>
    </row>
    <row r="412" spans="1:11" ht="15.75" customHeight="1">
      <c r="A412" s="1895"/>
      <c r="B412" s="1895"/>
      <c r="C412" s="1895"/>
      <c r="D412" s="1895"/>
      <c r="E412" s="1895"/>
      <c r="F412" s="1895"/>
      <c r="G412" s="1895"/>
      <c r="H412" s="1895"/>
      <c r="I412" s="1895"/>
      <c r="J412" s="1895"/>
      <c r="K412" s="1895"/>
    </row>
    <row r="413" spans="1:11" ht="15.75" customHeight="1">
      <c r="A413" s="1895"/>
      <c r="B413" s="1895"/>
      <c r="C413" s="1895"/>
      <c r="D413" s="1895"/>
      <c r="E413" s="1895"/>
      <c r="F413" s="1895"/>
      <c r="G413" s="1895"/>
      <c r="H413" s="1895"/>
      <c r="I413" s="1895"/>
      <c r="J413" s="1895"/>
      <c r="K413" s="1895"/>
    </row>
    <row r="414" spans="1:11" ht="15.75" customHeight="1">
      <c r="A414" s="1895"/>
      <c r="B414" s="1895"/>
      <c r="C414" s="1895"/>
      <c r="D414" s="1895"/>
      <c r="E414" s="1895"/>
      <c r="F414" s="1895"/>
      <c r="G414" s="1895"/>
      <c r="H414" s="1895"/>
      <c r="I414" s="1895"/>
      <c r="J414" s="1895"/>
      <c r="K414" s="1895"/>
    </row>
    <row r="415" spans="1:11" ht="15.75" customHeight="1">
      <c r="A415" s="1895"/>
      <c r="B415" s="1895"/>
      <c r="C415" s="1895"/>
      <c r="D415" s="1895"/>
      <c r="E415" s="1895"/>
      <c r="F415" s="1895"/>
      <c r="G415" s="1895"/>
      <c r="H415" s="1895"/>
      <c r="I415" s="1895"/>
      <c r="J415" s="1895"/>
      <c r="K415" s="1895"/>
    </row>
    <row r="416" spans="1:11" ht="15.75" customHeight="1">
      <c r="A416" s="1895"/>
      <c r="B416" s="1895"/>
      <c r="C416" s="1895"/>
      <c r="D416" s="1895"/>
      <c r="E416" s="1895"/>
      <c r="F416" s="1895"/>
      <c r="G416" s="1895"/>
      <c r="H416" s="1895"/>
      <c r="I416" s="1895"/>
      <c r="J416" s="1895"/>
      <c r="K416" s="1895"/>
    </row>
    <row r="417" spans="1:11" ht="15.75" customHeight="1">
      <c r="A417" s="1895"/>
      <c r="B417" s="1895"/>
      <c r="C417" s="1895"/>
      <c r="D417" s="1895"/>
      <c r="E417" s="1895"/>
      <c r="F417" s="1895"/>
      <c r="G417" s="1895"/>
      <c r="H417" s="1895"/>
      <c r="I417" s="1895"/>
      <c r="J417" s="1895"/>
      <c r="K417" s="1895"/>
    </row>
    <row r="418" spans="1:11" ht="15.75" customHeight="1">
      <c r="A418" s="1895"/>
      <c r="B418" s="1895"/>
      <c r="C418" s="1895"/>
      <c r="D418" s="1895"/>
      <c r="E418" s="1895"/>
      <c r="F418" s="1895"/>
      <c r="G418" s="1895"/>
      <c r="H418" s="1895"/>
      <c r="I418" s="1895"/>
      <c r="J418" s="1895"/>
      <c r="K418" s="1895"/>
    </row>
    <row r="419" spans="1:11" ht="15.75" customHeight="1">
      <c r="A419" s="1895"/>
      <c r="B419" s="1895"/>
      <c r="C419" s="1895"/>
      <c r="D419" s="1895"/>
      <c r="E419" s="1895"/>
      <c r="F419" s="1895"/>
      <c r="G419" s="1895"/>
      <c r="H419" s="1895"/>
      <c r="I419" s="1895"/>
      <c r="J419" s="1895"/>
      <c r="K419" s="1895"/>
    </row>
    <row r="420" spans="1:11" ht="15.75" customHeight="1">
      <c r="A420" s="1895"/>
      <c r="B420" s="1895"/>
      <c r="C420" s="1895"/>
      <c r="D420" s="1895"/>
      <c r="E420" s="1895"/>
      <c r="F420" s="1895"/>
      <c r="G420" s="1895"/>
      <c r="H420" s="1895"/>
      <c r="I420" s="1895"/>
      <c r="J420" s="1895"/>
      <c r="K420" s="1895"/>
    </row>
    <row r="421" spans="1:11" ht="15.75" customHeight="1">
      <c r="A421" s="1895"/>
      <c r="B421" s="1895"/>
      <c r="C421" s="1895"/>
      <c r="D421" s="1895"/>
      <c r="E421" s="1895"/>
      <c r="F421" s="1895"/>
      <c r="G421" s="1895"/>
      <c r="H421" s="1895"/>
      <c r="I421" s="1895"/>
      <c r="J421" s="1895"/>
      <c r="K421" s="1895"/>
    </row>
    <row r="422" spans="1:11" ht="15.75" customHeight="1">
      <c r="A422" s="1895"/>
      <c r="B422" s="1895"/>
      <c r="C422" s="1895"/>
      <c r="D422" s="1895"/>
      <c r="E422" s="1895"/>
      <c r="F422" s="1895"/>
      <c r="G422" s="1895"/>
      <c r="H422" s="1895"/>
      <c r="I422" s="1895"/>
      <c r="J422" s="1895"/>
      <c r="K422" s="1895"/>
    </row>
    <row r="423" spans="1:11" ht="15.75" customHeight="1">
      <c r="A423" s="1895"/>
      <c r="B423" s="1895"/>
      <c r="C423" s="1895"/>
      <c r="D423" s="1895"/>
      <c r="E423" s="1895"/>
      <c r="F423" s="1895"/>
      <c r="G423" s="1895"/>
      <c r="H423" s="1895"/>
      <c r="I423" s="1895"/>
      <c r="J423" s="1895"/>
      <c r="K423" s="1895"/>
    </row>
    <row r="424" spans="1:11" ht="15.75" customHeight="1">
      <c r="A424" s="1895"/>
      <c r="B424" s="1895"/>
      <c r="C424" s="1895"/>
      <c r="D424" s="1895"/>
      <c r="E424" s="1895"/>
      <c r="F424" s="1895"/>
      <c r="G424" s="1895"/>
      <c r="H424" s="1895"/>
      <c r="I424" s="1895"/>
      <c r="J424" s="1895"/>
      <c r="K424" s="1895"/>
    </row>
    <row r="425" spans="1:11" ht="15.75" customHeight="1">
      <c r="A425" s="1895"/>
      <c r="B425" s="1895"/>
      <c r="C425" s="1895"/>
      <c r="D425" s="1895"/>
      <c r="E425" s="1895"/>
      <c r="F425" s="1895"/>
      <c r="G425" s="1895"/>
      <c r="H425" s="1895"/>
      <c r="I425" s="1895"/>
      <c r="J425" s="1895"/>
      <c r="K425" s="1895"/>
    </row>
    <row r="426" spans="1:11" ht="15.75" customHeight="1">
      <c r="A426" s="1895"/>
      <c r="B426" s="1895"/>
      <c r="C426" s="1895"/>
      <c r="D426" s="1895"/>
      <c r="E426" s="1895"/>
      <c r="F426" s="1895"/>
      <c r="G426" s="1895"/>
      <c r="H426" s="1895"/>
      <c r="I426" s="1895"/>
      <c r="J426" s="1895"/>
      <c r="K426" s="1895"/>
    </row>
    <row r="427" spans="1:11" ht="15.75" customHeight="1">
      <c r="A427" s="1895"/>
      <c r="B427" s="1895"/>
      <c r="C427" s="1895"/>
      <c r="D427" s="1895"/>
      <c r="E427" s="1895"/>
      <c r="F427" s="1895"/>
      <c r="G427" s="1895"/>
      <c r="H427" s="1895"/>
      <c r="I427" s="1895"/>
      <c r="J427" s="1895"/>
      <c r="K427" s="1895"/>
    </row>
    <row r="428" spans="1:11" ht="15.75" customHeight="1">
      <c r="A428" s="1895"/>
      <c r="B428" s="1895"/>
      <c r="C428" s="1895"/>
      <c r="D428" s="1895"/>
      <c r="E428" s="1895"/>
      <c r="F428" s="1895"/>
      <c r="G428" s="1895"/>
      <c r="H428" s="1895"/>
      <c r="I428" s="1895"/>
      <c r="J428" s="1895"/>
      <c r="K428" s="1895"/>
    </row>
    <row r="429" spans="1:11" ht="15.75" customHeight="1">
      <c r="A429" s="1895"/>
      <c r="B429" s="1895"/>
      <c r="C429" s="1895"/>
      <c r="D429" s="1895"/>
      <c r="E429" s="1895"/>
      <c r="F429" s="1895"/>
      <c r="G429" s="1895"/>
      <c r="H429" s="1895"/>
      <c r="I429" s="1895"/>
      <c r="J429" s="1895"/>
      <c r="K429" s="1895"/>
    </row>
    <row r="430" spans="1:11" ht="15.75" customHeight="1">
      <c r="A430" s="1895"/>
      <c r="B430" s="1895"/>
      <c r="C430" s="1895"/>
      <c r="D430" s="1895"/>
      <c r="E430" s="1895"/>
      <c r="F430" s="1895"/>
      <c r="G430" s="1895"/>
      <c r="H430" s="1895"/>
      <c r="I430" s="1895"/>
      <c r="J430" s="1895"/>
      <c r="K430" s="1895"/>
    </row>
    <row r="431" spans="1:11" ht="15.75" customHeight="1">
      <c r="A431" s="1895"/>
      <c r="B431" s="1895"/>
      <c r="C431" s="1895"/>
      <c r="D431" s="1895"/>
      <c r="E431" s="1895"/>
      <c r="F431" s="1895"/>
      <c r="G431" s="1895"/>
      <c r="H431" s="1895"/>
      <c r="I431" s="1895"/>
      <c r="J431" s="1895"/>
      <c r="K431" s="1895"/>
    </row>
    <row r="432" spans="1:11" ht="15.75" customHeight="1">
      <c r="A432" s="1895"/>
      <c r="B432" s="1895"/>
      <c r="C432" s="1895"/>
      <c r="D432" s="1895"/>
      <c r="E432" s="1895"/>
      <c r="F432" s="1895"/>
      <c r="G432" s="1895"/>
      <c r="H432" s="1895"/>
      <c r="I432" s="1895"/>
      <c r="J432" s="1895"/>
      <c r="K432" s="1895"/>
    </row>
    <row r="433" spans="1:11" ht="15.75" customHeight="1">
      <c r="A433" s="1895"/>
      <c r="B433" s="1895"/>
      <c r="C433" s="1895"/>
      <c r="D433" s="1895"/>
      <c r="E433" s="1895"/>
      <c r="F433" s="1895"/>
      <c r="G433" s="1895"/>
      <c r="H433" s="1895"/>
      <c r="I433" s="1895"/>
      <c r="J433" s="1895"/>
      <c r="K433" s="1895"/>
    </row>
    <row r="434" spans="1:11" ht="15.75" customHeight="1">
      <c r="A434" s="1895"/>
      <c r="B434" s="1895"/>
      <c r="C434" s="1895"/>
      <c r="D434" s="1895"/>
      <c r="E434" s="1895"/>
      <c r="F434" s="1895"/>
      <c r="G434" s="1895"/>
      <c r="H434" s="1895"/>
      <c r="I434" s="1895"/>
      <c r="J434" s="1895"/>
      <c r="K434" s="1895"/>
    </row>
    <row r="435" spans="1:11" ht="15.75" customHeight="1">
      <c r="A435" s="1895"/>
      <c r="B435" s="1895"/>
      <c r="C435" s="1895"/>
      <c r="D435" s="1895"/>
      <c r="E435" s="1895"/>
      <c r="F435" s="1895"/>
      <c r="G435" s="1895"/>
      <c r="H435" s="1895"/>
      <c r="I435" s="1895"/>
      <c r="J435" s="1895"/>
      <c r="K435" s="1895"/>
    </row>
    <row r="436" spans="1:11" ht="15.75" customHeight="1">
      <c r="A436" s="1895"/>
      <c r="B436" s="1895"/>
      <c r="C436" s="1895"/>
      <c r="D436" s="1895"/>
      <c r="E436" s="1895"/>
      <c r="F436" s="1895"/>
      <c r="G436" s="1895"/>
      <c r="H436" s="1895"/>
      <c r="I436" s="1895"/>
      <c r="J436" s="1895"/>
      <c r="K436" s="1895"/>
    </row>
    <row r="437" spans="1:11" ht="15.75" customHeight="1">
      <c r="A437" s="1895"/>
      <c r="B437" s="1895"/>
      <c r="C437" s="1895"/>
      <c r="D437" s="1895"/>
      <c r="E437" s="1895"/>
      <c r="F437" s="1895"/>
      <c r="G437" s="1895"/>
      <c r="H437" s="1895"/>
      <c r="I437" s="1895"/>
      <c r="J437" s="1895"/>
      <c r="K437" s="1895"/>
    </row>
    <row r="438" spans="1:11" ht="15.75" customHeight="1">
      <c r="A438" s="1895"/>
      <c r="B438" s="1895"/>
      <c r="C438" s="1895"/>
      <c r="D438" s="1895"/>
      <c r="E438" s="1895"/>
      <c r="F438" s="1895"/>
      <c r="G438" s="1895"/>
      <c r="H438" s="1895"/>
      <c r="I438" s="1895"/>
      <c r="J438" s="1895"/>
      <c r="K438" s="1895"/>
    </row>
    <row r="439" spans="1:11" ht="15.75" customHeight="1">
      <c r="A439" s="1895"/>
      <c r="B439" s="1895"/>
      <c r="C439" s="1895"/>
      <c r="D439" s="1895"/>
      <c r="E439" s="1895"/>
      <c r="F439" s="1895"/>
      <c r="G439" s="1895"/>
      <c r="H439" s="1895"/>
      <c r="I439" s="1895"/>
      <c r="J439" s="1895"/>
      <c r="K439" s="1895"/>
    </row>
    <row r="440" spans="1:11" ht="15.75" customHeight="1">
      <c r="A440" s="1895"/>
      <c r="B440" s="1895"/>
      <c r="C440" s="1895"/>
      <c r="D440" s="1895"/>
      <c r="E440" s="1895"/>
      <c r="F440" s="1895"/>
      <c r="G440" s="1895"/>
      <c r="H440" s="1895"/>
      <c r="I440" s="1895"/>
      <c r="J440" s="1895"/>
      <c r="K440" s="1895"/>
    </row>
    <row r="441" spans="1:11" ht="15.75" customHeight="1">
      <c r="A441" s="1895"/>
      <c r="B441" s="1895"/>
      <c r="C441" s="1895"/>
      <c r="D441" s="1895"/>
      <c r="E441" s="1895"/>
      <c r="F441" s="1895"/>
      <c r="G441" s="1895"/>
      <c r="H441" s="1895"/>
      <c r="I441" s="1895"/>
      <c r="J441" s="1895"/>
      <c r="K441" s="1895"/>
    </row>
    <row r="442" spans="1:11" ht="15.75" customHeight="1">
      <c r="A442" s="1895"/>
      <c r="B442" s="1895"/>
      <c r="C442" s="1895"/>
      <c r="D442" s="1895"/>
      <c r="E442" s="1895"/>
      <c r="F442" s="1895"/>
      <c r="G442" s="1895"/>
      <c r="H442" s="1895"/>
      <c r="I442" s="1895"/>
      <c r="J442" s="1895"/>
      <c r="K442" s="1895"/>
    </row>
    <row r="443" spans="1:11" ht="15.75" customHeight="1">
      <c r="A443" s="1895"/>
      <c r="B443" s="1895"/>
      <c r="C443" s="1895"/>
      <c r="D443" s="1895"/>
      <c r="E443" s="1895"/>
      <c r="F443" s="1895"/>
      <c r="G443" s="1895"/>
      <c r="H443" s="1895"/>
      <c r="I443" s="1895"/>
      <c r="J443" s="1895"/>
      <c r="K443" s="1895"/>
    </row>
    <row r="444" spans="1:11" ht="15.75" customHeight="1">
      <c r="A444" s="1895"/>
      <c r="B444" s="1895"/>
      <c r="C444" s="1895"/>
      <c r="D444" s="1895"/>
      <c r="E444" s="1895"/>
      <c r="F444" s="1895"/>
      <c r="G444" s="1895"/>
      <c r="H444" s="1895"/>
      <c r="I444" s="1895"/>
      <c r="J444" s="1895"/>
      <c r="K444" s="1895"/>
    </row>
    <row r="445" spans="1:11" ht="15.75" customHeight="1">
      <c r="A445" s="1895"/>
      <c r="B445" s="1895"/>
      <c r="C445" s="1895"/>
      <c r="D445" s="1895"/>
      <c r="E445" s="1895"/>
      <c r="F445" s="1895"/>
      <c r="G445" s="1895"/>
      <c r="H445" s="1895"/>
      <c r="I445" s="1895"/>
      <c r="J445" s="1895"/>
      <c r="K445" s="1895"/>
    </row>
    <row r="446" spans="1:11" ht="15.75" customHeight="1">
      <c r="A446" s="1895"/>
      <c r="B446" s="1895"/>
      <c r="C446" s="1895"/>
      <c r="D446" s="1895"/>
      <c r="E446" s="1895"/>
      <c r="F446" s="1895"/>
      <c r="G446" s="1895"/>
      <c r="H446" s="1895"/>
      <c r="I446" s="1895"/>
      <c r="J446" s="1895"/>
      <c r="K446" s="1895"/>
    </row>
    <row r="447" spans="1:11" ht="15.75" customHeight="1">
      <c r="A447" s="1895"/>
      <c r="B447" s="1895"/>
      <c r="C447" s="1895"/>
      <c r="D447" s="1895"/>
      <c r="E447" s="1895"/>
      <c r="F447" s="1895"/>
      <c r="G447" s="1895"/>
      <c r="H447" s="1895"/>
      <c r="I447" s="1895"/>
      <c r="J447" s="1895"/>
      <c r="K447" s="1895"/>
    </row>
    <row r="448" spans="1:11" ht="15.75" customHeight="1">
      <c r="A448" s="1895"/>
      <c r="B448" s="1895"/>
      <c r="C448" s="1895"/>
      <c r="D448" s="1895"/>
      <c r="E448" s="1895"/>
      <c r="F448" s="1895"/>
      <c r="G448" s="1895"/>
      <c r="H448" s="1895"/>
      <c r="I448" s="1895"/>
      <c r="J448" s="1895"/>
      <c r="K448" s="1895"/>
    </row>
    <row r="449" spans="1:11" ht="15.75" customHeight="1">
      <c r="A449" s="1895"/>
      <c r="B449" s="1895"/>
      <c r="C449" s="1895"/>
      <c r="D449" s="1895"/>
      <c r="E449" s="1895"/>
      <c r="F449" s="1895"/>
      <c r="G449" s="1895"/>
      <c r="H449" s="1895"/>
      <c r="I449" s="1895"/>
      <c r="J449" s="1895"/>
      <c r="K449" s="1895"/>
    </row>
    <row r="450" spans="1:11" ht="15.75" customHeight="1">
      <c r="A450" s="1895"/>
      <c r="B450" s="1895"/>
      <c r="C450" s="1895"/>
      <c r="D450" s="1895"/>
      <c r="E450" s="1895"/>
      <c r="F450" s="1895"/>
      <c r="G450" s="1895"/>
      <c r="H450" s="1895"/>
      <c r="I450" s="1895"/>
      <c r="J450" s="1895"/>
      <c r="K450" s="1895"/>
    </row>
    <row r="451" spans="1:11" ht="15.75" customHeight="1">
      <c r="A451" s="1895"/>
      <c r="B451" s="1895"/>
      <c r="C451" s="1895"/>
      <c r="D451" s="1895"/>
      <c r="E451" s="1895"/>
      <c r="F451" s="1895"/>
      <c r="G451" s="1895"/>
      <c r="H451" s="1895"/>
      <c r="I451" s="1895"/>
      <c r="J451" s="1895"/>
      <c r="K451" s="1895"/>
    </row>
    <row r="452" spans="1:11" ht="15.75" customHeight="1">
      <c r="A452" s="1895"/>
      <c r="B452" s="1895"/>
      <c r="C452" s="1895"/>
      <c r="D452" s="1895"/>
      <c r="E452" s="1895"/>
      <c r="F452" s="1895"/>
      <c r="G452" s="1895"/>
      <c r="H452" s="1895"/>
      <c r="I452" s="1895"/>
      <c r="J452" s="1895"/>
      <c r="K452" s="1895"/>
    </row>
    <row r="453" spans="1:11" ht="15.75" customHeight="1">
      <c r="A453" s="1895"/>
      <c r="B453" s="1895"/>
      <c r="C453" s="1895"/>
      <c r="D453" s="1895"/>
      <c r="E453" s="1895"/>
      <c r="F453" s="1895"/>
      <c r="G453" s="1895"/>
      <c r="H453" s="1895"/>
      <c r="I453" s="1895"/>
      <c r="J453" s="1895"/>
      <c r="K453" s="1895"/>
    </row>
    <row r="454" spans="1:11" ht="15.75" customHeight="1">
      <c r="A454" s="1895"/>
      <c r="B454" s="1895"/>
      <c r="C454" s="1895"/>
      <c r="D454" s="1895"/>
      <c r="E454" s="1895"/>
      <c r="F454" s="1895"/>
      <c r="G454" s="1895"/>
      <c r="H454" s="1895"/>
      <c r="I454" s="1895"/>
      <c r="J454" s="1895"/>
      <c r="K454" s="1895"/>
    </row>
    <row r="455" spans="1:11" ht="15.75" customHeight="1">
      <c r="A455" s="1895"/>
      <c r="B455" s="1895"/>
      <c r="C455" s="1895"/>
      <c r="D455" s="1895"/>
      <c r="E455" s="1895"/>
      <c r="F455" s="1895"/>
      <c r="G455" s="1895"/>
      <c r="H455" s="1895"/>
      <c r="I455" s="1895"/>
      <c r="J455" s="1895"/>
      <c r="K455" s="1895"/>
    </row>
    <row r="456" spans="1:11" ht="15.75" customHeight="1">
      <c r="A456" s="1895"/>
      <c r="B456" s="1895"/>
      <c r="C456" s="1895"/>
      <c r="D456" s="1895"/>
      <c r="E456" s="1895"/>
      <c r="F456" s="1895"/>
      <c r="G456" s="1895"/>
      <c r="H456" s="1895"/>
      <c r="I456" s="1895"/>
      <c r="J456" s="1895"/>
      <c r="K456" s="1895"/>
    </row>
    <row r="457" spans="1:11" ht="15.75" customHeight="1">
      <c r="A457" s="1895"/>
      <c r="B457" s="1895"/>
      <c r="C457" s="1895"/>
      <c r="D457" s="1895"/>
      <c r="E457" s="1895"/>
      <c r="F457" s="1895"/>
      <c r="G457" s="1895"/>
      <c r="H457" s="1895"/>
      <c r="I457" s="1895"/>
      <c r="J457" s="1895"/>
      <c r="K457" s="1895"/>
    </row>
    <row r="458" spans="1:11" ht="15.75" customHeight="1">
      <c r="A458" s="1895"/>
      <c r="B458" s="1895"/>
      <c r="C458" s="1895"/>
      <c r="D458" s="1895"/>
      <c r="E458" s="1895"/>
      <c r="F458" s="1895"/>
      <c r="G458" s="1895"/>
      <c r="H458" s="1895"/>
      <c r="I458" s="1895"/>
      <c r="J458" s="1895"/>
      <c r="K458" s="1895"/>
    </row>
    <row r="459" spans="1:11" ht="15.75" customHeight="1">
      <c r="A459" s="1895"/>
      <c r="B459" s="1895"/>
      <c r="C459" s="1895"/>
      <c r="D459" s="1895"/>
      <c r="E459" s="1895"/>
      <c r="F459" s="1895"/>
      <c r="G459" s="1895"/>
      <c r="H459" s="1895"/>
      <c r="I459" s="1895"/>
      <c r="J459" s="1895"/>
      <c r="K459" s="1895"/>
    </row>
    <row r="460" spans="1:11" ht="15.75" customHeight="1">
      <c r="A460" s="1895"/>
      <c r="B460" s="1895"/>
      <c r="C460" s="1895"/>
      <c r="D460" s="1895"/>
      <c r="E460" s="1895"/>
      <c r="F460" s="1895"/>
      <c r="G460" s="1895"/>
      <c r="H460" s="1895"/>
      <c r="I460" s="1895"/>
      <c r="J460" s="1895"/>
      <c r="K460" s="1895"/>
    </row>
    <row r="461" spans="1:11" ht="15.75" customHeight="1">
      <c r="A461" s="1895"/>
      <c r="B461" s="1895"/>
      <c r="C461" s="1895"/>
      <c r="D461" s="1895"/>
      <c r="E461" s="1895"/>
      <c r="F461" s="1895"/>
      <c r="G461" s="1895"/>
      <c r="H461" s="1895"/>
      <c r="I461" s="1895"/>
      <c r="J461" s="1895"/>
      <c r="K461" s="1895"/>
    </row>
    <row r="462" spans="1:11" ht="15.75" customHeight="1">
      <c r="A462" s="1895"/>
      <c r="B462" s="1895"/>
      <c r="C462" s="1895"/>
      <c r="D462" s="1895"/>
      <c r="E462" s="1895"/>
      <c r="F462" s="1895"/>
      <c r="G462" s="1895"/>
      <c r="H462" s="1895"/>
      <c r="I462" s="1895"/>
      <c r="J462" s="1895"/>
      <c r="K462" s="1895"/>
    </row>
    <row r="463" spans="1:11" ht="15.75" customHeight="1">
      <c r="A463" s="1895"/>
      <c r="B463" s="1895"/>
      <c r="C463" s="1895"/>
      <c r="D463" s="1895"/>
      <c r="E463" s="1895"/>
      <c r="F463" s="1895"/>
      <c r="G463" s="1895"/>
      <c r="H463" s="1895"/>
      <c r="I463" s="1895"/>
      <c r="J463" s="1895"/>
      <c r="K463" s="1895"/>
    </row>
    <row r="464" spans="1:11" ht="15.75" customHeight="1">
      <c r="A464" s="1895"/>
      <c r="B464" s="1895"/>
      <c r="C464" s="1895"/>
      <c r="D464" s="1895"/>
      <c r="E464" s="1895"/>
      <c r="F464" s="1895"/>
      <c r="G464" s="1895"/>
      <c r="H464" s="1895"/>
      <c r="I464" s="1895"/>
      <c r="J464" s="1895"/>
      <c r="K464" s="1895"/>
    </row>
    <row r="465" spans="1:11" ht="15.75" customHeight="1">
      <c r="A465" s="1895"/>
      <c r="B465" s="1895"/>
      <c r="C465" s="1895"/>
      <c r="D465" s="1895"/>
      <c r="E465" s="1895"/>
      <c r="F465" s="1895"/>
      <c r="G465" s="1895"/>
      <c r="H465" s="1895"/>
      <c r="I465" s="1895"/>
      <c r="J465" s="1895"/>
      <c r="K465" s="1895"/>
    </row>
    <row r="466" spans="1:11" ht="15.75" customHeight="1">
      <c r="A466" s="1895"/>
      <c r="B466" s="1895"/>
      <c r="C466" s="1895"/>
      <c r="D466" s="1895"/>
      <c r="E466" s="1895"/>
      <c r="F466" s="1895"/>
      <c r="G466" s="1895"/>
      <c r="H466" s="1895"/>
      <c r="I466" s="1895"/>
      <c r="J466" s="1895"/>
      <c r="K466" s="1895"/>
    </row>
    <row r="467" spans="1:11" ht="15.75" customHeight="1">
      <c r="A467" s="1895"/>
      <c r="B467" s="1895"/>
      <c r="C467" s="1895"/>
      <c r="D467" s="1895"/>
      <c r="E467" s="1895"/>
      <c r="F467" s="1895"/>
      <c r="G467" s="1895"/>
      <c r="H467" s="1895"/>
      <c r="I467" s="1895"/>
      <c r="J467" s="1895"/>
      <c r="K467" s="1895"/>
    </row>
    <row r="468" spans="1:11" ht="15.75" customHeight="1">
      <c r="A468" s="1895"/>
      <c r="B468" s="1895"/>
      <c r="C468" s="1895"/>
      <c r="D468" s="1895"/>
      <c r="E468" s="1895"/>
      <c r="F468" s="1895"/>
      <c r="G468" s="1895"/>
      <c r="H468" s="1895"/>
      <c r="I468" s="1895"/>
      <c r="J468" s="1895"/>
      <c r="K468" s="1895"/>
    </row>
    <row r="469" spans="1:11" ht="15.75" customHeight="1">
      <c r="A469" s="1895"/>
      <c r="B469" s="1895"/>
      <c r="C469" s="1895"/>
      <c r="D469" s="1895"/>
      <c r="E469" s="1895"/>
      <c r="F469" s="1895"/>
      <c r="G469" s="1895"/>
      <c r="H469" s="1895"/>
      <c r="I469" s="1895"/>
      <c r="J469" s="1895"/>
      <c r="K469" s="1895"/>
    </row>
    <row r="470" spans="1:11" ht="15.75" customHeight="1">
      <c r="A470" s="1895"/>
      <c r="B470" s="1895"/>
      <c r="C470" s="1895"/>
      <c r="D470" s="1895"/>
      <c r="E470" s="1895"/>
      <c r="F470" s="1895"/>
      <c r="G470" s="1895"/>
      <c r="H470" s="1895"/>
      <c r="I470" s="1895"/>
      <c r="J470" s="1895"/>
      <c r="K470" s="1895"/>
    </row>
    <row r="471" spans="1:11" ht="15.75" customHeight="1">
      <c r="A471" s="1895"/>
      <c r="B471" s="1895"/>
      <c r="C471" s="1895"/>
      <c r="D471" s="1895"/>
      <c r="E471" s="1895"/>
      <c r="F471" s="1895"/>
      <c r="G471" s="1895"/>
      <c r="H471" s="1895"/>
      <c r="I471" s="1895"/>
      <c r="J471" s="1895"/>
      <c r="K471" s="1895"/>
    </row>
    <row r="472" spans="1:11" ht="15.75" customHeight="1">
      <c r="A472" s="1895"/>
      <c r="B472" s="1895"/>
      <c r="C472" s="1895"/>
      <c r="D472" s="1895"/>
      <c r="E472" s="1895"/>
      <c r="F472" s="1895"/>
      <c r="G472" s="1895"/>
      <c r="H472" s="1895"/>
      <c r="I472" s="1895"/>
      <c r="J472" s="1895"/>
      <c r="K472" s="1895"/>
    </row>
    <row r="473" spans="1:11" ht="15.75" customHeight="1">
      <c r="A473" s="1895"/>
      <c r="B473" s="1895"/>
      <c r="C473" s="1895"/>
      <c r="D473" s="1895"/>
      <c r="E473" s="1895"/>
      <c r="F473" s="1895"/>
      <c r="G473" s="1895"/>
      <c r="H473" s="1895"/>
      <c r="I473" s="1895"/>
      <c r="J473" s="1895"/>
      <c r="K473" s="1895"/>
    </row>
    <row r="474" spans="1:11" ht="15.75" customHeight="1">
      <c r="A474" s="1895"/>
      <c r="B474" s="1895"/>
      <c r="C474" s="1895"/>
      <c r="D474" s="1895"/>
      <c r="E474" s="1895"/>
      <c r="F474" s="1895"/>
      <c r="G474" s="1895"/>
      <c r="H474" s="1895"/>
      <c r="I474" s="1895"/>
      <c r="J474" s="1895"/>
      <c r="K474" s="1895"/>
    </row>
    <row r="475" spans="1:11" ht="15.75" customHeight="1">
      <c r="A475" s="1895"/>
      <c r="B475" s="1895"/>
      <c r="C475" s="1895"/>
      <c r="D475" s="1895"/>
      <c r="E475" s="1895"/>
      <c r="F475" s="1895"/>
      <c r="G475" s="1895"/>
      <c r="H475" s="1895"/>
      <c r="I475" s="1895"/>
      <c r="J475" s="1895"/>
      <c r="K475" s="1895"/>
    </row>
    <row r="476" spans="1:11" ht="15.75" customHeight="1">
      <c r="A476" s="1895"/>
      <c r="B476" s="1895"/>
      <c r="C476" s="1895"/>
      <c r="D476" s="1895"/>
      <c r="E476" s="1895"/>
      <c r="F476" s="1895"/>
      <c r="G476" s="1895"/>
      <c r="H476" s="1895"/>
      <c r="I476" s="1895"/>
      <c r="J476" s="1895"/>
      <c r="K476" s="1895"/>
    </row>
    <row r="477" spans="1:11" ht="15.75" customHeight="1">
      <c r="A477" s="1895"/>
      <c r="B477" s="1895"/>
      <c r="C477" s="1895"/>
      <c r="D477" s="1895"/>
      <c r="E477" s="1895"/>
      <c r="F477" s="1895"/>
      <c r="G477" s="1895"/>
      <c r="H477" s="1895"/>
      <c r="I477" s="1895"/>
      <c r="J477" s="1895"/>
      <c r="K477" s="1895"/>
    </row>
    <row r="478" spans="1:11" ht="15.75" customHeight="1">
      <c r="A478" s="1895"/>
      <c r="B478" s="1895"/>
      <c r="C478" s="1895"/>
      <c r="D478" s="1895"/>
      <c r="E478" s="1895"/>
      <c r="F478" s="1895"/>
      <c r="G478" s="1895"/>
      <c r="H478" s="1895"/>
      <c r="I478" s="1895"/>
      <c r="J478" s="1895"/>
      <c r="K478" s="1895"/>
    </row>
    <row r="479" spans="1:11" ht="15.75" customHeight="1">
      <c r="A479" s="1895"/>
      <c r="B479" s="1895"/>
      <c r="C479" s="1895"/>
      <c r="D479" s="1895"/>
      <c r="E479" s="1895"/>
      <c r="F479" s="1895"/>
      <c r="G479" s="1895"/>
      <c r="H479" s="1895"/>
      <c r="I479" s="1895"/>
      <c r="J479" s="1895"/>
      <c r="K479" s="1895"/>
    </row>
    <row r="480" spans="1:11" ht="15.75" customHeight="1">
      <c r="A480" s="1895"/>
      <c r="B480" s="1895"/>
      <c r="C480" s="1895"/>
      <c r="D480" s="1895"/>
      <c r="E480" s="1895"/>
      <c r="F480" s="1895"/>
      <c r="G480" s="1895"/>
      <c r="H480" s="1895"/>
      <c r="I480" s="1895"/>
      <c r="J480" s="1895"/>
      <c r="K480" s="1895"/>
    </row>
    <row r="481" spans="1:11" ht="15.75" customHeight="1">
      <c r="A481" s="1895"/>
      <c r="B481" s="1895"/>
      <c r="C481" s="1895"/>
      <c r="D481" s="1895"/>
      <c r="E481" s="1895"/>
      <c r="F481" s="1895"/>
      <c r="G481" s="1895"/>
      <c r="H481" s="1895"/>
      <c r="I481" s="1895"/>
      <c r="J481" s="1895"/>
      <c r="K481" s="1895"/>
    </row>
    <row r="482" spans="1:11" ht="15.75" customHeight="1">
      <c r="A482" s="1895"/>
      <c r="B482" s="1895"/>
      <c r="C482" s="1895"/>
      <c r="D482" s="1895"/>
      <c r="E482" s="1895"/>
      <c r="F482" s="1895"/>
      <c r="G482" s="1895"/>
      <c r="H482" s="1895"/>
      <c r="I482" s="1895"/>
      <c r="J482" s="1895"/>
      <c r="K482" s="1895"/>
    </row>
    <row r="483" spans="1:11" ht="15.75" customHeight="1">
      <c r="A483" s="1895"/>
      <c r="B483" s="1895"/>
      <c r="C483" s="1895"/>
      <c r="D483" s="1895"/>
      <c r="E483" s="1895"/>
      <c r="F483" s="1895"/>
      <c r="G483" s="1895"/>
      <c r="H483" s="1895"/>
      <c r="I483" s="1895"/>
      <c r="J483" s="1895"/>
      <c r="K483" s="1895"/>
    </row>
    <row r="484" spans="1:11" ht="15.75" customHeight="1">
      <c r="A484" s="1895"/>
      <c r="B484" s="1895"/>
      <c r="C484" s="1895"/>
      <c r="D484" s="1895"/>
      <c r="E484" s="1895"/>
      <c r="F484" s="1895"/>
      <c r="G484" s="1895"/>
      <c r="H484" s="1895"/>
      <c r="I484" s="1895"/>
      <c r="J484" s="1895"/>
      <c r="K484" s="1895"/>
    </row>
    <row r="485" spans="1:11" ht="15.75" customHeight="1">
      <c r="A485" s="1895"/>
      <c r="B485" s="1895"/>
      <c r="C485" s="1895"/>
      <c r="D485" s="1895"/>
      <c r="E485" s="1895"/>
      <c r="F485" s="1895"/>
      <c r="G485" s="1895"/>
      <c r="H485" s="1895"/>
      <c r="I485" s="1895"/>
      <c r="J485" s="1895"/>
      <c r="K485" s="1895"/>
    </row>
    <row r="486" spans="1:11" ht="15.75" customHeight="1">
      <c r="A486" s="1895"/>
      <c r="B486" s="1895"/>
      <c r="C486" s="1895"/>
      <c r="D486" s="1895"/>
      <c r="E486" s="1895"/>
      <c r="F486" s="1895"/>
      <c r="G486" s="1895"/>
      <c r="H486" s="1895"/>
      <c r="I486" s="1895"/>
      <c r="J486" s="1895"/>
      <c r="K486" s="1895"/>
    </row>
    <row r="487" spans="1:11" ht="15.75" customHeight="1">
      <c r="A487" s="1895"/>
      <c r="B487" s="1895"/>
      <c r="C487" s="1895"/>
      <c r="D487" s="1895"/>
      <c r="E487" s="1895"/>
      <c r="F487" s="1895"/>
      <c r="G487" s="1895"/>
      <c r="H487" s="1895"/>
      <c r="I487" s="1895"/>
      <c r="J487" s="1895"/>
      <c r="K487" s="1895"/>
    </row>
    <row r="488" spans="1:11" ht="15.75" customHeight="1">
      <c r="A488" s="1895"/>
      <c r="B488" s="1895"/>
      <c r="C488" s="1895"/>
      <c r="D488" s="1895"/>
      <c r="E488" s="1895"/>
      <c r="F488" s="1895"/>
      <c r="G488" s="1895"/>
      <c r="H488" s="1895"/>
      <c r="I488" s="1895"/>
      <c r="J488" s="1895"/>
      <c r="K488" s="1895"/>
    </row>
    <row r="489" spans="1:11" ht="15.75" customHeight="1">
      <c r="A489" s="1895"/>
      <c r="B489" s="1895"/>
      <c r="C489" s="1895"/>
      <c r="D489" s="1895"/>
      <c r="E489" s="1895"/>
      <c r="F489" s="1895"/>
      <c r="G489" s="1895"/>
      <c r="H489" s="1895"/>
      <c r="I489" s="1895"/>
      <c r="J489" s="1895"/>
      <c r="K489" s="1895"/>
    </row>
    <row r="490" spans="1:11" ht="15.75" customHeight="1">
      <c r="A490" s="1895"/>
      <c r="B490" s="1895"/>
      <c r="C490" s="1895"/>
      <c r="D490" s="1895"/>
      <c r="E490" s="1895"/>
      <c r="F490" s="1895"/>
      <c r="G490" s="1895"/>
      <c r="H490" s="1895"/>
      <c r="I490" s="1895"/>
      <c r="J490" s="1895"/>
      <c r="K490" s="1895"/>
    </row>
    <row r="491" spans="1:11" ht="15.75" customHeight="1">
      <c r="A491" s="1895"/>
      <c r="B491" s="1895"/>
      <c r="C491" s="1895"/>
      <c r="D491" s="1895"/>
      <c r="E491" s="1895"/>
      <c r="F491" s="1895"/>
      <c r="G491" s="1895"/>
      <c r="H491" s="1895"/>
      <c r="I491" s="1895"/>
      <c r="J491" s="1895"/>
      <c r="K491" s="1895"/>
    </row>
    <row r="492" spans="1:11" ht="15.75" customHeight="1">
      <c r="A492" s="1895"/>
      <c r="B492" s="1895"/>
      <c r="C492" s="1895"/>
      <c r="D492" s="1895"/>
      <c r="E492" s="1895"/>
      <c r="F492" s="1895"/>
      <c r="G492" s="1895"/>
      <c r="H492" s="1895"/>
      <c r="I492" s="1895"/>
      <c r="J492" s="1895"/>
      <c r="K492" s="1895"/>
    </row>
    <row r="493" spans="1:11" ht="15.75" customHeight="1">
      <c r="A493" s="1895"/>
      <c r="B493" s="1895"/>
      <c r="C493" s="1895"/>
      <c r="D493" s="1895"/>
      <c r="E493" s="1895"/>
      <c r="F493" s="1895"/>
      <c r="G493" s="1895"/>
      <c r="H493" s="1895"/>
      <c r="I493" s="1895"/>
      <c r="J493" s="1895"/>
      <c r="K493" s="1895"/>
    </row>
    <row r="494" spans="1:11" ht="15.75" customHeight="1">
      <c r="A494" s="1895"/>
      <c r="B494" s="1895"/>
      <c r="C494" s="1895"/>
      <c r="D494" s="1895"/>
      <c r="E494" s="1895"/>
      <c r="F494" s="1895"/>
      <c r="G494" s="1895"/>
      <c r="H494" s="1895"/>
      <c r="I494" s="1895"/>
      <c r="J494" s="1895"/>
      <c r="K494" s="1895"/>
    </row>
    <row r="495" spans="1:11" ht="15.75" customHeight="1">
      <c r="A495" s="1895"/>
      <c r="B495" s="1895"/>
      <c r="C495" s="1895"/>
      <c r="D495" s="1895"/>
      <c r="E495" s="1895"/>
      <c r="F495" s="1895"/>
      <c r="G495" s="1895"/>
      <c r="H495" s="1895"/>
      <c r="I495" s="1895"/>
      <c r="J495" s="1895"/>
      <c r="K495" s="1895"/>
    </row>
    <row r="496" spans="1:11" ht="15.75" customHeight="1">
      <c r="A496" s="1895"/>
      <c r="B496" s="1895"/>
      <c r="C496" s="1895"/>
      <c r="D496" s="1895"/>
      <c r="E496" s="1895"/>
      <c r="F496" s="1895"/>
      <c r="G496" s="1895"/>
      <c r="H496" s="1895"/>
      <c r="I496" s="1895"/>
      <c r="J496" s="1895"/>
      <c r="K496" s="1895"/>
    </row>
    <row r="497" spans="1:11" ht="15.75" customHeight="1">
      <c r="A497" s="1895"/>
      <c r="B497" s="1895"/>
      <c r="C497" s="1895"/>
      <c r="D497" s="1895"/>
      <c r="E497" s="1895"/>
      <c r="F497" s="1895"/>
      <c r="G497" s="1895"/>
      <c r="H497" s="1895"/>
      <c r="I497" s="1895"/>
      <c r="J497" s="1895"/>
      <c r="K497" s="1895"/>
    </row>
    <row r="498" spans="1:11" ht="15.75" customHeight="1">
      <c r="A498" s="1895"/>
      <c r="B498" s="1895"/>
      <c r="C498" s="1895"/>
      <c r="D498" s="1895"/>
      <c r="E498" s="1895"/>
      <c r="F498" s="1895"/>
      <c r="G498" s="1895"/>
      <c r="H498" s="1895"/>
      <c r="I498" s="1895"/>
      <c r="J498" s="1895"/>
      <c r="K498" s="1895"/>
    </row>
    <row r="499" spans="1:11" ht="15.75" customHeight="1">
      <c r="A499" s="1895"/>
      <c r="B499" s="1895"/>
      <c r="C499" s="1895"/>
      <c r="D499" s="1895"/>
      <c r="E499" s="1895"/>
      <c r="F499" s="1895"/>
      <c r="G499" s="1895"/>
      <c r="H499" s="1895"/>
      <c r="I499" s="1895"/>
      <c r="J499" s="1895"/>
      <c r="K499" s="1895"/>
    </row>
    <row r="500" spans="1:11" ht="15.75" customHeight="1">
      <c r="A500" s="1895"/>
      <c r="B500" s="1895"/>
      <c r="C500" s="1895"/>
      <c r="D500" s="1895"/>
      <c r="E500" s="1895"/>
      <c r="F500" s="1895"/>
      <c r="G500" s="1895"/>
      <c r="H500" s="1895"/>
      <c r="I500" s="1895"/>
      <c r="J500" s="1895"/>
      <c r="K500" s="1895"/>
    </row>
    <row r="501" spans="1:11" ht="15.75" customHeight="1">
      <c r="A501" s="1895"/>
      <c r="B501" s="1895"/>
      <c r="C501" s="1895"/>
      <c r="D501" s="1895"/>
      <c r="E501" s="1895"/>
      <c r="F501" s="1895"/>
      <c r="G501" s="1895"/>
      <c r="H501" s="1895"/>
      <c r="I501" s="1895"/>
      <c r="J501" s="1895"/>
      <c r="K501" s="1895"/>
    </row>
    <row r="502" spans="1:11" ht="15.75" customHeight="1">
      <c r="A502" s="1895"/>
      <c r="B502" s="1895"/>
      <c r="C502" s="1895"/>
      <c r="D502" s="1895"/>
      <c r="E502" s="1895"/>
      <c r="F502" s="1895"/>
      <c r="G502" s="1895"/>
      <c r="H502" s="1895"/>
      <c r="I502" s="1895"/>
      <c r="J502" s="1895"/>
      <c r="K502" s="1895"/>
    </row>
    <row r="503" spans="1:11" ht="15.75" customHeight="1">
      <c r="A503" s="1895"/>
      <c r="B503" s="1895"/>
      <c r="C503" s="1895"/>
      <c r="D503" s="1895"/>
      <c r="E503" s="1895"/>
      <c r="F503" s="1895"/>
      <c r="G503" s="1895"/>
      <c r="H503" s="1895"/>
      <c r="I503" s="1895"/>
      <c r="J503" s="1895"/>
      <c r="K503" s="1895"/>
    </row>
    <row r="504" spans="1:11" ht="15.75" customHeight="1">
      <c r="A504" s="1895"/>
      <c r="B504" s="1895"/>
      <c r="C504" s="1895"/>
      <c r="D504" s="1895"/>
      <c r="E504" s="1895"/>
      <c r="F504" s="1895"/>
      <c r="G504" s="1895"/>
      <c r="H504" s="1895"/>
      <c r="I504" s="1895"/>
      <c r="J504" s="1895"/>
      <c r="K504" s="1895"/>
    </row>
    <row r="505" spans="1:11" ht="15.75" customHeight="1">
      <c r="A505" s="1895"/>
      <c r="B505" s="1895"/>
      <c r="C505" s="1895"/>
      <c r="D505" s="1895"/>
      <c r="E505" s="1895"/>
      <c r="F505" s="1895"/>
      <c r="G505" s="1895"/>
      <c r="H505" s="1895"/>
      <c r="I505" s="1895"/>
      <c r="J505" s="1895"/>
      <c r="K505" s="1895"/>
    </row>
    <row r="506" spans="1:11" ht="15.75" customHeight="1">
      <c r="A506" s="1895"/>
      <c r="B506" s="1895"/>
      <c r="C506" s="1895"/>
      <c r="D506" s="1895"/>
      <c r="E506" s="1895"/>
      <c r="F506" s="1895"/>
      <c r="G506" s="1895"/>
      <c r="H506" s="1895"/>
      <c r="I506" s="1895"/>
      <c r="J506" s="1895"/>
      <c r="K506" s="1895"/>
    </row>
    <row r="507" spans="1:11" ht="15.75" customHeight="1">
      <c r="A507" s="1895"/>
      <c r="B507" s="1895"/>
      <c r="C507" s="1895"/>
      <c r="D507" s="1895"/>
      <c r="E507" s="1895"/>
      <c r="F507" s="1895"/>
      <c r="G507" s="1895"/>
      <c r="H507" s="1895"/>
      <c r="I507" s="1895"/>
      <c r="J507" s="1895"/>
      <c r="K507" s="1895"/>
    </row>
    <row r="508" spans="1:11" ht="15.75" customHeight="1">
      <c r="A508" s="1895"/>
      <c r="B508" s="1895"/>
      <c r="C508" s="1895"/>
      <c r="D508" s="1895"/>
      <c r="E508" s="1895"/>
      <c r="F508" s="1895"/>
      <c r="G508" s="1895"/>
      <c r="H508" s="1895"/>
      <c r="I508" s="1895"/>
      <c r="J508" s="1895"/>
      <c r="K508" s="1895"/>
    </row>
    <row r="509" spans="1:11" ht="15.75" customHeight="1">
      <c r="A509" s="1895"/>
      <c r="B509" s="1895"/>
      <c r="C509" s="1895"/>
      <c r="D509" s="1895"/>
      <c r="E509" s="1895"/>
      <c r="F509" s="1895"/>
      <c r="G509" s="1895"/>
      <c r="H509" s="1895"/>
      <c r="I509" s="1895"/>
      <c r="J509" s="1895"/>
      <c r="K509" s="1895"/>
    </row>
    <row r="510" spans="1:11" ht="15.75" customHeight="1">
      <c r="A510" s="1895"/>
      <c r="B510" s="1895"/>
      <c r="C510" s="1895"/>
      <c r="D510" s="1895"/>
      <c r="E510" s="1895"/>
      <c r="F510" s="1895"/>
      <c r="G510" s="1895"/>
      <c r="H510" s="1895"/>
      <c r="I510" s="1895"/>
      <c r="J510" s="1895"/>
      <c r="K510" s="1895"/>
    </row>
    <row r="511" spans="1:11" ht="15.75" customHeight="1">
      <c r="A511" s="1895"/>
      <c r="B511" s="1895"/>
      <c r="C511" s="1895"/>
      <c r="D511" s="1895"/>
      <c r="E511" s="1895"/>
      <c r="F511" s="1895"/>
      <c r="G511" s="1895"/>
      <c r="H511" s="1895"/>
      <c r="I511" s="1895"/>
      <c r="J511" s="1895"/>
      <c r="K511" s="1895"/>
    </row>
    <row r="512" spans="1:11" ht="15.75" customHeight="1">
      <c r="A512" s="1895"/>
      <c r="B512" s="1895"/>
      <c r="C512" s="1895"/>
      <c r="D512" s="1895"/>
      <c r="E512" s="1895"/>
      <c r="F512" s="1895"/>
      <c r="G512" s="1895"/>
      <c r="H512" s="1895"/>
      <c r="I512" s="1895"/>
      <c r="J512" s="1895"/>
      <c r="K512" s="1895"/>
    </row>
    <row r="513" spans="1:11" ht="15.75" customHeight="1">
      <c r="A513" s="1895"/>
      <c r="B513" s="1895"/>
      <c r="C513" s="1895"/>
      <c r="D513" s="1895"/>
      <c r="E513" s="1895"/>
      <c r="F513" s="1895"/>
      <c r="G513" s="1895"/>
      <c r="H513" s="1895"/>
      <c r="I513" s="1895"/>
      <c r="J513" s="1895"/>
      <c r="K513" s="1895"/>
    </row>
    <row r="514" spans="1:11" ht="15.75" customHeight="1">
      <c r="A514" s="1895"/>
      <c r="B514" s="1895"/>
      <c r="C514" s="1895"/>
      <c r="D514" s="1895"/>
      <c r="E514" s="1895"/>
      <c r="F514" s="1895"/>
      <c r="G514" s="1895"/>
      <c r="H514" s="1895"/>
      <c r="I514" s="1895"/>
      <c r="J514" s="1895"/>
      <c r="K514" s="1895"/>
    </row>
    <row r="515" spans="1:11" ht="15.75" customHeight="1">
      <c r="A515" s="1895"/>
      <c r="B515" s="1895"/>
      <c r="C515" s="1895"/>
      <c r="D515" s="1895"/>
      <c r="E515" s="1895"/>
      <c r="F515" s="1895"/>
      <c r="G515" s="1895"/>
      <c r="H515" s="1895"/>
      <c r="I515" s="1895"/>
      <c r="J515" s="1895"/>
      <c r="K515" s="1895"/>
    </row>
    <row r="516" spans="1:11" ht="15.75" customHeight="1">
      <c r="A516" s="1895"/>
      <c r="B516" s="1895"/>
      <c r="C516" s="1895"/>
      <c r="D516" s="1895"/>
      <c r="E516" s="1895"/>
      <c r="F516" s="1895"/>
      <c r="G516" s="1895"/>
      <c r="H516" s="1895"/>
      <c r="I516" s="1895"/>
      <c r="J516" s="1895"/>
      <c r="K516" s="1895"/>
    </row>
    <row r="517" spans="1:11" ht="15.75" customHeight="1">
      <c r="A517" s="1895"/>
      <c r="B517" s="1895"/>
      <c r="C517" s="1895"/>
      <c r="D517" s="1895"/>
      <c r="E517" s="1895"/>
      <c r="F517" s="1895"/>
      <c r="G517" s="1895"/>
      <c r="H517" s="1895"/>
      <c r="I517" s="1895"/>
      <c r="J517" s="1895"/>
      <c r="K517" s="1895"/>
    </row>
    <row r="518" spans="1:11" ht="15.75" customHeight="1">
      <c r="A518" s="1895"/>
      <c r="B518" s="1895"/>
      <c r="C518" s="1895"/>
      <c r="D518" s="1895"/>
      <c r="E518" s="1895"/>
      <c r="F518" s="1895"/>
      <c r="G518" s="1895"/>
      <c r="H518" s="1895"/>
      <c r="I518" s="1895"/>
      <c r="J518" s="1895"/>
      <c r="K518" s="1895"/>
    </row>
    <row r="519" spans="1:11" ht="15.75" customHeight="1">
      <c r="A519" s="1895"/>
      <c r="B519" s="1895"/>
      <c r="C519" s="1895"/>
      <c r="D519" s="1895"/>
      <c r="E519" s="1895"/>
      <c r="F519" s="1895"/>
      <c r="G519" s="1895"/>
      <c r="H519" s="1895"/>
      <c r="I519" s="1895"/>
      <c r="J519" s="1895"/>
      <c r="K519" s="1895"/>
    </row>
    <row r="520" spans="1:11" ht="15.75" customHeight="1">
      <c r="A520" s="1895"/>
      <c r="B520" s="1895"/>
      <c r="C520" s="1895"/>
      <c r="D520" s="1895"/>
      <c r="E520" s="1895"/>
      <c r="F520" s="1895"/>
      <c r="G520" s="1895"/>
      <c r="H520" s="1895"/>
      <c r="I520" s="1895"/>
      <c r="J520" s="1895"/>
      <c r="K520" s="1895"/>
    </row>
    <row r="521" spans="1:11" ht="15.75" customHeight="1">
      <c r="A521" s="1895"/>
      <c r="B521" s="1895"/>
      <c r="C521" s="1895"/>
      <c r="D521" s="1895"/>
      <c r="E521" s="1895"/>
      <c r="F521" s="1895"/>
      <c r="G521" s="1895"/>
      <c r="H521" s="1895"/>
      <c r="I521" s="1895"/>
      <c r="J521" s="1895"/>
      <c r="K521" s="1895"/>
    </row>
    <row r="522" spans="1:11" ht="15.75" customHeight="1">
      <c r="A522" s="1895"/>
      <c r="B522" s="1895"/>
      <c r="C522" s="1895"/>
      <c r="D522" s="1895"/>
      <c r="E522" s="1895"/>
      <c r="F522" s="1895"/>
      <c r="G522" s="1895"/>
      <c r="H522" s="1895"/>
      <c r="I522" s="1895"/>
      <c r="J522" s="1895"/>
      <c r="K522" s="1895"/>
    </row>
    <row r="523" spans="1:11" ht="15.75" customHeight="1">
      <c r="A523" s="1895"/>
      <c r="B523" s="1895"/>
      <c r="C523" s="1895"/>
      <c r="D523" s="1895"/>
      <c r="E523" s="1895"/>
      <c r="F523" s="1895"/>
      <c r="G523" s="1895"/>
      <c r="H523" s="1895"/>
      <c r="I523" s="1895"/>
      <c r="J523" s="1895"/>
      <c r="K523" s="1895"/>
    </row>
    <row r="524" spans="1:11" ht="15.75" customHeight="1">
      <c r="A524" s="1895"/>
      <c r="B524" s="1895"/>
      <c r="C524" s="1895"/>
      <c r="D524" s="1895"/>
      <c r="E524" s="1895"/>
      <c r="F524" s="1895"/>
      <c r="G524" s="1895"/>
      <c r="H524" s="1895"/>
      <c r="I524" s="1895"/>
      <c r="J524" s="1895"/>
      <c r="K524" s="1895"/>
    </row>
    <row r="525" spans="1:11" ht="15.75" customHeight="1">
      <c r="A525" s="1895"/>
      <c r="B525" s="1895"/>
      <c r="C525" s="1895"/>
      <c r="D525" s="1895"/>
      <c r="E525" s="1895"/>
      <c r="F525" s="1895"/>
      <c r="G525" s="1895"/>
      <c r="H525" s="1895"/>
      <c r="I525" s="1895"/>
      <c r="J525" s="1895"/>
      <c r="K525" s="1895"/>
    </row>
    <row r="526" spans="1:11" ht="15.75" customHeight="1">
      <c r="A526" s="1895"/>
      <c r="B526" s="1895"/>
      <c r="C526" s="1895"/>
      <c r="D526" s="1895"/>
      <c r="E526" s="1895"/>
      <c r="F526" s="1895"/>
      <c r="G526" s="1895"/>
      <c r="H526" s="1895"/>
      <c r="I526" s="1895"/>
      <c r="J526" s="1895"/>
      <c r="K526" s="1895"/>
    </row>
    <row r="527" spans="1:11" ht="15.75" customHeight="1">
      <c r="A527" s="1895"/>
      <c r="B527" s="1895"/>
      <c r="C527" s="1895"/>
      <c r="D527" s="1895"/>
      <c r="E527" s="1895"/>
      <c r="F527" s="1895"/>
      <c r="G527" s="1895"/>
      <c r="H527" s="1895"/>
      <c r="I527" s="1895"/>
      <c r="J527" s="1895"/>
      <c r="K527" s="1895"/>
    </row>
    <row r="528" spans="1:11" ht="15.75" customHeight="1">
      <c r="A528" s="1895"/>
      <c r="B528" s="1895"/>
      <c r="C528" s="1895"/>
      <c r="D528" s="1895"/>
      <c r="E528" s="1895"/>
      <c r="F528" s="1895"/>
      <c r="G528" s="1895"/>
      <c r="H528" s="1895"/>
      <c r="I528" s="1895"/>
      <c r="J528" s="1895"/>
      <c r="K528" s="1895"/>
    </row>
    <row r="529" spans="1:11" ht="15.75" customHeight="1">
      <c r="A529" s="1895"/>
      <c r="B529" s="1895"/>
      <c r="C529" s="1895"/>
      <c r="D529" s="1895"/>
      <c r="E529" s="1895"/>
      <c r="F529" s="1895"/>
      <c r="G529" s="1895"/>
      <c r="H529" s="1895"/>
      <c r="I529" s="1895"/>
      <c r="J529" s="1895"/>
      <c r="K529" s="1895"/>
    </row>
    <row r="530" spans="1:11" ht="15.75" customHeight="1">
      <c r="A530" s="1895"/>
      <c r="B530" s="1895"/>
      <c r="C530" s="1895"/>
      <c r="D530" s="1895"/>
      <c r="E530" s="1895"/>
      <c r="F530" s="1895"/>
      <c r="G530" s="1895"/>
      <c r="H530" s="1895"/>
      <c r="I530" s="1895"/>
      <c r="J530" s="1895"/>
      <c r="K530" s="1895"/>
    </row>
    <row r="531" spans="1:11" ht="15.75" customHeight="1">
      <c r="A531" s="1895"/>
      <c r="B531" s="1895"/>
      <c r="C531" s="1895"/>
      <c r="D531" s="1895"/>
      <c r="E531" s="1895"/>
      <c r="F531" s="1895"/>
      <c r="G531" s="1895"/>
      <c r="H531" s="1895"/>
      <c r="I531" s="1895"/>
      <c r="J531" s="1895"/>
      <c r="K531" s="1895"/>
    </row>
    <row r="532" spans="1:11" ht="15.75" customHeight="1">
      <c r="A532" s="1895"/>
      <c r="B532" s="1895"/>
      <c r="C532" s="1895"/>
      <c r="D532" s="1895"/>
      <c r="E532" s="1895"/>
      <c r="F532" s="1895"/>
      <c r="G532" s="1895"/>
      <c r="H532" s="1895"/>
      <c r="I532" s="1895"/>
      <c r="J532" s="1895"/>
      <c r="K532" s="1895"/>
    </row>
    <row r="533" spans="1:11" ht="15.75" customHeight="1">
      <c r="A533" s="1895"/>
      <c r="B533" s="1895"/>
      <c r="C533" s="1895"/>
      <c r="D533" s="1895"/>
      <c r="E533" s="1895"/>
      <c r="F533" s="1895"/>
      <c r="G533" s="1895"/>
      <c r="H533" s="1895"/>
      <c r="I533" s="1895"/>
      <c r="J533" s="1895"/>
      <c r="K533" s="1895"/>
    </row>
    <row r="534" spans="1:11" ht="15.75" customHeight="1">
      <c r="A534" s="1895"/>
      <c r="B534" s="1895"/>
      <c r="C534" s="1895"/>
      <c r="D534" s="1895"/>
      <c r="E534" s="1895"/>
      <c r="F534" s="1895"/>
      <c r="G534" s="1895"/>
      <c r="H534" s="1895"/>
      <c r="I534" s="1895"/>
      <c r="J534" s="1895"/>
      <c r="K534" s="1895"/>
    </row>
    <row r="535" spans="1:11" ht="15.75" customHeight="1">
      <c r="A535" s="1895"/>
      <c r="B535" s="1895"/>
      <c r="C535" s="1895"/>
      <c r="D535" s="1895"/>
      <c r="E535" s="1895"/>
      <c r="F535" s="1895"/>
      <c r="G535" s="1895"/>
      <c r="H535" s="1895"/>
      <c r="I535" s="1895"/>
      <c r="J535" s="1895"/>
      <c r="K535" s="1895"/>
    </row>
    <row r="536" spans="1:11" ht="15.75" customHeight="1">
      <c r="A536" s="1895"/>
      <c r="B536" s="1895"/>
      <c r="C536" s="1895"/>
      <c r="D536" s="1895"/>
      <c r="E536" s="1895"/>
      <c r="F536" s="1895"/>
      <c r="G536" s="1895"/>
      <c r="H536" s="1895"/>
      <c r="I536" s="1895"/>
      <c r="J536" s="1895"/>
      <c r="K536" s="1895"/>
    </row>
    <row r="537" spans="1:11" ht="15.75" customHeight="1">
      <c r="A537" s="1895"/>
      <c r="B537" s="1895"/>
      <c r="C537" s="1895"/>
      <c r="D537" s="1895"/>
      <c r="E537" s="1895"/>
      <c r="F537" s="1895"/>
      <c r="G537" s="1895"/>
      <c r="H537" s="1895"/>
      <c r="I537" s="1895"/>
      <c r="J537" s="1895"/>
      <c r="K537" s="1895"/>
    </row>
    <row r="538" spans="1:11" ht="15.75" customHeight="1">
      <c r="A538" s="1895"/>
      <c r="B538" s="1895"/>
      <c r="C538" s="1895"/>
      <c r="D538" s="1895"/>
      <c r="E538" s="1895"/>
      <c r="F538" s="1895"/>
      <c r="G538" s="1895"/>
      <c r="H538" s="1895"/>
      <c r="I538" s="1895"/>
      <c r="J538" s="1895"/>
      <c r="K538" s="1895"/>
    </row>
    <row r="539" spans="1:11" ht="15.75" customHeight="1">
      <c r="A539" s="1895"/>
      <c r="B539" s="1895"/>
      <c r="C539" s="1895"/>
      <c r="D539" s="1895"/>
      <c r="E539" s="1895"/>
      <c r="F539" s="1895"/>
      <c r="G539" s="1895"/>
      <c r="H539" s="1895"/>
      <c r="I539" s="1895"/>
      <c r="J539" s="1895"/>
      <c r="K539" s="1895"/>
    </row>
    <row r="540" spans="1:11" ht="15.75" customHeight="1">
      <c r="A540" s="1895"/>
      <c r="B540" s="1895"/>
      <c r="C540" s="1895"/>
      <c r="D540" s="1895"/>
      <c r="E540" s="1895"/>
      <c r="F540" s="1895"/>
      <c r="G540" s="1895"/>
      <c r="H540" s="1895"/>
      <c r="I540" s="1895"/>
      <c r="J540" s="1895"/>
      <c r="K540" s="1895"/>
    </row>
    <row r="541" spans="1:11" ht="15.75" customHeight="1">
      <c r="A541" s="1895"/>
      <c r="B541" s="1895"/>
      <c r="C541" s="1895"/>
      <c r="D541" s="1895"/>
      <c r="E541" s="1895"/>
      <c r="F541" s="1895"/>
      <c r="G541" s="1895"/>
      <c r="H541" s="1895"/>
      <c r="I541" s="1895"/>
      <c r="J541" s="1895"/>
      <c r="K541" s="1895"/>
    </row>
    <row r="542" spans="1:11" ht="15.75" customHeight="1">
      <c r="A542" s="1895"/>
      <c r="B542" s="1895"/>
      <c r="C542" s="1895"/>
      <c r="D542" s="1895"/>
      <c r="E542" s="1895"/>
      <c r="F542" s="1895"/>
      <c r="G542" s="1895"/>
      <c r="H542" s="1895"/>
      <c r="I542" s="1895"/>
      <c r="J542" s="1895"/>
      <c r="K542" s="1895"/>
    </row>
    <row r="543" spans="1:11" ht="15.75" customHeight="1">
      <c r="A543" s="1895"/>
      <c r="B543" s="1895"/>
      <c r="C543" s="1895"/>
      <c r="D543" s="1895"/>
      <c r="E543" s="1895"/>
      <c r="F543" s="1895"/>
      <c r="G543" s="1895"/>
      <c r="H543" s="1895"/>
      <c r="I543" s="1895"/>
      <c r="J543" s="1895"/>
      <c r="K543" s="1895"/>
    </row>
    <row r="544" spans="1:11" ht="15.75" customHeight="1">
      <c r="A544" s="1895"/>
      <c r="B544" s="1895"/>
      <c r="C544" s="1895"/>
      <c r="D544" s="1895"/>
      <c r="E544" s="1895"/>
      <c r="F544" s="1895"/>
      <c r="G544" s="1895"/>
      <c r="H544" s="1895"/>
      <c r="I544" s="1895"/>
      <c r="J544" s="1895"/>
      <c r="K544" s="1895"/>
    </row>
    <row r="545" spans="1:11" ht="15.75" customHeight="1">
      <c r="A545" s="1895"/>
      <c r="B545" s="1895"/>
      <c r="C545" s="1895"/>
      <c r="D545" s="1895"/>
      <c r="E545" s="1895"/>
      <c r="F545" s="1895"/>
      <c r="G545" s="1895"/>
      <c r="H545" s="1895"/>
      <c r="I545" s="1895"/>
      <c r="J545" s="1895"/>
      <c r="K545" s="1895"/>
    </row>
    <row r="546" spans="1:11" ht="15.75" customHeight="1">
      <c r="A546" s="1895"/>
      <c r="B546" s="1895"/>
      <c r="C546" s="1895"/>
      <c r="D546" s="1895"/>
      <c r="E546" s="1895"/>
      <c r="F546" s="1895"/>
      <c r="G546" s="1895"/>
      <c r="H546" s="1895"/>
      <c r="I546" s="1895"/>
      <c r="J546" s="1895"/>
      <c r="K546" s="1895"/>
    </row>
    <row r="547" spans="1:11" ht="15.75" customHeight="1">
      <c r="A547" s="1895"/>
      <c r="B547" s="1895"/>
      <c r="C547" s="1895"/>
      <c r="D547" s="1895"/>
      <c r="E547" s="1895"/>
      <c r="F547" s="1895"/>
      <c r="G547" s="1895"/>
      <c r="H547" s="1895"/>
      <c r="I547" s="1895"/>
      <c r="J547" s="1895"/>
      <c r="K547" s="1895"/>
    </row>
    <row r="548" spans="1:11" ht="15.75" customHeight="1">
      <c r="A548" s="1895"/>
      <c r="B548" s="1895"/>
      <c r="C548" s="1895"/>
      <c r="D548" s="1895"/>
      <c r="E548" s="1895"/>
      <c r="F548" s="1895"/>
      <c r="G548" s="1895"/>
      <c r="H548" s="1895"/>
      <c r="I548" s="1895"/>
      <c r="J548" s="1895"/>
      <c r="K548" s="1895"/>
    </row>
    <row r="549" spans="1:11" ht="15.75" customHeight="1">
      <c r="A549" s="1895"/>
      <c r="B549" s="1895"/>
      <c r="C549" s="1895"/>
      <c r="D549" s="1895"/>
      <c r="E549" s="1895"/>
      <c r="F549" s="1895"/>
      <c r="G549" s="1895"/>
      <c r="H549" s="1895"/>
      <c r="I549" s="1895"/>
      <c r="J549" s="1895"/>
      <c r="K549" s="1895"/>
    </row>
    <row r="550" spans="1:11" ht="15.75" customHeight="1">
      <c r="A550" s="1895"/>
      <c r="B550" s="1895"/>
      <c r="C550" s="1895"/>
      <c r="D550" s="1895"/>
      <c r="E550" s="1895"/>
      <c r="F550" s="1895"/>
      <c r="G550" s="1895"/>
      <c r="H550" s="1895"/>
      <c r="I550" s="1895"/>
      <c r="J550" s="1895"/>
      <c r="K550" s="1895"/>
    </row>
    <row r="551" spans="1:11" ht="15.75" customHeight="1">
      <c r="A551" s="1895"/>
      <c r="B551" s="1895"/>
      <c r="C551" s="1895"/>
      <c r="D551" s="1895"/>
      <c r="E551" s="1895"/>
      <c r="F551" s="1895"/>
      <c r="G551" s="1895"/>
      <c r="H551" s="1895"/>
      <c r="I551" s="1895"/>
      <c r="J551" s="1895"/>
      <c r="K551" s="1895"/>
    </row>
    <row r="552" spans="1:11" ht="15.75" customHeight="1">
      <c r="A552" s="1895"/>
      <c r="B552" s="1895"/>
      <c r="C552" s="1895"/>
      <c r="D552" s="1895"/>
      <c r="E552" s="1895"/>
      <c r="F552" s="1895"/>
      <c r="G552" s="1895"/>
      <c r="H552" s="1895"/>
      <c r="I552" s="1895"/>
      <c r="J552" s="1895"/>
      <c r="K552" s="1895"/>
    </row>
    <row r="553" spans="1:11" ht="15.75" customHeight="1">
      <c r="A553" s="1895"/>
      <c r="B553" s="1895"/>
      <c r="C553" s="1895"/>
      <c r="D553" s="1895"/>
      <c r="E553" s="1895"/>
      <c r="F553" s="1895"/>
      <c r="G553" s="1895"/>
      <c r="H553" s="1895"/>
      <c r="I553" s="1895"/>
      <c r="J553" s="1895"/>
      <c r="K553" s="1895"/>
    </row>
    <row r="554" spans="1:11" ht="15.75" customHeight="1">
      <c r="A554" s="1895"/>
      <c r="B554" s="1895"/>
      <c r="C554" s="1895"/>
      <c r="D554" s="1895"/>
      <c r="E554" s="1895"/>
      <c r="F554" s="1895"/>
      <c r="G554" s="1895"/>
      <c r="H554" s="1895"/>
      <c r="I554" s="1895"/>
      <c r="J554" s="1895"/>
      <c r="K554" s="1895"/>
    </row>
    <row r="555" spans="1:11" ht="15.75" customHeight="1">
      <c r="A555" s="1895"/>
      <c r="B555" s="1895"/>
      <c r="C555" s="1895"/>
      <c r="D555" s="1895"/>
      <c r="E555" s="1895"/>
      <c r="F555" s="1895"/>
      <c r="G555" s="1895"/>
      <c r="H555" s="1895"/>
      <c r="I555" s="1895"/>
      <c r="J555" s="1895"/>
      <c r="K555" s="1895"/>
    </row>
    <row r="556" spans="1:11" ht="15.75" customHeight="1">
      <c r="A556" s="1895"/>
      <c r="B556" s="1895"/>
      <c r="C556" s="1895"/>
      <c r="D556" s="1895"/>
      <c r="E556" s="1895"/>
      <c r="F556" s="1895"/>
      <c r="G556" s="1895"/>
      <c r="H556" s="1895"/>
      <c r="I556" s="1895"/>
      <c r="J556" s="1895"/>
      <c r="K556" s="1895"/>
    </row>
    <row r="557" spans="1:11" ht="15.75" customHeight="1">
      <c r="A557" s="1895"/>
      <c r="B557" s="1895"/>
      <c r="C557" s="1895"/>
      <c r="D557" s="1895"/>
      <c r="E557" s="1895"/>
      <c r="F557" s="1895"/>
      <c r="G557" s="1895"/>
      <c r="H557" s="1895"/>
      <c r="I557" s="1895"/>
      <c r="J557" s="1895"/>
      <c r="K557" s="1895"/>
    </row>
    <row r="558" spans="1:11" ht="15.75" customHeight="1">
      <c r="A558" s="1895"/>
      <c r="B558" s="1895"/>
      <c r="C558" s="1895"/>
      <c r="D558" s="1895"/>
      <c r="E558" s="1895"/>
      <c r="F558" s="1895"/>
      <c r="G558" s="1895"/>
      <c r="H558" s="1895"/>
      <c r="I558" s="1895"/>
      <c r="J558" s="1895"/>
      <c r="K558" s="1895"/>
    </row>
    <row r="559" spans="1:11" ht="15.75" customHeight="1">
      <c r="A559" s="1895"/>
      <c r="B559" s="1895"/>
      <c r="C559" s="1895"/>
      <c r="D559" s="1895"/>
      <c r="E559" s="1895"/>
      <c r="F559" s="1895"/>
      <c r="G559" s="1895"/>
      <c r="H559" s="1895"/>
      <c r="I559" s="1895"/>
      <c r="J559" s="1895"/>
      <c r="K559" s="1895"/>
    </row>
    <row r="560" spans="1:11" ht="15.75" customHeight="1">
      <c r="A560" s="1895"/>
      <c r="B560" s="1895"/>
      <c r="C560" s="1895"/>
      <c r="D560" s="1895"/>
      <c r="E560" s="1895"/>
      <c r="F560" s="1895"/>
      <c r="G560" s="1895"/>
      <c r="H560" s="1895"/>
      <c r="I560" s="1895"/>
      <c r="J560" s="1895"/>
      <c r="K560" s="1895"/>
    </row>
    <row r="561" spans="1:11" ht="15.75" customHeight="1">
      <c r="A561" s="1895"/>
      <c r="B561" s="1895"/>
      <c r="C561" s="1895"/>
      <c r="D561" s="1895"/>
      <c r="E561" s="1895"/>
      <c r="F561" s="1895"/>
      <c r="G561" s="1895"/>
      <c r="H561" s="1895"/>
      <c r="I561" s="1895"/>
      <c r="J561" s="1895"/>
      <c r="K561" s="1895"/>
    </row>
    <row r="562" spans="1:11" ht="15.75" customHeight="1">
      <c r="A562" s="1895"/>
      <c r="B562" s="1895"/>
      <c r="C562" s="1895"/>
      <c r="D562" s="1895"/>
      <c r="E562" s="1895"/>
      <c r="F562" s="1895"/>
      <c r="G562" s="1895"/>
      <c r="H562" s="1895"/>
      <c r="I562" s="1895"/>
      <c r="J562" s="1895"/>
      <c r="K562" s="1895"/>
    </row>
    <row r="563" spans="1:11" ht="15.75" customHeight="1">
      <c r="A563" s="1895"/>
      <c r="B563" s="1895"/>
      <c r="C563" s="1895"/>
      <c r="D563" s="1895"/>
      <c r="E563" s="1895"/>
      <c r="F563" s="1895"/>
      <c r="G563" s="1895"/>
      <c r="H563" s="1895"/>
      <c r="I563" s="1895"/>
      <c r="J563" s="1895"/>
      <c r="K563" s="1895"/>
    </row>
    <row r="564" spans="1:11" ht="15.75" customHeight="1">
      <c r="A564" s="1895"/>
      <c r="B564" s="1895"/>
      <c r="C564" s="1895"/>
      <c r="D564" s="1895"/>
      <c r="E564" s="1895"/>
      <c r="F564" s="1895"/>
      <c r="G564" s="1895"/>
      <c r="H564" s="1895"/>
      <c r="I564" s="1895"/>
      <c r="J564" s="1895"/>
      <c r="K564" s="1895"/>
    </row>
    <row r="565" spans="1:11" ht="15.75" customHeight="1">
      <c r="A565" s="1895"/>
      <c r="B565" s="1895"/>
      <c r="C565" s="1895"/>
      <c r="D565" s="1895"/>
      <c r="E565" s="1895"/>
      <c r="F565" s="1895"/>
      <c r="G565" s="1895"/>
      <c r="H565" s="1895"/>
      <c r="I565" s="1895"/>
      <c r="J565" s="1895"/>
      <c r="K565" s="1895"/>
    </row>
    <row r="566" spans="1:11" ht="15.75" customHeight="1">
      <c r="A566" s="1895"/>
      <c r="B566" s="1895"/>
      <c r="C566" s="1895"/>
      <c r="D566" s="1895"/>
      <c r="E566" s="1895"/>
      <c r="F566" s="1895"/>
      <c r="G566" s="1895"/>
      <c r="H566" s="1895"/>
      <c r="I566" s="1895"/>
      <c r="J566" s="1895"/>
      <c r="K566" s="1895"/>
    </row>
    <row r="567" spans="1:11" ht="15.75" customHeight="1">
      <c r="A567" s="1895"/>
      <c r="B567" s="1895"/>
      <c r="C567" s="1895"/>
      <c r="D567" s="1895"/>
      <c r="E567" s="1895"/>
      <c r="F567" s="1895"/>
      <c r="G567" s="1895"/>
      <c r="H567" s="1895"/>
      <c r="I567" s="1895"/>
      <c r="J567" s="1895"/>
      <c r="K567" s="1895"/>
    </row>
    <row r="568" spans="1:11" ht="15.75" customHeight="1">
      <c r="A568" s="1895"/>
      <c r="B568" s="1895"/>
      <c r="C568" s="1895"/>
      <c r="D568" s="1895"/>
      <c r="E568" s="1895"/>
      <c r="F568" s="1895"/>
      <c r="G568" s="1895"/>
      <c r="H568" s="1895"/>
      <c r="I568" s="1895"/>
      <c r="J568" s="1895"/>
      <c r="K568" s="1895"/>
    </row>
    <row r="569" spans="1:11" ht="15.75" customHeight="1">
      <c r="A569" s="1895"/>
      <c r="B569" s="1895"/>
      <c r="C569" s="1895"/>
      <c r="D569" s="1895"/>
      <c r="E569" s="1895"/>
      <c r="F569" s="1895"/>
      <c r="G569" s="1895"/>
      <c r="H569" s="1895"/>
      <c r="I569" s="1895"/>
      <c r="J569" s="1895"/>
      <c r="K569" s="1895"/>
    </row>
    <row r="570" spans="1:11" ht="15.75" customHeight="1">
      <c r="A570" s="1895"/>
      <c r="B570" s="1895"/>
      <c r="C570" s="1895"/>
      <c r="D570" s="1895"/>
      <c r="E570" s="1895"/>
      <c r="F570" s="1895"/>
      <c r="G570" s="1895"/>
      <c r="H570" s="1895"/>
      <c r="I570" s="1895"/>
      <c r="J570" s="1895"/>
      <c r="K570" s="1895"/>
    </row>
    <row r="571" spans="1:11" ht="15.75" customHeight="1">
      <c r="A571" s="1895"/>
      <c r="B571" s="1895"/>
      <c r="C571" s="1895"/>
      <c r="D571" s="1895"/>
      <c r="E571" s="1895"/>
      <c r="F571" s="1895"/>
      <c r="G571" s="1895"/>
      <c r="H571" s="1895"/>
      <c r="I571" s="1895"/>
      <c r="J571" s="1895"/>
      <c r="K571" s="1895"/>
    </row>
    <row r="572" spans="1:11" ht="15.75" customHeight="1">
      <c r="A572" s="1895"/>
      <c r="B572" s="1895"/>
      <c r="C572" s="1895"/>
      <c r="D572" s="1895"/>
      <c r="E572" s="1895"/>
      <c r="F572" s="1895"/>
      <c r="G572" s="1895"/>
      <c r="H572" s="1895"/>
      <c r="I572" s="1895"/>
      <c r="J572" s="1895"/>
      <c r="K572" s="1895"/>
    </row>
    <row r="573" spans="1:11" ht="15.75" customHeight="1">
      <c r="A573" s="1895"/>
      <c r="B573" s="1895"/>
      <c r="C573" s="1895"/>
      <c r="D573" s="1895"/>
      <c r="E573" s="1895"/>
      <c r="F573" s="1895"/>
      <c r="G573" s="1895"/>
      <c r="H573" s="1895"/>
      <c r="I573" s="1895"/>
      <c r="J573" s="1895"/>
      <c r="K573" s="1895"/>
    </row>
    <row r="574" spans="1:11" ht="15.75" customHeight="1">
      <c r="A574" s="1895"/>
      <c r="B574" s="1895"/>
      <c r="C574" s="1895"/>
      <c r="D574" s="1895"/>
      <c r="E574" s="1895"/>
      <c r="F574" s="1895"/>
      <c r="G574" s="1895"/>
      <c r="H574" s="1895"/>
      <c r="I574" s="1895"/>
      <c r="J574" s="1895"/>
      <c r="K574" s="1895"/>
    </row>
    <row r="575" spans="1:11" ht="15.75" customHeight="1">
      <c r="A575" s="1895"/>
      <c r="B575" s="1895"/>
      <c r="C575" s="1895"/>
      <c r="D575" s="1895"/>
      <c r="E575" s="1895"/>
      <c r="F575" s="1895"/>
      <c r="G575" s="1895"/>
      <c r="H575" s="1895"/>
      <c r="I575" s="1895"/>
      <c r="J575" s="1895"/>
      <c r="K575" s="1895"/>
    </row>
    <row r="576" spans="1:11" ht="15.75" customHeight="1">
      <c r="A576" s="1895"/>
      <c r="B576" s="1895"/>
      <c r="C576" s="1895"/>
      <c r="D576" s="1895"/>
      <c r="E576" s="1895"/>
      <c r="F576" s="1895"/>
      <c r="G576" s="1895"/>
      <c r="H576" s="1895"/>
      <c r="I576" s="1895"/>
      <c r="J576" s="1895"/>
      <c r="K576" s="1895"/>
    </row>
    <row r="577" spans="1:11" ht="15.75" customHeight="1">
      <c r="A577" s="1895"/>
      <c r="B577" s="1895"/>
      <c r="C577" s="1895"/>
      <c r="D577" s="1895"/>
      <c r="E577" s="1895"/>
      <c r="F577" s="1895"/>
      <c r="G577" s="1895"/>
      <c r="H577" s="1895"/>
      <c r="I577" s="1895"/>
      <c r="J577" s="1895"/>
      <c r="K577" s="1895"/>
    </row>
    <row r="578" spans="1:11" ht="15.75" customHeight="1">
      <c r="A578" s="1895"/>
      <c r="B578" s="1895"/>
      <c r="C578" s="1895"/>
      <c r="D578" s="1895"/>
      <c r="E578" s="1895"/>
      <c r="F578" s="1895"/>
      <c r="G578" s="1895"/>
      <c r="H578" s="1895"/>
      <c r="I578" s="1895"/>
      <c r="J578" s="1895"/>
      <c r="K578" s="1895"/>
    </row>
    <row r="579" spans="1:11" ht="15.75" customHeight="1">
      <c r="A579" s="1895"/>
      <c r="B579" s="1895"/>
      <c r="C579" s="1895"/>
      <c r="D579" s="1895"/>
      <c r="E579" s="1895"/>
      <c r="F579" s="1895"/>
      <c r="G579" s="1895"/>
      <c r="H579" s="1895"/>
      <c r="I579" s="1895"/>
      <c r="J579" s="1895"/>
      <c r="K579" s="1895"/>
    </row>
    <row r="580" spans="1:11" ht="15.75" customHeight="1">
      <c r="A580" s="1895"/>
      <c r="B580" s="1895"/>
      <c r="C580" s="1895"/>
      <c r="D580" s="1895"/>
      <c r="E580" s="1895"/>
      <c r="F580" s="1895"/>
      <c r="G580" s="1895"/>
      <c r="H580" s="1895"/>
      <c r="I580" s="1895"/>
      <c r="J580" s="1895"/>
      <c r="K580" s="1895"/>
    </row>
    <row r="581" spans="1:11" ht="15.75" customHeight="1">
      <c r="A581" s="1895"/>
      <c r="B581" s="1895"/>
      <c r="C581" s="1895"/>
      <c r="D581" s="1895"/>
      <c r="E581" s="1895"/>
      <c r="F581" s="1895"/>
      <c r="G581" s="1895"/>
      <c r="H581" s="1895"/>
      <c r="I581" s="1895"/>
      <c r="J581" s="1895"/>
      <c r="K581" s="1895"/>
    </row>
    <row r="582" spans="1:11" ht="15.75" customHeight="1">
      <c r="A582" s="1895"/>
      <c r="B582" s="1895"/>
      <c r="C582" s="1895"/>
      <c r="D582" s="1895"/>
      <c r="E582" s="1895"/>
      <c r="F582" s="1895"/>
      <c r="G582" s="1895"/>
      <c r="H582" s="1895"/>
      <c r="I582" s="1895"/>
      <c r="J582" s="1895"/>
      <c r="K582" s="1895"/>
    </row>
    <row r="583" spans="1:11" ht="15.75" customHeight="1">
      <c r="A583" s="1895"/>
      <c r="B583" s="1895"/>
      <c r="C583" s="1895"/>
      <c r="D583" s="1895"/>
      <c r="E583" s="1895"/>
      <c r="F583" s="1895"/>
      <c r="G583" s="1895"/>
      <c r="H583" s="1895"/>
      <c r="I583" s="1895"/>
      <c r="J583" s="1895"/>
      <c r="K583" s="1895"/>
    </row>
    <row r="584" spans="1:11" ht="15.75" customHeight="1">
      <c r="A584" s="1895"/>
      <c r="B584" s="1895"/>
      <c r="C584" s="1895"/>
      <c r="D584" s="1895"/>
      <c r="E584" s="1895"/>
      <c r="F584" s="1895"/>
      <c r="G584" s="1895"/>
      <c r="H584" s="1895"/>
      <c r="I584" s="1895"/>
      <c r="J584" s="1895"/>
      <c r="K584" s="1895"/>
    </row>
    <row r="585" spans="1:11" ht="15.75" customHeight="1">
      <c r="A585" s="1895"/>
      <c r="B585" s="1895"/>
      <c r="C585" s="1895"/>
      <c r="D585" s="1895"/>
      <c r="E585" s="1895"/>
      <c r="F585" s="1895"/>
      <c r="G585" s="1895"/>
      <c r="H585" s="1895"/>
      <c r="I585" s="1895"/>
      <c r="J585" s="1895"/>
      <c r="K585" s="1895"/>
    </row>
    <row r="586" spans="1:11" ht="15.75" customHeight="1">
      <c r="A586" s="1895"/>
      <c r="B586" s="1895"/>
      <c r="C586" s="1895"/>
      <c r="D586" s="1895"/>
      <c r="E586" s="1895"/>
      <c r="F586" s="1895"/>
      <c r="G586" s="1895"/>
      <c r="H586" s="1895"/>
      <c r="I586" s="1895"/>
      <c r="J586" s="1895"/>
      <c r="K586" s="1895"/>
    </row>
    <row r="587" spans="1:11" ht="15.75" customHeight="1">
      <c r="A587" s="1895"/>
      <c r="B587" s="1895"/>
      <c r="C587" s="1895"/>
      <c r="D587" s="1895"/>
      <c r="E587" s="1895"/>
      <c r="F587" s="1895"/>
      <c r="G587" s="1895"/>
      <c r="H587" s="1895"/>
      <c r="I587" s="1895"/>
      <c r="J587" s="1895"/>
      <c r="K587" s="1895"/>
    </row>
    <row r="588" spans="1:11" ht="15.75" customHeight="1">
      <c r="A588" s="1895"/>
      <c r="B588" s="1895"/>
      <c r="C588" s="1895"/>
      <c r="D588" s="1895"/>
      <c r="E588" s="1895"/>
      <c r="F588" s="1895"/>
      <c r="G588" s="1895"/>
      <c r="H588" s="1895"/>
      <c r="I588" s="1895"/>
      <c r="J588" s="1895"/>
      <c r="K588" s="1895"/>
    </row>
    <row r="589" spans="1:11" ht="15.75" customHeight="1">
      <c r="A589" s="1895"/>
      <c r="B589" s="1895"/>
      <c r="C589" s="1895"/>
      <c r="D589" s="1895"/>
      <c r="E589" s="1895"/>
      <c r="F589" s="1895"/>
      <c r="G589" s="1895"/>
      <c r="H589" s="1895"/>
      <c r="I589" s="1895"/>
      <c r="J589" s="1895"/>
      <c r="K589" s="1895"/>
    </row>
    <row r="590" spans="1:11" ht="15.75" customHeight="1">
      <c r="A590" s="1895"/>
      <c r="B590" s="1895"/>
      <c r="C590" s="1895"/>
      <c r="D590" s="1895"/>
      <c r="E590" s="1895"/>
      <c r="F590" s="1895"/>
      <c r="G590" s="1895"/>
      <c r="H590" s="1895"/>
      <c r="I590" s="1895"/>
      <c r="J590" s="1895"/>
      <c r="K590" s="1895"/>
    </row>
    <row r="591" spans="1:11" ht="15.75" customHeight="1">
      <c r="A591" s="1895"/>
      <c r="B591" s="1895"/>
      <c r="C591" s="1895"/>
      <c r="D591" s="1895"/>
      <c r="E591" s="1895"/>
      <c r="F591" s="1895"/>
      <c r="G591" s="1895"/>
      <c r="H591" s="1895"/>
      <c r="I591" s="1895"/>
      <c r="J591" s="1895"/>
      <c r="K591" s="1895"/>
    </row>
    <row r="592" spans="1:11" ht="15.75" customHeight="1">
      <c r="A592" s="1895"/>
      <c r="B592" s="1895"/>
      <c r="C592" s="1895"/>
      <c r="D592" s="1895"/>
      <c r="E592" s="1895"/>
      <c r="F592" s="1895"/>
      <c r="G592" s="1895"/>
      <c r="H592" s="1895"/>
      <c r="I592" s="1895"/>
      <c r="J592" s="1895"/>
      <c r="K592" s="1895"/>
    </row>
    <row r="593" spans="1:11" ht="15.75" customHeight="1">
      <c r="A593" s="1895"/>
      <c r="B593" s="1895"/>
      <c r="C593" s="1895"/>
      <c r="D593" s="1895"/>
      <c r="E593" s="1895"/>
      <c r="F593" s="1895"/>
      <c r="G593" s="1895"/>
      <c r="H593" s="1895"/>
      <c r="I593" s="1895"/>
      <c r="J593" s="1895"/>
      <c r="K593" s="1895"/>
    </row>
    <row r="594" spans="1:11" ht="15.75" customHeight="1">
      <c r="A594" s="1895"/>
      <c r="B594" s="1895"/>
      <c r="C594" s="1895"/>
      <c r="D594" s="1895"/>
      <c r="E594" s="1895"/>
      <c r="F594" s="1895"/>
      <c r="G594" s="1895"/>
      <c r="H594" s="1895"/>
      <c r="I594" s="1895"/>
      <c r="J594" s="1895"/>
      <c r="K594" s="1895"/>
    </row>
    <row r="595" spans="1:11" ht="15.75" customHeight="1">
      <c r="A595" s="1895"/>
      <c r="B595" s="1895"/>
      <c r="C595" s="1895"/>
      <c r="D595" s="1895"/>
      <c r="E595" s="1895"/>
      <c r="F595" s="1895"/>
      <c r="G595" s="1895"/>
      <c r="H595" s="1895"/>
      <c r="I595" s="1895"/>
      <c r="J595" s="1895"/>
      <c r="K595" s="1895"/>
    </row>
    <row r="596" spans="1:11" ht="15.75" customHeight="1">
      <c r="A596" s="1895"/>
      <c r="B596" s="1895"/>
      <c r="C596" s="1895"/>
      <c r="D596" s="1895"/>
      <c r="E596" s="1895"/>
      <c r="F596" s="1895"/>
      <c r="G596" s="1895"/>
      <c r="H596" s="1895"/>
      <c r="I596" s="1895"/>
      <c r="J596" s="1895"/>
      <c r="K596" s="1895"/>
    </row>
    <row r="597" spans="1:11" ht="15.75" customHeight="1">
      <c r="A597" s="1895"/>
      <c r="B597" s="1895"/>
      <c r="C597" s="1895"/>
      <c r="D597" s="1895"/>
      <c r="E597" s="1895"/>
      <c r="F597" s="1895"/>
      <c r="G597" s="1895"/>
      <c r="H597" s="1895"/>
      <c r="I597" s="1895"/>
      <c r="J597" s="1895"/>
      <c r="K597" s="1895"/>
    </row>
    <row r="598" spans="1:11" ht="15.75" customHeight="1">
      <c r="A598" s="1895"/>
      <c r="B598" s="1895"/>
      <c r="C598" s="1895"/>
      <c r="D598" s="1895"/>
      <c r="E598" s="1895"/>
      <c r="F598" s="1895"/>
      <c r="G598" s="1895"/>
      <c r="H598" s="1895"/>
      <c r="I598" s="1895"/>
      <c r="J598" s="1895"/>
      <c r="K598" s="1895"/>
    </row>
    <row r="599" spans="1:11" ht="15.75" customHeight="1">
      <c r="A599" s="1895"/>
      <c r="B599" s="1895"/>
      <c r="C599" s="1895"/>
      <c r="D599" s="1895"/>
      <c r="E599" s="1895"/>
      <c r="F599" s="1895"/>
      <c r="G599" s="1895"/>
      <c r="H599" s="1895"/>
      <c r="I599" s="1895"/>
      <c r="J599" s="1895"/>
      <c r="K599" s="1895"/>
    </row>
    <row r="600" spans="1:11" ht="15.75" customHeight="1">
      <c r="A600" s="1895"/>
      <c r="B600" s="1895"/>
      <c r="C600" s="1895"/>
      <c r="D600" s="1895"/>
      <c r="E600" s="1895"/>
      <c r="F600" s="1895"/>
      <c r="G600" s="1895"/>
      <c r="H600" s="1895"/>
      <c r="I600" s="1895"/>
      <c r="J600" s="1895"/>
      <c r="K600" s="1895"/>
    </row>
    <row r="601" spans="1:11" ht="15.75" customHeight="1">
      <c r="A601" s="1895"/>
      <c r="B601" s="1895"/>
      <c r="C601" s="1895"/>
      <c r="D601" s="1895"/>
      <c r="E601" s="1895"/>
      <c r="F601" s="1895"/>
      <c r="G601" s="1895"/>
      <c r="H601" s="1895"/>
      <c r="I601" s="1895"/>
      <c r="J601" s="1895"/>
      <c r="K601" s="1895"/>
    </row>
    <row r="602" spans="1:11" ht="15.75" customHeight="1">
      <c r="A602" s="1895"/>
      <c r="B602" s="1895"/>
      <c r="C602" s="1895"/>
      <c r="D602" s="1895"/>
      <c r="E602" s="1895"/>
      <c r="F602" s="1895"/>
      <c r="G602" s="1895"/>
      <c r="H602" s="1895"/>
      <c r="I602" s="1895"/>
      <c r="J602" s="1895"/>
      <c r="K602" s="1895"/>
    </row>
    <row r="603" spans="1:11" ht="15.75" customHeight="1">
      <c r="A603" s="1895"/>
      <c r="B603" s="1895"/>
      <c r="C603" s="1895"/>
      <c r="D603" s="1895"/>
      <c r="E603" s="1895"/>
      <c r="F603" s="1895"/>
      <c r="G603" s="1895"/>
      <c r="H603" s="1895"/>
      <c r="I603" s="1895"/>
      <c r="J603" s="1895"/>
      <c r="K603" s="1895"/>
    </row>
    <row r="604" spans="1:11" ht="15.75" customHeight="1">
      <c r="A604" s="1895"/>
      <c r="B604" s="1895"/>
      <c r="C604" s="1895"/>
      <c r="D604" s="1895"/>
      <c r="E604" s="1895"/>
      <c r="F604" s="1895"/>
      <c r="G604" s="1895"/>
      <c r="H604" s="1895"/>
      <c r="I604" s="1895"/>
      <c r="J604" s="1895"/>
      <c r="K604" s="1895"/>
    </row>
    <row r="605" spans="1:11" ht="15.75" customHeight="1">
      <c r="A605" s="1895"/>
      <c r="B605" s="1895"/>
      <c r="C605" s="1895"/>
      <c r="D605" s="1895"/>
      <c r="E605" s="1895"/>
      <c r="F605" s="1895"/>
      <c r="G605" s="1895"/>
      <c r="H605" s="1895"/>
      <c r="I605" s="1895"/>
      <c r="J605" s="1895"/>
      <c r="K605" s="1895"/>
    </row>
    <row r="606" spans="1:11" ht="15.75" customHeight="1">
      <c r="A606" s="1895"/>
      <c r="B606" s="1895"/>
      <c r="C606" s="1895"/>
      <c r="D606" s="1895"/>
      <c r="E606" s="1895"/>
      <c r="F606" s="1895"/>
      <c r="G606" s="1895"/>
      <c r="H606" s="1895"/>
      <c r="I606" s="1895"/>
      <c r="J606" s="1895"/>
      <c r="K606" s="1895"/>
    </row>
    <row r="607" spans="1:11" ht="15.75" customHeight="1">
      <c r="A607" s="1895"/>
      <c r="B607" s="1895"/>
      <c r="C607" s="1895"/>
      <c r="D607" s="1895"/>
      <c r="E607" s="1895"/>
      <c r="F607" s="1895"/>
      <c r="G607" s="1895"/>
      <c r="H607" s="1895"/>
      <c r="I607" s="1895"/>
      <c r="J607" s="1895"/>
      <c r="K607" s="1895"/>
    </row>
    <row r="608" spans="1:11" ht="15.75" customHeight="1">
      <c r="A608" s="1895"/>
      <c r="B608" s="1895"/>
      <c r="C608" s="1895"/>
      <c r="D608" s="1895"/>
      <c r="E608" s="1895"/>
      <c r="F608" s="1895"/>
      <c r="G608" s="1895"/>
      <c r="H608" s="1895"/>
      <c r="I608" s="1895"/>
      <c r="J608" s="1895"/>
      <c r="K608" s="1895"/>
    </row>
    <row r="609" spans="1:11" ht="15.75" customHeight="1">
      <c r="A609" s="1895"/>
      <c r="B609" s="1895"/>
      <c r="C609" s="1895"/>
      <c r="D609" s="1895"/>
      <c r="E609" s="1895"/>
      <c r="F609" s="1895"/>
      <c r="G609" s="1895"/>
      <c r="H609" s="1895"/>
      <c r="I609" s="1895"/>
      <c r="J609" s="1895"/>
      <c r="K609" s="1895"/>
    </row>
    <row r="610" spans="1:11" ht="15.75" customHeight="1">
      <c r="A610" s="1895"/>
      <c r="B610" s="1895"/>
      <c r="C610" s="1895"/>
      <c r="D610" s="1895"/>
      <c r="E610" s="1895"/>
      <c r="F610" s="1895"/>
      <c r="G610" s="1895"/>
      <c r="H610" s="1895"/>
      <c r="I610" s="1895"/>
      <c r="J610" s="1895"/>
      <c r="K610" s="1895"/>
    </row>
    <row r="611" spans="1:11" ht="15.75" customHeight="1">
      <c r="A611" s="1895"/>
      <c r="B611" s="1895"/>
      <c r="C611" s="1895"/>
      <c r="D611" s="1895"/>
      <c r="E611" s="1895"/>
      <c r="F611" s="1895"/>
      <c r="G611" s="1895"/>
      <c r="H611" s="1895"/>
      <c r="I611" s="1895"/>
      <c r="J611" s="1895"/>
      <c r="K611" s="1895"/>
    </row>
    <row r="612" spans="1:11" ht="15.75" customHeight="1">
      <c r="A612" s="1895"/>
      <c r="B612" s="1895"/>
      <c r="C612" s="1895"/>
      <c r="D612" s="1895"/>
      <c r="E612" s="1895"/>
      <c r="F612" s="1895"/>
      <c r="G612" s="1895"/>
      <c r="H612" s="1895"/>
      <c r="I612" s="1895"/>
      <c r="J612" s="1895"/>
      <c r="K612" s="1895"/>
    </row>
    <row r="613" spans="1:11" ht="15.75" customHeight="1">
      <c r="A613" s="1895"/>
      <c r="B613" s="1895"/>
      <c r="C613" s="1895"/>
      <c r="D613" s="1895"/>
      <c r="E613" s="1895"/>
      <c r="F613" s="1895"/>
      <c r="G613" s="1895"/>
      <c r="H613" s="1895"/>
      <c r="I613" s="1895"/>
      <c r="J613" s="1895"/>
      <c r="K613" s="1895"/>
    </row>
    <row r="614" spans="1:11" ht="15.75" customHeight="1">
      <c r="A614" s="1895"/>
      <c r="B614" s="1895"/>
      <c r="C614" s="1895"/>
      <c r="D614" s="1895"/>
      <c r="E614" s="1895"/>
      <c r="F614" s="1895"/>
      <c r="G614" s="1895"/>
      <c r="H614" s="1895"/>
      <c r="I614" s="1895"/>
      <c r="J614" s="1895"/>
      <c r="K614" s="1895"/>
    </row>
    <row r="615" spans="1:11" ht="15.75" customHeight="1">
      <c r="A615" s="1895"/>
      <c r="B615" s="1895"/>
      <c r="C615" s="1895"/>
      <c r="D615" s="1895"/>
      <c r="E615" s="1895"/>
      <c r="F615" s="1895"/>
      <c r="G615" s="1895"/>
      <c r="H615" s="1895"/>
      <c r="I615" s="1895"/>
      <c r="J615" s="1895"/>
      <c r="K615" s="1895"/>
    </row>
    <row r="616" spans="1:11" ht="15.75" customHeight="1">
      <c r="A616" s="1895"/>
      <c r="B616" s="1895"/>
      <c r="C616" s="1895"/>
      <c r="D616" s="1895"/>
      <c r="E616" s="1895"/>
      <c r="F616" s="1895"/>
      <c r="G616" s="1895"/>
      <c r="H616" s="1895"/>
      <c r="I616" s="1895"/>
      <c r="J616" s="1895"/>
      <c r="K616" s="1895"/>
    </row>
    <row r="617" spans="1:11" ht="15.75" customHeight="1">
      <c r="A617" s="1895"/>
      <c r="B617" s="1895"/>
      <c r="C617" s="1895"/>
      <c r="D617" s="1895"/>
      <c r="E617" s="1895"/>
      <c r="F617" s="1895"/>
      <c r="G617" s="1895"/>
      <c r="H617" s="1895"/>
      <c r="I617" s="1895"/>
      <c r="J617" s="1895"/>
      <c r="K617" s="1895"/>
    </row>
    <row r="618" spans="1:11" ht="15.75" customHeight="1">
      <c r="A618" s="1895"/>
      <c r="B618" s="1895"/>
      <c r="C618" s="1895"/>
      <c r="D618" s="1895"/>
      <c r="E618" s="1895"/>
      <c r="F618" s="1895"/>
      <c r="G618" s="1895"/>
      <c r="H618" s="1895"/>
      <c r="I618" s="1895"/>
      <c r="J618" s="1895"/>
      <c r="K618" s="1895"/>
    </row>
    <row r="619" spans="1:11" ht="15.75" customHeight="1">
      <c r="A619" s="1895"/>
      <c r="B619" s="1895"/>
      <c r="C619" s="1895"/>
      <c r="D619" s="1895"/>
      <c r="E619" s="1895"/>
      <c r="F619" s="1895"/>
      <c r="G619" s="1895"/>
      <c r="H619" s="1895"/>
      <c r="I619" s="1895"/>
      <c r="J619" s="1895"/>
      <c r="K619" s="1895"/>
    </row>
    <row r="620" spans="1:11" ht="15.75" customHeight="1">
      <c r="A620" s="1895"/>
      <c r="B620" s="1895"/>
      <c r="C620" s="1895"/>
      <c r="D620" s="1895"/>
      <c r="E620" s="1895"/>
      <c r="F620" s="1895"/>
      <c r="G620" s="1895"/>
      <c r="H620" s="1895"/>
      <c r="I620" s="1895"/>
      <c r="J620" s="1895"/>
      <c r="K620" s="1895"/>
    </row>
    <row r="621" spans="1:11" ht="15.75" customHeight="1">
      <c r="A621" s="1895"/>
      <c r="B621" s="1895"/>
      <c r="C621" s="1895"/>
      <c r="D621" s="1895"/>
      <c r="E621" s="1895"/>
      <c r="F621" s="1895"/>
      <c r="G621" s="1895"/>
      <c r="H621" s="1895"/>
      <c r="I621" s="1895"/>
      <c r="J621" s="1895"/>
      <c r="K621" s="1895"/>
    </row>
    <row r="622" spans="1:11" ht="15.75" customHeight="1">
      <c r="A622" s="1895"/>
      <c r="B622" s="1895"/>
      <c r="C622" s="1895"/>
      <c r="D622" s="1895"/>
      <c r="E622" s="1895"/>
      <c r="F622" s="1895"/>
      <c r="G622" s="1895"/>
      <c r="H622" s="1895"/>
      <c r="I622" s="1895"/>
      <c r="J622" s="1895"/>
      <c r="K622" s="1895"/>
    </row>
    <row r="623" spans="1:11" ht="15.75" customHeight="1">
      <c r="A623" s="1895"/>
      <c r="B623" s="1895"/>
      <c r="C623" s="1895"/>
      <c r="D623" s="1895"/>
      <c r="E623" s="1895"/>
      <c r="F623" s="1895"/>
      <c r="G623" s="1895"/>
      <c r="H623" s="1895"/>
      <c r="I623" s="1895"/>
      <c r="J623" s="1895"/>
      <c r="K623" s="1895"/>
    </row>
    <row r="624" spans="1:11" ht="15.75" customHeight="1">
      <c r="A624" s="1895"/>
      <c r="B624" s="1895"/>
      <c r="C624" s="1895"/>
      <c r="D624" s="1895"/>
      <c r="E624" s="1895"/>
      <c r="F624" s="1895"/>
      <c r="G624" s="1895"/>
      <c r="H624" s="1895"/>
      <c r="I624" s="1895"/>
      <c r="J624" s="1895"/>
      <c r="K624" s="1895"/>
    </row>
    <row r="625" spans="1:11" ht="15.75" customHeight="1">
      <c r="A625" s="1895"/>
      <c r="B625" s="1895"/>
      <c r="C625" s="1895"/>
      <c r="D625" s="1895"/>
      <c r="E625" s="1895"/>
      <c r="F625" s="1895"/>
      <c r="G625" s="1895"/>
      <c r="H625" s="1895"/>
      <c r="I625" s="1895"/>
      <c r="J625" s="1895"/>
      <c r="K625" s="1895"/>
    </row>
    <row r="626" spans="1:11" ht="15.75" customHeight="1">
      <c r="A626" s="1895"/>
      <c r="B626" s="1895"/>
      <c r="C626" s="1895"/>
      <c r="D626" s="1895"/>
      <c r="E626" s="1895"/>
      <c r="F626" s="1895"/>
      <c r="G626" s="1895"/>
      <c r="H626" s="1895"/>
      <c r="I626" s="1895"/>
      <c r="J626" s="1895"/>
      <c r="K626" s="1895"/>
    </row>
    <row r="627" spans="1:11" ht="15.75" customHeight="1">
      <c r="A627" s="1895"/>
      <c r="B627" s="1895"/>
      <c r="C627" s="1895"/>
      <c r="D627" s="1895"/>
      <c r="E627" s="1895"/>
      <c r="F627" s="1895"/>
      <c r="G627" s="1895"/>
      <c r="H627" s="1895"/>
      <c r="I627" s="1895"/>
      <c r="J627" s="1895"/>
      <c r="K627" s="1895"/>
    </row>
    <row r="628" spans="1:11" ht="15.75" customHeight="1">
      <c r="A628" s="1895"/>
      <c r="B628" s="1895"/>
      <c r="C628" s="1895"/>
      <c r="D628" s="1895"/>
      <c r="E628" s="1895"/>
      <c r="F628" s="1895"/>
      <c r="G628" s="1895"/>
      <c r="H628" s="1895"/>
      <c r="I628" s="1895"/>
      <c r="J628" s="1895"/>
      <c r="K628" s="1895"/>
    </row>
    <row r="629" spans="1:11" ht="15.75" customHeight="1">
      <c r="A629" s="1895"/>
      <c r="B629" s="1895"/>
      <c r="C629" s="1895"/>
      <c r="D629" s="1895"/>
      <c r="E629" s="1895"/>
      <c r="F629" s="1895"/>
      <c r="G629" s="1895"/>
      <c r="H629" s="1895"/>
      <c r="I629" s="1895"/>
      <c r="J629" s="1895"/>
      <c r="K629" s="1895"/>
    </row>
    <row r="630" spans="1:11" ht="15.75" customHeight="1">
      <c r="A630" s="1895"/>
      <c r="B630" s="1895"/>
      <c r="C630" s="1895"/>
      <c r="D630" s="1895"/>
      <c r="E630" s="1895"/>
      <c r="F630" s="1895"/>
      <c r="G630" s="1895"/>
      <c r="H630" s="1895"/>
      <c r="I630" s="1895"/>
      <c r="J630" s="1895"/>
      <c r="K630" s="1895"/>
    </row>
    <row r="631" spans="1:11" ht="15.75" customHeight="1">
      <c r="A631" s="1895"/>
      <c r="B631" s="1895"/>
      <c r="C631" s="1895"/>
      <c r="D631" s="1895"/>
      <c r="E631" s="1895"/>
      <c r="F631" s="1895"/>
      <c r="G631" s="1895"/>
      <c r="H631" s="1895"/>
      <c r="I631" s="1895"/>
      <c r="J631" s="1895"/>
      <c r="K631" s="1895"/>
    </row>
    <row r="632" spans="1:11" ht="15.75" customHeight="1">
      <c r="A632" s="1895"/>
      <c r="B632" s="1895"/>
      <c r="C632" s="1895"/>
      <c r="D632" s="1895"/>
      <c r="E632" s="1895"/>
      <c r="F632" s="1895"/>
      <c r="G632" s="1895"/>
      <c r="H632" s="1895"/>
      <c r="I632" s="1895"/>
      <c r="J632" s="1895"/>
      <c r="K632" s="1895"/>
    </row>
    <row r="633" spans="1:11" ht="15.75" customHeight="1">
      <c r="A633" s="1895"/>
      <c r="B633" s="1895"/>
      <c r="C633" s="1895"/>
      <c r="D633" s="1895"/>
      <c r="E633" s="1895"/>
      <c r="F633" s="1895"/>
      <c r="G633" s="1895"/>
      <c r="H633" s="1895"/>
      <c r="I633" s="1895"/>
      <c r="J633" s="1895"/>
      <c r="K633" s="1895"/>
    </row>
    <row r="634" spans="1:11" ht="15.75" customHeight="1">
      <c r="A634" s="1895"/>
      <c r="B634" s="1895"/>
      <c r="C634" s="1895"/>
      <c r="D634" s="1895"/>
      <c r="E634" s="1895"/>
      <c r="F634" s="1895"/>
      <c r="G634" s="1895"/>
      <c r="H634" s="1895"/>
      <c r="I634" s="1895"/>
      <c r="J634" s="1895"/>
      <c r="K634" s="1895"/>
    </row>
    <row r="635" spans="1:11" ht="15.75" customHeight="1">
      <c r="A635" s="1895"/>
      <c r="B635" s="1895"/>
      <c r="C635" s="1895"/>
      <c r="D635" s="1895"/>
      <c r="E635" s="1895"/>
      <c r="F635" s="1895"/>
      <c r="G635" s="1895"/>
      <c r="H635" s="1895"/>
      <c r="I635" s="1895"/>
      <c r="J635" s="1895"/>
      <c r="K635" s="1895"/>
    </row>
    <row r="636" spans="1:11" ht="15.75" customHeight="1">
      <c r="A636" s="1895"/>
      <c r="B636" s="1895"/>
      <c r="C636" s="1895"/>
      <c r="D636" s="1895"/>
      <c r="E636" s="1895"/>
      <c r="F636" s="1895"/>
      <c r="G636" s="1895"/>
      <c r="H636" s="1895"/>
      <c r="I636" s="1895"/>
      <c r="J636" s="1895"/>
      <c r="K636" s="1895"/>
    </row>
    <row r="637" spans="1:11" ht="15.75" customHeight="1">
      <c r="A637" s="1895"/>
      <c r="B637" s="1895"/>
      <c r="C637" s="1895"/>
      <c r="D637" s="1895"/>
      <c r="E637" s="1895"/>
      <c r="F637" s="1895"/>
      <c r="G637" s="1895"/>
      <c r="H637" s="1895"/>
      <c r="I637" s="1895"/>
      <c r="J637" s="1895"/>
      <c r="K637" s="1895"/>
    </row>
    <row r="638" spans="1:11" ht="15.75" customHeight="1">
      <c r="A638" s="1895"/>
      <c r="B638" s="1895"/>
      <c r="C638" s="1895"/>
      <c r="D638" s="1895"/>
      <c r="E638" s="1895"/>
      <c r="F638" s="1895"/>
      <c r="G638" s="1895"/>
      <c r="H638" s="1895"/>
      <c r="I638" s="1895"/>
      <c r="J638" s="1895"/>
      <c r="K638" s="1895"/>
    </row>
    <row r="639" spans="1:11" ht="15.75" customHeight="1">
      <c r="A639" s="1895"/>
      <c r="B639" s="1895"/>
      <c r="C639" s="1895"/>
      <c r="D639" s="1895"/>
      <c r="E639" s="1895"/>
      <c r="F639" s="1895"/>
      <c r="G639" s="1895"/>
      <c r="H639" s="1895"/>
      <c r="I639" s="1895"/>
      <c r="J639" s="1895"/>
      <c r="K639" s="1895"/>
    </row>
    <row r="640" spans="1:11" ht="15.75" customHeight="1">
      <c r="A640" s="1895"/>
      <c r="B640" s="1895"/>
      <c r="C640" s="1895"/>
      <c r="D640" s="1895"/>
      <c r="E640" s="1895"/>
      <c r="F640" s="1895"/>
      <c r="G640" s="1895"/>
      <c r="H640" s="1895"/>
      <c r="I640" s="1895"/>
      <c r="J640" s="1895"/>
      <c r="K640" s="1895"/>
    </row>
    <row r="641" spans="1:11" ht="15.75" customHeight="1">
      <c r="A641" s="1895"/>
      <c r="B641" s="1895"/>
      <c r="C641" s="1895"/>
      <c r="D641" s="1895"/>
      <c r="E641" s="1895"/>
      <c r="F641" s="1895"/>
      <c r="G641" s="1895"/>
      <c r="H641" s="1895"/>
      <c r="I641" s="1895"/>
      <c r="J641" s="1895"/>
      <c r="K641" s="1895"/>
    </row>
    <row r="642" spans="1:11" ht="15.75" customHeight="1">
      <c r="A642" s="1895"/>
      <c r="B642" s="1895"/>
      <c r="C642" s="1895"/>
      <c r="D642" s="1895"/>
      <c r="E642" s="1895"/>
      <c r="F642" s="1895"/>
      <c r="G642" s="1895"/>
      <c r="H642" s="1895"/>
      <c r="I642" s="1895"/>
      <c r="J642" s="1895"/>
      <c r="K642" s="1895"/>
    </row>
    <row r="643" spans="1:11" ht="15.75" customHeight="1">
      <c r="A643" s="1895"/>
      <c r="B643" s="1895"/>
      <c r="C643" s="1895"/>
      <c r="D643" s="1895"/>
      <c r="E643" s="1895"/>
      <c r="F643" s="1895"/>
      <c r="G643" s="1895"/>
      <c r="H643" s="1895"/>
      <c r="I643" s="1895"/>
      <c r="J643" s="1895"/>
      <c r="K643" s="1895"/>
    </row>
    <row r="644" spans="1:11" ht="15.75" customHeight="1">
      <c r="A644" s="1895"/>
      <c r="B644" s="1895"/>
      <c r="C644" s="1895"/>
      <c r="D644" s="1895"/>
      <c r="E644" s="1895"/>
      <c r="F644" s="1895"/>
      <c r="G644" s="1895"/>
      <c r="H644" s="1895"/>
      <c r="I644" s="1895"/>
      <c r="J644" s="1895"/>
      <c r="K644" s="1895"/>
    </row>
    <row r="645" spans="1:11" ht="15.75" customHeight="1">
      <c r="A645" s="1895"/>
      <c r="B645" s="1895"/>
      <c r="C645" s="1895"/>
      <c r="D645" s="1895"/>
      <c r="E645" s="1895"/>
      <c r="F645" s="1895"/>
      <c r="G645" s="1895"/>
      <c r="H645" s="1895"/>
      <c r="I645" s="1895"/>
      <c r="J645" s="1895"/>
      <c r="K645" s="1895"/>
    </row>
    <row r="646" spans="1:11" ht="15.75" customHeight="1">
      <c r="A646" s="1895"/>
      <c r="B646" s="1895"/>
      <c r="C646" s="1895"/>
      <c r="D646" s="1895"/>
      <c r="E646" s="1895"/>
      <c r="F646" s="1895"/>
      <c r="G646" s="1895"/>
      <c r="H646" s="1895"/>
      <c r="I646" s="1895"/>
      <c r="J646" s="1895"/>
      <c r="K646" s="1895"/>
    </row>
    <row r="647" spans="1:11" ht="15.75" customHeight="1">
      <c r="A647" s="1895"/>
      <c r="B647" s="1895"/>
      <c r="C647" s="1895"/>
      <c r="D647" s="1895"/>
      <c r="E647" s="1895"/>
      <c r="F647" s="1895"/>
      <c r="G647" s="1895"/>
      <c r="H647" s="1895"/>
      <c r="I647" s="1895"/>
      <c r="J647" s="1895"/>
      <c r="K647" s="1895"/>
    </row>
    <row r="648" spans="1:11" ht="15.75" customHeight="1">
      <c r="A648" s="1895"/>
      <c r="B648" s="1895"/>
      <c r="C648" s="1895"/>
      <c r="D648" s="1895"/>
      <c r="E648" s="1895"/>
      <c r="F648" s="1895"/>
      <c r="G648" s="1895"/>
      <c r="H648" s="1895"/>
      <c r="I648" s="1895"/>
      <c r="J648" s="1895"/>
      <c r="K648" s="1895"/>
    </row>
    <row r="649" spans="1:11" ht="15.75" customHeight="1">
      <c r="A649" s="1895"/>
      <c r="B649" s="1895"/>
      <c r="C649" s="1895"/>
      <c r="D649" s="1895"/>
      <c r="E649" s="1895"/>
      <c r="F649" s="1895"/>
      <c r="G649" s="1895"/>
      <c r="H649" s="1895"/>
      <c r="I649" s="1895"/>
      <c r="J649" s="1895"/>
      <c r="K649" s="1895"/>
    </row>
    <row r="650" spans="1:11" ht="15.75" customHeight="1">
      <c r="A650" s="1895"/>
      <c r="B650" s="1895"/>
      <c r="C650" s="1895"/>
      <c r="D650" s="1895"/>
      <c r="E650" s="1895"/>
      <c r="F650" s="1895"/>
      <c r="G650" s="1895"/>
      <c r="H650" s="1895"/>
      <c r="I650" s="1895"/>
      <c r="J650" s="1895"/>
      <c r="K650" s="1895"/>
    </row>
    <row r="651" spans="1:11" ht="15.75" customHeight="1">
      <c r="A651" s="1895"/>
      <c r="B651" s="1895"/>
      <c r="C651" s="1895"/>
      <c r="D651" s="1895"/>
      <c r="E651" s="1895"/>
      <c r="F651" s="1895"/>
      <c r="G651" s="1895"/>
      <c r="H651" s="1895"/>
      <c r="I651" s="1895"/>
      <c r="J651" s="1895"/>
      <c r="K651" s="1895"/>
    </row>
    <row r="652" spans="1:11" ht="15.75" customHeight="1">
      <c r="A652" s="1895"/>
      <c r="B652" s="1895"/>
      <c r="C652" s="1895"/>
      <c r="D652" s="1895"/>
      <c r="E652" s="1895"/>
      <c r="F652" s="1895"/>
      <c r="G652" s="1895"/>
      <c r="H652" s="1895"/>
      <c r="I652" s="1895"/>
      <c r="J652" s="1895"/>
      <c r="K652" s="1895"/>
    </row>
    <row r="653" spans="1:11" ht="15.75" customHeight="1">
      <c r="A653" s="1895"/>
      <c r="B653" s="1895"/>
      <c r="C653" s="1895"/>
      <c r="D653" s="1895"/>
      <c r="E653" s="1895"/>
      <c r="F653" s="1895"/>
      <c r="G653" s="1895"/>
      <c r="H653" s="1895"/>
      <c r="I653" s="1895"/>
      <c r="J653" s="1895"/>
      <c r="K653" s="1895"/>
    </row>
    <row r="654" spans="1:11" ht="15.75" customHeight="1">
      <c r="A654" s="1895"/>
      <c r="B654" s="1895"/>
      <c r="C654" s="1895"/>
      <c r="D654" s="1895"/>
      <c r="E654" s="1895"/>
      <c r="F654" s="1895"/>
      <c r="G654" s="1895"/>
      <c r="H654" s="1895"/>
      <c r="I654" s="1895"/>
      <c r="J654" s="1895"/>
      <c r="K654" s="1895"/>
    </row>
    <row r="655" spans="1:11" ht="15.75" customHeight="1">
      <c r="A655" s="1895"/>
      <c r="B655" s="1895"/>
      <c r="C655" s="1895"/>
      <c r="D655" s="1895"/>
      <c r="E655" s="1895"/>
      <c r="F655" s="1895"/>
      <c r="G655" s="1895"/>
      <c r="H655" s="1895"/>
      <c r="I655" s="1895"/>
      <c r="J655" s="1895"/>
      <c r="K655" s="1895"/>
    </row>
    <row r="656" spans="1:11" ht="15.75" customHeight="1">
      <c r="A656" s="1895"/>
      <c r="B656" s="1895"/>
      <c r="C656" s="1895"/>
      <c r="D656" s="1895"/>
      <c r="E656" s="1895"/>
      <c r="F656" s="1895"/>
      <c r="G656" s="1895"/>
      <c r="H656" s="1895"/>
      <c r="I656" s="1895"/>
      <c r="J656" s="1895"/>
      <c r="K656" s="1895"/>
    </row>
    <row r="657" spans="1:11" ht="15.75" customHeight="1">
      <c r="A657" s="1895"/>
      <c r="B657" s="1895"/>
      <c r="C657" s="1895"/>
      <c r="D657" s="1895"/>
      <c r="E657" s="1895"/>
      <c r="F657" s="1895"/>
      <c r="G657" s="1895"/>
      <c r="H657" s="1895"/>
      <c r="I657" s="1895"/>
      <c r="J657" s="1895"/>
      <c r="K657" s="1895"/>
    </row>
    <row r="658" spans="1:11" ht="15.75" customHeight="1">
      <c r="A658" s="1895"/>
      <c r="B658" s="1895"/>
      <c r="C658" s="1895"/>
      <c r="D658" s="1895"/>
      <c r="E658" s="1895"/>
      <c r="F658" s="1895"/>
      <c r="G658" s="1895"/>
      <c r="H658" s="1895"/>
      <c r="I658" s="1895"/>
      <c r="J658" s="1895"/>
      <c r="K658" s="1895"/>
    </row>
    <row r="659" spans="1:11" ht="15.75" customHeight="1">
      <c r="A659" s="1895"/>
      <c r="B659" s="1895"/>
      <c r="C659" s="1895"/>
      <c r="D659" s="1895"/>
      <c r="E659" s="1895"/>
      <c r="F659" s="1895"/>
      <c r="G659" s="1895"/>
      <c r="H659" s="1895"/>
      <c r="I659" s="1895"/>
      <c r="J659" s="1895"/>
      <c r="K659" s="1895"/>
    </row>
    <row r="660" spans="1:11" ht="15.75" customHeight="1">
      <c r="A660" s="1895"/>
      <c r="B660" s="1895"/>
      <c r="C660" s="1895"/>
      <c r="D660" s="1895"/>
      <c r="E660" s="1895"/>
      <c r="F660" s="1895"/>
      <c r="G660" s="1895"/>
      <c r="H660" s="1895"/>
      <c r="I660" s="1895"/>
      <c r="J660" s="1895"/>
      <c r="K660" s="1895"/>
    </row>
    <row r="661" spans="1:11" ht="15.75" customHeight="1">
      <c r="A661" s="1895"/>
      <c r="B661" s="1895"/>
      <c r="C661" s="1895"/>
      <c r="D661" s="1895"/>
      <c r="E661" s="1895"/>
      <c r="F661" s="1895"/>
      <c r="G661" s="1895"/>
      <c r="H661" s="1895"/>
      <c r="I661" s="1895"/>
      <c r="J661" s="1895"/>
      <c r="K661" s="1895"/>
    </row>
    <row r="662" spans="1:11" ht="15.75" customHeight="1">
      <c r="A662" s="1895"/>
      <c r="B662" s="1895"/>
      <c r="C662" s="1895"/>
      <c r="D662" s="1895"/>
      <c r="E662" s="1895"/>
      <c r="F662" s="1895"/>
      <c r="G662" s="1895"/>
      <c r="H662" s="1895"/>
      <c r="I662" s="1895"/>
      <c r="J662" s="1895"/>
      <c r="K662" s="1895"/>
    </row>
    <row r="663" spans="1:11" ht="15.75" customHeight="1">
      <c r="A663" s="1895"/>
      <c r="B663" s="1895"/>
      <c r="C663" s="1895"/>
      <c r="D663" s="1895"/>
      <c r="E663" s="1895"/>
      <c r="F663" s="1895"/>
      <c r="G663" s="1895"/>
      <c r="H663" s="1895"/>
      <c r="I663" s="1895"/>
      <c r="J663" s="1895"/>
      <c r="K663" s="1895"/>
    </row>
    <row r="664" spans="1:11" ht="15.75" customHeight="1">
      <c r="A664" s="1895"/>
      <c r="B664" s="1895"/>
      <c r="C664" s="1895"/>
      <c r="D664" s="1895"/>
      <c r="E664" s="1895"/>
      <c r="F664" s="1895"/>
      <c r="G664" s="1895"/>
      <c r="H664" s="1895"/>
      <c r="I664" s="1895"/>
      <c r="J664" s="1895"/>
      <c r="K664" s="1895"/>
    </row>
    <row r="665" spans="1:11" ht="15.75" customHeight="1">
      <c r="A665" s="1895"/>
      <c r="B665" s="1895"/>
      <c r="C665" s="1895"/>
      <c r="D665" s="1895"/>
      <c r="E665" s="1895"/>
      <c r="F665" s="1895"/>
      <c r="G665" s="1895"/>
      <c r="H665" s="1895"/>
      <c r="I665" s="1895"/>
      <c r="J665" s="1895"/>
      <c r="K665" s="1895"/>
    </row>
    <row r="666" spans="1:11" ht="15.75" customHeight="1">
      <c r="A666" s="1895"/>
      <c r="B666" s="1895"/>
      <c r="C666" s="1895"/>
      <c r="D666" s="1895"/>
      <c r="E666" s="1895"/>
      <c r="F666" s="1895"/>
      <c r="G666" s="1895"/>
      <c r="H666" s="1895"/>
      <c r="I666" s="1895"/>
      <c r="J666" s="1895"/>
      <c r="K666" s="1895"/>
    </row>
    <row r="667" spans="1:11" ht="15.75" customHeight="1">
      <c r="A667" s="1895"/>
      <c r="B667" s="1895"/>
      <c r="C667" s="1895"/>
      <c r="D667" s="1895"/>
      <c r="E667" s="1895"/>
      <c r="F667" s="1895"/>
      <c r="G667" s="1895"/>
      <c r="H667" s="1895"/>
      <c r="I667" s="1895"/>
      <c r="J667" s="1895"/>
      <c r="K667" s="1895"/>
    </row>
    <row r="668" spans="1:11" ht="15.75" customHeight="1">
      <c r="A668" s="1895"/>
      <c r="B668" s="1895"/>
      <c r="C668" s="1895"/>
      <c r="D668" s="1895"/>
      <c r="E668" s="1895"/>
      <c r="F668" s="1895"/>
      <c r="G668" s="1895"/>
      <c r="H668" s="1895"/>
      <c r="I668" s="1895"/>
      <c r="J668" s="1895"/>
      <c r="K668" s="1895"/>
    </row>
    <row r="669" spans="1:11" ht="15.75" customHeight="1">
      <c r="A669" s="1895"/>
      <c r="B669" s="1895"/>
      <c r="C669" s="1895"/>
      <c r="D669" s="1895"/>
      <c r="E669" s="1895"/>
      <c r="F669" s="1895"/>
      <c r="G669" s="1895"/>
      <c r="H669" s="1895"/>
      <c r="I669" s="1895"/>
      <c r="J669" s="1895"/>
      <c r="K669" s="1895"/>
    </row>
    <row r="670" spans="1:11" ht="15.75" customHeight="1">
      <c r="A670" s="1895"/>
      <c r="B670" s="1895"/>
      <c r="C670" s="1895"/>
      <c r="D670" s="1895"/>
      <c r="E670" s="1895"/>
      <c r="F670" s="1895"/>
      <c r="G670" s="1895"/>
      <c r="H670" s="1895"/>
      <c r="I670" s="1895"/>
      <c r="J670" s="1895"/>
      <c r="K670" s="1895"/>
    </row>
    <row r="671" spans="1:11" ht="15.75" customHeight="1">
      <c r="A671" s="1895"/>
      <c r="B671" s="1895"/>
      <c r="C671" s="1895"/>
      <c r="D671" s="1895"/>
      <c r="E671" s="1895"/>
      <c r="F671" s="1895"/>
      <c r="G671" s="1895"/>
      <c r="H671" s="1895"/>
      <c r="I671" s="1895"/>
      <c r="J671" s="1895"/>
      <c r="K671" s="1895"/>
    </row>
    <row r="672" spans="1:11" ht="15.75" customHeight="1">
      <c r="A672" s="1895"/>
      <c r="B672" s="1895"/>
      <c r="C672" s="1895"/>
      <c r="D672" s="1895"/>
      <c r="E672" s="1895"/>
      <c r="F672" s="1895"/>
      <c r="G672" s="1895"/>
      <c r="H672" s="1895"/>
      <c r="I672" s="1895"/>
      <c r="J672" s="1895"/>
      <c r="K672" s="1895"/>
    </row>
    <row r="673" spans="1:11" ht="15.75" customHeight="1">
      <c r="A673" s="1895"/>
      <c r="B673" s="1895"/>
      <c r="C673" s="1895"/>
      <c r="D673" s="1895"/>
      <c r="E673" s="1895"/>
      <c r="F673" s="1895"/>
      <c r="G673" s="1895"/>
      <c r="H673" s="1895"/>
      <c r="I673" s="1895"/>
      <c r="J673" s="1895"/>
      <c r="K673" s="1895"/>
    </row>
    <row r="674" spans="1:11" ht="15.75" customHeight="1">
      <c r="A674" s="1895"/>
      <c r="B674" s="1895"/>
      <c r="C674" s="1895"/>
      <c r="D674" s="1895"/>
      <c r="E674" s="1895"/>
      <c r="F674" s="1895"/>
      <c r="G674" s="1895"/>
      <c r="H674" s="1895"/>
      <c r="I674" s="1895"/>
      <c r="J674" s="1895"/>
      <c r="K674" s="1895"/>
    </row>
    <row r="675" spans="1:11" ht="15.75" customHeight="1">
      <c r="A675" s="1895"/>
      <c r="B675" s="1895"/>
      <c r="C675" s="1895"/>
      <c r="D675" s="1895"/>
      <c r="E675" s="1895"/>
      <c r="F675" s="1895"/>
      <c r="G675" s="1895"/>
      <c r="H675" s="1895"/>
      <c r="I675" s="1895"/>
      <c r="J675" s="1895"/>
      <c r="K675" s="1895"/>
    </row>
    <row r="676" spans="1:11" ht="15.75" customHeight="1">
      <c r="A676" s="1895"/>
      <c r="B676" s="1895"/>
      <c r="C676" s="1895"/>
      <c r="D676" s="1895"/>
      <c r="E676" s="1895"/>
      <c r="F676" s="1895"/>
      <c r="G676" s="1895"/>
      <c r="H676" s="1895"/>
      <c r="I676" s="1895"/>
      <c r="J676" s="1895"/>
      <c r="K676" s="1895"/>
    </row>
    <row r="677" spans="1:11" ht="15.75" customHeight="1">
      <c r="A677" s="1895"/>
      <c r="B677" s="1895"/>
      <c r="C677" s="1895"/>
      <c r="D677" s="1895"/>
      <c r="E677" s="1895"/>
      <c r="F677" s="1895"/>
      <c r="G677" s="1895"/>
      <c r="H677" s="1895"/>
      <c r="I677" s="1895"/>
      <c r="J677" s="1895"/>
      <c r="K677" s="1895"/>
    </row>
    <row r="678" spans="1:11" ht="15.75" customHeight="1">
      <c r="A678" s="1895"/>
      <c r="B678" s="1895"/>
      <c r="C678" s="1895"/>
      <c r="D678" s="1895"/>
      <c r="E678" s="1895"/>
      <c r="F678" s="1895"/>
      <c r="G678" s="1895"/>
      <c r="H678" s="1895"/>
      <c r="I678" s="1895"/>
      <c r="J678" s="1895"/>
      <c r="K678" s="1895"/>
    </row>
    <row r="679" spans="1:11" ht="15.75" customHeight="1">
      <c r="A679" s="1895"/>
      <c r="B679" s="1895"/>
      <c r="C679" s="1895"/>
      <c r="D679" s="1895"/>
      <c r="E679" s="1895"/>
      <c r="F679" s="1895"/>
      <c r="G679" s="1895"/>
      <c r="H679" s="1895"/>
      <c r="I679" s="1895"/>
      <c r="J679" s="1895"/>
      <c r="K679" s="1895"/>
    </row>
    <row r="680" spans="1:11" ht="15.75" customHeight="1">
      <c r="A680" s="1895"/>
      <c r="B680" s="1895"/>
      <c r="C680" s="1895"/>
      <c r="D680" s="1895"/>
      <c r="E680" s="1895"/>
      <c r="F680" s="1895"/>
      <c r="G680" s="1895"/>
      <c r="H680" s="1895"/>
      <c r="I680" s="1895"/>
      <c r="J680" s="1895"/>
      <c r="K680" s="1895"/>
    </row>
    <row r="681" spans="1:11" ht="15.75" customHeight="1">
      <c r="A681" s="1895"/>
      <c r="B681" s="1895"/>
      <c r="C681" s="1895"/>
      <c r="D681" s="1895"/>
      <c r="E681" s="1895"/>
      <c r="F681" s="1895"/>
      <c r="G681" s="1895"/>
      <c r="H681" s="1895"/>
      <c r="I681" s="1895"/>
      <c r="J681" s="1895"/>
      <c r="K681" s="1895"/>
    </row>
    <row r="682" spans="1:11" ht="15.75" customHeight="1">
      <c r="A682" s="1895"/>
      <c r="B682" s="1895"/>
      <c r="C682" s="1895"/>
      <c r="D682" s="1895"/>
      <c r="E682" s="1895"/>
      <c r="F682" s="1895"/>
      <c r="G682" s="1895"/>
      <c r="H682" s="1895"/>
      <c r="I682" s="1895"/>
      <c r="J682" s="1895"/>
      <c r="K682" s="1895"/>
    </row>
    <row r="683" spans="1:11" ht="15.75" customHeight="1">
      <c r="A683" s="1895"/>
      <c r="B683" s="1895"/>
      <c r="C683" s="1895"/>
      <c r="D683" s="1895"/>
      <c r="E683" s="1895"/>
      <c r="F683" s="1895"/>
      <c r="G683" s="1895"/>
      <c r="H683" s="1895"/>
      <c r="I683" s="1895"/>
      <c r="J683" s="1895"/>
      <c r="K683" s="1895"/>
    </row>
    <row r="684" spans="1:11" ht="15.75" customHeight="1">
      <c r="A684" s="1895"/>
      <c r="B684" s="1895"/>
      <c r="C684" s="1895"/>
      <c r="D684" s="1895"/>
      <c r="E684" s="1895"/>
      <c r="F684" s="1895"/>
      <c r="G684" s="1895"/>
      <c r="H684" s="1895"/>
      <c r="I684" s="1895"/>
      <c r="J684" s="1895"/>
      <c r="K684" s="1895"/>
    </row>
    <row r="685" spans="1:11" ht="15.75" customHeight="1">
      <c r="A685" s="1895"/>
      <c r="B685" s="1895"/>
      <c r="C685" s="1895"/>
      <c r="D685" s="1895"/>
      <c r="E685" s="1895"/>
      <c r="F685" s="1895"/>
      <c r="G685" s="1895"/>
      <c r="H685" s="1895"/>
      <c r="I685" s="1895"/>
      <c r="J685" s="1895"/>
      <c r="K685" s="1895"/>
    </row>
    <row r="686" spans="1:11" ht="15.75" customHeight="1">
      <c r="A686" s="1895"/>
      <c r="B686" s="1895"/>
      <c r="C686" s="1895"/>
      <c r="D686" s="1895"/>
      <c r="E686" s="1895"/>
      <c r="F686" s="1895"/>
      <c r="G686" s="1895"/>
      <c r="H686" s="1895"/>
      <c r="I686" s="1895"/>
      <c r="J686" s="1895"/>
      <c r="K686" s="1895"/>
    </row>
    <row r="687" spans="1:11" ht="15.75" customHeight="1">
      <c r="A687" s="1895"/>
      <c r="B687" s="1895"/>
      <c r="C687" s="1895"/>
      <c r="D687" s="1895"/>
      <c r="E687" s="1895"/>
      <c r="F687" s="1895"/>
      <c r="G687" s="1895"/>
      <c r="H687" s="1895"/>
      <c r="I687" s="1895"/>
      <c r="J687" s="1895"/>
      <c r="K687" s="1895"/>
    </row>
    <row r="688" spans="1:11" ht="15.75" customHeight="1">
      <c r="A688" s="1895"/>
      <c r="B688" s="1895"/>
      <c r="C688" s="1895"/>
      <c r="D688" s="1895"/>
      <c r="E688" s="1895"/>
      <c r="F688" s="1895"/>
      <c r="G688" s="1895"/>
      <c r="H688" s="1895"/>
      <c r="I688" s="1895"/>
      <c r="J688" s="1895"/>
      <c r="K688" s="1895"/>
    </row>
    <row r="689" spans="1:11" ht="15.75" customHeight="1">
      <c r="A689" s="1895"/>
      <c r="B689" s="1895"/>
      <c r="C689" s="1895"/>
      <c r="D689" s="1895"/>
      <c r="E689" s="1895"/>
      <c r="F689" s="1895"/>
      <c r="G689" s="1895"/>
      <c r="H689" s="1895"/>
      <c r="I689" s="1895"/>
      <c r="J689" s="1895"/>
      <c r="K689" s="1895"/>
    </row>
    <row r="690" spans="1:11" ht="15.75" customHeight="1">
      <c r="A690" s="1895"/>
      <c r="B690" s="1895"/>
      <c r="C690" s="1895"/>
      <c r="D690" s="1895"/>
      <c r="E690" s="1895"/>
      <c r="F690" s="1895"/>
      <c r="G690" s="1895"/>
      <c r="H690" s="1895"/>
      <c r="I690" s="1895"/>
      <c r="J690" s="1895"/>
      <c r="K690" s="1895"/>
    </row>
    <row r="691" spans="1:11" ht="15.75" customHeight="1">
      <c r="A691" s="1895"/>
      <c r="B691" s="1895"/>
      <c r="C691" s="1895"/>
      <c r="D691" s="1895"/>
      <c r="E691" s="1895"/>
      <c r="F691" s="1895"/>
      <c r="G691" s="1895"/>
      <c r="H691" s="1895"/>
      <c r="I691" s="1895"/>
      <c r="J691" s="1895"/>
      <c r="K691" s="1895"/>
    </row>
    <row r="692" spans="1:11" ht="15.75" customHeight="1">
      <c r="A692" s="1895"/>
      <c r="B692" s="1895"/>
      <c r="C692" s="1895"/>
      <c r="D692" s="1895"/>
      <c r="E692" s="1895"/>
      <c r="F692" s="1895"/>
      <c r="G692" s="1895"/>
      <c r="H692" s="1895"/>
      <c r="I692" s="1895"/>
      <c r="J692" s="1895"/>
      <c r="K692" s="1895"/>
    </row>
    <row r="693" spans="1:11" ht="15.75" customHeight="1">
      <c r="A693" s="1895"/>
      <c r="B693" s="1895"/>
      <c r="C693" s="1895"/>
      <c r="D693" s="1895"/>
      <c r="E693" s="1895"/>
      <c r="F693" s="1895"/>
      <c r="G693" s="1895"/>
      <c r="H693" s="1895"/>
      <c r="I693" s="1895"/>
      <c r="J693" s="1895"/>
      <c r="K693" s="1895"/>
    </row>
    <row r="694" spans="1:11" ht="15.75" customHeight="1">
      <c r="A694" s="1895"/>
      <c r="B694" s="1895"/>
      <c r="C694" s="1895"/>
      <c r="D694" s="1895"/>
      <c r="E694" s="1895"/>
      <c r="F694" s="1895"/>
      <c r="G694" s="1895"/>
      <c r="H694" s="1895"/>
      <c r="I694" s="1895"/>
      <c r="J694" s="1895"/>
      <c r="K694" s="1895"/>
    </row>
    <row r="695" spans="1:11" ht="15.75" customHeight="1">
      <c r="A695" s="1895"/>
      <c r="B695" s="1895"/>
      <c r="C695" s="1895"/>
      <c r="D695" s="1895"/>
      <c r="E695" s="1895"/>
      <c r="F695" s="1895"/>
      <c r="G695" s="1895"/>
      <c r="H695" s="1895"/>
      <c r="I695" s="1895"/>
      <c r="J695" s="1895"/>
      <c r="K695" s="1895"/>
    </row>
    <row r="696" spans="1:11" ht="15.75" customHeight="1">
      <c r="A696" s="1895"/>
      <c r="B696" s="1895"/>
      <c r="C696" s="1895"/>
      <c r="D696" s="1895"/>
      <c r="E696" s="1895"/>
      <c r="F696" s="1895"/>
      <c r="G696" s="1895"/>
      <c r="H696" s="1895"/>
      <c r="I696" s="1895"/>
      <c r="J696" s="1895"/>
      <c r="K696" s="1895"/>
    </row>
    <row r="697" spans="1:11" ht="15.75" customHeight="1">
      <c r="A697" s="1895"/>
      <c r="B697" s="1895"/>
      <c r="C697" s="1895"/>
      <c r="D697" s="1895"/>
      <c r="E697" s="1895"/>
      <c r="F697" s="1895"/>
      <c r="G697" s="1895"/>
      <c r="H697" s="1895"/>
      <c r="I697" s="1895"/>
      <c r="J697" s="1895"/>
      <c r="K697" s="1895"/>
    </row>
    <row r="698" spans="1:11" ht="15.75" customHeight="1">
      <c r="A698" s="1895"/>
      <c r="B698" s="1895"/>
      <c r="C698" s="1895"/>
      <c r="D698" s="1895"/>
      <c r="E698" s="1895"/>
      <c r="F698" s="1895"/>
      <c r="G698" s="1895"/>
      <c r="H698" s="1895"/>
      <c r="I698" s="1895"/>
      <c r="J698" s="1895"/>
      <c r="K698" s="1895"/>
    </row>
    <row r="699" spans="1:11" ht="15.75" customHeight="1">
      <c r="A699" s="1895"/>
      <c r="B699" s="1895"/>
      <c r="C699" s="1895"/>
      <c r="D699" s="1895"/>
      <c r="E699" s="1895"/>
      <c r="F699" s="1895"/>
      <c r="G699" s="1895"/>
      <c r="H699" s="1895"/>
      <c r="I699" s="1895"/>
      <c r="J699" s="1895"/>
      <c r="K699" s="1895"/>
    </row>
    <row r="700" spans="1:11" ht="15.75" customHeight="1">
      <c r="A700" s="1895"/>
      <c r="B700" s="1895"/>
      <c r="C700" s="1895"/>
      <c r="D700" s="1895"/>
      <c r="E700" s="1895"/>
      <c r="F700" s="1895"/>
      <c r="G700" s="1895"/>
      <c r="H700" s="1895"/>
      <c r="I700" s="1895"/>
      <c r="J700" s="1895"/>
      <c r="K700" s="1895"/>
    </row>
    <row r="701" spans="1:11" ht="15.75" customHeight="1">
      <c r="A701" s="1895"/>
      <c r="B701" s="1895"/>
      <c r="C701" s="1895"/>
      <c r="D701" s="1895"/>
      <c r="E701" s="1895"/>
      <c r="F701" s="1895"/>
      <c r="G701" s="1895"/>
      <c r="H701" s="1895"/>
      <c r="I701" s="1895"/>
      <c r="J701" s="1895"/>
      <c r="K701" s="1895"/>
    </row>
    <row r="702" spans="1:11" ht="15.75" customHeight="1">
      <c r="A702" s="1895"/>
      <c r="B702" s="1895"/>
      <c r="C702" s="1895"/>
      <c r="D702" s="1895"/>
      <c r="E702" s="1895"/>
      <c r="F702" s="1895"/>
      <c r="G702" s="1895"/>
      <c r="H702" s="1895"/>
      <c r="I702" s="1895"/>
      <c r="J702" s="1895"/>
      <c r="K702" s="1895"/>
    </row>
    <row r="703" spans="1:11" ht="15.75" customHeight="1">
      <c r="A703" s="1895"/>
      <c r="B703" s="1895"/>
      <c r="C703" s="1895"/>
      <c r="D703" s="1895"/>
      <c r="E703" s="1895"/>
      <c r="F703" s="1895"/>
      <c r="G703" s="1895"/>
      <c r="H703" s="1895"/>
      <c r="I703" s="1895"/>
      <c r="J703" s="1895"/>
      <c r="K703" s="1895"/>
    </row>
    <row r="704" spans="1:11" ht="15.75" customHeight="1">
      <c r="A704" s="1895"/>
      <c r="B704" s="1895"/>
      <c r="C704" s="1895"/>
      <c r="D704" s="1895"/>
      <c r="E704" s="1895"/>
      <c r="F704" s="1895"/>
      <c r="G704" s="1895"/>
      <c r="H704" s="1895"/>
      <c r="I704" s="1895"/>
      <c r="J704" s="1895"/>
      <c r="K704" s="1895"/>
    </row>
    <row r="705" spans="1:11" ht="15.75" customHeight="1">
      <c r="A705" s="1895"/>
      <c r="B705" s="1895"/>
      <c r="C705" s="1895"/>
      <c r="D705" s="1895"/>
      <c r="E705" s="1895"/>
      <c r="F705" s="1895"/>
      <c r="G705" s="1895"/>
      <c r="H705" s="1895"/>
      <c r="I705" s="1895"/>
      <c r="J705" s="1895"/>
      <c r="K705" s="1895"/>
    </row>
    <row r="706" spans="1:11" ht="15.75" customHeight="1">
      <c r="A706" s="1895"/>
      <c r="B706" s="1895"/>
      <c r="C706" s="1895"/>
      <c r="D706" s="1895"/>
      <c r="E706" s="1895"/>
      <c r="F706" s="1895"/>
      <c r="G706" s="1895"/>
      <c r="H706" s="1895"/>
      <c r="I706" s="1895"/>
      <c r="J706" s="1895"/>
      <c r="K706" s="1895"/>
    </row>
    <row r="707" spans="1:11" ht="15.75" customHeight="1">
      <c r="A707" s="1895"/>
      <c r="B707" s="1895"/>
      <c r="C707" s="1895"/>
      <c r="D707" s="1895"/>
      <c r="E707" s="1895"/>
      <c r="F707" s="1895"/>
      <c r="G707" s="1895"/>
      <c r="H707" s="1895"/>
      <c r="I707" s="1895"/>
      <c r="J707" s="1895"/>
      <c r="K707" s="1895"/>
    </row>
    <row r="708" spans="1:11" ht="15.75" customHeight="1">
      <c r="A708" s="1895"/>
      <c r="B708" s="1895"/>
      <c r="C708" s="1895"/>
      <c r="D708" s="1895"/>
      <c r="E708" s="1895"/>
      <c r="F708" s="1895"/>
      <c r="G708" s="1895"/>
      <c r="H708" s="1895"/>
      <c r="I708" s="1895"/>
      <c r="J708" s="1895"/>
      <c r="K708" s="1895"/>
    </row>
    <row r="709" spans="1:11" ht="15.75" customHeight="1">
      <c r="A709" s="1895"/>
      <c r="B709" s="1895"/>
      <c r="C709" s="1895"/>
      <c r="D709" s="1895"/>
      <c r="E709" s="1895"/>
      <c r="F709" s="1895"/>
      <c r="G709" s="1895"/>
      <c r="H709" s="1895"/>
      <c r="I709" s="1895"/>
      <c r="J709" s="1895"/>
      <c r="K709" s="1895"/>
    </row>
    <row r="710" spans="1:11" ht="15.75" customHeight="1">
      <c r="A710" s="1895"/>
      <c r="B710" s="1895"/>
      <c r="C710" s="1895"/>
      <c r="D710" s="1895"/>
      <c r="E710" s="1895"/>
      <c r="F710" s="1895"/>
      <c r="G710" s="1895"/>
      <c r="H710" s="1895"/>
      <c r="I710" s="1895"/>
      <c r="J710" s="1895"/>
      <c r="K710" s="1895"/>
    </row>
    <row r="711" spans="1:11" ht="15.75" customHeight="1">
      <c r="A711" s="1895"/>
      <c r="B711" s="1895"/>
      <c r="C711" s="1895"/>
      <c r="D711" s="1895"/>
      <c r="E711" s="1895"/>
      <c r="F711" s="1895"/>
      <c r="G711" s="1895"/>
      <c r="H711" s="1895"/>
      <c r="I711" s="1895"/>
      <c r="J711" s="1895"/>
      <c r="K711" s="1895"/>
    </row>
    <row r="712" spans="1:11" ht="15.75" customHeight="1">
      <c r="A712" s="1895"/>
      <c r="B712" s="1895"/>
      <c r="C712" s="1895"/>
      <c r="D712" s="1895"/>
      <c r="E712" s="1895"/>
      <c r="F712" s="1895"/>
      <c r="G712" s="1895"/>
      <c r="H712" s="1895"/>
      <c r="I712" s="1895"/>
      <c r="J712" s="1895"/>
      <c r="K712" s="1895"/>
    </row>
    <row r="713" spans="1:11" ht="15.75" customHeight="1">
      <c r="A713" s="1895"/>
      <c r="B713" s="1895"/>
      <c r="C713" s="1895"/>
      <c r="D713" s="1895"/>
      <c r="E713" s="1895"/>
      <c r="F713" s="1895"/>
      <c r="G713" s="1895"/>
      <c r="H713" s="1895"/>
      <c r="I713" s="1895"/>
      <c r="J713" s="1895"/>
      <c r="K713" s="1895"/>
    </row>
    <row r="714" spans="1:11" ht="15.75" customHeight="1">
      <c r="A714" s="1895"/>
      <c r="B714" s="1895"/>
      <c r="C714" s="1895"/>
      <c r="D714" s="1895"/>
      <c r="E714" s="1895"/>
      <c r="F714" s="1895"/>
      <c r="G714" s="1895"/>
      <c r="H714" s="1895"/>
      <c r="I714" s="1895"/>
      <c r="J714" s="1895"/>
      <c r="K714" s="1895"/>
    </row>
    <row r="715" spans="1:11" ht="15.75" customHeight="1">
      <c r="A715" s="1895"/>
      <c r="B715" s="1895"/>
      <c r="C715" s="1895"/>
      <c r="D715" s="1895"/>
      <c r="E715" s="1895"/>
      <c r="F715" s="1895"/>
      <c r="G715" s="1895"/>
      <c r="H715" s="1895"/>
      <c r="I715" s="1895"/>
      <c r="J715" s="1895"/>
      <c r="K715" s="1895"/>
    </row>
    <row r="716" spans="1:11" ht="15.75" customHeight="1">
      <c r="A716" s="1895"/>
      <c r="B716" s="1895"/>
      <c r="C716" s="1895"/>
      <c r="D716" s="1895"/>
      <c r="E716" s="1895"/>
      <c r="F716" s="1895"/>
      <c r="G716" s="1895"/>
      <c r="H716" s="1895"/>
      <c r="I716" s="1895"/>
      <c r="J716" s="1895"/>
      <c r="K716" s="1895"/>
    </row>
    <row r="717" spans="1:11" ht="15.75" customHeight="1">
      <c r="A717" s="1895"/>
      <c r="B717" s="1895"/>
      <c r="C717" s="1895"/>
      <c r="D717" s="1895"/>
      <c r="E717" s="1895"/>
      <c r="F717" s="1895"/>
      <c r="G717" s="1895"/>
      <c r="H717" s="1895"/>
      <c r="I717" s="1895"/>
      <c r="J717" s="1895"/>
      <c r="K717" s="1895"/>
    </row>
    <row r="718" spans="1:11" ht="15.75" customHeight="1">
      <c r="A718" s="1895"/>
      <c r="B718" s="1895"/>
      <c r="C718" s="1895"/>
      <c r="D718" s="1895"/>
      <c r="E718" s="1895"/>
      <c r="F718" s="1895"/>
      <c r="G718" s="1895"/>
      <c r="H718" s="1895"/>
      <c r="I718" s="1895"/>
      <c r="J718" s="1895"/>
      <c r="K718" s="1895"/>
    </row>
    <row r="719" spans="1:11" ht="15.75" customHeight="1">
      <c r="A719" s="1895"/>
      <c r="B719" s="1895"/>
      <c r="C719" s="1895"/>
      <c r="D719" s="1895"/>
      <c r="E719" s="1895"/>
      <c r="F719" s="1895"/>
      <c r="G719" s="1895"/>
      <c r="H719" s="1895"/>
      <c r="I719" s="1895"/>
      <c r="J719" s="1895"/>
      <c r="K719" s="1895"/>
    </row>
    <row r="720" spans="1:11" ht="15.75" customHeight="1">
      <c r="A720" s="1895"/>
      <c r="B720" s="1895"/>
      <c r="C720" s="1895"/>
      <c r="D720" s="1895"/>
      <c r="E720" s="1895"/>
      <c r="F720" s="1895"/>
      <c r="G720" s="1895"/>
      <c r="H720" s="1895"/>
      <c r="I720" s="1895"/>
      <c r="J720" s="1895"/>
      <c r="K720" s="1895"/>
    </row>
    <row r="721" spans="1:11" ht="15.75" customHeight="1">
      <c r="A721" s="1895"/>
      <c r="B721" s="1895"/>
      <c r="C721" s="1895"/>
      <c r="D721" s="1895"/>
      <c r="E721" s="1895"/>
      <c r="F721" s="1895"/>
      <c r="G721" s="1895"/>
      <c r="H721" s="1895"/>
      <c r="I721" s="1895"/>
      <c r="J721" s="1895"/>
      <c r="K721" s="1895"/>
    </row>
    <row r="722" spans="1:11" ht="15.75" customHeight="1">
      <c r="A722" s="1895"/>
      <c r="B722" s="1895"/>
      <c r="C722" s="1895"/>
      <c r="D722" s="1895"/>
      <c r="E722" s="1895"/>
      <c r="F722" s="1895"/>
      <c r="G722" s="1895"/>
      <c r="H722" s="1895"/>
      <c r="I722" s="1895"/>
      <c r="J722" s="1895"/>
      <c r="K722" s="1895"/>
    </row>
    <row r="723" spans="1:11" ht="15.75" customHeight="1">
      <c r="A723" s="1895"/>
      <c r="B723" s="1895"/>
      <c r="C723" s="1895"/>
      <c r="D723" s="1895"/>
      <c r="E723" s="1895"/>
      <c r="F723" s="1895"/>
      <c r="G723" s="1895"/>
      <c r="H723" s="1895"/>
      <c r="I723" s="1895"/>
      <c r="J723" s="1895"/>
      <c r="K723" s="1895"/>
    </row>
    <row r="724" spans="1:11" ht="15.75" customHeight="1">
      <c r="A724" s="1895"/>
      <c r="B724" s="1895"/>
      <c r="C724" s="1895"/>
      <c r="D724" s="1895"/>
      <c r="E724" s="1895"/>
      <c r="F724" s="1895"/>
      <c r="G724" s="1895"/>
      <c r="H724" s="1895"/>
      <c r="I724" s="1895"/>
      <c r="J724" s="1895"/>
      <c r="K724" s="1895"/>
    </row>
    <row r="725" spans="1:11" ht="15.75" customHeight="1">
      <c r="A725" s="1895"/>
      <c r="B725" s="1895"/>
      <c r="C725" s="1895"/>
      <c r="D725" s="1895"/>
      <c r="E725" s="1895"/>
      <c r="F725" s="1895"/>
      <c r="G725" s="1895"/>
      <c r="H725" s="1895"/>
      <c r="I725" s="1895"/>
      <c r="J725" s="1895"/>
      <c r="K725" s="1895"/>
    </row>
    <row r="726" spans="1:11" ht="15.75" customHeight="1">
      <c r="A726" s="1895"/>
      <c r="B726" s="1895"/>
      <c r="C726" s="1895"/>
      <c r="D726" s="1895"/>
      <c r="E726" s="1895"/>
      <c r="F726" s="1895"/>
      <c r="G726" s="1895"/>
      <c r="H726" s="1895"/>
      <c r="I726" s="1895"/>
      <c r="J726" s="1895"/>
      <c r="K726" s="1895"/>
    </row>
    <row r="727" spans="1:11" ht="15.75" customHeight="1">
      <c r="A727" s="1895"/>
      <c r="B727" s="1895"/>
      <c r="C727" s="1895"/>
      <c r="D727" s="1895"/>
      <c r="E727" s="1895"/>
      <c r="F727" s="1895"/>
      <c r="G727" s="1895"/>
      <c r="H727" s="1895"/>
      <c r="I727" s="1895"/>
      <c r="J727" s="1895"/>
      <c r="K727" s="1895"/>
    </row>
    <row r="728" spans="1:11" ht="15.75" customHeight="1">
      <c r="A728" s="1895"/>
      <c r="B728" s="1895"/>
      <c r="C728" s="1895"/>
      <c r="D728" s="1895"/>
      <c r="E728" s="1895"/>
      <c r="F728" s="1895"/>
      <c r="G728" s="1895"/>
      <c r="H728" s="1895"/>
      <c r="I728" s="1895"/>
      <c r="J728" s="1895"/>
      <c r="K728" s="1895"/>
    </row>
    <row r="729" spans="1:11" ht="15.75" customHeight="1">
      <c r="A729" s="1895"/>
      <c r="B729" s="1895"/>
      <c r="C729" s="1895"/>
      <c r="D729" s="1895"/>
      <c r="E729" s="1895"/>
      <c r="F729" s="1895"/>
      <c r="G729" s="1895"/>
      <c r="H729" s="1895"/>
      <c r="I729" s="1895"/>
      <c r="J729" s="1895"/>
      <c r="K729" s="1895"/>
    </row>
    <row r="730" spans="1:11" ht="15.75" customHeight="1">
      <c r="A730" s="1895"/>
      <c r="B730" s="1895"/>
      <c r="C730" s="1895"/>
      <c r="D730" s="1895"/>
      <c r="E730" s="1895"/>
      <c r="F730" s="1895"/>
      <c r="G730" s="1895"/>
      <c r="H730" s="1895"/>
      <c r="I730" s="1895"/>
      <c r="J730" s="1895"/>
      <c r="K730" s="1895"/>
    </row>
    <row r="731" spans="1:11" ht="15.75" customHeight="1">
      <c r="A731" s="1895"/>
      <c r="B731" s="1895"/>
      <c r="C731" s="1895"/>
      <c r="D731" s="1895"/>
      <c r="E731" s="1895"/>
      <c r="F731" s="1895"/>
      <c r="G731" s="1895"/>
      <c r="H731" s="1895"/>
      <c r="I731" s="1895"/>
      <c r="J731" s="1895"/>
      <c r="K731" s="1895"/>
    </row>
    <row r="732" spans="1:11" ht="15.75" customHeight="1">
      <c r="A732" s="1895"/>
      <c r="B732" s="1895"/>
      <c r="C732" s="1895"/>
      <c r="D732" s="1895"/>
      <c r="E732" s="1895"/>
      <c r="F732" s="1895"/>
      <c r="G732" s="1895"/>
      <c r="H732" s="1895"/>
      <c r="I732" s="1895"/>
      <c r="J732" s="1895"/>
      <c r="K732" s="1895"/>
    </row>
    <row r="733" spans="1:11" ht="15.75" customHeight="1">
      <c r="A733" s="1895"/>
      <c r="B733" s="1895"/>
      <c r="C733" s="1895"/>
      <c r="D733" s="1895"/>
      <c r="E733" s="1895"/>
      <c r="F733" s="1895"/>
      <c r="G733" s="1895"/>
      <c r="H733" s="1895"/>
      <c r="I733" s="1895"/>
      <c r="J733" s="1895"/>
      <c r="K733" s="1895"/>
    </row>
    <row r="734" spans="1:11" ht="15.75" customHeight="1">
      <c r="A734" s="1895"/>
      <c r="B734" s="1895"/>
      <c r="C734" s="1895"/>
      <c r="D734" s="1895"/>
      <c r="E734" s="1895"/>
      <c r="F734" s="1895"/>
      <c r="G734" s="1895"/>
      <c r="H734" s="1895"/>
      <c r="I734" s="1895"/>
      <c r="J734" s="1895"/>
      <c r="K734" s="1895"/>
    </row>
    <row r="735" spans="1:11" ht="15.75" customHeight="1">
      <c r="A735" s="1895"/>
      <c r="B735" s="1895"/>
      <c r="C735" s="1895"/>
      <c r="D735" s="1895"/>
      <c r="E735" s="1895"/>
      <c r="F735" s="1895"/>
      <c r="G735" s="1895"/>
      <c r="H735" s="1895"/>
      <c r="I735" s="1895"/>
      <c r="J735" s="1895"/>
      <c r="K735" s="1895"/>
    </row>
    <row r="736" spans="1:11" ht="15.75" customHeight="1">
      <c r="A736" s="1895"/>
      <c r="B736" s="1895"/>
      <c r="C736" s="1895"/>
      <c r="D736" s="1895"/>
      <c r="E736" s="1895"/>
      <c r="F736" s="1895"/>
      <c r="G736" s="1895"/>
      <c r="H736" s="1895"/>
      <c r="I736" s="1895"/>
      <c r="J736" s="1895"/>
      <c r="K736" s="1895"/>
    </row>
    <row r="737" spans="1:11" ht="15.75" customHeight="1">
      <c r="A737" s="1895"/>
      <c r="B737" s="1895"/>
      <c r="C737" s="1895"/>
      <c r="D737" s="1895"/>
      <c r="E737" s="1895"/>
      <c r="F737" s="1895"/>
      <c r="G737" s="1895"/>
      <c r="H737" s="1895"/>
      <c r="I737" s="1895"/>
      <c r="J737" s="1895"/>
      <c r="K737" s="1895"/>
    </row>
    <row r="738" spans="1:11" ht="15.75" customHeight="1">
      <c r="A738" s="1895"/>
      <c r="B738" s="1895"/>
      <c r="C738" s="1895"/>
      <c r="D738" s="1895"/>
      <c r="E738" s="1895"/>
      <c r="F738" s="1895"/>
      <c r="G738" s="1895"/>
      <c r="H738" s="1895"/>
      <c r="I738" s="1895"/>
      <c r="J738" s="1895"/>
      <c r="K738" s="1895"/>
    </row>
    <row r="739" spans="1:11" ht="15.75" customHeight="1">
      <c r="A739" s="1895"/>
      <c r="B739" s="1895"/>
      <c r="C739" s="1895"/>
      <c r="D739" s="1895"/>
      <c r="E739" s="1895"/>
      <c r="F739" s="1895"/>
      <c r="G739" s="1895"/>
      <c r="H739" s="1895"/>
      <c r="I739" s="1895"/>
      <c r="J739" s="1895"/>
      <c r="K739" s="1895"/>
    </row>
    <row r="740" spans="1:11" ht="15.75" customHeight="1">
      <c r="A740" s="1895"/>
      <c r="B740" s="1895"/>
      <c r="C740" s="1895"/>
      <c r="D740" s="1895"/>
      <c r="E740" s="1895"/>
      <c r="F740" s="1895"/>
      <c r="G740" s="1895"/>
      <c r="H740" s="1895"/>
      <c r="I740" s="1895"/>
      <c r="J740" s="1895"/>
      <c r="K740" s="1895"/>
    </row>
    <row r="741" spans="1:11" ht="15.75" customHeight="1">
      <c r="A741" s="1895"/>
      <c r="B741" s="1895"/>
      <c r="C741" s="1895"/>
      <c r="D741" s="1895"/>
      <c r="E741" s="1895"/>
      <c r="F741" s="1895"/>
      <c r="G741" s="1895"/>
      <c r="H741" s="1895"/>
      <c r="I741" s="1895"/>
      <c r="J741" s="1895"/>
      <c r="K741" s="1895"/>
    </row>
    <row r="742" spans="1:11" ht="15.75" customHeight="1">
      <c r="A742" s="1895"/>
      <c r="B742" s="1895"/>
      <c r="C742" s="1895"/>
      <c r="D742" s="1895"/>
      <c r="E742" s="1895"/>
      <c r="F742" s="1895"/>
      <c r="G742" s="1895"/>
      <c r="H742" s="1895"/>
      <c r="I742" s="1895"/>
      <c r="J742" s="1895"/>
      <c r="K742" s="1895"/>
    </row>
    <row r="743" spans="1:11" ht="15.75" customHeight="1">
      <c r="A743" s="1895"/>
      <c r="B743" s="1895"/>
      <c r="C743" s="1895"/>
      <c r="D743" s="1895"/>
      <c r="E743" s="1895"/>
      <c r="F743" s="1895"/>
      <c r="G743" s="1895"/>
      <c r="H743" s="1895"/>
      <c r="I743" s="1895"/>
      <c r="J743" s="1895"/>
      <c r="K743" s="1895"/>
    </row>
    <row r="744" spans="1:11" ht="15.75" customHeight="1">
      <c r="A744" s="1895"/>
      <c r="B744" s="1895"/>
      <c r="C744" s="1895"/>
      <c r="D744" s="1895"/>
      <c r="E744" s="1895"/>
      <c r="F744" s="1895"/>
      <c r="G744" s="1895"/>
      <c r="H744" s="1895"/>
      <c r="I744" s="1895"/>
      <c r="J744" s="1895"/>
      <c r="K744" s="1895"/>
    </row>
    <row r="745" spans="1:11" ht="15.75" customHeight="1">
      <c r="A745" s="1895"/>
      <c r="B745" s="1895"/>
      <c r="C745" s="1895"/>
      <c r="D745" s="1895"/>
      <c r="E745" s="1895"/>
      <c r="F745" s="1895"/>
      <c r="G745" s="1895"/>
      <c r="H745" s="1895"/>
      <c r="I745" s="1895"/>
      <c r="J745" s="1895"/>
      <c r="K745" s="1895"/>
    </row>
    <row r="746" spans="1:11" ht="15.75" customHeight="1">
      <c r="A746" s="1895"/>
      <c r="B746" s="1895"/>
      <c r="C746" s="1895"/>
      <c r="D746" s="1895"/>
      <c r="E746" s="1895"/>
      <c r="F746" s="1895"/>
      <c r="G746" s="1895"/>
      <c r="H746" s="1895"/>
      <c r="I746" s="1895"/>
      <c r="J746" s="1895"/>
      <c r="K746" s="1895"/>
    </row>
    <row r="747" spans="1:11" ht="15.75" customHeight="1">
      <c r="A747" s="1895"/>
      <c r="B747" s="1895"/>
      <c r="C747" s="1895"/>
      <c r="D747" s="1895"/>
      <c r="E747" s="1895"/>
      <c r="F747" s="1895"/>
      <c r="G747" s="1895"/>
      <c r="H747" s="1895"/>
      <c r="I747" s="1895"/>
      <c r="J747" s="1895"/>
      <c r="K747" s="1895"/>
    </row>
    <row r="748" spans="1:11" ht="15.75" customHeight="1">
      <c r="A748" s="1895"/>
      <c r="B748" s="1895"/>
      <c r="C748" s="1895"/>
      <c r="D748" s="1895"/>
      <c r="E748" s="1895"/>
      <c r="F748" s="1895"/>
      <c r="G748" s="1895"/>
      <c r="H748" s="1895"/>
      <c r="I748" s="1895"/>
      <c r="J748" s="1895"/>
      <c r="K748" s="1895"/>
    </row>
    <row r="749" spans="1:11" ht="15.75" customHeight="1">
      <c r="A749" s="1895"/>
      <c r="B749" s="1895"/>
      <c r="C749" s="1895"/>
      <c r="D749" s="1895"/>
      <c r="E749" s="1895"/>
      <c r="F749" s="1895"/>
      <c r="G749" s="1895"/>
      <c r="H749" s="1895"/>
      <c r="I749" s="1895"/>
      <c r="J749" s="1895"/>
      <c r="K749" s="1895"/>
    </row>
    <row r="750" spans="1:11" ht="15.75" customHeight="1">
      <c r="A750" s="1895"/>
      <c r="B750" s="1895"/>
      <c r="C750" s="1895"/>
      <c r="D750" s="1895"/>
      <c r="E750" s="1895"/>
      <c r="F750" s="1895"/>
      <c r="G750" s="1895"/>
      <c r="H750" s="1895"/>
      <c r="I750" s="1895"/>
      <c r="J750" s="1895"/>
      <c r="K750" s="1895"/>
    </row>
    <row r="751" spans="1:11" ht="15.75" customHeight="1">
      <c r="A751" s="1895"/>
      <c r="B751" s="1895"/>
      <c r="C751" s="1895"/>
      <c r="D751" s="1895"/>
      <c r="E751" s="1895"/>
      <c r="F751" s="1895"/>
      <c r="G751" s="1895"/>
      <c r="H751" s="1895"/>
      <c r="I751" s="1895"/>
      <c r="J751" s="1895"/>
      <c r="K751" s="1895"/>
    </row>
    <row r="752" spans="1:11" ht="15.75" customHeight="1">
      <c r="A752" s="1895"/>
      <c r="B752" s="1895"/>
      <c r="C752" s="1895"/>
      <c r="D752" s="1895"/>
      <c r="E752" s="1895"/>
      <c r="F752" s="1895"/>
      <c r="G752" s="1895"/>
      <c r="H752" s="1895"/>
      <c r="I752" s="1895"/>
      <c r="J752" s="1895"/>
      <c r="K752" s="1895"/>
    </row>
    <row r="753" spans="1:11" ht="15.75" customHeight="1">
      <c r="A753" s="1895"/>
      <c r="B753" s="1895"/>
      <c r="C753" s="1895"/>
      <c r="D753" s="1895"/>
      <c r="E753" s="1895"/>
      <c r="F753" s="1895"/>
      <c r="G753" s="1895"/>
      <c r="H753" s="1895"/>
      <c r="I753" s="1895"/>
      <c r="J753" s="1895"/>
      <c r="K753" s="1895"/>
    </row>
    <row r="754" spans="1:11" ht="15.75" customHeight="1">
      <c r="A754" s="1895"/>
      <c r="B754" s="1895"/>
      <c r="C754" s="1895"/>
      <c r="D754" s="1895"/>
      <c r="E754" s="1895"/>
      <c r="F754" s="1895"/>
      <c r="G754" s="1895"/>
      <c r="H754" s="1895"/>
      <c r="I754" s="1895"/>
      <c r="J754" s="1895"/>
      <c r="K754" s="1895"/>
    </row>
    <row r="755" spans="1:11" ht="15.75" customHeight="1">
      <c r="A755" s="1895"/>
      <c r="B755" s="1895"/>
      <c r="C755" s="1895"/>
      <c r="D755" s="1895"/>
      <c r="E755" s="1895"/>
      <c r="F755" s="1895"/>
      <c r="G755" s="1895"/>
      <c r="H755" s="1895"/>
      <c r="I755" s="1895"/>
      <c r="J755" s="1895"/>
      <c r="K755" s="1895"/>
    </row>
    <row r="756" spans="1:11" ht="15.75" customHeight="1">
      <c r="A756" s="1895"/>
      <c r="B756" s="1895"/>
      <c r="C756" s="1895"/>
      <c r="D756" s="1895"/>
      <c r="E756" s="1895"/>
      <c r="F756" s="1895"/>
      <c r="G756" s="1895"/>
      <c r="H756" s="1895"/>
      <c r="I756" s="1895"/>
      <c r="J756" s="1895"/>
      <c r="K756" s="1895"/>
    </row>
    <row r="757" spans="1:11" ht="15.75" customHeight="1">
      <c r="A757" s="1895"/>
      <c r="B757" s="1895"/>
      <c r="C757" s="1895"/>
      <c r="D757" s="1895"/>
      <c r="E757" s="1895"/>
      <c r="F757" s="1895"/>
      <c r="G757" s="1895"/>
      <c r="H757" s="1895"/>
      <c r="I757" s="1895"/>
      <c r="J757" s="1895"/>
      <c r="K757" s="1895"/>
    </row>
    <row r="758" spans="1:11" ht="15.75" customHeight="1">
      <c r="A758" s="1895"/>
      <c r="B758" s="1895"/>
      <c r="C758" s="1895"/>
      <c r="D758" s="1895"/>
      <c r="E758" s="1895"/>
      <c r="F758" s="1895"/>
      <c r="G758" s="1895"/>
      <c r="H758" s="1895"/>
      <c r="I758" s="1895"/>
      <c r="J758" s="1895"/>
      <c r="K758" s="1895"/>
    </row>
    <row r="759" spans="1:11" ht="15.75" customHeight="1">
      <c r="A759" s="1895"/>
      <c r="B759" s="1895"/>
      <c r="C759" s="1895"/>
      <c r="D759" s="1895"/>
      <c r="E759" s="1895"/>
      <c r="F759" s="1895"/>
      <c r="G759" s="1895"/>
      <c r="H759" s="1895"/>
      <c r="I759" s="1895"/>
      <c r="J759" s="1895"/>
      <c r="K759" s="1895"/>
    </row>
    <row r="760" spans="1:11" ht="15.75" customHeight="1">
      <c r="A760" s="1895"/>
      <c r="B760" s="1895"/>
      <c r="C760" s="1895"/>
      <c r="D760" s="1895"/>
      <c r="E760" s="1895"/>
      <c r="F760" s="1895"/>
      <c r="G760" s="1895"/>
      <c r="H760" s="1895"/>
      <c r="I760" s="1895"/>
      <c r="J760" s="1895"/>
      <c r="K760" s="1895"/>
    </row>
    <row r="761" spans="1:11" ht="15.75" customHeight="1">
      <c r="A761" s="1895"/>
      <c r="B761" s="1895"/>
      <c r="C761" s="1895"/>
      <c r="D761" s="1895"/>
      <c r="E761" s="1895"/>
      <c r="F761" s="1895"/>
      <c r="G761" s="1895"/>
      <c r="H761" s="1895"/>
      <c r="I761" s="1895"/>
      <c r="J761" s="1895"/>
      <c r="K761" s="1895"/>
    </row>
    <row r="762" spans="1:11" ht="15.75" customHeight="1">
      <c r="A762" s="1895"/>
      <c r="B762" s="1895"/>
      <c r="C762" s="1895"/>
      <c r="D762" s="1895"/>
      <c r="E762" s="1895"/>
      <c r="F762" s="1895"/>
      <c r="G762" s="1895"/>
      <c r="H762" s="1895"/>
      <c r="I762" s="1895"/>
      <c r="J762" s="1895"/>
      <c r="K762" s="1895"/>
    </row>
    <row r="763" spans="1:11" ht="15.75" customHeight="1">
      <c r="A763" s="1895"/>
      <c r="B763" s="1895"/>
      <c r="C763" s="1895"/>
      <c r="D763" s="1895"/>
      <c r="E763" s="1895"/>
      <c r="F763" s="1895"/>
      <c r="G763" s="1895"/>
      <c r="H763" s="1895"/>
      <c r="I763" s="1895"/>
      <c r="J763" s="1895"/>
      <c r="K763" s="1895"/>
    </row>
    <row r="764" spans="1:11" ht="15.75" customHeight="1">
      <c r="A764" s="1895"/>
      <c r="B764" s="1895"/>
      <c r="C764" s="1895"/>
      <c r="D764" s="1895"/>
      <c r="E764" s="1895"/>
      <c r="F764" s="1895"/>
      <c r="G764" s="1895"/>
      <c r="H764" s="1895"/>
      <c r="I764" s="1895"/>
      <c r="J764" s="1895"/>
      <c r="K764" s="1895"/>
    </row>
    <row r="765" spans="1:11" ht="15.75" customHeight="1">
      <c r="A765" s="1895"/>
      <c r="B765" s="1895"/>
      <c r="C765" s="1895"/>
      <c r="D765" s="1895"/>
      <c r="E765" s="1895"/>
      <c r="F765" s="1895"/>
      <c r="G765" s="1895"/>
      <c r="H765" s="1895"/>
      <c r="I765" s="1895"/>
      <c r="J765" s="1895"/>
      <c r="K765" s="1895"/>
    </row>
    <row r="766" spans="1:11" ht="15.75" customHeight="1">
      <c r="A766" s="1895"/>
      <c r="B766" s="1895"/>
      <c r="C766" s="1895"/>
      <c r="D766" s="1895"/>
      <c r="E766" s="1895"/>
      <c r="F766" s="1895"/>
      <c r="G766" s="1895"/>
      <c r="H766" s="1895"/>
      <c r="I766" s="1895"/>
      <c r="J766" s="1895"/>
      <c r="K766" s="1895"/>
    </row>
    <row r="767" spans="1:11" ht="15.75" customHeight="1">
      <c r="A767" s="1895"/>
      <c r="B767" s="1895"/>
      <c r="C767" s="1895"/>
      <c r="D767" s="1895"/>
      <c r="E767" s="1895"/>
      <c r="F767" s="1895"/>
      <c r="G767" s="1895"/>
      <c r="H767" s="1895"/>
      <c r="I767" s="1895"/>
      <c r="J767" s="1895"/>
      <c r="K767" s="1895"/>
    </row>
    <row r="768" spans="1:11" ht="15.75" customHeight="1">
      <c r="A768" s="1895"/>
      <c r="B768" s="1895"/>
      <c r="C768" s="1895"/>
      <c r="D768" s="1895"/>
      <c r="E768" s="1895"/>
      <c r="F768" s="1895"/>
      <c r="G768" s="1895"/>
      <c r="H768" s="1895"/>
      <c r="I768" s="1895"/>
      <c r="J768" s="1895"/>
      <c r="K768" s="1895"/>
    </row>
    <row r="769" spans="1:11" ht="15.75" customHeight="1">
      <c r="A769" s="1895"/>
      <c r="B769" s="1895"/>
      <c r="C769" s="1895"/>
      <c r="D769" s="1895"/>
      <c r="E769" s="1895"/>
      <c r="F769" s="1895"/>
      <c r="G769" s="1895"/>
      <c r="H769" s="1895"/>
      <c r="I769" s="1895"/>
      <c r="J769" s="1895"/>
      <c r="K769" s="1895"/>
    </row>
    <row r="770" spans="1:11" ht="15.75" customHeight="1">
      <c r="A770" s="1895"/>
      <c r="B770" s="1895"/>
      <c r="C770" s="1895"/>
      <c r="D770" s="1895"/>
      <c r="E770" s="1895"/>
      <c r="F770" s="1895"/>
      <c r="G770" s="1895"/>
      <c r="H770" s="1895"/>
      <c r="I770" s="1895"/>
      <c r="J770" s="1895"/>
      <c r="K770" s="1895"/>
    </row>
    <row r="771" spans="1:11" ht="15.75" customHeight="1">
      <c r="A771" s="1895"/>
      <c r="B771" s="1895"/>
      <c r="C771" s="1895"/>
      <c r="D771" s="1895"/>
      <c r="E771" s="1895"/>
      <c r="F771" s="1895"/>
      <c r="G771" s="1895"/>
      <c r="H771" s="1895"/>
      <c r="I771" s="1895"/>
      <c r="J771" s="1895"/>
      <c r="K771" s="1895"/>
    </row>
    <row r="772" spans="1:11" ht="15.75" customHeight="1">
      <c r="A772" s="1895"/>
      <c r="B772" s="1895"/>
      <c r="C772" s="1895"/>
      <c r="D772" s="1895"/>
      <c r="E772" s="1895"/>
      <c r="F772" s="1895"/>
      <c r="G772" s="1895"/>
      <c r="H772" s="1895"/>
      <c r="I772" s="1895"/>
      <c r="J772" s="1895"/>
      <c r="K772" s="1895"/>
    </row>
    <row r="773" spans="1:11" ht="15.75" customHeight="1">
      <c r="A773" s="1895"/>
      <c r="B773" s="1895"/>
      <c r="C773" s="1895"/>
      <c r="D773" s="1895"/>
      <c r="E773" s="1895"/>
      <c r="F773" s="1895"/>
      <c r="G773" s="1895"/>
      <c r="H773" s="1895"/>
      <c r="I773" s="1895"/>
      <c r="J773" s="1895"/>
      <c r="K773" s="1895"/>
    </row>
    <row r="774" spans="1:11" ht="15.75" customHeight="1">
      <c r="A774" s="1895"/>
      <c r="B774" s="1895"/>
      <c r="C774" s="1895"/>
      <c r="D774" s="1895"/>
      <c r="E774" s="1895"/>
      <c r="F774" s="1895"/>
      <c r="G774" s="1895"/>
      <c r="H774" s="1895"/>
      <c r="I774" s="1895"/>
      <c r="J774" s="1895"/>
      <c r="K774" s="1895"/>
    </row>
    <row r="775" spans="1:11" ht="15.75" customHeight="1">
      <c r="A775" s="1895"/>
      <c r="B775" s="1895"/>
      <c r="C775" s="1895"/>
      <c r="D775" s="1895"/>
      <c r="E775" s="1895"/>
      <c r="F775" s="1895"/>
      <c r="G775" s="1895"/>
      <c r="H775" s="1895"/>
      <c r="I775" s="1895"/>
      <c r="J775" s="1895"/>
      <c r="K775" s="1895"/>
    </row>
    <row r="776" spans="1:11" ht="15.75" customHeight="1">
      <c r="A776" s="1895"/>
      <c r="B776" s="1895"/>
      <c r="C776" s="1895"/>
      <c r="D776" s="1895"/>
      <c r="E776" s="1895"/>
      <c r="F776" s="1895"/>
      <c r="G776" s="1895"/>
      <c r="H776" s="1895"/>
      <c r="I776" s="1895"/>
      <c r="J776" s="1895"/>
      <c r="K776" s="1895"/>
    </row>
    <row r="777" spans="1:11" ht="15.75" customHeight="1">
      <c r="A777" s="1895"/>
      <c r="B777" s="1895"/>
      <c r="C777" s="1895"/>
      <c r="D777" s="1895"/>
      <c r="E777" s="1895"/>
      <c r="F777" s="1895"/>
      <c r="G777" s="1895"/>
      <c r="H777" s="1895"/>
      <c r="I777" s="1895"/>
      <c r="J777" s="1895"/>
      <c r="K777" s="1895"/>
    </row>
    <row r="778" spans="1:11" ht="15.75" customHeight="1">
      <c r="A778" s="1895"/>
      <c r="B778" s="1895"/>
      <c r="C778" s="1895"/>
      <c r="D778" s="1895"/>
      <c r="E778" s="1895"/>
      <c r="F778" s="1895"/>
      <c r="G778" s="1895"/>
      <c r="H778" s="1895"/>
      <c r="I778" s="1895"/>
      <c r="J778" s="1895"/>
      <c r="K778" s="1895"/>
    </row>
    <row r="779" spans="1:11" ht="15.75" customHeight="1">
      <c r="A779" s="1895"/>
      <c r="B779" s="1895"/>
      <c r="C779" s="1895"/>
      <c r="D779" s="1895"/>
      <c r="E779" s="1895"/>
      <c r="F779" s="1895"/>
      <c r="G779" s="1895"/>
      <c r="H779" s="1895"/>
      <c r="I779" s="1895"/>
      <c r="J779" s="1895"/>
      <c r="K779" s="1895"/>
    </row>
    <row r="780" spans="1:11" ht="15.75" customHeight="1">
      <c r="A780" s="1895"/>
      <c r="B780" s="1895"/>
      <c r="C780" s="1895"/>
      <c r="D780" s="1895"/>
      <c r="E780" s="1895"/>
      <c r="F780" s="1895"/>
      <c r="G780" s="1895"/>
      <c r="H780" s="1895"/>
      <c r="I780" s="1895"/>
      <c r="J780" s="1895"/>
      <c r="K780" s="1895"/>
    </row>
    <row r="781" spans="1:11" ht="15.75" customHeight="1">
      <c r="A781" s="1895"/>
      <c r="B781" s="1895"/>
      <c r="C781" s="1895"/>
      <c r="D781" s="1895"/>
      <c r="E781" s="1895"/>
      <c r="F781" s="1895"/>
      <c r="G781" s="1895"/>
      <c r="H781" s="1895"/>
      <c r="I781" s="1895"/>
      <c r="J781" s="1895"/>
      <c r="K781" s="1895"/>
    </row>
    <row r="782" spans="1:11" ht="15.75" customHeight="1">
      <c r="A782" s="1895"/>
      <c r="B782" s="1895"/>
      <c r="C782" s="1895"/>
      <c r="D782" s="1895"/>
      <c r="E782" s="1895"/>
      <c r="F782" s="1895"/>
      <c r="G782" s="1895"/>
      <c r="H782" s="1895"/>
      <c r="I782" s="1895"/>
      <c r="J782" s="1895"/>
      <c r="K782" s="1895"/>
    </row>
    <row r="783" spans="1:11" ht="15.75" customHeight="1">
      <c r="A783" s="1895"/>
      <c r="B783" s="1895"/>
      <c r="C783" s="1895"/>
      <c r="D783" s="1895"/>
      <c r="E783" s="1895"/>
      <c r="F783" s="1895"/>
      <c r="G783" s="1895"/>
      <c r="H783" s="1895"/>
      <c r="I783" s="1895"/>
      <c r="J783" s="1895"/>
      <c r="K783" s="1895"/>
    </row>
    <row r="784" spans="1:11" ht="15.75" customHeight="1">
      <c r="A784" s="1895"/>
      <c r="B784" s="1895"/>
      <c r="C784" s="1895"/>
      <c r="D784" s="1895"/>
      <c r="E784" s="1895"/>
      <c r="F784" s="1895"/>
      <c r="G784" s="1895"/>
      <c r="H784" s="1895"/>
      <c r="I784" s="1895"/>
      <c r="J784" s="1895"/>
      <c r="K784" s="1895"/>
    </row>
    <row r="785" spans="1:11" ht="15.75" customHeight="1">
      <c r="A785" s="1895"/>
      <c r="B785" s="1895"/>
      <c r="C785" s="1895"/>
      <c r="D785" s="1895"/>
      <c r="E785" s="1895"/>
      <c r="F785" s="1895"/>
      <c r="G785" s="1895"/>
      <c r="H785" s="1895"/>
      <c r="I785" s="1895"/>
      <c r="J785" s="1895"/>
      <c r="K785" s="1895"/>
    </row>
    <row r="786" spans="1:11" ht="15.75" customHeight="1">
      <c r="A786" s="1895"/>
      <c r="B786" s="1895"/>
      <c r="C786" s="1895"/>
      <c r="D786" s="1895"/>
      <c r="E786" s="1895"/>
      <c r="F786" s="1895"/>
      <c r="G786" s="1895"/>
      <c r="H786" s="1895"/>
      <c r="I786" s="1895"/>
      <c r="J786" s="1895"/>
      <c r="K786" s="1895"/>
    </row>
    <row r="787" spans="1:11" ht="15.75" customHeight="1">
      <c r="A787" s="1895"/>
      <c r="B787" s="1895"/>
      <c r="C787" s="1895"/>
      <c r="D787" s="1895"/>
      <c r="E787" s="1895"/>
      <c r="F787" s="1895"/>
      <c r="G787" s="1895"/>
      <c r="H787" s="1895"/>
      <c r="I787" s="1895"/>
      <c r="J787" s="1895"/>
      <c r="K787" s="1895"/>
    </row>
    <row r="788" spans="1:11" ht="15.75" customHeight="1">
      <c r="A788" s="1895"/>
      <c r="B788" s="1895"/>
      <c r="C788" s="1895"/>
      <c r="D788" s="1895"/>
      <c r="E788" s="1895"/>
      <c r="F788" s="1895"/>
      <c r="G788" s="1895"/>
      <c r="H788" s="1895"/>
      <c r="I788" s="1895"/>
      <c r="J788" s="1895"/>
      <c r="K788" s="1895"/>
    </row>
    <row r="789" spans="1:11" ht="15.75" customHeight="1">
      <c r="A789" s="1895"/>
      <c r="B789" s="1895"/>
      <c r="C789" s="1895"/>
      <c r="D789" s="1895"/>
      <c r="E789" s="1895"/>
      <c r="F789" s="1895"/>
      <c r="G789" s="1895"/>
      <c r="H789" s="1895"/>
      <c r="I789" s="1895"/>
      <c r="J789" s="1895"/>
      <c r="K789" s="1895"/>
    </row>
    <row r="790" spans="1:11" ht="15.75" customHeight="1">
      <c r="A790" s="1895"/>
      <c r="B790" s="1895"/>
      <c r="C790" s="1895"/>
      <c r="D790" s="1895"/>
      <c r="E790" s="1895"/>
      <c r="F790" s="1895"/>
      <c r="G790" s="1895"/>
      <c r="H790" s="1895"/>
      <c r="I790" s="1895"/>
      <c r="J790" s="1895"/>
      <c r="K790" s="1895"/>
    </row>
    <row r="791" spans="1:11" ht="15.75" customHeight="1">
      <c r="A791" s="1895"/>
      <c r="B791" s="1895"/>
      <c r="C791" s="1895"/>
      <c r="D791" s="1895"/>
      <c r="E791" s="1895"/>
      <c r="F791" s="1895"/>
      <c r="G791" s="1895"/>
      <c r="H791" s="1895"/>
      <c r="I791" s="1895"/>
      <c r="J791" s="1895"/>
      <c r="K791" s="1895"/>
    </row>
    <row r="792" spans="1:11" ht="15.75" customHeight="1">
      <c r="A792" s="1895"/>
      <c r="B792" s="1895"/>
      <c r="C792" s="1895"/>
      <c r="D792" s="1895"/>
      <c r="E792" s="1895"/>
      <c r="F792" s="1895"/>
      <c r="G792" s="1895"/>
      <c r="H792" s="1895"/>
      <c r="I792" s="1895"/>
      <c r="J792" s="1895"/>
      <c r="K792" s="1895"/>
    </row>
    <row r="793" spans="1:11" ht="15.75" customHeight="1">
      <c r="A793" s="1895"/>
      <c r="B793" s="1895"/>
      <c r="C793" s="1895"/>
      <c r="D793" s="1895"/>
      <c r="E793" s="1895"/>
      <c r="F793" s="1895"/>
      <c r="G793" s="1895"/>
      <c r="H793" s="1895"/>
      <c r="I793" s="1895"/>
      <c r="J793" s="1895"/>
      <c r="K793" s="1895"/>
    </row>
    <row r="794" spans="1:11" ht="15.75" customHeight="1">
      <c r="A794" s="1895"/>
      <c r="B794" s="1895"/>
      <c r="C794" s="1895"/>
      <c r="D794" s="1895"/>
      <c r="E794" s="1895"/>
      <c r="F794" s="1895"/>
      <c r="G794" s="1895"/>
      <c r="H794" s="1895"/>
      <c r="I794" s="1895"/>
      <c r="J794" s="1895"/>
      <c r="K794" s="1895"/>
    </row>
    <row r="795" spans="1:11" ht="15.75" customHeight="1">
      <c r="A795" s="1895"/>
      <c r="B795" s="1895"/>
      <c r="C795" s="1895"/>
      <c r="D795" s="1895"/>
      <c r="E795" s="1895"/>
      <c r="F795" s="1895"/>
      <c r="G795" s="1895"/>
      <c r="H795" s="1895"/>
      <c r="I795" s="1895"/>
      <c r="J795" s="1895"/>
      <c r="K795" s="1895"/>
    </row>
    <row r="796" spans="1:11" ht="15.75" customHeight="1">
      <c r="A796" s="1895"/>
      <c r="B796" s="1895"/>
      <c r="C796" s="1895"/>
      <c r="D796" s="1895"/>
      <c r="E796" s="1895"/>
      <c r="F796" s="1895"/>
      <c r="G796" s="1895"/>
      <c r="H796" s="1895"/>
      <c r="I796" s="1895"/>
      <c r="J796" s="1895"/>
      <c r="K796" s="1895"/>
    </row>
    <row r="797" spans="1:11" ht="15.75" customHeight="1">
      <c r="A797" s="1895"/>
      <c r="B797" s="1895"/>
      <c r="C797" s="1895"/>
      <c r="D797" s="1895"/>
      <c r="E797" s="1895"/>
      <c r="F797" s="1895"/>
      <c r="G797" s="1895"/>
      <c r="H797" s="1895"/>
      <c r="I797" s="1895"/>
      <c r="J797" s="1895"/>
      <c r="K797" s="1895"/>
    </row>
    <row r="798" spans="1:11" ht="15.75" customHeight="1">
      <c r="A798" s="1895"/>
      <c r="B798" s="1895"/>
      <c r="C798" s="1895"/>
      <c r="D798" s="1895"/>
      <c r="E798" s="1895"/>
      <c r="F798" s="1895"/>
      <c r="G798" s="1895"/>
      <c r="H798" s="1895"/>
      <c r="I798" s="1895"/>
      <c r="J798" s="1895"/>
      <c r="K798" s="1895"/>
    </row>
    <row r="799" spans="1:11" ht="15.75" customHeight="1">
      <c r="A799" s="1895"/>
      <c r="B799" s="1895"/>
      <c r="C799" s="1895"/>
      <c r="D799" s="1895"/>
      <c r="E799" s="1895"/>
      <c r="F799" s="1895"/>
      <c r="G799" s="1895"/>
      <c r="H799" s="1895"/>
      <c r="I799" s="1895"/>
      <c r="J799" s="1895"/>
      <c r="K799" s="1895"/>
    </row>
    <row r="800" spans="1:11" ht="15.75" customHeight="1">
      <c r="A800" s="1895"/>
      <c r="B800" s="1895"/>
      <c r="C800" s="1895"/>
      <c r="D800" s="1895"/>
      <c r="E800" s="1895"/>
      <c r="F800" s="1895"/>
      <c r="G800" s="1895"/>
      <c r="H800" s="1895"/>
      <c r="I800" s="1895"/>
      <c r="J800" s="1895"/>
      <c r="K800" s="1895"/>
    </row>
    <row r="801" spans="1:11" ht="15.75" customHeight="1">
      <c r="A801" s="1895"/>
      <c r="B801" s="1895"/>
      <c r="C801" s="1895"/>
      <c r="D801" s="1895"/>
      <c r="E801" s="1895"/>
      <c r="F801" s="1895"/>
      <c r="G801" s="1895"/>
      <c r="H801" s="1895"/>
      <c r="I801" s="1895"/>
      <c r="J801" s="1895"/>
      <c r="K801" s="1895"/>
    </row>
    <row r="802" spans="1:11" ht="15.75" customHeight="1">
      <c r="A802" s="1895"/>
      <c r="B802" s="1895"/>
      <c r="C802" s="1895"/>
      <c r="D802" s="1895"/>
      <c r="E802" s="1895"/>
      <c r="F802" s="1895"/>
      <c r="G802" s="1895"/>
      <c r="H802" s="1895"/>
      <c r="I802" s="1895"/>
      <c r="J802" s="1895"/>
      <c r="K802" s="1895"/>
    </row>
    <row r="803" spans="1:11" ht="15.75" customHeight="1">
      <c r="A803" s="1895"/>
      <c r="B803" s="1895"/>
      <c r="C803" s="1895"/>
      <c r="D803" s="1895"/>
      <c r="E803" s="1895"/>
      <c r="F803" s="1895"/>
      <c r="G803" s="1895"/>
      <c r="H803" s="1895"/>
      <c r="I803" s="1895"/>
      <c r="J803" s="1895"/>
      <c r="K803" s="1895"/>
    </row>
    <row r="804" spans="1:11" ht="15.75" customHeight="1">
      <c r="A804" s="1895"/>
      <c r="B804" s="1895"/>
      <c r="C804" s="1895"/>
      <c r="D804" s="1895"/>
      <c r="E804" s="1895"/>
      <c r="F804" s="1895"/>
      <c r="G804" s="1895"/>
      <c r="H804" s="1895"/>
      <c r="I804" s="1895"/>
      <c r="J804" s="1895"/>
      <c r="K804" s="1895"/>
    </row>
    <row r="805" spans="1:11" ht="15.75" customHeight="1">
      <c r="A805" s="1895"/>
      <c r="B805" s="1895"/>
      <c r="C805" s="1895"/>
      <c r="D805" s="1895"/>
      <c r="E805" s="1895"/>
      <c r="F805" s="1895"/>
      <c r="G805" s="1895"/>
      <c r="H805" s="1895"/>
      <c r="I805" s="1895"/>
      <c r="J805" s="1895"/>
      <c r="K805" s="1895"/>
    </row>
    <row r="806" spans="1:11" ht="15.75" customHeight="1">
      <c r="A806" s="1895"/>
      <c r="B806" s="1895"/>
      <c r="C806" s="1895"/>
      <c r="D806" s="1895"/>
      <c r="E806" s="1895"/>
      <c r="F806" s="1895"/>
      <c r="G806" s="1895"/>
      <c r="H806" s="1895"/>
      <c r="I806" s="1895"/>
      <c r="J806" s="1895"/>
      <c r="K806" s="1895"/>
    </row>
    <row r="807" spans="1:11" ht="15.75" customHeight="1">
      <c r="A807" s="1895"/>
      <c r="B807" s="1895"/>
      <c r="C807" s="1895"/>
      <c r="D807" s="1895"/>
      <c r="E807" s="1895"/>
      <c r="F807" s="1895"/>
      <c r="G807" s="1895"/>
      <c r="H807" s="1895"/>
      <c r="I807" s="1895"/>
      <c r="J807" s="1895"/>
      <c r="K807" s="1895"/>
    </row>
    <row r="808" spans="1:11" ht="15.75" customHeight="1">
      <c r="A808" s="1895"/>
      <c r="B808" s="1895"/>
      <c r="C808" s="1895"/>
      <c r="D808" s="1895"/>
      <c r="E808" s="1895"/>
      <c r="F808" s="1895"/>
      <c r="G808" s="1895"/>
      <c r="H808" s="1895"/>
      <c r="I808" s="1895"/>
      <c r="J808" s="1895"/>
      <c r="K808" s="1895"/>
    </row>
    <row r="809" spans="1:11" ht="15.75" customHeight="1">
      <c r="A809" s="1895"/>
      <c r="B809" s="1895"/>
      <c r="C809" s="1895"/>
      <c r="D809" s="1895"/>
      <c r="E809" s="1895"/>
      <c r="F809" s="1895"/>
      <c r="G809" s="1895"/>
      <c r="H809" s="1895"/>
      <c r="I809" s="1895"/>
      <c r="J809" s="1895"/>
      <c r="K809" s="1895"/>
    </row>
    <row r="810" spans="1:11" ht="15.75" customHeight="1">
      <c r="A810" s="1895"/>
      <c r="B810" s="1895"/>
      <c r="C810" s="1895"/>
      <c r="D810" s="1895"/>
      <c r="E810" s="1895"/>
      <c r="F810" s="1895"/>
      <c r="G810" s="1895"/>
      <c r="H810" s="1895"/>
      <c r="I810" s="1895"/>
      <c r="J810" s="1895"/>
      <c r="K810" s="1895"/>
    </row>
    <row r="811" spans="1:11" ht="15.75" customHeight="1">
      <c r="A811" s="1895"/>
      <c r="B811" s="1895"/>
      <c r="C811" s="1895"/>
      <c r="D811" s="1895"/>
      <c r="E811" s="1895"/>
      <c r="F811" s="1895"/>
      <c r="G811" s="1895"/>
      <c r="H811" s="1895"/>
      <c r="I811" s="1895"/>
      <c r="J811" s="1895"/>
      <c r="K811" s="1895"/>
    </row>
    <row r="812" spans="1:11" ht="15.75" customHeight="1">
      <c r="A812" s="1895"/>
      <c r="B812" s="1895"/>
      <c r="C812" s="1895"/>
      <c r="D812" s="1895"/>
      <c r="E812" s="1895"/>
      <c r="F812" s="1895"/>
      <c r="G812" s="1895"/>
      <c r="H812" s="1895"/>
      <c r="I812" s="1895"/>
      <c r="J812" s="1895"/>
      <c r="K812" s="1895"/>
    </row>
    <row r="813" spans="1:11" ht="15.75" customHeight="1">
      <c r="A813" s="1895"/>
      <c r="B813" s="1895"/>
      <c r="C813" s="1895"/>
      <c r="D813" s="1895"/>
      <c r="E813" s="1895"/>
      <c r="F813" s="1895"/>
      <c r="G813" s="1895"/>
      <c r="H813" s="1895"/>
      <c r="I813" s="1895"/>
      <c r="J813" s="1895"/>
      <c r="K813" s="1895"/>
    </row>
    <row r="814" spans="1:11" ht="15.75" customHeight="1">
      <c r="A814" s="1895"/>
      <c r="B814" s="1895"/>
      <c r="C814" s="1895"/>
      <c r="D814" s="1895"/>
      <c r="E814" s="1895"/>
      <c r="F814" s="1895"/>
      <c r="G814" s="1895"/>
      <c r="H814" s="1895"/>
      <c r="I814" s="1895"/>
      <c r="J814" s="1895"/>
      <c r="K814" s="1895"/>
    </row>
    <row r="815" spans="1:11" ht="15.75" customHeight="1">
      <c r="A815" s="1895"/>
      <c r="B815" s="1895"/>
      <c r="C815" s="1895"/>
      <c r="D815" s="1895"/>
      <c r="E815" s="1895"/>
      <c r="F815" s="1895"/>
      <c r="G815" s="1895"/>
      <c r="H815" s="1895"/>
      <c r="I815" s="1895"/>
      <c r="J815" s="1895"/>
      <c r="K815" s="1895"/>
    </row>
    <row r="816" spans="1:11" ht="15.75" customHeight="1">
      <c r="A816" s="1895"/>
      <c r="B816" s="1895"/>
      <c r="C816" s="1895"/>
      <c r="D816" s="1895"/>
      <c r="E816" s="1895"/>
      <c r="F816" s="1895"/>
      <c r="G816" s="1895"/>
      <c r="H816" s="1895"/>
      <c r="I816" s="1895"/>
      <c r="J816" s="1895"/>
      <c r="K816" s="1895"/>
    </row>
    <row r="817" spans="1:11" ht="15.75" customHeight="1">
      <c r="A817" s="1895"/>
      <c r="B817" s="1895"/>
      <c r="C817" s="1895"/>
      <c r="D817" s="1895"/>
      <c r="E817" s="1895"/>
      <c r="F817" s="1895"/>
      <c r="G817" s="1895"/>
      <c r="H817" s="1895"/>
      <c r="I817" s="1895"/>
      <c r="J817" s="1895"/>
      <c r="K817" s="1895"/>
    </row>
    <row r="818" spans="1:11" ht="15.75" customHeight="1">
      <c r="A818" s="1895"/>
      <c r="B818" s="1895"/>
      <c r="C818" s="1895"/>
      <c r="D818" s="1895"/>
      <c r="E818" s="1895"/>
      <c r="F818" s="1895"/>
      <c r="G818" s="1895"/>
      <c r="H818" s="1895"/>
      <c r="I818" s="1895"/>
      <c r="J818" s="1895"/>
      <c r="K818" s="1895"/>
    </row>
    <row r="819" spans="1:11" ht="15.75" customHeight="1">
      <c r="A819" s="1895"/>
      <c r="B819" s="1895"/>
      <c r="C819" s="1895"/>
      <c r="D819" s="1895"/>
      <c r="E819" s="1895"/>
      <c r="F819" s="1895"/>
      <c r="G819" s="1895"/>
      <c r="H819" s="1895"/>
      <c r="I819" s="1895"/>
      <c r="J819" s="1895"/>
      <c r="K819" s="1895"/>
    </row>
    <row r="820" spans="1:11" ht="15.75" customHeight="1">
      <c r="A820" s="1895"/>
      <c r="B820" s="1895"/>
      <c r="C820" s="1895"/>
      <c r="D820" s="1895"/>
      <c r="E820" s="1895"/>
      <c r="F820" s="1895"/>
      <c r="G820" s="1895"/>
      <c r="H820" s="1895"/>
      <c r="I820" s="1895"/>
      <c r="J820" s="1895"/>
      <c r="K820" s="1895"/>
    </row>
    <row r="821" spans="1:11" ht="15.75" customHeight="1">
      <c r="A821" s="1895"/>
      <c r="B821" s="1895"/>
      <c r="C821" s="1895"/>
      <c r="D821" s="1895"/>
      <c r="E821" s="1895"/>
      <c r="F821" s="1895"/>
      <c r="G821" s="1895"/>
      <c r="H821" s="1895"/>
      <c r="I821" s="1895"/>
      <c r="J821" s="1895"/>
      <c r="K821" s="1895"/>
    </row>
    <row r="822" spans="1:11" ht="15.75" customHeight="1">
      <c r="A822" s="1895"/>
      <c r="B822" s="1895"/>
      <c r="C822" s="1895"/>
      <c r="D822" s="1895"/>
      <c r="E822" s="1895"/>
      <c r="F822" s="1895"/>
      <c r="G822" s="1895"/>
      <c r="H822" s="1895"/>
      <c r="I822" s="1895"/>
      <c r="J822" s="1895"/>
      <c r="K822" s="1895"/>
    </row>
    <row r="823" spans="1:11" ht="15.75" customHeight="1">
      <c r="A823" s="1895"/>
      <c r="B823" s="1895"/>
      <c r="C823" s="1895"/>
      <c r="D823" s="1895"/>
      <c r="E823" s="1895"/>
      <c r="F823" s="1895"/>
      <c r="G823" s="1895"/>
      <c r="H823" s="1895"/>
      <c r="I823" s="1895"/>
      <c r="J823" s="1895"/>
      <c r="K823" s="1895"/>
    </row>
    <row r="824" spans="1:11" ht="15.75" customHeight="1">
      <c r="A824" s="1895"/>
      <c r="B824" s="1895"/>
      <c r="C824" s="1895"/>
      <c r="D824" s="1895"/>
      <c r="E824" s="1895"/>
      <c r="F824" s="1895"/>
      <c r="G824" s="1895"/>
      <c r="H824" s="1895"/>
      <c r="I824" s="1895"/>
      <c r="J824" s="1895"/>
      <c r="K824" s="1895"/>
    </row>
    <row r="825" spans="1:11" ht="15.75" customHeight="1">
      <c r="A825" s="1895"/>
      <c r="B825" s="1895"/>
      <c r="C825" s="1895"/>
      <c r="D825" s="1895"/>
      <c r="E825" s="1895"/>
      <c r="F825" s="1895"/>
      <c r="G825" s="1895"/>
      <c r="H825" s="1895"/>
      <c r="I825" s="1895"/>
      <c r="J825" s="1895"/>
      <c r="K825" s="1895"/>
    </row>
    <row r="826" spans="1:11" ht="15.75" customHeight="1">
      <c r="A826" s="1895"/>
      <c r="B826" s="1895"/>
      <c r="C826" s="1895"/>
      <c r="D826" s="1895"/>
      <c r="E826" s="1895"/>
      <c r="F826" s="1895"/>
      <c r="G826" s="1895"/>
      <c r="H826" s="1895"/>
      <c r="I826" s="1895"/>
      <c r="J826" s="1895"/>
      <c r="K826" s="1895"/>
    </row>
    <row r="827" spans="1:11" ht="15.75" customHeight="1">
      <c r="A827" s="1895"/>
      <c r="B827" s="1895"/>
      <c r="C827" s="1895"/>
      <c r="D827" s="1895"/>
      <c r="E827" s="1895"/>
      <c r="F827" s="1895"/>
      <c r="G827" s="1895"/>
      <c r="H827" s="1895"/>
      <c r="I827" s="1895"/>
      <c r="J827" s="1895"/>
      <c r="K827" s="1895"/>
    </row>
    <row r="828" spans="1:11" ht="15.75" customHeight="1">
      <c r="A828" s="1895"/>
      <c r="B828" s="1895"/>
      <c r="C828" s="1895"/>
      <c r="D828" s="1895"/>
      <c r="E828" s="1895"/>
      <c r="F828" s="1895"/>
      <c r="G828" s="1895"/>
      <c r="H828" s="1895"/>
      <c r="I828" s="1895"/>
      <c r="J828" s="1895"/>
      <c r="K828" s="1895"/>
    </row>
    <row r="829" spans="1:11" ht="15.75" customHeight="1">
      <c r="A829" s="1895"/>
      <c r="B829" s="1895"/>
      <c r="C829" s="1895"/>
      <c r="D829" s="1895"/>
      <c r="E829" s="1895"/>
      <c r="F829" s="1895"/>
      <c r="G829" s="1895"/>
      <c r="H829" s="1895"/>
      <c r="I829" s="1895"/>
      <c r="J829" s="1895"/>
      <c r="K829" s="1895"/>
    </row>
    <row r="830" spans="1:11" ht="15.75" customHeight="1">
      <c r="A830" s="1895"/>
      <c r="B830" s="1895"/>
      <c r="C830" s="1895"/>
      <c r="D830" s="1895"/>
      <c r="E830" s="1895"/>
      <c r="F830" s="1895"/>
      <c r="G830" s="1895"/>
      <c r="H830" s="1895"/>
      <c r="I830" s="1895"/>
      <c r="J830" s="1895"/>
      <c r="K830" s="1895"/>
    </row>
    <row r="831" spans="1:11" ht="15.75" customHeight="1">
      <c r="A831" s="1895"/>
      <c r="B831" s="1895"/>
      <c r="C831" s="1895"/>
      <c r="D831" s="1895"/>
      <c r="E831" s="1895"/>
      <c r="F831" s="1895"/>
      <c r="G831" s="1895"/>
      <c r="H831" s="1895"/>
      <c r="I831" s="1895"/>
      <c r="J831" s="1895"/>
      <c r="K831" s="1895"/>
    </row>
    <row r="832" spans="1:11" ht="15.75" customHeight="1">
      <c r="A832" s="1895"/>
      <c r="B832" s="1895"/>
      <c r="C832" s="1895"/>
      <c r="D832" s="1895"/>
      <c r="E832" s="1895"/>
      <c r="F832" s="1895"/>
      <c r="G832" s="1895"/>
      <c r="H832" s="1895"/>
      <c r="I832" s="1895"/>
      <c r="J832" s="1895"/>
      <c r="K832" s="1895"/>
    </row>
    <row r="833" spans="1:11" ht="15.75" customHeight="1">
      <c r="A833" s="1895"/>
      <c r="B833" s="1895"/>
      <c r="C833" s="1895"/>
      <c r="D833" s="1895"/>
      <c r="E833" s="1895"/>
      <c r="F833" s="1895"/>
      <c r="G833" s="1895"/>
      <c r="H833" s="1895"/>
      <c r="I833" s="1895"/>
      <c r="J833" s="1895"/>
      <c r="K833" s="1895"/>
    </row>
    <row r="834" spans="1:11" ht="15.75" customHeight="1">
      <c r="A834" s="1895"/>
      <c r="B834" s="1895"/>
      <c r="C834" s="1895"/>
      <c r="D834" s="1895"/>
      <c r="E834" s="1895"/>
      <c r="F834" s="1895"/>
      <c r="G834" s="1895"/>
      <c r="H834" s="1895"/>
      <c r="I834" s="1895"/>
      <c r="J834" s="1895"/>
      <c r="K834" s="1895"/>
    </row>
    <row r="835" spans="1:11" ht="15.75" customHeight="1">
      <c r="A835" s="1895"/>
      <c r="B835" s="1895"/>
      <c r="C835" s="1895"/>
      <c r="D835" s="1895"/>
      <c r="E835" s="1895"/>
      <c r="F835" s="1895"/>
      <c r="G835" s="1895"/>
      <c r="H835" s="1895"/>
      <c r="I835" s="1895"/>
      <c r="J835" s="1895"/>
      <c r="K835" s="1895"/>
    </row>
    <row r="836" spans="1:11" ht="15.75" customHeight="1">
      <c r="A836" s="1895"/>
      <c r="B836" s="1895"/>
      <c r="C836" s="1895"/>
      <c r="D836" s="1895"/>
      <c r="E836" s="1895"/>
      <c r="F836" s="1895"/>
      <c r="G836" s="1895"/>
      <c r="H836" s="1895"/>
      <c r="I836" s="1895"/>
      <c r="J836" s="1895"/>
      <c r="K836" s="1895"/>
    </row>
    <row r="837" spans="1:11" ht="15.75" customHeight="1">
      <c r="A837" s="1895"/>
      <c r="B837" s="1895"/>
      <c r="C837" s="1895"/>
      <c r="D837" s="1895"/>
      <c r="E837" s="1895"/>
      <c r="F837" s="1895"/>
      <c r="G837" s="1895"/>
      <c r="H837" s="1895"/>
      <c r="I837" s="1895"/>
      <c r="J837" s="1895"/>
      <c r="K837" s="1895"/>
    </row>
    <row r="838" spans="1:11" ht="15.75" customHeight="1">
      <c r="A838" s="1895"/>
      <c r="B838" s="1895"/>
      <c r="C838" s="1895"/>
      <c r="D838" s="1895"/>
      <c r="E838" s="1895"/>
      <c r="F838" s="1895"/>
      <c r="G838" s="1895"/>
      <c r="H838" s="1895"/>
      <c r="I838" s="1895"/>
      <c r="J838" s="1895"/>
      <c r="K838" s="1895"/>
    </row>
    <row r="839" spans="1:11" ht="15.75" customHeight="1">
      <c r="A839" s="1895"/>
      <c r="B839" s="1895"/>
      <c r="C839" s="1895"/>
      <c r="D839" s="1895"/>
      <c r="E839" s="1895"/>
      <c r="F839" s="1895"/>
      <c r="G839" s="1895"/>
      <c r="H839" s="1895"/>
      <c r="I839" s="1895"/>
      <c r="J839" s="1895"/>
      <c r="K839" s="1895"/>
    </row>
    <row r="840" spans="1:11" ht="15.75" customHeight="1">
      <c r="A840" s="1895"/>
      <c r="B840" s="1895"/>
      <c r="C840" s="1895"/>
      <c r="D840" s="1895"/>
      <c r="E840" s="1895"/>
      <c r="F840" s="1895"/>
      <c r="G840" s="1895"/>
      <c r="H840" s="1895"/>
      <c r="I840" s="1895"/>
      <c r="J840" s="1895"/>
      <c r="K840" s="1895"/>
    </row>
    <row r="841" spans="1:11" ht="15.75" customHeight="1">
      <c r="A841" s="1895"/>
      <c r="B841" s="1895"/>
      <c r="C841" s="1895"/>
      <c r="D841" s="1895"/>
      <c r="E841" s="1895"/>
      <c r="F841" s="1895"/>
      <c r="G841" s="1895"/>
      <c r="H841" s="1895"/>
      <c r="I841" s="1895"/>
      <c r="J841" s="1895"/>
      <c r="K841" s="1895"/>
    </row>
    <row r="842" spans="1:11" ht="15.75" customHeight="1">
      <c r="A842" s="1895"/>
      <c r="B842" s="1895"/>
      <c r="C842" s="1895"/>
      <c r="D842" s="1895"/>
      <c r="E842" s="1895"/>
      <c r="F842" s="1895"/>
      <c r="G842" s="1895"/>
      <c r="H842" s="1895"/>
      <c r="I842" s="1895"/>
      <c r="J842" s="1895"/>
      <c r="K842" s="1895"/>
    </row>
    <row r="843" spans="1:11" ht="15.75" customHeight="1">
      <c r="A843" s="1895"/>
      <c r="B843" s="1895"/>
      <c r="C843" s="1895"/>
      <c r="D843" s="1895"/>
      <c r="E843" s="1895"/>
      <c r="F843" s="1895"/>
      <c r="G843" s="1895"/>
      <c r="H843" s="1895"/>
      <c r="I843" s="1895"/>
      <c r="J843" s="1895"/>
      <c r="K843" s="1895"/>
    </row>
    <row r="844" spans="1:11" ht="15.75" customHeight="1">
      <c r="A844" s="1895"/>
      <c r="B844" s="1895"/>
      <c r="C844" s="1895"/>
      <c r="D844" s="1895"/>
      <c r="E844" s="1895"/>
      <c r="F844" s="1895"/>
      <c r="G844" s="1895"/>
      <c r="H844" s="1895"/>
      <c r="I844" s="1895"/>
      <c r="J844" s="1895"/>
      <c r="K844" s="1895"/>
    </row>
    <row r="845" spans="1:11" ht="15.75" customHeight="1">
      <c r="A845" s="1895"/>
      <c r="B845" s="1895"/>
      <c r="C845" s="1895"/>
      <c r="D845" s="1895"/>
      <c r="E845" s="1895"/>
      <c r="F845" s="1895"/>
      <c r="G845" s="1895"/>
      <c r="H845" s="1895"/>
      <c r="I845" s="1895"/>
      <c r="J845" s="1895"/>
      <c r="K845" s="1895"/>
    </row>
    <row r="846" spans="1:11" ht="15.75" customHeight="1">
      <c r="A846" s="1895"/>
      <c r="B846" s="1895"/>
      <c r="C846" s="1895"/>
      <c r="D846" s="1895"/>
      <c r="E846" s="1895"/>
      <c r="F846" s="1895"/>
      <c r="G846" s="1895"/>
      <c r="H846" s="1895"/>
      <c r="I846" s="1895"/>
      <c r="J846" s="1895"/>
      <c r="K846" s="1895"/>
    </row>
    <row r="847" spans="1:11" ht="15.75" customHeight="1">
      <c r="A847" s="1895"/>
      <c r="B847" s="1895"/>
      <c r="C847" s="1895"/>
      <c r="D847" s="1895"/>
      <c r="E847" s="1895"/>
      <c r="F847" s="1895"/>
      <c r="G847" s="1895"/>
      <c r="H847" s="1895"/>
      <c r="I847" s="1895"/>
      <c r="J847" s="1895"/>
      <c r="K847" s="1895"/>
    </row>
    <row r="848" spans="1:11" ht="15.75" customHeight="1">
      <c r="A848" s="1895"/>
      <c r="B848" s="1895"/>
      <c r="C848" s="1895"/>
      <c r="D848" s="1895"/>
      <c r="E848" s="1895"/>
      <c r="F848" s="1895"/>
      <c r="G848" s="1895"/>
      <c r="H848" s="1895"/>
      <c r="I848" s="1895"/>
      <c r="J848" s="1895"/>
      <c r="K848" s="1895"/>
    </row>
    <row r="849" spans="1:11" ht="15.75" customHeight="1">
      <c r="A849" s="1895"/>
      <c r="B849" s="1895"/>
      <c r="C849" s="1895"/>
      <c r="D849" s="1895"/>
      <c r="E849" s="1895"/>
      <c r="F849" s="1895"/>
      <c r="G849" s="1895"/>
      <c r="H849" s="1895"/>
      <c r="I849" s="1895"/>
      <c r="J849" s="1895"/>
      <c r="K849" s="1895"/>
    </row>
    <row r="850" spans="1:11" ht="15.75" customHeight="1">
      <c r="A850" s="1895"/>
      <c r="B850" s="1895"/>
      <c r="C850" s="1895"/>
      <c r="D850" s="1895"/>
      <c r="E850" s="1895"/>
      <c r="F850" s="1895"/>
      <c r="G850" s="1895"/>
      <c r="H850" s="1895"/>
      <c r="I850" s="1895"/>
      <c r="J850" s="1895"/>
      <c r="K850" s="1895"/>
    </row>
    <row r="851" spans="1:11" ht="15.75" customHeight="1">
      <c r="A851" s="1895"/>
      <c r="B851" s="1895"/>
      <c r="C851" s="1895"/>
      <c r="D851" s="1895"/>
      <c r="E851" s="1895"/>
      <c r="F851" s="1895"/>
      <c r="G851" s="1895"/>
      <c r="H851" s="1895"/>
      <c r="I851" s="1895"/>
      <c r="J851" s="1895"/>
      <c r="K851" s="1895"/>
    </row>
    <row r="852" spans="1:11" ht="15.75" customHeight="1">
      <c r="A852" s="1895"/>
      <c r="B852" s="1895"/>
      <c r="C852" s="1895"/>
      <c r="D852" s="1895"/>
      <c r="E852" s="1895"/>
      <c r="F852" s="1895"/>
      <c r="G852" s="1895"/>
      <c r="H852" s="1895"/>
      <c r="I852" s="1895"/>
      <c r="J852" s="1895"/>
      <c r="K852" s="1895"/>
    </row>
    <row r="853" spans="1:11" ht="15.75" customHeight="1">
      <c r="A853" s="1895"/>
      <c r="B853" s="1895"/>
      <c r="C853" s="1895"/>
      <c r="D853" s="1895"/>
      <c r="E853" s="1895"/>
      <c r="F853" s="1895"/>
      <c r="G853" s="1895"/>
      <c r="H853" s="1895"/>
      <c r="I853" s="1895"/>
      <c r="J853" s="1895"/>
      <c r="K853" s="1895"/>
    </row>
    <row r="854" spans="1:11" ht="15.75" customHeight="1">
      <c r="A854" s="1895"/>
      <c r="B854" s="1895"/>
      <c r="C854" s="1895"/>
      <c r="D854" s="1895"/>
      <c r="E854" s="1895"/>
      <c r="F854" s="1895"/>
      <c r="G854" s="1895"/>
      <c r="H854" s="1895"/>
      <c r="I854" s="1895"/>
      <c r="J854" s="1895"/>
      <c r="K854" s="1895"/>
    </row>
    <row r="855" spans="1:11" ht="15.75" customHeight="1">
      <c r="A855" s="1895"/>
      <c r="B855" s="1895"/>
      <c r="C855" s="1895"/>
      <c r="D855" s="1895"/>
      <c r="E855" s="1895"/>
      <c r="F855" s="1895"/>
      <c r="G855" s="1895"/>
      <c r="H855" s="1895"/>
      <c r="I855" s="1895"/>
      <c r="J855" s="1895"/>
      <c r="K855" s="1895"/>
    </row>
    <row r="856" spans="1:11" ht="15.75" customHeight="1">
      <c r="A856" s="1895"/>
      <c r="B856" s="1895"/>
      <c r="C856" s="1895"/>
      <c r="D856" s="1895"/>
      <c r="E856" s="1895"/>
      <c r="F856" s="1895"/>
      <c r="G856" s="1895"/>
      <c r="H856" s="1895"/>
      <c r="I856" s="1895"/>
      <c r="J856" s="1895"/>
      <c r="K856" s="1895"/>
    </row>
    <row r="857" spans="1:11" ht="15.75" customHeight="1">
      <c r="A857" s="1895"/>
      <c r="B857" s="1895"/>
      <c r="C857" s="1895"/>
      <c r="D857" s="1895"/>
      <c r="E857" s="1895"/>
      <c r="F857" s="1895"/>
      <c r="G857" s="1895"/>
      <c r="H857" s="1895"/>
      <c r="I857" s="1895"/>
      <c r="J857" s="1895"/>
      <c r="K857" s="1895"/>
    </row>
    <row r="858" spans="1:11" ht="15.75" customHeight="1">
      <c r="A858" s="1895"/>
      <c r="B858" s="1895"/>
      <c r="C858" s="1895"/>
      <c r="D858" s="1895"/>
      <c r="E858" s="1895"/>
      <c r="F858" s="1895"/>
      <c r="G858" s="1895"/>
      <c r="H858" s="1895"/>
      <c r="I858" s="1895"/>
      <c r="J858" s="1895"/>
      <c r="K858" s="1895"/>
    </row>
    <row r="859" spans="1:11" ht="15.75" customHeight="1">
      <c r="A859" s="1895"/>
      <c r="B859" s="1895"/>
      <c r="C859" s="1895"/>
      <c r="D859" s="1895"/>
      <c r="E859" s="1895"/>
      <c r="F859" s="1895"/>
      <c r="G859" s="1895"/>
      <c r="H859" s="1895"/>
      <c r="I859" s="1895"/>
      <c r="J859" s="1895"/>
      <c r="K859" s="1895"/>
    </row>
    <row r="860" spans="1:11" ht="15.75" customHeight="1">
      <c r="A860" s="1895"/>
      <c r="B860" s="1895"/>
      <c r="C860" s="1895"/>
      <c r="D860" s="1895"/>
      <c r="E860" s="1895"/>
      <c r="F860" s="1895"/>
      <c r="G860" s="1895"/>
      <c r="H860" s="1895"/>
      <c r="I860" s="1895"/>
      <c r="J860" s="1895"/>
      <c r="K860" s="1895"/>
    </row>
    <row r="861" spans="1:11" ht="15.75" customHeight="1">
      <c r="A861" s="1895"/>
      <c r="B861" s="1895"/>
      <c r="C861" s="1895"/>
      <c r="D861" s="1895"/>
      <c r="E861" s="1895"/>
      <c r="F861" s="1895"/>
      <c r="G861" s="1895"/>
      <c r="H861" s="1895"/>
      <c r="I861" s="1895"/>
      <c r="J861" s="1895"/>
      <c r="K861" s="1895"/>
    </row>
    <row r="862" spans="1:11" ht="15.75" customHeight="1">
      <c r="A862" s="1895"/>
      <c r="B862" s="1895"/>
      <c r="C862" s="1895"/>
      <c r="D862" s="1895"/>
      <c r="E862" s="1895"/>
      <c r="F862" s="1895"/>
      <c r="G862" s="1895"/>
      <c r="H862" s="1895"/>
      <c r="I862" s="1895"/>
      <c r="J862" s="1895"/>
      <c r="K862" s="1895"/>
    </row>
    <row r="863" spans="1:11" ht="15.75" customHeight="1">
      <c r="A863" s="1895"/>
      <c r="B863" s="1895"/>
      <c r="C863" s="1895"/>
      <c r="D863" s="1895"/>
      <c r="E863" s="1895"/>
      <c r="F863" s="1895"/>
      <c r="G863" s="1895"/>
      <c r="H863" s="1895"/>
      <c r="I863" s="1895"/>
      <c r="J863" s="1895"/>
      <c r="K863" s="1895"/>
    </row>
    <row r="864" spans="1:11" ht="15.75" customHeight="1">
      <c r="A864" s="1895"/>
      <c r="B864" s="1895"/>
      <c r="C864" s="1895"/>
      <c r="D864" s="1895"/>
      <c r="E864" s="1895"/>
      <c r="F864" s="1895"/>
      <c r="G864" s="1895"/>
      <c r="H864" s="1895"/>
      <c r="I864" s="1895"/>
      <c r="J864" s="1895"/>
      <c r="K864" s="1895"/>
    </row>
    <row r="865" spans="1:11" ht="15.75" customHeight="1">
      <c r="A865" s="1895"/>
      <c r="B865" s="1895"/>
      <c r="C865" s="1895"/>
      <c r="D865" s="1895"/>
      <c r="E865" s="1895"/>
      <c r="F865" s="1895"/>
      <c r="G865" s="1895"/>
      <c r="H865" s="1895"/>
      <c r="I865" s="1895"/>
      <c r="J865" s="1895"/>
      <c r="K865" s="1895"/>
    </row>
    <row r="866" spans="1:11" ht="15.75" customHeight="1">
      <c r="A866" s="1895"/>
      <c r="B866" s="1895"/>
      <c r="C866" s="1895"/>
      <c r="D866" s="1895"/>
      <c r="E866" s="1895"/>
      <c r="F866" s="1895"/>
      <c r="G866" s="1895"/>
      <c r="H866" s="1895"/>
      <c r="I866" s="1895"/>
      <c r="J866" s="1895"/>
      <c r="K866" s="1895"/>
    </row>
    <row r="867" spans="1:11" ht="15.75" customHeight="1">
      <c r="A867" s="1895"/>
      <c r="B867" s="1895"/>
      <c r="C867" s="1895"/>
      <c r="D867" s="1895"/>
      <c r="E867" s="1895"/>
      <c r="F867" s="1895"/>
      <c r="G867" s="1895"/>
      <c r="H867" s="1895"/>
      <c r="I867" s="1895"/>
      <c r="J867" s="1895"/>
      <c r="K867" s="1895"/>
    </row>
    <row r="868" spans="1:11" ht="15.75" customHeight="1">
      <c r="A868" s="1895"/>
      <c r="B868" s="1895"/>
      <c r="C868" s="1895"/>
      <c r="D868" s="1895"/>
      <c r="E868" s="1895"/>
      <c r="F868" s="1895"/>
      <c r="G868" s="1895"/>
      <c r="H868" s="1895"/>
      <c r="I868" s="1895"/>
      <c r="J868" s="1895"/>
      <c r="K868" s="1895"/>
    </row>
    <row r="869" spans="1:11" ht="15.75" customHeight="1">
      <c r="A869" s="1895"/>
      <c r="B869" s="1895"/>
      <c r="C869" s="1895"/>
      <c r="D869" s="1895"/>
      <c r="E869" s="1895"/>
      <c r="F869" s="1895"/>
      <c r="G869" s="1895"/>
      <c r="H869" s="1895"/>
      <c r="I869" s="1895"/>
      <c r="J869" s="1895"/>
      <c r="K869" s="1895"/>
    </row>
    <row r="870" spans="1:11" ht="15.75" customHeight="1">
      <c r="A870" s="1895"/>
      <c r="B870" s="1895"/>
      <c r="C870" s="1895"/>
      <c r="D870" s="1895"/>
      <c r="E870" s="1895"/>
      <c r="F870" s="1895"/>
      <c r="G870" s="1895"/>
      <c r="H870" s="1895"/>
      <c r="I870" s="1895"/>
      <c r="J870" s="1895"/>
      <c r="K870" s="1895"/>
    </row>
    <row r="871" spans="1:11" ht="15.75" customHeight="1">
      <c r="A871" s="1895"/>
      <c r="B871" s="1895"/>
      <c r="C871" s="1895"/>
      <c r="D871" s="1895"/>
      <c r="E871" s="1895"/>
      <c r="F871" s="1895"/>
      <c r="G871" s="1895"/>
      <c r="H871" s="1895"/>
      <c r="I871" s="1895"/>
      <c r="J871" s="1895"/>
      <c r="K871" s="1895"/>
    </row>
    <row r="872" spans="1:11" ht="15.75" customHeight="1">
      <c r="A872" s="1895"/>
      <c r="B872" s="1895"/>
      <c r="C872" s="1895"/>
      <c r="D872" s="1895"/>
      <c r="E872" s="1895"/>
      <c r="F872" s="1895"/>
      <c r="G872" s="1895"/>
      <c r="H872" s="1895"/>
      <c r="I872" s="1895"/>
      <c r="J872" s="1895"/>
      <c r="K872" s="1895"/>
    </row>
    <row r="873" spans="1:11" ht="15.75" customHeight="1">
      <c r="A873" s="1895"/>
      <c r="B873" s="1895"/>
      <c r="C873" s="1895"/>
      <c r="D873" s="1895"/>
      <c r="E873" s="1895"/>
      <c r="F873" s="1895"/>
      <c r="G873" s="1895"/>
      <c r="H873" s="1895"/>
      <c r="I873" s="1895"/>
      <c r="J873" s="1895"/>
      <c r="K873" s="1895"/>
    </row>
    <row r="874" spans="1:11" ht="15.75" customHeight="1">
      <c r="A874" s="1895"/>
      <c r="B874" s="1895"/>
      <c r="C874" s="1895"/>
      <c r="D874" s="1895"/>
      <c r="E874" s="1895"/>
      <c r="F874" s="1895"/>
      <c r="G874" s="1895"/>
      <c r="H874" s="1895"/>
      <c r="I874" s="1895"/>
      <c r="J874" s="1895"/>
      <c r="K874" s="1895"/>
    </row>
    <row r="875" spans="1:11" ht="15.75" customHeight="1">
      <c r="A875" s="1895"/>
      <c r="B875" s="1895"/>
      <c r="C875" s="1895"/>
      <c r="D875" s="1895"/>
      <c r="E875" s="1895"/>
      <c r="F875" s="1895"/>
      <c r="G875" s="1895"/>
      <c r="H875" s="1895"/>
      <c r="I875" s="1895"/>
      <c r="J875" s="1895"/>
      <c r="K875" s="1895"/>
    </row>
    <row r="876" spans="1:11" ht="15.75" customHeight="1">
      <c r="A876" s="1895"/>
      <c r="B876" s="1895"/>
      <c r="C876" s="1895"/>
      <c r="D876" s="1895"/>
      <c r="E876" s="1895"/>
      <c r="F876" s="1895"/>
      <c r="G876" s="1895"/>
      <c r="H876" s="1895"/>
      <c r="I876" s="1895"/>
      <c r="J876" s="1895"/>
      <c r="K876" s="1895"/>
    </row>
    <row r="877" spans="1:11" ht="15.75" customHeight="1">
      <c r="A877" s="1895"/>
      <c r="B877" s="1895"/>
      <c r="C877" s="1895"/>
      <c r="D877" s="1895"/>
      <c r="E877" s="1895"/>
      <c r="F877" s="1895"/>
      <c r="G877" s="1895"/>
      <c r="H877" s="1895"/>
      <c r="I877" s="1895"/>
      <c r="J877" s="1895"/>
      <c r="K877" s="1895"/>
    </row>
    <row r="878" spans="1:11" ht="15.75" customHeight="1">
      <c r="A878" s="1895"/>
      <c r="B878" s="1895"/>
      <c r="C878" s="1895"/>
      <c r="D878" s="1895"/>
      <c r="E878" s="1895"/>
      <c r="F878" s="1895"/>
      <c r="G878" s="1895"/>
      <c r="H878" s="1895"/>
      <c r="I878" s="1895"/>
      <c r="J878" s="1895"/>
      <c r="K878" s="1895"/>
    </row>
    <row r="879" spans="1:11" ht="15.75" customHeight="1">
      <c r="A879" s="1895"/>
      <c r="B879" s="1895"/>
      <c r="C879" s="1895"/>
      <c r="D879" s="1895"/>
      <c r="E879" s="1895"/>
      <c r="F879" s="1895"/>
      <c r="G879" s="1895"/>
      <c r="H879" s="1895"/>
      <c r="I879" s="1895"/>
      <c r="J879" s="1895"/>
      <c r="K879" s="1895"/>
    </row>
    <row r="880" spans="1:11" ht="15.75" customHeight="1">
      <c r="A880" s="1895"/>
      <c r="B880" s="1895"/>
      <c r="C880" s="1895"/>
      <c r="D880" s="1895"/>
      <c r="E880" s="1895"/>
      <c r="F880" s="1895"/>
      <c r="G880" s="1895"/>
      <c r="H880" s="1895"/>
      <c r="I880" s="1895"/>
      <c r="J880" s="1895"/>
      <c r="K880" s="1895"/>
    </row>
    <row r="881" spans="1:11" ht="15.75" customHeight="1">
      <c r="A881" s="1895"/>
      <c r="B881" s="1895"/>
      <c r="C881" s="1895"/>
      <c r="D881" s="1895"/>
      <c r="E881" s="1895"/>
      <c r="F881" s="1895"/>
      <c r="G881" s="1895"/>
      <c r="H881" s="1895"/>
      <c r="I881" s="1895"/>
      <c r="J881" s="1895"/>
      <c r="K881" s="1895"/>
    </row>
    <row r="882" spans="1:11" ht="15.75" customHeight="1">
      <c r="A882" s="1895"/>
      <c r="B882" s="1895"/>
      <c r="C882" s="1895"/>
      <c r="D882" s="1895"/>
      <c r="E882" s="1895"/>
      <c r="F882" s="1895"/>
      <c r="G882" s="1895"/>
      <c r="H882" s="1895"/>
      <c r="I882" s="1895"/>
      <c r="J882" s="1895"/>
      <c r="K882" s="1895"/>
    </row>
    <row r="883" spans="1:11" ht="15.75" customHeight="1">
      <c r="A883" s="1895"/>
      <c r="B883" s="1895"/>
      <c r="C883" s="1895"/>
      <c r="D883" s="1895"/>
      <c r="E883" s="1895"/>
      <c r="F883" s="1895"/>
      <c r="G883" s="1895"/>
      <c r="H883" s="1895"/>
      <c r="I883" s="1895"/>
      <c r="J883" s="1895"/>
      <c r="K883" s="1895"/>
    </row>
    <row r="884" spans="1:11" ht="15.75" customHeight="1">
      <c r="A884" s="1895"/>
      <c r="B884" s="1895"/>
      <c r="C884" s="1895"/>
      <c r="D884" s="1895"/>
      <c r="E884" s="1895"/>
      <c r="F884" s="1895"/>
      <c r="G884" s="1895"/>
      <c r="H884" s="1895"/>
      <c r="I884" s="1895"/>
      <c r="J884" s="1895"/>
      <c r="K884" s="1895"/>
    </row>
    <row r="885" spans="1:11" ht="15.75" customHeight="1">
      <c r="A885" s="1895"/>
      <c r="B885" s="1895"/>
      <c r="C885" s="1895"/>
      <c r="D885" s="1895"/>
      <c r="E885" s="1895"/>
      <c r="F885" s="1895"/>
      <c r="G885" s="1895"/>
      <c r="H885" s="1895"/>
      <c r="I885" s="1895"/>
      <c r="J885" s="1895"/>
      <c r="K885" s="1895"/>
    </row>
    <row r="886" spans="1:11" ht="15.75" customHeight="1">
      <c r="A886" s="1895"/>
      <c r="B886" s="1895"/>
      <c r="C886" s="1895"/>
      <c r="D886" s="1895"/>
      <c r="E886" s="1895"/>
      <c r="F886" s="1895"/>
      <c r="G886" s="1895"/>
      <c r="H886" s="1895"/>
      <c r="I886" s="1895"/>
      <c r="J886" s="1895"/>
      <c r="K886" s="1895"/>
    </row>
    <row r="887" spans="1:11" ht="15.75" customHeight="1">
      <c r="A887" s="1895"/>
      <c r="B887" s="1895"/>
      <c r="C887" s="1895"/>
      <c r="D887" s="1895"/>
      <c r="E887" s="1895"/>
      <c r="F887" s="1895"/>
      <c r="G887" s="1895"/>
      <c r="H887" s="1895"/>
      <c r="I887" s="1895"/>
      <c r="J887" s="1895"/>
      <c r="K887" s="1895"/>
    </row>
    <row r="888" spans="1:11" ht="15.75" customHeight="1">
      <c r="A888" s="1895"/>
      <c r="B888" s="1895"/>
      <c r="C888" s="1895"/>
      <c r="D888" s="1895"/>
      <c r="E888" s="1895"/>
      <c r="F888" s="1895"/>
      <c r="G888" s="1895"/>
      <c r="H888" s="1895"/>
      <c r="I888" s="1895"/>
      <c r="J888" s="1895"/>
      <c r="K888" s="1895"/>
    </row>
    <row r="889" spans="1:11" ht="15.75" customHeight="1">
      <c r="A889" s="1895"/>
      <c r="B889" s="1895"/>
      <c r="C889" s="1895"/>
      <c r="D889" s="1895"/>
      <c r="E889" s="1895"/>
      <c r="F889" s="1895"/>
      <c r="G889" s="1895"/>
      <c r="H889" s="1895"/>
      <c r="I889" s="1895"/>
      <c r="J889" s="1895"/>
      <c r="K889" s="1895"/>
    </row>
    <row r="890" spans="1:11" ht="15.75" customHeight="1">
      <c r="A890" s="1895"/>
      <c r="B890" s="1895"/>
      <c r="C890" s="1895"/>
      <c r="D890" s="1895"/>
      <c r="E890" s="1895"/>
      <c r="F890" s="1895"/>
      <c r="G890" s="1895"/>
      <c r="H890" s="1895"/>
      <c r="I890" s="1895"/>
      <c r="J890" s="1895"/>
      <c r="K890" s="1895"/>
    </row>
    <row r="891" spans="1:11" ht="15.75" customHeight="1">
      <c r="A891" s="1895"/>
      <c r="B891" s="1895"/>
      <c r="C891" s="1895"/>
      <c r="D891" s="1895"/>
      <c r="E891" s="1895"/>
      <c r="F891" s="1895"/>
      <c r="G891" s="1895"/>
      <c r="H891" s="1895"/>
      <c r="I891" s="1895"/>
      <c r="J891" s="1895"/>
      <c r="K891" s="1895"/>
    </row>
    <row r="892" spans="1:11" ht="15.75" customHeight="1">
      <c r="A892" s="1895"/>
      <c r="B892" s="1895"/>
      <c r="C892" s="1895"/>
      <c r="D892" s="1895"/>
      <c r="E892" s="1895"/>
      <c r="F892" s="1895"/>
      <c r="G892" s="1895"/>
      <c r="H892" s="1895"/>
      <c r="I892" s="1895"/>
      <c r="J892" s="1895"/>
      <c r="K892" s="1895"/>
    </row>
    <row r="893" spans="1:11" ht="15.75" customHeight="1">
      <c r="A893" s="1895"/>
      <c r="B893" s="1895"/>
      <c r="C893" s="1895"/>
      <c r="D893" s="1895"/>
      <c r="E893" s="1895"/>
      <c r="F893" s="1895"/>
      <c r="G893" s="1895"/>
      <c r="H893" s="1895"/>
      <c r="I893" s="1895"/>
      <c r="J893" s="1895"/>
      <c r="K893" s="1895"/>
    </row>
    <row r="894" spans="1:11" ht="15.75" customHeight="1">
      <c r="A894" s="1895"/>
      <c r="B894" s="1895"/>
      <c r="C894" s="1895"/>
      <c r="D894" s="1895"/>
      <c r="E894" s="1895"/>
      <c r="F894" s="1895"/>
      <c r="G894" s="1895"/>
      <c r="H894" s="1895"/>
      <c r="I894" s="1895"/>
      <c r="J894" s="1895"/>
      <c r="K894" s="1895"/>
    </row>
    <row r="895" spans="1:11" ht="15.75" customHeight="1">
      <c r="A895" s="1895"/>
      <c r="B895" s="1895"/>
      <c r="C895" s="1895"/>
      <c r="D895" s="1895"/>
      <c r="E895" s="1895"/>
      <c r="F895" s="1895"/>
      <c r="G895" s="1895"/>
      <c r="H895" s="1895"/>
      <c r="I895" s="1895"/>
      <c r="J895" s="1895"/>
      <c r="K895" s="1895"/>
    </row>
    <row r="896" spans="1:11" ht="15.75" customHeight="1">
      <c r="A896" s="1895"/>
      <c r="B896" s="1895"/>
      <c r="C896" s="1895"/>
      <c r="D896" s="1895"/>
      <c r="E896" s="1895"/>
      <c r="F896" s="1895"/>
      <c r="G896" s="1895"/>
      <c r="H896" s="1895"/>
      <c r="I896" s="1895"/>
      <c r="J896" s="1895"/>
      <c r="K896" s="1895"/>
    </row>
    <row r="897" spans="1:11" ht="15.75" customHeight="1">
      <c r="A897" s="1895"/>
      <c r="B897" s="1895"/>
      <c r="C897" s="1895"/>
      <c r="D897" s="1895"/>
      <c r="E897" s="1895"/>
      <c r="F897" s="1895"/>
      <c r="G897" s="1895"/>
      <c r="H897" s="1895"/>
      <c r="I897" s="1895"/>
      <c r="J897" s="1895"/>
      <c r="K897" s="1895"/>
    </row>
    <row r="898" spans="1:11" ht="15.75" customHeight="1">
      <c r="A898" s="1895"/>
      <c r="B898" s="1895"/>
      <c r="C898" s="1895"/>
      <c r="D898" s="1895"/>
      <c r="E898" s="1895"/>
      <c r="F898" s="1895"/>
      <c r="G898" s="1895"/>
      <c r="H898" s="1895"/>
      <c r="I898" s="1895"/>
      <c r="J898" s="1895"/>
      <c r="K898" s="1895"/>
    </row>
    <row r="899" spans="1:11" ht="15.75" customHeight="1">
      <c r="A899" s="1895"/>
      <c r="B899" s="1895"/>
      <c r="C899" s="1895"/>
      <c r="D899" s="1895"/>
      <c r="E899" s="1895"/>
      <c r="F899" s="1895"/>
      <c r="G899" s="1895"/>
      <c r="H899" s="1895"/>
      <c r="I899" s="1895"/>
      <c r="J899" s="1895"/>
      <c r="K899" s="1895"/>
    </row>
    <row r="900" spans="1:11" ht="15.75" customHeight="1">
      <c r="A900" s="1895"/>
      <c r="B900" s="1895"/>
      <c r="C900" s="1895"/>
      <c r="D900" s="1895"/>
      <c r="E900" s="1895"/>
      <c r="F900" s="1895"/>
      <c r="G900" s="1895"/>
      <c r="H900" s="1895"/>
      <c r="I900" s="1895"/>
      <c r="J900" s="1895"/>
      <c r="K900" s="1895"/>
    </row>
    <row r="901" spans="1:11" ht="15.75" customHeight="1">
      <c r="A901" s="1895"/>
      <c r="B901" s="1895"/>
      <c r="C901" s="1895"/>
      <c r="D901" s="1895"/>
      <c r="E901" s="1895"/>
      <c r="F901" s="1895"/>
      <c r="G901" s="1895"/>
      <c r="H901" s="1895"/>
      <c r="I901" s="1895"/>
      <c r="J901" s="1895"/>
      <c r="K901" s="1895"/>
    </row>
    <row r="902" spans="1:11" ht="15.75" customHeight="1">
      <c r="A902" s="1895"/>
      <c r="B902" s="1895"/>
      <c r="C902" s="1895"/>
      <c r="D902" s="1895"/>
      <c r="E902" s="1895"/>
      <c r="F902" s="1895"/>
      <c r="G902" s="1895"/>
      <c r="H902" s="1895"/>
      <c r="I902" s="1895"/>
      <c r="J902" s="1895"/>
      <c r="K902" s="1895"/>
    </row>
    <row r="903" spans="1:11" ht="15.75" customHeight="1">
      <c r="A903" s="1895"/>
      <c r="B903" s="1895"/>
      <c r="C903" s="1895"/>
      <c r="D903" s="1895"/>
      <c r="E903" s="1895"/>
      <c r="F903" s="1895"/>
      <c r="G903" s="1895"/>
      <c r="H903" s="1895"/>
      <c r="I903" s="1895"/>
      <c r="J903" s="1895"/>
      <c r="K903" s="1895"/>
    </row>
    <row r="904" spans="1:11" ht="15.75" customHeight="1">
      <c r="A904" s="1895"/>
      <c r="B904" s="1895"/>
      <c r="C904" s="1895"/>
      <c r="D904" s="1895"/>
      <c r="E904" s="1895"/>
      <c r="F904" s="1895"/>
      <c r="G904" s="1895"/>
      <c r="H904" s="1895"/>
      <c r="I904" s="1895"/>
      <c r="J904" s="1895"/>
      <c r="K904" s="1895"/>
    </row>
    <row r="905" spans="1:11" ht="15.75" customHeight="1">
      <c r="A905" s="1895"/>
      <c r="B905" s="1895"/>
      <c r="C905" s="1895"/>
      <c r="D905" s="1895"/>
      <c r="E905" s="1895"/>
      <c r="F905" s="1895"/>
      <c r="G905" s="1895"/>
      <c r="H905" s="1895"/>
      <c r="I905" s="1895"/>
      <c r="J905" s="1895"/>
      <c r="K905" s="1895"/>
    </row>
    <row r="906" spans="1:11" ht="15.75" customHeight="1">
      <c r="A906" s="1895"/>
      <c r="B906" s="1895"/>
      <c r="C906" s="1895"/>
      <c r="D906" s="1895"/>
      <c r="E906" s="1895"/>
      <c r="F906" s="1895"/>
      <c r="G906" s="1895"/>
      <c r="H906" s="1895"/>
      <c r="I906" s="1895"/>
      <c r="J906" s="1895"/>
      <c r="K906" s="1895"/>
    </row>
    <row r="907" spans="1:11" ht="15.75" customHeight="1">
      <c r="A907" s="1895"/>
      <c r="B907" s="1895"/>
      <c r="C907" s="1895"/>
      <c r="D907" s="1895"/>
      <c r="E907" s="1895"/>
      <c r="F907" s="1895"/>
      <c r="G907" s="1895"/>
      <c r="H907" s="1895"/>
      <c r="I907" s="1895"/>
      <c r="J907" s="1895"/>
      <c r="K907" s="1895"/>
    </row>
    <row r="908" spans="1:11" ht="15.75" customHeight="1">
      <c r="A908" s="1895"/>
      <c r="B908" s="1895"/>
      <c r="C908" s="1895"/>
      <c r="D908" s="1895"/>
      <c r="E908" s="1895"/>
      <c r="F908" s="1895"/>
      <c r="G908" s="1895"/>
      <c r="H908" s="1895"/>
      <c r="I908" s="1895"/>
      <c r="J908" s="1895"/>
      <c r="K908" s="1895"/>
    </row>
    <row r="909" spans="1:11" ht="15.75" customHeight="1">
      <c r="A909" s="1895"/>
      <c r="B909" s="1895"/>
      <c r="C909" s="1895"/>
      <c r="D909" s="1895"/>
      <c r="E909" s="1895"/>
      <c r="F909" s="1895"/>
      <c r="G909" s="1895"/>
      <c r="H909" s="1895"/>
      <c r="I909" s="1895"/>
      <c r="J909" s="1895"/>
      <c r="K909" s="1895"/>
    </row>
    <row r="910" spans="1:11" ht="15.75" customHeight="1">
      <c r="A910" s="1895"/>
      <c r="B910" s="1895"/>
      <c r="C910" s="1895"/>
      <c r="D910" s="1895"/>
      <c r="E910" s="1895"/>
      <c r="F910" s="1895"/>
      <c r="G910" s="1895"/>
      <c r="H910" s="1895"/>
      <c r="I910" s="1895"/>
      <c r="J910" s="1895"/>
      <c r="K910" s="1895"/>
    </row>
    <row r="911" spans="1:11" ht="15.75" customHeight="1">
      <c r="A911" s="1895"/>
      <c r="B911" s="1895"/>
      <c r="C911" s="1895"/>
      <c r="D911" s="1895"/>
      <c r="E911" s="1895"/>
      <c r="F911" s="1895"/>
      <c r="G911" s="1895"/>
      <c r="H911" s="1895"/>
      <c r="I911" s="1895"/>
      <c r="J911" s="1895"/>
      <c r="K911" s="1895"/>
    </row>
    <row r="912" spans="1:11" ht="15.75" customHeight="1">
      <c r="A912" s="1895"/>
      <c r="B912" s="1895"/>
      <c r="C912" s="1895"/>
      <c r="D912" s="1895"/>
      <c r="E912" s="1895"/>
      <c r="F912" s="1895"/>
      <c r="G912" s="1895"/>
      <c r="H912" s="1895"/>
      <c r="I912" s="1895"/>
      <c r="J912" s="1895"/>
      <c r="K912" s="1895"/>
    </row>
    <row r="913" spans="1:11" ht="15.75" customHeight="1">
      <c r="A913" s="1895"/>
      <c r="B913" s="1895"/>
      <c r="C913" s="1895"/>
      <c r="D913" s="1895"/>
      <c r="E913" s="1895"/>
      <c r="F913" s="1895"/>
      <c r="G913" s="1895"/>
      <c r="H913" s="1895"/>
      <c r="I913" s="1895"/>
      <c r="J913" s="1895"/>
      <c r="K913" s="1895"/>
    </row>
    <row r="914" spans="1:11" ht="15.75" customHeight="1">
      <c r="A914" s="1895"/>
      <c r="B914" s="1895"/>
      <c r="C914" s="1895"/>
      <c r="D914" s="1895"/>
      <c r="E914" s="1895"/>
      <c r="F914" s="1895"/>
      <c r="G914" s="1895"/>
      <c r="H914" s="1895"/>
      <c r="I914" s="1895"/>
      <c r="J914" s="1895"/>
      <c r="K914" s="1895"/>
    </row>
    <row r="915" spans="1:11" ht="15.75" customHeight="1">
      <c r="A915" s="1895"/>
      <c r="B915" s="1895"/>
      <c r="C915" s="1895"/>
      <c r="D915" s="1895"/>
      <c r="E915" s="1895"/>
      <c r="F915" s="1895"/>
      <c r="G915" s="1895"/>
      <c r="H915" s="1895"/>
      <c r="I915" s="1895"/>
      <c r="J915" s="1895"/>
      <c r="K915" s="1895"/>
    </row>
    <row r="916" spans="1:11" ht="15.75" customHeight="1">
      <c r="A916" s="1895"/>
      <c r="B916" s="1895"/>
      <c r="C916" s="1895"/>
      <c r="D916" s="1895"/>
      <c r="E916" s="1895"/>
      <c r="F916" s="1895"/>
      <c r="G916" s="1895"/>
      <c r="H916" s="1895"/>
      <c r="I916" s="1895"/>
      <c r="J916" s="1895"/>
      <c r="K916" s="1895"/>
    </row>
    <row r="917" spans="1:11" ht="15.75" customHeight="1">
      <c r="A917" s="1895"/>
      <c r="B917" s="1895"/>
      <c r="C917" s="1895"/>
      <c r="D917" s="1895"/>
      <c r="E917" s="1895"/>
      <c r="F917" s="1895"/>
      <c r="G917" s="1895"/>
      <c r="H917" s="1895"/>
      <c r="I917" s="1895"/>
      <c r="J917" s="1895"/>
      <c r="K917" s="1895"/>
    </row>
    <row r="918" spans="1:11" ht="15.75" customHeight="1">
      <c r="A918" s="1895"/>
      <c r="B918" s="1895"/>
      <c r="C918" s="1895"/>
      <c r="D918" s="1895"/>
      <c r="E918" s="1895"/>
      <c r="F918" s="1895"/>
      <c r="G918" s="1895"/>
      <c r="H918" s="1895"/>
      <c r="I918" s="1895"/>
      <c r="J918" s="1895"/>
      <c r="K918" s="1895"/>
    </row>
    <row r="919" spans="1:11" ht="15.75" customHeight="1">
      <c r="A919" s="1895"/>
      <c r="B919" s="1895"/>
      <c r="C919" s="1895"/>
      <c r="D919" s="1895"/>
      <c r="E919" s="1895"/>
      <c r="F919" s="1895"/>
      <c r="G919" s="1895"/>
      <c r="H919" s="1895"/>
      <c r="I919" s="1895"/>
      <c r="J919" s="1895"/>
      <c r="K919" s="1895"/>
    </row>
    <row r="920" spans="1:11" ht="15.75" customHeight="1">
      <c r="A920" s="1895"/>
      <c r="B920" s="1895"/>
      <c r="C920" s="1895"/>
      <c r="D920" s="1895"/>
      <c r="E920" s="1895"/>
      <c r="F920" s="1895"/>
      <c r="G920" s="1895"/>
      <c r="H920" s="1895"/>
      <c r="I920" s="1895"/>
      <c r="J920" s="1895"/>
      <c r="K920" s="1895"/>
    </row>
    <row r="921" spans="1:11" ht="15.75" customHeight="1">
      <c r="A921" s="1895"/>
      <c r="B921" s="1895"/>
      <c r="C921" s="1895"/>
      <c r="D921" s="1895"/>
      <c r="E921" s="1895"/>
      <c r="F921" s="1895"/>
      <c r="G921" s="1895"/>
      <c r="H921" s="1895"/>
      <c r="I921" s="1895"/>
      <c r="J921" s="1895"/>
      <c r="K921" s="1895"/>
    </row>
    <row r="922" spans="1:11" ht="15.75" customHeight="1">
      <c r="A922" s="1895"/>
      <c r="B922" s="1895"/>
      <c r="C922" s="1895"/>
      <c r="D922" s="1895"/>
      <c r="E922" s="1895"/>
      <c r="F922" s="1895"/>
      <c r="G922" s="1895"/>
      <c r="H922" s="1895"/>
      <c r="I922" s="1895"/>
      <c r="J922" s="1895"/>
      <c r="K922" s="1895"/>
    </row>
    <row r="923" spans="1:11" ht="15.75" customHeight="1">
      <c r="A923" s="1895"/>
      <c r="B923" s="1895"/>
      <c r="C923" s="1895"/>
      <c r="D923" s="1895"/>
      <c r="E923" s="1895"/>
      <c r="F923" s="1895"/>
      <c r="G923" s="1895"/>
      <c r="H923" s="1895"/>
      <c r="I923" s="1895"/>
      <c r="J923" s="1895"/>
      <c r="K923" s="1895"/>
    </row>
    <row r="924" spans="1:11" ht="15.75" customHeight="1">
      <c r="A924" s="1895"/>
      <c r="B924" s="1895"/>
      <c r="C924" s="1895"/>
      <c r="D924" s="1895"/>
      <c r="E924" s="1895"/>
      <c r="F924" s="1895"/>
      <c r="G924" s="1895"/>
      <c r="H924" s="1895"/>
      <c r="I924" s="1895"/>
      <c r="J924" s="1895"/>
      <c r="K924" s="1895"/>
    </row>
    <row r="925" spans="1:11" ht="15.75" customHeight="1">
      <c r="A925" s="1895"/>
      <c r="B925" s="1895"/>
      <c r="C925" s="1895"/>
      <c r="D925" s="1895"/>
      <c r="E925" s="1895"/>
      <c r="F925" s="1895"/>
      <c r="G925" s="1895"/>
      <c r="H925" s="1895"/>
      <c r="I925" s="1895"/>
      <c r="J925" s="1895"/>
      <c r="K925" s="1895"/>
    </row>
    <row r="926" spans="1:11" ht="15.75" customHeight="1">
      <c r="A926" s="1895"/>
      <c r="B926" s="1895"/>
      <c r="C926" s="1895"/>
      <c r="D926" s="1895"/>
      <c r="E926" s="1895"/>
      <c r="F926" s="1895"/>
      <c r="G926" s="1895"/>
      <c r="H926" s="1895"/>
      <c r="I926" s="1895"/>
      <c r="J926" s="1895"/>
      <c r="K926" s="1895"/>
    </row>
    <row r="927" spans="1:11" ht="15.75" customHeight="1">
      <c r="A927" s="1895"/>
      <c r="B927" s="1895"/>
      <c r="C927" s="1895"/>
      <c r="D927" s="1895"/>
      <c r="E927" s="1895"/>
      <c r="F927" s="1895"/>
      <c r="G927" s="1895"/>
      <c r="H927" s="1895"/>
      <c r="I927" s="1895"/>
      <c r="J927" s="1895"/>
      <c r="K927" s="1895"/>
    </row>
    <row r="928" spans="1:11" ht="15.75" customHeight="1">
      <c r="A928" s="1895"/>
      <c r="B928" s="1895"/>
      <c r="C928" s="1895"/>
      <c r="D928" s="1895"/>
      <c r="E928" s="1895"/>
      <c r="F928" s="1895"/>
      <c r="G928" s="1895"/>
      <c r="H928" s="1895"/>
      <c r="I928" s="1895"/>
      <c r="J928" s="1895"/>
      <c r="K928" s="1895"/>
    </row>
    <row r="929" spans="1:11" ht="15.75" customHeight="1">
      <c r="A929" s="1895"/>
      <c r="B929" s="1895"/>
      <c r="C929" s="1895"/>
      <c r="D929" s="1895"/>
      <c r="E929" s="1895"/>
      <c r="F929" s="1895"/>
      <c r="G929" s="1895"/>
      <c r="H929" s="1895"/>
      <c r="I929" s="1895"/>
      <c r="J929" s="1895"/>
      <c r="K929" s="1895"/>
    </row>
    <row r="930" spans="1:11" ht="15.75" customHeight="1">
      <c r="A930" s="1895"/>
      <c r="B930" s="1895"/>
      <c r="C930" s="1895"/>
      <c r="D930" s="1895"/>
      <c r="E930" s="1895"/>
      <c r="F930" s="1895"/>
      <c r="G930" s="1895"/>
      <c r="H930" s="1895"/>
      <c r="I930" s="1895"/>
      <c r="J930" s="1895"/>
      <c r="K930" s="1895"/>
    </row>
    <row r="931" spans="1:11" ht="15.75" customHeight="1">
      <c r="A931" s="1895"/>
      <c r="B931" s="1895"/>
      <c r="C931" s="1895"/>
      <c r="D931" s="1895"/>
      <c r="E931" s="1895"/>
      <c r="F931" s="1895"/>
      <c r="G931" s="1895"/>
      <c r="H931" s="1895"/>
      <c r="I931" s="1895"/>
      <c r="J931" s="1895"/>
      <c r="K931" s="1895"/>
    </row>
    <row r="932" spans="1:11" ht="15.75" customHeight="1">
      <c r="A932" s="1895"/>
      <c r="B932" s="1895"/>
      <c r="C932" s="1895"/>
      <c r="D932" s="1895"/>
      <c r="E932" s="1895"/>
      <c r="F932" s="1895"/>
      <c r="G932" s="1895"/>
      <c r="H932" s="1895"/>
      <c r="I932" s="1895"/>
      <c r="J932" s="1895"/>
      <c r="K932" s="1895"/>
    </row>
    <row r="933" spans="1:11" ht="15.75" customHeight="1">
      <c r="A933" s="1895"/>
      <c r="B933" s="1895"/>
      <c r="C933" s="1895"/>
      <c r="D933" s="1895"/>
      <c r="E933" s="1895"/>
      <c r="F933" s="1895"/>
      <c r="G933" s="1895"/>
      <c r="H933" s="1895"/>
      <c r="I933" s="1895"/>
      <c r="J933" s="1895"/>
      <c r="K933" s="1895"/>
    </row>
    <row r="934" spans="1:11" ht="15.75" customHeight="1">
      <c r="A934" s="1895"/>
      <c r="B934" s="1895"/>
      <c r="C934" s="1895"/>
      <c r="D934" s="1895"/>
      <c r="E934" s="1895"/>
      <c r="F934" s="1895"/>
      <c r="G934" s="1895"/>
      <c r="H934" s="1895"/>
      <c r="I934" s="1895"/>
      <c r="J934" s="1895"/>
      <c r="K934" s="1895"/>
    </row>
    <row r="935" spans="1:11" ht="15.75" customHeight="1">
      <c r="A935" s="1895"/>
      <c r="B935" s="1895"/>
      <c r="C935" s="1895"/>
      <c r="D935" s="1895"/>
      <c r="E935" s="1895"/>
      <c r="F935" s="1895"/>
      <c r="G935" s="1895"/>
      <c r="H935" s="1895"/>
      <c r="I935" s="1895"/>
      <c r="J935" s="1895"/>
      <c r="K935" s="1895"/>
    </row>
    <row r="936" spans="1:11" ht="15.75" customHeight="1">
      <c r="A936" s="1895"/>
      <c r="B936" s="1895"/>
      <c r="C936" s="1895"/>
      <c r="D936" s="1895"/>
      <c r="E936" s="1895"/>
      <c r="F936" s="1895"/>
      <c r="G936" s="1895"/>
      <c r="H936" s="1895"/>
      <c r="I936" s="1895"/>
      <c r="J936" s="1895"/>
      <c r="K936" s="1895"/>
    </row>
    <row r="937" spans="1:11" ht="15.75" customHeight="1">
      <c r="A937" s="1895"/>
      <c r="B937" s="1895"/>
      <c r="C937" s="1895"/>
      <c r="D937" s="1895"/>
      <c r="E937" s="1895"/>
      <c r="F937" s="1895"/>
      <c r="G937" s="1895"/>
      <c r="H937" s="1895"/>
      <c r="I937" s="1895"/>
      <c r="J937" s="1895"/>
      <c r="K937" s="1895"/>
    </row>
    <row r="938" spans="1:11" ht="15.75" customHeight="1">
      <c r="A938" s="1895"/>
      <c r="B938" s="1895"/>
      <c r="C938" s="1895"/>
      <c r="D938" s="1895"/>
      <c r="E938" s="1895"/>
      <c r="F938" s="1895"/>
      <c r="G938" s="1895"/>
      <c r="H938" s="1895"/>
      <c r="I938" s="1895"/>
      <c r="J938" s="1895"/>
      <c r="K938" s="1895"/>
    </row>
    <row r="939" spans="1:11" ht="15.75" customHeight="1">
      <c r="A939" s="1895"/>
      <c r="B939" s="1895"/>
      <c r="C939" s="1895"/>
      <c r="D939" s="1895"/>
      <c r="E939" s="1895"/>
      <c r="F939" s="1895"/>
      <c r="G939" s="1895"/>
      <c r="H939" s="1895"/>
      <c r="I939" s="1895"/>
      <c r="J939" s="1895"/>
      <c r="K939" s="1895"/>
    </row>
    <row r="940" spans="1:11" ht="15.75" customHeight="1">
      <c r="A940" s="1895"/>
      <c r="B940" s="1895"/>
      <c r="C940" s="1895"/>
      <c r="D940" s="1895"/>
      <c r="E940" s="1895"/>
      <c r="F940" s="1895"/>
      <c r="G940" s="1895"/>
      <c r="H940" s="1895"/>
      <c r="I940" s="1895"/>
      <c r="J940" s="1895"/>
      <c r="K940" s="1895"/>
    </row>
    <row r="941" spans="1:11" ht="15.75" customHeight="1">
      <c r="A941" s="1895"/>
      <c r="B941" s="1895"/>
      <c r="C941" s="1895"/>
      <c r="D941" s="1895"/>
      <c r="E941" s="1895"/>
      <c r="F941" s="1895"/>
      <c r="G941" s="1895"/>
      <c r="H941" s="1895"/>
      <c r="I941" s="1895"/>
      <c r="J941" s="1895"/>
      <c r="K941" s="1895"/>
    </row>
    <row r="942" spans="1:11" ht="15.75" customHeight="1">
      <c r="A942" s="1895"/>
      <c r="B942" s="1895"/>
      <c r="C942" s="1895"/>
      <c r="D942" s="1895"/>
      <c r="E942" s="1895"/>
      <c r="F942" s="1895"/>
      <c r="G942" s="1895"/>
      <c r="H942" s="1895"/>
      <c r="I942" s="1895"/>
      <c r="J942" s="1895"/>
      <c r="K942" s="1895"/>
    </row>
    <row r="943" spans="1:11" ht="15.75" customHeight="1">
      <c r="A943" s="1895"/>
      <c r="B943" s="1895"/>
      <c r="C943" s="1895"/>
      <c r="D943" s="1895"/>
      <c r="E943" s="1895"/>
      <c r="F943" s="1895"/>
      <c r="G943" s="1895"/>
      <c r="H943" s="1895"/>
      <c r="I943" s="1895"/>
      <c r="J943" s="1895"/>
      <c r="K943" s="1895"/>
    </row>
    <row r="944" spans="1:11" ht="15.75" customHeight="1">
      <c r="A944" s="1895"/>
      <c r="B944" s="1895"/>
      <c r="C944" s="1895"/>
      <c r="D944" s="1895"/>
      <c r="E944" s="1895"/>
      <c r="F944" s="1895"/>
      <c r="G944" s="1895"/>
      <c r="H944" s="1895"/>
      <c r="I944" s="1895"/>
      <c r="J944" s="1895"/>
      <c r="K944" s="1895"/>
    </row>
    <row r="945" spans="1:11" ht="15.75" customHeight="1">
      <c r="A945" s="1895"/>
      <c r="B945" s="1895"/>
      <c r="C945" s="1895"/>
      <c r="D945" s="1895"/>
      <c r="E945" s="1895"/>
      <c r="F945" s="1895"/>
      <c r="G945" s="1895"/>
      <c r="H945" s="1895"/>
      <c r="I945" s="1895"/>
      <c r="J945" s="1895"/>
      <c r="K945" s="1895"/>
    </row>
    <row r="946" spans="1:11" ht="15.75" customHeight="1">
      <c r="A946" s="1895"/>
      <c r="B946" s="1895"/>
      <c r="C946" s="1895"/>
      <c r="D946" s="1895"/>
      <c r="E946" s="1895"/>
      <c r="F946" s="1895"/>
      <c r="G946" s="1895"/>
      <c r="H946" s="1895"/>
      <c r="I946" s="1895"/>
      <c r="J946" s="1895"/>
      <c r="K946" s="1895"/>
    </row>
    <row r="947" spans="1:11" ht="15.75" customHeight="1">
      <c r="A947" s="1895"/>
      <c r="B947" s="1895"/>
      <c r="C947" s="1895"/>
      <c r="D947" s="1895"/>
      <c r="E947" s="1895"/>
      <c r="F947" s="1895"/>
      <c r="G947" s="1895"/>
      <c r="H947" s="1895"/>
      <c r="I947" s="1895"/>
      <c r="J947" s="1895"/>
      <c r="K947" s="1895"/>
    </row>
    <row r="948" spans="1:11" ht="15.75" customHeight="1">
      <c r="A948" s="1895"/>
      <c r="B948" s="1895"/>
      <c r="C948" s="1895"/>
      <c r="D948" s="1895"/>
      <c r="E948" s="1895"/>
      <c r="F948" s="1895"/>
      <c r="G948" s="1895"/>
      <c r="H948" s="1895"/>
      <c r="I948" s="1895"/>
      <c r="J948" s="1895"/>
      <c r="K948" s="1895"/>
    </row>
    <row r="949" spans="1:11" ht="15.75" customHeight="1">
      <c r="A949" s="1895"/>
      <c r="B949" s="1895"/>
      <c r="C949" s="1895"/>
      <c r="D949" s="1895"/>
      <c r="E949" s="1895"/>
      <c r="F949" s="1895"/>
      <c r="G949" s="1895"/>
      <c r="H949" s="1895"/>
      <c r="I949" s="1895"/>
      <c r="J949" s="1895"/>
      <c r="K949" s="1895"/>
    </row>
    <row r="950" spans="1:11" ht="15.75" customHeight="1">
      <c r="A950" s="1895"/>
      <c r="B950" s="1895"/>
      <c r="C950" s="1895"/>
      <c r="D950" s="1895"/>
      <c r="E950" s="1895"/>
      <c r="F950" s="1895"/>
      <c r="G950" s="1895"/>
      <c r="H950" s="1895"/>
      <c r="I950" s="1895"/>
      <c r="J950" s="1895"/>
      <c r="K950" s="1895"/>
    </row>
    <row r="951" spans="1:11" ht="15.75" customHeight="1">
      <c r="A951" s="1895"/>
      <c r="B951" s="1895"/>
      <c r="C951" s="1895"/>
      <c r="D951" s="1895"/>
      <c r="E951" s="1895"/>
      <c r="F951" s="1895"/>
      <c r="G951" s="1895"/>
      <c r="H951" s="1895"/>
      <c r="I951" s="1895"/>
      <c r="J951" s="1895"/>
      <c r="K951" s="1895"/>
    </row>
    <row r="952" spans="1:11" ht="15.75" customHeight="1">
      <c r="A952" s="1895"/>
      <c r="B952" s="1895"/>
      <c r="C952" s="1895"/>
      <c r="D952" s="1895"/>
      <c r="E952" s="1895"/>
      <c r="F952" s="1895"/>
      <c r="G952" s="1895"/>
      <c r="H952" s="1895"/>
      <c r="I952" s="1895"/>
      <c r="J952" s="1895"/>
      <c r="K952" s="1895"/>
    </row>
    <row r="953" spans="1:11" ht="15.75" customHeight="1">
      <c r="A953" s="1895"/>
      <c r="B953" s="1895"/>
      <c r="C953" s="1895"/>
      <c r="D953" s="1895"/>
      <c r="E953" s="1895"/>
      <c r="F953" s="1895"/>
      <c r="G953" s="1895"/>
      <c r="H953" s="1895"/>
      <c r="I953" s="1895"/>
      <c r="J953" s="1895"/>
      <c r="K953" s="1895"/>
    </row>
    <row r="954" spans="1:11" ht="15.75" customHeight="1">
      <c r="A954" s="1895"/>
      <c r="B954" s="1895"/>
      <c r="C954" s="1895"/>
      <c r="D954" s="1895"/>
      <c r="E954" s="1895"/>
      <c r="F954" s="1895"/>
      <c r="G954" s="1895"/>
      <c r="H954" s="1895"/>
      <c r="I954" s="1895"/>
      <c r="J954" s="1895"/>
      <c r="K954" s="1895"/>
    </row>
    <row r="955" spans="1:11" ht="15.75" customHeight="1">
      <c r="A955" s="1895"/>
      <c r="B955" s="1895"/>
      <c r="C955" s="1895"/>
      <c r="D955" s="1895"/>
      <c r="E955" s="1895"/>
      <c r="F955" s="1895"/>
      <c r="G955" s="1895"/>
      <c r="H955" s="1895"/>
      <c r="I955" s="1895"/>
      <c r="J955" s="1895"/>
      <c r="K955" s="1895"/>
    </row>
    <row r="956" spans="1:11" ht="15.75" customHeight="1">
      <c r="A956" s="1895"/>
      <c r="B956" s="1895"/>
      <c r="C956" s="1895"/>
      <c r="D956" s="1895"/>
      <c r="E956" s="1895"/>
      <c r="F956" s="1895"/>
      <c r="G956" s="1895"/>
      <c r="H956" s="1895"/>
      <c r="I956" s="1895"/>
      <c r="J956" s="1895"/>
      <c r="K956" s="1895"/>
    </row>
    <row r="957" spans="1:11" ht="15.75" customHeight="1">
      <c r="A957" s="1895"/>
      <c r="B957" s="1895"/>
      <c r="C957" s="1895"/>
      <c r="D957" s="1895"/>
      <c r="E957" s="1895"/>
      <c r="F957" s="1895"/>
      <c r="G957" s="1895"/>
      <c r="H957" s="1895"/>
      <c r="I957" s="1895"/>
      <c r="J957" s="1895"/>
      <c r="K957" s="1895"/>
    </row>
    <row r="958" spans="1:11" ht="15.75" customHeight="1">
      <c r="A958" s="1895"/>
      <c r="B958" s="1895"/>
      <c r="C958" s="1895"/>
      <c r="D958" s="1895"/>
      <c r="E958" s="1895"/>
      <c r="F958" s="1895"/>
      <c r="G958" s="1895"/>
      <c r="H958" s="1895"/>
      <c r="I958" s="1895"/>
      <c r="J958" s="1895"/>
      <c r="K958" s="1895"/>
    </row>
    <row r="959" spans="1:11" ht="15.75" customHeight="1">
      <c r="A959" s="1895"/>
      <c r="B959" s="1895"/>
      <c r="C959" s="1895"/>
      <c r="D959" s="1895"/>
      <c r="E959" s="1895"/>
      <c r="F959" s="1895"/>
      <c r="G959" s="1895"/>
      <c r="H959" s="1895"/>
      <c r="I959" s="1895"/>
      <c r="J959" s="1895"/>
      <c r="K959" s="1895"/>
    </row>
    <row r="960" spans="1:11" ht="15.75" customHeight="1">
      <c r="A960" s="1895"/>
      <c r="B960" s="1895"/>
      <c r="C960" s="1895"/>
      <c r="D960" s="1895"/>
      <c r="E960" s="1895"/>
      <c r="F960" s="1895"/>
      <c r="G960" s="1895"/>
      <c r="H960" s="1895"/>
      <c r="I960" s="1895"/>
      <c r="J960" s="1895"/>
      <c r="K960" s="1895"/>
    </row>
    <row r="961" spans="1:11" ht="15.75" customHeight="1">
      <c r="A961" s="1895"/>
      <c r="B961" s="1895"/>
      <c r="C961" s="1895"/>
      <c r="D961" s="1895"/>
      <c r="E961" s="1895"/>
      <c r="F961" s="1895"/>
      <c r="G961" s="1895"/>
      <c r="H961" s="1895"/>
      <c r="I961" s="1895"/>
      <c r="J961" s="1895"/>
      <c r="K961" s="1895"/>
    </row>
    <row r="962" spans="1:11" ht="15.75" customHeight="1">
      <c r="A962" s="1895"/>
      <c r="B962" s="1895"/>
      <c r="C962" s="1895"/>
      <c r="D962" s="1895"/>
      <c r="E962" s="1895"/>
      <c r="F962" s="1895"/>
      <c r="G962" s="1895"/>
      <c r="H962" s="1895"/>
      <c r="I962" s="1895"/>
      <c r="J962" s="1895"/>
      <c r="K962" s="1895"/>
    </row>
    <row r="963" spans="1:11" ht="15.75" customHeight="1">
      <c r="A963" s="1895"/>
      <c r="B963" s="1895"/>
      <c r="C963" s="1895"/>
      <c r="D963" s="1895"/>
      <c r="E963" s="1895"/>
      <c r="F963" s="1895"/>
      <c r="G963" s="1895"/>
      <c r="H963" s="1895"/>
      <c r="I963" s="1895"/>
      <c r="J963" s="1895"/>
      <c r="K963" s="1895"/>
    </row>
    <row r="964" spans="1:11" ht="15.75" customHeight="1">
      <c r="A964" s="1895"/>
      <c r="B964" s="1895"/>
      <c r="C964" s="1895"/>
      <c r="D964" s="1895"/>
      <c r="E964" s="1895"/>
      <c r="F964" s="1895"/>
      <c r="G964" s="1895"/>
      <c r="H964" s="1895"/>
      <c r="I964" s="1895"/>
      <c r="J964" s="1895"/>
      <c r="K964" s="1895"/>
    </row>
    <row r="965" spans="1:11" ht="15.75" customHeight="1">
      <c r="A965" s="1895"/>
      <c r="B965" s="1895"/>
      <c r="C965" s="1895"/>
      <c r="D965" s="1895"/>
      <c r="E965" s="1895"/>
      <c r="F965" s="1895"/>
      <c r="G965" s="1895"/>
      <c r="H965" s="1895"/>
      <c r="I965" s="1895"/>
      <c r="J965" s="1895"/>
      <c r="K965" s="1895"/>
    </row>
    <row r="966" spans="1:11" ht="15.75" customHeight="1">
      <c r="A966" s="1895"/>
      <c r="B966" s="1895"/>
      <c r="C966" s="1895"/>
      <c r="D966" s="1895"/>
      <c r="E966" s="1895"/>
      <c r="F966" s="1895"/>
      <c r="G966" s="1895"/>
      <c r="H966" s="1895"/>
      <c r="I966" s="1895"/>
      <c r="J966" s="1895"/>
      <c r="K966" s="1895"/>
    </row>
    <row r="967" spans="1:11" ht="15.75" customHeight="1">
      <c r="A967" s="1895"/>
      <c r="B967" s="1895"/>
      <c r="C967" s="1895"/>
      <c r="D967" s="1895"/>
      <c r="E967" s="1895"/>
      <c r="F967" s="1895"/>
      <c r="G967" s="1895"/>
      <c r="H967" s="1895"/>
      <c r="I967" s="1895"/>
      <c r="J967" s="1895"/>
      <c r="K967" s="1895"/>
    </row>
    <row r="968" spans="1:11" ht="15.75" customHeight="1">
      <c r="A968" s="1895"/>
      <c r="B968" s="1895"/>
      <c r="C968" s="1895"/>
      <c r="D968" s="1895"/>
      <c r="E968" s="1895"/>
      <c r="F968" s="1895"/>
      <c r="G968" s="1895"/>
      <c r="H968" s="1895"/>
      <c r="I968" s="1895"/>
      <c r="J968" s="1895"/>
      <c r="K968" s="1895"/>
    </row>
    <row r="969" spans="1:11" ht="15.75" customHeight="1">
      <c r="A969" s="1895"/>
      <c r="B969" s="1895"/>
      <c r="C969" s="1895"/>
      <c r="D969" s="1895"/>
      <c r="E969" s="1895"/>
      <c r="F969" s="1895"/>
      <c r="G969" s="1895"/>
      <c r="H969" s="1895"/>
      <c r="I969" s="1895"/>
      <c r="J969" s="1895"/>
      <c r="K969" s="1895"/>
    </row>
    <row r="970" spans="1:11" ht="15.75" customHeight="1">
      <c r="A970" s="1895"/>
      <c r="B970" s="1895"/>
      <c r="C970" s="1895"/>
      <c r="D970" s="1895"/>
      <c r="E970" s="1895"/>
      <c r="F970" s="1895"/>
      <c r="G970" s="1895"/>
      <c r="H970" s="1895"/>
      <c r="I970" s="1895"/>
      <c r="J970" s="1895"/>
      <c r="K970" s="1895"/>
    </row>
    <row r="971" spans="1:11" ht="15.75" customHeight="1">
      <c r="A971" s="1895"/>
      <c r="B971" s="1895"/>
      <c r="C971" s="1895"/>
      <c r="D971" s="1895"/>
      <c r="E971" s="1895"/>
      <c r="F971" s="1895"/>
      <c r="G971" s="1895"/>
      <c r="H971" s="1895"/>
      <c r="I971" s="1895"/>
      <c r="J971" s="1895"/>
      <c r="K971" s="1895"/>
    </row>
    <row r="972" spans="1:11" ht="15.75" customHeight="1">
      <c r="A972" s="1895"/>
      <c r="B972" s="1895"/>
      <c r="C972" s="1895"/>
      <c r="D972" s="1895"/>
      <c r="E972" s="1895"/>
      <c r="F972" s="1895"/>
      <c r="G972" s="1895"/>
      <c r="H972" s="1895"/>
      <c r="I972" s="1895"/>
      <c r="J972" s="1895"/>
      <c r="K972" s="1895"/>
    </row>
    <row r="973" spans="1:11" ht="15.75" customHeight="1">
      <c r="A973" s="1895"/>
      <c r="B973" s="1895"/>
      <c r="C973" s="1895"/>
      <c r="D973" s="1895"/>
      <c r="E973" s="1895"/>
      <c r="F973" s="1895"/>
      <c r="G973" s="1895"/>
      <c r="H973" s="1895"/>
      <c r="I973" s="1895"/>
      <c r="J973" s="1895"/>
      <c r="K973" s="1895"/>
    </row>
    <row r="974" spans="1:11" ht="15.75" customHeight="1">
      <c r="A974" s="1895"/>
      <c r="B974" s="1895"/>
      <c r="C974" s="1895"/>
      <c r="D974" s="1895"/>
      <c r="E974" s="1895"/>
      <c r="F974" s="1895"/>
      <c r="G974" s="1895"/>
      <c r="H974" s="1895"/>
      <c r="I974" s="1895"/>
      <c r="J974" s="1895"/>
      <c r="K974" s="1895"/>
    </row>
    <row r="975" spans="1:11" ht="15.75" customHeight="1">
      <c r="A975" s="1895"/>
      <c r="B975" s="1895"/>
      <c r="C975" s="1895"/>
      <c r="D975" s="1895"/>
      <c r="E975" s="1895"/>
      <c r="F975" s="1895"/>
      <c r="G975" s="1895"/>
      <c r="H975" s="1895"/>
      <c r="I975" s="1895"/>
      <c r="J975" s="1895"/>
      <c r="K975" s="1895"/>
    </row>
    <row r="976" spans="1:11" ht="15.75" customHeight="1">
      <c r="A976" s="1895"/>
      <c r="B976" s="1895"/>
      <c r="C976" s="1895"/>
      <c r="D976" s="1895"/>
      <c r="E976" s="1895"/>
      <c r="F976" s="1895"/>
      <c r="G976" s="1895"/>
      <c r="H976" s="1895"/>
      <c r="I976" s="1895"/>
      <c r="J976" s="1895"/>
      <c r="K976" s="1895"/>
    </row>
    <row r="977" spans="1:11" ht="15.75" customHeight="1">
      <c r="A977" s="1895"/>
      <c r="B977" s="1895"/>
      <c r="C977" s="1895"/>
      <c r="D977" s="1895"/>
      <c r="E977" s="1895"/>
      <c r="F977" s="1895"/>
      <c r="G977" s="1895"/>
      <c r="H977" s="1895"/>
      <c r="I977" s="1895"/>
      <c r="J977" s="1895"/>
      <c r="K977" s="1895"/>
    </row>
    <row r="978" spans="1:11" ht="15.75" customHeight="1">
      <c r="A978" s="1895"/>
      <c r="B978" s="1895"/>
      <c r="C978" s="1895"/>
      <c r="D978" s="1895"/>
      <c r="E978" s="1895"/>
      <c r="F978" s="1895"/>
      <c r="G978" s="1895"/>
      <c r="H978" s="1895"/>
      <c r="I978" s="1895"/>
      <c r="J978" s="1895"/>
      <c r="K978" s="1895"/>
    </row>
    <row r="979" spans="1:11" ht="15.75" customHeight="1">
      <c r="A979" s="1895"/>
      <c r="B979" s="1895"/>
      <c r="C979" s="1895"/>
      <c r="D979" s="1895"/>
      <c r="E979" s="1895"/>
      <c r="F979" s="1895"/>
      <c r="G979" s="1895"/>
      <c r="H979" s="1895"/>
      <c r="I979" s="1895"/>
      <c r="J979" s="1895"/>
      <c r="K979" s="1895"/>
    </row>
    <row r="980" spans="1:11" ht="15.75" customHeight="1">
      <c r="A980" s="1895"/>
      <c r="B980" s="1895"/>
      <c r="C980" s="1895"/>
      <c r="D980" s="1895"/>
      <c r="E980" s="1895"/>
      <c r="F980" s="1895"/>
      <c r="G980" s="1895"/>
      <c r="H980" s="1895"/>
      <c r="I980" s="1895"/>
      <c r="J980" s="1895"/>
      <c r="K980" s="1895"/>
    </row>
    <row r="981" spans="1:11" ht="15.75" customHeight="1">
      <c r="A981" s="1895"/>
      <c r="B981" s="1895"/>
      <c r="C981" s="1895"/>
      <c r="D981" s="1895"/>
      <c r="E981" s="1895"/>
      <c r="F981" s="1895"/>
      <c r="G981" s="1895"/>
      <c r="H981" s="1895"/>
      <c r="I981" s="1895"/>
      <c r="J981" s="1895"/>
      <c r="K981" s="1895"/>
    </row>
    <row r="982" spans="1:11" ht="15.75" customHeight="1">
      <c r="A982" s="1895"/>
      <c r="B982" s="1895"/>
      <c r="C982" s="1895"/>
      <c r="D982" s="1895"/>
      <c r="E982" s="1895"/>
      <c r="F982" s="1895"/>
      <c r="G982" s="1895"/>
      <c r="H982" s="1895"/>
      <c r="I982" s="1895"/>
      <c r="J982" s="1895"/>
      <c r="K982" s="1895"/>
    </row>
    <row r="983" spans="1:11" ht="15.75" customHeight="1">
      <c r="A983" s="1895"/>
      <c r="B983" s="1895"/>
      <c r="C983" s="1895"/>
      <c r="D983" s="1895"/>
      <c r="E983" s="1895"/>
      <c r="F983" s="1895"/>
      <c r="G983" s="1895"/>
      <c r="H983" s="1895"/>
      <c r="I983" s="1895"/>
      <c r="J983" s="1895"/>
      <c r="K983" s="1895"/>
    </row>
    <row r="984" spans="1:11" ht="15.75" customHeight="1">
      <c r="A984" s="1895"/>
      <c r="B984" s="1895"/>
      <c r="C984" s="1895"/>
      <c r="D984" s="1895"/>
      <c r="E984" s="1895"/>
      <c r="F984" s="1895"/>
      <c r="G984" s="1895"/>
      <c r="H984" s="1895"/>
      <c r="I984" s="1895"/>
      <c r="J984" s="1895"/>
      <c r="K984" s="1895"/>
    </row>
  </sheetData>
  <mergeCells count="11">
    <mergeCell ref="F5:G5"/>
    <mergeCell ref="I5:J5"/>
    <mergeCell ref="B48:J48"/>
    <mergeCell ref="B49:J49"/>
    <mergeCell ref="B1:J1"/>
    <mergeCell ref="B2:J2"/>
    <mergeCell ref="B3:J3"/>
    <mergeCell ref="B4:J4"/>
    <mergeCell ref="B5:B6"/>
    <mergeCell ref="C5:C6"/>
    <mergeCell ref="D5:E5"/>
  </mergeCells>
  <printOptions horizontalCentered="1"/>
  <pageMargins left="0.39370078740157483" right="0.39370078740157483" top="0.59" bottom="0.39370078740157483" header="0" footer="0"/>
  <pageSetup scale="6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4"/>
  <sheetViews>
    <sheetView showGridLines="0" topLeftCell="A13" zoomScale="90" zoomScaleNormal="90" workbookViewId="0"/>
  </sheetViews>
  <sheetFormatPr defaultColWidth="14.44140625" defaultRowHeight="15" customHeight="1"/>
  <cols>
    <col min="1" max="1" width="4.5546875" style="1982" customWidth="1"/>
    <col min="2" max="2" width="5.109375" style="1982" customWidth="1"/>
    <col min="3" max="3" width="30.44140625" style="1982" customWidth="1"/>
    <col min="4" max="4" width="13.44140625" style="1982" customWidth="1"/>
    <col min="5" max="5" width="16" style="1982" customWidth="1"/>
    <col min="6" max="6" width="13.6640625" style="1982" customWidth="1"/>
    <col min="7" max="7" width="16.6640625" style="1982" customWidth="1"/>
    <col min="8" max="8" width="17.5546875" style="1982" customWidth="1"/>
    <col min="9" max="10" width="16.5546875" style="1982" bestFit="1" customWidth="1"/>
    <col min="11" max="11" width="8.5546875" style="1982" customWidth="1"/>
    <col min="12" max="16384" width="14.44140625" style="1982"/>
  </cols>
  <sheetData>
    <row r="1" spans="1:11" ht="15" customHeight="1">
      <c r="A1" s="1896"/>
      <c r="B1" s="3046" t="s">
        <v>1548</v>
      </c>
      <c r="C1" s="3069"/>
      <c r="D1" s="3069"/>
      <c r="E1" s="3069"/>
      <c r="F1" s="3069"/>
      <c r="G1" s="3069"/>
      <c r="H1" s="3069"/>
      <c r="I1" s="3069"/>
      <c r="J1" s="3069"/>
      <c r="K1" s="1896"/>
    </row>
    <row r="2" spans="1:11" ht="15" customHeight="1">
      <c r="A2" s="1896"/>
      <c r="B2" s="3062" t="s">
        <v>1547</v>
      </c>
      <c r="C2" s="3069"/>
      <c r="D2" s="3069"/>
      <c r="E2" s="3069"/>
      <c r="F2" s="3069"/>
      <c r="G2" s="3069"/>
      <c r="H2" s="3069"/>
      <c r="I2" s="3069"/>
      <c r="J2" s="3069"/>
      <c r="K2" s="1896"/>
    </row>
    <row r="3" spans="1:11" ht="15" customHeight="1">
      <c r="A3" s="1896"/>
      <c r="B3" s="3062"/>
      <c r="C3" s="3069"/>
      <c r="D3" s="3069"/>
      <c r="E3" s="3069"/>
      <c r="F3" s="3069"/>
      <c r="G3" s="3069"/>
      <c r="H3" s="3069"/>
      <c r="I3" s="3069"/>
      <c r="J3" s="3069"/>
      <c r="K3" s="1896"/>
    </row>
    <row r="4" spans="1:11" ht="15" customHeight="1" thickBot="1">
      <c r="A4" s="1896"/>
      <c r="B4" s="3048" t="s">
        <v>126</v>
      </c>
      <c r="C4" s="3049"/>
      <c r="D4" s="3049"/>
      <c r="E4" s="3049"/>
      <c r="F4" s="3049"/>
      <c r="G4" s="3049"/>
      <c r="H4" s="3049"/>
      <c r="I4" s="3049"/>
      <c r="J4" s="3049"/>
      <c r="K4" s="1896"/>
    </row>
    <row r="5" spans="1:11" ht="32.25" customHeight="1" thickTop="1">
      <c r="A5" s="1896"/>
      <c r="B5" s="3063" t="s">
        <v>127</v>
      </c>
      <c r="C5" s="3064" t="s">
        <v>65</v>
      </c>
      <c r="D5" s="3066" t="s">
        <v>1473</v>
      </c>
      <c r="E5" s="3055"/>
      <c r="F5" s="3058" t="s">
        <v>1472</v>
      </c>
      <c r="G5" s="3055"/>
      <c r="H5" s="1981" t="s">
        <v>434</v>
      </c>
      <c r="I5" s="3059" t="s">
        <v>757</v>
      </c>
      <c r="J5" s="3057"/>
      <c r="K5" s="1896"/>
    </row>
    <row r="6" spans="1:11" ht="15.6">
      <c r="A6" s="1896"/>
      <c r="B6" s="3051"/>
      <c r="C6" s="3065"/>
      <c r="D6" s="1948" t="s">
        <v>1471</v>
      </c>
      <c r="E6" s="1947" t="s">
        <v>506</v>
      </c>
      <c r="F6" s="1948" t="s">
        <v>66</v>
      </c>
      <c r="G6" s="1947" t="s">
        <v>506</v>
      </c>
      <c r="H6" s="1947" t="s">
        <v>506</v>
      </c>
      <c r="I6" s="1980" t="s">
        <v>221</v>
      </c>
      <c r="J6" s="1979" t="s">
        <v>432</v>
      </c>
      <c r="K6" s="1896"/>
    </row>
    <row r="7" spans="1:11" ht="32.25" customHeight="1">
      <c r="A7" s="1896"/>
      <c r="B7" s="1974"/>
      <c r="C7" s="1978" t="s">
        <v>1538</v>
      </c>
      <c r="D7" s="1990">
        <v>661.87045130000001</v>
      </c>
      <c r="E7" s="1990">
        <v>397.06962480000004</v>
      </c>
      <c r="F7" s="1990">
        <v>579.2022293</v>
      </c>
      <c r="G7" s="1990">
        <v>327.46351699999997</v>
      </c>
      <c r="H7" s="1990">
        <v>286.49416960000002</v>
      </c>
      <c r="I7" s="1965">
        <v>-17.529950278886218</v>
      </c>
      <c r="J7" s="1977">
        <v>-12.511118116403775</v>
      </c>
      <c r="K7" s="1983"/>
    </row>
    <row r="8" spans="1:11" ht="32.25" customHeight="1">
      <c r="A8" s="1896"/>
      <c r="B8" s="1974">
        <v>1</v>
      </c>
      <c r="C8" s="1973" t="s">
        <v>1546</v>
      </c>
      <c r="D8" s="1992">
        <v>3.2724836000000002</v>
      </c>
      <c r="E8" s="1992">
        <v>2.3995419999999998</v>
      </c>
      <c r="F8" s="1992">
        <v>3.7485664999999999</v>
      </c>
      <c r="G8" s="1992">
        <v>2.0476899</v>
      </c>
      <c r="H8" s="1992">
        <v>2.3449342</v>
      </c>
      <c r="I8" s="1971">
        <v>-14.66330241354391</v>
      </c>
      <c r="J8" s="1970">
        <v>14.516079802903747</v>
      </c>
      <c r="K8" s="1983"/>
    </row>
    <row r="9" spans="1:11" ht="32.25" customHeight="1">
      <c r="A9" s="1896"/>
      <c r="B9" s="1974">
        <v>2</v>
      </c>
      <c r="C9" s="1975" t="s">
        <v>1545</v>
      </c>
      <c r="D9" s="1992">
        <v>141.92365480000001</v>
      </c>
      <c r="E9" s="1992">
        <v>94.757633299999995</v>
      </c>
      <c r="F9" s="1992">
        <v>89.875838999999999</v>
      </c>
      <c r="G9" s="1992">
        <v>66.167551599999996</v>
      </c>
      <c r="H9" s="1992">
        <v>27.0274611</v>
      </c>
      <c r="I9" s="1971">
        <v>-30.171797990653282</v>
      </c>
      <c r="J9" s="1970">
        <v>-59.152998038391978</v>
      </c>
      <c r="K9" s="1983"/>
    </row>
    <row r="10" spans="1:11" ht="32.25" customHeight="1">
      <c r="A10" s="1896"/>
      <c r="B10" s="1974">
        <v>3</v>
      </c>
      <c r="C10" s="1973" t="s">
        <v>1495</v>
      </c>
      <c r="D10" s="1992">
        <v>0</v>
      </c>
      <c r="E10" s="1992">
        <v>0</v>
      </c>
      <c r="F10" s="1992">
        <v>8.4138968000000016</v>
      </c>
      <c r="G10" s="1992">
        <v>2.7178944999999999</v>
      </c>
      <c r="H10" s="1992">
        <v>0</v>
      </c>
      <c r="I10" s="1971" t="s">
        <v>73</v>
      </c>
      <c r="J10" s="1970" t="s">
        <v>73</v>
      </c>
      <c r="K10" s="1983"/>
    </row>
    <row r="11" spans="1:11" ht="32.25" customHeight="1">
      <c r="A11" s="1896"/>
      <c r="B11" s="1974">
        <v>4</v>
      </c>
      <c r="C11" s="1973" t="s">
        <v>1544</v>
      </c>
      <c r="D11" s="1992">
        <v>165.8546723</v>
      </c>
      <c r="E11" s="1992">
        <v>85.495162500000006</v>
      </c>
      <c r="F11" s="1992">
        <v>87.786103499999996</v>
      </c>
      <c r="G11" s="1992">
        <v>47.675187999999999</v>
      </c>
      <c r="H11" s="1992">
        <v>36.0183386</v>
      </c>
      <c r="I11" s="1971">
        <v>-44.236391152540364</v>
      </c>
      <c r="J11" s="1970">
        <v>-24.450557803778349</v>
      </c>
      <c r="K11" s="1983"/>
    </row>
    <row r="12" spans="1:11" ht="32.25" customHeight="1">
      <c r="A12" s="1896"/>
      <c r="B12" s="1974">
        <v>5</v>
      </c>
      <c r="C12" s="1973" t="s">
        <v>1497</v>
      </c>
      <c r="D12" s="1992">
        <v>16.0531592</v>
      </c>
      <c r="E12" s="1992">
        <v>12.609682599999999</v>
      </c>
      <c r="F12" s="1992">
        <v>23.515404</v>
      </c>
      <c r="G12" s="1992">
        <v>18.1265386</v>
      </c>
      <c r="H12" s="1992">
        <v>8.8030624</v>
      </c>
      <c r="I12" s="1971">
        <v>43.750950559215518</v>
      </c>
      <c r="J12" s="1970">
        <v>-51.435502418536757</v>
      </c>
      <c r="K12" s="1983"/>
    </row>
    <row r="13" spans="1:11" ht="32.25" customHeight="1">
      <c r="A13" s="1896"/>
      <c r="B13" s="1974">
        <v>6</v>
      </c>
      <c r="C13" s="1973" t="s">
        <v>1500</v>
      </c>
      <c r="D13" s="1992">
        <v>49.992680999999997</v>
      </c>
      <c r="E13" s="1992">
        <v>31.603292100000001</v>
      </c>
      <c r="F13" s="1992">
        <v>91.575101599999996</v>
      </c>
      <c r="G13" s="1992">
        <v>14.4141309</v>
      </c>
      <c r="H13" s="1992">
        <v>93.509076700000008</v>
      </c>
      <c r="I13" s="1971">
        <v>-54.390413332919827</v>
      </c>
      <c r="J13" s="1970" t="s">
        <v>73</v>
      </c>
      <c r="K13" s="1983"/>
    </row>
    <row r="14" spans="1:11" ht="32.25" customHeight="1">
      <c r="A14" s="1896"/>
      <c r="B14" s="1974">
        <v>7</v>
      </c>
      <c r="C14" s="1973" t="s">
        <v>1543</v>
      </c>
      <c r="D14" s="1992">
        <v>1.3436536000000001</v>
      </c>
      <c r="E14" s="1992">
        <v>1.3436536000000001</v>
      </c>
      <c r="F14" s="1992">
        <v>1.20854E-2</v>
      </c>
      <c r="G14" s="1992">
        <v>1.20854E-2</v>
      </c>
      <c r="H14" s="1992">
        <v>2.5989999999999999E-2</v>
      </c>
      <c r="I14" s="1971">
        <v>-99.10055686971701</v>
      </c>
      <c r="J14" s="1970">
        <v>115.05287371539214</v>
      </c>
      <c r="K14" s="1983"/>
    </row>
    <row r="15" spans="1:11" ht="32.25" customHeight="1">
      <c r="A15" s="1896"/>
      <c r="B15" s="1974">
        <v>8</v>
      </c>
      <c r="C15" s="1975" t="s">
        <v>1542</v>
      </c>
      <c r="D15" s="1992">
        <v>38.291695299999994</v>
      </c>
      <c r="E15" s="1992">
        <v>27.0118875</v>
      </c>
      <c r="F15" s="1992">
        <v>12.3968674</v>
      </c>
      <c r="G15" s="1992">
        <v>7.7332969</v>
      </c>
      <c r="H15" s="1992">
        <v>9.4295168</v>
      </c>
      <c r="I15" s="1971">
        <v>-71.370764445838901</v>
      </c>
      <c r="J15" s="1970">
        <v>21.933981352765606</v>
      </c>
      <c r="K15" s="1983"/>
    </row>
    <row r="16" spans="1:11" ht="32.25" customHeight="1">
      <c r="A16" s="1896"/>
      <c r="B16" s="1974">
        <v>9</v>
      </c>
      <c r="C16" s="1973" t="s">
        <v>1541</v>
      </c>
      <c r="D16" s="1992">
        <v>22.314939199999998</v>
      </c>
      <c r="E16" s="1992">
        <v>8.9497634999999995</v>
      </c>
      <c r="F16" s="1992">
        <v>26.654899199999999</v>
      </c>
      <c r="G16" s="1992">
        <v>18.139049199999999</v>
      </c>
      <c r="H16" s="1992">
        <v>0</v>
      </c>
      <c r="I16" s="1971">
        <v>102.67629641833551</v>
      </c>
      <c r="J16" s="1970" t="s">
        <v>73</v>
      </c>
      <c r="K16" s="1983"/>
    </row>
    <row r="17" spans="1:11" ht="32.25" customHeight="1">
      <c r="A17" s="1896"/>
      <c r="B17" s="1974">
        <v>10</v>
      </c>
      <c r="C17" s="1973" t="s">
        <v>1499</v>
      </c>
      <c r="D17" s="1992">
        <v>0</v>
      </c>
      <c r="E17" s="1992">
        <v>0</v>
      </c>
      <c r="F17" s="1992">
        <v>0.23111400000000001</v>
      </c>
      <c r="G17" s="1992">
        <v>0.23111400000000001</v>
      </c>
      <c r="H17" s="1992">
        <v>0</v>
      </c>
      <c r="I17" s="1971" t="s">
        <v>73</v>
      </c>
      <c r="J17" s="1970" t="s">
        <v>73</v>
      </c>
      <c r="K17" s="1983"/>
    </row>
    <row r="18" spans="1:11" ht="32.25" customHeight="1">
      <c r="A18" s="1896"/>
      <c r="B18" s="1974">
        <v>11</v>
      </c>
      <c r="C18" s="1973" t="s">
        <v>1506</v>
      </c>
      <c r="D18" s="1992">
        <v>222.8235123</v>
      </c>
      <c r="E18" s="1992">
        <v>132.8990077</v>
      </c>
      <c r="F18" s="1992">
        <v>234.99235190000002</v>
      </c>
      <c r="G18" s="1992">
        <v>150.19897800000001</v>
      </c>
      <c r="H18" s="1992">
        <v>109.3357898</v>
      </c>
      <c r="I18" s="1971">
        <v>13.017381092153935</v>
      </c>
      <c r="J18" s="1970">
        <v>-27.206036115638554</v>
      </c>
      <c r="K18" s="1983"/>
    </row>
    <row r="19" spans="1:11" ht="32.25" customHeight="1">
      <c r="A19" s="1896"/>
      <c r="B19" s="1991"/>
      <c r="C19" s="1967" t="s">
        <v>1515</v>
      </c>
      <c r="D19" s="1990">
        <v>354.18625529999997</v>
      </c>
      <c r="E19" s="1990">
        <v>160.10442679999994</v>
      </c>
      <c r="F19" s="1990">
        <v>229.55184830000007</v>
      </c>
      <c r="G19" s="1990">
        <v>160.45155340000002</v>
      </c>
      <c r="H19" s="1990">
        <v>136.16330759999994</v>
      </c>
      <c r="I19" s="1965">
        <v>0.21681261845039046</v>
      </c>
      <c r="J19" s="1964">
        <v>-15.137432630178626</v>
      </c>
      <c r="K19" s="1983"/>
    </row>
    <row r="20" spans="1:11" ht="32.25" customHeight="1" thickBot="1">
      <c r="A20" s="1896"/>
      <c r="B20" s="1989"/>
      <c r="C20" s="1962" t="s">
        <v>1514</v>
      </c>
      <c r="D20" s="1988">
        <v>1016.0567066</v>
      </c>
      <c r="E20" s="1988">
        <v>557.17405159999998</v>
      </c>
      <c r="F20" s="1988">
        <v>808.75407760000007</v>
      </c>
      <c r="G20" s="1988">
        <v>487.91507039999999</v>
      </c>
      <c r="H20" s="1988">
        <v>422.65747719999996</v>
      </c>
      <c r="I20" s="1960">
        <v>-12.430403210830354</v>
      </c>
      <c r="J20" s="1959">
        <v>-13.374785317965454</v>
      </c>
      <c r="K20" s="1983"/>
    </row>
    <row r="21" spans="1:11" ht="21.75" customHeight="1" thickTop="1">
      <c r="A21" s="1896"/>
      <c r="B21" s="3067" t="s">
        <v>1476</v>
      </c>
      <c r="C21" s="3068"/>
      <c r="D21" s="3068"/>
      <c r="E21" s="3068"/>
      <c r="F21" s="3068"/>
      <c r="G21" s="1987"/>
      <c r="H21" s="1987"/>
      <c r="I21" s="1952"/>
      <c r="J21" s="1896"/>
      <c r="K21" s="1896"/>
    </row>
    <row r="22" spans="1:11" ht="15.75" customHeight="1">
      <c r="A22" s="1896"/>
      <c r="B22" s="1958"/>
      <c r="D22" s="1986"/>
      <c r="E22" s="1986"/>
      <c r="F22" s="1986"/>
      <c r="G22" s="1986"/>
      <c r="H22" s="1986"/>
      <c r="I22" s="1985"/>
      <c r="J22" s="1985"/>
      <c r="K22" s="1896"/>
    </row>
    <row r="23" spans="1:11" ht="15.75" customHeight="1">
      <c r="A23" s="1896"/>
      <c r="B23" s="1896"/>
      <c r="C23" s="1896"/>
      <c r="D23" s="1956"/>
      <c r="E23" s="1956"/>
      <c r="F23" s="1956"/>
      <c r="G23" s="1956"/>
      <c r="H23" s="1956"/>
      <c r="I23" s="1956"/>
      <c r="J23" s="1956"/>
      <c r="K23" s="1896"/>
    </row>
    <row r="24" spans="1:11" ht="15.75" customHeight="1">
      <c r="A24" s="1896"/>
      <c r="B24" s="1896"/>
      <c r="C24" s="1896"/>
      <c r="D24" s="1984"/>
      <c r="E24" s="1984"/>
      <c r="F24" s="1984"/>
      <c r="G24" s="1984"/>
      <c r="H24" s="1984"/>
      <c r="I24" s="1984"/>
      <c r="J24" s="1984"/>
      <c r="K24" s="1896"/>
    </row>
    <row r="25" spans="1:11" ht="15.75" customHeight="1">
      <c r="A25" s="1896"/>
      <c r="B25" s="1896"/>
      <c r="C25" s="1896"/>
      <c r="D25" s="1983"/>
      <c r="E25" s="1983"/>
      <c r="F25" s="1983"/>
      <c r="G25" s="1983"/>
      <c r="H25" s="1983"/>
      <c r="I25" s="1896"/>
      <c r="J25" s="1896"/>
      <c r="K25" s="1896"/>
    </row>
    <row r="26" spans="1:11" ht="15.75" customHeight="1">
      <c r="A26" s="1896"/>
      <c r="B26" s="1896"/>
      <c r="C26" s="1896"/>
      <c r="D26" s="1896"/>
      <c r="E26" s="1896"/>
      <c r="F26" s="1896"/>
      <c r="G26" s="1896"/>
      <c r="H26" s="1896"/>
      <c r="I26" s="1896"/>
      <c r="J26" s="1896"/>
      <c r="K26" s="1896"/>
    </row>
    <row r="27" spans="1:11" ht="15.75" customHeight="1">
      <c r="A27" s="1896"/>
      <c r="B27" s="1896"/>
      <c r="C27" s="1896"/>
      <c r="D27" s="1896"/>
      <c r="E27" s="1896"/>
      <c r="F27" s="1896"/>
      <c r="G27" s="1896"/>
      <c r="H27" s="1896"/>
      <c r="I27" s="1896"/>
      <c r="J27" s="1896"/>
      <c r="K27" s="1896"/>
    </row>
    <row r="28" spans="1:11" ht="15.75" customHeight="1">
      <c r="A28" s="1896"/>
      <c r="B28" s="1896"/>
      <c r="C28" s="1896"/>
      <c r="D28" s="1896"/>
      <c r="E28" s="1896"/>
      <c r="F28" s="1896"/>
      <c r="G28" s="1896"/>
      <c r="H28" s="1896"/>
      <c r="I28" s="1896"/>
      <c r="J28" s="1896"/>
      <c r="K28" s="1896"/>
    </row>
    <row r="29" spans="1:11" ht="15.75" customHeight="1">
      <c r="A29" s="1896"/>
      <c r="B29" s="1896"/>
      <c r="C29" s="1896"/>
      <c r="D29" s="1896"/>
      <c r="E29" s="1896"/>
      <c r="F29" s="1896"/>
      <c r="G29" s="1896"/>
      <c r="H29" s="1896"/>
      <c r="I29" s="1896"/>
      <c r="J29" s="1896"/>
      <c r="K29" s="1896"/>
    </row>
    <row r="30" spans="1:11" ht="15.75" customHeight="1">
      <c r="A30" s="1896"/>
      <c r="B30" s="1896"/>
      <c r="C30" s="1896"/>
      <c r="D30" s="1896"/>
      <c r="E30" s="1896"/>
      <c r="F30" s="1896"/>
      <c r="G30" s="1896"/>
      <c r="H30" s="1896"/>
      <c r="I30" s="1896"/>
      <c r="J30" s="1896"/>
      <c r="K30" s="1896"/>
    </row>
    <row r="31" spans="1:11" ht="15.75" customHeight="1">
      <c r="A31" s="1896"/>
      <c r="B31" s="1896"/>
      <c r="C31" s="1896"/>
      <c r="D31" s="1896"/>
      <c r="E31" s="1896"/>
      <c r="F31" s="1896"/>
      <c r="G31" s="1896"/>
      <c r="H31" s="1896"/>
      <c r="I31" s="1896"/>
      <c r="J31" s="1896"/>
      <c r="K31" s="1896"/>
    </row>
    <row r="32" spans="1:11" ht="15.75" customHeight="1">
      <c r="A32" s="1896"/>
      <c r="B32" s="1896"/>
      <c r="C32" s="1896"/>
      <c r="D32" s="1896"/>
      <c r="E32" s="1896"/>
      <c r="F32" s="1896"/>
      <c r="G32" s="1896"/>
      <c r="H32" s="1896"/>
      <c r="I32" s="1896"/>
      <c r="J32" s="1896"/>
      <c r="K32" s="1896"/>
    </row>
    <row r="33" spans="1:11" ht="15.75" customHeight="1">
      <c r="A33" s="1896"/>
      <c r="B33" s="1896"/>
      <c r="C33" s="1896"/>
      <c r="D33" s="1896"/>
      <c r="E33" s="1896"/>
      <c r="F33" s="1896"/>
      <c r="G33" s="1896"/>
      <c r="H33" s="1896"/>
      <c r="I33" s="1896"/>
      <c r="J33" s="1896"/>
      <c r="K33" s="1896"/>
    </row>
    <row r="34" spans="1:11" ht="15.75" customHeight="1">
      <c r="A34" s="1896"/>
      <c r="B34" s="1896"/>
      <c r="C34" s="1896"/>
      <c r="D34" s="1896"/>
      <c r="E34" s="1896"/>
      <c r="F34" s="1896"/>
      <c r="G34" s="1896"/>
      <c r="H34" s="1896"/>
      <c r="I34" s="1896"/>
      <c r="J34" s="1896"/>
      <c r="K34" s="1896"/>
    </row>
    <row r="35" spans="1:11" ht="15.75" customHeight="1">
      <c r="A35" s="1896"/>
      <c r="B35" s="1896"/>
      <c r="C35" s="1896"/>
      <c r="D35" s="1896"/>
      <c r="E35" s="1896"/>
      <c r="F35" s="1896"/>
      <c r="G35" s="1896"/>
      <c r="H35" s="1896"/>
      <c r="I35" s="1896"/>
      <c r="J35" s="1896"/>
      <c r="K35" s="1896"/>
    </row>
    <row r="36" spans="1:11" ht="15.75" customHeight="1">
      <c r="A36" s="1896"/>
      <c r="B36" s="1896"/>
      <c r="C36" s="1896"/>
      <c r="D36" s="1896"/>
      <c r="E36" s="1896"/>
      <c r="F36" s="1896"/>
      <c r="G36" s="1896"/>
      <c r="H36" s="1896"/>
      <c r="I36" s="1896"/>
      <c r="J36" s="1896"/>
      <c r="K36" s="1896"/>
    </row>
    <row r="37" spans="1:11" ht="15.75" customHeight="1">
      <c r="A37" s="1896"/>
      <c r="B37" s="1896"/>
      <c r="C37" s="1896"/>
      <c r="D37" s="1896"/>
      <c r="E37" s="1896"/>
      <c r="F37" s="1896"/>
      <c r="G37" s="1896"/>
      <c r="H37" s="1896"/>
      <c r="I37" s="1896"/>
      <c r="J37" s="1896"/>
      <c r="K37" s="1896"/>
    </row>
    <row r="38" spans="1:11" ht="15.75" customHeight="1">
      <c r="A38" s="1896"/>
      <c r="B38" s="1896"/>
      <c r="C38" s="1896"/>
      <c r="D38" s="1896"/>
      <c r="E38" s="1896"/>
      <c r="F38" s="1896"/>
      <c r="G38" s="1896"/>
      <c r="H38" s="1896"/>
      <c r="I38" s="1896"/>
      <c r="J38" s="1896"/>
      <c r="K38" s="1896"/>
    </row>
    <row r="39" spans="1:11" ht="15.75" customHeight="1">
      <c r="A39" s="1896"/>
      <c r="B39" s="1896"/>
      <c r="C39" s="1896"/>
      <c r="D39" s="1896"/>
      <c r="E39" s="1896"/>
      <c r="F39" s="1896"/>
      <c r="G39" s="1896"/>
      <c r="H39" s="1896"/>
      <c r="I39" s="1896"/>
      <c r="J39" s="1896"/>
      <c r="K39" s="1896"/>
    </row>
    <row r="40" spans="1:11" ht="15.75" customHeight="1">
      <c r="A40" s="1896"/>
      <c r="B40" s="1896"/>
      <c r="C40" s="1896"/>
      <c r="D40" s="1896"/>
      <c r="E40" s="1896"/>
      <c r="F40" s="1896"/>
      <c r="G40" s="1896"/>
      <c r="H40" s="1896"/>
      <c r="I40" s="1896"/>
      <c r="J40" s="1896"/>
      <c r="K40" s="1896"/>
    </row>
    <row r="41" spans="1:11" ht="15.75" customHeight="1">
      <c r="A41" s="1896"/>
      <c r="B41" s="1896"/>
      <c r="C41" s="1896"/>
      <c r="D41" s="1896"/>
      <c r="E41" s="1896"/>
      <c r="F41" s="1896"/>
      <c r="G41" s="1896"/>
      <c r="H41" s="1896"/>
      <c r="I41" s="1896"/>
      <c r="J41" s="1896"/>
      <c r="K41" s="1896"/>
    </row>
    <row r="42" spans="1:11" ht="15.75" customHeight="1">
      <c r="A42" s="1896"/>
      <c r="B42" s="1896"/>
      <c r="C42" s="1896"/>
      <c r="D42" s="1896"/>
      <c r="E42" s="1896"/>
      <c r="F42" s="1896"/>
      <c r="G42" s="1896"/>
      <c r="H42" s="1896"/>
      <c r="I42" s="1896"/>
      <c r="J42" s="1896"/>
      <c r="K42" s="1896"/>
    </row>
    <row r="43" spans="1:11" ht="15.75" customHeight="1">
      <c r="A43" s="1896"/>
      <c r="B43" s="1896"/>
      <c r="C43" s="1896"/>
      <c r="D43" s="1896"/>
      <c r="E43" s="1896"/>
      <c r="F43" s="1896"/>
      <c r="G43" s="1896"/>
      <c r="H43" s="1896"/>
      <c r="I43" s="1896"/>
      <c r="J43" s="1896"/>
      <c r="K43" s="1896"/>
    </row>
    <row r="44" spans="1:11" ht="15.75" customHeight="1">
      <c r="A44" s="1896"/>
      <c r="B44" s="1896"/>
      <c r="C44" s="1896"/>
      <c r="D44" s="1896"/>
      <c r="E44" s="1896"/>
      <c r="F44" s="1896"/>
      <c r="G44" s="1896"/>
      <c r="H44" s="1896"/>
      <c r="I44" s="1896"/>
      <c r="J44" s="1896"/>
      <c r="K44" s="1896"/>
    </row>
    <row r="45" spans="1:11" ht="15.75" customHeight="1">
      <c r="A45" s="1896"/>
      <c r="B45" s="1896"/>
      <c r="C45" s="1896"/>
      <c r="D45" s="1896"/>
      <c r="E45" s="1896"/>
      <c r="F45" s="1896"/>
      <c r="G45" s="1896"/>
      <c r="H45" s="1896"/>
      <c r="I45" s="1896"/>
      <c r="J45" s="1896"/>
      <c r="K45" s="1896"/>
    </row>
    <row r="46" spans="1:11" ht="15.75" customHeight="1">
      <c r="A46" s="1896"/>
      <c r="B46" s="1896"/>
      <c r="C46" s="1896"/>
      <c r="D46" s="1896"/>
      <c r="E46" s="1896"/>
      <c r="F46" s="1896"/>
      <c r="G46" s="1896"/>
      <c r="H46" s="1896"/>
      <c r="I46" s="1896"/>
      <c r="J46" s="1896"/>
      <c r="K46" s="1896"/>
    </row>
    <row r="47" spans="1:11" ht="15.75" customHeight="1">
      <c r="A47" s="1896"/>
      <c r="B47" s="1896"/>
      <c r="C47" s="1896"/>
      <c r="D47" s="1896"/>
      <c r="E47" s="1896"/>
      <c r="F47" s="1896"/>
      <c r="G47" s="1896"/>
      <c r="H47" s="1896"/>
      <c r="I47" s="1896"/>
      <c r="J47" s="1896"/>
      <c r="K47" s="1896"/>
    </row>
    <row r="48" spans="1:11" ht="15.75" customHeight="1">
      <c r="A48" s="1896"/>
      <c r="B48" s="1896"/>
      <c r="C48" s="1896"/>
      <c r="D48" s="1896"/>
      <c r="E48" s="1896"/>
      <c r="F48" s="1896"/>
      <c r="G48" s="1896"/>
      <c r="H48" s="1896"/>
      <c r="I48" s="1896"/>
      <c r="J48" s="1896"/>
      <c r="K48" s="1896"/>
    </row>
    <row r="49" spans="1:11" ht="15.75" customHeight="1">
      <c r="A49" s="1896"/>
      <c r="B49" s="1896"/>
      <c r="C49" s="1896"/>
      <c r="D49" s="1896"/>
      <c r="E49" s="1896"/>
      <c r="F49" s="1896"/>
      <c r="G49" s="1896"/>
      <c r="H49" s="1896"/>
      <c r="I49" s="1896"/>
      <c r="J49" s="1896"/>
      <c r="K49" s="1896"/>
    </row>
    <row r="50" spans="1:11" ht="15.75" customHeight="1">
      <c r="A50" s="1896"/>
      <c r="B50" s="1896"/>
      <c r="C50" s="1896"/>
      <c r="D50" s="1896"/>
      <c r="E50" s="1896"/>
      <c r="F50" s="1896"/>
      <c r="G50" s="1896"/>
      <c r="H50" s="1896"/>
      <c r="I50" s="1896"/>
      <c r="J50" s="1896"/>
      <c r="K50" s="1896"/>
    </row>
    <row r="51" spans="1:11" ht="15.75" customHeight="1">
      <c r="A51" s="1896"/>
      <c r="B51" s="1896"/>
      <c r="C51" s="1896"/>
      <c r="D51" s="1896"/>
      <c r="E51" s="1896"/>
      <c r="F51" s="1896"/>
      <c r="G51" s="1896"/>
      <c r="H51" s="1896"/>
      <c r="I51" s="1896"/>
      <c r="J51" s="1896"/>
      <c r="K51" s="1896"/>
    </row>
    <row r="52" spans="1:11" ht="15.75" customHeight="1">
      <c r="A52" s="1896"/>
      <c r="B52" s="1896"/>
      <c r="C52" s="1896"/>
      <c r="D52" s="1896"/>
      <c r="E52" s="1896"/>
      <c r="F52" s="1896"/>
      <c r="G52" s="1896"/>
      <c r="H52" s="1896"/>
      <c r="I52" s="1896"/>
      <c r="J52" s="1896"/>
      <c r="K52" s="1896"/>
    </row>
    <row r="53" spans="1:11" ht="15.75" customHeight="1">
      <c r="A53" s="1896"/>
      <c r="B53" s="1896"/>
      <c r="C53" s="1896"/>
      <c r="D53" s="1896"/>
      <c r="E53" s="1896"/>
      <c r="F53" s="1896"/>
      <c r="G53" s="1896"/>
      <c r="H53" s="1896"/>
      <c r="I53" s="1896"/>
      <c r="J53" s="1896"/>
      <c r="K53" s="1896"/>
    </row>
    <row r="54" spans="1:11" ht="15.75" customHeight="1">
      <c r="A54" s="1896"/>
      <c r="B54" s="1896"/>
      <c r="C54" s="1896"/>
      <c r="D54" s="1896"/>
      <c r="E54" s="1896"/>
      <c r="F54" s="1896"/>
      <c r="G54" s="1896"/>
      <c r="H54" s="1896"/>
      <c r="I54" s="1896"/>
      <c r="J54" s="1896"/>
      <c r="K54" s="1896"/>
    </row>
    <row r="55" spans="1:11" ht="15.75" customHeight="1">
      <c r="A55" s="1896"/>
      <c r="B55" s="1896"/>
      <c r="C55" s="1896"/>
      <c r="D55" s="1896"/>
      <c r="E55" s="1896"/>
      <c r="F55" s="1896"/>
      <c r="G55" s="1896"/>
      <c r="H55" s="1896"/>
      <c r="I55" s="1896"/>
      <c r="J55" s="1896"/>
      <c r="K55" s="1896"/>
    </row>
    <row r="56" spans="1:11" ht="15.75" customHeight="1">
      <c r="A56" s="1896"/>
      <c r="B56" s="1896"/>
      <c r="C56" s="1896"/>
      <c r="D56" s="1896"/>
      <c r="E56" s="1896"/>
      <c r="F56" s="1896"/>
      <c r="G56" s="1896"/>
      <c r="H56" s="1896"/>
      <c r="I56" s="1896"/>
      <c r="J56" s="1896"/>
      <c r="K56" s="1896"/>
    </row>
    <row r="57" spans="1:11" ht="15.75" customHeight="1">
      <c r="A57" s="1896"/>
      <c r="B57" s="1896"/>
      <c r="C57" s="1896"/>
      <c r="D57" s="1896"/>
      <c r="E57" s="1896"/>
      <c r="F57" s="1896"/>
      <c r="G57" s="1896"/>
      <c r="H57" s="1896"/>
      <c r="I57" s="1896"/>
      <c r="J57" s="1896"/>
      <c r="K57" s="1896"/>
    </row>
    <row r="58" spans="1:11" ht="15.75" customHeight="1">
      <c r="A58" s="1896"/>
      <c r="B58" s="1896"/>
      <c r="C58" s="1896"/>
      <c r="D58" s="1896"/>
      <c r="E58" s="1896"/>
      <c r="F58" s="1896"/>
      <c r="G58" s="1896"/>
      <c r="H58" s="1896"/>
      <c r="I58" s="1896"/>
      <c r="J58" s="1896"/>
      <c r="K58" s="1896"/>
    </row>
    <row r="59" spans="1:11" ht="15.75" customHeight="1">
      <c r="A59" s="1896"/>
      <c r="B59" s="1896"/>
      <c r="C59" s="1896"/>
      <c r="D59" s="1896"/>
      <c r="E59" s="1896"/>
      <c r="F59" s="1896"/>
      <c r="G59" s="1896"/>
      <c r="H59" s="1896"/>
      <c r="I59" s="1896"/>
      <c r="J59" s="1896"/>
      <c r="K59" s="1896"/>
    </row>
    <row r="60" spans="1:11" ht="15.75" customHeight="1">
      <c r="A60" s="1896"/>
      <c r="B60" s="1896"/>
      <c r="C60" s="1896"/>
      <c r="D60" s="1896"/>
      <c r="E60" s="1896"/>
      <c r="F60" s="1896"/>
      <c r="G60" s="1896"/>
      <c r="H60" s="1896"/>
      <c r="I60" s="1896"/>
      <c r="J60" s="1896"/>
      <c r="K60" s="1896"/>
    </row>
    <row r="61" spans="1:11" ht="15.75" customHeight="1">
      <c r="A61" s="1896"/>
      <c r="B61" s="1896"/>
      <c r="C61" s="1896"/>
      <c r="D61" s="1896"/>
      <c r="E61" s="1896"/>
      <c r="F61" s="1896"/>
      <c r="G61" s="1896"/>
      <c r="H61" s="1896"/>
      <c r="I61" s="1896"/>
      <c r="J61" s="1896"/>
      <c r="K61" s="1896"/>
    </row>
    <row r="62" spans="1:11" ht="15.75" customHeight="1">
      <c r="A62" s="1896"/>
      <c r="B62" s="1896"/>
      <c r="C62" s="1896"/>
      <c r="D62" s="1896"/>
      <c r="E62" s="1896"/>
      <c r="F62" s="1896"/>
      <c r="G62" s="1896"/>
      <c r="H62" s="1896"/>
      <c r="I62" s="1896"/>
      <c r="J62" s="1896"/>
      <c r="K62" s="1896"/>
    </row>
    <row r="63" spans="1:11" ht="15.75" customHeight="1">
      <c r="A63" s="1896"/>
      <c r="B63" s="1896"/>
      <c r="C63" s="1896"/>
      <c r="D63" s="1896"/>
      <c r="E63" s="1896"/>
      <c r="F63" s="1896"/>
      <c r="G63" s="1896"/>
      <c r="H63" s="1896"/>
      <c r="I63" s="1896"/>
      <c r="J63" s="1896"/>
      <c r="K63" s="1896"/>
    </row>
    <row r="64" spans="1:11" ht="15.75" customHeight="1">
      <c r="A64" s="1896"/>
      <c r="B64" s="1896"/>
      <c r="C64" s="1896"/>
      <c r="D64" s="1896"/>
      <c r="E64" s="1896"/>
      <c r="F64" s="1896"/>
      <c r="G64" s="1896"/>
      <c r="H64" s="1896"/>
      <c r="I64" s="1896"/>
      <c r="J64" s="1896"/>
      <c r="K64" s="1896"/>
    </row>
    <row r="65" spans="1:11" ht="15.75" customHeight="1">
      <c r="A65" s="1896"/>
      <c r="B65" s="1896"/>
      <c r="C65" s="1896"/>
      <c r="D65" s="1896"/>
      <c r="E65" s="1896"/>
      <c r="F65" s="1896"/>
      <c r="G65" s="1896"/>
      <c r="H65" s="1896"/>
      <c r="I65" s="1896"/>
      <c r="J65" s="1896"/>
      <c r="K65" s="1896"/>
    </row>
    <row r="66" spans="1:11" ht="15.75" customHeight="1">
      <c r="A66" s="1896"/>
      <c r="B66" s="1896"/>
      <c r="C66" s="1896"/>
      <c r="D66" s="1896"/>
      <c r="E66" s="1896"/>
      <c r="F66" s="1896"/>
      <c r="G66" s="1896"/>
      <c r="H66" s="1896"/>
      <c r="I66" s="1896"/>
      <c r="J66" s="1896"/>
      <c r="K66" s="1896"/>
    </row>
    <row r="67" spans="1:11" ht="15.75" customHeight="1">
      <c r="A67" s="1896"/>
      <c r="B67" s="1896"/>
      <c r="C67" s="1896"/>
      <c r="D67" s="1896"/>
      <c r="E67" s="1896"/>
      <c r="F67" s="1896"/>
      <c r="G67" s="1896"/>
      <c r="H67" s="1896"/>
      <c r="I67" s="1896"/>
      <c r="J67" s="1896"/>
      <c r="K67" s="1896"/>
    </row>
    <row r="68" spans="1:11" ht="15.75" customHeight="1">
      <c r="A68" s="1896"/>
      <c r="B68" s="1896"/>
      <c r="C68" s="1896"/>
      <c r="D68" s="1896"/>
      <c r="E68" s="1896"/>
      <c r="F68" s="1896"/>
      <c r="G68" s="1896"/>
      <c r="H68" s="1896"/>
      <c r="I68" s="1896"/>
      <c r="J68" s="1896"/>
      <c r="K68" s="1896"/>
    </row>
    <row r="69" spans="1:11" ht="15.75" customHeight="1">
      <c r="A69" s="1896"/>
      <c r="B69" s="1896"/>
      <c r="C69" s="1896"/>
      <c r="D69" s="1896"/>
      <c r="E69" s="1896"/>
      <c r="F69" s="1896"/>
      <c r="G69" s="1896"/>
      <c r="H69" s="1896"/>
      <c r="I69" s="1896"/>
      <c r="J69" s="1896"/>
      <c r="K69" s="1896"/>
    </row>
    <row r="70" spans="1:11" ht="15.75" customHeight="1">
      <c r="A70" s="1896"/>
      <c r="B70" s="1896"/>
      <c r="C70" s="1896"/>
      <c r="D70" s="1896"/>
      <c r="E70" s="1896"/>
      <c r="F70" s="1896"/>
      <c r="G70" s="1896"/>
      <c r="H70" s="1896"/>
      <c r="I70" s="1896"/>
      <c r="J70" s="1896"/>
      <c r="K70" s="1896"/>
    </row>
    <row r="71" spans="1:11" ht="15.75" customHeight="1">
      <c r="A71" s="1896"/>
      <c r="B71" s="1896"/>
      <c r="C71" s="1896"/>
      <c r="D71" s="1896"/>
      <c r="E71" s="1896"/>
      <c r="F71" s="1896"/>
      <c r="G71" s="1896"/>
      <c r="H71" s="1896"/>
      <c r="I71" s="1896"/>
      <c r="J71" s="1896"/>
      <c r="K71" s="1896"/>
    </row>
    <row r="72" spans="1:11" ht="15.75" customHeight="1">
      <c r="A72" s="1896"/>
      <c r="B72" s="1896"/>
      <c r="C72" s="1896"/>
      <c r="D72" s="1896"/>
      <c r="E72" s="1896"/>
      <c r="F72" s="1896"/>
      <c r="G72" s="1896"/>
      <c r="H72" s="1896"/>
      <c r="I72" s="1896"/>
      <c r="J72" s="1896"/>
      <c r="K72" s="1896"/>
    </row>
    <row r="73" spans="1:11" ht="15.75" customHeight="1">
      <c r="A73" s="1896"/>
      <c r="B73" s="1896"/>
      <c r="C73" s="1896"/>
      <c r="D73" s="1896"/>
      <c r="E73" s="1896"/>
      <c r="F73" s="1896"/>
      <c r="G73" s="1896"/>
      <c r="H73" s="1896"/>
      <c r="I73" s="1896"/>
      <c r="J73" s="1896"/>
      <c r="K73" s="1896"/>
    </row>
    <row r="74" spans="1:11" ht="15.75" customHeight="1">
      <c r="A74" s="1896"/>
      <c r="B74" s="1896"/>
      <c r="C74" s="1896"/>
      <c r="D74" s="1896"/>
      <c r="E74" s="1896"/>
      <c r="F74" s="1896"/>
      <c r="G74" s="1896"/>
      <c r="H74" s="1896"/>
      <c r="I74" s="1896"/>
      <c r="J74" s="1896"/>
      <c r="K74" s="1896"/>
    </row>
    <row r="75" spans="1:11" ht="15.75" customHeight="1">
      <c r="A75" s="1896"/>
      <c r="B75" s="1896"/>
      <c r="C75" s="1896"/>
      <c r="D75" s="1896"/>
      <c r="E75" s="1896"/>
      <c r="F75" s="1896"/>
      <c r="G75" s="1896"/>
      <c r="H75" s="1896"/>
      <c r="I75" s="1896"/>
      <c r="J75" s="1896"/>
      <c r="K75" s="1896"/>
    </row>
    <row r="76" spans="1:11" ht="15.75" customHeight="1">
      <c r="A76" s="1896"/>
      <c r="B76" s="1896"/>
      <c r="C76" s="1896"/>
      <c r="D76" s="1896"/>
      <c r="E76" s="1896"/>
      <c r="F76" s="1896"/>
      <c r="G76" s="1896"/>
      <c r="H76" s="1896"/>
      <c r="I76" s="1896"/>
      <c r="J76" s="1896"/>
      <c r="K76" s="1896"/>
    </row>
    <row r="77" spans="1:11" ht="15.75" customHeight="1">
      <c r="A77" s="1896"/>
      <c r="B77" s="1896"/>
      <c r="C77" s="1896"/>
      <c r="D77" s="1896"/>
      <c r="E77" s="1896"/>
      <c r="F77" s="1896"/>
      <c r="G77" s="1896"/>
      <c r="H77" s="1896"/>
      <c r="I77" s="1896"/>
      <c r="J77" s="1896"/>
      <c r="K77" s="1896"/>
    </row>
    <row r="78" spans="1:11" ht="15.75" customHeight="1">
      <c r="A78" s="1896"/>
      <c r="B78" s="1896"/>
      <c r="C78" s="1896"/>
      <c r="D78" s="1896"/>
      <c r="E78" s="1896"/>
      <c r="F78" s="1896"/>
      <c r="G78" s="1896"/>
      <c r="H78" s="1896"/>
      <c r="I78" s="1896"/>
      <c r="J78" s="1896"/>
      <c r="K78" s="1896"/>
    </row>
    <row r="79" spans="1:11" ht="15.75" customHeight="1">
      <c r="A79" s="1896"/>
      <c r="B79" s="1896"/>
      <c r="C79" s="1896"/>
      <c r="D79" s="1896"/>
      <c r="E79" s="1896"/>
      <c r="F79" s="1896"/>
      <c r="G79" s="1896"/>
      <c r="H79" s="1896"/>
      <c r="I79" s="1896"/>
      <c r="J79" s="1896"/>
      <c r="K79" s="1896"/>
    </row>
    <row r="80" spans="1:11" ht="15.75" customHeight="1">
      <c r="A80" s="1896"/>
      <c r="B80" s="1896"/>
      <c r="C80" s="1896"/>
      <c r="D80" s="1896"/>
      <c r="E80" s="1896"/>
      <c r="F80" s="1896"/>
      <c r="G80" s="1896"/>
      <c r="H80" s="1896"/>
      <c r="I80" s="1896"/>
      <c r="J80" s="1896"/>
      <c r="K80" s="1896"/>
    </row>
    <row r="81" spans="1:11" ht="15.75" customHeight="1">
      <c r="A81" s="1896"/>
      <c r="B81" s="1896"/>
      <c r="C81" s="1896"/>
      <c r="D81" s="1896"/>
      <c r="E81" s="1896"/>
      <c r="F81" s="1896"/>
      <c r="G81" s="1896"/>
      <c r="H81" s="1896"/>
      <c r="I81" s="1896"/>
      <c r="J81" s="1896"/>
      <c r="K81" s="1896"/>
    </row>
    <row r="82" spans="1:11" ht="15.75" customHeight="1">
      <c r="A82" s="1896"/>
      <c r="B82" s="1896"/>
      <c r="C82" s="1896"/>
      <c r="D82" s="1896"/>
      <c r="E82" s="1896"/>
      <c r="F82" s="1896"/>
      <c r="G82" s="1896"/>
      <c r="H82" s="1896"/>
      <c r="I82" s="1896"/>
      <c r="J82" s="1896"/>
      <c r="K82" s="1896"/>
    </row>
    <row r="83" spans="1:11" ht="15.75" customHeight="1">
      <c r="A83" s="1896"/>
      <c r="B83" s="1896"/>
      <c r="C83" s="1896"/>
      <c r="D83" s="1896"/>
      <c r="E83" s="1896"/>
      <c r="F83" s="1896"/>
      <c r="G83" s="1896"/>
      <c r="H83" s="1896"/>
      <c r="I83" s="1896"/>
      <c r="J83" s="1896"/>
      <c r="K83" s="1896"/>
    </row>
    <row r="84" spans="1:11" ht="15.75" customHeight="1">
      <c r="A84" s="1896"/>
      <c r="B84" s="1896"/>
      <c r="C84" s="1896"/>
      <c r="D84" s="1896"/>
      <c r="E84" s="1896"/>
      <c r="F84" s="1896"/>
      <c r="G84" s="1896"/>
      <c r="H84" s="1896"/>
      <c r="I84" s="1896"/>
      <c r="J84" s="1896"/>
      <c r="K84" s="1896"/>
    </row>
    <row r="85" spans="1:11" ht="15.75" customHeight="1">
      <c r="A85" s="1896"/>
      <c r="B85" s="1896"/>
      <c r="C85" s="1896"/>
      <c r="D85" s="1896"/>
      <c r="E85" s="1896"/>
      <c r="F85" s="1896"/>
      <c r="G85" s="1896"/>
      <c r="H85" s="1896"/>
      <c r="I85" s="1896"/>
      <c r="J85" s="1896"/>
      <c r="K85" s="1896"/>
    </row>
    <row r="86" spans="1:11" ht="15.75" customHeight="1">
      <c r="A86" s="1896"/>
      <c r="B86" s="1896"/>
      <c r="C86" s="1896"/>
      <c r="D86" s="1896"/>
      <c r="E86" s="1896"/>
      <c r="F86" s="1896"/>
      <c r="G86" s="1896"/>
      <c r="H86" s="1896"/>
      <c r="I86" s="1896"/>
      <c r="J86" s="1896"/>
      <c r="K86" s="1896"/>
    </row>
    <row r="87" spans="1:11" ht="15.75" customHeight="1">
      <c r="A87" s="1896"/>
      <c r="B87" s="1896"/>
      <c r="C87" s="1896"/>
      <c r="D87" s="1896"/>
      <c r="E87" s="1896"/>
      <c r="F87" s="1896"/>
      <c r="G87" s="1896"/>
      <c r="H87" s="1896"/>
      <c r="I87" s="1896"/>
      <c r="J87" s="1896"/>
      <c r="K87" s="1896"/>
    </row>
    <row r="88" spans="1:11" ht="15.75" customHeight="1">
      <c r="A88" s="1896"/>
      <c r="B88" s="1896"/>
      <c r="C88" s="1896"/>
      <c r="D88" s="1896"/>
      <c r="E88" s="1896"/>
      <c r="F88" s="1896"/>
      <c r="G88" s="1896"/>
      <c r="H88" s="1896"/>
      <c r="I88" s="1896"/>
      <c r="J88" s="1896"/>
      <c r="K88" s="1896"/>
    </row>
    <row r="89" spans="1:11" ht="15.75" customHeight="1">
      <c r="A89" s="1896"/>
      <c r="B89" s="1896"/>
      <c r="C89" s="1896"/>
      <c r="D89" s="1896"/>
      <c r="E89" s="1896"/>
      <c r="F89" s="1896"/>
      <c r="G89" s="1896"/>
      <c r="H89" s="1896"/>
      <c r="I89" s="1896"/>
      <c r="J89" s="1896"/>
      <c r="K89" s="1896"/>
    </row>
    <row r="90" spans="1:11" ht="15.75" customHeight="1">
      <c r="A90" s="1896"/>
      <c r="B90" s="1896"/>
      <c r="C90" s="1896"/>
      <c r="D90" s="1896"/>
      <c r="E90" s="1896"/>
      <c r="F90" s="1896"/>
      <c r="G90" s="1896"/>
      <c r="H90" s="1896"/>
      <c r="I90" s="1896"/>
      <c r="J90" s="1896"/>
      <c r="K90" s="1896"/>
    </row>
    <row r="91" spans="1:11" ht="15.75" customHeight="1">
      <c r="A91" s="1896"/>
      <c r="B91" s="1896"/>
      <c r="C91" s="1896"/>
      <c r="D91" s="1896"/>
      <c r="E91" s="1896"/>
      <c r="F91" s="1896"/>
      <c r="G91" s="1896"/>
      <c r="H91" s="1896"/>
      <c r="I91" s="1896"/>
      <c r="J91" s="1896"/>
      <c r="K91" s="1896"/>
    </row>
    <row r="92" spans="1:11" ht="15.75" customHeight="1">
      <c r="A92" s="1896"/>
      <c r="B92" s="1896"/>
      <c r="C92" s="1896"/>
      <c r="D92" s="1896"/>
      <c r="E92" s="1896"/>
      <c r="F92" s="1896"/>
      <c r="G92" s="1896"/>
      <c r="H92" s="1896"/>
      <c r="I92" s="1896"/>
      <c r="J92" s="1896"/>
      <c r="K92" s="1896"/>
    </row>
    <row r="93" spans="1:11" ht="15.75" customHeight="1">
      <c r="A93" s="1896"/>
      <c r="B93" s="1896"/>
      <c r="C93" s="1896"/>
      <c r="D93" s="1896"/>
      <c r="E93" s="1896"/>
      <c r="F93" s="1896"/>
      <c r="G93" s="1896"/>
      <c r="H93" s="1896"/>
      <c r="I93" s="1896"/>
      <c r="J93" s="1896"/>
      <c r="K93" s="1896"/>
    </row>
    <row r="94" spans="1:11" ht="15.75" customHeight="1">
      <c r="A94" s="1896"/>
      <c r="B94" s="1896"/>
      <c r="C94" s="1896"/>
      <c r="D94" s="1896"/>
      <c r="E94" s="1896"/>
      <c r="F94" s="1896"/>
      <c r="G94" s="1896"/>
      <c r="H94" s="1896"/>
      <c r="I94" s="1896"/>
      <c r="J94" s="1896"/>
      <c r="K94" s="1896"/>
    </row>
    <row r="95" spans="1:11" ht="15.75" customHeight="1">
      <c r="A95" s="1896"/>
      <c r="B95" s="1896"/>
      <c r="C95" s="1896"/>
      <c r="D95" s="1896"/>
      <c r="E95" s="1896"/>
      <c r="F95" s="1896"/>
      <c r="G95" s="1896"/>
      <c r="H95" s="1896"/>
      <c r="I95" s="1896"/>
      <c r="J95" s="1896"/>
      <c r="K95" s="1896"/>
    </row>
    <row r="96" spans="1:11" ht="15.75" customHeight="1">
      <c r="A96" s="1896"/>
      <c r="B96" s="1896"/>
      <c r="C96" s="1896"/>
      <c r="D96" s="1896"/>
      <c r="E96" s="1896"/>
      <c r="F96" s="1896"/>
      <c r="G96" s="1896"/>
      <c r="H96" s="1896"/>
      <c r="I96" s="1896"/>
      <c r="J96" s="1896"/>
      <c r="K96" s="1896"/>
    </row>
    <row r="97" spans="1:11" ht="15.75" customHeight="1">
      <c r="A97" s="1896"/>
      <c r="B97" s="1896"/>
      <c r="C97" s="1896"/>
      <c r="D97" s="1896"/>
      <c r="E97" s="1896"/>
      <c r="F97" s="1896"/>
      <c r="G97" s="1896"/>
      <c r="H97" s="1896"/>
      <c r="I97" s="1896"/>
      <c r="J97" s="1896"/>
      <c r="K97" s="1896"/>
    </row>
    <row r="98" spans="1:11" ht="15.75" customHeight="1">
      <c r="A98" s="1896"/>
      <c r="B98" s="1896"/>
      <c r="C98" s="1896"/>
      <c r="D98" s="1896"/>
      <c r="E98" s="1896"/>
      <c r="F98" s="1896"/>
      <c r="G98" s="1896"/>
      <c r="H98" s="1896"/>
      <c r="I98" s="1896"/>
      <c r="J98" s="1896"/>
      <c r="K98" s="1896"/>
    </row>
    <row r="99" spans="1:11" ht="15.75" customHeight="1">
      <c r="A99" s="1896"/>
      <c r="B99" s="1896"/>
      <c r="C99" s="1896"/>
      <c r="D99" s="1896"/>
      <c r="E99" s="1896"/>
      <c r="F99" s="1896"/>
      <c r="G99" s="1896"/>
      <c r="H99" s="1896"/>
      <c r="I99" s="1896"/>
      <c r="J99" s="1896"/>
      <c r="K99" s="1896"/>
    </row>
    <row r="100" spans="1:11" ht="15.75" customHeight="1">
      <c r="A100" s="1896"/>
      <c r="B100" s="1896"/>
      <c r="C100" s="1896"/>
      <c r="D100" s="1896"/>
      <c r="E100" s="1896"/>
      <c r="F100" s="1896"/>
      <c r="G100" s="1896"/>
      <c r="H100" s="1896"/>
      <c r="I100" s="1896"/>
      <c r="J100" s="1896"/>
      <c r="K100" s="1896"/>
    </row>
    <row r="101" spans="1:11" ht="15.75" customHeight="1">
      <c r="A101" s="1896"/>
      <c r="B101" s="1896"/>
      <c r="C101" s="1896"/>
      <c r="D101" s="1896"/>
      <c r="E101" s="1896"/>
      <c r="F101" s="1896"/>
      <c r="G101" s="1896"/>
      <c r="H101" s="1896"/>
      <c r="I101" s="1896"/>
      <c r="J101" s="1896"/>
      <c r="K101" s="1896"/>
    </row>
    <row r="102" spans="1:11" ht="15.75" customHeight="1">
      <c r="A102" s="1896"/>
      <c r="B102" s="1896"/>
      <c r="C102" s="1896"/>
      <c r="D102" s="1896"/>
      <c r="E102" s="1896"/>
      <c r="F102" s="1896"/>
      <c r="G102" s="1896"/>
      <c r="H102" s="1896"/>
      <c r="I102" s="1896"/>
      <c r="J102" s="1896"/>
      <c r="K102" s="1896"/>
    </row>
    <row r="103" spans="1:11" ht="15.75" customHeight="1">
      <c r="A103" s="1896"/>
      <c r="B103" s="1896"/>
      <c r="C103" s="1896"/>
      <c r="D103" s="1896"/>
      <c r="E103" s="1896"/>
      <c r="F103" s="1896"/>
      <c r="G103" s="1896"/>
      <c r="H103" s="1896"/>
      <c r="I103" s="1896"/>
      <c r="J103" s="1896"/>
      <c r="K103" s="1896"/>
    </row>
    <row r="104" spans="1:11" ht="15.75" customHeight="1">
      <c r="A104" s="1896"/>
      <c r="B104" s="1896"/>
      <c r="C104" s="1896"/>
      <c r="D104" s="1896"/>
      <c r="E104" s="1896"/>
      <c r="F104" s="1896"/>
      <c r="G104" s="1896"/>
      <c r="H104" s="1896"/>
      <c r="I104" s="1896"/>
      <c r="J104" s="1896"/>
      <c r="K104" s="1896"/>
    </row>
    <row r="105" spans="1:11" ht="15.75" customHeight="1">
      <c r="A105" s="1896"/>
      <c r="B105" s="1896"/>
      <c r="C105" s="1896"/>
      <c r="D105" s="1896"/>
      <c r="E105" s="1896"/>
      <c r="F105" s="1896"/>
      <c r="G105" s="1896"/>
      <c r="H105" s="1896"/>
      <c r="I105" s="1896"/>
      <c r="J105" s="1896"/>
      <c r="K105" s="1896"/>
    </row>
    <row r="106" spans="1:11" ht="15.75" customHeight="1">
      <c r="A106" s="1896"/>
      <c r="B106" s="1896"/>
      <c r="C106" s="1896"/>
      <c r="D106" s="1896"/>
      <c r="E106" s="1896"/>
      <c r="F106" s="1896"/>
      <c r="G106" s="1896"/>
      <c r="H106" s="1896"/>
      <c r="I106" s="1896"/>
      <c r="J106" s="1896"/>
      <c r="K106" s="1896"/>
    </row>
    <row r="107" spans="1:11" ht="15.75" customHeight="1">
      <c r="A107" s="1896"/>
      <c r="B107" s="1896"/>
      <c r="C107" s="1896"/>
      <c r="D107" s="1896"/>
      <c r="E107" s="1896"/>
      <c r="F107" s="1896"/>
      <c r="G107" s="1896"/>
      <c r="H107" s="1896"/>
      <c r="I107" s="1896"/>
      <c r="J107" s="1896"/>
      <c r="K107" s="1896"/>
    </row>
    <row r="108" spans="1:11" ht="15.75" customHeight="1">
      <c r="A108" s="1896"/>
      <c r="B108" s="1896"/>
      <c r="C108" s="1896"/>
      <c r="D108" s="1896"/>
      <c r="E108" s="1896"/>
      <c r="F108" s="1896"/>
      <c r="G108" s="1896"/>
      <c r="H108" s="1896"/>
      <c r="I108" s="1896"/>
      <c r="J108" s="1896"/>
      <c r="K108" s="1896"/>
    </row>
    <row r="109" spans="1:11" ht="15.75" customHeight="1">
      <c r="A109" s="1896"/>
      <c r="B109" s="1896"/>
      <c r="C109" s="1896"/>
      <c r="D109" s="1896"/>
      <c r="E109" s="1896"/>
      <c r="F109" s="1896"/>
      <c r="G109" s="1896"/>
      <c r="H109" s="1896"/>
      <c r="I109" s="1896"/>
      <c r="J109" s="1896"/>
      <c r="K109" s="1896"/>
    </row>
    <row r="110" spans="1:11" ht="15.75" customHeight="1">
      <c r="A110" s="1896"/>
      <c r="B110" s="1896"/>
      <c r="C110" s="1896"/>
      <c r="D110" s="1896"/>
      <c r="E110" s="1896"/>
      <c r="F110" s="1896"/>
      <c r="G110" s="1896"/>
      <c r="H110" s="1896"/>
      <c r="I110" s="1896"/>
      <c r="J110" s="1896"/>
      <c r="K110" s="1896"/>
    </row>
    <row r="111" spans="1:11" ht="15.75" customHeight="1">
      <c r="A111" s="1896"/>
      <c r="B111" s="1896"/>
      <c r="C111" s="1896"/>
      <c r="D111" s="1896"/>
      <c r="E111" s="1896"/>
      <c r="F111" s="1896"/>
      <c r="G111" s="1896"/>
      <c r="H111" s="1896"/>
      <c r="I111" s="1896"/>
      <c r="J111" s="1896"/>
      <c r="K111" s="1896"/>
    </row>
    <row r="112" spans="1:11" ht="15.75" customHeight="1">
      <c r="A112" s="1896"/>
      <c r="B112" s="1896"/>
      <c r="C112" s="1896"/>
      <c r="D112" s="1896"/>
      <c r="E112" s="1896"/>
      <c r="F112" s="1896"/>
      <c r="G112" s="1896"/>
      <c r="H112" s="1896"/>
      <c r="I112" s="1896"/>
      <c r="J112" s="1896"/>
      <c r="K112" s="1896"/>
    </row>
    <row r="113" spans="1:11" ht="15.75" customHeight="1">
      <c r="A113" s="1896"/>
      <c r="B113" s="1896"/>
      <c r="C113" s="1896"/>
      <c r="D113" s="1896"/>
      <c r="E113" s="1896"/>
      <c r="F113" s="1896"/>
      <c r="G113" s="1896"/>
      <c r="H113" s="1896"/>
      <c r="I113" s="1896"/>
      <c r="J113" s="1896"/>
      <c r="K113" s="1896"/>
    </row>
    <row r="114" spans="1:11" ht="15.75" customHeight="1">
      <c r="A114" s="1896"/>
      <c r="B114" s="1896"/>
      <c r="C114" s="1896"/>
      <c r="D114" s="1896"/>
      <c r="E114" s="1896"/>
      <c r="F114" s="1896"/>
      <c r="G114" s="1896"/>
      <c r="H114" s="1896"/>
      <c r="I114" s="1896"/>
      <c r="J114" s="1896"/>
      <c r="K114" s="1896"/>
    </row>
    <row r="115" spans="1:11" ht="15.75" customHeight="1">
      <c r="A115" s="1896"/>
      <c r="B115" s="1896"/>
      <c r="C115" s="1896"/>
      <c r="D115" s="1896"/>
      <c r="E115" s="1896"/>
      <c r="F115" s="1896"/>
      <c r="G115" s="1896"/>
      <c r="H115" s="1896"/>
      <c r="I115" s="1896"/>
      <c r="J115" s="1896"/>
      <c r="K115" s="1896"/>
    </row>
    <row r="116" spans="1:11" ht="15.75" customHeight="1">
      <c r="A116" s="1896"/>
      <c r="B116" s="1896"/>
      <c r="C116" s="1896"/>
      <c r="D116" s="1896"/>
      <c r="E116" s="1896"/>
      <c r="F116" s="1896"/>
      <c r="G116" s="1896"/>
      <c r="H116" s="1896"/>
      <c r="I116" s="1896"/>
      <c r="J116" s="1896"/>
      <c r="K116" s="1896"/>
    </row>
    <row r="117" spans="1:11" ht="15.75" customHeight="1">
      <c r="A117" s="1896"/>
      <c r="B117" s="1896"/>
      <c r="C117" s="1896"/>
      <c r="D117" s="1896"/>
      <c r="E117" s="1896"/>
      <c r="F117" s="1896"/>
      <c r="G117" s="1896"/>
      <c r="H117" s="1896"/>
      <c r="I117" s="1896"/>
      <c r="J117" s="1896"/>
      <c r="K117" s="1896"/>
    </row>
    <row r="118" spans="1:11" ht="15.75" customHeight="1">
      <c r="A118" s="1896"/>
      <c r="B118" s="1896"/>
      <c r="C118" s="1896"/>
      <c r="D118" s="1896"/>
      <c r="E118" s="1896"/>
      <c r="F118" s="1896"/>
      <c r="G118" s="1896"/>
      <c r="H118" s="1896"/>
      <c r="I118" s="1896"/>
      <c r="J118" s="1896"/>
      <c r="K118" s="1896"/>
    </row>
    <row r="119" spans="1:11" ht="15.75" customHeight="1">
      <c r="A119" s="1896"/>
      <c r="B119" s="1896"/>
      <c r="C119" s="1896"/>
      <c r="D119" s="1896"/>
      <c r="E119" s="1896"/>
      <c r="F119" s="1896"/>
      <c r="G119" s="1896"/>
      <c r="H119" s="1896"/>
      <c r="I119" s="1896"/>
      <c r="J119" s="1896"/>
      <c r="K119" s="1896"/>
    </row>
    <row r="120" spans="1:11" ht="15.75" customHeight="1">
      <c r="A120" s="1896"/>
      <c r="B120" s="1896"/>
      <c r="C120" s="1896"/>
      <c r="D120" s="1896"/>
      <c r="E120" s="1896"/>
      <c r="F120" s="1896"/>
      <c r="G120" s="1896"/>
      <c r="H120" s="1896"/>
      <c r="I120" s="1896"/>
      <c r="J120" s="1896"/>
      <c r="K120" s="1896"/>
    </row>
    <row r="121" spans="1:11" ht="15.75" customHeight="1">
      <c r="A121" s="1896"/>
      <c r="B121" s="1896"/>
      <c r="C121" s="1896"/>
      <c r="D121" s="1896"/>
      <c r="E121" s="1896"/>
      <c r="F121" s="1896"/>
      <c r="G121" s="1896"/>
      <c r="H121" s="1896"/>
      <c r="I121" s="1896"/>
      <c r="J121" s="1896"/>
      <c r="K121" s="1896"/>
    </row>
    <row r="122" spans="1:11" ht="15.75" customHeight="1">
      <c r="A122" s="1896"/>
      <c r="B122" s="1896"/>
      <c r="C122" s="1896"/>
      <c r="D122" s="1896"/>
      <c r="E122" s="1896"/>
      <c r="F122" s="1896"/>
      <c r="G122" s="1896"/>
      <c r="H122" s="1896"/>
      <c r="I122" s="1896"/>
      <c r="J122" s="1896"/>
      <c r="K122" s="1896"/>
    </row>
    <row r="123" spans="1:11" ht="15.75" customHeight="1">
      <c r="A123" s="1896"/>
      <c r="B123" s="1896"/>
      <c r="C123" s="1896"/>
      <c r="D123" s="1896"/>
      <c r="E123" s="1896"/>
      <c r="F123" s="1896"/>
      <c r="G123" s="1896"/>
      <c r="H123" s="1896"/>
      <c r="I123" s="1896"/>
      <c r="J123" s="1896"/>
      <c r="K123" s="1896"/>
    </row>
    <row r="124" spans="1:11" ht="15.75" customHeight="1">
      <c r="A124" s="1896"/>
      <c r="B124" s="1896"/>
      <c r="C124" s="1896"/>
      <c r="D124" s="1896"/>
      <c r="E124" s="1896"/>
      <c r="F124" s="1896"/>
      <c r="G124" s="1896"/>
      <c r="H124" s="1896"/>
      <c r="I124" s="1896"/>
      <c r="J124" s="1896"/>
      <c r="K124" s="1896"/>
    </row>
    <row r="125" spans="1:11" ht="15.75" customHeight="1">
      <c r="A125" s="1896"/>
      <c r="B125" s="1896"/>
      <c r="C125" s="1896"/>
      <c r="D125" s="1896"/>
      <c r="E125" s="1896"/>
      <c r="F125" s="1896"/>
      <c r="G125" s="1896"/>
      <c r="H125" s="1896"/>
      <c r="I125" s="1896"/>
      <c r="J125" s="1896"/>
      <c r="K125" s="1896"/>
    </row>
    <row r="126" spans="1:11" ht="15.75" customHeight="1">
      <c r="A126" s="1896"/>
      <c r="B126" s="1896"/>
      <c r="C126" s="1896"/>
      <c r="D126" s="1896"/>
      <c r="E126" s="1896"/>
      <c r="F126" s="1896"/>
      <c r="G126" s="1896"/>
      <c r="H126" s="1896"/>
      <c r="I126" s="1896"/>
      <c r="J126" s="1896"/>
      <c r="K126" s="1896"/>
    </row>
    <row r="127" spans="1:11" ht="15.75" customHeight="1">
      <c r="A127" s="1896"/>
      <c r="B127" s="1896"/>
      <c r="C127" s="1896"/>
      <c r="D127" s="1896"/>
      <c r="E127" s="1896"/>
      <c r="F127" s="1896"/>
      <c r="G127" s="1896"/>
      <c r="H127" s="1896"/>
      <c r="I127" s="1896"/>
      <c r="J127" s="1896"/>
      <c r="K127" s="1896"/>
    </row>
    <row r="128" spans="1:11" ht="15.75" customHeight="1">
      <c r="A128" s="1896"/>
      <c r="B128" s="1896"/>
      <c r="C128" s="1896"/>
      <c r="D128" s="1896"/>
      <c r="E128" s="1896"/>
      <c r="F128" s="1896"/>
      <c r="G128" s="1896"/>
      <c r="H128" s="1896"/>
      <c r="I128" s="1896"/>
      <c r="J128" s="1896"/>
      <c r="K128" s="1896"/>
    </row>
    <row r="129" spans="1:11" ht="15.75" customHeight="1">
      <c r="A129" s="1896"/>
      <c r="B129" s="1896"/>
      <c r="C129" s="1896"/>
      <c r="D129" s="1896"/>
      <c r="E129" s="1896"/>
      <c r="F129" s="1896"/>
      <c r="G129" s="1896"/>
      <c r="H129" s="1896"/>
      <c r="I129" s="1896"/>
      <c r="J129" s="1896"/>
      <c r="K129" s="1896"/>
    </row>
    <row r="130" spans="1:11" ht="15.75" customHeight="1">
      <c r="A130" s="1896"/>
      <c r="B130" s="1896"/>
      <c r="C130" s="1896"/>
      <c r="D130" s="1896"/>
      <c r="E130" s="1896"/>
      <c r="F130" s="1896"/>
      <c r="G130" s="1896"/>
      <c r="H130" s="1896"/>
      <c r="I130" s="1896"/>
      <c r="J130" s="1896"/>
      <c r="K130" s="1896"/>
    </row>
    <row r="131" spans="1:11" ht="15.75" customHeight="1">
      <c r="A131" s="1896"/>
      <c r="B131" s="1896"/>
      <c r="C131" s="1896"/>
      <c r="D131" s="1896"/>
      <c r="E131" s="1896"/>
      <c r="F131" s="1896"/>
      <c r="G131" s="1896"/>
      <c r="H131" s="1896"/>
      <c r="I131" s="1896"/>
      <c r="J131" s="1896"/>
      <c r="K131" s="1896"/>
    </row>
    <row r="132" spans="1:11" ht="15.75" customHeight="1">
      <c r="A132" s="1896"/>
      <c r="B132" s="1896"/>
      <c r="C132" s="1896"/>
      <c r="D132" s="1896"/>
      <c r="E132" s="1896"/>
      <c r="F132" s="1896"/>
      <c r="G132" s="1896"/>
      <c r="H132" s="1896"/>
      <c r="I132" s="1896"/>
      <c r="J132" s="1896"/>
      <c r="K132" s="1896"/>
    </row>
    <row r="133" spans="1:11" ht="15.75" customHeight="1">
      <c r="A133" s="1896"/>
      <c r="B133" s="1896"/>
      <c r="C133" s="1896"/>
      <c r="D133" s="1896"/>
      <c r="E133" s="1896"/>
      <c r="F133" s="1896"/>
      <c r="G133" s="1896"/>
      <c r="H133" s="1896"/>
      <c r="I133" s="1896"/>
      <c r="J133" s="1896"/>
      <c r="K133" s="1896"/>
    </row>
    <row r="134" spans="1:11" ht="15.75" customHeight="1">
      <c r="A134" s="1896"/>
      <c r="B134" s="1896"/>
      <c r="C134" s="1896"/>
      <c r="D134" s="1896"/>
      <c r="E134" s="1896"/>
      <c r="F134" s="1896"/>
      <c r="G134" s="1896"/>
      <c r="H134" s="1896"/>
      <c r="I134" s="1896"/>
      <c r="J134" s="1896"/>
      <c r="K134" s="1896"/>
    </row>
    <row r="135" spans="1:11" ht="15.75" customHeight="1">
      <c r="A135" s="1896"/>
      <c r="B135" s="1896"/>
      <c r="C135" s="1896"/>
      <c r="D135" s="1896"/>
      <c r="E135" s="1896"/>
      <c r="F135" s="1896"/>
      <c r="G135" s="1896"/>
      <c r="H135" s="1896"/>
      <c r="I135" s="1896"/>
      <c r="J135" s="1896"/>
      <c r="K135" s="1896"/>
    </row>
    <row r="136" spans="1:11" ht="15.75" customHeight="1">
      <c r="A136" s="1896"/>
      <c r="B136" s="1896"/>
      <c r="C136" s="1896"/>
      <c r="D136" s="1896"/>
      <c r="E136" s="1896"/>
      <c r="F136" s="1896"/>
      <c r="G136" s="1896"/>
      <c r="H136" s="1896"/>
      <c r="I136" s="1896"/>
      <c r="J136" s="1896"/>
      <c r="K136" s="1896"/>
    </row>
    <row r="137" spans="1:11" ht="15.75" customHeight="1">
      <c r="A137" s="1896"/>
      <c r="B137" s="1896"/>
      <c r="C137" s="1896"/>
      <c r="D137" s="1896"/>
      <c r="E137" s="1896"/>
      <c r="F137" s="1896"/>
      <c r="G137" s="1896"/>
      <c r="H137" s="1896"/>
      <c r="I137" s="1896"/>
      <c r="J137" s="1896"/>
      <c r="K137" s="1896"/>
    </row>
    <row r="138" spans="1:11" ht="15.75" customHeight="1">
      <c r="A138" s="1896"/>
      <c r="B138" s="1896"/>
      <c r="C138" s="1896"/>
      <c r="D138" s="1896"/>
      <c r="E138" s="1896"/>
      <c r="F138" s="1896"/>
      <c r="G138" s="1896"/>
      <c r="H138" s="1896"/>
      <c r="I138" s="1896"/>
      <c r="J138" s="1896"/>
      <c r="K138" s="1896"/>
    </row>
    <row r="139" spans="1:11" ht="15.75" customHeight="1">
      <c r="A139" s="1896"/>
      <c r="B139" s="1896"/>
      <c r="C139" s="1896"/>
      <c r="D139" s="1896"/>
      <c r="E139" s="1896"/>
      <c r="F139" s="1896"/>
      <c r="G139" s="1896"/>
      <c r="H139" s="1896"/>
      <c r="I139" s="1896"/>
      <c r="J139" s="1896"/>
      <c r="K139" s="1896"/>
    </row>
    <row r="140" spans="1:11" ht="15.75" customHeight="1">
      <c r="A140" s="1896"/>
      <c r="B140" s="1896"/>
      <c r="C140" s="1896"/>
      <c r="D140" s="1896"/>
      <c r="E140" s="1896"/>
      <c r="F140" s="1896"/>
      <c r="G140" s="1896"/>
      <c r="H140" s="1896"/>
      <c r="I140" s="1896"/>
      <c r="J140" s="1896"/>
      <c r="K140" s="1896"/>
    </row>
    <row r="141" spans="1:11" ht="15.75" customHeight="1">
      <c r="A141" s="1896"/>
      <c r="B141" s="1896"/>
      <c r="C141" s="1896"/>
      <c r="D141" s="1896"/>
      <c r="E141" s="1896"/>
      <c r="F141" s="1896"/>
      <c r="G141" s="1896"/>
      <c r="H141" s="1896"/>
      <c r="I141" s="1896"/>
      <c r="J141" s="1896"/>
      <c r="K141" s="1896"/>
    </row>
    <row r="142" spans="1:11" ht="15.75" customHeight="1">
      <c r="A142" s="1896"/>
      <c r="B142" s="1896"/>
      <c r="C142" s="1896"/>
      <c r="D142" s="1896"/>
      <c r="E142" s="1896"/>
      <c r="F142" s="1896"/>
      <c r="G142" s="1896"/>
      <c r="H142" s="1896"/>
      <c r="I142" s="1896"/>
      <c r="J142" s="1896"/>
      <c r="K142" s="1896"/>
    </row>
    <row r="143" spans="1:11" ht="15.75" customHeight="1">
      <c r="A143" s="1896"/>
      <c r="B143" s="1896"/>
      <c r="C143" s="1896"/>
      <c r="D143" s="1896"/>
      <c r="E143" s="1896"/>
      <c r="F143" s="1896"/>
      <c r="G143" s="1896"/>
      <c r="H143" s="1896"/>
      <c r="I143" s="1896"/>
      <c r="J143" s="1896"/>
      <c r="K143" s="1896"/>
    </row>
    <row r="144" spans="1:11" ht="15.75" customHeight="1">
      <c r="A144" s="1896"/>
      <c r="B144" s="1896"/>
      <c r="C144" s="1896"/>
      <c r="D144" s="1896"/>
      <c r="E144" s="1896"/>
      <c r="F144" s="1896"/>
      <c r="G144" s="1896"/>
      <c r="H144" s="1896"/>
      <c r="I144" s="1896"/>
      <c r="J144" s="1896"/>
      <c r="K144" s="1896"/>
    </row>
    <row r="145" spans="1:11" ht="15.75" customHeight="1">
      <c r="A145" s="1896"/>
      <c r="B145" s="1896"/>
      <c r="C145" s="1896"/>
      <c r="D145" s="1896"/>
      <c r="E145" s="1896"/>
      <c r="F145" s="1896"/>
      <c r="G145" s="1896"/>
      <c r="H145" s="1896"/>
      <c r="I145" s="1896"/>
      <c r="J145" s="1896"/>
      <c r="K145" s="1896"/>
    </row>
    <row r="146" spans="1:11" ht="15.75" customHeight="1">
      <c r="A146" s="1896"/>
      <c r="B146" s="1896"/>
      <c r="C146" s="1896"/>
      <c r="D146" s="1896"/>
      <c r="E146" s="1896"/>
      <c r="F146" s="1896"/>
      <c r="G146" s="1896"/>
      <c r="H146" s="1896"/>
      <c r="I146" s="1896"/>
      <c r="J146" s="1896"/>
      <c r="K146" s="1896"/>
    </row>
    <row r="147" spans="1:11" ht="15.75" customHeight="1">
      <c r="A147" s="1896"/>
      <c r="B147" s="1896"/>
      <c r="C147" s="1896"/>
      <c r="D147" s="1896"/>
      <c r="E147" s="1896"/>
      <c r="F147" s="1896"/>
      <c r="G147" s="1896"/>
      <c r="H147" s="1896"/>
      <c r="I147" s="1896"/>
      <c r="J147" s="1896"/>
      <c r="K147" s="1896"/>
    </row>
    <row r="148" spans="1:11" ht="15.75" customHeight="1">
      <c r="A148" s="1896"/>
      <c r="B148" s="1896"/>
      <c r="C148" s="1896"/>
      <c r="D148" s="1896"/>
      <c r="E148" s="1896"/>
      <c r="F148" s="1896"/>
      <c r="G148" s="1896"/>
      <c r="H148" s="1896"/>
      <c r="I148" s="1896"/>
      <c r="J148" s="1896"/>
      <c r="K148" s="1896"/>
    </row>
    <row r="149" spans="1:11" ht="15.75" customHeight="1">
      <c r="A149" s="1896"/>
      <c r="B149" s="1896"/>
      <c r="C149" s="1896"/>
      <c r="D149" s="1896"/>
      <c r="E149" s="1896"/>
      <c r="F149" s="1896"/>
      <c r="G149" s="1896"/>
      <c r="H149" s="1896"/>
      <c r="I149" s="1896"/>
      <c r="J149" s="1896"/>
      <c r="K149" s="1896"/>
    </row>
    <row r="150" spans="1:11" ht="15.75" customHeight="1">
      <c r="A150" s="1896"/>
      <c r="B150" s="1896"/>
      <c r="C150" s="1896"/>
      <c r="D150" s="1896"/>
      <c r="E150" s="1896"/>
      <c r="F150" s="1896"/>
      <c r="G150" s="1896"/>
      <c r="H150" s="1896"/>
      <c r="I150" s="1896"/>
      <c r="J150" s="1896"/>
      <c r="K150" s="1896"/>
    </row>
    <row r="151" spans="1:11" ht="15.75" customHeight="1">
      <c r="A151" s="1896"/>
      <c r="B151" s="1896"/>
      <c r="C151" s="1896"/>
      <c r="D151" s="1896"/>
      <c r="E151" s="1896"/>
      <c r="F151" s="1896"/>
      <c r="G151" s="1896"/>
      <c r="H151" s="1896"/>
      <c r="I151" s="1896"/>
      <c r="J151" s="1896"/>
      <c r="K151" s="1896"/>
    </row>
    <row r="152" spans="1:11" ht="15.75" customHeight="1">
      <c r="A152" s="1896"/>
      <c r="B152" s="1896"/>
      <c r="C152" s="1896"/>
      <c r="D152" s="1896"/>
      <c r="E152" s="1896"/>
      <c r="F152" s="1896"/>
      <c r="G152" s="1896"/>
      <c r="H152" s="1896"/>
      <c r="I152" s="1896"/>
      <c r="J152" s="1896"/>
      <c r="K152" s="1896"/>
    </row>
    <row r="153" spans="1:11" ht="15.75" customHeight="1">
      <c r="A153" s="1896"/>
      <c r="B153" s="1896"/>
      <c r="C153" s="1896"/>
      <c r="D153" s="1896"/>
      <c r="E153" s="1896"/>
      <c r="F153" s="1896"/>
      <c r="G153" s="1896"/>
      <c r="H153" s="1896"/>
      <c r="I153" s="1896"/>
      <c r="J153" s="1896"/>
      <c r="K153" s="1896"/>
    </row>
    <row r="154" spans="1:11" ht="15.75" customHeight="1">
      <c r="A154" s="1896"/>
      <c r="B154" s="1896"/>
      <c r="C154" s="1896"/>
      <c r="D154" s="1896"/>
      <c r="E154" s="1896"/>
      <c r="F154" s="1896"/>
      <c r="G154" s="1896"/>
      <c r="H154" s="1896"/>
      <c r="I154" s="1896"/>
      <c r="J154" s="1896"/>
      <c r="K154" s="1896"/>
    </row>
    <row r="155" spans="1:11" ht="15.75" customHeight="1">
      <c r="A155" s="1896"/>
      <c r="B155" s="1896"/>
      <c r="C155" s="1896"/>
      <c r="D155" s="1896"/>
      <c r="E155" s="1896"/>
      <c r="F155" s="1896"/>
      <c r="G155" s="1896"/>
      <c r="H155" s="1896"/>
      <c r="I155" s="1896"/>
      <c r="J155" s="1896"/>
      <c r="K155" s="1896"/>
    </row>
    <row r="156" spans="1:11" ht="15.75" customHeight="1">
      <c r="A156" s="1896"/>
      <c r="B156" s="1896"/>
      <c r="C156" s="1896"/>
      <c r="D156" s="1896"/>
      <c r="E156" s="1896"/>
      <c r="F156" s="1896"/>
      <c r="G156" s="1896"/>
      <c r="H156" s="1896"/>
      <c r="I156" s="1896"/>
      <c r="J156" s="1896"/>
      <c r="K156" s="1896"/>
    </row>
    <row r="157" spans="1:11" ht="15.75" customHeight="1">
      <c r="A157" s="1896"/>
      <c r="B157" s="1896"/>
      <c r="C157" s="1896"/>
      <c r="D157" s="1896"/>
      <c r="E157" s="1896"/>
      <c r="F157" s="1896"/>
      <c r="G157" s="1896"/>
      <c r="H157" s="1896"/>
      <c r="I157" s="1896"/>
      <c r="J157" s="1896"/>
      <c r="K157" s="1896"/>
    </row>
    <row r="158" spans="1:11" ht="15.75" customHeight="1">
      <c r="A158" s="1896"/>
      <c r="B158" s="1896"/>
      <c r="C158" s="1896"/>
      <c r="D158" s="1896"/>
      <c r="E158" s="1896"/>
      <c r="F158" s="1896"/>
      <c r="G158" s="1896"/>
      <c r="H158" s="1896"/>
      <c r="I158" s="1896"/>
      <c r="J158" s="1896"/>
      <c r="K158" s="1896"/>
    </row>
    <row r="159" spans="1:11" ht="15.75" customHeight="1">
      <c r="A159" s="1896"/>
      <c r="B159" s="1896"/>
      <c r="C159" s="1896"/>
      <c r="D159" s="1896"/>
      <c r="E159" s="1896"/>
      <c r="F159" s="1896"/>
      <c r="G159" s="1896"/>
      <c r="H159" s="1896"/>
      <c r="I159" s="1896"/>
      <c r="J159" s="1896"/>
      <c r="K159" s="1896"/>
    </row>
    <row r="160" spans="1:11" ht="15.75" customHeight="1">
      <c r="A160" s="1896"/>
      <c r="B160" s="1896"/>
      <c r="C160" s="1896"/>
      <c r="D160" s="1896"/>
      <c r="E160" s="1896"/>
      <c r="F160" s="1896"/>
      <c r="G160" s="1896"/>
      <c r="H160" s="1896"/>
      <c r="I160" s="1896"/>
      <c r="J160" s="1896"/>
      <c r="K160" s="1896"/>
    </row>
    <row r="161" spans="1:11" ht="15.75" customHeight="1">
      <c r="A161" s="1896"/>
      <c r="B161" s="1896"/>
      <c r="C161" s="1896"/>
      <c r="D161" s="1896"/>
      <c r="E161" s="1896"/>
      <c r="F161" s="1896"/>
      <c r="G161" s="1896"/>
      <c r="H161" s="1896"/>
      <c r="I161" s="1896"/>
      <c r="J161" s="1896"/>
      <c r="K161" s="1896"/>
    </row>
    <row r="162" spans="1:11" ht="15.75" customHeight="1">
      <c r="A162" s="1896"/>
      <c r="B162" s="1896"/>
      <c r="C162" s="1896"/>
      <c r="D162" s="1896"/>
      <c r="E162" s="1896"/>
      <c r="F162" s="1896"/>
      <c r="G162" s="1896"/>
      <c r="H162" s="1896"/>
      <c r="I162" s="1896"/>
      <c r="J162" s="1896"/>
      <c r="K162" s="1896"/>
    </row>
    <row r="163" spans="1:11" ht="15.75" customHeight="1">
      <c r="A163" s="1896"/>
      <c r="B163" s="1896"/>
      <c r="C163" s="1896"/>
      <c r="D163" s="1896"/>
      <c r="E163" s="1896"/>
      <c r="F163" s="1896"/>
      <c r="G163" s="1896"/>
      <c r="H163" s="1896"/>
      <c r="I163" s="1896"/>
      <c r="J163" s="1896"/>
      <c r="K163" s="1896"/>
    </row>
    <row r="164" spans="1:11" ht="15.75" customHeight="1">
      <c r="A164" s="1896"/>
      <c r="B164" s="1896"/>
      <c r="C164" s="1896"/>
      <c r="D164" s="1896"/>
      <c r="E164" s="1896"/>
      <c r="F164" s="1896"/>
      <c r="G164" s="1896"/>
      <c r="H164" s="1896"/>
      <c r="I164" s="1896"/>
      <c r="J164" s="1896"/>
      <c r="K164" s="1896"/>
    </row>
    <row r="165" spans="1:11" ht="15.75" customHeight="1">
      <c r="A165" s="1896"/>
      <c r="B165" s="1896"/>
      <c r="C165" s="1896"/>
      <c r="D165" s="1896"/>
      <c r="E165" s="1896"/>
      <c r="F165" s="1896"/>
      <c r="G165" s="1896"/>
      <c r="H165" s="1896"/>
      <c r="I165" s="1896"/>
      <c r="J165" s="1896"/>
      <c r="K165" s="1896"/>
    </row>
    <row r="166" spans="1:11" ht="15.75" customHeight="1">
      <c r="A166" s="1896"/>
      <c r="B166" s="1896"/>
      <c r="C166" s="1896"/>
      <c r="D166" s="1896"/>
      <c r="E166" s="1896"/>
      <c r="F166" s="1896"/>
      <c r="G166" s="1896"/>
      <c r="H166" s="1896"/>
      <c r="I166" s="1896"/>
      <c r="J166" s="1896"/>
      <c r="K166" s="1896"/>
    </row>
    <row r="167" spans="1:11" ht="15.75" customHeight="1">
      <c r="A167" s="1896"/>
      <c r="B167" s="1896"/>
      <c r="C167" s="1896"/>
      <c r="D167" s="1896"/>
      <c r="E167" s="1896"/>
      <c r="F167" s="1896"/>
      <c r="G167" s="1896"/>
      <c r="H167" s="1896"/>
      <c r="I167" s="1896"/>
      <c r="J167" s="1896"/>
      <c r="K167" s="1896"/>
    </row>
    <row r="168" spans="1:11" ht="15.75" customHeight="1">
      <c r="A168" s="1896"/>
      <c r="B168" s="1896"/>
      <c r="C168" s="1896"/>
      <c r="D168" s="1896"/>
      <c r="E168" s="1896"/>
      <c r="F168" s="1896"/>
      <c r="G168" s="1896"/>
      <c r="H168" s="1896"/>
      <c r="I168" s="1896"/>
      <c r="J168" s="1896"/>
      <c r="K168" s="1896"/>
    </row>
    <row r="169" spans="1:11" ht="15.75" customHeight="1">
      <c r="A169" s="1896"/>
      <c r="B169" s="1896"/>
      <c r="C169" s="1896"/>
      <c r="D169" s="1896"/>
      <c r="E169" s="1896"/>
      <c r="F169" s="1896"/>
      <c r="G169" s="1896"/>
      <c r="H169" s="1896"/>
      <c r="I169" s="1896"/>
      <c r="J169" s="1896"/>
      <c r="K169" s="1896"/>
    </row>
    <row r="170" spans="1:11" ht="15.75" customHeight="1">
      <c r="A170" s="1896"/>
      <c r="B170" s="1896"/>
      <c r="C170" s="1896"/>
      <c r="D170" s="1896"/>
      <c r="E170" s="1896"/>
      <c r="F170" s="1896"/>
      <c r="G170" s="1896"/>
      <c r="H170" s="1896"/>
      <c r="I170" s="1896"/>
      <c r="J170" s="1896"/>
      <c r="K170" s="1896"/>
    </row>
    <row r="171" spans="1:11" ht="15.75" customHeight="1">
      <c r="A171" s="1896"/>
      <c r="B171" s="1896"/>
      <c r="C171" s="1896"/>
      <c r="D171" s="1896"/>
      <c r="E171" s="1896"/>
      <c r="F171" s="1896"/>
      <c r="G171" s="1896"/>
      <c r="H171" s="1896"/>
      <c r="I171" s="1896"/>
      <c r="J171" s="1896"/>
      <c r="K171" s="1896"/>
    </row>
    <row r="172" spans="1:11" ht="15.75" customHeight="1">
      <c r="A172" s="1896"/>
      <c r="B172" s="1896"/>
      <c r="C172" s="1896"/>
      <c r="D172" s="1896"/>
      <c r="E172" s="1896"/>
      <c r="F172" s="1896"/>
      <c r="G172" s="1896"/>
      <c r="H172" s="1896"/>
      <c r="I172" s="1896"/>
      <c r="J172" s="1896"/>
      <c r="K172" s="1896"/>
    </row>
    <row r="173" spans="1:11" ht="15.75" customHeight="1">
      <c r="A173" s="1896"/>
      <c r="B173" s="1896"/>
      <c r="C173" s="1896"/>
      <c r="D173" s="1896"/>
      <c r="E173" s="1896"/>
      <c r="F173" s="1896"/>
      <c r="G173" s="1896"/>
      <c r="H173" s="1896"/>
      <c r="I173" s="1896"/>
      <c r="J173" s="1896"/>
      <c r="K173" s="1896"/>
    </row>
    <row r="174" spans="1:11" ht="15.75" customHeight="1">
      <c r="A174" s="1896"/>
      <c r="B174" s="1896"/>
      <c r="C174" s="1896"/>
      <c r="D174" s="1896"/>
      <c r="E174" s="1896"/>
      <c r="F174" s="1896"/>
      <c r="G174" s="1896"/>
      <c r="H174" s="1896"/>
      <c r="I174" s="1896"/>
      <c r="J174" s="1896"/>
      <c r="K174" s="1896"/>
    </row>
    <row r="175" spans="1:11" ht="15.75" customHeight="1">
      <c r="A175" s="1896"/>
      <c r="B175" s="1896"/>
      <c r="C175" s="1896"/>
      <c r="D175" s="1896"/>
      <c r="E175" s="1896"/>
      <c r="F175" s="1896"/>
      <c r="G175" s="1896"/>
      <c r="H175" s="1896"/>
      <c r="I175" s="1896"/>
      <c r="J175" s="1896"/>
      <c r="K175" s="1896"/>
    </row>
    <row r="176" spans="1:11" ht="15.75" customHeight="1">
      <c r="A176" s="1896"/>
      <c r="B176" s="1896"/>
      <c r="C176" s="1896"/>
      <c r="D176" s="1896"/>
      <c r="E176" s="1896"/>
      <c r="F176" s="1896"/>
      <c r="G176" s="1896"/>
      <c r="H176" s="1896"/>
      <c r="I176" s="1896"/>
      <c r="J176" s="1896"/>
      <c r="K176" s="1896"/>
    </row>
    <row r="177" spans="1:11" ht="15.75" customHeight="1">
      <c r="A177" s="1896"/>
      <c r="B177" s="1896"/>
      <c r="C177" s="1896"/>
      <c r="D177" s="1896"/>
      <c r="E177" s="1896"/>
      <c r="F177" s="1896"/>
      <c r="G177" s="1896"/>
      <c r="H177" s="1896"/>
      <c r="I177" s="1896"/>
      <c r="J177" s="1896"/>
      <c r="K177" s="1896"/>
    </row>
    <row r="178" spans="1:11" ht="15.75" customHeight="1">
      <c r="A178" s="1896"/>
      <c r="B178" s="1896"/>
      <c r="C178" s="1896"/>
      <c r="D178" s="1896"/>
      <c r="E178" s="1896"/>
      <c r="F178" s="1896"/>
      <c r="G178" s="1896"/>
      <c r="H178" s="1896"/>
      <c r="I178" s="1896"/>
      <c r="J178" s="1896"/>
      <c r="K178" s="1896"/>
    </row>
    <row r="179" spans="1:11" ht="15.75" customHeight="1">
      <c r="A179" s="1896"/>
      <c r="B179" s="1896"/>
      <c r="C179" s="1896"/>
      <c r="D179" s="1896"/>
      <c r="E179" s="1896"/>
      <c r="F179" s="1896"/>
      <c r="G179" s="1896"/>
      <c r="H179" s="1896"/>
      <c r="I179" s="1896"/>
      <c r="J179" s="1896"/>
      <c r="K179" s="1896"/>
    </row>
    <row r="180" spans="1:11" ht="15.75" customHeight="1">
      <c r="A180" s="1896"/>
      <c r="B180" s="1896"/>
      <c r="C180" s="1896"/>
      <c r="D180" s="1896"/>
      <c r="E180" s="1896"/>
      <c r="F180" s="1896"/>
      <c r="G180" s="1896"/>
      <c r="H180" s="1896"/>
      <c r="I180" s="1896"/>
      <c r="J180" s="1896"/>
      <c r="K180" s="1896"/>
    </row>
    <row r="181" spans="1:11" ht="15.75" customHeight="1">
      <c r="A181" s="1896"/>
      <c r="B181" s="1896"/>
      <c r="C181" s="1896"/>
      <c r="D181" s="1896"/>
      <c r="E181" s="1896"/>
      <c r="F181" s="1896"/>
      <c r="G181" s="1896"/>
      <c r="H181" s="1896"/>
      <c r="I181" s="1896"/>
      <c r="J181" s="1896"/>
      <c r="K181" s="1896"/>
    </row>
    <row r="182" spans="1:11" ht="15.75" customHeight="1">
      <c r="A182" s="1896"/>
      <c r="B182" s="1896"/>
      <c r="C182" s="1896"/>
      <c r="D182" s="1896"/>
      <c r="E182" s="1896"/>
      <c r="F182" s="1896"/>
      <c r="G182" s="1896"/>
      <c r="H182" s="1896"/>
      <c r="I182" s="1896"/>
      <c r="J182" s="1896"/>
      <c r="K182" s="1896"/>
    </row>
    <row r="183" spans="1:11" ht="15.75" customHeight="1">
      <c r="A183" s="1896"/>
      <c r="B183" s="1896"/>
      <c r="C183" s="1896"/>
      <c r="D183" s="1896"/>
      <c r="E183" s="1896"/>
      <c r="F183" s="1896"/>
      <c r="G183" s="1896"/>
      <c r="H183" s="1896"/>
      <c r="I183" s="1896"/>
      <c r="J183" s="1896"/>
      <c r="K183" s="1896"/>
    </row>
    <row r="184" spans="1:11" ht="15.75" customHeight="1">
      <c r="A184" s="1896"/>
      <c r="B184" s="1896"/>
      <c r="C184" s="1896"/>
      <c r="D184" s="1896"/>
      <c r="E184" s="1896"/>
      <c r="F184" s="1896"/>
      <c r="G184" s="1896"/>
      <c r="H184" s="1896"/>
      <c r="I184" s="1896"/>
      <c r="J184" s="1896"/>
      <c r="K184" s="1896"/>
    </row>
    <row r="185" spans="1:11" ht="15.75" customHeight="1">
      <c r="A185" s="1896"/>
      <c r="B185" s="1896"/>
      <c r="C185" s="1896"/>
      <c r="D185" s="1896"/>
      <c r="E185" s="1896"/>
      <c r="F185" s="1896"/>
      <c r="G185" s="1896"/>
      <c r="H185" s="1896"/>
      <c r="I185" s="1896"/>
      <c r="J185" s="1896"/>
      <c r="K185" s="1896"/>
    </row>
    <row r="186" spans="1:11" ht="15.75" customHeight="1">
      <c r="A186" s="1896"/>
      <c r="B186" s="1896"/>
      <c r="C186" s="1896"/>
      <c r="D186" s="1896"/>
      <c r="E186" s="1896"/>
      <c r="F186" s="1896"/>
      <c r="G186" s="1896"/>
      <c r="H186" s="1896"/>
      <c r="I186" s="1896"/>
      <c r="J186" s="1896"/>
      <c r="K186" s="1896"/>
    </row>
    <row r="187" spans="1:11" ht="15.75" customHeight="1">
      <c r="A187" s="1896"/>
      <c r="B187" s="1896"/>
      <c r="C187" s="1896"/>
      <c r="D187" s="1896"/>
      <c r="E187" s="1896"/>
      <c r="F187" s="1896"/>
      <c r="G187" s="1896"/>
      <c r="H187" s="1896"/>
      <c r="I187" s="1896"/>
      <c r="J187" s="1896"/>
      <c r="K187" s="1896"/>
    </row>
    <row r="188" spans="1:11" ht="15.75" customHeight="1">
      <c r="A188" s="1896"/>
      <c r="B188" s="1896"/>
      <c r="C188" s="1896"/>
      <c r="D188" s="1896"/>
      <c r="E188" s="1896"/>
      <c r="F188" s="1896"/>
      <c r="G188" s="1896"/>
      <c r="H188" s="1896"/>
      <c r="I188" s="1896"/>
      <c r="J188" s="1896"/>
      <c r="K188" s="1896"/>
    </row>
    <row r="189" spans="1:11" ht="15.75" customHeight="1">
      <c r="A189" s="1896"/>
      <c r="B189" s="1896"/>
      <c r="C189" s="1896"/>
      <c r="D189" s="1896"/>
      <c r="E189" s="1896"/>
      <c r="F189" s="1896"/>
      <c r="G189" s="1896"/>
      <c r="H189" s="1896"/>
      <c r="I189" s="1896"/>
      <c r="J189" s="1896"/>
      <c r="K189" s="1896"/>
    </row>
    <row r="190" spans="1:11" ht="15.75" customHeight="1">
      <c r="A190" s="1896"/>
      <c r="B190" s="1896"/>
      <c r="C190" s="1896"/>
      <c r="D190" s="1896"/>
      <c r="E190" s="1896"/>
      <c r="F190" s="1896"/>
      <c r="G190" s="1896"/>
      <c r="H190" s="1896"/>
      <c r="I190" s="1896"/>
      <c r="J190" s="1896"/>
      <c r="K190" s="1896"/>
    </row>
    <row r="191" spans="1:11" ht="15.75" customHeight="1">
      <c r="A191" s="1896"/>
      <c r="B191" s="1896"/>
      <c r="C191" s="1896"/>
      <c r="D191" s="1896"/>
      <c r="E191" s="1896"/>
      <c r="F191" s="1896"/>
      <c r="G191" s="1896"/>
      <c r="H191" s="1896"/>
      <c r="I191" s="1896"/>
      <c r="J191" s="1896"/>
      <c r="K191" s="1896"/>
    </row>
    <row r="192" spans="1:11" ht="15.75" customHeight="1">
      <c r="A192" s="1896"/>
      <c r="B192" s="1896"/>
      <c r="C192" s="1896"/>
      <c r="D192" s="1896"/>
      <c r="E192" s="1896"/>
      <c r="F192" s="1896"/>
      <c r="G192" s="1896"/>
      <c r="H192" s="1896"/>
      <c r="I192" s="1896"/>
      <c r="J192" s="1896"/>
      <c r="K192" s="1896"/>
    </row>
    <row r="193" spans="1:11" ht="15.75" customHeight="1">
      <c r="A193" s="1896"/>
      <c r="B193" s="1896"/>
      <c r="C193" s="1896"/>
      <c r="D193" s="1896"/>
      <c r="E193" s="1896"/>
      <c r="F193" s="1896"/>
      <c r="G193" s="1896"/>
      <c r="H193" s="1896"/>
      <c r="I193" s="1896"/>
      <c r="J193" s="1896"/>
      <c r="K193" s="1896"/>
    </row>
    <row r="194" spans="1:11" ht="15.75" customHeight="1">
      <c r="A194" s="1896"/>
      <c r="B194" s="1896"/>
      <c r="C194" s="1896"/>
      <c r="D194" s="1896"/>
      <c r="E194" s="1896"/>
      <c r="F194" s="1896"/>
      <c r="G194" s="1896"/>
      <c r="H194" s="1896"/>
      <c r="I194" s="1896"/>
      <c r="J194" s="1896"/>
      <c r="K194" s="1896"/>
    </row>
    <row r="195" spans="1:11" ht="15.75" customHeight="1">
      <c r="A195" s="1896"/>
      <c r="B195" s="1896"/>
      <c r="C195" s="1896"/>
      <c r="D195" s="1896"/>
      <c r="E195" s="1896"/>
      <c r="F195" s="1896"/>
      <c r="G195" s="1896"/>
      <c r="H195" s="1896"/>
      <c r="I195" s="1896"/>
      <c r="J195" s="1896"/>
      <c r="K195" s="1896"/>
    </row>
    <row r="196" spans="1:11" ht="15.75" customHeight="1">
      <c r="A196" s="1896"/>
      <c r="B196" s="1896"/>
      <c r="C196" s="1896"/>
      <c r="D196" s="1896"/>
      <c r="E196" s="1896"/>
      <c r="F196" s="1896"/>
      <c r="G196" s="1896"/>
      <c r="H196" s="1896"/>
      <c r="I196" s="1896"/>
      <c r="J196" s="1896"/>
      <c r="K196" s="1896"/>
    </row>
    <row r="197" spans="1:11" ht="15.75" customHeight="1">
      <c r="A197" s="1896"/>
      <c r="B197" s="1896"/>
      <c r="C197" s="1896"/>
      <c r="D197" s="1896"/>
      <c r="E197" s="1896"/>
      <c r="F197" s="1896"/>
      <c r="G197" s="1896"/>
      <c r="H197" s="1896"/>
      <c r="I197" s="1896"/>
      <c r="J197" s="1896"/>
      <c r="K197" s="1896"/>
    </row>
    <row r="198" spans="1:11" ht="15.75" customHeight="1">
      <c r="A198" s="1896"/>
      <c r="B198" s="1896"/>
      <c r="C198" s="1896"/>
      <c r="D198" s="1896"/>
      <c r="E198" s="1896"/>
      <c r="F198" s="1896"/>
      <c r="G198" s="1896"/>
      <c r="H198" s="1896"/>
      <c r="I198" s="1896"/>
      <c r="J198" s="1896"/>
      <c r="K198" s="1896"/>
    </row>
    <row r="199" spans="1:11" ht="15.75" customHeight="1">
      <c r="A199" s="1896"/>
      <c r="B199" s="1896"/>
      <c r="C199" s="1896"/>
      <c r="D199" s="1896"/>
      <c r="E199" s="1896"/>
      <c r="F199" s="1896"/>
      <c r="G199" s="1896"/>
      <c r="H199" s="1896"/>
      <c r="I199" s="1896"/>
      <c r="J199" s="1896"/>
      <c r="K199" s="1896"/>
    </row>
    <row r="200" spans="1:11" ht="15.75" customHeight="1">
      <c r="A200" s="1896"/>
      <c r="B200" s="1896"/>
      <c r="C200" s="1896"/>
      <c r="D200" s="1896"/>
      <c r="E200" s="1896"/>
      <c r="F200" s="1896"/>
      <c r="G200" s="1896"/>
      <c r="H200" s="1896"/>
      <c r="I200" s="1896"/>
      <c r="J200" s="1896"/>
      <c r="K200" s="1896"/>
    </row>
    <row r="201" spans="1:11" ht="15.75" customHeight="1">
      <c r="A201" s="1896"/>
      <c r="B201" s="1896"/>
      <c r="C201" s="1896"/>
      <c r="D201" s="1896"/>
      <c r="E201" s="1896"/>
      <c r="F201" s="1896"/>
      <c r="G201" s="1896"/>
      <c r="H201" s="1896"/>
      <c r="I201" s="1896"/>
      <c r="J201" s="1896"/>
      <c r="K201" s="1896"/>
    </row>
    <row r="202" spans="1:11" ht="15.75" customHeight="1">
      <c r="A202" s="1896"/>
      <c r="B202" s="1896"/>
      <c r="C202" s="1896"/>
      <c r="D202" s="1896"/>
      <c r="E202" s="1896"/>
      <c r="F202" s="1896"/>
      <c r="G202" s="1896"/>
      <c r="H202" s="1896"/>
      <c r="I202" s="1896"/>
      <c r="J202" s="1896"/>
      <c r="K202" s="1896"/>
    </row>
    <row r="203" spans="1:11" ht="15.75" customHeight="1">
      <c r="A203" s="1896"/>
      <c r="B203" s="1896"/>
      <c r="C203" s="1896"/>
      <c r="D203" s="1896"/>
      <c r="E203" s="1896"/>
      <c r="F203" s="1896"/>
      <c r="G203" s="1896"/>
      <c r="H203" s="1896"/>
      <c r="I203" s="1896"/>
      <c r="J203" s="1896"/>
      <c r="K203" s="1896"/>
    </row>
    <row r="204" spans="1:11" ht="15.75" customHeight="1">
      <c r="A204" s="1896"/>
      <c r="B204" s="1896"/>
      <c r="C204" s="1896"/>
      <c r="D204" s="1896"/>
      <c r="E204" s="1896"/>
      <c r="F204" s="1896"/>
      <c r="G204" s="1896"/>
      <c r="H204" s="1896"/>
      <c r="I204" s="1896"/>
      <c r="J204" s="1896"/>
      <c r="K204" s="1896"/>
    </row>
    <row r="205" spans="1:11" ht="15.75" customHeight="1">
      <c r="A205" s="1896"/>
      <c r="B205" s="1896"/>
      <c r="C205" s="1896"/>
      <c r="D205" s="1896"/>
      <c r="E205" s="1896"/>
      <c r="F205" s="1896"/>
      <c r="G205" s="1896"/>
      <c r="H205" s="1896"/>
      <c r="I205" s="1896"/>
      <c r="J205" s="1896"/>
      <c r="K205" s="1896"/>
    </row>
    <row r="206" spans="1:11" ht="15.75" customHeight="1">
      <c r="A206" s="1896"/>
      <c r="B206" s="1896"/>
      <c r="C206" s="1896"/>
      <c r="D206" s="1896"/>
      <c r="E206" s="1896"/>
      <c r="F206" s="1896"/>
      <c r="G206" s="1896"/>
      <c r="H206" s="1896"/>
      <c r="I206" s="1896"/>
      <c r="J206" s="1896"/>
      <c r="K206" s="1896"/>
    </row>
    <row r="207" spans="1:11" ht="15.75" customHeight="1">
      <c r="A207" s="1896"/>
      <c r="B207" s="1896"/>
      <c r="C207" s="1896"/>
      <c r="D207" s="1896"/>
      <c r="E207" s="1896"/>
      <c r="F207" s="1896"/>
      <c r="G207" s="1896"/>
      <c r="H207" s="1896"/>
      <c r="I207" s="1896"/>
      <c r="J207" s="1896"/>
      <c r="K207" s="1896"/>
    </row>
    <row r="208" spans="1:11" ht="15.75" customHeight="1">
      <c r="A208" s="1896"/>
      <c r="B208" s="1896"/>
      <c r="C208" s="1896"/>
      <c r="D208" s="1896"/>
      <c r="E208" s="1896"/>
      <c r="F208" s="1896"/>
      <c r="G208" s="1896"/>
      <c r="H208" s="1896"/>
      <c r="I208" s="1896"/>
      <c r="J208" s="1896"/>
      <c r="K208" s="1896"/>
    </row>
    <row r="209" spans="1:11" ht="15.75" customHeight="1">
      <c r="A209" s="1896"/>
      <c r="B209" s="1896"/>
      <c r="C209" s="1896"/>
      <c r="D209" s="1896"/>
      <c r="E209" s="1896"/>
      <c r="F209" s="1896"/>
      <c r="G209" s="1896"/>
      <c r="H209" s="1896"/>
      <c r="I209" s="1896"/>
      <c r="J209" s="1896"/>
      <c r="K209" s="1896"/>
    </row>
    <row r="210" spans="1:11" ht="15.75" customHeight="1">
      <c r="A210" s="1896"/>
      <c r="B210" s="1896"/>
      <c r="C210" s="1896"/>
      <c r="D210" s="1896"/>
      <c r="E210" s="1896"/>
      <c r="F210" s="1896"/>
      <c r="G210" s="1896"/>
      <c r="H210" s="1896"/>
      <c r="I210" s="1896"/>
      <c r="J210" s="1896"/>
      <c r="K210" s="1896"/>
    </row>
    <row r="211" spans="1:11" ht="15.75" customHeight="1">
      <c r="A211" s="1896"/>
      <c r="B211" s="1896"/>
      <c r="C211" s="1896"/>
      <c r="D211" s="1896"/>
      <c r="E211" s="1896"/>
      <c r="F211" s="1896"/>
      <c r="G211" s="1896"/>
      <c r="H211" s="1896"/>
      <c r="I211" s="1896"/>
      <c r="J211" s="1896"/>
      <c r="K211" s="1896"/>
    </row>
    <row r="212" spans="1:11" ht="15.75" customHeight="1">
      <c r="A212" s="1896"/>
      <c r="B212" s="1896"/>
      <c r="C212" s="1896"/>
      <c r="D212" s="1896"/>
      <c r="E212" s="1896"/>
      <c r="F212" s="1896"/>
      <c r="G212" s="1896"/>
      <c r="H212" s="1896"/>
      <c r="I212" s="1896"/>
      <c r="J212" s="1896"/>
      <c r="K212" s="1896"/>
    </row>
    <row r="213" spans="1:11" ht="15.75" customHeight="1">
      <c r="A213" s="1896"/>
      <c r="B213" s="1896"/>
      <c r="C213" s="1896"/>
      <c r="D213" s="1896"/>
      <c r="E213" s="1896"/>
      <c r="F213" s="1896"/>
      <c r="G213" s="1896"/>
      <c r="H213" s="1896"/>
      <c r="I213" s="1896"/>
      <c r="J213" s="1896"/>
      <c r="K213" s="1896"/>
    </row>
    <row r="214" spans="1:11" ht="15.75" customHeight="1">
      <c r="A214" s="1896"/>
      <c r="B214" s="1896"/>
      <c r="C214" s="1896"/>
      <c r="D214" s="1896"/>
      <c r="E214" s="1896"/>
      <c r="F214" s="1896"/>
      <c r="G214" s="1896"/>
      <c r="H214" s="1896"/>
      <c r="I214" s="1896"/>
      <c r="J214" s="1896"/>
      <c r="K214" s="1896"/>
    </row>
    <row r="215" spans="1:11" ht="15.75" customHeight="1">
      <c r="A215" s="1896"/>
      <c r="B215" s="1896"/>
      <c r="C215" s="1896"/>
      <c r="D215" s="1896"/>
      <c r="E215" s="1896"/>
      <c r="F215" s="1896"/>
      <c r="G215" s="1896"/>
      <c r="H215" s="1896"/>
      <c r="I215" s="1896"/>
      <c r="J215" s="1896"/>
      <c r="K215" s="1896"/>
    </row>
    <row r="216" spans="1:11" ht="15.75" customHeight="1">
      <c r="A216" s="1896"/>
      <c r="B216" s="1896"/>
      <c r="C216" s="1896"/>
      <c r="D216" s="1896"/>
      <c r="E216" s="1896"/>
      <c r="F216" s="1896"/>
      <c r="G216" s="1896"/>
      <c r="H216" s="1896"/>
      <c r="I216" s="1896"/>
      <c r="J216" s="1896"/>
      <c r="K216" s="1895"/>
    </row>
    <row r="217" spans="1:11" ht="15.75" customHeight="1">
      <c r="A217" s="1896"/>
      <c r="B217" s="1896"/>
      <c r="C217" s="1896"/>
      <c r="D217" s="1896"/>
      <c r="E217" s="1896"/>
      <c r="F217" s="1896"/>
      <c r="G217" s="1896"/>
      <c r="H217" s="1896"/>
      <c r="I217" s="1896"/>
      <c r="J217" s="1896"/>
      <c r="K217" s="1895"/>
    </row>
    <row r="218" spans="1:11" ht="15.75" customHeight="1">
      <c r="A218" s="1896"/>
      <c r="B218" s="1896"/>
      <c r="C218" s="1896"/>
      <c r="D218" s="1896"/>
      <c r="E218" s="1896"/>
      <c r="F218" s="1896"/>
      <c r="G218" s="1896"/>
      <c r="H218" s="1896"/>
      <c r="I218" s="1896"/>
      <c r="J218" s="1896"/>
      <c r="K218" s="1895"/>
    </row>
    <row r="219" spans="1:11" ht="15.75" customHeight="1">
      <c r="A219" s="1896"/>
      <c r="B219" s="1896"/>
      <c r="C219" s="1896"/>
      <c r="D219" s="1896"/>
      <c r="E219" s="1896"/>
      <c r="F219" s="1896"/>
      <c r="G219" s="1896"/>
      <c r="H219" s="1896"/>
      <c r="I219" s="1896"/>
      <c r="J219" s="1896"/>
      <c r="K219" s="1895"/>
    </row>
    <row r="220" spans="1:11" ht="15.75" customHeight="1">
      <c r="A220" s="1895"/>
      <c r="B220" s="1895"/>
      <c r="C220" s="1895"/>
      <c r="D220" s="1895"/>
      <c r="E220" s="1895"/>
      <c r="F220" s="1895"/>
      <c r="G220" s="1895"/>
      <c r="H220" s="1895"/>
      <c r="I220" s="1895"/>
      <c r="J220" s="1895"/>
      <c r="K220" s="1895"/>
    </row>
    <row r="221" spans="1:11" ht="15.75" customHeight="1">
      <c r="A221" s="1895"/>
      <c r="B221" s="1895"/>
      <c r="C221" s="1895"/>
      <c r="D221" s="1895"/>
      <c r="E221" s="1895"/>
      <c r="F221" s="1895"/>
      <c r="G221" s="1895"/>
      <c r="H221" s="1895"/>
      <c r="I221" s="1895"/>
      <c r="J221" s="1895"/>
      <c r="K221" s="1895"/>
    </row>
    <row r="222" spans="1:11" ht="15.75" customHeight="1">
      <c r="A222" s="1895"/>
      <c r="B222" s="1895"/>
      <c r="C222" s="1895"/>
      <c r="D222" s="1895"/>
      <c r="E222" s="1895"/>
      <c r="F222" s="1895"/>
      <c r="G222" s="1895"/>
      <c r="H222" s="1895"/>
      <c r="I222" s="1895"/>
      <c r="J222" s="1895"/>
      <c r="K222" s="1895"/>
    </row>
    <row r="223" spans="1:11" ht="15.75" customHeight="1">
      <c r="A223" s="1895"/>
      <c r="B223" s="1895"/>
      <c r="C223" s="1895"/>
      <c r="D223" s="1895"/>
      <c r="E223" s="1895"/>
      <c r="F223" s="1895"/>
      <c r="G223" s="1895"/>
      <c r="H223" s="1895"/>
      <c r="I223" s="1895"/>
      <c r="J223" s="1895"/>
      <c r="K223" s="1895"/>
    </row>
    <row r="224" spans="1:11" ht="15.75" customHeight="1">
      <c r="A224" s="1895"/>
      <c r="B224" s="1895"/>
      <c r="C224" s="1895"/>
      <c r="D224" s="1895"/>
      <c r="E224" s="1895"/>
      <c r="F224" s="1895"/>
      <c r="G224" s="1895"/>
      <c r="H224" s="1895"/>
      <c r="I224" s="1895"/>
      <c r="J224" s="1895"/>
      <c r="K224" s="1895"/>
    </row>
    <row r="225" spans="1:11" ht="15.75" customHeight="1">
      <c r="A225" s="1895"/>
      <c r="B225" s="1895"/>
      <c r="C225" s="1895"/>
      <c r="D225" s="1895"/>
      <c r="E225" s="1895"/>
      <c r="F225" s="1895"/>
      <c r="G225" s="1895"/>
      <c r="H225" s="1895"/>
      <c r="I225" s="1895"/>
      <c r="J225" s="1895"/>
      <c r="K225" s="1895"/>
    </row>
    <row r="226" spans="1:11" ht="15.75" customHeight="1">
      <c r="A226" s="1895"/>
      <c r="B226" s="1895"/>
      <c r="C226" s="1895"/>
      <c r="D226" s="1895"/>
      <c r="E226" s="1895"/>
      <c r="F226" s="1895"/>
      <c r="G226" s="1895"/>
      <c r="H226" s="1895"/>
      <c r="I226" s="1895"/>
      <c r="J226" s="1895"/>
      <c r="K226" s="1895"/>
    </row>
    <row r="227" spans="1:11" ht="15.75" customHeight="1">
      <c r="A227" s="1895"/>
      <c r="B227" s="1895"/>
      <c r="C227" s="1895"/>
      <c r="D227" s="1895"/>
      <c r="E227" s="1895"/>
      <c r="F227" s="1895"/>
      <c r="G227" s="1895"/>
      <c r="H227" s="1895"/>
      <c r="I227" s="1895"/>
      <c r="J227" s="1895"/>
      <c r="K227" s="1895"/>
    </row>
    <row r="228" spans="1:11" ht="15.75" customHeight="1">
      <c r="A228" s="1895"/>
      <c r="B228" s="1895"/>
      <c r="C228" s="1895"/>
      <c r="D228" s="1895"/>
      <c r="E228" s="1895"/>
      <c r="F228" s="1895"/>
      <c r="G228" s="1895"/>
      <c r="H228" s="1895"/>
      <c r="I228" s="1895"/>
      <c r="J228" s="1895"/>
      <c r="K228" s="1895"/>
    </row>
    <row r="229" spans="1:11" ht="15.75" customHeight="1">
      <c r="A229" s="1895"/>
      <c r="B229" s="1895"/>
      <c r="C229" s="1895"/>
      <c r="D229" s="1895"/>
      <c r="E229" s="1895"/>
      <c r="F229" s="1895"/>
      <c r="G229" s="1895"/>
      <c r="H229" s="1895"/>
      <c r="I229" s="1895"/>
      <c r="J229" s="1895"/>
      <c r="K229" s="1895"/>
    </row>
    <row r="230" spans="1:11" ht="15.75" customHeight="1">
      <c r="A230" s="1895"/>
      <c r="B230" s="1895"/>
      <c r="C230" s="1895"/>
      <c r="D230" s="1895"/>
      <c r="E230" s="1895"/>
      <c r="F230" s="1895"/>
      <c r="G230" s="1895"/>
      <c r="H230" s="1895"/>
      <c r="I230" s="1895"/>
      <c r="J230" s="1895"/>
      <c r="K230" s="1895"/>
    </row>
    <row r="231" spans="1:11" ht="15.75" customHeight="1">
      <c r="A231" s="1895"/>
      <c r="B231" s="1895"/>
      <c r="C231" s="1895"/>
      <c r="D231" s="1895"/>
      <c r="E231" s="1895"/>
      <c r="F231" s="1895"/>
      <c r="G231" s="1895"/>
      <c r="H231" s="1895"/>
      <c r="I231" s="1895"/>
      <c r="J231" s="1895"/>
      <c r="K231" s="1895"/>
    </row>
    <row r="232" spans="1:11" ht="15.75" customHeight="1">
      <c r="A232" s="1895"/>
      <c r="B232" s="1895"/>
      <c r="C232" s="1895"/>
      <c r="D232" s="1895"/>
      <c r="E232" s="1895"/>
      <c r="F232" s="1895"/>
      <c r="G232" s="1895"/>
      <c r="H232" s="1895"/>
      <c r="I232" s="1895"/>
      <c r="J232" s="1895"/>
      <c r="K232" s="1895"/>
    </row>
    <row r="233" spans="1:11" ht="15.75" customHeight="1">
      <c r="A233" s="1895"/>
      <c r="B233" s="1895"/>
      <c r="C233" s="1895"/>
      <c r="D233" s="1895"/>
      <c r="E233" s="1895"/>
      <c r="F233" s="1895"/>
      <c r="G233" s="1895"/>
      <c r="H233" s="1895"/>
      <c r="I233" s="1895"/>
      <c r="J233" s="1895"/>
      <c r="K233" s="1895"/>
    </row>
    <row r="234" spans="1:11" ht="15.75" customHeight="1">
      <c r="A234" s="1895"/>
      <c r="B234" s="1895"/>
      <c r="C234" s="1895"/>
      <c r="D234" s="1895"/>
      <c r="E234" s="1895"/>
      <c r="F234" s="1895"/>
      <c r="G234" s="1895"/>
      <c r="H234" s="1895"/>
      <c r="I234" s="1895"/>
      <c r="J234" s="1895"/>
      <c r="K234" s="1895"/>
    </row>
    <row r="235" spans="1:11" ht="15.75" customHeight="1">
      <c r="A235" s="1895"/>
      <c r="B235" s="1895"/>
      <c r="C235" s="1895"/>
      <c r="D235" s="1895"/>
      <c r="E235" s="1895"/>
      <c r="F235" s="1895"/>
      <c r="G235" s="1895"/>
      <c r="H235" s="1895"/>
      <c r="I235" s="1895"/>
      <c r="J235" s="1895"/>
      <c r="K235" s="1895"/>
    </row>
    <row r="236" spans="1:11" ht="15.75" customHeight="1">
      <c r="A236" s="1895"/>
      <c r="B236" s="1895"/>
      <c r="C236" s="1895"/>
      <c r="D236" s="1895"/>
      <c r="E236" s="1895"/>
      <c r="F236" s="1895"/>
      <c r="G236" s="1895"/>
      <c r="H236" s="1895"/>
      <c r="I236" s="1895"/>
      <c r="J236" s="1895"/>
      <c r="K236" s="1895"/>
    </row>
    <row r="237" spans="1:11" ht="15.75" customHeight="1">
      <c r="A237" s="1895"/>
      <c r="B237" s="1895"/>
      <c r="C237" s="1895"/>
      <c r="D237" s="1895"/>
      <c r="E237" s="1895"/>
      <c r="F237" s="1895"/>
      <c r="G237" s="1895"/>
      <c r="H237" s="1895"/>
      <c r="I237" s="1895"/>
      <c r="J237" s="1895"/>
      <c r="K237" s="1895"/>
    </row>
    <row r="238" spans="1:11" ht="15.75" customHeight="1">
      <c r="A238" s="1895"/>
      <c r="B238" s="1895"/>
      <c r="C238" s="1895"/>
      <c r="D238" s="1895"/>
      <c r="E238" s="1895"/>
      <c r="F238" s="1895"/>
      <c r="G238" s="1895"/>
      <c r="H238" s="1895"/>
      <c r="I238" s="1895"/>
      <c r="J238" s="1895"/>
      <c r="K238" s="1895"/>
    </row>
    <row r="239" spans="1:11" ht="15.75" customHeight="1">
      <c r="A239" s="1895"/>
      <c r="B239" s="1895"/>
      <c r="C239" s="1895"/>
      <c r="D239" s="1895"/>
      <c r="E239" s="1895"/>
      <c r="F239" s="1895"/>
      <c r="G239" s="1895"/>
      <c r="H239" s="1895"/>
      <c r="I239" s="1895"/>
      <c r="J239" s="1895"/>
      <c r="K239" s="1895"/>
    </row>
    <row r="240" spans="1:11" ht="15.75" customHeight="1">
      <c r="A240" s="1895"/>
      <c r="B240" s="1895"/>
      <c r="C240" s="1895"/>
      <c r="D240" s="1895"/>
      <c r="E240" s="1895"/>
      <c r="F240" s="1895"/>
      <c r="G240" s="1895"/>
      <c r="H240" s="1895"/>
      <c r="I240" s="1895"/>
      <c r="J240" s="1895"/>
      <c r="K240" s="1895"/>
    </row>
    <row r="241" spans="1:11" ht="15.75" customHeight="1">
      <c r="A241" s="1895"/>
      <c r="B241" s="1895"/>
      <c r="C241" s="1895"/>
      <c r="D241" s="1895"/>
      <c r="E241" s="1895"/>
      <c r="F241" s="1895"/>
      <c r="G241" s="1895"/>
      <c r="H241" s="1895"/>
      <c r="I241" s="1895"/>
      <c r="J241" s="1895"/>
      <c r="K241" s="1895"/>
    </row>
    <row r="242" spans="1:11" ht="15.75" customHeight="1">
      <c r="A242" s="1895"/>
      <c r="B242" s="1895"/>
      <c r="C242" s="1895"/>
      <c r="D242" s="1895"/>
      <c r="E242" s="1895"/>
      <c r="F242" s="1895"/>
      <c r="G242" s="1895"/>
      <c r="H242" s="1895"/>
      <c r="I242" s="1895"/>
      <c r="J242" s="1895"/>
      <c r="K242" s="1895"/>
    </row>
    <row r="243" spans="1:11" ht="15.75" customHeight="1">
      <c r="A243" s="1895"/>
      <c r="B243" s="1895"/>
      <c r="C243" s="1895"/>
      <c r="D243" s="1895"/>
      <c r="E243" s="1895"/>
      <c r="F243" s="1895"/>
      <c r="G243" s="1895"/>
      <c r="H243" s="1895"/>
      <c r="I243" s="1895"/>
      <c r="J243" s="1895"/>
      <c r="K243" s="1895"/>
    </row>
    <row r="244" spans="1:11" ht="15.75" customHeight="1">
      <c r="A244" s="1895"/>
      <c r="B244" s="1895"/>
      <c r="C244" s="1895"/>
      <c r="D244" s="1895"/>
      <c r="E244" s="1895"/>
      <c r="F244" s="1895"/>
      <c r="G244" s="1895"/>
      <c r="H244" s="1895"/>
      <c r="I244" s="1895"/>
      <c r="J244" s="1895"/>
      <c r="K244" s="1895"/>
    </row>
    <row r="245" spans="1:11" ht="15.75" customHeight="1">
      <c r="A245" s="1895"/>
      <c r="B245" s="1895"/>
      <c r="C245" s="1895"/>
      <c r="D245" s="1895"/>
      <c r="E245" s="1895"/>
      <c r="F245" s="1895"/>
      <c r="G245" s="1895"/>
      <c r="H245" s="1895"/>
      <c r="I245" s="1895"/>
      <c r="J245" s="1895"/>
      <c r="K245" s="1895"/>
    </row>
    <row r="246" spans="1:11" ht="15.75" customHeight="1">
      <c r="A246" s="1895"/>
      <c r="B246" s="1895"/>
      <c r="C246" s="1895"/>
      <c r="D246" s="1895"/>
      <c r="E246" s="1895"/>
      <c r="F246" s="1895"/>
      <c r="G246" s="1895"/>
      <c r="H246" s="1895"/>
      <c r="I246" s="1895"/>
      <c r="J246" s="1895"/>
      <c r="K246" s="1895"/>
    </row>
    <row r="247" spans="1:11" ht="15.75" customHeight="1">
      <c r="A247" s="1895"/>
      <c r="B247" s="1895"/>
      <c r="C247" s="1895"/>
      <c r="D247" s="1895"/>
      <c r="E247" s="1895"/>
      <c r="F247" s="1895"/>
      <c r="G247" s="1895"/>
      <c r="H247" s="1895"/>
      <c r="I247" s="1895"/>
      <c r="J247" s="1895"/>
      <c r="K247" s="1895"/>
    </row>
    <row r="248" spans="1:11" ht="15.75" customHeight="1">
      <c r="A248" s="1895"/>
      <c r="B248" s="1895"/>
      <c r="C248" s="1895"/>
      <c r="D248" s="1895"/>
      <c r="E248" s="1895"/>
      <c r="F248" s="1895"/>
      <c r="G248" s="1895"/>
      <c r="H248" s="1895"/>
      <c r="I248" s="1895"/>
      <c r="J248" s="1895"/>
      <c r="K248" s="1895"/>
    </row>
    <row r="249" spans="1:11" ht="15.75" customHeight="1">
      <c r="A249" s="1895"/>
      <c r="B249" s="1895"/>
      <c r="C249" s="1895"/>
      <c r="D249" s="1895"/>
      <c r="E249" s="1895"/>
      <c r="F249" s="1895"/>
      <c r="G249" s="1895"/>
      <c r="H249" s="1895"/>
      <c r="I249" s="1895"/>
      <c r="J249" s="1895"/>
      <c r="K249" s="1895"/>
    </row>
    <row r="250" spans="1:11" ht="15.75" customHeight="1">
      <c r="A250" s="1895"/>
      <c r="B250" s="1895"/>
      <c r="C250" s="1895"/>
      <c r="D250" s="1895"/>
      <c r="E250" s="1895"/>
      <c r="F250" s="1895"/>
      <c r="G250" s="1895"/>
      <c r="H250" s="1895"/>
      <c r="I250" s="1895"/>
      <c r="J250" s="1895"/>
      <c r="K250" s="1895"/>
    </row>
    <row r="251" spans="1:11" ht="15.75" customHeight="1">
      <c r="A251" s="1895"/>
      <c r="B251" s="1895"/>
      <c r="C251" s="1895"/>
      <c r="D251" s="1895"/>
      <c r="E251" s="1895"/>
      <c r="F251" s="1895"/>
      <c r="G251" s="1895"/>
      <c r="H251" s="1895"/>
      <c r="I251" s="1895"/>
      <c r="J251" s="1895"/>
      <c r="K251" s="1895"/>
    </row>
    <row r="252" spans="1:11" ht="15.75" customHeight="1">
      <c r="A252" s="1895"/>
      <c r="B252" s="1895"/>
      <c r="C252" s="1895"/>
      <c r="D252" s="1895"/>
      <c r="E252" s="1895"/>
      <c r="F252" s="1895"/>
      <c r="G252" s="1895"/>
      <c r="H252" s="1895"/>
      <c r="I252" s="1895"/>
      <c r="J252" s="1895"/>
      <c r="K252" s="1895"/>
    </row>
    <row r="253" spans="1:11" ht="15.75" customHeight="1">
      <c r="A253" s="1895"/>
      <c r="B253" s="1895"/>
      <c r="C253" s="1895"/>
      <c r="D253" s="1895"/>
      <c r="E253" s="1895"/>
      <c r="F253" s="1895"/>
      <c r="G253" s="1895"/>
      <c r="H253" s="1895"/>
      <c r="I253" s="1895"/>
      <c r="J253" s="1895"/>
      <c r="K253" s="1895"/>
    </row>
    <row r="254" spans="1:11" ht="15.75" customHeight="1">
      <c r="A254" s="1895"/>
      <c r="B254" s="1895"/>
      <c r="C254" s="1895"/>
      <c r="D254" s="1895"/>
      <c r="E254" s="1895"/>
      <c r="F254" s="1895"/>
      <c r="G254" s="1895"/>
      <c r="H254" s="1895"/>
      <c r="I254" s="1895"/>
      <c r="J254" s="1895"/>
      <c r="K254" s="1895"/>
    </row>
    <row r="255" spans="1:11" ht="15.75" customHeight="1">
      <c r="A255" s="1895"/>
      <c r="B255" s="1895"/>
      <c r="C255" s="1895"/>
      <c r="D255" s="1895"/>
      <c r="E255" s="1895"/>
      <c r="F255" s="1895"/>
      <c r="G255" s="1895"/>
      <c r="H255" s="1895"/>
      <c r="I255" s="1895"/>
      <c r="J255" s="1895"/>
      <c r="K255" s="1895"/>
    </row>
    <row r="256" spans="1:11" ht="15.75" customHeight="1">
      <c r="A256" s="1895"/>
      <c r="B256" s="1895"/>
      <c r="C256" s="1895"/>
      <c r="D256" s="1895"/>
      <c r="E256" s="1895"/>
      <c r="F256" s="1895"/>
      <c r="G256" s="1895"/>
      <c r="H256" s="1895"/>
      <c r="I256" s="1895"/>
      <c r="J256" s="1895"/>
      <c r="K256" s="1895"/>
    </row>
    <row r="257" spans="1:11" ht="15.75" customHeight="1">
      <c r="A257" s="1895"/>
      <c r="B257" s="1895"/>
      <c r="C257" s="1895"/>
      <c r="D257" s="1895"/>
      <c r="E257" s="1895"/>
      <c r="F257" s="1895"/>
      <c r="G257" s="1895"/>
      <c r="H257" s="1895"/>
      <c r="I257" s="1895"/>
      <c r="J257" s="1895"/>
      <c r="K257" s="1895"/>
    </row>
    <row r="258" spans="1:11" ht="15.75" customHeight="1">
      <c r="A258" s="1895"/>
      <c r="B258" s="1895"/>
      <c r="C258" s="1895"/>
      <c r="D258" s="1895"/>
      <c r="E258" s="1895"/>
      <c r="F258" s="1895"/>
      <c r="G258" s="1895"/>
      <c r="H258" s="1895"/>
      <c r="I258" s="1895"/>
      <c r="J258" s="1895"/>
      <c r="K258" s="1895"/>
    </row>
    <row r="259" spans="1:11" ht="15.75" customHeight="1">
      <c r="A259" s="1895"/>
      <c r="B259" s="1895"/>
      <c r="C259" s="1895"/>
      <c r="D259" s="1895"/>
      <c r="E259" s="1895"/>
      <c r="F259" s="1895"/>
      <c r="G259" s="1895"/>
      <c r="H259" s="1895"/>
      <c r="I259" s="1895"/>
      <c r="J259" s="1895"/>
      <c r="K259" s="1895"/>
    </row>
    <row r="260" spans="1:11" ht="15.75" customHeight="1">
      <c r="A260" s="1895"/>
      <c r="B260" s="1895"/>
      <c r="C260" s="1895"/>
      <c r="D260" s="1895"/>
      <c r="E260" s="1895"/>
      <c r="F260" s="1895"/>
      <c r="G260" s="1895"/>
      <c r="H260" s="1895"/>
      <c r="I260" s="1895"/>
      <c r="J260" s="1895"/>
      <c r="K260" s="1895"/>
    </row>
    <row r="261" spans="1:11" ht="15.75" customHeight="1">
      <c r="A261" s="1895"/>
      <c r="B261" s="1895"/>
      <c r="C261" s="1895"/>
      <c r="D261" s="1895"/>
      <c r="E261" s="1895"/>
      <c r="F261" s="1895"/>
      <c r="G261" s="1895"/>
      <c r="H261" s="1895"/>
      <c r="I261" s="1895"/>
      <c r="J261" s="1895"/>
      <c r="K261" s="1895"/>
    </row>
    <row r="262" spans="1:11" ht="15.75" customHeight="1">
      <c r="A262" s="1895"/>
      <c r="B262" s="1895"/>
      <c r="C262" s="1895"/>
      <c r="D262" s="1895"/>
      <c r="E262" s="1895"/>
      <c r="F262" s="1895"/>
      <c r="G262" s="1895"/>
      <c r="H262" s="1895"/>
      <c r="I262" s="1895"/>
      <c r="J262" s="1895"/>
      <c r="K262" s="1895"/>
    </row>
    <row r="263" spans="1:11" ht="15.75" customHeight="1">
      <c r="A263" s="1895"/>
      <c r="B263" s="1895"/>
      <c r="C263" s="1895"/>
      <c r="D263" s="1895"/>
      <c r="E263" s="1895"/>
      <c r="F263" s="1895"/>
      <c r="G263" s="1895"/>
      <c r="H263" s="1895"/>
      <c r="I263" s="1895"/>
      <c r="J263" s="1895"/>
      <c r="K263" s="1895"/>
    </row>
    <row r="264" spans="1:11" ht="15.75" customHeight="1">
      <c r="A264" s="1895"/>
      <c r="B264" s="1895"/>
      <c r="C264" s="1895"/>
      <c r="D264" s="1895"/>
      <c r="E264" s="1895"/>
      <c r="F264" s="1895"/>
      <c r="G264" s="1895"/>
      <c r="H264" s="1895"/>
      <c r="I264" s="1895"/>
      <c r="J264" s="1895"/>
      <c r="K264" s="1895"/>
    </row>
    <row r="265" spans="1:11" ht="15.75" customHeight="1">
      <c r="A265" s="1895"/>
      <c r="B265" s="1895"/>
      <c r="C265" s="1895"/>
      <c r="D265" s="1895"/>
      <c r="E265" s="1895"/>
      <c r="F265" s="1895"/>
      <c r="G265" s="1895"/>
      <c r="H265" s="1895"/>
      <c r="I265" s="1895"/>
      <c r="J265" s="1895"/>
      <c r="K265" s="1895"/>
    </row>
    <row r="266" spans="1:11" ht="15.75" customHeight="1">
      <c r="A266" s="1895"/>
      <c r="B266" s="1895"/>
      <c r="C266" s="1895"/>
      <c r="D266" s="1895"/>
      <c r="E266" s="1895"/>
      <c r="F266" s="1895"/>
      <c r="G266" s="1895"/>
      <c r="H266" s="1895"/>
      <c r="I266" s="1895"/>
      <c r="J266" s="1895"/>
      <c r="K266" s="1895"/>
    </row>
    <row r="267" spans="1:11" ht="15.75" customHeight="1">
      <c r="A267" s="1895"/>
      <c r="B267" s="1895"/>
      <c r="C267" s="1895"/>
      <c r="D267" s="1895"/>
      <c r="E267" s="1895"/>
      <c r="F267" s="1895"/>
      <c r="G267" s="1895"/>
      <c r="H267" s="1895"/>
      <c r="I267" s="1895"/>
      <c r="J267" s="1895"/>
      <c r="K267" s="1895"/>
    </row>
    <row r="268" spans="1:11" ht="15.75" customHeight="1">
      <c r="A268" s="1895"/>
      <c r="B268" s="1895"/>
      <c r="C268" s="1895"/>
      <c r="D268" s="1895"/>
      <c r="E268" s="1895"/>
      <c r="F268" s="1895"/>
      <c r="G268" s="1895"/>
      <c r="H268" s="1895"/>
      <c r="I268" s="1895"/>
      <c r="J268" s="1895"/>
      <c r="K268" s="1895"/>
    </row>
    <row r="269" spans="1:11" ht="15.75" customHeight="1">
      <c r="A269" s="1895"/>
      <c r="B269" s="1895"/>
      <c r="C269" s="1895"/>
      <c r="D269" s="1895"/>
      <c r="E269" s="1895"/>
      <c r="F269" s="1895"/>
      <c r="G269" s="1895"/>
      <c r="H269" s="1895"/>
      <c r="I269" s="1895"/>
      <c r="J269" s="1895"/>
      <c r="K269" s="1895"/>
    </row>
    <row r="270" spans="1:11" ht="15.75" customHeight="1">
      <c r="A270" s="1895"/>
      <c r="B270" s="1895"/>
      <c r="C270" s="1895"/>
      <c r="D270" s="1895"/>
      <c r="E270" s="1895"/>
      <c r="F270" s="1895"/>
      <c r="G270" s="1895"/>
      <c r="H270" s="1895"/>
      <c r="I270" s="1895"/>
      <c r="J270" s="1895"/>
      <c r="K270" s="1895"/>
    </row>
    <row r="271" spans="1:11" ht="15.75" customHeight="1">
      <c r="A271" s="1895"/>
      <c r="B271" s="1895"/>
      <c r="C271" s="1895"/>
      <c r="D271" s="1895"/>
      <c r="E271" s="1895"/>
      <c r="F271" s="1895"/>
      <c r="G271" s="1895"/>
      <c r="H271" s="1895"/>
      <c r="I271" s="1895"/>
      <c r="J271" s="1895"/>
      <c r="K271" s="1895"/>
    </row>
    <row r="272" spans="1:11" ht="15.75" customHeight="1">
      <c r="A272" s="1895"/>
      <c r="B272" s="1895"/>
      <c r="C272" s="1895"/>
      <c r="D272" s="1895"/>
      <c r="E272" s="1895"/>
      <c r="F272" s="1895"/>
      <c r="G272" s="1895"/>
      <c r="H272" s="1895"/>
      <c r="I272" s="1895"/>
      <c r="J272" s="1895"/>
      <c r="K272" s="1895"/>
    </row>
    <row r="273" spans="1:11" ht="15.75" customHeight="1">
      <c r="A273" s="1895"/>
      <c r="B273" s="1895"/>
      <c r="C273" s="1895"/>
      <c r="D273" s="1895"/>
      <c r="E273" s="1895"/>
      <c r="F273" s="1895"/>
      <c r="G273" s="1895"/>
      <c r="H273" s="1895"/>
      <c r="I273" s="1895"/>
      <c r="J273" s="1895"/>
      <c r="K273" s="1895"/>
    </row>
    <row r="274" spans="1:11" ht="15.75" customHeight="1">
      <c r="A274" s="1895"/>
      <c r="B274" s="1895"/>
      <c r="C274" s="1895"/>
      <c r="D274" s="1895"/>
      <c r="E274" s="1895"/>
      <c r="F274" s="1895"/>
      <c r="G274" s="1895"/>
      <c r="H274" s="1895"/>
      <c r="I274" s="1895"/>
      <c r="J274" s="1895"/>
      <c r="K274" s="1895"/>
    </row>
    <row r="275" spans="1:11" ht="15.75" customHeight="1">
      <c r="A275" s="1895"/>
      <c r="B275" s="1895"/>
      <c r="C275" s="1895"/>
      <c r="D275" s="1895"/>
      <c r="E275" s="1895"/>
      <c r="F275" s="1895"/>
      <c r="G275" s="1895"/>
      <c r="H275" s="1895"/>
      <c r="I275" s="1895"/>
      <c r="J275" s="1895"/>
      <c r="K275" s="1895"/>
    </row>
    <row r="276" spans="1:11" ht="15.75" customHeight="1">
      <c r="A276" s="1895"/>
      <c r="B276" s="1895"/>
      <c r="C276" s="1895"/>
      <c r="D276" s="1895"/>
      <c r="E276" s="1895"/>
      <c r="F276" s="1895"/>
      <c r="G276" s="1895"/>
      <c r="H276" s="1895"/>
      <c r="I276" s="1895"/>
      <c r="J276" s="1895"/>
      <c r="K276" s="1895"/>
    </row>
    <row r="277" spans="1:11" ht="15.75" customHeight="1">
      <c r="A277" s="1895"/>
      <c r="B277" s="1895"/>
      <c r="C277" s="1895"/>
      <c r="D277" s="1895"/>
      <c r="E277" s="1895"/>
      <c r="F277" s="1895"/>
      <c r="G277" s="1895"/>
      <c r="H277" s="1895"/>
      <c r="I277" s="1895"/>
      <c r="J277" s="1895"/>
      <c r="K277" s="1895"/>
    </row>
    <row r="278" spans="1:11" ht="15.75" customHeight="1">
      <c r="A278" s="1895"/>
      <c r="B278" s="1895"/>
      <c r="C278" s="1895"/>
      <c r="D278" s="1895"/>
      <c r="E278" s="1895"/>
      <c r="F278" s="1895"/>
      <c r="G278" s="1895"/>
      <c r="H278" s="1895"/>
      <c r="I278" s="1895"/>
      <c r="J278" s="1895"/>
      <c r="K278" s="1895"/>
    </row>
    <row r="279" spans="1:11" ht="15.75" customHeight="1">
      <c r="A279" s="1895"/>
      <c r="B279" s="1895"/>
      <c r="C279" s="1895"/>
      <c r="D279" s="1895"/>
      <c r="E279" s="1895"/>
      <c r="F279" s="1895"/>
      <c r="G279" s="1895"/>
      <c r="H279" s="1895"/>
      <c r="I279" s="1895"/>
      <c r="J279" s="1895"/>
      <c r="K279" s="1895"/>
    </row>
    <row r="280" spans="1:11" ht="15.75" customHeight="1">
      <c r="A280" s="1895"/>
      <c r="B280" s="1895"/>
      <c r="C280" s="1895"/>
      <c r="D280" s="1895"/>
      <c r="E280" s="1895"/>
      <c r="F280" s="1895"/>
      <c r="G280" s="1895"/>
      <c r="H280" s="1895"/>
      <c r="I280" s="1895"/>
      <c r="J280" s="1895"/>
      <c r="K280" s="1895"/>
    </row>
    <row r="281" spans="1:11" ht="15.75" customHeight="1">
      <c r="A281" s="1895"/>
      <c r="B281" s="1895"/>
      <c r="C281" s="1895"/>
      <c r="D281" s="1895"/>
      <c r="E281" s="1895"/>
      <c r="F281" s="1895"/>
      <c r="G281" s="1895"/>
      <c r="H281" s="1895"/>
      <c r="I281" s="1895"/>
      <c r="J281" s="1895"/>
      <c r="K281" s="1895"/>
    </row>
    <row r="282" spans="1:11" ht="15.75" customHeight="1">
      <c r="A282" s="1895"/>
      <c r="B282" s="1895"/>
      <c r="C282" s="1895"/>
      <c r="D282" s="1895"/>
      <c r="E282" s="1895"/>
      <c r="F282" s="1895"/>
      <c r="G282" s="1895"/>
      <c r="H282" s="1895"/>
      <c r="I282" s="1895"/>
      <c r="J282" s="1895"/>
      <c r="K282" s="1895"/>
    </row>
    <row r="283" spans="1:11" ht="15.75" customHeight="1">
      <c r="A283" s="1895"/>
      <c r="B283" s="1895"/>
      <c r="C283" s="1895"/>
      <c r="D283" s="1895"/>
      <c r="E283" s="1895"/>
      <c r="F283" s="1895"/>
      <c r="G283" s="1895"/>
      <c r="H283" s="1895"/>
      <c r="I283" s="1895"/>
      <c r="J283" s="1895"/>
      <c r="K283" s="1895"/>
    </row>
    <row r="284" spans="1:11" ht="15.75" customHeight="1">
      <c r="A284" s="1895"/>
      <c r="B284" s="1895"/>
      <c r="C284" s="1895"/>
      <c r="D284" s="1895"/>
      <c r="E284" s="1895"/>
      <c r="F284" s="1895"/>
      <c r="G284" s="1895"/>
      <c r="H284" s="1895"/>
      <c r="I284" s="1895"/>
      <c r="J284" s="1895"/>
      <c r="K284" s="1895"/>
    </row>
    <row r="285" spans="1:11" ht="15.75" customHeight="1">
      <c r="A285" s="1895"/>
      <c r="B285" s="1895"/>
      <c r="C285" s="1895"/>
      <c r="D285" s="1895"/>
      <c r="E285" s="1895"/>
      <c r="F285" s="1895"/>
      <c r="G285" s="1895"/>
      <c r="H285" s="1895"/>
      <c r="I285" s="1895"/>
      <c r="J285" s="1895"/>
      <c r="K285" s="1895"/>
    </row>
    <row r="286" spans="1:11" ht="15.75" customHeight="1">
      <c r="A286" s="1895"/>
      <c r="B286" s="1895"/>
      <c r="C286" s="1895"/>
      <c r="D286" s="1895"/>
      <c r="E286" s="1895"/>
      <c r="F286" s="1895"/>
      <c r="G286" s="1895"/>
      <c r="H286" s="1895"/>
      <c r="I286" s="1895"/>
      <c r="J286" s="1895"/>
      <c r="K286" s="1895"/>
    </row>
    <row r="287" spans="1:11" ht="15.75" customHeight="1">
      <c r="A287" s="1895"/>
      <c r="B287" s="1895"/>
      <c r="C287" s="1895"/>
      <c r="D287" s="1895"/>
      <c r="E287" s="1895"/>
      <c r="F287" s="1895"/>
      <c r="G287" s="1895"/>
      <c r="H287" s="1895"/>
      <c r="I287" s="1895"/>
      <c r="J287" s="1895"/>
      <c r="K287" s="1895"/>
    </row>
    <row r="288" spans="1:11" ht="15.75" customHeight="1">
      <c r="A288" s="1895"/>
      <c r="B288" s="1895"/>
      <c r="C288" s="1895"/>
      <c r="D288" s="1895"/>
      <c r="E288" s="1895"/>
      <c r="F288" s="1895"/>
      <c r="G288" s="1895"/>
      <c r="H288" s="1895"/>
      <c r="I288" s="1895"/>
      <c r="J288" s="1895"/>
      <c r="K288" s="1895"/>
    </row>
    <row r="289" spans="1:11" ht="15.75" customHeight="1">
      <c r="A289" s="1895"/>
      <c r="B289" s="1895"/>
      <c r="C289" s="1895"/>
      <c r="D289" s="1895"/>
      <c r="E289" s="1895"/>
      <c r="F289" s="1895"/>
      <c r="G289" s="1895"/>
      <c r="H289" s="1895"/>
      <c r="I289" s="1895"/>
      <c r="J289" s="1895"/>
      <c r="K289" s="1895"/>
    </row>
    <row r="290" spans="1:11" ht="15.75" customHeight="1">
      <c r="A290" s="1895"/>
      <c r="B290" s="1895"/>
      <c r="C290" s="1895"/>
      <c r="D290" s="1895"/>
      <c r="E290" s="1895"/>
      <c r="F290" s="1895"/>
      <c r="G290" s="1895"/>
      <c r="H290" s="1895"/>
      <c r="I290" s="1895"/>
      <c r="J290" s="1895"/>
      <c r="K290" s="1895"/>
    </row>
    <row r="291" spans="1:11" ht="15.75" customHeight="1">
      <c r="A291" s="1895"/>
      <c r="B291" s="1895"/>
      <c r="C291" s="1895"/>
      <c r="D291" s="1895"/>
      <c r="E291" s="1895"/>
      <c r="F291" s="1895"/>
      <c r="G291" s="1895"/>
      <c r="H291" s="1895"/>
      <c r="I291" s="1895"/>
      <c r="J291" s="1895"/>
      <c r="K291" s="1895"/>
    </row>
    <row r="292" spans="1:11" ht="15.75" customHeight="1">
      <c r="A292" s="1895"/>
      <c r="B292" s="1895"/>
      <c r="C292" s="1895"/>
      <c r="D292" s="1895"/>
      <c r="E292" s="1895"/>
      <c r="F292" s="1895"/>
      <c r="G292" s="1895"/>
      <c r="H292" s="1895"/>
      <c r="I292" s="1895"/>
      <c r="J292" s="1895"/>
      <c r="K292" s="1895"/>
    </row>
    <row r="293" spans="1:11" ht="15.75" customHeight="1">
      <c r="A293" s="1895"/>
      <c r="B293" s="1895"/>
      <c r="C293" s="1895"/>
      <c r="D293" s="1895"/>
      <c r="E293" s="1895"/>
      <c r="F293" s="1895"/>
      <c r="G293" s="1895"/>
      <c r="H293" s="1895"/>
      <c r="I293" s="1895"/>
      <c r="J293" s="1895"/>
      <c r="K293" s="1895"/>
    </row>
    <row r="294" spans="1:11" ht="15.75" customHeight="1">
      <c r="A294" s="1895"/>
      <c r="B294" s="1895"/>
      <c r="C294" s="1895"/>
      <c r="D294" s="1895"/>
      <c r="E294" s="1895"/>
      <c r="F294" s="1895"/>
      <c r="G294" s="1895"/>
      <c r="H294" s="1895"/>
      <c r="I294" s="1895"/>
      <c r="J294" s="1895"/>
      <c r="K294" s="1895"/>
    </row>
    <row r="295" spans="1:11" ht="15.75" customHeight="1">
      <c r="A295" s="1895"/>
      <c r="B295" s="1895"/>
      <c r="C295" s="1895"/>
      <c r="D295" s="1895"/>
      <c r="E295" s="1895"/>
      <c r="F295" s="1895"/>
      <c r="G295" s="1895"/>
      <c r="H295" s="1895"/>
      <c r="I295" s="1895"/>
      <c r="J295" s="1895"/>
      <c r="K295" s="1895"/>
    </row>
    <row r="296" spans="1:11" ht="15.75" customHeight="1">
      <c r="A296" s="1895"/>
      <c r="B296" s="1895"/>
      <c r="C296" s="1895"/>
      <c r="D296" s="1895"/>
      <c r="E296" s="1895"/>
      <c r="F296" s="1895"/>
      <c r="G296" s="1895"/>
      <c r="H296" s="1895"/>
      <c r="I296" s="1895"/>
      <c r="J296" s="1895"/>
      <c r="K296" s="1895"/>
    </row>
    <row r="297" spans="1:11" ht="15.75" customHeight="1">
      <c r="A297" s="1895"/>
      <c r="B297" s="1895"/>
      <c r="C297" s="1895"/>
      <c r="D297" s="1895"/>
      <c r="E297" s="1895"/>
      <c r="F297" s="1895"/>
      <c r="G297" s="1895"/>
      <c r="H297" s="1895"/>
      <c r="I297" s="1895"/>
      <c r="J297" s="1895"/>
      <c r="K297" s="1895"/>
    </row>
    <row r="298" spans="1:11" ht="15.75" customHeight="1">
      <c r="A298" s="1895"/>
      <c r="B298" s="1895"/>
      <c r="C298" s="1895"/>
      <c r="D298" s="1895"/>
      <c r="E298" s="1895"/>
      <c r="F298" s="1895"/>
      <c r="G298" s="1895"/>
      <c r="H298" s="1895"/>
      <c r="I298" s="1895"/>
      <c r="J298" s="1895"/>
      <c r="K298" s="1895"/>
    </row>
    <row r="299" spans="1:11" ht="15.75" customHeight="1">
      <c r="A299" s="1895"/>
      <c r="B299" s="1895"/>
      <c r="C299" s="1895"/>
      <c r="D299" s="1895"/>
      <c r="E299" s="1895"/>
      <c r="F299" s="1895"/>
      <c r="G299" s="1895"/>
      <c r="H299" s="1895"/>
      <c r="I299" s="1895"/>
      <c r="J299" s="1895"/>
      <c r="K299" s="1895"/>
    </row>
    <row r="300" spans="1:11" ht="15.75" customHeight="1">
      <c r="A300" s="1895"/>
      <c r="B300" s="1895"/>
      <c r="C300" s="1895"/>
      <c r="D300" s="1895"/>
      <c r="E300" s="1895"/>
      <c r="F300" s="1895"/>
      <c r="G300" s="1895"/>
      <c r="H300" s="1895"/>
      <c r="I300" s="1895"/>
      <c r="J300" s="1895"/>
      <c r="K300" s="1895"/>
    </row>
    <row r="301" spans="1:11" ht="15.75" customHeight="1">
      <c r="A301" s="1895"/>
      <c r="B301" s="1895"/>
      <c r="C301" s="1895"/>
      <c r="D301" s="1895"/>
      <c r="E301" s="1895"/>
      <c r="F301" s="1895"/>
      <c r="G301" s="1895"/>
      <c r="H301" s="1895"/>
      <c r="I301" s="1895"/>
      <c r="J301" s="1895"/>
      <c r="K301" s="1895"/>
    </row>
    <row r="302" spans="1:11" ht="15.75" customHeight="1">
      <c r="A302" s="1895"/>
      <c r="B302" s="1895"/>
      <c r="C302" s="1895"/>
      <c r="D302" s="1895"/>
      <c r="E302" s="1895"/>
      <c r="F302" s="1895"/>
      <c r="G302" s="1895"/>
      <c r="H302" s="1895"/>
      <c r="I302" s="1895"/>
      <c r="J302" s="1895"/>
      <c r="K302" s="1895"/>
    </row>
    <row r="303" spans="1:11" ht="15.75" customHeight="1">
      <c r="A303" s="1895"/>
      <c r="B303" s="1895"/>
      <c r="C303" s="1895"/>
      <c r="D303" s="1895"/>
      <c r="E303" s="1895"/>
      <c r="F303" s="1895"/>
      <c r="G303" s="1895"/>
      <c r="H303" s="1895"/>
      <c r="I303" s="1895"/>
      <c r="J303" s="1895"/>
      <c r="K303" s="1895"/>
    </row>
    <row r="304" spans="1:11" ht="15.75" customHeight="1">
      <c r="A304" s="1895"/>
      <c r="B304" s="1895"/>
      <c r="C304" s="1895"/>
      <c r="D304" s="1895"/>
      <c r="E304" s="1895"/>
      <c r="F304" s="1895"/>
      <c r="G304" s="1895"/>
      <c r="H304" s="1895"/>
      <c r="I304" s="1895"/>
      <c r="J304" s="1895"/>
      <c r="K304" s="1895"/>
    </row>
    <row r="305" spans="1:11" ht="15.75" customHeight="1">
      <c r="A305" s="1895"/>
      <c r="B305" s="1895"/>
      <c r="C305" s="1895"/>
      <c r="D305" s="1895"/>
      <c r="E305" s="1895"/>
      <c r="F305" s="1895"/>
      <c r="G305" s="1895"/>
      <c r="H305" s="1895"/>
      <c r="I305" s="1895"/>
      <c r="J305" s="1895"/>
      <c r="K305" s="1895"/>
    </row>
    <row r="306" spans="1:11" ht="15.75" customHeight="1">
      <c r="A306" s="1895"/>
      <c r="B306" s="1895"/>
      <c r="C306" s="1895"/>
      <c r="D306" s="1895"/>
      <c r="E306" s="1895"/>
      <c r="F306" s="1895"/>
      <c r="G306" s="1895"/>
      <c r="H306" s="1895"/>
      <c r="I306" s="1895"/>
      <c r="J306" s="1895"/>
      <c r="K306" s="1895"/>
    </row>
    <row r="307" spans="1:11" ht="15.75" customHeight="1">
      <c r="A307" s="1895"/>
      <c r="B307" s="1895"/>
      <c r="C307" s="1895"/>
      <c r="D307" s="1895"/>
      <c r="E307" s="1895"/>
      <c r="F307" s="1895"/>
      <c r="G307" s="1895"/>
      <c r="H307" s="1895"/>
      <c r="I307" s="1895"/>
      <c r="J307" s="1895"/>
      <c r="K307" s="1895"/>
    </row>
    <row r="308" spans="1:11" ht="15.75" customHeight="1">
      <c r="A308" s="1895"/>
      <c r="B308" s="1895"/>
      <c r="C308" s="1895"/>
      <c r="D308" s="1895"/>
      <c r="E308" s="1895"/>
      <c r="F308" s="1895"/>
      <c r="G308" s="1895"/>
      <c r="H308" s="1895"/>
      <c r="I308" s="1895"/>
      <c r="J308" s="1895"/>
      <c r="K308" s="1895"/>
    </row>
    <row r="309" spans="1:11" ht="15.75" customHeight="1">
      <c r="A309" s="1895"/>
      <c r="B309" s="1895"/>
      <c r="C309" s="1895"/>
      <c r="D309" s="1895"/>
      <c r="E309" s="1895"/>
      <c r="F309" s="1895"/>
      <c r="G309" s="1895"/>
      <c r="H309" s="1895"/>
      <c r="I309" s="1895"/>
      <c r="J309" s="1895"/>
      <c r="K309" s="1895"/>
    </row>
    <row r="310" spans="1:11" ht="15.75" customHeight="1">
      <c r="A310" s="1895"/>
      <c r="B310" s="1895"/>
      <c r="C310" s="1895"/>
      <c r="D310" s="1895"/>
      <c r="E310" s="1895"/>
      <c r="F310" s="1895"/>
      <c r="G310" s="1895"/>
      <c r="H310" s="1895"/>
      <c r="I310" s="1895"/>
      <c r="J310" s="1895"/>
      <c r="K310" s="1895"/>
    </row>
    <row r="311" spans="1:11" ht="15.75" customHeight="1">
      <c r="A311" s="1895"/>
      <c r="B311" s="1895"/>
      <c r="C311" s="1895"/>
      <c r="D311" s="1895"/>
      <c r="E311" s="1895"/>
      <c r="F311" s="1895"/>
      <c r="G311" s="1895"/>
      <c r="H311" s="1895"/>
      <c r="I311" s="1895"/>
      <c r="J311" s="1895"/>
      <c r="K311" s="1895"/>
    </row>
    <row r="312" spans="1:11" ht="15.75" customHeight="1">
      <c r="A312" s="1895"/>
      <c r="B312" s="1895"/>
      <c r="C312" s="1895"/>
      <c r="D312" s="1895"/>
      <c r="E312" s="1895"/>
      <c r="F312" s="1895"/>
      <c r="G312" s="1895"/>
      <c r="H312" s="1895"/>
      <c r="I312" s="1895"/>
      <c r="J312" s="1895"/>
      <c r="K312" s="1895"/>
    </row>
    <row r="313" spans="1:11" ht="15.75" customHeight="1">
      <c r="A313" s="1895"/>
      <c r="B313" s="1895"/>
      <c r="C313" s="1895"/>
      <c r="D313" s="1895"/>
      <c r="E313" s="1895"/>
      <c r="F313" s="1895"/>
      <c r="G313" s="1895"/>
      <c r="H313" s="1895"/>
      <c r="I313" s="1895"/>
      <c r="J313" s="1895"/>
      <c r="K313" s="1895"/>
    </row>
    <row r="314" spans="1:11" ht="15.75" customHeight="1">
      <c r="A314" s="1895"/>
      <c r="B314" s="1895"/>
      <c r="C314" s="1895"/>
      <c r="D314" s="1895"/>
      <c r="E314" s="1895"/>
      <c r="F314" s="1895"/>
      <c r="G314" s="1895"/>
      <c r="H314" s="1895"/>
      <c r="I314" s="1895"/>
      <c r="J314" s="1895"/>
      <c r="K314" s="1895"/>
    </row>
    <row r="315" spans="1:11" ht="15.75" customHeight="1">
      <c r="A315" s="1895"/>
      <c r="B315" s="1895"/>
      <c r="C315" s="1895"/>
      <c r="D315" s="1895"/>
      <c r="E315" s="1895"/>
      <c r="F315" s="1895"/>
      <c r="G315" s="1895"/>
      <c r="H315" s="1895"/>
      <c r="I315" s="1895"/>
      <c r="J315" s="1895"/>
      <c r="K315" s="1895"/>
    </row>
    <row r="316" spans="1:11" ht="15.75" customHeight="1">
      <c r="A316" s="1895"/>
      <c r="B316" s="1895"/>
      <c r="C316" s="1895"/>
      <c r="D316" s="1895"/>
      <c r="E316" s="1895"/>
      <c r="F316" s="1895"/>
      <c r="G316" s="1895"/>
      <c r="H316" s="1895"/>
      <c r="I316" s="1895"/>
      <c r="J316" s="1895"/>
      <c r="K316" s="1895"/>
    </row>
    <row r="317" spans="1:11" ht="15.75" customHeight="1">
      <c r="A317" s="1895"/>
      <c r="B317" s="1895"/>
      <c r="C317" s="1895"/>
      <c r="D317" s="1895"/>
      <c r="E317" s="1895"/>
      <c r="F317" s="1895"/>
      <c r="G317" s="1895"/>
      <c r="H317" s="1895"/>
      <c r="I317" s="1895"/>
      <c r="J317" s="1895"/>
      <c r="K317" s="1895"/>
    </row>
    <row r="318" spans="1:11" ht="15.75" customHeight="1">
      <c r="A318" s="1895"/>
      <c r="B318" s="1895"/>
      <c r="C318" s="1895"/>
      <c r="D318" s="1895"/>
      <c r="E318" s="1895"/>
      <c r="F318" s="1895"/>
      <c r="G318" s="1895"/>
      <c r="H318" s="1895"/>
      <c r="I318" s="1895"/>
      <c r="J318" s="1895"/>
      <c r="K318" s="1895"/>
    </row>
    <row r="319" spans="1:11" ht="15.75" customHeight="1">
      <c r="A319" s="1895"/>
      <c r="B319" s="1895"/>
      <c r="C319" s="1895"/>
      <c r="D319" s="1895"/>
      <c r="E319" s="1895"/>
      <c r="F319" s="1895"/>
      <c r="G319" s="1895"/>
      <c r="H319" s="1895"/>
      <c r="I319" s="1895"/>
      <c r="J319" s="1895"/>
      <c r="K319" s="1895"/>
    </row>
    <row r="320" spans="1:11" ht="15.75" customHeight="1">
      <c r="A320" s="1895"/>
      <c r="B320" s="1895"/>
      <c r="C320" s="1895"/>
      <c r="D320" s="1895"/>
      <c r="E320" s="1895"/>
      <c r="F320" s="1895"/>
      <c r="G320" s="1895"/>
      <c r="H320" s="1895"/>
      <c r="I320" s="1895"/>
      <c r="J320" s="1895"/>
      <c r="K320" s="1895"/>
    </row>
    <row r="321" spans="1:11" ht="15.75" customHeight="1">
      <c r="A321" s="1895"/>
      <c r="B321" s="1895"/>
      <c r="C321" s="1895"/>
      <c r="D321" s="1895"/>
      <c r="E321" s="1895"/>
      <c r="F321" s="1895"/>
      <c r="G321" s="1895"/>
      <c r="H321" s="1895"/>
      <c r="I321" s="1895"/>
      <c r="J321" s="1895"/>
      <c r="K321" s="1895"/>
    </row>
    <row r="322" spans="1:11" ht="15.75" customHeight="1">
      <c r="A322" s="1895"/>
      <c r="B322" s="1895"/>
      <c r="C322" s="1895"/>
      <c r="D322" s="1895"/>
      <c r="E322" s="1895"/>
      <c r="F322" s="1895"/>
      <c r="G322" s="1895"/>
      <c r="H322" s="1895"/>
      <c r="I322" s="1895"/>
      <c r="J322" s="1895"/>
      <c r="K322" s="1895"/>
    </row>
    <row r="323" spans="1:11" ht="15.75" customHeight="1">
      <c r="A323" s="1895"/>
      <c r="B323" s="1895"/>
      <c r="C323" s="1895"/>
      <c r="D323" s="1895"/>
      <c r="E323" s="1895"/>
      <c r="F323" s="1895"/>
      <c r="G323" s="1895"/>
      <c r="H323" s="1895"/>
      <c r="I323" s="1895"/>
      <c r="J323" s="1895"/>
      <c r="K323" s="1895"/>
    </row>
    <row r="324" spans="1:11" ht="15.75" customHeight="1">
      <c r="A324" s="1895"/>
      <c r="B324" s="1895"/>
      <c r="C324" s="1895"/>
      <c r="D324" s="1895"/>
      <c r="E324" s="1895"/>
      <c r="F324" s="1895"/>
      <c r="G324" s="1895"/>
      <c r="H324" s="1895"/>
      <c r="I324" s="1895"/>
      <c r="J324" s="1895"/>
      <c r="K324" s="1895"/>
    </row>
    <row r="325" spans="1:11" ht="15.75" customHeight="1">
      <c r="A325" s="1895"/>
      <c r="B325" s="1895"/>
      <c r="C325" s="1895"/>
      <c r="D325" s="1895"/>
      <c r="E325" s="1895"/>
      <c r="F325" s="1895"/>
      <c r="G325" s="1895"/>
      <c r="H325" s="1895"/>
      <c r="I325" s="1895"/>
      <c r="J325" s="1895"/>
      <c r="K325" s="1895"/>
    </row>
    <row r="326" spans="1:11" ht="15.75" customHeight="1">
      <c r="A326" s="1895"/>
      <c r="B326" s="1895"/>
      <c r="C326" s="1895"/>
      <c r="D326" s="1895"/>
      <c r="E326" s="1895"/>
      <c r="F326" s="1895"/>
      <c r="G326" s="1895"/>
      <c r="H326" s="1895"/>
      <c r="I326" s="1895"/>
      <c r="J326" s="1895"/>
      <c r="K326" s="1895"/>
    </row>
    <row r="327" spans="1:11" ht="15.75" customHeight="1">
      <c r="A327" s="1895"/>
      <c r="B327" s="1895"/>
      <c r="C327" s="1895"/>
      <c r="D327" s="1895"/>
      <c r="E327" s="1895"/>
      <c r="F327" s="1895"/>
      <c r="G327" s="1895"/>
      <c r="H327" s="1895"/>
      <c r="I327" s="1895"/>
      <c r="J327" s="1895"/>
      <c r="K327" s="1895"/>
    </row>
    <row r="328" spans="1:11" ht="15.75" customHeight="1">
      <c r="A328" s="1895"/>
      <c r="B328" s="1895"/>
      <c r="C328" s="1895"/>
      <c r="D328" s="1895"/>
      <c r="E328" s="1895"/>
      <c r="F328" s="1895"/>
      <c r="G328" s="1895"/>
      <c r="H328" s="1895"/>
      <c r="I328" s="1895"/>
      <c r="J328" s="1895"/>
      <c r="K328" s="1895"/>
    </row>
    <row r="329" spans="1:11" ht="15.75" customHeight="1">
      <c r="A329" s="1895"/>
      <c r="B329" s="1895"/>
      <c r="C329" s="1895"/>
      <c r="D329" s="1895"/>
      <c r="E329" s="1895"/>
      <c r="F329" s="1895"/>
      <c r="G329" s="1895"/>
      <c r="H329" s="1895"/>
      <c r="I329" s="1895"/>
      <c r="J329" s="1895"/>
      <c r="K329" s="1895"/>
    </row>
    <row r="330" spans="1:11" ht="15.75" customHeight="1">
      <c r="A330" s="1895"/>
      <c r="B330" s="1895"/>
      <c r="C330" s="1895"/>
      <c r="D330" s="1895"/>
      <c r="E330" s="1895"/>
      <c r="F330" s="1895"/>
      <c r="G330" s="1895"/>
      <c r="H330" s="1895"/>
      <c r="I330" s="1895"/>
      <c r="J330" s="1895"/>
      <c r="K330" s="1895"/>
    </row>
    <row r="331" spans="1:11" ht="15.75" customHeight="1">
      <c r="A331" s="1895"/>
      <c r="B331" s="1895"/>
      <c r="C331" s="1895"/>
      <c r="D331" s="1895"/>
      <c r="E331" s="1895"/>
      <c r="F331" s="1895"/>
      <c r="G331" s="1895"/>
      <c r="H331" s="1895"/>
      <c r="I331" s="1895"/>
      <c r="J331" s="1895"/>
      <c r="K331" s="1895"/>
    </row>
    <row r="332" spans="1:11" ht="15.75" customHeight="1">
      <c r="A332" s="1895"/>
      <c r="B332" s="1895"/>
      <c r="C332" s="1895"/>
      <c r="D332" s="1895"/>
      <c r="E332" s="1895"/>
      <c r="F332" s="1895"/>
      <c r="G332" s="1895"/>
      <c r="H332" s="1895"/>
      <c r="I332" s="1895"/>
      <c r="J332" s="1895"/>
      <c r="K332" s="1895"/>
    </row>
    <row r="333" spans="1:11" ht="15.75" customHeight="1">
      <c r="A333" s="1895"/>
      <c r="B333" s="1895"/>
      <c r="C333" s="1895"/>
      <c r="D333" s="1895"/>
      <c r="E333" s="1895"/>
      <c r="F333" s="1895"/>
      <c r="G333" s="1895"/>
      <c r="H333" s="1895"/>
      <c r="I333" s="1895"/>
      <c r="J333" s="1895"/>
      <c r="K333" s="1895"/>
    </row>
    <row r="334" spans="1:11" ht="15.75" customHeight="1">
      <c r="A334" s="1895"/>
      <c r="B334" s="1895"/>
      <c r="C334" s="1895"/>
      <c r="D334" s="1895"/>
      <c r="E334" s="1895"/>
      <c r="F334" s="1895"/>
      <c r="G334" s="1895"/>
      <c r="H334" s="1895"/>
      <c r="I334" s="1895"/>
      <c r="J334" s="1895"/>
      <c r="K334" s="1895"/>
    </row>
    <row r="335" spans="1:11" ht="15.75" customHeight="1">
      <c r="A335" s="1895"/>
      <c r="B335" s="1895"/>
      <c r="C335" s="1895"/>
      <c r="D335" s="1895"/>
      <c r="E335" s="1895"/>
      <c r="F335" s="1895"/>
      <c r="G335" s="1895"/>
      <c r="H335" s="1895"/>
      <c r="I335" s="1895"/>
      <c r="J335" s="1895"/>
      <c r="K335" s="1895"/>
    </row>
    <row r="336" spans="1:11" ht="15.75" customHeight="1">
      <c r="A336" s="1895"/>
      <c r="B336" s="1895"/>
      <c r="C336" s="1895"/>
      <c r="D336" s="1895"/>
      <c r="E336" s="1895"/>
      <c r="F336" s="1895"/>
      <c r="G336" s="1895"/>
      <c r="H336" s="1895"/>
      <c r="I336" s="1895"/>
      <c r="J336" s="1895"/>
      <c r="K336" s="1895"/>
    </row>
    <row r="337" spans="1:11" ht="15.75" customHeight="1">
      <c r="A337" s="1895"/>
      <c r="B337" s="1895"/>
      <c r="C337" s="1895"/>
      <c r="D337" s="1895"/>
      <c r="E337" s="1895"/>
      <c r="F337" s="1895"/>
      <c r="G337" s="1895"/>
      <c r="H337" s="1895"/>
      <c r="I337" s="1895"/>
      <c r="J337" s="1895"/>
      <c r="K337" s="1895"/>
    </row>
    <row r="338" spans="1:11" ht="15.75" customHeight="1">
      <c r="A338" s="1895"/>
      <c r="B338" s="1895"/>
      <c r="C338" s="1895"/>
      <c r="D338" s="1895"/>
      <c r="E338" s="1895"/>
      <c r="F338" s="1895"/>
      <c r="G338" s="1895"/>
      <c r="H338" s="1895"/>
      <c r="I338" s="1895"/>
      <c r="J338" s="1895"/>
      <c r="K338" s="1895"/>
    </row>
    <row r="339" spans="1:11" ht="15.75" customHeight="1">
      <c r="A339" s="1895"/>
      <c r="B339" s="1895"/>
      <c r="C339" s="1895"/>
      <c r="D339" s="1895"/>
      <c r="E339" s="1895"/>
      <c r="F339" s="1895"/>
      <c r="G339" s="1895"/>
      <c r="H339" s="1895"/>
      <c r="I339" s="1895"/>
      <c r="J339" s="1895"/>
      <c r="K339" s="1895"/>
    </row>
    <row r="340" spans="1:11" ht="15.75" customHeight="1">
      <c r="A340" s="1895"/>
      <c r="B340" s="1895"/>
      <c r="C340" s="1895"/>
      <c r="D340" s="1895"/>
      <c r="E340" s="1895"/>
      <c r="F340" s="1895"/>
      <c r="G340" s="1895"/>
      <c r="H340" s="1895"/>
      <c r="I340" s="1895"/>
      <c r="J340" s="1895"/>
      <c r="K340" s="1895"/>
    </row>
    <row r="341" spans="1:11" ht="15.75" customHeight="1">
      <c r="A341" s="1895"/>
      <c r="B341" s="1895"/>
      <c r="C341" s="1895"/>
      <c r="D341" s="1895"/>
      <c r="E341" s="1895"/>
      <c r="F341" s="1895"/>
      <c r="G341" s="1895"/>
      <c r="H341" s="1895"/>
      <c r="I341" s="1895"/>
      <c r="J341" s="1895"/>
      <c r="K341" s="1895"/>
    </row>
    <row r="342" spans="1:11" ht="15.75" customHeight="1">
      <c r="A342" s="1895"/>
      <c r="B342" s="1895"/>
      <c r="C342" s="1895"/>
      <c r="D342" s="1895"/>
      <c r="E342" s="1895"/>
      <c r="F342" s="1895"/>
      <c r="G342" s="1895"/>
      <c r="H342" s="1895"/>
      <c r="I342" s="1895"/>
      <c r="J342" s="1895"/>
      <c r="K342" s="1895"/>
    </row>
    <row r="343" spans="1:11" ht="15.75" customHeight="1">
      <c r="A343" s="1895"/>
      <c r="B343" s="1895"/>
      <c r="C343" s="1895"/>
      <c r="D343" s="1895"/>
      <c r="E343" s="1895"/>
      <c r="F343" s="1895"/>
      <c r="G343" s="1895"/>
      <c r="H343" s="1895"/>
      <c r="I343" s="1895"/>
      <c r="J343" s="1895"/>
      <c r="K343" s="1895"/>
    </row>
    <row r="344" spans="1:11" ht="15.75" customHeight="1">
      <c r="A344" s="1895"/>
      <c r="B344" s="1895"/>
      <c r="C344" s="1895"/>
      <c r="D344" s="1895"/>
      <c r="E344" s="1895"/>
      <c r="F344" s="1895"/>
      <c r="G344" s="1895"/>
      <c r="H344" s="1895"/>
      <c r="I344" s="1895"/>
      <c r="J344" s="1895"/>
      <c r="K344" s="1895"/>
    </row>
    <row r="345" spans="1:11" ht="15.75" customHeight="1">
      <c r="A345" s="1895"/>
      <c r="B345" s="1895"/>
      <c r="C345" s="1895"/>
      <c r="D345" s="1895"/>
      <c r="E345" s="1895"/>
      <c r="F345" s="1895"/>
      <c r="G345" s="1895"/>
      <c r="H345" s="1895"/>
      <c r="I345" s="1895"/>
      <c r="J345" s="1895"/>
      <c r="K345" s="1895"/>
    </row>
    <row r="346" spans="1:11" ht="15.75" customHeight="1">
      <c r="A346" s="1895"/>
      <c r="B346" s="1895"/>
      <c r="C346" s="1895"/>
      <c r="D346" s="1895"/>
      <c r="E346" s="1895"/>
      <c r="F346" s="1895"/>
      <c r="G346" s="1895"/>
      <c r="H346" s="1895"/>
      <c r="I346" s="1895"/>
      <c r="J346" s="1895"/>
      <c r="K346" s="1895"/>
    </row>
    <row r="347" spans="1:11" ht="15.75" customHeight="1">
      <c r="A347" s="1895"/>
      <c r="B347" s="1895"/>
      <c r="C347" s="1895"/>
      <c r="D347" s="1895"/>
      <c r="E347" s="1895"/>
      <c r="F347" s="1895"/>
      <c r="G347" s="1895"/>
      <c r="H347" s="1895"/>
      <c r="I347" s="1895"/>
      <c r="J347" s="1895"/>
      <c r="K347" s="1895"/>
    </row>
    <row r="348" spans="1:11" ht="15.75" customHeight="1">
      <c r="A348" s="1895"/>
      <c r="B348" s="1895"/>
      <c r="C348" s="1895"/>
      <c r="D348" s="1895"/>
      <c r="E348" s="1895"/>
      <c r="F348" s="1895"/>
      <c r="G348" s="1895"/>
      <c r="H348" s="1895"/>
      <c r="I348" s="1895"/>
      <c r="J348" s="1895"/>
      <c r="K348" s="1895"/>
    </row>
    <row r="349" spans="1:11" ht="15.75" customHeight="1">
      <c r="A349" s="1895"/>
      <c r="B349" s="1895"/>
      <c r="C349" s="1895"/>
      <c r="D349" s="1895"/>
      <c r="E349" s="1895"/>
      <c r="F349" s="1895"/>
      <c r="G349" s="1895"/>
      <c r="H349" s="1895"/>
      <c r="I349" s="1895"/>
      <c r="J349" s="1895"/>
      <c r="K349" s="1895"/>
    </row>
    <row r="350" spans="1:11" ht="15.75" customHeight="1">
      <c r="A350" s="1895"/>
      <c r="B350" s="1895"/>
      <c r="C350" s="1895"/>
      <c r="D350" s="1895"/>
      <c r="E350" s="1895"/>
      <c r="F350" s="1895"/>
      <c r="G350" s="1895"/>
      <c r="H350" s="1895"/>
      <c r="I350" s="1895"/>
      <c r="J350" s="1895"/>
      <c r="K350" s="1895"/>
    </row>
    <row r="351" spans="1:11" ht="15.75" customHeight="1">
      <c r="A351" s="1895"/>
      <c r="B351" s="1895"/>
      <c r="C351" s="1895"/>
      <c r="D351" s="1895"/>
      <c r="E351" s="1895"/>
      <c r="F351" s="1895"/>
      <c r="G351" s="1895"/>
      <c r="H351" s="1895"/>
      <c r="I351" s="1895"/>
      <c r="J351" s="1895"/>
      <c r="K351" s="1895"/>
    </row>
    <row r="352" spans="1:11" ht="15.75" customHeight="1">
      <c r="A352" s="1895"/>
      <c r="B352" s="1895"/>
      <c r="C352" s="1895"/>
      <c r="D352" s="1895"/>
      <c r="E352" s="1895"/>
      <c r="F352" s="1895"/>
      <c r="G352" s="1895"/>
      <c r="H352" s="1895"/>
      <c r="I352" s="1895"/>
      <c r="J352" s="1895"/>
      <c r="K352" s="1895"/>
    </row>
    <row r="353" spans="1:11" ht="15.75" customHeight="1">
      <c r="A353" s="1895"/>
      <c r="B353" s="1895"/>
      <c r="C353" s="1895"/>
      <c r="D353" s="1895"/>
      <c r="E353" s="1895"/>
      <c r="F353" s="1895"/>
      <c r="G353" s="1895"/>
      <c r="H353" s="1895"/>
      <c r="I353" s="1895"/>
      <c r="J353" s="1895"/>
      <c r="K353" s="1895"/>
    </row>
    <row r="354" spans="1:11" ht="15.75" customHeight="1">
      <c r="A354" s="1895"/>
      <c r="B354" s="1895"/>
      <c r="C354" s="1895"/>
      <c r="D354" s="1895"/>
      <c r="E354" s="1895"/>
      <c r="F354" s="1895"/>
      <c r="G354" s="1895"/>
      <c r="H354" s="1895"/>
      <c r="I354" s="1895"/>
      <c r="J354" s="1895"/>
      <c r="K354" s="1895"/>
    </row>
    <row r="355" spans="1:11" ht="15.75" customHeight="1">
      <c r="A355" s="1895"/>
      <c r="B355" s="1895"/>
      <c r="C355" s="1895"/>
      <c r="D355" s="1895"/>
      <c r="E355" s="1895"/>
      <c r="F355" s="1895"/>
      <c r="G355" s="1895"/>
      <c r="H355" s="1895"/>
      <c r="I355" s="1895"/>
      <c r="J355" s="1895"/>
      <c r="K355" s="1895"/>
    </row>
    <row r="356" spans="1:11" ht="15.75" customHeight="1">
      <c r="A356" s="1895"/>
      <c r="B356" s="1895"/>
      <c r="C356" s="1895"/>
      <c r="D356" s="1895"/>
      <c r="E356" s="1895"/>
      <c r="F356" s="1895"/>
      <c r="G356" s="1895"/>
      <c r="H356" s="1895"/>
      <c r="I356" s="1895"/>
      <c r="J356" s="1895"/>
      <c r="K356" s="1895"/>
    </row>
    <row r="357" spans="1:11" ht="15.75" customHeight="1">
      <c r="A357" s="1895"/>
      <c r="B357" s="1895"/>
      <c r="C357" s="1895"/>
      <c r="D357" s="1895"/>
      <c r="E357" s="1895"/>
      <c r="F357" s="1895"/>
      <c r="G357" s="1895"/>
      <c r="H357" s="1895"/>
      <c r="I357" s="1895"/>
      <c r="J357" s="1895"/>
      <c r="K357" s="1895"/>
    </row>
    <row r="358" spans="1:11" ht="15.75" customHeight="1">
      <c r="A358" s="1895"/>
      <c r="B358" s="1895"/>
      <c r="C358" s="1895"/>
      <c r="D358" s="1895"/>
      <c r="E358" s="1895"/>
      <c r="F358" s="1895"/>
      <c r="G358" s="1895"/>
      <c r="H358" s="1895"/>
      <c r="I358" s="1895"/>
      <c r="J358" s="1895"/>
      <c r="K358" s="1895"/>
    </row>
    <row r="359" spans="1:11" ht="15.75" customHeight="1">
      <c r="A359" s="1895"/>
      <c r="B359" s="1895"/>
      <c r="C359" s="1895"/>
      <c r="D359" s="1895"/>
      <c r="E359" s="1895"/>
      <c r="F359" s="1895"/>
      <c r="G359" s="1895"/>
      <c r="H359" s="1895"/>
      <c r="I359" s="1895"/>
      <c r="J359" s="1895"/>
      <c r="K359" s="1895"/>
    </row>
    <row r="360" spans="1:11" ht="15.75" customHeight="1">
      <c r="A360" s="1895"/>
      <c r="B360" s="1895"/>
      <c r="C360" s="1895"/>
      <c r="D360" s="1895"/>
      <c r="E360" s="1895"/>
      <c r="F360" s="1895"/>
      <c r="G360" s="1895"/>
      <c r="H360" s="1895"/>
      <c r="I360" s="1895"/>
      <c r="J360" s="1895"/>
      <c r="K360" s="1895"/>
    </row>
    <row r="361" spans="1:11" ht="15.75" customHeight="1">
      <c r="A361" s="1895"/>
      <c r="B361" s="1895"/>
      <c r="C361" s="1895"/>
      <c r="D361" s="1895"/>
      <c r="E361" s="1895"/>
      <c r="F361" s="1895"/>
      <c r="G361" s="1895"/>
      <c r="H361" s="1895"/>
      <c r="I361" s="1895"/>
      <c r="J361" s="1895"/>
      <c r="K361" s="1895"/>
    </row>
    <row r="362" spans="1:11" ht="15.75" customHeight="1">
      <c r="A362" s="1895"/>
      <c r="B362" s="1895"/>
      <c r="C362" s="1895"/>
      <c r="D362" s="1895"/>
      <c r="E362" s="1895"/>
      <c r="F362" s="1895"/>
      <c r="G362" s="1895"/>
      <c r="H362" s="1895"/>
      <c r="I362" s="1895"/>
      <c r="J362" s="1895"/>
      <c r="K362" s="1895"/>
    </row>
    <row r="363" spans="1:11" ht="15.75" customHeight="1">
      <c r="A363" s="1895"/>
      <c r="B363" s="1895"/>
      <c r="C363" s="1895"/>
      <c r="D363" s="1895"/>
      <c r="E363" s="1895"/>
      <c r="F363" s="1895"/>
      <c r="G363" s="1895"/>
      <c r="H363" s="1895"/>
      <c r="I363" s="1895"/>
      <c r="J363" s="1895"/>
      <c r="K363" s="1895"/>
    </row>
    <row r="364" spans="1:11" ht="15.75" customHeight="1">
      <c r="A364" s="1895"/>
      <c r="B364" s="1895"/>
      <c r="C364" s="1895"/>
      <c r="D364" s="1895"/>
      <c r="E364" s="1895"/>
      <c r="F364" s="1895"/>
      <c r="G364" s="1895"/>
      <c r="H364" s="1895"/>
      <c r="I364" s="1895"/>
      <c r="J364" s="1895"/>
      <c r="K364" s="1895"/>
    </row>
    <row r="365" spans="1:11" ht="15.75" customHeight="1">
      <c r="A365" s="1895"/>
      <c r="B365" s="1895"/>
      <c r="C365" s="1895"/>
      <c r="D365" s="1895"/>
      <c r="E365" s="1895"/>
      <c r="F365" s="1895"/>
      <c r="G365" s="1895"/>
      <c r="H365" s="1895"/>
      <c r="I365" s="1895"/>
      <c r="J365" s="1895"/>
      <c r="K365" s="1895"/>
    </row>
    <row r="366" spans="1:11" ht="15.75" customHeight="1">
      <c r="A366" s="1895"/>
      <c r="B366" s="1895"/>
      <c r="C366" s="1895"/>
      <c r="D366" s="1895"/>
      <c r="E366" s="1895"/>
      <c r="F366" s="1895"/>
      <c r="G366" s="1895"/>
      <c r="H366" s="1895"/>
      <c r="I366" s="1895"/>
      <c r="J366" s="1895"/>
      <c r="K366" s="1895"/>
    </row>
    <row r="367" spans="1:11" ht="15.75" customHeight="1">
      <c r="A367" s="1895"/>
      <c r="B367" s="1895"/>
      <c r="C367" s="1895"/>
      <c r="D367" s="1895"/>
      <c r="E367" s="1895"/>
      <c r="F367" s="1895"/>
      <c r="G367" s="1895"/>
      <c r="H367" s="1895"/>
      <c r="I367" s="1895"/>
      <c r="J367" s="1895"/>
      <c r="K367" s="1895"/>
    </row>
    <row r="368" spans="1:11" ht="15.75" customHeight="1">
      <c r="A368" s="1895"/>
      <c r="B368" s="1895"/>
      <c r="C368" s="1895"/>
      <c r="D368" s="1895"/>
      <c r="E368" s="1895"/>
      <c r="F368" s="1895"/>
      <c r="G368" s="1895"/>
      <c r="H368" s="1895"/>
      <c r="I368" s="1895"/>
      <c r="J368" s="1895"/>
      <c r="K368" s="1895"/>
    </row>
    <row r="369" spans="1:11" ht="15.75" customHeight="1">
      <c r="A369" s="1895"/>
      <c r="B369" s="1895"/>
      <c r="C369" s="1895"/>
      <c r="D369" s="1895"/>
      <c r="E369" s="1895"/>
      <c r="F369" s="1895"/>
      <c r="G369" s="1895"/>
      <c r="H369" s="1895"/>
      <c r="I369" s="1895"/>
      <c r="J369" s="1895"/>
      <c r="K369" s="1895"/>
    </row>
    <row r="370" spans="1:11" ht="15.75" customHeight="1">
      <c r="A370" s="1895"/>
      <c r="B370" s="1895"/>
      <c r="C370" s="1895"/>
      <c r="D370" s="1895"/>
      <c r="E370" s="1895"/>
      <c r="F370" s="1895"/>
      <c r="G370" s="1895"/>
      <c r="H370" s="1895"/>
      <c r="I370" s="1895"/>
      <c r="J370" s="1895"/>
      <c r="K370" s="1895"/>
    </row>
    <row r="371" spans="1:11" ht="15.75" customHeight="1">
      <c r="A371" s="1895"/>
      <c r="B371" s="1895"/>
      <c r="C371" s="1895"/>
      <c r="D371" s="1895"/>
      <c r="E371" s="1895"/>
      <c r="F371" s="1895"/>
      <c r="G371" s="1895"/>
      <c r="H371" s="1895"/>
      <c r="I371" s="1895"/>
      <c r="J371" s="1895"/>
      <c r="K371" s="1895"/>
    </row>
    <row r="372" spans="1:11" ht="15.75" customHeight="1">
      <c r="A372" s="1895"/>
      <c r="B372" s="1895"/>
      <c r="C372" s="1895"/>
      <c r="D372" s="1895"/>
      <c r="E372" s="1895"/>
      <c r="F372" s="1895"/>
      <c r="G372" s="1895"/>
      <c r="H372" s="1895"/>
      <c r="I372" s="1895"/>
      <c r="J372" s="1895"/>
      <c r="K372" s="1895"/>
    </row>
    <row r="373" spans="1:11" ht="15.75" customHeight="1">
      <c r="A373" s="1895"/>
      <c r="B373" s="1895"/>
      <c r="C373" s="1895"/>
      <c r="D373" s="1895"/>
      <c r="E373" s="1895"/>
      <c r="F373" s="1895"/>
      <c r="G373" s="1895"/>
      <c r="H373" s="1895"/>
      <c r="I373" s="1895"/>
      <c r="J373" s="1895"/>
      <c r="K373" s="1895"/>
    </row>
    <row r="374" spans="1:11" ht="15.75" customHeight="1">
      <c r="A374" s="1895"/>
      <c r="B374" s="1895"/>
      <c r="C374" s="1895"/>
      <c r="D374" s="1895"/>
      <c r="E374" s="1895"/>
      <c r="F374" s="1895"/>
      <c r="G374" s="1895"/>
      <c r="H374" s="1895"/>
      <c r="I374" s="1895"/>
      <c r="J374" s="1895"/>
      <c r="K374" s="1895"/>
    </row>
    <row r="375" spans="1:11" ht="15.75" customHeight="1">
      <c r="A375" s="1895"/>
      <c r="B375" s="1895"/>
      <c r="C375" s="1895"/>
      <c r="D375" s="1895"/>
      <c r="E375" s="1895"/>
      <c r="F375" s="1895"/>
      <c r="G375" s="1895"/>
      <c r="H375" s="1895"/>
      <c r="I375" s="1895"/>
      <c r="J375" s="1895"/>
      <c r="K375" s="1895"/>
    </row>
    <row r="376" spans="1:11" ht="15.75" customHeight="1">
      <c r="A376" s="1895"/>
      <c r="B376" s="1895"/>
      <c r="C376" s="1895"/>
      <c r="D376" s="1895"/>
      <c r="E376" s="1895"/>
      <c r="F376" s="1895"/>
      <c r="G376" s="1895"/>
      <c r="H376" s="1895"/>
      <c r="I376" s="1895"/>
      <c r="J376" s="1895"/>
      <c r="K376" s="1895"/>
    </row>
    <row r="377" spans="1:11" ht="15.75" customHeight="1">
      <c r="A377" s="1895"/>
      <c r="B377" s="1895"/>
      <c r="C377" s="1895"/>
      <c r="D377" s="1895"/>
      <c r="E377" s="1895"/>
      <c r="F377" s="1895"/>
      <c r="G377" s="1895"/>
      <c r="H377" s="1895"/>
      <c r="I377" s="1895"/>
      <c r="J377" s="1895"/>
      <c r="K377" s="1895"/>
    </row>
    <row r="378" spans="1:11" ht="15.75" customHeight="1">
      <c r="A378" s="1895"/>
      <c r="B378" s="1895"/>
      <c r="C378" s="1895"/>
      <c r="D378" s="1895"/>
      <c r="E378" s="1895"/>
      <c r="F378" s="1895"/>
      <c r="G378" s="1895"/>
      <c r="H378" s="1895"/>
      <c r="I378" s="1895"/>
      <c r="J378" s="1895"/>
      <c r="K378" s="1895"/>
    </row>
    <row r="379" spans="1:11" ht="15.75" customHeight="1">
      <c r="A379" s="1895"/>
      <c r="B379" s="1895"/>
      <c r="C379" s="1895"/>
      <c r="D379" s="1895"/>
      <c r="E379" s="1895"/>
      <c r="F379" s="1895"/>
      <c r="G379" s="1895"/>
      <c r="H379" s="1895"/>
      <c r="I379" s="1895"/>
      <c r="J379" s="1895"/>
      <c r="K379" s="1895"/>
    </row>
    <row r="380" spans="1:11" ht="15.75" customHeight="1">
      <c r="A380" s="1895"/>
      <c r="B380" s="1895"/>
      <c r="C380" s="1895"/>
      <c r="D380" s="1895"/>
      <c r="E380" s="1895"/>
      <c r="F380" s="1895"/>
      <c r="G380" s="1895"/>
      <c r="H380" s="1895"/>
      <c r="I380" s="1895"/>
      <c r="J380" s="1895"/>
      <c r="K380" s="1895"/>
    </row>
    <row r="381" spans="1:11" ht="15.75" customHeight="1">
      <c r="A381" s="1895"/>
      <c r="B381" s="1895"/>
      <c r="C381" s="1895"/>
      <c r="D381" s="1895"/>
      <c r="E381" s="1895"/>
      <c r="F381" s="1895"/>
      <c r="G381" s="1895"/>
      <c r="H381" s="1895"/>
      <c r="I381" s="1895"/>
      <c r="J381" s="1895"/>
      <c r="K381" s="1895"/>
    </row>
    <row r="382" spans="1:11" ht="15.75" customHeight="1">
      <c r="A382" s="1895"/>
      <c r="B382" s="1895"/>
      <c r="C382" s="1895"/>
      <c r="D382" s="1895"/>
      <c r="E382" s="1895"/>
      <c r="F382" s="1895"/>
      <c r="G382" s="1895"/>
      <c r="H382" s="1895"/>
      <c r="I382" s="1895"/>
      <c r="J382" s="1895"/>
      <c r="K382" s="1895"/>
    </row>
    <row r="383" spans="1:11" ht="15.75" customHeight="1">
      <c r="A383" s="1895"/>
      <c r="B383" s="1895"/>
      <c r="C383" s="1895"/>
      <c r="D383" s="1895"/>
      <c r="E383" s="1895"/>
      <c r="F383" s="1895"/>
      <c r="G383" s="1895"/>
      <c r="H383" s="1895"/>
      <c r="I383" s="1895"/>
      <c r="J383" s="1895"/>
      <c r="K383" s="1895"/>
    </row>
    <row r="384" spans="1:11" ht="15.75" customHeight="1">
      <c r="A384" s="1895"/>
      <c r="B384" s="1895"/>
      <c r="C384" s="1895"/>
      <c r="D384" s="1895"/>
      <c r="E384" s="1895"/>
      <c r="F384" s="1895"/>
      <c r="G384" s="1895"/>
      <c r="H384" s="1895"/>
      <c r="I384" s="1895"/>
      <c r="J384" s="1895"/>
      <c r="K384" s="1895"/>
    </row>
    <row r="385" spans="1:11" ht="15.75" customHeight="1">
      <c r="A385" s="1895"/>
      <c r="B385" s="1895"/>
      <c r="C385" s="1895"/>
      <c r="D385" s="1895"/>
      <c r="E385" s="1895"/>
      <c r="F385" s="1895"/>
      <c r="G385" s="1895"/>
      <c r="H385" s="1895"/>
      <c r="I385" s="1895"/>
      <c r="J385" s="1895"/>
      <c r="K385" s="1895"/>
    </row>
    <row r="386" spans="1:11" ht="15.75" customHeight="1">
      <c r="A386" s="1895"/>
      <c r="B386" s="1895"/>
      <c r="C386" s="1895"/>
      <c r="D386" s="1895"/>
      <c r="E386" s="1895"/>
      <c r="F386" s="1895"/>
      <c r="G386" s="1895"/>
      <c r="H386" s="1895"/>
      <c r="I386" s="1895"/>
      <c r="J386" s="1895"/>
      <c r="K386" s="1895"/>
    </row>
    <row r="387" spans="1:11" ht="15.75" customHeight="1">
      <c r="A387" s="1895"/>
      <c r="B387" s="1895"/>
      <c r="C387" s="1895"/>
      <c r="D387" s="1895"/>
      <c r="E387" s="1895"/>
      <c r="F387" s="1895"/>
      <c r="G387" s="1895"/>
      <c r="H387" s="1895"/>
      <c r="I387" s="1895"/>
      <c r="J387" s="1895"/>
      <c r="K387" s="1895"/>
    </row>
    <row r="388" spans="1:11" ht="15.75" customHeight="1">
      <c r="A388" s="1895"/>
      <c r="B388" s="1895"/>
      <c r="C388" s="1895"/>
      <c r="D388" s="1895"/>
      <c r="E388" s="1895"/>
      <c r="F388" s="1895"/>
      <c r="G388" s="1895"/>
      <c r="H388" s="1895"/>
      <c r="I388" s="1895"/>
      <c r="J388" s="1895"/>
      <c r="K388" s="1895"/>
    </row>
    <row r="389" spans="1:11" ht="15.75" customHeight="1">
      <c r="A389" s="1895"/>
      <c r="B389" s="1895"/>
      <c r="C389" s="1895"/>
      <c r="D389" s="1895"/>
      <c r="E389" s="1895"/>
      <c r="F389" s="1895"/>
      <c r="G389" s="1895"/>
      <c r="H389" s="1895"/>
      <c r="I389" s="1895"/>
      <c r="J389" s="1895"/>
      <c r="K389" s="1895"/>
    </row>
    <row r="390" spans="1:11" ht="15.75" customHeight="1">
      <c r="A390" s="1895"/>
      <c r="B390" s="1895"/>
      <c r="C390" s="1895"/>
      <c r="D390" s="1895"/>
      <c r="E390" s="1895"/>
      <c r="F390" s="1895"/>
      <c r="G390" s="1895"/>
      <c r="H390" s="1895"/>
      <c r="I390" s="1895"/>
      <c r="J390" s="1895"/>
      <c r="K390" s="1895"/>
    </row>
    <row r="391" spans="1:11" ht="15.75" customHeight="1">
      <c r="A391" s="1895"/>
      <c r="B391" s="1895"/>
      <c r="C391" s="1895"/>
      <c r="D391" s="1895"/>
      <c r="E391" s="1895"/>
      <c r="F391" s="1895"/>
      <c r="G391" s="1895"/>
      <c r="H391" s="1895"/>
      <c r="I391" s="1895"/>
      <c r="J391" s="1895"/>
      <c r="K391" s="1895"/>
    </row>
    <row r="392" spans="1:11" ht="15.75" customHeight="1">
      <c r="A392" s="1895"/>
      <c r="B392" s="1895"/>
      <c r="C392" s="1895"/>
      <c r="D392" s="1895"/>
      <c r="E392" s="1895"/>
      <c r="F392" s="1895"/>
      <c r="G392" s="1895"/>
      <c r="H392" s="1895"/>
      <c r="I392" s="1895"/>
      <c r="J392" s="1895"/>
      <c r="K392" s="1895"/>
    </row>
    <row r="393" spans="1:11" ht="15.75" customHeight="1">
      <c r="A393" s="1895"/>
      <c r="B393" s="1895"/>
      <c r="C393" s="1895"/>
      <c r="D393" s="1895"/>
      <c r="E393" s="1895"/>
      <c r="F393" s="1895"/>
      <c r="G393" s="1895"/>
      <c r="H393" s="1895"/>
      <c r="I393" s="1895"/>
      <c r="J393" s="1895"/>
      <c r="K393" s="1895"/>
    </row>
    <row r="394" spans="1:11" ht="15.75" customHeight="1">
      <c r="A394" s="1895"/>
      <c r="B394" s="1895"/>
      <c r="C394" s="1895"/>
      <c r="D394" s="1895"/>
      <c r="E394" s="1895"/>
      <c r="F394" s="1895"/>
      <c r="G394" s="1895"/>
      <c r="H394" s="1895"/>
      <c r="I394" s="1895"/>
      <c r="J394" s="1895"/>
      <c r="K394" s="1895"/>
    </row>
    <row r="395" spans="1:11" ht="15.75" customHeight="1">
      <c r="A395" s="1895"/>
      <c r="B395" s="1895"/>
      <c r="C395" s="1895"/>
      <c r="D395" s="1895"/>
      <c r="E395" s="1895"/>
      <c r="F395" s="1895"/>
      <c r="G395" s="1895"/>
      <c r="H395" s="1895"/>
      <c r="I395" s="1895"/>
      <c r="J395" s="1895"/>
      <c r="K395" s="1895"/>
    </row>
    <row r="396" spans="1:11" ht="15.75" customHeight="1">
      <c r="A396" s="1895"/>
      <c r="B396" s="1895"/>
      <c r="C396" s="1895"/>
      <c r="D396" s="1895"/>
      <c r="E396" s="1895"/>
      <c r="F396" s="1895"/>
      <c r="G396" s="1895"/>
      <c r="H396" s="1895"/>
      <c r="I396" s="1895"/>
      <c r="J396" s="1895"/>
      <c r="K396" s="1895"/>
    </row>
    <row r="397" spans="1:11" ht="15.75" customHeight="1">
      <c r="A397" s="1895"/>
      <c r="B397" s="1895"/>
      <c r="C397" s="1895"/>
      <c r="D397" s="1895"/>
      <c r="E397" s="1895"/>
      <c r="F397" s="1895"/>
      <c r="G397" s="1895"/>
      <c r="H397" s="1895"/>
      <c r="I397" s="1895"/>
      <c r="J397" s="1895"/>
      <c r="K397" s="1895"/>
    </row>
    <row r="398" spans="1:11" ht="15.75" customHeight="1">
      <c r="A398" s="1895"/>
      <c r="B398" s="1895"/>
      <c r="C398" s="1895"/>
      <c r="D398" s="1895"/>
      <c r="E398" s="1895"/>
      <c r="F398" s="1895"/>
      <c r="G398" s="1895"/>
      <c r="H398" s="1895"/>
      <c r="I398" s="1895"/>
      <c r="J398" s="1895"/>
      <c r="K398" s="1895"/>
    </row>
    <row r="399" spans="1:11" ht="15.75" customHeight="1">
      <c r="A399" s="1895"/>
      <c r="B399" s="1895"/>
      <c r="C399" s="1895"/>
      <c r="D399" s="1895"/>
      <c r="E399" s="1895"/>
      <c r="F399" s="1895"/>
      <c r="G399" s="1895"/>
      <c r="H399" s="1895"/>
      <c r="I399" s="1895"/>
      <c r="J399" s="1895"/>
      <c r="K399" s="1895"/>
    </row>
    <row r="400" spans="1:11" ht="15.75" customHeight="1">
      <c r="A400" s="1895"/>
      <c r="B400" s="1895"/>
      <c r="C400" s="1895"/>
      <c r="D400" s="1895"/>
      <c r="E400" s="1895"/>
      <c r="F400" s="1895"/>
      <c r="G400" s="1895"/>
      <c r="H400" s="1895"/>
      <c r="I400" s="1895"/>
      <c r="J400" s="1895"/>
      <c r="K400" s="1895"/>
    </row>
    <row r="401" spans="1:11" ht="15.75" customHeight="1">
      <c r="A401" s="1895"/>
      <c r="B401" s="1895"/>
      <c r="C401" s="1895"/>
      <c r="D401" s="1895"/>
      <c r="E401" s="1895"/>
      <c r="F401" s="1895"/>
      <c r="G401" s="1895"/>
      <c r="H401" s="1895"/>
      <c r="I401" s="1895"/>
      <c r="J401" s="1895"/>
      <c r="K401" s="1895"/>
    </row>
    <row r="402" spans="1:11" ht="15.75" customHeight="1">
      <c r="A402" s="1895"/>
      <c r="B402" s="1895"/>
      <c r="C402" s="1895"/>
      <c r="D402" s="1895"/>
      <c r="E402" s="1895"/>
      <c r="F402" s="1895"/>
      <c r="G402" s="1895"/>
      <c r="H402" s="1895"/>
      <c r="I402" s="1895"/>
      <c r="J402" s="1895"/>
      <c r="K402" s="1895"/>
    </row>
    <row r="403" spans="1:11" ht="15.75" customHeight="1">
      <c r="A403" s="1895"/>
      <c r="B403" s="1895"/>
      <c r="C403" s="1895"/>
      <c r="D403" s="1895"/>
      <c r="E403" s="1895"/>
      <c r="F403" s="1895"/>
      <c r="G403" s="1895"/>
      <c r="H403" s="1895"/>
      <c r="I403" s="1895"/>
      <c r="J403" s="1895"/>
      <c r="K403" s="1895"/>
    </row>
    <row r="404" spans="1:11" ht="15.75" customHeight="1">
      <c r="A404" s="1895"/>
      <c r="B404" s="1895"/>
      <c r="C404" s="1895"/>
      <c r="D404" s="1895"/>
      <c r="E404" s="1895"/>
      <c r="F404" s="1895"/>
      <c r="G404" s="1895"/>
      <c r="H404" s="1895"/>
      <c r="I404" s="1895"/>
      <c r="J404" s="1895"/>
      <c r="K404" s="1895"/>
    </row>
    <row r="405" spans="1:11" ht="15.75" customHeight="1">
      <c r="A405" s="1895"/>
      <c r="B405" s="1895"/>
      <c r="C405" s="1895"/>
      <c r="D405" s="1895"/>
      <c r="E405" s="1895"/>
      <c r="F405" s="1895"/>
      <c r="G405" s="1895"/>
      <c r="H405" s="1895"/>
      <c r="I405" s="1895"/>
      <c r="J405" s="1895"/>
      <c r="K405" s="1895"/>
    </row>
    <row r="406" spans="1:11" ht="15.75" customHeight="1">
      <c r="A406" s="1895"/>
      <c r="B406" s="1895"/>
      <c r="C406" s="1895"/>
      <c r="D406" s="1895"/>
      <c r="E406" s="1895"/>
      <c r="F406" s="1895"/>
      <c r="G406" s="1895"/>
      <c r="H406" s="1895"/>
      <c r="I406" s="1895"/>
      <c r="J406" s="1895"/>
      <c r="K406" s="1895"/>
    </row>
    <row r="407" spans="1:11" ht="15.75" customHeight="1">
      <c r="A407" s="1895"/>
      <c r="B407" s="1895"/>
      <c r="C407" s="1895"/>
      <c r="D407" s="1895"/>
      <c r="E407" s="1895"/>
      <c r="F407" s="1895"/>
      <c r="G407" s="1895"/>
      <c r="H407" s="1895"/>
      <c r="I407" s="1895"/>
      <c r="J407" s="1895"/>
      <c r="K407" s="1895"/>
    </row>
    <row r="408" spans="1:11" ht="15.75" customHeight="1">
      <c r="A408" s="1895"/>
      <c r="B408" s="1895"/>
      <c r="C408" s="1895"/>
      <c r="D408" s="1895"/>
      <c r="E408" s="1895"/>
      <c r="F408" s="1895"/>
      <c r="G408" s="1895"/>
      <c r="H408" s="1895"/>
      <c r="I408" s="1895"/>
      <c r="J408" s="1895"/>
      <c r="K408" s="1895"/>
    </row>
    <row r="409" spans="1:11" ht="15.75" customHeight="1">
      <c r="A409" s="1895"/>
      <c r="B409" s="1895"/>
      <c r="C409" s="1895"/>
      <c r="D409" s="1895"/>
      <c r="E409" s="1895"/>
      <c r="F409" s="1895"/>
      <c r="G409" s="1895"/>
      <c r="H409" s="1895"/>
      <c r="I409" s="1895"/>
      <c r="J409" s="1895"/>
      <c r="K409" s="1895"/>
    </row>
    <row r="410" spans="1:11" ht="15.75" customHeight="1">
      <c r="A410" s="1895"/>
      <c r="B410" s="1895"/>
      <c r="C410" s="1895"/>
      <c r="D410" s="1895"/>
      <c r="E410" s="1895"/>
      <c r="F410" s="1895"/>
      <c r="G410" s="1895"/>
      <c r="H410" s="1895"/>
      <c r="I410" s="1895"/>
      <c r="J410" s="1895"/>
      <c r="K410" s="1895"/>
    </row>
    <row r="411" spans="1:11" ht="15.75" customHeight="1">
      <c r="A411" s="1895"/>
      <c r="B411" s="1895"/>
      <c r="C411" s="1895"/>
      <c r="D411" s="1895"/>
      <c r="E411" s="1895"/>
      <c r="F411" s="1895"/>
      <c r="G411" s="1895"/>
      <c r="H411" s="1895"/>
      <c r="I411" s="1895"/>
      <c r="J411" s="1895"/>
      <c r="K411" s="1895"/>
    </row>
    <row r="412" spans="1:11" ht="15.75" customHeight="1">
      <c r="A412" s="1895"/>
      <c r="B412" s="1895"/>
      <c r="C412" s="1895"/>
      <c r="D412" s="1895"/>
      <c r="E412" s="1895"/>
      <c r="F412" s="1895"/>
      <c r="G412" s="1895"/>
      <c r="H412" s="1895"/>
      <c r="I412" s="1895"/>
      <c r="J412" s="1895"/>
      <c r="K412" s="1895"/>
    </row>
    <row r="413" spans="1:11" ht="15.75" customHeight="1">
      <c r="A413" s="1895"/>
      <c r="B413" s="1895"/>
      <c r="C413" s="1895"/>
      <c r="D413" s="1895"/>
      <c r="E413" s="1895"/>
      <c r="F413" s="1895"/>
      <c r="G413" s="1895"/>
      <c r="H413" s="1895"/>
      <c r="I413" s="1895"/>
      <c r="J413" s="1895"/>
      <c r="K413" s="1895"/>
    </row>
    <row r="414" spans="1:11" ht="15.75" customHeight="1">
      <c r="A414" s="1895"/>
      <c r="B414" s="1895"/>
      <c r="C414" s="1895"/>
      <c r="D414" s="1895"/>
      <c r="E414" s="1895"/>
      <c r="F414" s="1895"/>
      <c r="G414" s="1895"/>
      <c r="H414" s="1895"/>
      <c r="I414" s="1895"/>
      <c r="J414" s="1895"/>
      <c r="K414" s="1895"/>
    </row>
    <row r="415" spans="1:11" ht="15.75" customHeight="1">
      <c r="A415" s="1895"/>
      <c r="B415" s="1895"/>
      <c r="C415" s="1895"/>
      <c r="D415" s="1895"/>
      <c r="E415" s="1895"/>
      <c r="F415" s="1895"/>
      <c r="G415" s="1895"/>
      <c r="H415" s="1895"/>
      <c r="I415" s="1895"/>
      <c r="J415" s="1895"/>
      <c r="K415" s="1895"/>
    </row>
    <row r="416" spans="1:11" ht="15.75" customHeight="1">
      <c r="A416" s="1895"/>
      <c r="B416" s="1895"/>
      <c r="C416" s="1895"/>
      <c r="D416" s="1895"/>
      <c r="E416" s="1895"/>
      <c r="F416" s="1895"/>
      <c r="G416" s="1895"/>
      <c r="H416" s="1895"/>
      <c r="I416" s="1895"/>
      <c r="J416" s="1895"/>
      <c r="K416" s="1895"/>
    </row>
    <row r="417" spans="1:11" ht="15.75" customHeight="1">
      <c r="A417" s="1895"/>
      <c r="B417" s="1895"/>
      <c r="C417" s="1895"/>
      <c r="D417" s="1895"/>
      <c r="E417" s="1895"/>
      <c r="F417" s="1895"/>
      <c r="G417" s="1895"/>
      <c r="H417" s="1895"/>
      <c r="I417" s="1895"/>
      <c r="J417" s="1895"/>
      <c r="K417" s="1895"/>
    </row>
    <row r="418" spans="1:11" ht="15.75" customHeight="1">
      <c r="A418" s="1895"/>
      <c r="B418" s="1895"/>
      <c r="C418" s="1895"/>
      <c r="D418" s="1895"/>
      <c r="E418" s="1895"/>
      <c r="F418" s="1895"/>
      <c r="G418" s="1895"/>
      <c r="H418" s="1895"/>
      <c r="I418" s="1895"/>
      <c r="J418" s="1895"/>
      <c r="K418" s="1895"/>
    </row>
    <row r="419" spans="1:11" ht="15.75" customHeight="1">
      <c r="A419" s="1895"/>
      <c r="B419" s="1895"/>
      <c r="C419" s="1895"/>
      <c r="D419" s="1895"/>
      <c r="E419" s="1895"/>
      <c r="F419" s="1895"/>
      <c r="G419" s="1895"/>
      <c r="H419" s="1895"/>
      <c r="I419" s="1895"/>
      <c r="J419" s="1895"/>
      <c r="K419" s="1895"/>
    </row>
    <row r="420" spans="1:11" ht="15.75" customHeight="1">
      <c r="A420" s="1895"/>
      <c r="B420" s="1895"/>
      <c r="C420" s="1895"/>
      <c r="D420" s="1895"/>
      <c r="E420" s="1895"/>
      <c r="F420" s="1895"/>
      <c r="G420" s="1895"/>
      <c r="H420" s="1895"/>
      <c r="I420" s="1895"/>
      <c r="J420" s="1895"/>
      <c r="K420" s="1895"/>
    </row>
    <row r="421" spans="1:11" ht="15.75" customHeight="1">
      <c r="A421" s="1895"/>
      <c r="B421" s="1895"/>
      <c r="C421" s="1895"/>
      <c r="D421" s="1895"/>
      <c r="E421" s="1895"/>
      <c r="F421" s="1895"/>
      <c r="G421" s="1895"/>
      <c r="H421" s="1895"/>
      <c r="I421" s="1895"/>
      <c r="J421" s="1895"/>
      <c r="K421" s="1895"/>
    </row>
    <row r="422" spans="1:11" ht="15.75" customHeight="1">
      <c r="A422" s="1895"/>
      <c r="B422" s="1895"/>
      <c r="C422" s="1895"/>
      <c r="D422" s="1895"/>
      <c r="E422" s="1895"/>
      <c r="F422" s="1895"/>
      <c r="G422" s="1895"/>
      <c r="H422" s="1895"/>
      <c r="I422" s="1895"/>
      <c r="J422" s="1895"/>
      <c r="K422" s="1895"/>
    </row>
    <row r="423" spans="1:11" ht="15.75" customHeight="1">
      <c r="A423" s="1895"/>
      <c r="B423" s="1895"/>
      <c r="C423" s="1895"/>
      <c r="D423" s="1895"/>
      <c r="E423" s="1895"/>
      <c r="F423" s="1895"/>
      <c r="G423" s="1895"/>
      <c r="H423" s="1895"/>
      <c r="I423" s="1895"/>
      <c r="J423" s="1895"/>
      <c r="K423" s="1895"/>
    </row>
    <row r="424" spans="1:11" ht="15.75" customHeight="1">
      <c r="A424" s="1895"/>
      <c r="B424" s="1895"/>
      <c r="C424" s="1895"/>
      <c r="D424" s="1895"/>
      <c r="E424" s="1895"/>
      <c r="F424" s="1895"/>
      <c r="G424" s="1895"/>
      <c r="H424" s="1895"/>
      <c r="I424" s="1895"/>
      <c r="J424" s="1895"/>
      <c r="K424" s="1895"/>
    </row>
    <row r="425" spans="1:11" ht="15.75" customHeight="1">
      <c r="A425" s="1895"/>
      <c r="B425" s="1895"/>
      <c r="C425" s="1895"/>
      <c r="D425" s="1895"/>
      <c r="E425" s="1895"/>
      <c r="F425" s="1895"/>
      <c r="G425" s="1895"/>
      <c r="H425" s="1895"/>
      <c r="I425" s="1895"/>
      <c r="J425" s="1895"/>
      <c r="K425" s="1895"/>
    </row>
    <row r="426" spans="1:11" ht="15.75" customHeight="1">
      <c r="A426" s="1895"/>
      <c r="B426" s="1895"/>
      <c r="C426" s="1895"/>
      <c r="D426" s="1895"/>
      <c r="E426" s="1895"/>
      <c r="F426" s="1895"/>
      <c r="G426" s="1895"/>
      <c r="H426" s="1895"/>
      <c r="I426" s="1895"/>
      <c r="J426" s="1895"/>
      <c r="K426" s="1895"/>
    </row>
    <row r="427" spans="1:11" ht="15.75" customHeight="1">
      <c r="A427" s="1895"/>
      <c r="B427" s="1895"/>
      <c r="C427" s="1895"/>
      <c r="D427" s="1895"/>
      <c r="E427" s="1895"/>
      <c r="F427" s="1895"/>
      <c r="G427" s="1895"/>
      <c r="H427" s="1895"/>
      <c r="I427" s="1895"/>
      <c r="J427" s="1895"/>
      <c r="K427" s="1895"/>
    </row>
    <row r="428" spans="1:11" ht="15.75" customHeight="1">
      <c r="A428" s="1895"/>
      <c r="B428" s="1895"/>
      <c r="C428" s="1895"/>
      <c r="D428" s="1895"/>
      <c r="E428" s="1895"/>
      <c r="F428" s="1895"/>
      <c r="G428" s="1895"/>
      <c r="H428" s="1895"/>
      <c r="I428" s="1895"/>
      <c r="J428" s="1895"/>
      <c r="K428" s="1895"/>
    </row>
    <row r="429" spans="1:11" ht="15.75" customHeight="1">
      <c r="A429" s="1895"/>
      <c r="B429" s="1895"/>
      <c r="C429" s="1895"/>
      <c r="D429" s="1895"/>
      <c r="E429" s="1895"/>
      <c r="F429" s="1895"/>
      <c r="G429" s="1895"/>
      <c r="H429" s="1895"/>
      <c r="I429" s="1895"/>
      <c r="J429" s="1895"/>
      <c r="K429" s="1895"/>
    </row>
    <row r="430" spans="1:11" ht="15.75" customHeight="1">
      <c r="A430" s="1895"/>
      <c r="B430" s="1895"/>
      <c r="C430" s="1895"/>
      <c r="D430" s="1895"/>
      <c r="E430" s="1895"/>
      <c r="F430" s="1895"/>
      <c r="G430" s="1895"/>
      <c r="H430" s="1895"/>
      <c r="I430" s="1895"/>
      <c r="J430" s="1895"/>
      <c r="K430" s="1895"/>
    </row>
    <row r="431" spans="1:11" ht="15.75" customHeight="1">
      <c r="A431" s="1895"/>
      <c r="B431" s="1895"/>
      <c r="C431" s="1895"/>
      <c r="D431" s="1895"/>
      <c r="E431" s="1895"/>
      <c r="F431" s="1895"/>
      <c r="G431" s="1895"/>
      <c r="H431" s="1895"/>
      <c r="I431" s="1895"/>
      <c r="J431" s="1895"/>
      <c r="K431" s="1895"/>
    </row>
    <row r="432" spans="1:11" ht="15.75" customHeight="1">
      <c r="A432" s="1895"/>
      <c r="B432" s="1895"/>
      <c r="C432" s="1895"/>
      <c r="D432" s="1895"/>
      <c r="E432" s="1895"/>
      <c r="F432" s="1895"/>
      <c r="G432" s="1895"/>
      <c r="H432" s="1895"/>
      <c r="I432" s="1895"/>
      <c r="J432" s="1895"/>
      <c r="K432" s="1895"/>
    </row>
    <row r="433" spans="1:11" ht="15.75" customHeight="1">
      <c r="A433" s="1895"/>
      <c r="B433" s="1895"/>
      <c r="C433" s="1895"/>
      <c r="D433" s="1895"/>
      <c r="E433" s="1895"/>
      <c r="F433" s="1895"/>
      <c r="G433" s="1895"/>
      <c r="H433" s="1895"/>
      <c r="I433" s="1895"/>
      <c r="J433" s="1895"/>
      <c r="K433" s="1895"/>
    </row>
    <row r="434" spans="1:11" ht="15.75" customHeight="1">
      <c r="A434" s="1895"/>
      <c r="B434" s="1895"/>
      <c r="C434" s="1895"/>
      <c r="D434" s="1895"/>
      <c r="E434" s="1895"/>
      <c r="F434" s="1895"/>
      <c r="G434" s="1895"/>
      <c r="H434" s="1895"/>
      <c r="I434" s="1895"/>
      <c r="J434" s="1895"/>
      <c r="K434" s="1895"/>
    </row>
    <row r="435" spans="1:11" ht="15.75" customHeight="1">
      <c r="A435" s="1895"/>
      <c r="B435" s="1895"/>
      <c r="C435" s="1895"/>
      <c r="D435" s="1895"/>
      <c r="E435" s="1895"/>
      <c r="F435" s="1895"/>
      <c r="G435" s="1895"/>
      <c r="H435" s="1895"/>
      <c r="I435" s="1895"/>
      <c r="J435" s="1895"/>
      <c r="K435" s="1895"/>
    </row>
    <row r="436" spans="1:11" ht="15.75" customHeight="1">
      <c r="A436" s="1895"/>
      <c r="B436" s="1895"/>
      <c r="C436" s="1895"/>
      <c r="D436" s="1895"/>
      <c r="E436" s="1895"/>
      <c r="F436" s="1895"/>
      <c r="G436" s="1895"/>
      <c r="H436" s="1895"/>
      <c r="I436" s="1895"/>
      <c r="J436" s="1895"/>
      <c r="K436" s="1895"/>
    </row>
    <row r="437" spans="1:11" ht="15.75" customHeight="1">
      <c r="A437" s="1895"/>
      <c r="B437" s="1895"/>
      <c r="C437" s="1895"/>
      <c r="D437" s="1895"/>
      <c r="E437" s="1895"/>
      <c r="F437" s="1895"/>
      <c r="G437" s="1895"/>
      <c r="H437" s="1895"/>
      <c r="I437" s="1895"/>
      <c r="J437" s="1895"/>
      <c r="K437" s="1895"/>
    </row>
    <row r="438" spans="1:11" ht="15.75" customHeight="1">
      <c r="A438" s="1895"/>
      <c r="B438" s="1895"/>
      <c r="C438" s="1895"/>
      <c r="D438" s="1895"/>
      <c r="E438" s="1895"/>
      <c r="F438" s="1895"/>
      <c r="G438" s="1895"/>
      <c r="H438" s="1895"/>
      <c r="I438" s="1895"/>
      <c r="J438" s="1895"/>
      <c r="K438" s="1895"/>
    </row>
    <row r="439" spans="1:11" ht="15.75" customHeight="1">
      <c r="A439" s="1895"/>
      <c r="B439" s="1895"/>
      <c r="C439" s="1895"/>
      <c r="D439" s="1895"/>
      <c r="E439" s="1895"/>
      <c r="F439" s="1895"/>
      <c r="G439" s="1895"/>
      <c r="H439" s="1895"/>
      <c r="I439" s="1895"/>
      <c r="J439" s="1895"/>
      <c r="K439" s="1895"/>
    </row>
    <row r="440" spans="1:11" ht="15.75" customHeight="1">
      <c r="A440" s="1895"/>
      <c r="B440" s="1895"/>
      <c r="C440" s="1895"/>
      <c r="D440" s="1895"/>
      <c r="E440" s="1895"/>
      <c r="F440" s="1895"/>
      <c r="G440" s="1895"/>
      <c r="H440" s="1895"/>
      <c r="I440" s="1895"/>
      <c r="J440" s="1895"/>
      <c r="K440" s="1895"/>
    </row>
    <row r="441" spans="1:11" ht="15.75" customHeight="1">
      <c r="A441" s="1895"/>
      <c r="B441" s="1895"/>
      <c r="C441" s="1895"/>
      <c r="D441" s="1895"/>
      <c r="E441" s="1895"/>
      <c r="F441" s="1895"/>
      <c r="G441" s="1895"/>
      <c r="H441" s="1895"/>
      <c r="I441" s="1895"/>
      <c r="J441" s="1895"/>
      <c r="K441" s="1895"/>
    </row>
    <row r="442" spans="1:11" ht="15.75" customHeight="1">
      <c r="A442" s="1895"/>
      <c r="B442" s="1895"/>
      <c r="C442" s="1895"/>
      <c r="D442" s="1895"/>
      <c r="E442" s="1895"/>
      <c r="F442" s="1895"/>
      <c r="G442" s="1895"/>
      <c r="H442" s="1895"/>
      <c r="I442" s="1895"/>
      <c r="J442" s="1895"/>
      <c r="K442" s="1895"/>
    </row>
    <row r="443" spans="1:11" ht="15.75" customHeight="1">
      <c r="A443" s="1895"/>
      <c r="B443" s="1895"/>
      <c r="C443" s="1895"/>
      <c r="D443" s="1895"/>
      <c r="E443" s="1895"/>
      <c r="F443" s="1895"/>
      <c r="G443" s="1895"/>
      <c r="H443" s="1895"/>
      <c r="I443" s="1895"/>
      <c r="J443" s="1895"/>
      <c r="K443" s="1895"/>
    </row>
    <row r="444" spans="1:11" ht="15.75" customHeight="1">
      <c r="A444" s="1895"/>
      <c r="B444" s="1895"/>
      <c r="C444" s="1895"/>
      <c r="D444" s="1895"/>
      <c r="E444" s="1895"/>
      <c r="F444" s="1895"/>
      <c r="G444" s="1895"/>
      <c r="H444" s="1895"/>
      <c r="I444" s="1895"/>
      <c r="J444" s="1895"/>
      <c r="K444" s="1895"/>
    </row>
    <row r="445" spans="1:11" ht="15.75" customHeight="1">
      <c r="A445" s="1895"/>
      <c r="B445" s="1895"/>
      <c r="C445" s="1895"/>
      <c r="D445" s="1895"/>
      <c r="E445" s="1895"/>
      <c r="F445" s="1895"/>
      <c r="G445" s="1895"/>
      <c r="H445" s="1895"/>
      <c r="I445" s="1895"/>
      <c r="J445" s="1895"/>
      <c r="K445" s="1895"/>
    </row>
    <row r="446" spans="1:11" ht="15.75" customHeight="1">
      <c r="A446" s="1895"/>
      <c r="B446" s="1895"/>
      <c r="C446" s="1895"/>
      <c r="D446" s="1895"/>
      <c r="E446" s="1895"/>
      <c r="F446" s="1895"/>
      <c r="G446" s="1895"/>
      <c r="H446" s="1895"/>
      <c r="I446" s="1895"/>
      <c r="J446" s="1895"/>
      <c r="K446" s="1895"/>
    </row>
    <row r="447" spans="1:11" ht="15.75" customHeight="1">
      <c r="A447" s="1895"/>
      <c r="B447" s="1895"/>
      <c r="C447" s="1895"/>
      <c r="D447" s="1895"/>
      <c r="E447" s="1895"/>
      <c r="F447" s="1895"/>
      <c r="G447" s="1895"/>
      <c r="H447" s="1895"/>
      <c r="I447" s="1895"/>
      <c r="J447" s="1895"/>
      <c r="K447" s="1895"/>
    </row>
    <row r="448" spans="1:11" ht="15.75" customHeight="1">
      <c r="A448" s="1895"/>
      <c r="B448" s="1895"/>
      <c r="C448" s="1895"/>
      <c r="D448" s="1895"/>
      <c r="E448" s="1895"/>
      <c r="F448" s="1895"/>
      <c r="G448" s="1895"/>
      <c r="H448" s="1895"/>
      <c r="I448" s="1895"/>
      <c r="J448" s="1895"/>
      <c r="K448" s="1895"/>
    </row>
    <row r="449" spans="1:11" ht="15.75" customHeight="1">
      <c r="A449" s="1895"/>
      <c r="B449" s="1895"/>
      <c r="C449" s="1895"/>
      <c r="D449" s="1895"/>
      <c r="E449" s="1895"/>
      <c r="F449" s="1895"/>
      <c r="G449" s="1895"/>
      <c r="H449" s="1895"/>
      <c r="I449" s="1895"/>
      <c r="J449" s="1895"/>
      <c r="K449" s="1895"/>
    </row>
    <row r="450" spans="1:11" ht="15.75" customHeight="1">
      <c r="A450" s="1895"/>
      <c r="B450" s="1895"/>
      <c r="C450" s="1895"/>
      <c r="D450" s="1895"/>
      <c r="E450" s="1895"/>
      <c r="F450" s="1895"/>
      <c r="G450" s="1895"/>
      <c r="H450" s="1895"/>
      <c r="I450" s="1895"/>
      <c r="J450" s="1895"/>
      <c r="K450" s="1895"/>
    </row>
    <row r="451" spans="1:11" ht="15.75" customHeight="1">
      <c r="A451" s="1895"/>
      <c r="B451" s="1895"/>
      <c r="C451" s="1895"/>
      <c r="D451" s="1895"/>
      <c r="E451" s="1895"/>
      <c r="F451" s="1895"/>
      <c r="G451" s="1895"/>
      <c r="H451" s="1895"/>
      <c r="I451" s="1895"/>
      <c r="J451" s="1895"/>
      <c r="K451" s="1895"/>
    </row>
    <row r="452" spans="1:11" ht="15.75" customHeight="1">
      <c r="A452" s="1895"/>
      <c r="B452" s="1895"/>
      <c r="C452" s="1895"/>
      <c r="D452" s="1895"/>
      <c r="E452" s="1895"/>
      <c r="F452" s="1895"/>
      <c r="G452" s="1895"/>
      <c r="H452" s="1895"/>
      <c r="I452" s="1895"/>
      <c r="J452" s="1895"/>
      <c r="K452" s="1895"/>
    </row>
    <row r="453" spans="1:11" ht="15.75" customHeight="1">
      <c r="A453" s="1895"/>
      <c r="B453" s="1895"/>
      <c r="C453" s="1895"/>
      <c r="D453" s="1895"/>
      <c r="E453" s="1895"/>
      <c r="F453" s="1895"/>
      <c r="G453" s="1895"/>
      <c r="H453" s="1895"/>
      <c r="I453" s="1895"/>
      <c r="J453" s="1895"/>
      <c r="K453" s="1895"/>
    </row>
    <row r="454" spans="1:11" ht="15.75" customHeight="1">
      <c r="A454" s="1895"/>
      <c r="B454" s="1895"/>
      <c r="C454" s="1895"/>
      <c r="D454" s="1895"/>
      <c r="E454" s="1895"/>
      <c r="F454" s="1895"/>
      <c r="G454" s="1895"/>
      <c r="H454" s="1895"/>
      <c r="I454" s="1895"/>
      <c r="J454" s="1895"/>
      <c r="K454" s="1895"/>
    </row>
    <row r="455" spans="1:11" ht="15.75" customHeight="1">
      <c r="A455" s="1895"/>
      <c r="B455" s="1895"/>
      <c r="C455" s="1895"/>
      <c r="D455" s="1895"/>
      <c r="E455" s="1895"/>
      <c r="F455" s="1895"/>
      <c r="G455" s="1895"/>
      <c r="H455" s="1895"/>
      <c r="I455" s="1895"/>
      <c r="J455" s="1895"/>
      <c r="K455" s="1895"/>
    </row>
    <row r="456" spans="1:11" ht="15.75" customHeight="1">
      <c r="A456" s="1895"/>
      <c r="B456" s="1895"/>
      <c r="C456" s="1895"/>
      <c r="D456" s="1895"/>
      <c r="E456" s="1895"/>
      <c r="F456" s="1895"/>
      <c r="G456" s="1895"/>
      <c r="H456" s="1895"/>
      <c r="I456" s="1895"/>
      <c r="J456" s="1895"/>
      <c r="K456" s="1895"/>
    </row>
    <row r="457" spans="1:11" ht="15.75" customHeight="1">
      <c r="A457" s="1895"/>
      <c r="B457" s="1895"/>
      <c r="C457" s="1895"/>
      <c r="D457" s="1895"/>
      <c r="E457" s="1895"/>
      <c r="F457" s="1895"/>
      <c r="G457" s="1895"/>
      <c r="H457" s="1895"/>
      <c r="I457" s="1895"/>
      <c r="J457" s="1895"/>
      <c r="K457" s="1895"/>
    </row>
    <row r="458" spans="1:11" ht="15.75" customHeight="1">
      <c r="A458" s="1895"/>
      <c r="B458" s="1895"/>
      <c r="C458" s="1895"/>
      <c r="D458" s="1895"/>
      <c r="E458" s="1895"/>
      <c r="F458" s="1895"/>
      <c r="G458" s="1895"/>
      <c r="H458" s="1895"/>
      <c r="I458" s="1895"/>
      <c r="J458" s="1895"/>
      <c r="K458" s="1895"/>
    </row>
    <row r="459" spans="1:11" ht="15.75" customHeight="1">
      <c r="A459" s="1895"/>
      <c r="B459" s="1895"/>
      <c r="C459" s="1895"/>
      <c r="D459" s="1895"/>
      <c r="E459" s="1895"/>
      <c r="F459" s="1895"/>
      <c r="G459" s="1895"/>
      <c r="H459" s="1895"/>
      <c r="I459" s="1895"/>
      <c r="J459" s="1895"/>
      <c r="K459" s="1895"/>
    </row>
    <row r="460" spans="1:11" ht="15.75" customHeight="1">
      <c r="A460" s="1895"/>
      <c r="B460" s="1895"/>
      <c r="C460" s="1895"/>
      <c r="D460" s="1895"/>
      <c r="E460" s="1895"/>
      <c r="F460" s="1895"/>
      <c r="G460" s="1895"/>
      <c r="H460" s="1895"/>
      <c r="I460" s="1895"/>
      <c r="J460" s="1895"/>
      <c r="K460" s="1895"/>
    </row>
    <row r="461" spans="1:11" ht="15.75" customHeight="1">
      <c r="A461" s="1895"/>
      <c r="B461" s="1895"/>
      <c r="C461" s="1895"/>
      <c r="D461" s="1895"/>
      <c r="E461" s="1895"/>
      <c r="F461" s="1895"/>
      <c r="G461" s="1895"/>
      <c r="H461" s="1895"/>
      <c r="I461" s="1895"/>
      <c r="J461" s="1895"/>
      <c r="K461" s="1895"/>
    </row>
    <row r="462" spans="1:11" ht="15.75" customHeight="1">
      <c r="A462" s="1895"/>
      <c r="B462" s="1895"/>
      <c r="C462" s="1895"/>
      <c r="D462" s="1895"/>
      <c r="E462" s="1895"/>
      <c r="F462" s="1895"/>
      <c r="G462" s="1895"/>
      <c r="H462" s="1895"/>
      <c r="I462" s="1895"/>
      <c r="J462" s="1895"/>
      <c r="K462" s="1895"/>
    </row>
    <row r="463" spans="1:11" ht="15.75" customHeight="1">
      <c r="A463" s="1895"/>
      <c r="B463" s="1895"/>
      <c r="C463" s="1895"/>
      <c r="D463" s="1895"/>
      <c r="E463" s="1895"/>
      <c r="F463" s="1895"/>
      <c r="G463" s="1895"/>
      <c r="H463" s="1895"/>
      <c r="I463" s="1895"/>
      <c r="J463" s="1895"/>
      <c r="K463" s="1895"/>
    </row>
    <row r="464" spans="1:11" ht="15.75" customHeight="1">
      <c r="A464" s="1895"/>
      <c r="B464" s="1895"/>
      <c r="C464" s="1895"/>
      <c r="D464" s="1895"/>
      <c r="E464" s="1895"/>
      <c r="F464" s="1895"/>
      <c r="G464" s="1895"/>
      <c r="H464" s="1895"/>
      <c r="I464" s="1895"/>
      <c r="J464" s="1895"/>
      <c r="K464" s="1895"/>
    </row>
    <row r="465" spans="1:11" ht="15.75" customHeight="1">
      <c r="A465" s="1895"/>
      <c r="B465" s="1895"/>
      <c r="C465" s="1895"/>
      <c r="D465" s="1895"/>
      <c r="E465" s="1895"/>
      <c r="F465" s="1895"/>
      <c r="G465" s="1895"/>
      <c r="H465" s="1895"/>
      <c r="I465" s="1895"/>
      <c r="J465" s="1895"/>
      <c r="K465" s="1895"/>
    </row>
    <row r="466" spans="1:11" ht="15.75" customHeight="1">
      <c r="A466" s="1895"/>
      <c r="B466" s="1895"/>
      <c r="C466" s="1895"/>
      <c r="D466" s="1895"/>
      <c r="E466" s="1895"/>
      <c r="F466" s="1895"/>
      <c r="G466" s="1895"/>
      <c r="H466" s="1895"/>
      <c r="I466" s="1895"/>
      <c r="J466" s="1895"/>
      <c r="K466" s="1895"/>
    </row>
    <row r="467" spans="1:11" ht="15.75" customHeight="1">
      <c r="A467" s="1895"/>
      <c r="B467" s="1895"/>
      <c r="C467" s="1895"/>
      <c r="D467" s="1895"/>
      <c r="E467" s="1895"/>
      <c r="F467" s="1895"/>
      <c r="G467" s="1895"/>
      <c r="H467" s="1895"/>
      <c r="I467" s="1895"/>
      <c r="J467" s="1895"/>
      <c r="K467" s="1895"/>
    </row>
    <row r="468" spans="1:11" ht="15.75" customHeight="1">
      <c r="A468" s="1895"/>
      <c r="B468" s="1895"/>
      <c r="C468" s="1895"/>
      <c r="D468" s="1895"/>
      <c r="E468" s="1895"/>
      <c r="F468" s="1895"/>
      <c r="G468" s="1895"/>
      <c r="H468" s="1895"/>
      <c r="I468" s="1895"/>
      <c r="J468" s="1895"/>
      <c r="K468" s="1895"/>
    </row>
    <row r="469" spans="1:11" ht="15.75" customHeight="1">
      <c r="A469" s="1895"/>
      <c r="B469" s="1895"/>
      <c r="C469" s="1895"/>
      <c r="D469" s="1895"/>
      <c r="E469" s="1895"/>
      <c r="F469" s="1895"/>
      <c r="G469" s="1895"/>
      <c r="H469" s="1895"/>
      <c r="I469" s="1895"/>
      <c r="J469" s="1895"/>
      <c r="K469" s="1895"/>
    </row>
    <row r="470" spans="1:11" ht="15.75" customHeight="1">
      <c r="A470" s="1895"/>
      <c r="B470" s="1895"/>
      <c r="C470" s="1895"/>
      <c r="D470" s="1895"/>
      <c r="E470" s="1895"/>
      <c r="F470" s="1895"/>
      <c r="G470" s="1895"/>
      <c r="H470" s="1895"/>
      <c r="I470" s="1895"/>
      <c r="J470" s="1895"/>
      <c r="K470" s="1895"/>
    </row>
    <row r="471" spans="1:11" ht="15.75" customHeight="1">
      <c r="A471" s="1895"/>
      <c r="B471" s="1895"/>
      <c r="C471" s="1895"/>
      <c r="D471" s="1895"/>
      <c r="E471" s="1895"/>
      <c r="F471" s="1895"/>
      <c r="G471" s="1895"/>
      <c r="H471" s="1895"/>
      <c r="I471" s="1895"/>
      <c r="J471" s="1895"/>
      <c r="K471" s="1895"/>
    </row>
    <row r="472" spans="1:11" ht="15.75" customHeight="1">
      <c r="A472" s="1895"/>
      <c r="B472" s="1895"/>
      <c r="C472" s="1895"/>
      <c r="D472" s="1895"/>
      <c r="E472" s="1895"/>
      <c r="F472" s="1895"/>
      <c r="G472" s="1895"/>
      <c r="H472" s="1895"/>
      <c r="I472" s="1895"/>
      <c r="J472" s="1895"/>
      <c r="K472" s="1895"/>
    </row>
    <row r="473" spans="1:11" ht="15.75" customHeight="1">
      <c r="A473" s="1895"/>
      <c r="B473" s="1895"/>
      <c r="C473" s="1895"/>
      <c r="D473" s="1895"/>
      <c r="E473" s="1895"/>
      <c r="F473" s="1895"/>
      <c r="G473" s="1895"/>
      <c r="H473" s="1895"/>
      <c r="I473" s="1895"/>
      <c r="J473" s="1895"/>
      <c r="K473" s="1895"/>
    </row>
    <row r="474" spans="1:11" ht="15.75" customHeight="1">
      <c r="A474" s="1895"/>
      <c r="B474" s="1895"/>
      <c r="C474" s="1895"/>
      <c r="D474" s="1895"/>
      <c r="E474" s="1895"/>
      <c r="F474" s="1895"/>
      <c r="G474" s="1895"/>
      <c r="H474" s="1895"/>
      <c r="I474" s="1895"/>
      <c r="J474" s="1895"/>
      <c r="K474" s="1895"/>
    </row>
    <row r="475" spans="1:11" ht="15.75" customHeight="1">
      <c r="A475" s="1895"/>
      <c r="B475" s="1895"/>
      <c r="C475" s="1895"/>
      <c r="D475" s="1895"/>
      <c r="E475" s="1895"/>
      <c r="F475" s="1895"/>
      <c r="G475" s="1895"/>
      <c r="H475" s="1895"/>
      <c r="I475" s="1895"/>
      <c r="J475" s="1895"/>
      <c r="K475" s="1895"/>
    </row>
    <row r="476" spans="1:11" ht="15.75" customHeight="1">
      <c r="A476" s="1895"/>
      <c r="B476" s="1895"/>
      <c r="C476" s="1895"/>
      <c r="D476" s="1895"/>
      <c r="E476" s="1895"/>
      <c r="F476" s="1895"/>
      <c r="G476" s="1895"/>
      <c r="H476" s="1895"/>
      <c r="I476" s="1895"/>
      <c r="J476" s="1895"/>
      <c r="K476" s="1895"/>
    </row>
    <row r="477" spans="1:11" ht="15.75" customHeight="1">
      <c r="A477" s="1895"/>
      <c r="B477" s="1895"/>
      <c r="C477" s="1895"/>
      <c r="D477" s="1895"/>
      <c r="E477" s="1895"/>
      <c r="F477" s="1895"/>
      <c r="G477" s="1895"/>
      <c r="H477" s="1895"/>
      <c r="I477" s="1895"/>
      <c r="J477" s="1895"/>
      <c r="K477" s="1895"/>
    </row>
    <row r="478" spans="1:11" ht="15.75" customHeight="1">
      <c r="A478" s="1895"/>
      <c r="B478" s="1895"/>
      <c r="C478" s="1895"/>
      <c r="D478" s="1895"/>
      <c r="E478" s="1895"/>
      <c r="F478" s="1895"/>
      <c r="G478" s="1895"/>
      <c r="H478" s="1895"/>
      <c r="I478" s="1895"/>
      <c r="J478" s="1895"/>
      <c r="K478" s="1895"/>
    </row>
    <row r="479" spans="1:11" ht="15.75" customHeight="1">
      <c r="A479" s="1895"/>
      <c r="B479" s="1895"/>
      <c r="C479" s="1895"/>
      <c r="D479" s="1895"/>
      <c r="E479" s="1895"/>
      <c r="F479" s="1895"/>
      <c r="G479" s="1895"/>
      <c r="H479" s="1895"/>
      <c r="I479" s="1895"/>
      <c r="J479" s="1895"/>
      <c r="K479" s="1895"/>
    </row>
    <row r="480" spans="1:11" ht="15.75" customHeight="1">
      <c r="A480" s="1895"/>
      <c r="B480" s="1895"/>
      <c r="C480" s="1895"/>
      <c r="D480" s="1895"/>
      <c r="E480" s="1895"/>
      <c r="F480" s="1895"/>
      <c r="G480" s="1895"/>
      <c r="H480" s="1895"/>
      <c r="I480" s="1895"/>
      <c r="J480" s="1895"/>
      <c r="K480" s="1895"/>
    </row>
    <row r="481" spans="1:11" ht="15.75" customHeight="1">
      <c r="A481" s="1895"/>
      <c r="B481" s="1895"/>
      <c r="C481" s="1895"/>
      <c r="D481" s="1895"/>
      <c r="E481" s="1895"/>
      <c r="F481" s="1895"/>
      <c r="G481" s="1895"/>
      <c r="H481" s="1895"/>
      <c r="I481" s="1895"/>
      <c r="J481" s="1895"/>
      <c r="K481" s="1895"/>
    </row>
    <row r="482" spans="1:11" ht="15.75" customHeight="1">
      <c r="A482" s="1895"/>
      <c r="B482" s="1895"/>
      <c r="C482" s="1895"/>
      <c r="D482" s="1895"/>
      <c r="E482" s="1895"/>
      <c r="F482" s="1895"/>
      <c r="G482" s="1895"/>
      <c r="H482" s="1895"/>
      <c r="I482" s="1895"/>
      <c r="J482" s="1895"/>
      <c r="K482" s="1895"/>
    </row>
    <row r="483" spans="1:11" ht="15.75" customHeight="1">
      <c r="A483" s="1895"/>
      <c r="B483" s="1895"/>
      <c r="C483" s="1895"/>
      <c r="D483" s="1895"/>
      <c r="E483" s="1895"/>
      <c r="F483" s="1895"/>
      <c r="G483" s="1895"/>
      <c r="H483" s="1895"/>
      <c r="I483" s="1895"/>
      <c r="J483" s="1895"/>
      <c r="K483" s="1895"/>
    </row>
    <row r="484" spans="1:11" ht="15.75" customHeight="1">
      <c r="A484" s="1895"/>
      <c r="B484" s="1895"/>
      <c r="C484" s="1895"/>
      <c r="D484" s="1895"/>
      <c r="E484" s="1895"/>
      <c r="F484" s="1895"/>
      <c r="G484" s="1895"/>
      <c r="H484" s="1895"/>
      <c r="I484" s="1895"/>
      <c r="J484" s="1895"/>
      <c r="K484" s="1895"/>
    </row>
    <row r="485" spans="1:11" ht="15.75" customHeight="1">
      <c r="A485" s="1895"/>
      <c r="B485" s="1895"/>
      <c r="C485" s="1895"/>
      <c r="D485" s="1895"/>
      <c r="E485" s="1895"/>
      <c r="F485" s="1895"/>
      <c r="G485" s="1895"/>
      <c r="H485" s="1895"/>
      <c r="I485" s="1895"/>
      <c r="J485" s="1895"/>
      <c r="K485" s="1895"/>
    </row>
    <row r="486" spans="1:11" ht="15.75" customHeight="1">
      <c r="A486" s="1895"/>
      <c r="B486" s="1895"/>
      <c r="C486" s="1895"/>
      <c r="D486" s="1895"/>
      <c r="E486" s="1895"/>
      <c r="F486" s="1895"/>
      <c r="G486" s="1895"/>
      <c r="H486" s="1895"/>
      <c r="I486" s="1895"/>
      <c r="J486" s="1895"/>
      <c r="K486" s="1895"/>
    </row>
    <row r="487" spans="1:11" ht="15.75" customHeight="1">
      <c r="A487" s="1895"/>
      <c r="B487" s="1895"/>
      <c r="C487" s="1895"/>
      <c r="D487" s="1895"/>
      <c r="E487" s="1895"/>
      <c r="F487" s="1895"/>
      <c r="G487" s="1895"/>
      <c r="H487" s="1895"/>
      <c r="I487" s="1895"/>
      <c r="J487" s="1895"/>
      <c r="K487" s="1895"/>
    </row>
    <row r="488" spans="1:11" ht="15.75" customHeight="1">
      <c r="A488" s="1895"/>
      <c r="B488" s="1895"/>
      <c r="C488" s="1895"/>
      <c r="D488" s="1895"/>
      <c r="E488" s="1895"/>
      <c r="F488" s="1895"/>
      <c r="G488" s="1895"/>
      <c r="H488" s="1895"/>
      <c r="I488" s="1895"/>
      <c r="J488" s="1895"/>
      <c r="K488" s="1895"/>
    </row>
    <row r="489" spans="1:11" ht="15.75" customHeight="1">
      <c r="A489" s="1895"/>
      <c r="B489" s="1895"/>
      <c r="C489" s="1895"/>
      <c r="D489" s="1895"/>
      <c r="E489" s="1895"/>
      <c r="F489" s="1895"/>
      <c r="G489" s="1895"/>
      <c r="H489" s="1895"/>
      <c r="I489" s="1895"/>
      <c r="J489" s="1895"/>
      <c r="K489" s="1895"/>
    </row>
    <row r="490" spans="1:11" ht="15.75" customHeight="1">
      <c r="A490" s="1895"/>
      <c r="B490" s="1895"/>
      <c r="C490" s="1895"/>
      <c r="D490" s="1895"/>
      <c r="E490" s="1895"/>
      <c r="F490" s="1895"/>
      <c r="G490" s="1895"/>
      <c r="H490" s="1895"/>
      <c r="I490" s="1895"/>
      <c r="J490" s="1895"/>
      <c r="K490" s="1895"/>
    </row>
    <row r="491" spans="1:11" ht="15.75" customHeight="1">
      <c r="A491" s="1895"/>
      <c r="B491" s="1895"/>
      <c r="C491" s="1895"/>
      <c r="D491" s="1895"/>
      <c r="E491" s="1895"/>
      <c r="F491" s="1895"/>
      <c r="G491" s="1895"/>
      <c r="H491" s="1895"/>
      <c r="I491" s="1895"/>
      <c r="J491" s="1895"/>
      <c r="K491" s="1895"/>
    </row>
    <row r="492" spans="1:11" ht="15.75" customHeight="1">
      <c r="A492" s="1895"/>
      <c r="B492" s="1895"/>
      <c r="C492" s="1895"/>
      <c r="D492" s="1895"/>
      <c r="E492" s="1895"/>
      <c r="F492" s="1895"/>
      <c r="G492" s="1895"/>
      <c r="H492" s="1895"/>
      <c r="I492" s="1895"/>
      <c r="J492" s="1895"/>
      <c r="K492" s="1895"/>
    </row>
    <row r="493" spans="1:11" ht="15.75" customHeight="1">
      <c r="A493" s="1895"/>
      <c r="B493" s="1895"/>
      <c r="C493" s="1895"/>
      <c r="D493" s="1895"/>
      <c r="E493" s="1895"/>
      <c r="F493" s="1895"/>
      <c r="G493" s="1895"/>
      <c r="H493" s="1895"/>
      <c r="I493" s="1895"/>
      <c r="J493" s="1895"/>
      <c r="K493" s="1895"/>
    </row>
    <row r="494" spans="1:11" ht="15.75" customHeight="1">
      <c r="A494" s="1895"/>
      <c r="B494" s="1895"/>
      <c r="C494" s="1895"/>
      <c r="D494" s="1895"/>
      <c r="E494" s="1895"/>
      <c r="F494" s="1895"/>
      <c r="G494" s="1895"/>
      <c r="H494" s="1895"/>
      <c r="I494" s="1895"/>
      <c r="J494" s="1895"/>
      <c r="K494" s="1895"/>
    </row>
    <row r="495" spans="1:11" ht="15.75" customHeight="1">
      <c r="A495" s="1895"/>
      <c r="B495" s="1895"/>
      <c r="C495" s="1895"/>
      <c r="D495" s="1895"/>
      <c r="E495" s="1895"/>
      <c r="F495" s="1895"/>
      <c r="G495" s="1895"/>
      <c r="H495" s="1895"/>
      <c r="I495" s="1895"/>
      <c r="J495" s="1895"/>
      <c r="K495" s="1895"/>
    </row>
    <row r="496" spans="1:11" ht="15.75" customHeight="1">
      <c r="A496" s="1895"/>
      <c r="B496" s="1895"/>
      <c r="C496" s="1895"/>
      <c r="D496" s="1895"/>
      <c r="E496" s="1895"/>
      <c r="F496" s="1895"/>
      <c r="G496" s="1895"/>
      <c r="H496" s="1895"/>
      <c r="I496" s="1895"/>
      <c r="J496" s="1895"/>
      <c r="K496" s="1895"/>
    </row>
    <row r="497" spans="1:11" ht="15.75" customHeight="1">
      <c r="A497" s="1895"/>
      <c r="B497" s="1895"/>
      <c r="C497" s="1895"/>
      <c r="D497" s="1895"/>
      <c r="E497" s="1895"/>
      <c r="F497" s="1895"/>
      <c r="G497" s="1895"/>
      <c r="H497" s="1895"/>
      <c r="I497" s="1895"/>
      <c r="J497" s="1895"/>
      <c r="K497" s="1895"/>
    </row>
    <row r="498" spans="1:11" ht="15.75" customHeight="1">
      <c r="A498" s="1895"/>
      <c r="B498" s="1895"/>
      <c r="C498" s="1895"/>
      <c r="D498" s="1895"/>
      <c r="E498" s="1895"/>
      <c r="F498" s="1895"/>
      <c r="G498" s="1895"/>
      <c r="H498" s="1895"/>
      <c r="I498" s="1895"/>
      <c r="J498" s="1895"/>
      <c r="K498" s="1895"/>
    </row>
    <row r="499" spans="1:11" ht="15.75" customHeight="1">
      <c r="A499" s="1895"/>
      <c r="B499" s="1895"/>
      <c r="C499" s="1895"/>
      <c r="D499" s="1895"/>
      <c r="E499" s="1895"/>
      <c r="F499" s="1895"/>
      <c r="G499" s="1895"/>
      <c r="H499" s="1895"/>
      <c r="I499" s="1895"/>
      <c r="J499" s="1895"/>
      <c r="K499" s="1895"/>
    </row>
    <row r="500" spans="1:11" ht="15.75" customHeight="1">
      <c r="A500" s="1895"/>
      <c r="B500" s="1895"/>
      <c r="C500" s="1895"/>
      <c r="D500" s="1895"/>
      <c r="E500" s="1895"/>
      <c r="F500" s="1895"/>
      <c r="G500" s="1895"/>
      <c r="H500" s="1895"/>
      <c r="I500" s="1895"/>
      <c r="J500" s="1895"/>
      <c r="K500" s="1895"/>
    </row>
    <row r="501" spans="1:11" ht="15.75" customHeight="1">
      <c r="A501" s="1895"/>
      <c r="B501" s="1895"/>
      <c r="C501" s="1895"/>
      <c r="D501" s="1895"/>
      <c r="E501" s="1895"/>
      <c r="F501" s="1895"/>
      <c r="G501" s="1895"/>
      <c r="H501" s="1895"/>
      <c r="I501" s="1895"/>
      <c r="J501" s="1895"/>
      <c r="K501" s="1895"/>
    </row>
    <row r="502" spans="1:11" ht="15.75" customHeight="1">
      <c r="A502" s="1895"/>
      <c r="B502" s="1895"/>
      <c r="C502" s="1895"/>
      <c r="D502" s="1895"/>
      <c r="E502" s="1895"/>
      <c r="F502" s="1895"/>
      <c r="G502" s="1895"/>
      <c r="H502" s="1895"/>
      <c r="I502" s="1895"/>
      <c r="J502" s="1895"/>
      <c r="K502" s="1895"/>
    </row>
    <row r="503" spans="1:11" ht="15.75" customHeight="1">
      <c r="A503" s="1895"/>
      <c r="B503" s="1895"/>
      <c r="C503" s="1895"/>
      <c r="D503" s="1895"/>
      <c r="E503" s="1895"/>
      <c r="F503" s="1895"/>
      <c r="G503" s="1895"/>
      <c r="H503" s="1895"/>
      <c r="I503" s="1895"/>
      <c r="J503" s="1895"/>
      <c r="K503" s="1895"/>
    </row>
    <row r="504" spans="1:11" ht="15.75" customHeight="1">
      <c r="A504" s="1895"/>
      <c r="B504" s="1895"/>
      <c r="C504" s="1895"/>
      <c r="D504" s="1895"/>
      <c r="E504" s="1895"/>
      <c r="F504" s="1895"/>
      <c r="G504" s="1895"/>
      <c r="H504" s="1895"/>
      <c r="I504" s="1895"/>
      <c r="J504" s="1895"/>
      <c r="K504" s="1895"/>
    </row>
    <row r="505" spans="1:11" ht="15.75" customHeight="1">
      <c r="A505" s="1895"/>
      <c r="B505" s="1895"/>
      <c r="C505" s="1895"/>
      <c r="D505" s="1895"/>
      <c r="E505" s="1895"/>
      <c r="F505" s="1895"/>
      <c r="G505" s="1895"/>
      <c r="H505" s="1895"/>
      <c r="I505" s="1895"/>
      <c r="J505" s="1895"/>
      <c r="K505" s="1895"/>
    </row>
    <row r="506" spans="1:11" ht="15.75" customHeight="1">
      <c r="A506" s="1895"/>
      <c r="B506" s="1895"/>
      <c r="C506" s="1895"/>
      <c r="D506" s="1895"/>
      <c r="E506" s="1895"/>
      <c r="F506" s="1895"/>
      <c r="G506" s="1895"/>
      <c r="H506" s="1895"/>
      <c r="I506" s="1895"/>
      <c r="J506" s="1895"/>
      <c r="K506" s="1895"/>
    </row>
    <row r="507" spans="1:11" ht="15.75" customHeight="1">
      <c r="A507" s="1895"/>
      <c r="B507" s="1895"/>
      <c r="C507" s="1895"/>
      <c r="D507" s="1895"/>
      <c r="E507" s="1895"/>
      <c r="F507" s="1895"/>
      <c r="G507" s="1895"/>
      <c r="H507" s="1895"/>
      <c r="I507" s="1895"/>
      <c r="J507" s="1895"/>
      <c r="K507" s="1895"/>
    </row>
    <row r="508" spans="1:11" ht="15.75" customHeight="1">
      <c r="A508" s="1895"/>
      <c r="B508" s="1895"/>
      <c r="C508" s="1895"/>
      <c r="D508" s="1895"/>
      <c r="E508" s="1895"/>
      <c r="F508" s="1895"/>
      <c r="G508" s="1895"/>
      <c r="H508" s="1895"/>
      <c r="I508" s="1895"/>
      <c r="J508" s="1895"/>
      <c r="K508" s="1895"/>
    </row>
    <row r="509" spans="1:11" ht="15.75" customHeight="1">
      <c r="A509" s="1895"/>
      <c r="B509" s="1895"/>
      <c r="C509" s="1895"/>
      <c r="D509" s="1895"/>
      <c r="E509" s="1895"/>
      <c r="F509" s="1895"/>
      <c r="G509" s="1895"/>
      <c r="H509" s="1895"/>
      <c r="I509" s="1895"/>
      <c r="J509" s="1895"/>
      <c r="K509" s="1895"/>
    </row>
    <row r="510" spans="1:11" ht="15.75" customHeight="1">
      <c r="A510" s="1895"/>
      <c r="B510" s="1895"/>
      <c r="C510" s="1895"/>
      <c r="D510" s="1895"/>
      <c r="E510" s="1895"/>
      <c r="F510" s="1895"/>
      <c r="G510" s="1895"/>
      <c r="H510" s="1895"/>
      <c r="I510" s="1895"/>
      <c r="J510" s="1895"/>
      <c r="K510" s="1895"/>
    </row>
    <row r="511" spans="1:11" ht="15.75" customHeight="1">
      <c r="A511" s="1895"/>
      <c r="B511" s="1895"/>
      <c r="C511" s="1895"/>
      <c r="D511" s="1895"/>
      <c r="E511" s="1895"/>
      <c r="F511" s="1895"/>
      <c r="G511" s="1895"/>
      <c r="H511" s="1895"/>
      <c r="I511" s="1895"/>
      <c r="J511" s="1895"/>
      <c r="K511" s="1895"/>
    </row>
    <row r="512" spans="1:11" ht="15.75" customHeight="1">
      <c r="A512" s="1895"/>
      <c r="B512" s="1895"/>
      <c r="C512" s="1895"/>
      <c r="D512" s="1895"/>
      <c r="E512" s="1895"/>
      <c r="F512" s="1895"/>
      <c r="G512" s="1895"/>
      <c r="H512" s="1895"/>
      <c r="I512" s="1895"/>
      <c r="J512" s="1895"/>
      <c r="K512" s="1895"/>
    </row>
    <row r="513" spans="1:11" ht="15.75" customHeight="1">
      <c r="A513" s="1895"/>
      <c r="B513" s="1895"/>
      <c r="C513" s="1895"/>
      <c r="D513" s="1895"/>
      <c r="E513" s="1895"/>
      <c r="F513" s="1895"/>
      <c r="G513" s="1895"/>
      <c r="H513" s="1895"/>
      <c r="I513" s="1895"/>
      <c r="J513" s="1895"/>
      <c r="K513" s="1895"/>
    </row>
    <row r="514" spans="1:11" ht="15.75" customHeight="1">
      <c r="A514" s="1895"/>
      <c r="B514" s="1895"/>
      <c r="C514" s="1895"/>
      <c r="D514" s="1895"/>
      <c r="E514" s="1895"/>
      <c r="F514" s="1895"/>
      <c r="G514" s="1895"/>
      <c r="H514" s="1895"/>
      <c r="I514" s="1895"/>
      <c r="J514" s="1895"/>
      <c r="K514" s="1895"/>
    </row>
    <row r="515" spans="1:11" ht="15.75" customHeight="1">
      <c r="A515" s="1895"/>
      <c r="B515" s="1895"/>
      <c r="C515" s="1895"/>
      <c r="D515" s="1895"/>
      <c r="E515" s="1895"/>
      <c r="F515" s="1895"/>
      <c r="G515" s="1895"/>
      <c r="H515" s="1895"/>
      <c r="I515" s="1895"/>
      <c r="J515" s="1895"/>
      <c r="K515" s="1895"/>
    </row>
    <row r="516" spans="1:11" ht="15.75" customHeight="1">
      <c r="A516" s="1895"/>
      <c r="B516" s="1895"/>
      <c r="C516" s="1895"/>
      <c r="D516" s="1895"/>
      <c r="E516" s="1895"/>
      <c r="F516" s="1895"/>
      <c r="G516" s="1895"/>
      <c r="H516" s="1895"/>
      <c r="I516" s="1895"/>
      <c r="J516" s="1895"/>
      <c r="K516" s="1895"/>
    </row>
    <row r="517" spans="1:11" ht="15.75" customHeight="1">
      <c r="A517" s="1895"/>
      <c r="B517" s="1895"/>
      <c r="C517" s="1895"/>
      <c r="D517" s="1895"/>
      <c r="E517" s="1895"/>
      <c r="F517" s="1895"/>
      <c r="G517" s="1895"/>
      <c r="H517" s="1895"/>
      <c r="I517" s="1895"/>
      <c r="J517" s="1895"/>
      <c r="K517" s="1895"/>
    </row>
    <row r="518" spans="1:11" ht="15.75" customHeight="1">
      <c r="A518" s="1895"/>
      <c r="B518" s="1895"/>
      <c r="C518" s="1895"/>
      <c r="D518" s="1895"/>
      <c r="E518" s="1895"/>
      <c r="F518" s="1895"/>
      <c r="G518" s="1895"/>
      <c r="H518" s="1895"/>
      <c r="I518" s="1895"/>
      <c r="J518" s="1895"/>
      <c r="K518" s="1895"/>
    </row>
    <row r="519" spans="1:11" ht="15.75" customHeight="1">
      <c r="A519" s="1895"/>
      <c r="B519" s="1895"/>
      <c r="C519" s="1895"/>
      <c r="D519" s="1895"/>
      <c r="E519" s="1895"/>
      <c r="F519" s="1895"/>
      <c r="G519" s="1895"/>
      <c r="H519" s="1895"/>
      <c r="I519" s="1895"/>
      <c r="J519" s="1895"/>
      <c r="K519" s="1895"/>
    </row>
    <row r="520" spans="1:11" ht="15.75" customHeight="1">
      <c r="A520" s="1895"/>
      <c r="B520" s="1895"/>
      <c r="C520" s="1895"/>
      <c r="D520" s="1895"/>
      <c r="E520" s="1895"/>
      <c r="F520" s="1895"/>
      <c r="G520" s="1895"/>
      <c r="H520" s="1895"/>
      <c r="I520" s="1895"/>
      <c r="J520" s="1895"/>
      <c r="K520" s="1895"/>
    </row>
    <row r="521" spans="1:11" ht="15.75" customHeight="1">
      <c r="A521" s="1895"/>
      <c r="B521" s="1895"/>
      <c r="C521" s="1895"/>
      <c r="D521" s="1895"/>
      <c r="E521" s="1895"/>
      <c r="F521" s="1895"/>
      <c r="G521" s="1895"/>
      <c r="H521" s="1895"/>
      <c r="I521" s="1895"/>
      <c r="J521" s="1895"/>
      <c r="K521" s="1895"/>
    </row>
    <row r="522" spans="1:11" ht="15.75" customHeight="1">
      <c r="A522" s="1895"/>
      <c r="B522" s="1895"/>
      <c r="C522" s="1895"/>
      <c r="D522" s="1895"/>
      <c r="E522" s="1895"/>
      <c r="F522" s="1895"/>
      <c r="G522" s="1895"/>
      <c r="H522" s="1895"/>
      <c r="I522" s="1895"/>
      <c r="J522" s="1895"/>
      <c r="K522" s="1895"/>
    </row>
    <row r="523" spans="1:11" ht="15.75" customHeight="1">
      <c r="A523" s="1895"/>
      <c r="B523" s="1895"/>
      <c r="C523" s="1895"/>
      <c r="D523" s="1895"/>
      <c r="E523" s="1895"/>
      <c r="F523" s="1895"/>
      <c r="G523" s="1895"/>
      <c r="H523" s="1895"/>
      <c r="I523" s="1895"/>
      <c r="J523" s="1895"/>
      <c r="K523" s="1895"/>
    </row>
    <row r="524" spans="1:11" ht="15.75" customHeight="1">
      <c r="A524" s="1895"/>
      <c r="B524" s="1895"/>
      <c r="C524" s="1895"/>
      <c r="D524" s="1895"/>
      <c r="E524" s="1895"/>
      <c r="F524" s="1895"/>
      <c r="G524" s="1895"/>
      <c r="H524" s="1895"/>
      <c r="I524" s="1895"/>
      <c r="J524" s="1895"/>
      <c r="K524" s="1895"/>
    </row>
    <row r="525" spans="1:11" ht="15.75" customHeight="1">
      <c r="A525" s="1895"/>
      <c r="B525" s="1895"/>
      <c r="C525" s="1895"/>
      <c r="D525" s="1895"/>
      <c r="E525" s="1895"/>
      <c r="F525" s="1895"/>
      <c r="G525" s="1895"/>
      <c r="H525" s="1895"/>
      <c r="I525" s="1895"/>
      <c r="J525" s="1895"/>
      <c r="K525" s="1895"/>
    </row>
    <row r="526" spans="1:11" ht="15.75" customHeight="1">
      <c r="A526" s="1895"/>
      <c r="B526" s="1895"/>
      <c r="C526" s="1895"/>
      <c r="D526" s="1895"/>
      <c r="E526" s="1895"/>
      <c r="F526" s="1895"/>
      <c r="G526" s="1895"/>
      <c r="H526" s="1895"/>
      <c r="I526" s="1895"/>
      <c r="J526" s="1895"/>
      <c r="K526" s="1895"/>
    </row>
    <row r="527" spans="1:11" ht="15.75" customHeight="1">
      <c r="A527" s="1895"/>
      <c r="B527" s="1895"/>
      <c r="C527" s="1895"/>
      <c r="D527" s="1895"/>
      <c r="E527" s="1895"/>
      <c r="F527" s="1895"/>
      <c r="G527" s="1895"/>
      <c r="H527" s="1895"/>
      <c r="I527" s="1895"/>
      <c r="J527" s="1895"/>
      <c r="K527" s="1895"/>
    </row>
    <row r="528" spans="1:11" ht="15.75" customHeight="1">
      <c r="A528" s="1895"/>
      <c r="B528" s="1895"/>
      <c r="C528" s="1895"/>
      <c r="D528" s="1895"/>
      <c r="E528" s="1895"/>
      <c r="F528" s="1895"/>
      <c r="G528" s="1895"/>
      <c r="H528" s="1895"/>
      <c r="I528" s="1895"/>
      <c r="J528" s="1895"/>
      <c r="K528" s="1895"/>
    </row>
    <row r="529" spans="1:11" ht="15.75" customHeight="1">
      <c r="A529" s="1895"/>
      <c r="B529" s="1895"/>
      <c r="C529" s="1895"/>
      <c r="D529" s="1895"/>
      <c r="E529" s="1895"/>
      <c r="F529" s="1895"/>
      <c r="G529" s="1895"/>
      <c r="H529" s="1895"/>
      <c r="I529" s="1895"/>
      <c r="J529" s="1895"/>
      <c r="K529" s="1895"/>
    </row>
    <row r="530" spans="1:11" ht="15.75" customHeight="1">
      <c r="A530" s="1895"/>
      <c r="B530" s="1895"/>
      <c r="C530" s="1895"/>
      <c r="D530" s="1895"/>
      <c r="E530" s="1895"/>
      <c r="F530" s="1895"/>
      <c r="G530" s="1895"/>
      <c r="H530" s="1895"/>
      <c r="I530" s="1895"/>
      <c r="J530" s="1895"/>
      <c r="K530" s="1895"/>
    </row>
    <row r="531" spans="1:11" ht="15.75" customHeight="1">
      <c r="A531" s="1895"/>
      <c r="B531" s="1895"/>
      <c r="C531" s="1895"/>
      <c r="D531" s="1895"/>
      <c r="E531" s="1895"/>
      <c r="F531" s="1895"/>
      <c r="G531" s="1895"/>
      <c r="H531" s="1895"/>
      <c r="I531" s="1895"/>
      <c r="J531" s="1895"/>
      <c r="K531" s="1895"/>
    </row>
    <row r="532" spans="1:11" ht="15.75" customHeight="1">
      <c r="A532" s="1895"/>
      <c r="B532" s="1895"/>
      <c r="C532" s="1895"/>
      <c r="D532" s="1895"/>
      <c r="E532" s="1895"/>
      <c r="F532" s="1895"/>
      <c r="G532" s="1895"/>
      <c r="H532" s="1895"/>
      <c r="I532" s="1895"/>
      <c r="J532" s="1895"/>
      <c r="K532" s="1895"/>
    </row>
    <row r="533" spans="1:11" ht="15.75" customHeight="1">
      <c r="A533" s="1895"/>
      <c r="B533" s="1895"/>
      <c r="C533" s="1895"/>
      <c r="D533" s="1895"/>
      <c r="E533" s="1895"/>
      <c r="F533" s="1895"/>
      <c r="G533" s="1895"/>
      <c r="H533" s="1895"/>
      <c r="I533" s="1895"/>
      <c r="J533" s="1895"/>
      <c r="K533" s="1895"/>
    </row>
    <row r="534" spans="1:11" ht="15.75" customHeight="1">
      <c r="A534" s="1895"/>
      <c r="B534" s="1895"/>
      <c r="C534" s="1895"/>
      <c r="D534" s="1895"/>
      <c r="E534" s="1895"/>
      <c r="F534" s="1895"/>
      <c r="G534" s="1895"/>
      <c r="H534" s="1895"/>
      <c r="I534" s="1895"/>
      <c r="J534" s="1895"/>
      <c r="K534" s="1895"/>
    </row>
    <row r="535" spans="1:11" ht="15.75" customHeight="1">
      <c r="A535" s="1895"/>
      <c r="B535" s="1895"/>
      <c r="C535" s="1895"/>
      <c r="D535" s="1895"/>
      <c r="E535" s="1895"/>
      <c r="F535" s="1895"/>
      <c r="G535" s="1895"/>
      <c r="H535" s="1895"/>
      <c r="I535" s="1895"/>
      <c r="J535" s="1895"/>
      <c r="K535" s="1895"/>
    </row>
    <row r="536" spans="1:11" ht="15.75" customHeight="1">
      <c r="A536" s="1895"/>
      <c r="B536" s="1895"/>
      <c r="C536" s="1895"/>
      <c r="D536" s="1895"/>
      <c r="E536" s="1895"/>
      <c r="F536" s="1895"/>
      <c r="G536" s="1895"/>
      <c r="H536" s="1895"/>
      <c r="I536" s="1895"/>
      <c r="J536" s="1895"/>
      <c r="K536" s="1895"/>
    </row>
    <row r="537" spans="1:11" ht="15.75" customHeight="1">
      <c r="A537" s="1895"/>
      <c r="B537" s="1895"/>
      <c r="C537" s="1895"/>
      <c r="D537" s="1895"/>
      <c r="E537" s="1895"/>
      <c r="F537" s="1895"/>
      <c r="G537" s="1895"/>
      <c r="H537" s="1895"/>
      <c r="I537" s="1895"/>
      <c r="J537" s="1895"/>
      <c r="K537" s="1895"/>
    </row>
    <row r="538" spans="1:11" ht="15.75" customHeight="1">
      <c r="A538" s="1895"/>
      <c r="B538" s="1895"/>
      <c r="C538" s="1895"/>
      <c r="D538" s="1895"/>
      <c r="E538" s="1895"/>
      <c r="F538" s="1895"/>
      <c r="G538" s="1895"/>
      <c r="H538" s="1895"/>
      <c r="I538" s="1895"/>
      <c r="J538" s="1895"/>
      <c r="K538" s="1895"/>
    </row>
    <row r="539" spans="1:11" ht="15.75" customHeight="1">
      <c r="A539" s="1895"/>
      <c r="B539" s="1895"/>
      <c r="C539" s="1895"/>
      <c r="D539" s="1895"/>
      <c r="E539" s="1895"/>
      <c r="F539" s="1895"/>
      <c r="G539" s="1895"/>
      <c r="H539" s="1895"/>
      <c r="I539" s="1895"/>
      <c r="J539" s="1895"/>
      <c r="K539" s="1895"/>
    </row>
    <row r="540" spans="1:11" ht="15.75" customHeight="1">
      <c r="A540" s="1895"/>
      <c r="B540" s="1895"/>
      <c r="C540" s="1895"/>
      <c r="D540" s="1895"/>
      <c r="E540" s="1895"/>
      <c r="F540" s="1895"/>
      <c r="G540" s="1895"/>
      <c r="H540" s="1895"/>
      <c r="I540" s="1895"/>
      <c r="J540" s="1895"/>
      <c r="K540" s="1895"/>
    </row>
    <row r="541" spans="1:11" ht="15.75" customHeight="1">
      <c r="A541" s="1895"/>
      <c r="B541" s="1895"/>
      <c r="C541" s="1895"/>
      <c r="D541" s="1895"/>
      <c r="E541" s="1895"/>
      <c r="F541" s="1895"/>
      <c r="G541" s="1895"/>
      <c r="H541" s="1895"/>
      <c r="I541" s="1895"/>
      <c r="J541" s="1895"/>
      <c r="K541" s="1895"/>
    </row>
    <row r="542" spans="1:11" ht="15.75" customHeight="1">
      <c r="A542" s="1895"/>
      <c r="B542" s="1895"/>
      <c r="C542" s="1895"/>
      <c r="D542" s="1895"/>
      <c r="E542" s="1895"/>
      <c r="F542" s="1895"/>
      <c r="G542" s="1895"/>
      <c r="H542" s="1895"/>
      <c r="I542" s="1895"/>
      <c r="J542" s="1895"/>
      <c r="K542" s="1895"/>
    </row>
    <row r="543" spans="1:11" ht="15.75" customHeight="1">
      <c r="A543" s="1895"/>
      <c r="B543" s="1895"/>
      <c r="C543" s="1895"/>
      <c r="D543" s="1895"/>
      <c r="E543" s="1895"/>
      <c r="F543" s="1895"/>
      <c r="G543" s="1895"/>
      <c r="H543" s="1895"/>
      <c r="I543" s="1895"/>
      <c r="J543" s="1895"/>
      <c r="K543" s="1895"/>
    </row>
    <row r="544" spans="1:11" ht="15.75" customHeight="1">
      <c r="A544" s="1895"/>
      <c r="B544" s="1895"/>
      <c r="C544" s="1895"/>
      <c r="D544" s="1895"/>
      <c r="E544" s="1895"/>
      <c r="F544" s="1895"/>
      <c r="G544" s="1895"/>
      <c r="H544" s="1895"/>
      <c r="I544" s="1895"/>
      <c r="J544" s="1895"/>
      <c r="K544" s="1895"/>
    </row>
    <row r="545" spans="1:11" ht="15.75" customHeight="1">
      <c r="A545" s="1895"/>
      <c r="B545" s="1895"/>
      <c r="C545" s="1895"/>
      <c r="D545" s="1895"/>
      <c r="E545" s="1895"/>
      <c r="F545" s="1895"/>
      <c r="G545" s="1895"/>
      <c r="H545" s="1895"/>
      <c r="I545" s="1895"/>
      <c r="J545" s="1895"/>
      <c r="K545" s="1895"/>
    </row>
    <row r="546" spans="1:11" ht="15.75" customHeight="1">
      <c r="A546" s="1895"/>
      <c r="B546" s="1895"/>
      <c r="C546" s="1895"/>
      <c r="D546" s="1895"/>
      <c r="E546" s="1895"/>
      <c r="F546" s="1895"/>
      <c r="G546" s="1895"/>
      <c r="H546" s="1895"/>
      <c r="I546" s="1895"/>
      <c r="J546" s="1895"/>
      <c r="K546" s="1895"/>
    </row>
    <row r="547" spans="1:11" ht="15.75" customHeight="1">
      <c r="A547" s="1895"/>
      <c r="B547" s="1895"/>
      <c r="C547" s="1895"/>
      <c r="D547" s="1895"/>
      <c r="E547" s="1895"/>
      <c r="F547" s="1895"/>
      <c r="G547" s="1895"/>
      <c r="H547" s="1895"/>
      <c r="I547" s="1895"/>
      <c r="J547" s="1895"/>
      <c r="K547" s="1895"/>
    </row>
    <row r="548" spans="1:11" ht="15.75" customHeight="1">
      <c r="A548" s="1895"/>
      <c r="B548" s="1895"/>
      <c r="C548" s="1895"/>
      <c r="D548" s="1895"/>
      <c r="E548" s="1895"/>
      <c r="F548" s="1895"/>
      <c r="G548" s="1895"/>
      <c r="H548" s="1895"/>
      <c r="I548" s="1895"/>
      <c r="J548" s="1895"/>
      <c r="K548" s="1895"/>
    </row>
    <row r="549" spans="1:11" ht="15.75" customHeight="1">
      <c r="A549" s="1895"/>
      <c r="B549" s="1895"/>
      <c r="C549" s="1895"/>
      <c r="D549" s="1895"/>
      <c r="E549" s="1895"/>
      <c r="F549" s="1895"/>
      <c r="G549" s="1895"/>
      <c r="H549" s="1895"/>
      <c r="I549" s="1895"/>
      <c r="J549" s="1895"/>
      <c r="K549" s="1895"/>
    </row>
    <row r="550" spans="1:11" ht="15.75" customHeight="1">
      <c r="A550" s="1895"/>
      <c r="B550" s="1895"/>
      <c r="C550" s="1895"/>
      <c r="D550" s="1895"/>
      <c r="E550" s="1895"/>
      <c r="F550" s="1895"/>
      <c r="G550" s="1895"/>
      <c r="H550" s="1895"/>
      <c r="I550" s="1895"/>
      <c r="J550" s="1895"/>
      <c r="K550" s="1895"/>
    </row>
    <row r="551" spans="1:11" ht="15.75" customHeight="1">
      <c r="A551" s="1895"/>
      <c r="B551" s="1895"/>
      <c r="C551" s="1895"/>
      <c r="D551" s="1895"/>
      <c r="E551" s="1895"/>
      <c r="F551" s="1895"/>
      <c r="G551" s="1895"/>
      <c r="H551" s="1895"/>
      <c r="I551" s="1895"/>
      <c r="J551" s="1895"/>
      <c r="K551" s="1895"/>
    </row>
    <row r="552" spans="1:11" ht="15.75" customHeight="1">
      <c r="A552" s="1895"/>
      <c r="B552" s="1895"/>
      <c r="C552" s="1895"/>
      <c r="D552" s="1895"/>
      <c r="E552" s="1895"/>
      <c r="F552" s="1895"/>
      <c r="G552" s="1895"/>
      <c r="H552" s="1895"/>
      <c r="I552" s="1895"/>
      <c r="J552" s="1895"/>
      <c r="K552" s="1895"/>
    </row>
    <row r="553" spans="1:11" ht="15.75" customHeight="1">
      <c r="A553" s="1895"/>
      <c r="B553" s="1895"/>
      <c r="C553" s="1895"/>
      <c r="D553" s="1895"/>
      <c r="E553" s="1895"/>
      <c r="F553" s="1895"/>
      <c r="G553" s="1895"/>
      <c r="H553" s="1895"/>
      <c r="I553" s="1895"/>
      <c r="J553" s="1895"/>
      <c r="K553" s="1895"/>
    </row>
    <row r="554" spans="1:11" ht="15.75" customHeight="1">
      <c r="A554" s="1895"/>
      <c r="B554" s="1895"/>
      <c r="C554" s="1895"/>
      <c r="D554" s="1895"/>
      <c r="E554" s="1895"/>
      <c r="F554" s="1895"/>
      <c r="G554" s="1895"/>
      <c r="H554" s="1895"/>
      <c r="I554" s="1895"/>
      <c r="J554" s="1895"/>
      <c r="K554" s="1895"/>
    </row>
    <row r="555" spans="1:11" ht="15.75" customHeight="1">
      <c r="A555" s="1895"/>
      <c r="B555" s="1895"/>
      <c r="C555" s="1895"/>
      <c r="D555" s="1895"/>
      <c r="E555" s="1895"/>
      <c r="F555" s="1895"/>
      <c r="G555" s="1895"/>
      <c r="H555" s="1895"/>
      <c r="I555" s="1895"/>
      <c r="J555" s="1895"/>
      <c r="K555" s="1895"/>
    </row>
    <row r="556" spans="1:11" ht="15.75" customHeight="1">
      <c r="A556" s="1895"/>
      <c r="B556" s="1895"/>
      <c r="C556" s="1895"/>
      <c r="D556" s="1895"/>
      <c r="E556" s="1895"/>
      <c r="F556" s="1895"/>
      <c r="G556" s="1895"/>
      <c r="H556" s="1895"/>
      <c r="I556" s="1895"/>
      <c r="J556" s="1895"/>
      <c r="K556" s="1895"/>
    </row>
    <row r="557" spans="1:11" ht="15.75" customHeight="1">
      <c r="A557" s="1895"/>
      <c r="B557" s="1895"/>
      <c r="C557" s="1895"/>
      <c r="D557" s="1895"/>
      <c r="E557" s="1895"/>
      <c r="F557" s="1895"/>
      <c r="G557" s="1895"/>
      <c r="H557" s="1895"/>
      <c r="I557" s="1895"/>
      <c r="J557" s="1895"/>
      <c r="K557" s="1895"/>
    </row>
    <row r="558" spans="1:11" ht="15.75" customHeight="1">
      <c r="A558" s="1895"/>
      <c r="B558" s="1895"/>
      <c r="C558" s="1895"/>
      <c r="D558" s="1895"/>
      <c r="E558" s="1895"/>
      <c r="F558" s="1895"/>
      <c r="G558" s="1895"/>
      <c r="H558" s="1895"/>
      <c r="I558" s="1895"/>
      <c r="J558" s="1895"/>
      <c r="K558" s="1895"/>
    </row>
    <row r="559" spans="1:11" ht="15.75" customHeight="1">
      <c r="A559" s="1895"/>
      <c r="B559" s="1895"/>
      <c r="C559" s="1895"/>
      <c r="D559" s="1895"/>
      <c r="E559" s="1895"/>
      <c r="F559" s="1895"/>
      <c r="G559" s="1895"/>
      <c r="H559" s="1895"/>
      <c r="I559" s="1895"/>
      <c r="J559" s="1895"/>
      <c r="K559" s="1895"/>
    </row>
    <row r="560" spans="1:11" ht="15.75" customHeight="1">
      <c r="A560" s="1895"/>
      <c r="B560" s="1895"/>
      <c r="C560" s="1895"/>
      <c r="D560" s="1895"/>
      <c r="E560" s="1895"/>
      <c r="F560" s="1895"/>
      <c r="G560" s="1895"/>
      <c r="H560" s="1895"/>
      <c r="I560" s="1895"/>
      <c r="J560" s="1895"/>
      <c r="K560" s="1895"/>
    </row>
    <row r="561" spans="1:11" ht="15.75" customHeight="1">
      <c r="A561" s="1895"/>
      <c r="B561" s="1895"/>
      <c r="C561" s="1895"/>
      <c r="D561" s="1895"/>
      <c r="E561" s="1895"/>
      <c r="F561" s="1895"/>
      <c r="G561" s="1895"/>
      <c r="H561" s="1895"/>
      <c r="I561" s="1895"/>
      <c r="J561" s="1895"/>
      <c r="K561" s="1895"/>
    </row>
    <row r="562" spans="1:11" ht="15.75" customHeight="1">
      <c r="A562" s="1895"/>
      <c r="B562" s="1895"/>
      <c r="C562" s="1895"/>
      <c r="D562" s="1895"/>
      <c r="E562" s="1895"/>
      <c r="F562" s="1895"/>
      <c r="G562" s="1895"/>
      <c r="H562" s="1895"/>
      <c r="I562" s="1895"/>
      <c r="J562" s="1895"/>
      <c r="K562" s="1895"/>
    </row>
    <row r="563" spans="1:11" ht="15.75" customHeight="1">
      <c r="A563" s="1895"/>
      <c r="B563" s="1895"/>
      <c r="C563" s="1895"/>
      <c r="D563" s="1895"/>
      <c r="E563" s="1895"/>
      <c r="F563" s="1895"/>
      <c r="G563" s="1895"/>
      <c r="H563" s="1895"/>
      <c r="I563" s="1895"/>
      <c r="J563" s="1895"/>
      <c r="K563" s="1895"/>
    </row>
    <row r="564" spans="1:11" ht="15.75" customHeight="1">
      <c r="A564" s="1895"/>
      <c r="B564" s="1895"/>
      <c r="C564" s="1895"/>
      <c r="D564" s="1895"/>
      <c r="E564" s="1895"/>
      <c r="F564" s="1895"/>
      <c r="G564" s="1895"/>
      <c r="H564" s="1895"/>
      <c r="I564" s="1895"/>
      <c r="J564" s="1895"/>
      <c r="K564" s="1895"/>
    </row>
    <row r="565" spans="1:11" ht="15.75" customHeight="1">
      <c r="A565" s="1895"/>
      <c r="B565" s="1895"/>
      <c r="C565" s="1895"/>
      <c r="D565" s="1895"/>
      <c r="E565" s="1895"/>
      <c r="F565" s="1895"/>
      <c r="G565" s="1895"/>
      <c r="H565" s="1895"/>
      <c r="I565" s="1895"/>
      <c r="J565" s="1895"/>
      <c r="K565" s="1895"/>
    </row>
    <row r="566" spans="1:11" ht="15.75" customHeight="1">
      <c r="A566" s="1895"/>
      <c r="B566" s="1895"/>
      <c r="C566" s="1895"/>
      <c r="D566" s="1895"/>
      <c r="E566" s="1895"/>
      <c r="F566" s="1895"/>
      <c r="G566" s="1895"/>
      <c r="H566" s="1895"/>
      <c r="I566" s="1895"/>
      <c r="J566" s="1895"/>
      <c r="K566" s="1895"/>
    </row>
    <row r="567" spans="1:11" ht="15.75" customHeight="1">
      <c r="A567" s="1895"/>
      <c r="B567" s="1895"/>
      <c r="C567" s="1895"/>
      <c r="D567" s="1895"/>
      <c r="E567" s="1895"/>
      <c r="F567" s="1895"/>
      <c r="G567" s="1895"/>
      <c r="H567" s="1895"/>
      <c r="I567" s="1895"/>
      <c r="J567" s="1895"/>
      <c r="K567" s="1895"/>
    </row>
    <row r="568" spans="1:11" ht="15.75" customHeight="1">
      <c r="A568" s="1895"/>
      <c r="B568" s="1895"/>
      <c r="C568" s="1895"/>
      <c r="D568" s="1895"/>
      <c r="E568" s="1895"/>
      <c r="F568" s="1895"/>
      <c r="G568" s="1895"/>
      <c r="H568" s="1895"/>
      <c r="I568" s="1895"/>
      <c r="J568" s="1895"/>
      <c r="K568" s="1895"/>
    </row>
    <row r="569" spans="1:11" ht="15.75" customHeight="1">
      <c r="A569" s="1895"/>
      <c r="B569" s="1895"/>
      <c r="C569" s="1895"/>
      <c r="D569" s="1895"/>
      <c r="E569" s="1895"/>
      <c r="F569" s="1895"/>
      <c r="G569" s="1895"/>
      <c r="H569" s="1895"/>
      <c r="I569" s="1895"/>
      <c r="J569" s="1895"/>
      <c r="K569" s="1895"/>
    </row>
    <row r="570" spans="1:11" ht="15.75" customHeight="1">
      <c r="A570" s="1895"/>
      <c r="B570" s="1895"/>
      <c r="C570" s="1895"/>
      <c r="D570" s="1895"/>
      <c r="E570" s="1895"/>
      <c r="F570" s="1895"/>
      <c r="G570" s="1895"/>
      <c r="H570" s="1895"/>
      <c r="I570" s="1895"/>
      <c r="J570" s="1895"/>
      <c r="K570" s="1895"/>
    </row>
    <row r="571" spans="1:11" ht="15.75" customHeight="1">
      <c r="A571" s="1895"/>
      <c r="B571" s="1895"/>
      <c r="C571" s="1895"/>
      <c r="D571" s="1895"/>
      <c r="E571" s="1895"/>
      <c r="F571" s="1895"/>
      <c r="G571" s="1895"/>
      <c r="H571" s="1895"/>
      <c r="I571" s="1895"/>
      <c r="J571" s="1895"/>
      <c r="K571" s="1895"/>
    </row>
    <row r="572" spans="1:11" ht="15.75" customHeight="1">
      <c r="A572" s="1895"/>
      <c r="B572" s="1895"/>
      <c r="C572" s="1895"/>
      <c r="D572" s="1895"/>
      <c r="E572" s="1895"/>
      <c r="F572" s="1895"/>
      <c r="G572" s="1895"/>
      <c r="H572" s="1895"/>
      <c r="I572" s="1895"/>
      <c r="J572" s="1895"/>
      <c r="K572" s="1895"/>
    </row>
    <row r="573" spans="1:11" ht="15.75" customHeight="1">
      <c r="A573" s="1895"/>
      <c r="B573" s="1895"/>
      <c r="C573" s="1895"/>
      <c r="D573" s="1895"/>
      <c r="E573" s="1895"/>
      <c r="F573" s="1895"/>
      <c r="G573" s="1895"/>
      <c r="H573" s="1895"/>
      <c r="I573" s="1895"/>
      <c r="J573" s="1895"/>
      <c r="K573" s="1895"/>
    </row>
    <row r="574" spans="1:11" ht="15.75" customHeight="1">
      <c r="A574" s="1895"/>
      <c r="B574" s="1895"/>
      <c r="C574" s="1895"/>
      <c r="D574" s="1895"/>
      <c r="E574" s="1895"/>
      <c r="F574" s="1895"/>
      <c r="G574" s="1895"/>
      <c r="H574" s="1895"/>
      <c r="I574" s="1895"/>
      <c r="J574" s="1895"/>
      <c r="K574" s="1895"/>
    </row>
    <row r="575" spans="1:11" ht="15.75" customHeight="1">
      <c r="A575" s="1895"/>
      <c r="B575" s="1895"/>
      <c r="C575" s="1895"/>
      <c r="D575" s="1895"/>
      <c r="E575" s="1895"/>
      <c r="F575" s="1895"/>
      <c r="G575" s="1895"/>
      <c r="H575" s="1895"/>
      <c r="I575" s="1895"/>
      <c r="J575" s="1895"/>
      <c r="K575" s="1895"/>
    </row>
    <row r="576" spans="1:11" ht="15.75" customHeight="1">
      <c r="A576" s="1895"/>
      <c r="B576" s="1895"/>
      <c r="C576" s="1895"/>
      <c r="D576" s="1895"/>
      <c r="E576" s="1895"/>
      <c r="F576" s="1895"/>
      <c r="G576" s="1895"/>
      <c r="H576" s="1895"/>
      <c r="I576" s="1895"/>
      <c r="J576" s="1895"/>
      <c r="K576" s="1895"/>
    </row>
    <row r="577" spans="1:11" ht="15.75" customHeight="1">
      <c r="A577" s="1895"/>
      <c r="B577" s="1895"/>
      <c r="C577" s="1895"/>
      <c r="D577" s="1895"/>
      <c r="E577" s="1895"/>
      <c r="F577" s="1895"/>
      <c r="G577" s="1895"/>
      <c r="H577" s="1895"/>
      <c r="I577" s="1895"/>
      <c r="J577" s="1895"/>
      <c r="K577" s="1895"/>
    </row>
    <row r="578" spans="1:11" ht="15.75" customHeight="1">
      <c r="A578" s="1895"/>
      <c r="B578" s="1895"/>
      <c r="C578" s="1895"/>
      <c r="D578" s="1895"/>
      <c r="E578" s="1895"/>
      <c r="F578" s="1895"/>
      <c r="G578" s="1895"/>
      <c r="H578" s="1895"/>
      <c r="I578" s="1895"/>
      <c r="J578" s="1895"/>
      <c r="K578" s="1895"/>
    </row>
    <row r="579" spans="1:11" ht="15.75" customHeight="1">
      <c r="A579" s="1895"/>
      <c r="B579" s="1895"/>
      <c r="C579" s="1895"/>
      <c r="D579" s="1895"/>
      <c r="E579" s="1895"/>
      <c r="F579" s="1895"/>
      <c r="G579" s="1895"/>
      <c r="H579" s="1895"/>
      <c r="I579" s="1895"/>
      <c r="J579" s="1895"/>
      <c r="K579" s="1895"/>
    </row>
    <row r="580" spans="1:11" ht="15.75" customHeight="1">
      <c r="A580" s="1895"/>
      <c r="B580" s="1895"/>
      <c r="C580" s="1895"/>
      <c r="D580" s="1895"/>
      <c r="E580" s="1895"/>
      <c r="F580" s="1895"/>
      <c r="G580" s="1895"/>
      <c r="H580" s="1895"/>
      <c r="I580" s="1895"/>
      <c r="J580" s="1895"/>
      <c r="K580" s="1895"/>
    </row>
    <row r="581" spans="1:11" ht="15.75" customHeight="1">
      <c r="A581" s="1895"/>
      <c r="B581" s="1895"/>
      <c r="C581" s="1895"/>
      <c r="D581" s="1895"/>
      <c r="E581" s="1895"/>
      <c r="F581" s="1895"/>
      <c r="G581" s="1895"/>
      <c r="H581" s="1895"/>
      <c r="I581" s="1895"/>
      <c r="J581" s="1895"/>
      <c r="K581" s="1895"/>
    </row>
    <row r="582" spans="1:11" ht="15.75" customHeight="1">
      <c r="A582" s="1895"/>
      <c r="B582" s="1895"/>
      <c r="C582" s="1895"/>
      <c r="D582" s="1895"/>
      <c r="E582" s="1895"/>
      <c r="F582" s="1895"/>
      <c r="G582" s="1895"/>
      <c r="H582" s="1895"/>
      <c r="I582" s="1895"/>
      <c r="J582" s="1895"/>
      <c r="K582" s="1895"/>
    </row>
    <row r="583" spans="1:11" ht="15.75" customHeight="1">
      <c r="A583" s="1895"/>
      <c r="B583" s="1895"/>
      <c r="C583" s="1895"/>
      <c r="D583" s="1895"/>
      <c r="E583" s="1895"/>
      <c r="F583" s="1895"/>
      <c r="G583" s="1895"/>
      <c r="H583" s="1895"/>
      <c r="I583" s="1895"/>
      <c r="J583" s="1895"/>
      <c r="K583" s="1895"/>
    </row>
    <row r="584" spans="1:11" ht="15.75" customHeight="1">
      <c r="A584" s="1895"/>
      <c r="B584" s="1895"/>
      <c r="C584" s="1895"/>
      <c r="D584" s="1895"/>
      <c r="E584" s="1895"/>
      <c r="F584" s="1895"/>
      <c r="G584" s="1895"/>
      <c r="H584" s="1895"/>
      <c r="I584" s="1895"/>
      <c r="J584" s="1895"/>
      <c r="K584" s="1895"/>
    </row>
    <row r="585" spans="1:11" ht="15.75" customHeight="1">
      <c r="A585" s="1895"/>
      <c r="B585" s="1895"/>
      <c r="C585" s="1895"/>
      <c r="D585" s="1895"/>
      <c r="E585" s="1895"/>
      <c r="F585" s="1895"/>
      <c r="G585" s="1895"/>
      <c r="H585" s="1895"/>
      <c r="I585" s="1895"/>
      <c r="J585" s="1895"/>
      <c r="K585" s="1895"/>
    </row>
    <row r="586" spans="1:11" ht="15.75" customHeight="1">
      <c r="A586" s="1895"/>
      <c r="B586" s="1895"/>
      <c r="C586" s="1895"/>
      <c r="D586" s="1895"/>
      <c r="E586" s="1895"/>
      <c r="F586" s="1895"/>
      <c r="G586" s="1895"/>
      <c r="H586" s="1895"/>
      <c r="I586" s="1895"/>
      <c r="J586" s="1895"/>
      <c r="K586" s="1895"/>
    </row>
    <row r="587" spans="1:11" ht="15.75" customHeight="1">
      <c r="A587" s="1895"/>
      <c r="B587" s="1895"/>
      <c r="C587" s="1895"/>
      <c r="D587" s="1895"/>
      <c r="E587" s="1895"/>
      <c r="F587" s="1895"/>
      <c r="G587" s="1895"/>
      <c r="H587" s="1895"/>
      <c r="I587" s="1895"/>
      <c r="J587" s="1895"/>
      <c r="K587" s="1895"/>
    </row>
    <row r="588" spans="1:11" ht="15.75" customHeight="1">
      <c r="A588" s="1895"/>
      <c r="B588" s="1895"/>
      <c r="C588" s="1895"/>
      <c r="D588" s="1895"/>
      <c r="E588" s="1895"/>
      <c r="F588" s="1895"/>
      <c r="G588" s="1895"/>
      <c r="H588" s="1895"/>
      <c r="I588" s="1895"/>
      <c r="J588" s="1895"/>
      <c r="K588" s="1895"/>
    </row>
    <row r="589" spans="1:11" ht="15.75" customHeight="1">
      <c r="A589" s="1895"/>
      <c r="B589" s="1895"/>
      <c r="C589" s="1895"/>
      <c r="D589" s="1895"/>
      <c r="E589" s="1895"/>
      <c r="F589" s="1895"/>
      <c r="G589" s="1895"/>
      <c r="H589" s="1895"/>
      <c r="I589" s="1895"/>
      <c r="J589" s="1895"/>
      <c r="K589" s="1895"/>
    </row>
    <row r="590" spans="1:11" ht="15.75" customHeight="1">
      <c r="A590" s="1895"/>
      <c r="B590" s="1895"/>
      <c r="C590" s="1895"/>
      <c r="D590" s="1895"/>
      <c r="E590" s="1895"/>
      <c r="F590" s="1895"/>
      <c r="G590" s="1895"/>
      <c r="H590" s="1895"/>
      <c r="I590" s="1895"/>
      <c r="J590" s="1895"/>
      <c r="K590" s="1895"/>
    </row>
    <row r="591" spans="1:11" ht="15.75" customHeight="1">
      <c r="A591" s="1895"/>
      <c r="B591" s="1895"/>
      <c r="C591" s="1895"/>
      <c r="D591" s="1895"/>
      <c r="E591" s="1895"/>
      <c r="F591" s="1895"/>
      <c r="G591" s="1895"/>
      <c r="H591" s="1895"/>
      <c r="I591" s="1895"/>
      <c r="J591" s="1895"/>
      <c r="K591" s="1895"/>
    </row>
    <row r="592" spans="1:11" ht="15.75" customHeight="1">
      <c r="A592" s="1895"/>
      <c r="B592" s="1895"/>
      <c r="C592" s="1895"/>
      <c r="D592" s="1895"/>
      <c r="E592" s="1895"/>
      <c r="F592" s="1895"/>
      <c r="G592" s="1895"/>
      <c r="H592" s="1895"/>
      <c r="I592" s="1895"/>
      <c r="J592" s="1895"/>
      <c r="K592" s="1895"/>
    </row>
    <row r="593" spans="1:11" ht="15.75" customHeight="1">
      <c r="A593" s="1895"/>
      <c r="B593" s="1895"/>
      <c r="C593" s="1895"/>
      <c r="D593" s="1895"/>
      <c r="E593" s="1895"/>
      <c r="F593" s="1895"/>
      <c r="G593" s="1895"/>
      <c r="H593" s="1895"/>
      <c r="I593" s="1895"/>
      <c r="J593" s="1895"/>
      <c r="K593" s="1895"/>
    </row>
    <row r="594" spans="1:11" ht="15.75" customHeight="1">
      <c r="A594" s="1895"/>
      <c r="B594" s="1895"/>
      <c r="C594" s="1895"/>
      <c r="D594" s="1895"/>
      <c r="E594" s="1895"/>
      <c r="F594" s="1895"/>
      <c r="G594" s="1895"/>
      <c r="H594" s="1895"/>
      <c r="I594" s="1895"/>
      <c r="J594" s="1895"/>
      <c r="K594" s="1895"/>
    </row>
    <row r="595" spans="1:11" ht="15.75" customHeight="1">
      <c r="A595" s="1895"/>
      <c r="B595" s="1895"/>
      <c r="C595" s="1895"/>
      <c r="D595" s="1895"/>
      <c r="E595" s="1895"/>
      <c r="F595" s="1895"/>
      <c r="G595" s="1895"/>
      <c r="H595" s="1895"/>
      <c r="I595" s="1895"/>
      <c r="J595" s="1895"/>
      <c r="K595" s="1895"/>
    </row>
    <row r="596" spans="1:11" ht="15.75" customHeight="1">
      <c r="A596" s="1895"/>
      <c r="B596" s="1895"/>
      <c r="C596" s="1895"/>
      <c r="D596" s="1895"/>
      <c r="E596" s="1895"/>
      <c r="F596" s="1895"/>
      <c r="G596" s="1895"/>
      <c r="H596" s="1895"/>
      <c r="I596" s="1895"/>
      <c r="J596" s="1895"/>
      <c r="K596" s="1895"/>
    </row>
    <row r="597" spans="1:11" ht="15.75" customHeight="1">
      <c r="A597" s="1895"/>
      <c r="B597" s="1895"/>
      <c r="C597" s="1895"/>
      <c r="D597" s="1895"/>
      <c r="E597" s="1895"/>
      <c r="F597" s="1895"/>
      <c r="G597" s="1895"/>
      <c r="H597" s="1895"/>
      <c r="I597" s="1895"/>
      <c r="J597" s="1895"/>
      <c r="K597" s="1895"/>
    </row>
    <row r="598" spans="1:11" ht="15.75" customHeight="1">
      <c r="A598" s="1895"/>
      <c r="B598" s="1895"/>
      <c r="C598" s="1895"/>
      <c r="D598" s="1895"/>
      <c r="E598" s="1895"/>
      <c r="F598" s="1895"/>
      <c r="G598" s="1895"/>
      <c r="H598" s="1895"/>
      <c r="I598" s="1895"/>
      <c r="J598" s="1895"/>
      <c r="K598" s="1895"/>
    </row>
    <row r="599" spans="1:11" ht="15.75" customHeight="1">
      <c r="A599" s="1895"/>
      <c r="B599" s="1895"/>
      <c r="C599" s="1895"/>
      <c r="D599" s="1895"/>
      <c r="E599" s="1895"/>
      <c r="F599" s="1895"/>
      <c r="G599" s="1895"/>
      <c r="H599" s="1895"/>
      <c r="I599" s="1895"/>
      <c r="J599" s="1895"/>
      <c r="K599" s="1895"/>
    </row>
    <row r="600" spans="1:11" ht="15.75" customHeight="1">
      <c r="A600" s="1895"/>
      <c r="B600" s="1895"/>
      <c r="C600" s="1895"/>
      <c r="D600" s="1895"/>
      <c r="E600" s="1895"/>
      <c r="F600" s="1895"/>
      <c r="G600" s="1895"/>
      <c r="H600" s="1895"/>
      <c r="I600" s="1895"/>
      <c r="J600" s="1895"/>
      <c r="K600" s="1895"/>
    </row>
    <row r="601" spans="1:11" ht="15.75" customHeight="1">
      <c r="A601" s="1895"/>
      <c r="B601" s="1895"/>
      <c r="C601" s="1895"/>
      <c r="D601" s="1895"/>
      <c r="E601" s="1895"/>
      <c r="F601" s="1895"/>
      <c r="G601" s="1895"/>
      <c r="H601" s="1895"/>
      <c r="I601" s="1895"/>
      <c r="J601" s="1895"/>
      <c r="K601" s="1895"/>
    </row>
    <row r="602" spans="1:11" ht="15.75" customHeight="1">
      <c r="A602" s="1895"/>
      <c r="B602" s="1895"/>
      <c r="C602" s="1895"/>
      <c r="D602" s="1895"/>
      <c r="E602" s="1895"/>
      <c r="F602" s="1895"/>
      <c r="G602" s="1895"/>
      <c r="H602" s="1895"/>
      <c r="I602" s="1895"/>
      <c r="J602" s="1895"/>
      <c r="K602" s="1895"/>
    </row>
    <row r="603" spans="1:11" ht="15.75" customHeight="1">
      <c r="A603" s="1895"/>
      <c r="B603" s="1895"/>
      <c r="C603" s="1895"/>
      <c r="D603" s="1895"/>
      <c r="E603" s="1895"/>
      <c r="F603" s="1895"/>
      <c r="G603" s="1895"/>
      <c r="H603" s="1895"/>
      <c r="I603" s="1895"/>
      <c r="J603" s="1895"/>
      <c r="K603" s="1895"/>
    </row>
    <row r="604" spans="1:11" ht="15.75" customHeight="1">
      <c r="A604" s="1895"/>
      <c r="B604" s="1895"/>
      <c r="C604" s="1895"/>
      <c r="D604" s="1895"/>
      <c r="E604" s="1895"/>
      <c r="F604" s="1895"/>
      <c r="G604" s="1895"/>
      <c r="H604" s="1895"/>
      <c r="I604" s="1895"/>
      <c r="J604" s="1895"/>
      <c r="K604" s="1895"/>
    </row>
    <row r="605" spans="1:11" ht="15.75" customHeight="1">
      <c r="A605" s="1895"/>
      <c r="B605" s="1895"/>
      <c r="C605" s="1895"/>
      <c r="D605" s="1895"/>
      <c r="E605" s="1895"/>
      <c r="F605" s="1895"/>
      <c r="G605" s="1895"/>
      <c r="H605" s="1895"/>
      <c r="I605" s="1895"/>
      <c r="J605" s="1895"/>
      <c r="K605" s="1895"/>
    </row>
    <row r="606" spans="1:11" ht="15.75" customHeight="1">
      <c r="A606" s="1895"/>
      <c r="B606" s="1895"/>
      <c r="C606" s="1895"/>
      <c r="D606" s="1895"/>
      <c r="E606" s="1895"/>
      <c r="F606" s="1895"/>
      <c r="G606" s="1895"/>
      <c r="H606" s="1895"/>
      <c r="I606" s="1895"/>
      <c r="J606" s="1895"/>
      <c r="K606" s="1895"/>
    </row>
    <row r="607" spans="1:11" ht="15.75" customHeight="1">
      <c r="A607" s="1895"/>
      <c r="B607" s="1895"/>
      <c r="C607" s="1895"/>
      <c r="D607" s="1895"/>
      <c r="E607" s="1895"/>
      <c r="F607" s="1895"/>
      <c r="G607" s="1895"/>
      <c r="H607" s="1895"/>
      <c r="I607" s="1895"/>
      <c r="J607" s="1895"/>
      <c r="K607" s="1895"/>
    </row>
    <row r="608" spans="1:11" ht="15.75" customHeight="1">
      <c r="A608" s="1895"/>
      <c r="B608" s="1895"/>
      <c r="C608" s="1895"/>
      <c r="D608" s="1895"/>
      <c r="E608" s="1895"/>
      <c r="F608" s="1895"/>
      <c r="G608" s="1895"/>
      <c r="H608" s="1895"/>
      <c r="I608" s="1895"/>
      <c r="J608" s="1895"/>
      <c r="K608" s="1895"/>
    </row>
    <row r="609" spans="1:11" ht="15.75" customHeight="1">
      <c r="A609" s="1895"/>
      <c r="B609" s="1895"/>
      <c r="C609" s="1895"/>
      <c r="D609" s="1895"/>
      <c r="E609" s="1895"/>
      <c r="F609" s="1895"/>
      <c r="G609" s="1895"/>
      <c r="H609" s="1895"/>
      <c r="I609" s="1895"/>
      <c r="J609" s="1895"/>
      <c r="K609" s="1895"/>
    </row>
    <row r="610" spans="1:11" ht="15.75" customHeight="1">
      <c r="A610" s="1895"/>
      <c r="B610" s="1895"/>
      <c r="C610" s="1895"/>
      <c r="D610" s="1895"/>
      <c r="E610" s="1895"/>
      <c r="F610" s="1895"/>
      <c r="G610" s="1895"/>
      <c r="H610" s="1895"/>
      <c r="I610" s="1895"/>
      <c r="J610" s="1895"/>
      <c r="K610" s="1895"/>
    </row>
    <row r="611" spans="1:11" ht="15.75" customHeight="1">
      <c r="A611" s="1895"/>
      <c r="B611" s="1895"/>
      <c r="C611" s="1895"/>
      <c r="D611" s="1895"/>
      <c r="E611" s="1895"/>
      <c r="F611" s="1895"/>
      <c r="G611" s="1895"/>
      <c r="H611" s="1895"/>
      <c r="I611" s="1895"/>
      <c r="J611" s="1895"/>
      <c r="K611" s="1895"/>
    </row>
    <row r="612" spans="1:11" ht="15.75" customHeight="1">
      <c r="A612" s="1895"/>
      <c r="B612" s="1895"/>
      <c r="C612" s="1895"/>
      <c r="D612" s="1895"/>
      <c r="E612" s="1895"/>
      <c r="F612" s="1895"/>
      <c r="G612" s="1895"/>
      <c r="H612" s="1895"/>
      <c r="I612" s="1895"/>
      <c r="J612" s="1895"/>
      <c r="K612" s="1895"/>
    </row>
    <row r="613" spans="1:11" ht="15.75" customHeight="1">
      <c r="A613" s="1895"/>
      <c r="B613" s="1895"/>
      <c r="C613" s="1895"/>
      <c r="D613" s="1895"/>
      <c r="E613" s="1895"/>
      <c r="F613" s="1895"/>
      <c r="G613" s="1895"/>
      <c r="H613" s="1895"/>
      <c r="I613" s="1895"/>
      <c r="J613" s="1895"/>
      <c r="K613" s="1895"/>
    </row>
    <row r="614" spans="1:11" ht="15.75" customHeight="1">
      <c r="A614" s="1895"/>
      <c r="B614" s="1895"/>
      <c r="C614" s="1895"/>
      <c r="D614" s="1895"/>
      <c r="E614" s="1895"/>
      <c r="F614" s="1895"/>
      <c r="G614" s="1895"/>
      <c r="H614" s="1895"/>
      <c r="I614" s="1895"/>
      <c r="J614" s="1895"/>
      <c r="K614" s="1895"/>
    </row>
    <row r="615" spans="1:11" ht="15.75" customHeight="1">
      <c r="A615" s="1895"/>
      <c r="B615" s="1895"/>
      <c r="C615" s="1895"/>
      <c r="D615" s="1895"/>
      <c r="E615" s="1895"/>
      <c r="F615" s="1895"/>
      <c r="G615" s="1895"/>
      <c r="H615" s="1895"/>
      <c r="I615" s="1895"/>
      <c r="J615" s="1895"/>
      <c r="K615" s="1895"/>
    </row>
    <row r="616" spans="1:11" ht="15.75" customHeight="1">
      <c r="A616" s="1895"/>
      <c r="B616" s="1895"/>
      <c r="C616" s="1895"/>
      <c r="D616" s="1895"/>
      <c r="E616" s="1895"/>
      <c r="F616" s="1895"/>
      <c r="G616" s="1895"/>
      <c r="H616" s="1895"/>
      <c r="I616" s="1895"/>
      <c r="J616" s="1895"/>
      <c r="K616" s="1895"/>
    </row>
    <row r="617" spans="1:11" ht="15.75" customHeight="1">
      <c r="A617" s="1895"/>
      <c r="B617" s="1895"/>
      <c r="C617" s="1895"/>
      <c r="D617" s="1895"/>
      <c r="E617" s="1895"/>
      <c r="F617" s="1895"/>
      <c r="G617" s="1895"/>
      <c r="H617" s="1895"/>
      <c r="I617" s="1895"/>
      <c r="J617" s="1895"/>
      <c r="K617" s="1895"/>
    </row>
    <row r="618" spans="1:11" ht="15.75" customHeight="1">
      <c r="A618" s="1895"/>
      <c r="B618" s="1895"/>
      <c r="C618" s="1895"/>
      <c r="D618" s="1895"/>
      <c r="E618" s="1895"/>
      <c r="F618" s="1895"/>
      <c r="G618" s="1895"/>
      <c r="H618" s="1895"/>
      <c r="I618" s="1895"/>
      <c r="J618" s="1895"/>
      <c r="K618" s="1895"/>
    </row>
    <row r="619" spans="1:11" ht="15.75" customHeight="1">
      <c r="A619" s="1895"/>
      <c r="B619" s="1895"/>
      <c r="C619" s="1895"/>
      <c r="D619" s="1895"/>
      <c r="E619" s="1895"/>
      <c r="F619" s="1895"/>
      <c r="G619" s="1895"/>
      <c r="H619" s="1895"/>
      <c r="I619" s="1895"/>
      <c r="J619" s="1895"/>
      <c r="K619" s="1895"/>
    </row>
    <row r="620" spans="1:11" ht="15.75" customHeight="1">
      <c r="A620" s="1895"/>
      <c r="B620" s="1895"/>
      <c r="C620" s="1895"/>
      <c r="D620" s="1895"/>
      <c r="E620" s="1895"/>
      <c r="F620" s="1895"/>
      <c r="G620" s="1895"/>
      <c r="H620" s="1895"/>
      <c r="I620" s="1895"/>
      <c r="J620" s="1895"/>
      <c r="K620" s="1895"/>
    </row>
    <row r="621" spans="1:11" ht="15.75" customHeight="1">
      <c r="A621" s="1895"/>
      <c r="B621" s="1895"/>
      <c r="C621" s="1895"/>
      <c r="D621" s="1895"/>
      <c r="E621" s="1895"/>
      <c r="F621" s="1895"/>
      <c r="G621" s="1895"/>
      <c r="H621" s="1895"/>
      <c r="I621" s="1895"/>
      <c r="J621" s="1895"/>
      <c r="K621" s="1895"/>
    </row>
    <row r="622" spans="1:11" ht="15.75" customHeight="1">
      <c r="A622" s="1895"/>
      <c r="B622" s="1895"/>
      <c r="C622" s="1895"/>
      <c r="D622" s="1895"/>
      <c r="E622" s="1895"/>
      <c r="F622" s="1895"/>
      <c r="G622" s="1895"/>
      <c r="H622" s="1895"/>
      <c r="I622" s="1895"/>
      <c r="J622" s="1895"/>
      <c r="K622" s="1895"/>
    </row>
    <row r="623" spans="1:11" ht="15.75" customHeight="1">
      <c r="A623" s="1895"/>
      <c r="B623" s="1895"/>
      <c r="C623" s="1895"/>
      <c r="D623" s="1895"/>
      <c r="E623" s="1895"/>
      <c r="F623" s="1895"/>
      <c r="G623" s="1895"/>
      <c r="H623" s="1895"/>
      <c r="I623" s="1895"/>
      <c r="J623" s="1895"/>
      <c r="K623" s="1895"/>
    </row>
    <row r="624" spans="1:11" ht="15.75" customHeight="1">
      <c r="A624" s="1895"/>
      <c r="B624" s="1895"/>
      <c r="C624" s="1895"/>
      <c r="D624" s="1895"/>
      <c r="E624" s="1895"/>
      <c r="F624" s="1895"/>
      <c r="G624" s="1895"/>
      <c r="H624" s="1895"/>
      <c r="I624" s="1895"/>
      <c r="J624" s="1895"/>
      <c r="K624" s="1895"/>
    </row>
    <row r="625" spans="1:11" ht="15.75" customHeight="1">
      <c r="A625" s="1895"/>
      <c r="B625" s="1895"/>
      <c r="C625" s="1895"/>
      <c r="D625" s="1895"/>
      <c r="E625" s="1895"/>
      <c r="F625" s="1895"/>
      <c r="G625" s="1895"/>
      <c r="H625" s="1895"/>
      <c r="I625" s="1895"/>
      <c r="J625" s="1895"/>
      <c r="K625" s="1895"/>
    </row>
    <row r="626" spans="1:11" ht="15.75" customHeight="1">
      <c r="A626" s="1895"/>
      <c r="B626" s="1895"/>
      <c r="C626" s="1895"/>
      <c r="D626" s="1895"/>
      <c r="E626" s="1895"/>
      <c r="F626" s="1895"/>
      <c r="G626" s="1895"/>
      <c r="H626" s="1895"/>
      <c r="I626" s="1895"/>
      <c r="J626" s="1895"/>
      <c r="K626" s="1895"/>
    </row>
    <row r="627" spans="1:11" ht="15.75" customHeight="1">
      <c r="A627" s="1895"/>
      <c r="B627" s="1895"/>
      <c r="C627" s="1895"/>
      <c r="D627" s="1895"/>
      <c r="E627" s="1895"/>
      <c r="F627" s="1895"/>
      <c r="G627" s="1895"/>
      <c r="H627" s="1895"/>
      <c r="I627" s="1895"/>
      <c r="J627" s="1895"/>
      <c r="K627" s="1895"/>
    </row>
    <row r="628" spans="1:11" ht="15.75" customHeight="1">
      <c r="A628" s="1895"/>
      <c r="B628" s="1895"/>
      <c r="C628" s="1895"/>
      <c r="D628" s="1895"/>
      <c r="E628" s="1895"/>
      <c r="F628" s="1895"/>
      <c r="G628" s="1895"/>
      <c r="H628" s="1895"/>
      <c r="I628" s="1895"/>
      <c r="J628" s="1895"/>
      <c r="K628" s="1895"/>
    </row>
    <row r="629" spans="1:11" ht="15.75" customHeight="1">
      <c r="A629" s="1895"/>
      <c r="B629" s="1895"/>
      <c r="C629" s="1895"/>
      <c r="D629" s="1895"/>
      <c r="E629" s="1895"/>
      <c r="F629" s="1895"/>
      <c r="G629" s="1895"/>
      <c r="H629" s="1895"/>
      <c r="I629" s="1895"/>
      <c r="J629" s="1895"/>
      <c r="K629" s="1895"/>
    </row>
    <row r="630" spans="1:11" ht="15.75" customHeight="1">
      <c r="A630" s="1895"/>
      <c r="B630" s="1895"/>
      <c r="C630" s="1895"/>
      <c r="D630" s="1895"/>
      <c r="E630" s="1895"/>
      <c r="F630" s="1895"/>
      <c r="G630" s="1895"/>
      <c r="H630" s="1895"/>
      <c r="I630" s="1895"/>
      <c r="J630" s="1895"/>
      <c r="K630" s="1895"/>
    </row>
    <row r="631" spans="1:11" ht="15.75" customHeight="1">
      <c r="A631" s="1895"/>
      <c r="B631" s="1895"/>
      <c r="C631" s="1895"/>
      <c r="D631" s="1895"/>
      <c r="E631" s="1895"/>
      <c r="F631" s="1895"/>
      <c r="G631" s="1895"/>
      <c r="H631" s="1895"/>
      <c r="I631" s="1895"/>
      <c r="J631" s="1895"/>
      <c r="K631" s="1895"/>
    </row>
    <row r="632" spans="1:11" ht="15.75" customHeight="1">
      <c r="A632" s="1895"/>
      <c r="B632" s="1895"/>
      <c r="C632" s="1895"/>
      <c r="D632" s="1895"/>
      <c r="E632" s="1895"/>
      <c r="F632" s="1895"/>
      <c r="G632" s="1895"/>
      <c r="H632" s="1895"/>
      <c r="I632" s="1895"/>
      <c r="J632" s="1895"/>
      <c r="K632" s="1895"/>
    </row>
    <row r="633" spans="1:11" ht="15.75" customHeight="1">
      <c r="A633" s="1895"/>
      <c r="B633" s="1895"/>
      <c r="C633" s="1895"/>
      <c r="D633" s="1895"/>
      <c r="E633" s="1895"/>
      <c r="F633" s="1895"/>
      <c r="G633" s="1895"/>
      <c r="H633" s="1895"/>
      <c r="I633" s="1895"/>
      <c r="J633" s="1895"/>
      <c r="K633" s="1895"/>
    </row>
    <row r="634" spans="1:11" ht="15.75" customHeight="1">
      <c r="A634" s="1895"/>
      <c r="B634" s="1895"/>
      <c r="C634" s="1895"/>
      <c r="D634" s="1895"/>
      <c r="E634" s="1895"/>
      <c r="F634" s="1895"/>
      <c r="G634" s="1895"/>
      <c r="H634" s="1895"/>
      <c r="I634" s="1895"/>
      <c r="J634" s="1895"/>
      <c r="K634" s="1895"/>
    </row>
    <row r="635" spans="1:11" ht="15.75" customHeight="1">
      <c r="A635" s="1895"/>
      <c r="B635" s="1895"/>
      <c r="C635" s="1895"/>
      <c r="D635" s="1895"/>
      <c r="E635" s="1895"/>
      <c r="F635" s="1895"/>
      <c r="G635" s="1895"/>
      <c r="H635" s="1895"/>
      <c r="I635" s="1895"/>
      <c r="J635" s="1895"/>
      <c r="K635" s="1895"/>
    </row>
    <row r="636" spans="1:11" ht="15.75" customHeight="1">
      <c r="A636" s="1895"/>
      <c r="B636" s="1895"/>
      <c r="C636" s="1895"/>
      <c r="D636" s="1895"/>
      <c r="E636" s="1895"/>
      <c r="F636" s="1895"/>
      <c r="G636" s="1895"/>
      <c r="H636" s="1895"/>
      <c r="I636" s="1895"/>
      <c r="J636" s="1895"/>
      <c r="K636" s="1895"/>
    </row>
    <row r="637" spans="1:11" ht="15.75" customHeight="1">
      <c r="A637" s="1895"/>
      <c r="B637" s="1895"/>
      <c r="C637" s="1895"/>
      <c r="D637" s="1895"/>
      <c r="E637" s="1895"/>
      <c r="F637" s="1895"/>
      <c r="G637" s="1895"/>
      <c r="H637" s="1895"/>
      <c r="I637" s="1895"/>
      <c r="J637" s="1895"/>
      <c r="K637" s="1895"/>
    </row>
    <row r="638" spans="1:11" ht="15.75" customHeight="1">
      <c r="A638" s="1895"/>
      <c r="B638" s="1895"/>
      <c r="C638" s="1895"/>
      <c r="D638" s="1895"/>
      <c r="E638" s="1895"/>
      <c r="F638" s="1895"/>
      <c r="G638" s="1895"/>
      <c r="H638" s="1895"/>
      <c r="I638" s="1895"/>
      <c r="J638" s="1895"/>
      <c r="K638" s="1895"/>
    </row>
    <row r="639" spans="1:11" ht="15.75" customHeight="1">
      <c r="A639" s="1895"/>
      <c r="B639" s="1895"/>
      <c r="C639" s="1895"/>
      <c r="D639" s="1895"/>
      <c r="E639" s="1895"/>
      <c r="F639" s="1895"/>
      <c r="G639" s="1895"/>
      <c r="H639" s="1895"/>
      <c r="I639" s="1895"/>
      <c r="J639" s="1895"/>
      <c r="K639" s="1895"/>
    </row>
    <row r="640" spans="1:11" ht="15.75" customHeight="1">
      <c r="A640" s="1895"/>
      <c r="B640" s="1895"/>
      <c r="C640" s="1895"/>
      <c r="D640" s="1895"/>
      <c r="E640" s="1895"/>
      <c r="F640" s="1895"/>
      <c r="G640" s="1895"/>
      <c r="H640" s="1895"/>
      <c r="I640" s="1895"/>
      <c r="J640" s="1895"/>
      <c r="K640" s="1895"/>
    </row>
    <row r="641" spans="1:11" ht="15.75" customHeight="1">
      <c r="A641" s="1895"/>
      <c r="B641" s="1895"/>
      <c r="C641" s="1895"/>
      <c r="D641" s="1895"/>
      <c r="E641" s="1895"/>
      <c r="F641" s="1895"/>
      <c r="G641" s="1895"/>
      <c r="H641" s="1895"/>
      <c r="I641" s="1895"/>
      <c r="J641" s="1895"/>
      <c r="K641" s="1895"/>
    </row>
    <row r="642" spans="1:11" ht="15.75" customHeight="1">
      <c r="A642" s="1895"/>
      <c r="B642" s="1895"/>
      <c r="C642" s="1895"/>
      <c r="D642" s="1895"/>
      <c r="E642" s="1895"/>
      <c r="F642" s="1895"/>
      <c r="G642" s="1895"/>
      <c r="H642" s="1895"/>
      <c r="I642" s="1895"/>
      <c r="J642" s="1895"/>
      <c r="K642" s="1895"/>
    </row>
    <row r="643" spans="1:11" ht="15.75" customHeight="1">
      <c r="A643" s="1895"/>
      <c r="B643" s="1895"/>
      <c r="C643" s="1895"/>
      <c r="D643" s="1895"/>
      <c r="E643" s="1895"/>
      <c r="F643" s="1895"/>
      <c r="G643" s="1895"/>
      <c r="H643" s="1895"/>
      <c r="I643" s="1895"/>
      <c r="J643" s="1895"/>
      <c r="K643" s="1895"/>
    </row>
    <row r="644" spans="1:11" ht="15.75" customHeight="1">
      <c r="A644" s="1895"/>
      <c r="B644" s="1895"/>
      <c r="C644" s="1895"/>
      <c r="D644" s="1895"/>
      <c r="E644" s="1895"/>
      <c r="F644" s="1895"/>
      <c r="G644" s="1895"/>
      <c r="H644" s="1895"/>
      <c r="I644" s="1895"/>
      <c r="J644" s="1895"/>
      <c r="K644" s="1895"/>
    </row>
    <row r="645" spans="1:11" ht="15.75" customHeight="1">
      <c r="A645" s="1895"/>
      <c r="B645" s="1895"/>
      <c r="C645" s="1895"/>
      <c r="D645" s="1895"/>
      <c r="E645" s="1895"/>
      <c r="F645" s="1895"/>
      <c r="G645" s="1895"/>
      <c r="H645" s="1895"/>
      <c r="I645" s="1895"/>
      <c r="J645" s="1895"/>
      <c r="K645" s="1895"/>
    </row>
    <row r="646" spans="1:11" ht="15.75" customHeight="1">
      <c r="A646" s="1895"/>
      <c r="B646" s="1895"/>
      <c r="C646" s="1895"/>
      <c r="D646" s="1895"/>
      <c r="E646" s="1895"/>
      <c r="F646" s="1895"/>
      <c r="G646" s="1895"/>
      <c r="H646" s="1895"/>
      <c r="I646" s="1895"/>
      <c r="J646" s="1895"/>
      <c r="K646" s="1895"/>
    </row>
    <row r="647" spans="1:11" ht="15.75" customHeight="1">
      <c r="A647" s="1895"/>
      <c r="B647" s="1895"/>
      <c r="C647" s="1895"/>
      <c r="D647" s="1895"/>
      <c r="E647" s="1895"/>
      <c r="F647" s="1895"/>
      <c r="G647" s="1895"/>
      <c r="H647" s="1895"/>
      <c r="I647" s="1895"/>
      <c r="J647" s="1895"/>
      <c r="K647" s="1895"/>
    </row>
    <row r="648" spans="1:11" ht="15.75" customHeight="1">
      <c r="A648" s="1895"/>
      <c r="B648" s="1895"/>
      <c r="C648" s="1895"/>
      <c r="D648" s="1895"/>
      <c r="E648" s="1895"/>
      <c r="F648" s="1895"/>
      <c r="G648" s="1895"/>
      <c r="H648" s="1895"/>
      <c r="I648" s="1895"/>
      <c r="J648" s="1895"/>
      <c r="K648" s="1895"/>
    </row>
    <row r="649" spans="1:11" ht="15.75" customHeight="1">
      <c r="A649" s="1895"/>
      <c r="B649" s="1895"/>
      <c r="C649" s="1895"/>
      <c r="D649" s="1895"/>
      <c r="E649" s="1895"/>
      <c r="F649" s="1895"/>
      <c r="G649" s="1895"/>
      <c r="H649" s="1895"/>
      <c r="I649" s="1895"/>
      <c r="J649" s="1895"/>
      <c r="K649" s="1895"/>
    </row>
    <row r="650" spans="1:11" ht="15.75" customHeight="1">
      <c r="A650" s="1895"/>
      <c r="B650" s="1895"/>
      <c r="C650" s="1895"/>
      <c r="D650" s="1895"/>
      <c r="E650" s="1895"/>
      <c r="F650" s="1895"/>
      <c r="G650" s="1895"/>
      <c r="H650" s="1895"/>
      <c r="I650" s="1895"/>
      <c r="J650" s="1895"/>
      <c r="K650" s="1895"/>
    </row>
    <row r="651" spans="1:11" ht="15.75" customHeight="1">
      <c r="A651" s="1895"/>
      <c r="B651" s="1895"/>
      <c r="C651" s="1895"/>
      <c r="D651" s="1895"/>
      <c r="E651" s="1895"/>
      <c r="F651" s="1895"/>
      <c r="G651" s="1895"/>
      <c r="H651" s="1895"/>
      <c r="I651" s="1895"/>
      <c r="J651" s="1895"/>
      <c r="K651" s="1895"/>
    </row>
    <row r="652" spans="1:11" ht="15.75" customHeight="1">
      <c r="A652" s="1895"/>
      <c r="B652" s="1895"/>
      <c r="C652" s="1895"/>
      <c r="D652" s="1895"/>
      <c r="E652" s="1895"/>
      <c r="F652" s="1895"/>
      <c r="G652" s="1895"/>
      <c r="H652" s="1895"/>
      <c r="I652" s="1895"/>
      <c r="J652" s="1895"/>
      <c r="K652" s="1895"/>
    </row>
    <row r="653" spans="1:11" ht="15.75" customHeight="1">
      <c r="A653" s="1895"/>
      <c r="B653" s="1895"/>
      <c r="C653" s="1895"/>
      <c r="D653" s="1895"/>
      <c r="E653" s="1895"/>
      <c r="F653" s="1895"/>
      <c r="G653" s="1895"/>
      <c r="H653" s="1895"/>
      <c r="I653" s="1895"/>
      <c r="J653" s="1895"/>
      <c r="K653" s="1895"/>
    </row>
    <row r="654" spans="1:11" ht="15.75" customHeight="1">
      <c r="A654" s="1895"/>
      <c r="B654" s="1895"/>
      <c r="C654" s="1895"/>
      <c r="D654" s="1895"/>
      <c r="E654" s="1895"/>
      <c r="F654" s="1895"/>
      <c r="G654" s="1895"/>
      <c r="H654" s="1895"/>
      <c r="I654" s="1895"/>
      <c r="J654" s="1895"/>
      <c r="K654" s="1895"/>
    </row>
    <row r="655" spans="1:11" ht="15.75" customHeight="1">
      <c r="A655" s="1895"/>
      <c r="B655" s="1895"/>
      <c r="C655" s="1895"/>
      <c r="D655" s="1895"/>
      <c r="E655" s="1895"/>
      <c r="F655" s="1895"/>
      <c r="G655" s="1895"/>
      <c r="H655" s="1895"/>
      <c r="I655" s="1895"/>
      <c r="J655" s="1895"/>
      <c r="K655" s="1895"/>
    </row>
    <row r="656" spans="1:11" ht="15.75" customHeight="1">
      <c r="A656" s="1895"/>
      <c r="B656" s="1895"/>
      <c r="C656" s="1895"/>
      <c r="D656" s="1895"/>
      <c r="E656" s="1895"/>
      <c r="F656" s="1895"/>
      <c r="G656" s="1895"/>
      <c r="H656" s="1895"/>
      <c r="I656" s="1895"/>
      <c r="J656" s="1895"/>
      <c r="K656" s="1895"/>
    </row>
    <row r="657" spans="1:11" ht="15.75" customHeight="1">
      <c r="A657" s="1895"/>
      <c r="B657" s="1895"/>
      <c r="C657" s="1895"/>
      <c r="D657" s="1895"/>
      <c r="E657" s="1895"/>
      <c r="F657" s="1895"/>
      <c r="G657" s="1895"/>
      <c r="H657" s="1895"/>
      <c r="I657" s="1895"/>
      <c r="J657" s="1895"/>
      <c r="K657" s="1895"/>
    </row>
    <row r="658" spans="1:11" ht="15.75" customHeight="1">
      <c r="A658" s="1895"/>
      <c r="B658" s="1895"/>
      <c r="C658" s="1895"/>
      <c r="D658" s="1895"/>
      <c r="E658" s="1895"/>
      <c r="F658" s="1895"/>
      <c r="G658" s="1895"/>
      <c r="H658" s="1895"/>
      <c r="I658" s="1895"/>
      <c r="J658" s="1895"/>
      <c r="K658" s="1895"/>
    </row>
    <row r="659" spans="1:11" ht="15.75" customHeight="1">
      <c r="A659" s="1895"/>
      <c r="B659" s="1895"/>
      <c r="C659" s="1895"/>
      <c r="D659" s="1895"/>
      <c r="E659" s="1895"/>
      <c r="F659" s="1895"/>
      <c r="G659" s="1895"/>
      <c r="H659" s="1895"/>
      <c r="I659" s="1895"/>
      <c r="J659" s="1895"/>
      <c r="K659" s="1895"/>
    </row>
    <row r="660" spans="1:11" ht="15.75" customHeight="1">
      <c r="A660" s="1895"/>
      <c r="B660" s="1895"/>
      <c r="C660" s="1895"/>
      <c r="D660" s="1895"/>
      <c r="E660" s="1895"/>
      <c r="F660" s="1895"/>
      <c r="G660" s="1895"/>
      <c r="H660" s="1895"/>
      <c r="I660" s="1895"/>
      <c r="J660" s="1895"/>
      <c r="K660" s="1895"/>
    </row>
    <row r="661" spans="1:11" ht="15.75" customHeight="1">
      <c r="A661" s="1895"/>
      <c r="B661" s="1895"/>
      <c r="C661" s="1895"/>
      <c r="D661" s="1895"/>
      <c r="E661" s="1895"/>
      <c r="F661" s="1895"/>
      <c r="G661" s="1895"/>
      <c r="H661" s="1895"/>
      <c r="I661" s="1895"/>
      <c r="J661" s="1895"/>
      <c r="K661" s="1895"/>
    </row>
    <row r="662" spans="1:11" ht="15.75" customHeight="1">
      <c r="A662" s="1895"/>
      <c r="B662" s="1895"/>
      <c r="C662" s="1895"/>
      <c r="D662" s="1895"/>
      <c r="E662" s="1895"/>
      <c r="F662" s="1895"/>
      <c r="G662" s="1895"/>
      <c r="H662" s="1895"/>
      <c r="I662" s="1895"/>
      <c r="J662" s="1895"/>
      <c r="K662" s="1895"/>
    </row>
    <row r="663" spans="1:11" ht="15.75" customHeight="1">
      <c r="A663" s="1895"/>
      <c r="B663" s="1895"/>
      <c r="C663" s="1895"/>
      <c r="D663" s="1895"/>
      <c r="E663" s="1895"/>
      <c r="F663" s="1895"/>
      <c r="G663" s="1895"/>
      <c r="H663" s="1895"/>
      <c r="I663" s="1895"/>
      <c r="J663" s="1895"/>
      <c r="K663" s="1895"/>
    </row>
    <row r="664" spans="1:11" ht="15.75" customHeight="1">
      <c r="A664" s="1895"/>
      <c r="B664" s="1895"/>
      <c r="C664" s="1895"/>
      <c r="D664" s="1895"/>
      <c r="E664" s="1895"/>
      <c r="F664" s="1895"/>
      <c r="G664" s="1895"/>
      <c r="H664" s="1895"/>
      <c r="I664" s="1895"/>
      <c r="J664" s="1895"/>
      <c r="K664" s="1895"/>
    </row>
    <row r="665" spans="1:11" ht="15.75" customHeight="1">
      <c r="A665" s="1895"/>
      <c r="B665" s="1895"/>
      <c r="C665" s="1895"/>
      <c r="D665" s="1895"/>
      <c r="E665" s="1895"/>
      <c r="F665" s="1895"/>
      <c r="G665" s="1895"/>
      <c r="H665" s="1895"/>
      <c r="I665" s="1895"/>
      <c r="J665" s="1895"/>
      <c r="K665" s="1895"/>
    </row>
    <row r="666" spans="1:11" ht="15.75" customHeight="1">
      <c r="A666" s="1895"/>
      <c r="B666" s="1895"/>
      <c r="C666" s="1895"/>
      <c r="D666" s="1895"/>
      <c r="E666" s="1895"/>
      <c r="F666" s="1895"/>
      <c r="G666" s="1895"/>
      <c r="H666" s="1895"/>
      <c r="I666" s="1895"/>
      <c r="J666" s="1895"/>
      <c r="K666" s="1895"/>
    </row>
    <row r="667" spans="1:11" ht="15.75" customHeight="1">
      <c r="A667" s="1895"/>
      <c r="B667" s="1895"/>
      <c r="C667" s="1895"/>
      <c r="D667" s="1895"/>
      <c r="E667" s="1895"/>
      <c r="F667" s="1895"/>
      <c r="G667" s="1895"/>
      <c r="H667" s="1895"/>
      <c r="I667" s="1895"/>
      <c r="J667" s="1895"/>
      <c r="K667" s="1895"/>
    </row>
    <row r="668" spans="1:11" ht="15.75" customHeight="1">
      <c r="A668" s="1895"/>
      <c r="B668" s="1895"/>
      <c r="C668" s="1895"/>
      <c r="D668" s="1895"/>
      <c r="E668" s="1895"/>
      <c r="F668" s="1895"/>
      <c r="G668" s="1895"/>
      <c r="H668" s="1895"/>
      <c r="I668" s="1895"/>
      <c r="J668" s="1895"/>
      <c r="K668" s="1895"/>
    </row>
    <row r="669" spans="1:11" ht="15.75" customHeight="1">
      <c r="A669" s="1895"/>
      <c r="B669" s="1895"/>
      <c r="C669" s="1895"/>
      <c r="D669" s="1895"/>
      <c r="E669" s="1895"/>
      <c r="F669" s="1895"/>
      <c r="G669" s="1895"/>
      <c r="H669" s="1895"/>
      <c r="I669" s="1895"/>
      <c r="J669" s="1895"/>
      <c r="K669" s="1895"/>
    </row>
    <row r="670" spans="1:11" ht="15.75" customHeight="1">
      <c r="A670" s="1895"/>
      <c r="B670" s="1895"/>
      <c r="C670" s="1895"/>
      <c r="D670" s="1895"/>
      <c r="E670" s="1895"/>
      <c r="F670" s="1895"/>
      <c r="G670" s="1895"/>
      <c r="H670" s="1895"/>
      <c r="I670" s="1895"/>
      <c r="J670" s="1895"/>
      <c r="K670" s="1895"/>
    </row>
    <row r="671" spans="1:11" ht="15.75" customHeight="1">
      <c r="A671" s="1895"/>
      <c r="B671" s="1895"/>
      <c r="C671" s="1895"/>
      <c r="D671" s="1895"/>
      <c r="E671" s="1895"/>
      <c r="F671" s="1895"/>
      <c r="G671" s="1895"/>
      <c r="H671" s="1895"/>
      <c r="I671" s="1895"/>
      <c r="J671" s="1895"/>
      <c r="K671" s="1895"/>
    </row>
    <row r="672" spans="1:11" ht="15.75" customHeight="1">
      <c r="A672" s="1895"/>
      <c r="B672" s="1895"/>
      <c r="C672" s="1895"/>
      <c r="D672" s="1895"/>
      <c r="E672" s="1895"/>
      <c r="F672" s="1895"/>
      <c r="G672" s="1895"/>
      <c r="H672" s="1895"/>
      <c r="I672" s="1895"/>
      <c r="J672" s="1895"/>
      <c r="K672" s="1895"/>
    </row>
    <row r="673" spans="1:11" ht="15.75" customHeight="1">
      <c r="A673" s="1895"/>
      <c r="B673" s="1895"/>
      <c r="C673" s="1895"/>
      <c r="D673" s="1895"/>
      <c r="E673" s="1895"/>
      <c r="F673" s="1895"/>
      <c r="G673" s="1895"/>
      <c r="H673" s="1895"/>
      <c r="I673" s="1895"/>
      <c r="J673" s="1895"/>
      <c r="K673" s="1895"/>
    </row>
    <row r="674" spans="1:11" ht="15.75" customHeight="1">
      <c r="A674" s="1895"/>
      <c r="B674" s="1895"/>
      <c r="C674" s="1895"/>
      <c r="D674" s="1895"/>
      <c r="E674" s="1895"/>
      <c r="F674" s="1895"/>
      <c r="G674" s="1895"/>
      <c r="H674" s="1895"/>
      <c r="I674" s="1895"/>
      <c r="J674" s="1895"/>
      <c r="K674" s="1895"/>
    </row>
    <row r="675" spans="1:11" ht="15.75" customHeight="1">
      <c r="A675" s="1895"/>
      <c r="B675" s="1895"/>
      <c r="C675" s="1895"/>
      <c r="D675" s="1895"/>
      <c r="E675" s="1895"/>
      <c r="F675" s="1895"/>
      <c r="G675" s="1895"/>
      <c r="H675" s="1895"/>
      <c r="I675" s="1895"/>
      <c r="J675" s="1895"/>
      <c r="K675" s="1895"/>
    </row>
    <row r="676" spans="1:11" ht="15.75" customHeight="1">
      <c r="A676" s="1895"/>
      <c r="B676" s="1895"/>
      <c r="C676" s="1895"/>
      <c r="D676" s="1895"/>
      <c r="E676" s="1895"/>
      <c r="F676" s="1895"/>
      <c r="G676" s="1895"/>
      <c r="H676" s="1895"/>
      <c r="I676" s="1895"/>
      <c r="J676" s="1895"/>
      <c r="K676" s="1895"/>
    </row>
    <row r="677" spans="1:11" ht="15.75" customHeight="1">
      <c r="A677" s="1895"/>
      <c r="B677" s="1895"/>
      <c r="C677" s="1895"/>
      <c r="D677" s="1895"/>
      <c r="E677" s="1895"/>
      <c r="F677" s="1895"/>
      <c r="G677" s="1895"/>
      <c r="H677" s="1895"/>
      <c r="I677" s="1895"/>
      <c r="J677" s="1895"/>
      <c r="K677" s="1895"/>
    </row>
    <row r="678" spans="1:11" ht="15.75" customHeight="1">
      <c r="A678" s="1895"/>
      <c r="B678" s="1895"/>
      <c r="C678" s="1895"/>
      <c r="D678" s="1895"/>
      <c r="E678" s="1895"/>
      <c r="F678" s="1895"/>
      <c r="G678" s="1895"/>
      <c r="H678" s="1895"/>
      <c r="I678" s="1895"/>
      <c r="J678" s="1895"/>
      <c r="K678" s="1895"/>
    </row>
    <row r="679" spans="1:11" ht="15.75" customHeight="1">
      <c r="A679" s="1895"/>
      <c r="B679" s="1895"/>
      <c r="C679" s="1895"/>
      <c r="D679" s="1895"/>
      <c r="E679" s="1895"/>
      <c r="F679" s="1895"/>
      <c r="G679" s="1895"/>
      <c r="H679" s="1895"/>
      <c r="I679" s="1895"/>
      <c r="J679" s="1895"/>
      <c r="K679" s="1895"/>
    </row>
    <row r="680" spans="1:11" ht="15.75" customHeight="1">
      <c r="A680" s="1895"/>
      <c r="B680" s="1895"/>
      <c r="C680" s="1895"/>
      <c r="D680" s="1895"/>
      <c r="E680" s="1895"/>
      <c r="F680" s="1895"/>
      <c r="G680" s="1895"/>
      <c r="H680" s="1895"/>
      <c r="I680" s="1895"/>
      <c r="J680" s="1895"/>
      <c r="K680" s="1895"/>
    </row>
    <row r="681" spans="1:11" ht="15.75" customHeight="1">
      <c r="A681" s="1895"/>
      <c r="B681" s="1895"/>
      <c r="C681" s="1895"/>
      <c r="D681" s="1895"/>
      <c r="E681" s="1895"/>
      <c r="F681" s="1895"/>
      <c r="G681" s="1895"/>
      <c r="H681" s="1895"/>
      <c r="I681" s="1895"/>
      <c r="J681" s="1895"/>
      <c r="K681" s="1895"/>
    </row>
    <row r="682" spans="1:11" ht="15.75" customHeight="1">
      <c r="A682" s="1895"/>
      <c r="B682" s="1895"/>
      <c r="C682" s="1895"/>
      <c r="D682" s="1895"/>
      <c r="E682" s="1895"/>
      <c r="F682" s="1895"/>
      <c r="G682" s="1895"/>
      <c r="H682" s="1895"/>
      <c r="I682" s="1895"/>
      <c r="J682" s="1895"/>
      <c r="K682" s="1895"/>
    </row>
    <row r="683" spans="1:11" ht="15.75" customHeight="1">
      <c r="A683" s="1895"/>
      <c r="B683" s="1895"/>
      <c r="C683" s="1895"/>
      <c r="D683" s="1895"/>
      <c r="E683" s="1895"/>
      <c r="F683" s="1895"/>
      <c r="G683" s="1895"/>
      <c r="H683" s="1895"/>
      <c r="I683" s="1895"/>
      <c r="J683" s="1895"/>
      <c r="K683" s="1895"/>
    </row>
    <row r="684" spans="1:11" ht="15.75" customHeight="1">
      <c r="A684" s="1895"/>
      <c r="B684" s="1895"/>
      <c r="C684" s="1895"/>
      <c r="D684" s="1895"/>
      <c r="E684" s="1895"/>
      <c r="F684" s="1895"/>
      <c r="G684" s="1895"/>
      <c r="H684" s="1895"/>
      <c r="I684" s="1895"/>
      <c r="J684" s="1895"/>
      <c r="K684" s="1895"/>
    </row>
    <row r="685" spans="1:11" ht="15.75" customHeight="1">
      <c r="A685" s="1895"/>
      <c r="B685" s="1895"/>
      <c r="C685" s="1895"/>
      <c r="D685" s="1895"/>
      <c r="E685" s="1895"/>
      <c r="F685" s="1895"/>
      <c r="G685" s="1895"/>
      <c r="H685" s="1895"/>
      <c r="I685" s="1895"/>
      <c r="J685" s="1895"/>
      <c r="K685" s="1895"/>
    </row>
    <row r="686" spans="1:11" ht="15.75" customHeight="1">
      <c r="A686" s="1895"/>
      <c r="B686" s="1895"/>
      <c r="C686" s="1895"/>
      <c r="D686" s="1895"/>
      <c r="E686" s="1895"/>
      <c r="F686" s="1895"/>
      <c r="G686" s="1895"/>
      <c r="H686" s="1895"/>
      <c r="I686" s="1895"/>
      <c r="J686" s="1895"/>
      <c r="K686" s="1895"/>
    </row>
    <row r="687" spans="1:11" ht="15.75" customHeight="1">
      <c r="A687" s="1895"/>
      <c r="B687" s="1895"/>
      <c r="C687" s="1895"/>
      <c r="D687" s="1895"/>
      <c r="E687" s="1895"/>
      <c r="F687" s="1895"/>
      <c r="G687" s="1895"/>
      <c r="H687" s="1895"/>
      <c r="I687" s="1895"/>
      <c r="J687" s="1895"/>
      <c r="K687" s="1895"/>
    </row>
    <row r="688" spans="1:11" ht="15.75" customHeight="1">
      <c r="A688" s="1895"/>
      <c r="B688" s="1895"/>
      <c r="C688" s="1895"/>
      <c r="D688" s="1895"/>
      <c r="E688" s="1895"/>
      <c r="F688" s="1895"/>
      <c r="G688" s="1895"/>
      <c r="H688" s="1895"/>
      <c r="I688" s="1895"/>
      <c r="J688" s="1895"/>
      <c r="K688" s="1895"/>
    </row>
    <row r="689" spans="1:11" ht="15.75" customHeight="1">
      <c r="A689" s="1895"/>
      <c r="B689" s="1895"/>
      <c r="C689" s="1895"/>
      <c r="D689" s="1895"/>
      <c r="E689" s="1895"/>
      <c r="F689" s="1895"/>
      <c r="G689" s="1895"/>
      <c r="H689" s="1895"/>
      <c r="I689" s="1895"/>
      <c r="J689" s="1895"/>
      <c r="K689" s="1895"/>
    </row>
    <row r="690" spans="1:11" ht="15.75" customHeight="1">
      <c r="A690" s="1895"/>
      <c r="B690" s="1895"/>
      <c r="C690" s="1895"/>
      <c r="D690" s="1895"/>
      <c r="E690" s="1895"/>
      <c r="F690" s="1895"/>
      <c r="G690" s="1895"/>
      <c r="H690" s="1895"/>
      <c r="I690" s="1895"/>
      <c r="J690" s="1895"/>
      <c r="K690" s="1895"/>
    </row>
    <row r="691" spans="1:11" ht="15.75" customHeight="1">
      <c r="A691" s="1895"/>
      <c r="B691" s="1895"/>
      <c r="C691" s="1895"/>
      <c r="D691" s="1895"/>
      <c r="E691" s="1895"/>
      <c r="F691" s="1895"/>
      <c r="G691" s="1895"/>
      <c r="H691" s="1895"/>
      <c r="I691" s="1895"/>
      <c r="J691" s="1895"/>
      <c r="K691" s="1895"/>
    </row>
    <row r="692" spans="1:11" ht="15.75" customHeight="1">
      <c r="A692" s="1895"/>
      <c r="B692" s="1895"/>
      <c r="C692" s="1895"/>
      <c r="D692" s="1895"/>
      <c r="E692" s="1895"/>
      <c r="F692" s="1895"/>
      <c r="G692" s="1895"/>
      <c r="H692" s="1895"/>
      <c r="I692" s="1895"/>
      <c r="J692" s="1895"/>
      <c r="K692" s="1895"/>
    </row>
    <row r="693" spans="1:11" ht="15.75" customHeight="1">
      <c r="A693" s="1895"/>
      <c r="B693" s="1895"/>
      <c r="C693" s="1895"/>
      <c r="D693" s="1895"/>
      <c r="E693" s="1895"/>
      <c r="F693" s="1895"/>
      <c r="G693" s="1895"/>
      <c r="H693" s="1895"/>
      <c r="I693" s="1895"/>
      <c r="J693" s="1895"/>
      <c r="K693" s="1895"/>
    </row>
    <row r="694" spans="1:11" ht="15.75" customHeight="1">
      <c r="A694" s="1895"/>
      <c r="B694" s="1895"/>
      <c r="C694" s="1895"/>
      <c r="D694" s="1895"/>
      <c r="E694" s="1895"/>
      <c r="F694" s="1895"/>
      <c r="G694" s="1895"/>
      <c r="H694" s="1895"/>
      <c r="I694" s="1895"/>
      <c r="J694" s="1895"/>
      <c r="K694" s="1895"/>
    </row>
    <row r="695" spans="1:11" ht="15.75" customHeight="1">
      <c r="A695" s="1895"/>
      <c r="B695" s="1895"/>
      <c r="C695" s="1895"/>
      <c r="D695" s="1895"/>
      <c r="E695" s="1895"/>
      <c r="F695" s="1895"/>
      <c r="G695" s="1895"/>
      <c r="H695" s="1895"/>
      <c r="I695" s="1895"/>
      <c r="J695" s="1895"/>
      <c r="K695" s="1895"/>
    </row>
    <row r="696" spans="1:11" ht="15.75" customHeight="1">
      <c r="A696" s="1895"/>
      <c r="B696" s="1895"/>
      <c r="C696" s="1895"/>
      <c r="D696" s="1895"/>
      <c r="E696" s="1895"/>
      <c r="F696" s="1895"/>
      <c r="G696" s="1895"/>
      <c r="H696" s="1895"/>
      <c r="I696" s="1895"/>
      <c r="J696" s="1895"/>
      <c r="K696" s="1895"/>
    </row>
    <row r="697" spans="1:11" ht="15.75" customHeight="1">
      <c r="A697" s="1895"/>
      <c r="B697" s="1895"/>
      <c r="C697" s="1895"/>
      <c r="D697" s="1895"/>
      <c r="E697" s="1895"/>
      <c r="F697" s="1895"/>
      <c r="G697" s="1895"/>
      <c r="H697" s="1895"/>
      <c r="I697" s="1895"/>
      <c r="J697" s="1895"/>
      <c r="K697" s="1895"/>
    </row>
    <row r="698" spans="1:11" ht="15.75" customHeight="1">
      <c r="A698" s="1895"/>
      <c r="B698" s="1895"/>
      <c r="C698" s="1895"/>
      <c r="D698" s="1895"/>
      <c r="E698" s="1895"/>
      <c r="F698" s="1895"/>
      <c r="G698" s="1895"/>
      <c r="H698" s="1895"/>
      <c r="I698" s="1895"/>
      <c r="J698" s="1895"/>
      <c r="K698" s="1895"/>
    </row>
    <row r="699" spans="1:11" ht="15.75" customHeight="1">
      <c r="A699" s="1895"/>
      <c r="B699" s="1895"/>
      <c r="C699" s="1895"/>
      <c r="D699" s="1895"/>
      <c r="E699" s="1895"/>
      <c r="F699" s="1895"/>
      <c r="G699" s="1895"/>
      <c r="H699" s="1895"/>
      <c r="I699" s="1895"/>
      <c r="J699" s="1895"/>
      <c r="K699" s="1895"/>
    </row>
    <row r="700" spans="1:11" ht="15.75" customHeight="1">
      <c r="A700" s="1895"/>
      <c r="B700" s="1895"/>
      <c r="C700" s="1895"/>
      <c r="D700" s="1895"/>
      <c r="E700" s="1895"/>
      <c r="F700" s="1895"/>
      <c r="G700" s="1895"/>
      <c r="H700" s="1895"/>
      <c r="I700" s="1895"/>
      <c r="J700" s="1895"/>
      <c r="K700" s="1895"/>
    </row>
    <row r="701" spans="1:11" ht="15.75" customHeight="1">
      <c r="A701" s="1895"/>
      <c r="B701" s="1895"/>
      <c r="C701" s="1895"/>
      <c r="D701" s="1895"/>
      <c r="E701" s="1895"/>
      <c r="F701" s="1895"/>
      <c r="G701" s="1895"/>
      <c r="H701" s="1895"/>
      <c r="I701" s="1895"/>
      <c r="J701" s="1895"/>
      <c r="K701" s="1895"/>
    </row>
    <row r="702" spans="1:11" ht="15.75" customHeight="1">
      <c r="A702" s="1895"/>
      <c r="B702" s="1895"/>
      <c r="C702" s="1895"/>
      <c r="D702" s="1895"/>
      <c r="E702" s="1895"/>
      <c r="F702" s="1895"/>
      <c r="G702" s="1895"/>
      <c r="H702" s="1895"/>
      <c r="I702" s="1895"/>
      <c r="J702" s="1895"/>
      <c r="K702" s="1895"/>
    </row>
    <row r="703" spans="1:11" ht="15.75" customHeight="1">
      <c r="A703" s="1895"/>
      <c r="B703" s="1895"/>
      <c r="C703" s="1895"/>
      <c r="D703" s="1895"/>
      <c r="E703" s="1895"/>
      <c r="F703" s="1895"/>
      <c r="G703" s="1895"/>
      <c r="H703" s="1895"/>
      <c r="I703" s="1895"/>
      <c r="J703" s="1895"/>
      <c r="K703" s="1895"/>
    </row>
    <row r="704" spans="1:11" ht="15.75" customHeight="1">
      <c r="A704" s="1895"/>
      <c r="B704" s="1895"/>
      <c r="C704" s="1895"/>
      <c r="D704" s="1895"/>
      <c r="E704" s="1895"/>
      <c r="F704" s="1895"/>
      <c r="G704" s="1895"/>
      <c r="H704" s="1895"/>
      <c r="I704" s="1895"/>
      <c r="J704" s="1895"/>
      <c r="K704" s="1895"/>
    </row>
    <row r="705" spans="1:11" ht="15.75" customHeight="1">
      <c r="A705" s="1895"/>
      <c r="B705" s="1895"/>
      <c r="C705" s="1895"/>
      <c r="D705" s="1895"/>
      <c r="E705" s="1895"/>
      <c r="F705" s="1895"/>
      <c r="G705" s="1895"/>
      <c r="H705" s="1895"/>
      <c r="I705" s="1895"/>
      <c r="J705" s="1895"/>
      <c r="K705" s="1895"/>
    </row>
    <row r="706" spans="1:11" ht="15.75" customHeight="1">
      <c r="A706" s="1895"/>
      <c r="B706" s="1895"/>
      <c r="C706" s="1895"/>
      <c r="D706" s="1895"/>
      <c r="E706" s="1895"/>
      <c r="F706" s="1895"/>
      <c r="G706" s="1895"/>
      <c r="H706" s="1895"/>
      <c r="I706" s="1895"/>
      <c r="J706" s="1895"/>
      <c r="K706" s="1895"/>
    </row>
    <row r="707" spans="1:11" ht="15.75" customHeight="1">
      <c r="A707" s="1895"/>
      <c r="B707" s="1895"/>
      <c r="C707" s="1895"/>
      <c r="D707" s="1895"/>
      <c r="E707" s="1895"/>
      <c r="F707" s="1895"/>
      <c r="G707" s="1895"/>
      <c r="H707" s="1895"/>
      <c r="I707" s="1895"/>
      <c r="J707" s="1895"/>
      <c r="K707" s="1895"/>
    </row>
    <row r="708" spans="1:11" ht="15.75" customHeight="1">
      <c r="A708" s="1895"/>
      <c r="B708" s="1895"/>
      <c r="C708" s="1895"/>
      <c r="D708" s="1895"/>
      <c r="E708" s="1895"/>
      <c r="F708" s="1895"/>
      <c r="G708" s="1895"/>
      <c r="H708" s="1895"/>
      <c r="I708" s="1895"/>
      <c r="J708" s="1895"/>
      <c r="K708" s="1895"/>
    </row>
    <row r="709" spans="1:11" ht="15.75" customHeight="1">
      <c r="A709" s="1895"/>
      <c r="B709" s="1895"/>
      <c r="C709" s="1895"/>
      <c r="D709" s="1895"/>
      <c r="E709" s="1895"/>
      <c r="F709" s="1895"/>
      <c r="G709" s="1895"/>
      <c r="H709" s="1895"/>
      <c r="I709" s="1895"/>
      <c r="J709" s="1895"/>
      <c r="K709" s="1895"/>
    </row>
    <row r="710" spans="1:11" ht="15.75" customHeight="1">
      <c r="A710" s="1895"/>
      <c r="B710" s="1895"/>
      <c r="C710" s="1895"/>
      <c r="D710" s="1895"/>
      <c r="E710" s="1895"/>
      <c r="F710" s="1895"/>
      <c r="G710" s="1895"/>
      <c r="H710" s="1895"/>
      <c r="I710" s="1895"/>
      <c r="J710" s="1895"/>
      <c r="K710" s="1895"/>
    </row>
    <row r="711" spans="1:11" ht="15.75" customHeight="1">
      <c r="A711" s="1895"/>
      <c r="B711" s="1895"/>
      <c r="C711" s="1895"/>
      <c r="D711" s="1895"/>
      <c r="E711" s="1895"/>
      <c r="F711" s="1895"/>
      <c r="G711" s="1895"/>
      <c r="H711" s="1895"/>
      <c r="I711" s="1895"/>
      <c r="J711" s="1895"/>
      <c r="K711" s="1895"/>
    </row>
    <row r="712" spans="1:11" ht="15.75" customHeight="1">
      <c r="A712" s="1895"/>
      <c r="B712" s="1895"/>
      <c r="C712" s="1895"/>
      <c r="D712" s="1895"/>
      <c r="E712" s="1895"/>
      <c r="F712" s="1895"/>
      <c r="G712" s="1895"/>
      <c r="H712" s="1895"/>
      <c r="I712" s="1895"/>
      <c r="J712" s="1895"/>
      <c r="K712" s="1895"/>
    </row>
    <row r="713" spans="1:11" ht="15.75" customHeight="1">
      <c r="A713" s="1895"/>
      <c r="B713" s="1895"/>
      <c r="C713" s="1895"/>
      <c r="D713" s="1895"/>
      <c r="E713" s="1895"/>
      <c r="F713" s="1895"/>
      <c r="G713" s="1895"/>
      <c r="H713" s="1895"/>
      <c r="I713" s="1895"/>
      <c r="J713" s="1895"/>
      <c r="K713" s="1895"/>
    </row>
    <row r="714" spans="1:11" ht="15.75" customHeight="1">
      <c r="A714" s="1895"/>
      <c r="B714" s="1895"/>
      <c r="C714" s="1895"/>
      <c r="D714" s="1895"/>
      <c r="E714" s="1895"/>
      <c r="F714" s="1895"/>
      <c r="G714" s="1895"/>
      <c r="H714" s="1895"/>
      <c r="I714" s="1895"/>
      <c r="J714" s="1895"/>
      <c r="K714" s="1895"/>
    </row>
    <row r="715" spans="1:11" ht="15.75" customHeight="1">
      <c r="A715" s="1895"/>
      <c r="B715" s="1895"/>
      <c r="C715" s="1895"/>
      <c r="D715" s="1895"/>
      <c r="E715" s="1895"/>
      <c r="F715" s="1895"/>
      <c r="G715" s="1895"/>
      <c r="H715" s="1895"/>
      <c r="I715" s="1895"/>
      <c r="J715" s="1895"/>
      <c r="K715" s="1895"/>
    </row>
    <row r="716" spans="1:11" ht="15.75" customHeight="1">
      <c r="A716" s="1895"/>
      <c r="B716" s="1895"/>
      <c r="C716" s="1895"/>
      <c r="D716" s="1895"/>
      <c r="E716" s="1895"/>
      <c r="F716" s="1895"/>
      <c r="G716" s="1895"/>
      <c r="H716" s="1895"/>
      <c r="I716" s="1895"/>
      <c r="J716" s="1895"/>
      <c r="K716" s="1895"/>
    </row>
    <row r="717" spans="1:11" ht="15.75" customHeight="1">
      <c r="A717" s="1895"/>
      <c r="B717" s="1895"/>
      <c r="C717" s="1895"/>
      <c r="D717" s="1895"/>
      <c r="E717" s="1895"/>
      <c r="F717" s="1895"/>
      <c r="G717" s="1895"/>
      <c r="H717" s="1895"/>
      <c r="I717" s="1895"/>
      <c r="J717" s="1895"/>
      <c r="K717" s="1895"/>
    </row>
    <row r="718" spans="1:11" ht="15.75" customHeight="1">
      <c r="A718" s="1895"/>
      <c r="B718" s="1895"/>
      <c r="C718" s="1895"/>
      <c r="D718" s="1895"/>
      <c r="E718" s="1895"/>
      <c r="F718" s="1895"/>
      <c r="G718" s="1895"/>
      <c r="H718" s="1895"/>
      <c r="I718" s="1895"/>
      <c r="J718" s="1895"/>
      <c r="K718" s="1895"/>
    </row>
    <row r="719" spans="1:11" ht="15.75" customHeight="1">
      <c r="A719" s="1895"/>
      <c r="B719" s="1895"/>
      <c r="C719" s="1895"/>
      <c r="D719" s="1895"/>
      <c r="E719" s="1895"/>
      <c r="F719" s="1895"/>
      <c r="G719" s="1895"/>
      <c r="H719" s="1895"/>
      <c r="I719" s="1895"/>
      <c r="J719" s="1895"/>
      <c r="K719" s="1895"/>
    </row>
    <row r="720" spans="1:11" ht="15.75" customHeight="1">
      <c r="A720" s="1895"/>
      <c r="B720" s="1895"/>
      <c r="C720" s="1895"/>
      <c r="D720" s="1895"/>
      <c r="E720" s="1895"/>
      <c r="F720" s="1895"/>
      <c r="G720" s="1895"/>
      <c r="H720" s="1895"/>
      <c r="I720" s="1895"/>
      <c r="J720" s="1895"/>
      <c r="K720" s="1895"/>
    </row>
    <row r="721" spans="1:11" ht="15.75" customHeight="1">
      <c r="A721" s="1895"/>
      <c r="B721" s="1895"/>
      <c r="C721" s="1895"/>
      <c r="D721" s="1895"/>
      <c r="E721" s="1895"/>
      <c r="F721" s="1895"/>
      <c r="G721" s="1895"/>
      <c r="H721" s="1895"/>
      <c r="I721" s="1895"/>
      <c r="J721" s="1895"/>
      <c r="K721" s="1895"/>
    </row>
    <row r="722" spans="1:11" ht="15.75" customHeight="1">
      <c r="A722" s="1895"/>
      <c r="B722" s="1895"/>
      <c r="C722" s="1895"/>
      <c r="D722" s="1895"/>
      <c r="E722" s="1895"/>
      <c r="F722" s="1895"/>
      <c r="G722" s="1895"/>
      <c r="H722" s="1895"/>
      <c r="I722" s="1895"/>
      <c r="J722" s="1895"/>
      <c r="K722" s="1895"/>
    </row>
    <row r="723" spans="1:11" ht="15.75" customHeight="1">
      <c r="A723" s="1895"/>
      <c r="B723" s="1895"/>
      <c r="C723" s="1895"/>
      <c r="D723" s="1895"/>
      <c r="E723" s="1895"/>
      <c r="F723" s="1895"/>
      <c r="G723" s="1895"/>
      <c r="H723" s="1895"/>
      <c r="I723" s="1895"/>
      <c r="J723" s="1895"/>
      <c r="K723" s="1895"/>
    </row>
    <row r="724" spans="1:11" ht="15.75" customHeight="1">
      <c r="A724" s="1895"/>
      <c r="B724" s="1895"/>
      <c r="C724" s="1895"/>
      <c r="D724" s="1895"/>
      <c r="E724" s="1895"/>
      <c r="F724" s="1895"/>
      <c r="G724" s="1895"/>
      <c r="H724" s="1895"/>
      <c r="I724" s="1895"/>
      <c r="J724" s="1895"/>
      <c r="K724" s="1895"/>
    </row>
    <row r="725" spans="1:11" ht="15.75" customHeight="1">
      <c r="A725" s="1895"/>
      <c r="B725" s="1895"/>
      <c r="C725" s="1895"/>
      <c r="D725" s="1895"/>
      <c r="E725" s="1895"/>
      <c r="F725" s="1895"/>
      <c r="G725" s="1895"/>
      <c r="H725" s="1895"/>
      <c r="I725" s="1895"/>
      <c r="J725" s="1895"/>
      <c r="K725" s="1895"/>
    </row>
    <row r="726" spans="1:11" ht="15.75" customHeight="1">
      <c r="A726" s="1895"/>
      <c r="B726" s="1895"/>
      <c r="C726" s="1895"/>
      <c r="D726" s="1895"/>
      <c r="E726" s="1895"/>
      <c r="F726" s="1895"/>
      <c r="G726" s="1895"/>
      <c r="H726" s="1895"/>
      <c r="I726" s="1895"/>
      <c r="J726" s="1895"/>
      <c r="K726" s="1895"/>
    </row>
    <row r="727" spans="1:11" ht="15.75" customHeight="1">
      <c r="A727" s="1895"/>
      <c r="B727" s="1895"/>
      <c r="C727" s="1895"/>
      <c r="D727" s="1895"/>
      <c r="E727" s="1895"/>
      <c r="F727" s="1895"/>
      <c r="G727" s="1895"/>
      <c r="H727" s="1895"/>
      <c r="I727" s="1895"/>
      <c r="J727" s="1895"/>
      <c r="K727" s="1895"/>
    </row>
    <row r="728" spans="1:11" ht="15.75" customHeight="1">
      <c r="A728" s="1895"/>
      <c r="B728" s="1895"/>
      <c r="C728" s="1895"/>
      <c r="D728" s="1895"/>
      <c r="E728" s="1895"/>
      <c r="F728" s="1895"/>
      <c r="G728" s="1895"/>
      <c r="H728" s="1895"/>
      <c r="I728" s="1895"/>
      <c r="J728" s="1895"/>
      <c r="K728" s="1895"/>
    </row>
    <row r="729" spans="1:11" ht="15.75" customHeight="1">
      <c r="A729" s="1895"/>
      <c r="B729" s="1895"/>
      <c r="C729" s="1895"/>
      <c r="D729" s="1895"/>
      <c r="E729" s="1895"/>
      <c r="F729" s="1895"/>
      <c r="G729" s="1895"/>
      <c r="H729" s="1895"/>
      <c r="I729" s="1895"/>
      <c r="J729" s="1895"/>
      <c r="K729" s="1895"/>
    </row>
    <row r="730" spans="1:11" ht="15.75" customHeight="1">
      <c r="A730" s="1895"/>
      <c r="B730" s="1895"/>
      <c r="C730" s="1895"/>
      <c r="D730" s="1895"/>
      <c r="E730" s="1895"/>
      <c r="F730" s="1895"/>
      <c r="G730" s="1895"/>
      <c r="H730" s="1895"/>
      <c r="I730" s="1895"/>
      <c r="J730" s="1895"/>
      <c r="K730" s="1895"/>
    </row>
    <row r="731" spans="1:11" ht="15.75" customHeight="1">
      <c r="A731" s="1895"/>
      <c r="B731" s="1895"/>
      <c r="C731" s="1895"/>
      <c r="D731" s="1895"/>
      <c r="E731" s="1895"/>
      <c r="F731" s="1895"/>
      <c r="G731" s="1895"/>
      <c r="H731" s="1895"/>
      <c r="I731" s="1895"/>
      <c r="J731" s="1895"/>
      <c r="K731" s="1895"/>
    </row>
    <row r="732" spans="1:11" ht="15.75" customHeight="1">
      <c r="A732" s="1895"/>
      <c r="B732" s="1895"/>
      <c r="C732" s="1895"/>
      <c r="D732" s="1895"/>
      <c r="E732" s="1895"/>
      <c r="F732" s="1895"/>
      <c r="G732" s="1895"/>
      <c r="H732" s="1895"/>
      <c r="I732" s="1895"/>
      <c r="J732" s="1895"/>
      <c r="K732" s="1895"/>
    </row>
    <row r="733" spans="1:11" ht="15.75" customHeight="1">
      <c r="A733" s="1895"/>
      <c r="B733" s="1895"/>
      <c r="C733" s="1895"/>
      <c r="D733" s="1895"/>
      <c r="E733" s="1895"/>
      <c r="F733" s="1895"/>
      <c r="G733" s="1895"/>
      <c r="H733" s="1895"/>
      <c r="I733" s="1895"/>
      <c r="J733" s="1895"/>
      <c r="K733" s="1895"/>
    </row>
    <row r="734" spans="1:11" ht="15.75" customHeight="1">
      <c r="A734" s="1895"/>
      <c r="B734" s="1895"/>
      <c r="C734" s="1895"/>
      <c r="D734" s="1895"/>
      <c r="E734" s="1895"/>
      <c r="F734" s="1895"/>
      <c r="G734" s="1895"/>
      <c r="H734" s="1895"/>
      <c r="I734" s="1895"/>
      <c r="J734" s="1895"/>
      <c r="K734" s="1895"/>
    </row>
    <row r="735" spans="1:11" ht="15.75" customHeight="1">
      <c r="A735" s="1895"/>
      <c r="B735" s="1895"/>
      <c r="C735" s="1895"/>
      <c r="D735" s="1895"/>
      <c r="E735" s="1895"/>
      <c r="F735" s="1895"/>
      <c r="G735" s="1895"/>
      <c r="H735" s="1895"/>
      <c r="I735" s="1895"/>
      <c r="J735" s="1895"/>
      <c r="K735" s="1895"/>
    </row>
    <row r="736" spans="1:11" ht="15.75" customHeight="1">
      <c r="A736" s="1895"/>
      <c r="B736" s="1895"/>
      <c r="C736" s="1895"/>
      <c r="D736" s="1895"/>
      <c r="E736" s="1895"/>
      <c r="F736" s="1895"/>
      <c r="G736" s="1895"/>
      <c r="H736" s="1895"/>
      <c r="I736" s="1895"/>
      <c r="J736" s="1895"/>
      <c r="K736" s="1895"/>
    </row>
    <row r="737" spans="1:11" ht="15.75" customHeight="1">
      <c r="A737" s="1895"/>
      <c r="B737" s="1895"/>
      <c r="C737" s="1895"/>
      <c r="D737" s="1895"/>
      <c r="E737" s="1895"/>
      <c r="F737" s="1895"/>
      <c r="G737" s="1895"/>
      <c r="H737" s="1895"/>
      <c r="I737" s="1895"/>
      <c r="J737" s="1895"/>
      <c r="K737" s="1895"/>
    </row>
    <row r="738" spans="1:11" ht="15.75" customHeight="1">
      <c r="A738" s="1895"/>
      <c r="B738" s="1895"/>
      <c r="C738" s="1895"/>
      <c r="D738" s="1895"/>
      <c r="E738" s="1895"/>
      <c r="F738" s="1895"/>
      <c r="G738" s="1895"/>
      <c r="H738" s="1895"/>
      <c r="I738" s="1895"/>
      <c r="J738" s="1895"/>
      <c r="K738" s="1895"/>
    </row>
    <row r="739" spans="1:11" ht="15.75" customHeight="1">
      <c r="A739" s="1895"/>
      <c r="B739" s="1895"/>
      <c r="C739" s="1895"/>
      <c r="D739" s="1895"/>
      <c r="E739" s="1895"/>
      <c r="F739" s="1895"/>
      <c r="G739" s="1895"/>
      <c r="H739" s="1895"/>
      <c r="I739" s="1895"/>
      <c r="J739" s="1895"/>
      <c r="K739" s="1895"/>
    </row>
    <row r="740" spans="1:11" ht="15.75" customHeight="1">
      <c r="A740" s="1895"/>
      <c r="B740" s="1895"/>
      <c r="C740" s="1895"/>
      <c r="D740" s="1895"/>
      <c r="E740" s="1895"/>
      <c r="F740" s="1895"/>
      <c r="G740" s="1895"/>
      <c r="H740" s="1895"/>
      <c r="I740" s="1895"/>
      <c r="J740" s="1895"/>
      <c r="K740" s="1895"/>
    </row>
    <row r="741" spans="1:11" ht="15.75" customHeight="1">
      <c r="A741" s="1895"/>
      <c r="B741" s="1895"/>
      <c r="C741" s="1895"/>
      <c r="D741" s="1895"/>
      <c r="E741" s="1895"/>
      <c r="F741" s="1895"/>
      <c r="G741" s="1895"/>
      <c r="H741" s="1895"/>
      <c r="I741" s="1895"/>
      <c r="J741" s="1895"/>
      <c r="K741" s="1895"/>
    </row>
    <row r="742" spans="1:11" ht="15.75" customHeight="1">
      <c r="A742" s="1895"/>
      <c r="B742" s="1895"/>
      <c r="C742" s="1895"/>
      <c r="D742" s="1895"/>
      <c r="E742" s="1895"/>
      <c r="F742" s="1895"/>
      <c r="G742" s="1895"/>
      <c r="H742" s="1895"/>
      <c r="I742" s="1895"/>
      <c r="J742" s="1895"/>
      <c r="K742" s="1895"/>
    </row>
    <row r="743" spans="1:11" ht="15.75" customHeight="1">
      <c r="A743" s="1895"/>
      <c r="B743" s="1895"/>
      <c r="C743" s="1895"/>
      <c r="D743" s="1895"/>
      <c r="E743" s="1895"/>
      <c r="F743" s="1895"/>
      <c r="G743" s="1895"/>
      <c r="H743" s="1895"/>
      <c r="I743" s="1895"/>
      <c r="J743" s="1895"/>
      <c r="K743" s="1895"/>
    </row>
    <row r="744" spans="1:11" ht="15.75" customHeight="1">
      <c r="A744" s="1895"/>
      <c r="B744" s="1895"/>
      <c r="C744" s="1895"/>
      <c r="D744" s="1895"/>
      <c r="E744" s="1895"/>
      <c r="F744" s="1895"/>
      <c r="G744" s="1895"/>
      <c r="H744" s="1895"/>
      <c r="I744" s="1895"/>
      <c r="J744" s="1895"/>
      <c r="K744" s="1895"/>
    </row>
    <row r="745" spans="1:11" ht="15.75" customHeight="1">
      <c r="A745" s="1895"/>
      <c r="B745" s="1895"/>
      <c r="C745" s="1895"/>
      <c r="D745" s="1895"/>
      <c r="E745" s="1895"/>
      <c r="F745" s="1895"/>
      <c r="G745" s="1895"/>
      <c r="H745" s="1895"/>
      <c r="I745" s="1895"/>
      <c r="J745" s="1895"/>
      <c r="K745" s="1895"/>
    </row>
    <row r="746" spans="1:11" ht="15.75" customHeight="1">
      <c r="A746" s="1895"/>
      <c r="B746" s="1895"/>
      <c r="C746" s="1895"/>
      <c r="D746" s="1895"/>
      <c r="E746" s="1895"/>
      <c r="F746" s="1895"/>
      <c r="G746" s="1895"/>
      <c r="H746" s="1895"/>
      <c r="I746" s="1895"/>
      <c r="J746" s="1895"/>
      <c r="K746" s="1895"/>
    </row>
    <row r="747" spans="1:11" ht="15.75" customHeight="1">
      <c r="A747" s="1895"/>
      <c r="B747" s="1895"/>
      <c r="C747" s="1895"/>
      <c r="D747" s="1895"/>
      <c r="E747" s="1895"/>
      <c r="F747" s="1895"/>
      <c r="G747" s="1895"/>
      <c r="H747" s="1895"/>
      <c r="I747" s="1895"/>
      <c r="J747" s="1895"/>
      <c r="K747" s="1895"/>
    </row>
    <row r="748" spans="1:11" ht="15.75" customHeight="1">
      <c r="A748" s="1895"/>
      <c r="B748" s="1895"/>
      <c r="C748" s="1895"/>
      <c r="D748" s="1895"/>
      <c r="E748" s="1895"/>
      <c r="F748" s="1895"/>
      <c r="G748" s="1895"/>
      <c r="H748" s="1895"/>
      <c r="I748" s="1895"/>
      <c r="J748" s="1895"/>
      <c r="K748" s="1895"/>
    </row>
    <row r="749" spans="1:11" ht="15.75" customHeight="1">
      <c r="A749" s="1895"/>
      <c r="B749" s="1895"/>
      <c r="C749" s="1895"/>
      <c r="D749" s="1895"/>
      <c r="E749" s="1895"/>
      <c r="F749" s="1895"/>
      <c r="G749" s="1895"/>
      <c r="H749" s="1895"/>
      <c r="I749" s="1895"/>
      <c r="J749" s="1895"/>
      <c r="K749" s="1895"/>
    </row>
    <row r="750" spans="1:11" ht="15.75" customHeight="1">
      <c r="A750" s="1895"/>
      <c r="B750" s="1895"/>
      <c r="C750" s="1895"/>
      <c r="D750" s="1895"/>
      <c r="E750" s="1895"/>
      <c r="F750" s="1895"/>
      <c r="G750" s="1895"/>
      <c r="H750" s="1895"/>
      <c r="I750" s="1895"/>
      <c r="J750" s="1895"/>
      <c r="K750" s="1895"/>
    </row>
    <row r="751" spans="1:11" ht="15.75" customHeight="1">
      <c r="A751" s="1895"/>
      <c r="B751" s="1895"/>
      <c r="C751" s="1895"/>
      <c r="D751" s="1895"/>
      <c r="E751" s="1895"/>
      <c r="F751" s="1895"/>
      <c r="G751" s="1895"/>
      <c r="H751" s="1895"/>
      <c r="I751" s="1895"/>
      <c r="J751" s="1895"/>
      <c r="K751" s="1895"/>
    </row>
    <row r="752" spans="1:11" ht="15.75" customHeight="1">
      <c r="A752" s="1895"/>
      <c r="B752" s="1895"/>
      <c r="C752" s="1895"/>
      <c r="D752" s="1895"/>
      <c r="E752" s="1895"/>
      <c r="F752" s="1895"/>
      <c r="G752" s="1895"/>
      <c r="H752" s="1895"/>
      <c r="I752" s="1895"/>
      <c r="J752" s="1895"/>
      <c r="K752" s="1895"/>
    </row>
    <row r="753" spans="1:11" ht="15.75" customHeight="1">
      <c r="A753" s="1895"/>
      <c r="B753" s="1895"/>
      <c r="C753" s="1895"/>
      <c r="D753" s="1895"/>
      <c r="E753" s="1895"/>
      <c r="F753" s="1895"/>
      <c r="G753" s="1895"/>
      <c r="H753" s="1895"/>
      <c r="I753" s="1895"/>
      <c r="J753" s="1895"/>
      <c r="K753" s="1895"/>
    </row>
    <row r="754" spans="1:11" ht="15.75" customHeight="1">
      <c r="A754" s="1895"/>
      <c r="B754" s="1895"/>
      <c r="C754" s="1895"/>
      <c r="D754" s="1895"/>
      <c r="E754" s="1895"/>
      <c r="F754" s="1895"/>
      <c r="G754" s="1895"/>
      <c r="H754" s="1895"/>
      <c r="I754" s="1895"/>
      <c r="J754" s="1895"/>
      <c r="K754" s="1895"/>
    </row>
    <row r="755" spans="1:11" ht="15.75" customHeight="1">
      <c r="A755" s="1895"/>
      <c r="B755" s="1895"/>
      <c r="C755" s="1895"/>
      <c r="D755" s="1895"/>
      <c r="E755" s="1895"/>
      <c r="F755" s="1895"/>
      <c r="G755" s="1895"/>
      <c r="H755" s="1895"/>
      <c r="I755" s="1895"/>
      <c r="J755" s="1895"/>
      <c r="K755" s="1895"/>
    </row>
    <row r="756" spans="1:11" ht="15.75" customHeight="1">
      <c r="A756" s="1895"/>
      <c r="B756" s="1895"/>
      <c r="C756" s="1895"/>
      <c r="D756" s="1895"/>
      <c r="E756" s="1895"/>
      <c r="F756" s="1895"/>
      <c r="G756" s="1895"/>
      <c r="H756" s="1895"/>
      <c r="I756" s="1895"/>
      <c r="J756" s="1895"/>
      <c r="K756" s="1895"/>
    </row>
    <row r="757" spans="1:11" ht="15.75" customHeight="1">
      <c r="A757" s="1895"/>
      <c r="B757" s="1895"/>
      <c r="C757" s="1895"/>
      <c r="D757" s="1895"/>
      <c r="E757" s="1895"/>
      <c r="F757" s="1895"/>
      <c r="G757" s="1895"/>
      <c r="H757" s="1895"/>
      <c r="I757" s="1895"/>
      <c r="J757" s="1895"/>
      <c r="K757" s="1895"/>
    </row>
    <row r="758" spans="1:11" ht="15.75" customHeight="1">
      <c r="A758" s="1895"/>
      <c r="B758" s="1895"/>
      <c r="C758" s="1895"/>
      <c r="D758" s="1895"/>
      <c r="E758" s="1895"/>
      <c r="F758" s="1895"/>
      <c r="G758" s="1895"/>
      <c r="H758" s="1895"/>
      <c r="I758" s="1895"/>
      <c r="J758" s="1895"/>
      <c r="K758" s="1895"/>
    </row>
    <row r="759" spans="1:11" ht="15.75" customHeight="1">
      <c r="A759" s="1895"/>
      <c r="B759" s="1895"/>
      <c r="C759" s="1895"/>
      <c r="D759" s="1895"/>
      <c r="E759" s="1895"/>
      <c r="F759" s="1895"/>
      <c r="G759" s="1895"/>
      <c r="H759" s="1895"/>
      <c r="I759" s="1895"/>
      <c r="J759" s="1895"/>
      <c r="K759" s="1895"/>
    </row>
    <row r="760" spans="1:11" ht="15.75" customHeight="1">
      <c r="A760" s="1895"/>
      <c r="B760" s="1895"/>
      <c r="C760" s="1895"/>
      <c r="D760" s="1895"/>
      <c r="E760" s="1895"/>
      <c r="F760" s="1895"/>
      <c r="G760" s="1895"/>
      <c r="H760" s="1895"/>
      <c r="I760" s="1895"/>
      <c r="J760" s="1895"/>
      <c r="K760" s="1895"/>
    </row>
    <row r="761" spans="1:11" ht="15.75" customHeight="1">
      <c r="A761" s="1895"/>
      <c r="B761" s="1895"/>
      <c r="C761" s="1895"/>
      <c r="D761" s="1895"/>
      <c r="E761" s="1895"/>
      <c r="F761" s="1895"/>
      <c r="G761" s="1895"/>
      <c r="H761" s="1895"/>
      <c r="I761" s="1895"/>
      <c r="J761" s="1895"/>
      <c r="K761" s="1895"/>
    </row>
    <row r="762" spans="1:11" ht="15.75" customHeight="1">
      <c r="A762" s="1895"/>
      <c r="B762" s="1895"/>
      <c r="C762" s="1895"/>
      <c r="D762" s="1895"/>
      <c r="E762" s="1895"/>
      <c r="F762" s="1895"/>
      <c r="G762" s="1895"/>
      <c r="H762" s="1895"/>
      <c r="I762" s="1895"/>
      <c r="J762" s="1895"/>
      <c r="K762" s="1895"/>
    </row>
    <row r="763" spans="1:11" ht="15.75" customHeight="1">
      <c r="A763" s="1895"/>
      <c r="B763" s="1895"/>
      <c r="C763" s="1895"/>
      <c r="D763" s="1895"/>
      <c r="E763" s="1895"/>
      <c r="F763" s="1895"/>
      <c r="G763" s="1895"/>
      <c r="H763" s="1895"/>
      <c r="I763" s="1895"/>
      <c r="J763" s="1895"/>
      <c r="K763" s="1895"/>
    </row>
    <row r="764" spans="1:11" ht="15.75" customHeight="1">
      <c r="A764" s="1895"/>
      <c r="B764" s="1895"/>
      <c r="C764" s="1895"/>
      <c r="D764" s="1895"/>
      <c r="E764" s="1895"/>
      <c r="F764" s="1895"/>
      <c r="G764" s="1895"/>
      <c r="H764" s="1895"/>
      <c r="I764" s="1895"/>
      <c r="J764" s="1895"/>
      <c r="K764" s="1895"/>
    </row>
    <row r="765" spans="1:11" ht="15.75" customHeight="1">
      <c r="A765" s="1895"/>
      <c r="B765" s="1895"/>
      <c r="C765" s="1895"/>
      <c r="D765" s="1895"/>
      <c r="E765" s="1895"/>
      <c r="F765" s="1895"/>
      <c r="G765" s="1895"/>
      <c r="H765" s="1895"/>
      <c r="I765" s="1895"/>
      <c r="J765" s="1895"/>
      <c r="K765" s="1895"/>
    </row>
    <row r="766" spans="1:11" ht="15.75" customHeight="1">
      <c r="A766" s="1895"/>
      <c r="B766" s="1895"/>
      <c r="C766" s="1895"/>
      <c r="D766" s="1895"/>
      <c r="E766" s="1895"/>
      <c r="F766" s="1895"/>
      <c r="G766" s="1895"/>
      <c r="H766" s="1895"/>
      <c r="I766" s="1895"/>
      <c r="J766" s="1895"/>
      <c r="K766" s="1895"/>
    </row>
    <row r="767" spans="1:11" ht="15.75" customHeight="1">
      <c r="A767" s="1895"/>
      <c r="B767" s="1895"/>
      <c r="C767" s="1895"/>
      <c r="D767" s="1895"/>
      <c r="E767" s="1895"/>
      <c r="F767" s="1895"/>
      <c r="G767" s="1895"/>
      <c r="H767" s="1895"/>
      <c r="I767" s="1895"/>
      <c r="J767" s="1895"/>
      <c r="K767" s="1895"/>
    </row>
    <row r="768" spans="1:11" ht="15.75" customHeight="1">
      <c r="A768" s="1895"/>
      <c r="B768" s="1895"/>
      <c r="C768" s="1895"/>
      <c r="D768" s="1895"/>
      <c r="E768" s="1895"/>
      <c r="F768" s="1895"/>
      <c r="G768" s="1895"/>
      <c r="H768" s="1895"/>
      <c r="I768" s="1895"/>
      <c r="J768" s="1895"/>
      <c r="K768" s="1895"/>
    </row>
    <row r="769" spans="1:11" ht="15.75" customHeight="1">
      <c r="A769" s="1895"/>
      <c r="B769" s="1895"/>
      <c r="C769" s="1895"/>
      <c r="D769" s="1895"/>
      <c r="E769" s="1895"/>
      <c r="F769" s="1895"/>
      <c r="G769" s="1895"/>
      <c r="H769" s="1895"/>
      <c r="I769" s="1895"/>
      <c r="J769" s="1895"/>
      <c r="K769" s="1895"/>
    </row>
    <row r="770" spans="1:11" ht="15.75" customHeight="1">
      <c r="A770" s="1895"/>
      <c r="B770" s="1895"/>
      <c r="C770" s="1895"/>
      <c r="D770" s="1895"/>
      <c r="E770" s="1895"/>
      <c r="F770" s="1895"/>
      <c r="G770" s="1895"/>
      <c r="H770" s="1895"/>
      <c r="I770" s="1895"/>
      <c r="J770" s="1895"/>
      <c r="K770" s="1895"/>
    </row>
    <row r="771" spans="1:11" ht="15.75" customHeight="1">
      <c r="A771" s="1895"/>
      <c r="B771" s="1895"/>
      <c r="C771" s="1895"/>
      <c r="D771" s="1895"/>
      <c r="E771" s="1895"/>
      <c r="F771" s="1895"/>
      <c r="G771" s="1895"/>
      <c r="H771" s="1895"/>
      <c r="I771" s="1895"/>
      <c r="J771" s="1895"/>
      <c r="K771" s="1895"/>
    </row>
    <row r="772" spans="1:11" ht="15.75" customHeight="1">
      <c r="A772" s="1895"/>
      <c r="B772" s="1895"/>
      <c r="C772" s="1895"/>
      <c r="D772" s="1895"/>
      <c r="E772" s="1895"/>
      <c r="F772" s="1895"/>
      <c r="G772" s="1895"/>
      <c r="H772" s="1895"/>
      <c r="I772" s="1895"/>
      <c r="J772" s="1895"/>
      <c r="K772" s="1895"/>
    </row>
    <row r="773" spans="1:11" ht="15.75" customHeight="1">
      <c r="A773" s="1895"/>
      <c r="B773" s="1895"/>
      <c r="C773" s="1895"/>
      <c r="D773" s="1895"/>
      <c r="E773" s="1895"/>
      <c r="F773" s="1895"/>
      <c r="G773" s="1895"/>
      <c r="H773" s="1895"/>
      <c r="I773" s="1895"/>
      <c r="J773" s="1895"/>
      <c r="K773" s="1895"/>
    </row>
    <row r="774" spans="1:11" ht="15.75" customHeight="1">
      <c r="A774" s="1895"/>
      <c r="B774" s="1895"/>
      <c r="C774" s="1895"/>
      <c r="D774" s="1895"/>
      <c r="E774" s="1895"/>
      <c r="F774" s="1895"/>
      <c r="G774" s="1895"/>
      <c r="H774" s="1895"/>
      <c r="I774" s="1895"/>
      <c r="J774" s="1895"/>
      <c r="K774" s="1895"/>
    </row>
    <row r="775" spans="1:11" ht="15.75" customHeight="1">
      <c r="A775" s="1895"/>
      <c r="B775" s="1895"/>
      <c r="C775" s="1895"/>
      <c r="D775" s="1895"/>
      <c r="E775" s="1895"/>
      <c r="F775" s="1895"/>
      <c r="G775" s="1895"/>
      <c r="H775" s="1895"/>
      <c r="I775" s="1895"/>
      <c r="J775" s="1895"/>
      <c r="K775" s="1895"/>
    </row>
    <row r="776" spans="1:11" ht="15.75" customHeight="1">
      <c r="A776" s="1895"/>
      <c r="B776" s="1895"/>
      <c r="C776" s="1895"/>
      <c r="D776" s="1895"/>
      <c r="E776" s="1895"/>
      <c r="F776" s="1895"/>
      <c r="G776" s="1895"/>
      <c r="H776" s="1895"/>
      <c r="I776" s="1895"/>
      <c r="J776" s="1895"/>
      <c r="K776" s="1895"/>
    </row>
    <row r="777" spans="1:11" ht="15.75" customHeight="1">
      <c r="A777" s="1895"/>
      <c r="B777" s="1895"/>
      <c r="C777" s="1895"/>
      <c r="D777" s="1895"/>
      <c r="E777" s="1895"/>
      <c r="F777" s="1895"/>
      <c r="G777" s="1895"/>
      <c r="H777" s="1895"/>
      <c r="I777" s="1895"/>
      <c r="J777" s="1895"/>
      <c r="K777" s="1895"/>
    </row>
    <row r="778" spans="1:11" ht="15.75" customHeight="1">
      <c r="A778" s="1895"/>
      <c r="B778" s="1895"/>
      <c r="C778" s="1895"/>
      <c r="D778" s="1895"/>
      <c r="E778" s="1895"/>
      <c r="F778" s="1895"/>
      <c r="G778" s="1895"/>
      <c r="H778" s="1895"/>
      <c r="I778" s="1895"/>
      <c r="J778" s="1895"/>
      <c r="K778" s="1895"/>
    </row>
    <row r="779" spans="1:11" ht="15.75" customHeight="1">
      <c r="A779" s="1895"/>
      <c r="B779" s="1895"/>
      <c r="C779" s="1895"/>
      <c r="D779" s="1895"/>
      <c r="E779" s="1895"/>
      <c r="F779" s="1895"/>
      <c r="G779" s="1895"/>
      <c r="H779" s="1895"/>
      <c r="I779" s="1895"/>
      <c r="J779" s="1895"/>
      <c r="K779" s="1895"/>
    </row>
    <row r="780" spans="1:11" ht="15.75" customHeight="1">
      <c r="A780" s="1895"/>
      <c r="B780" s="1895"/>
      <c r="C780" s="1895"/>
      <c r="D780" s="1895"/>
      <c r="E780" s="1895"/>
      <c r="F780" s="1895"/>
      <c r="G780" s="1895"/>
      <c r="H780" s="1895"/>
      <c r="I780" s="1895"/>
      <c r="J780" s="1895"/>
      <c r="K780" s="1895"/>
    </row>
    <row r="781" spans="1:11" ht="15.75" customHeight="1">
      <c r="A781" s="1895"/>
      <c r="B781" s="1895"/>
      <c r="C781" s="1895"/>
      <c r="D781" s="1895"/>
      <c r="E781" s="1895"/>
      <c r="F781" s="1895"/>
      <c r="G781" s="1895"/>
      <c r="H781" s="1895"/>
      <c r="I781" s="1895"/>
      <c r="J781" s="1895"/>
      <c r="K781" s="1895"/>
    </row>
    <row r="782" spans="1:11" ht="15.75" customHeight="1">
      <c r="A782" s="1895"/>
      <c r="B782" s="1895"/>
      <c r="C782" s="1895"/>
      <c r="D782" s="1895"/>
      <c r="E782" s="1895"/>
      <c r="F782" s="1895"/>
      <c r="G782" s="1895"/>
      <c r="H782" s="1895"/>
      <c r="I782" s="1895"/>
      <c r="J782" s="1895"/>
      <c r="K782" s="1895"/>
    </row>
    <row r="783" spans="1:11" ht="15.75" customHeight="1">
      <c r="A783" s="1895"/>
      <c r="B783" s="1895"/>
      <c r="C783" s="1895"/>
      <c r="D783" s="1895"/>
      <c r="E783" s="1895"/>
      <c r="F783" s="1895"/>
      <c r="G783" s="1895"/>
      <c r="H783" s="1895"/>
      <c r="I783" s="1895"/>
      <c r="J783" s="1895"/>
      <c r="K783" s="1895"/>
    </row>
    <row r="784" spans="1:11" ht="15.75" customHeight="1">
      <c r="A784" s="1895"/>
      <c r="B784" s="1895"/>
      <c r="C784" s="1895"/>
      <c r="D784" s="1895"/>
      <c r="E784" s="1895"/>
      <c r="F784" s="1895"/>
      <c r="G784" s="1895"/>
      <c r="H784" s="1895"/>
      <c r="I784" s="1895"/>
      <c r="J784" s="1895"/>
      <c r="K784" s="1895"/>
    </row>
    <row r="785" spans="1:11" ht="15.75" customHeight="1">
      <c r="A785" s="1895"/>
      <c r="B785" s="1895"/>
      <c r="C785" s="1895"/>
      <c r="D785" s="1895"/>
      <c r="E785" s="1895"/>
      <c r="F785" s="1895"/>
      <c r="G785" s="1895"/>
      <c r="H785" s="1895"/>
      <c r="I785" s="1895"/>
      <c r="J785" s="1895"/>
      <c r="K785" s="1895"/>
    </row>
    <row r="786" spans="1:11" ht="15.75" customHeight="1">
      <c r="A786" s="1895"/>
      <c r="B786" s="1895"/>
      <c r="C786" s="1895"/>
      <c r="D786" s="1895"/>
      <c r="E786" s="1895"/>
      <c r="F786" s="1895"/>
      <c r="G786" s="1895"/>
      <c r="H786" s="1895"/>
      <c r="I786" s="1895"/>
      <c r="J786" s="1895"/>
      <c r="K786" s="1895"/>
    </row>
    <row r="787" spans="1:11" ht="15.75" customHeight="1">
      <c r="A787" s="1895"/>
      <c r="B787" s="1895"/>
      <c r="C787" s="1895"/>
      <c r="D787" s="1895"/>
      <c r="E787" s="1895"/>
      <c r="F787" s="1895"/>
      <c r="G787" s="1895"/>
      <c r="H787" s="1895"/>
      <c r="I787" s="1895"/>
      <c r="J787" s="1895"/>
      <c r="K787" s="1895"/>
    </row>
    <row r="788" spans="1:11" ht="15.75" customHeight="1">
      <c r="A788" s="1895"/>
      <c r="B788" s="1895"/>
      <c r="C788" s="1895"/>
      <c r="D788" s="1895"/>
      <c r="E788" s="1895"/>
      <c r="F788" s="1895"/>
      <c r="G788" s="1895"/>
      <c r="H788" s="1895"/>
      <c r="I788" s="1895"/>
      <c r="J788" s="1895"/>
      <c r="K788" s="1895"/>
    </row>
    <row r="789" spans="1:11" ht="15.75" customHeight="1">
      <c r="A789" s="1895"/>
      <c r="B789" s="1895"/>
      <c r="C789" s="1895"/>
      <c r="D789" s="1895"/>
      <c r="E789" s="1895"/>
      <c r="F789" s="1895"/>
      <c r="G789" s="1895"/>
      <c r="H789" s="1895"/>
      <c r="I789" s="1895"/>
      <c r="J789" s="1895"/>
      <c r="K789" s="1895"/>
    </row>
    <row r="790" spans="1:11" ht="15.75" customHeight="1">
      <c r="A790" s="1895"/>
      <c r="B790" s="1895"/>
      <c r="C790" s="1895"/>
      <c r="D790" s="1895"/>
      <c r="E790" s="1895"/>
      <c r="F790" s="1895"/>
      <c r="G790" s="1895"/>
      <c r="H790" s="1895"/>
      <c r="I790" s="1895"/>
      <c r="J790" s="1895"/>
      <c r="K790" s="1895"/>
    </row>
    <row r="791" spans="1:11" ht="15.75" customHeight="1">
      <c r="A791" s="1895"/>
      <c r="B791" s="1895"/>
      <c r="C791" s="1895"/>
      <c r="D791" s="1895"/>
      <c r="E791" s="1895"/>
      <c r="F791" s="1895"/>
      <c r="G791" s="1895"/>
      <c r="H791" s="1895"/>
      <c r="I791" s="1895"/>
      <c r="J791" s="1895"/>
      <c r="K791" s="1895"/>
    </row>
    <row r="792" spans="1:11" ht="15.75" customHeight="1">
      <c r="A792" s="1895"/>
      <c r="B792" s="1895"/>
      <c r="C792" s="1895"/>
      <c r="D792" s="1895"/>
      <c r="E792" s="1895"/>
      <c r="F792" s="1895"/>
      <c r="G792" s="1895"/>
      <c r="H792" s="1895"/>
      <c r="I792" s="1895"/>
      <c r="J792" s="1895"/>
      <c r="K792" s="1895"/>
    </row>
    <row r="793" spans="1:11" ht="15.75" customHeight="1">
      <c r="A793" s="1895"/>
      <c r="B793" s="1895"/>
      <c r="C793" s="1895"/>
      <c r="D793" s="1895"/>
      <c r="E793" s="1895"/>
      <c r="F793" s="1895"/>
      <c r="G793" s="1895"/>
      <c r="H793" s="1895"/>
      <c r="I793" s="1895"/>
      <c r="J793" s="1895"/>
      <c r="K793" s="1895"/>
    </row>
    <row r="794" spans="1:11" ht="15.75" customHeight="1">
      <c r="A794" s="1895"/>
      <c r="B794" s="1895"/>
      <c r="C794" s="1895"/>
      <c r="D794" s="1895"/>
      <c r="E794" s="1895"/>
      <c r="F794" s="1895"/>
      <c r="G794" s="1895"/>
      <c r="H794" s="1895"/>
      <c r="I794" s="1895"/>
      <c r="J794" s="1895"/>
      <c r="K794" s="1895"/>
    </row>
    <row r="795" spans="1:11" ht="15.75" customHeight="1">
      <c r="A795" s="1895"/>
      <c r="B795" s="1895"/>
      <c r="C795" s="1895"/>
      <c r="D795" s="1895"/>
      <c r="E795" s="1895"/>
      <c r="F795" s="1895"/>
      <c r="G795" s="1895"/>
      <c r="H795" s="1895"/>
      <c r="I795" s="1895"/>
      <c r="J795" s="1895"/>
      <c r="K795" s="1895"/>
    </row>
    <row r="796" spans="1:11" ht="15.75" customHeight="1">
      <c r="A796" s="1895"/>
      <c r="B796" s="1895"/>
      <c r="C796" s="1895"/>
      <c r="D796" s="1895"/>
      <c r="E796" s="1895"/>
      <c r="F796" s="1895"/>
      <c r="G796" s="1895"/>
      <c r="H796" s="1895"/>
      <c r="I796" s="1895"/>
      <c r="J796" s="1895"/>
      <c r="K796" s="1895"/>
    </row>
    <row r="797" spans="1:11" ht="15.75" customHeight="1">
      <c r="A797" s="1895"/>
      <c r="B797" s="1895"/>
      <c r="C797" s="1895"/>
      <c r="D797" s="1895"/>
      <c r="E797" s="1895"/>
      <c r="F797" s="1895"/>
      <c r="G797" s="1895"/>
      <c r="H797" s="1895"/>
      <c r="I797" s="1895"/>
      <c r="J797" s="1895"/>
      <c r="K797" s="1895"/>
    </row>
    <row r="798" spans="1:11" ht="15.75" customHeight="1">
      <c r="A798" s="1895"/>
      <c r="B798" s="1895"/>
      <c r="C798" s="1895"/>
      <c r="D798" s="1895"/>
      <c r="E798" s="1895"/>
      <c r="F798" s="1895"/>
      <c r="G798" s="1895"/>
      <c r="H798" s="1895"/>
      <c r="I798" s="1895"/>
      <c r="J798" s="1895"/>
      <c r="K798" s="1895"/>
    </row>
    <row r="799" spans="1:11" ht="15.75" customHeight="1">
      <c r="A799" s="1895"/>
      <c r="B799" s="1895"/>
      <c r="C799" s="1895"/>
      <c r="D799" s="1895"/>
      <c r="E799" s="1895"/>
      <c r="F799" s="1895"/>
      <c r="G799" s="1895"/>
      <c r="H799" s="1895"/>
      <c r="I799" s="1895"/>
      <c r="J799" s="1895"/>
      <c r="K799" s="1895"/>
    </row>
    <row r="800" spans="1:11" ht="15.75" customHeight="1">
      <c r="A800" s="1895"/>
      <c r="B800" s="1895"/>
      <c r="C800" s="1895"/>
      <c r="D800" s="1895"/>
      <c r="E800" s="1895"/>
      <c r="F800" s="1895"/>
      <c r="G800" s="1895"/>
      <c r="H800" s="1895"/>
      <c r="I800" s="1895"/>
      <c r="J800" s="1895"/>
      <c r="K800" s="1895"/>
    </row>
    <row r="801" spans="1:11" ht="15.75" customHeight="1">
      <c r="A801" s="1895"/>
      <c r="B801" s="1895"/>
      <c r="C801" s="1895"/>
      <c r="D801" s="1895"/>
      <c r="E801" s="1895"/>
      <c r="F801" s="1895"/>
      <c r="G801" s="1895"/>
      <c r="H801" s="1895"/>
      <c r="I801" s="1895"/>
      <c r="J801" s="1895"/>
      <c r="K801" s="1895"/>
    </row>
    <row r="802" spans="1:11" ht="15.75" customHeight="1">
      <c r="A802" s="1895"/>
      <c r="B802" s="1895"/>
      <c r="C802" s="1895"/>
      <c r="D802" s="1895"/>
      <c r="E802" s="1895"/>
      <c r="F802" s="1895"/>
      <c r="G802" s="1895"/>
      <c r="H802" s="1895"/>
      <c r="I802" s="1895"/>
      <c r="J802" s="1895"/>
      <c r="K802" s="1895"/>
    </row>
    <row r="803" spans="1:11" ht="15.75" customHeight="1">
      <c r="A803" s="1895"/>
      <c r="B803" s="1895"/>
      <c r="C803" s="1895"/>
      <c r="D803" s="1895"/>
      <c r="E803" s="1895"/>
      <c r="F803" s="1895"/>
      <c r="G803" s="1895"/>
      <c r="H803" s="1895"/>
      <c r="I803" s="1895"/>
      <c r="J803" s="1895"/>
      <c r="K803" s="1895"/>
    </row>
    <row r="804" spans="1:11" ht="15.75" customHeight="1">
      <c r="A804" s="1895"/>
      <c r="B804" s="1895"/>
      <c r="C804" s="1895"/>
      <c r="D804" s="1895"/>
      <c r="E804" s="1895"/>
      <c r="F804" s="1895"/>
      <c r="G804" s="1895"/>
      <c r="H804" s="1895"/>
      <c r="I804" s="1895"/>
      <c r="J804" s="1895"/>
      <c r="K804" s="1895"/>
    </row>
    <row r="805" spans="1:11" ht="15.75" customHeight="1">
      <c r="A805" s="1895"/>
      <c r="B805" s="1895"/>
      <c r="C805" s="1895"/>
      <c r="D805" s="1895"/>
      <c r="E805" s="1895"/>
      <c r="F805" s="1895"/>
      <c r="G805" s="1895"/>
      <c r="H805" s="1895"/>
      <c r="I805" s="1895"/>
      <c r="J805" s="1895"/>
      <c r="K805" s="1895"/>
    </row>
    <row r="806" spans="1:11" ht="15.75" customHeight="1">
      <c r="A806" s="1895"/>
      <c r="B806" s="1895"/>
      <c r="C806" s="1895"/>
      <c r="D806" s="1895"/>
      <c r="E806" s="1895"/>
      <c r="F806" s="1895"/>
      <c r="G806" s="1895"/>
      <c r="H806" s="1895"/>
      <c r="I806" s="1895"/>
      <c r="J806" s="1895"/>
      <c r="K806" s="1895"/>
    </row>
    <row r="807" spans="1:11" ht="15.75" customHeight="1">
      <c r="A807" s="1895"/>
      <c r="B807" s="1895"/>
      <c r="C807" s="1895"/>
      <c r="D807" s="1895"/>
      <c r="E807" s="1895"/>
      <c r="F807" s="1895"/>
      <c r="G807" s="1895"/>
      <c r="H807" s="1895"/>
      <c r="I807" s="1895"/>
      <c r="J807" s="1895"/>
      <c r="K807" s="1895"/>
    </row>
    <row r="808" spans="1:11" ht="15.75" customHeight="1">
      <c r="A808" s="1895"/>
      <c r="B808" s="1895"/>
      <c r="C808" s="1895"/>
      <c r="D808" s="1895"/>
      <c r="E808" s="1895"/>
      <c r="F808" s="1895"/>
      <c r="G808" s="1895"/>
      <c r="H808" s="1895"/>
      <c r="I808" s="1895"/>
      <c r="J808" s="1895"/>
      <c r="K808" s="1895"/>
    </row>
    <row r="809" spans="1:11" ht="15.75" customHeight="1">
      <c r="A809" s="1895"/>
      <c r="B809" s="1895"/>
      <c r="C809" s="1895"/>
      <c r="D809" s="1895"/>
      <c r="E809" s="1895"/>
      <c r="F809" s="1895"/>
      <c r="G809" s="1895"/>
      <c r="H809" s="1895"/>
      <c r="I809" s="1895"/>
      <c r="J809" s="1895"/>
      <c r="K809" s="1895"/>
    </row>
    <row r="810" spans="1:11" ht="15.75" customHeight="1">
      <c r="A810" s="1895"/>
      <c r="B810" s="1895"/>
      <c r="C810" s="1895"/>
      <c r="D810" s="1895"/>
      <c r="E810" s="1895"/>
      <c r="F810" s="1895"/>
      <c r="G810" s="1895"/>
      <c r="H810" s="1895"/>
      <c r="I810" s="1895"/>
      <c r="J810" s="1895"/>
      <c r="K810" s="1895"/>
    </row>
    <row r="811" spans="1:11" ht="15.75" customHeight="1">
      <c r="A811" s="1895"/>
      <c r="B811" s="1895"/>
      <c r="C811" s="1895"/>
      <c r="D811" s="1895"/>
      <c r="E811" s="1895"/>
      <c r="F811" s="1895"/>
      <c r="G811" s="1895"/>
      <c r="H811" s="1895"/>
      <c r="I811" s="1895"/>
      <c r="J811" s="1895"/>
      <c r="K811" s="1895"/>
    </row>
    <row r="812" spans="1:11" ht="15.75" customHeight="1">
      <c r="A812" s="1895"/>
      <c r="B812" s="1895"/>
      <c r="C812" s="1895"/>
      <c r="D812" s="1895"/>
      <c r="E812" s="1895"/>
      <c r="F812" s="1895"/>
      <c r="G812" s="1895"/>
      <c r="H812" s="1895"/>
      <c r="I812" s="1895"/>
      <c r="J812" s="1895"/>
      <c r="K812" s="1895"/>
    </row>
    <row r="813" spans="1:11" ht="15.75" customHeight="1">
      <c r="A813" s="1895"/>
      <c r="B813" s="1895"/>
      <c r="C813" s="1895"/>
      <c r="D813" s="1895"/>
      <c r="E813" s="1895"/>
      <c r="F813" s="1895"/>
      <c r="G813" s="1895"/>
      <c r="H813" s="1895"/>
      <c r="I813" s="1895"/>
      <c r="J813" s="1895"/>
      <c r="K813" s="1895"/>
    </row>
    <row r="814" spans="1:11" ht="15.75" customHeight="1">
      <c r="A814" s="1895"/>
      <c r="B814" s="1895"/>
      <c r="C814" s="1895"/>
      <c r="D814" s="1895"/>
      <c r="E814" s="1895"/>
      <c r="F814" s="1895"/>
      <c r="G814" s="1895"/>
      <c r="H814" s="1895"/>
      <c r="I814" s="1895"/>
      <c r="J814" s="1895"/>
      <c r="K814" s="1895"/>
    </row>
    <row r="815" spans="1:11" ht="15.75" customHeight="1">
      <c r="A815" s="1895"/>
      <c r="B815" s="1895"/>
      <c r="C815" s="1895"/>
      <c r="D815" s="1895"/>
      <c r="E815" s="1895"/>
      <c r="F815" s="1895"/>
      <c r="G815" s="1895"/>
      <c r="H815" s="1895"/>
      <c r="I815" s="1895"/>
      <c r="J815" s="1895"/>
      <c r="K815" s="1895"/>
    </row>
    <row r="816" spans="1:11" ht="15.75" customHeight="1">
      <c r="A816" s="1895"/>
      <c r="B816" s="1895"/>
      <c r="C816" s="1895"/>
      <c r="D816" s="1895"/>
      <c r="E816" s="1895"/>
      <c r="F816" s="1895"/>
      <c r="G816" s="1895"/>
      <c r="H816" s="1895"/>
      <c r="I816" s="1895"/>
      <c r="J816" s="1895"/>
      <c r="K816" s="1895"/>
    </row>
    <row r="817" spans="1:11" ht="15.75" customHeight="1">
      <c r="A817" s="1895"/>
      <c r="B817" s="1895"/>
      <c r="C817" s="1895"/>
      <c r="D817" s="1895"/>
      <c r="E817" s="1895"/>
      <c r="F817" s="1895"/>
      <c r="G817" s="1895"/>
      <c r="H817" s="1895"/>
      <c r="I817" s="1895"/>
      <c r="J817" s="1895"/>
      <c r="K817" s="1895"/>
    </row>
    <row r="818" spans="1:11" ht="15.75" customHeight="1">
      <c r="A818" s="1895"/>
      <c r="B818" s="1895"/>
      <c r="C818" s="1895"/>
      <c r="D818" s="1895"/>
      <c r="E818" s="1895"/>
      <c r="F818" s="1895"/>
      <c r="G818" s="1895"/>
      <c r="H818" s="1895"/>
      <c r="I818" s="1895"/>
      <c r="J818" s="1895"/>
      <c r="K818" s="1895"/>
    </row>
    <row r="819" spans="1:11" ht="15.75" customHeight="1">
      <c r="A819" s="1895"/>
      <c r="B819" s="1895"/>
      <c r="C819" s="1895"/>
      <c r="D819" s="1895"/>
      <c r="E819" s="1895"/>
      <c r="F819" s="1895"/>
      <c r="G819" s="1895"/>
      <c r="H819" s="1895"/>
      <c r="I819" s="1895"/>
      <c r="J819" s="1895"/>
      <c r="K819" s="1895"/>
    </row>
    <row r="820" spans="1:11" ht="15.75" customHeight="1">
      <c r="A820" s="1895"/>
      <c r="B820" s="1895"/>
      <c r="C820" s="1895"/>
      <c r="D820" s="1895"/>
      <c r="E820" s="1895"/>
      <c r="F820" s="1895"/>
      <c r="G820" s="1895"/>
      <c r="H820" s="1895"/>
      <c r="I820" s="1895"/>
      <c r="J820" s="1895"/>
      <c r="K820" s="1895"/>
    </row>
    <row r="821" spans="1:11" ht="15.75" customHeight="1">
      <c r="A821" s="1895"/>
      <c r="B821" s="1895"/>
      <c r="C821" s="1895"/>
      <c r="D821" s="1895"/>
      <c r="E821" s="1895"/>
      <c r="F821" s="1895"/>
      <c r="G821" s="1895"/>
      <c r="H821" s="1895"/>
      <c r="I821" s="1895"/>
      <c r="J821" s="1895"/>
      <c r="K821" s="1895"/>
    </row>
    <row r="822" spans="1:11" ht="15.75" customHeight="1">
      <c r="A822" s="1895"/>
      <c r="B822" s="1895"/>
      <c r="C822" s="1895"/>
      <c r="D822" s="1895"/>
      <c r="E822" s="1895"/>
      <c r="F822" s="1895"/>
      <c r="G822" s="1895"/>
      <c r="H822" s="1895"/>
      <c r="I822" s="1895"/>
      <c r="J822" s="1895"/>
      <c r="K822" s="1895"/>
    </row>
    <row r="823" spans="1:11" ht="15.75" customHeight="1">
      <c r="A823" s="1895"/>
      <c r="B823" s="1895"/>
      <c r="C823" s="1895"/>
      <c r="D823" s="1895"/>
      <c r="E823" s="1895"/>
      <c r="F823" s="1895"/>
      <c r="G823" s="1895"/>
      <c r="H823" s="1895"/>
      <c r="I823" s="1895"/>
      <c r="J823" s="1895"/>
      <c r="K823" s="1895"/>
    </row>
    <row r="824" spans="1:11" ht="15.75" customHeight="1">
      <c r="A824" s="1895"/>
      <c r="B824" s="1895"/>
      <c r="C824" s="1895"/>
      <c r="D824" s="1895"/>
      <c r="E824" s="1895"/>
      <c r="F824" s="1895"/>
      <c r="G824" s="1895"/>
      <c r="H824" s="1895"/>
      <c r="I824" s="1895"/>
      <c r="J824" s="1895"/>
      <c r="K824" s="1895"/>
    </row>
    <row r="825" spans="1:11" ht="15.75" customHeight="1">
      <c r="A825" s="1895"/>
      <c r="B825" s="1895"/>
      <c r="C825" s="1895"/>
      <c r="D825" s="1895"/>
      <c r="E825" s="1895"/>
      <c r="F825" s="1895"/>
      <c r="G825" s="1895"/>
      <c r="H825" s="1895"/>
      <c r="I825" s="1895"/>
      <c r="J825" s="1895"/>
      <c r="K825" s="1895"/>
    </row>
    <row r="826" spans="1:11" ht="15.75" customHeight="1">
      <c r="A826" s="1895"/>
      <c r="B826" s="1895"/>
      <c r="C826" s="1895"/>
      <c r="D826" s="1895"/>
      <c r="E826" s="1895"/>
      <c r="F826" s="1895"/>
      <c r="G826" s="1895"/>
      <c r="H826" s="1895"/>
      <c r="I826" s="1895"/>
      <c r="J826" s="1895"/>
      <c r="K826" s="1895"/>
    </row>
    <row r="827" spans="1:11" ht="15.75" customHeight="1">
      <c r="A827" s="1895"/>
      <c r="B827" s="1895"/>
      <c r="C827" s="1895"/>
      <c r="D827" s="1895"/>
      <c r="E827" s="1895"/>
      <c r="F827" s="1895"/>
      <c r="G827" s="1895"/>
      <c r="H827" s="1895"/>
      <c r="I827" s="1895"/>
      <c r="J827" s="1895"/>
      <c r="K827" s="1895"/>
    </row>
    <row r="828" spans="1:11" ht="15.75" customHeight="1">
      <c r="A828" s="1895"/>
      <c r="B828" s="1895"/>
      <c r="C828" s="1895"/>
      <c r="D828" s="1895"/>
      <c r="E828" s="1895"/>
      <c r="F828" s="1895"/>
      <c r="G828" s="1895"/>
      <c r="H828" s="1895"/>
      <c r="I828" s="1895"/>
      <c r="J828" s="1895"/>
      <c r="K828" s="1895"/>
    </row>
    <row r="829" spans="1:11" ht="15.75" customHeight="1">
      <c r="A829" s="1895"/>
      <c r="B829" s="1895"/>
      <c r="C829" s="1895"/>
      <c r="D829" s="1895"/>
      <c r="E829" s="1895"/>
      <c r="F829" s="1895"/>
      <c r="G829" s="1895"/>
      <c r="H829" s="1895"/>
      <c r="I829" s="1895"/>
      <c r="J829" s="1895"/>
      <c r="K829" s="1895"/>
    </row>
    <row r="830" spans="1:11" ht="15.75" customHeight="1">
      <c r="A830" s="1895"/>
      <c r="B830" s="1895"/>
      <c r="C830" s="1895"/>
      <c r="D830" s="1895"/>
      <c r="E830" s="1895"/>
      <c r="F830" s="1895"/>
      <c r="G830" s="1895"/>
      <c r="H830" s="1895"/>
      <c r="I830" s="1895"/>
      <c r="J830" s="1895"/>
      <c r="K830" s="1895"/>
    </row>
    <row r="831" spans="1:11" ht="15.75" customHeight="1">
      <c r="A831" s="1895"/>
      <c r="B831" s="1895"/>
      <c r="C831" s="1895"/>
      <c r="D831" s="1895"/>
      <c r="E831" s="1895"/>
      <c r="F831" s="1895"/>
      <c r="G831" s="1895"/>
      <c r="H831" s="1895"/>
      <c r="I831" s="1895"/>
      <c r="J831" s="1895"/>
      <c r="K831" s="1895"/>
    </row>
    <row r="832" spans="1:11" ht="15.75" customHeight="1">
      <c r="A832" s="1895"/>
      <c r="B832" s="1895"/>
      <c r="C832" s="1895"/>
      <c r="D832" s="1895"/>
      <c r="E832" s="1895"/>
      <c r="F832" s="1895"/>
      <c r="G832" s="1895"/>
      <c r="H832" s="1895"/>
      <c r="I832" s="1895"/>
      <c r="J832" s="1895"/>
      <c r="K832" s="1895"/>
    </row>
    <row r="833" spans="1:11" ht="15.75" customHeight="1">
      <c r="A833" s="1895"/>
      <c r="B833" s="1895"/>
      <c r="C833" s="1895"/>
      <c r="D833" s="1895"/>
      <c r="E833" s="1895"/>
      <c r="F833" s="1895"/>
      <c r="G833" s="1895"/>
      <c r="H833" s="1895"/>
      <c r="I833" s="1895"/>
      <c r="J833" s="1895"/>
      <c r="K833" s="1895"/>
    </row>
    <row r="834" spans="1:11" ht="15.75" customHeight="1">
      <c r="A834" s="1895"/>
      <c r="B834" s="1895"/>
      <c r="C834" s="1895"/>
      <c r="D834" s="1895"/>
      <c r="E834" s="1895"/>
      <c r="F834" s="1895"/>
      <c r="G834" s="1895"/>
      <c r="H834" s="1895"/>
      <c r="I834" s="1895"/>
      <c r="J834" s="1895"/>
      <c r="K834" s="1895"/>
    </row>
    <row r="835" spans="1:11" ht="15.75" customHeight="1">
      <c r="A835" s="1895"/>
      <c r="B835" s="1895"/>
      <c r="C835" s="1895"/>
      <c r="D835" s="1895"/>
      <c r="E835" s="1895"/>
      <c r="F835" s="1895"/>
      <c r="G835" s="1895"/>
      <c r="H835" s="1895"/>
      <c r="I835" s="1895"/>
      <c r="J835" s="1895"/>
      <c r="K835" s="1895"/>
    </row>
    <row r="836" spans="1:11" ht="15.75" customHeight="1">
      <c r="A836" s="1895"/>
      <c r="B836" s="1895"/>
      <c r="C836" s="1895"/>
      <c r="D836" s="1895"/>
      <c r="E836" s="1895"/>
      <c r="F836" s="1895"/>
      <c r="G836" s="1895"/>
      <c r="H836" s="1895"/>
      <c r="I836" s="1895"/>
      <c r="J836" s="1895"/>
      <c r="K836" s="1895"/>
    </row>
    <row r="837" spans="1:11" ht="15.75" customHeight="1">
      <c r="A837" s="1895"/>
      <c r="B837" s="1895"/>
      <c r="C837" s="1895"/>
      <c r="D837" s="1895"/>
      <c r="E837" s="1895"/>
      <c r="F837" s="1895"/>
      <c r="G837" s="1895"/>
      <c r="H837" s="1895"/>
      <c r="I837" s="1895"/>
      <c r="J837" s="1895"/>
      <c r="K837" s="1895"/>
    </row>
    <row r="838" spans="1:11" ht="15.75" customHeight="1">
      <c r="A838" s="1895"/>
      <c r="B838" s="1895"/>
      <c r="C838" s="1895"/>
      <c r="D838" s="1895"/>
      <c r="E838" s="1895"/>
      <c r="F838" s="1895"/>
      <c r="G838" s="1895"/>
      <c r="H838" s="1895"/>
      <c r="I838" s="1895"/>
      <c r="J838" s="1895"/>
      <c r="K838" s="1895"/>
    </row>
    <row r="839" spans="1:11" ht="15.75" customHeight="1">
      <c r="A839" s="1895"/>
      <c r="B839" s="1895"/>
      <c r="C839" s="1895"/>
      <c r="D839" s="1895"/>
      <c r="E839" s="1895"/>
      <c r="F839" s="1895"/>
      <c r="G839" s="1895"/>
      <c r="H839" s="1895"/>
      <c r="I839" s="1895"/>
      <c r="J839" s="1895"/>
      <c r="K839" s="1895"/>
    </row>
    <row r="840" spans="1:11" ht="15.75" customHeight="1">
      <c r="A840" s="1895"/>
      <c r="B840" s="1895"/>
      <c r="C840" s="1895"/>
      <c r="D840" s="1895"/>
      <c r="E840" s="1895"/>
      <c r="F840" s="1895"/>
      <c r="G840" s="1895"/>
      <c r="H840" s="1895"/>
      <c r="I840" s="1895"/>
      <c r="J840" s="1895"/>
      <c r="K840" s="1895"/>
    </row>
    <row r="841" spans="1:11" ht="15.75" customHeight="1">
      <c r="A841" s="1895"/>
      <c r="B841" s="1895"/>
      <c r="C841" s="1895"/>
      <c r="D841" s="1895"/>
      <c r="E841" s="1895"/>
      <c r="F841" s="1895"/>
      <c r="G841" s="1895"/>
      <c r="H841" s="1895"/>
      <c r="I841" s="1895"/>
      <c r="J841" s="1895"/>
      <c r="K841" s="1895"/>
    </row>
    <row r="842" spans="1:11" ht="15.75" customHeight="1">
      <c r="A842" s="1895"/>
      <c r="B842" s="1895"/>
      <c r="C842" s="1895"/>
      <c r="D842" s="1895"/>
      <c r="E842" s="1895"/>
      <c r="F842" s="1895"/>
      <c r="G842" s="1895"/>
      <c r="H842" s="1895"/>
      <c r="I842" s="1895"/>
      <c r="J842" s="1895"/>
      <c r="K842" s="1895"/>
    </row>
    <row r="843" spans="1:11" ht="15.75" customHeight="1">
      <c r="A843" s="1895"/>
      <c r="B843" s="1895"/>
      <c r="C843" s="1895"/>
      <c r="D843" s="1895"/>
      <c r="E843" s="1895"/>
      <c r="F843" s="1895"/>
      <c r="G843" s="1895"/>
      <c r="H843" s="1895"/>
      <c r="I843" s="1895"/>
      <c r="J843" s="1895"/>
      <c r="K843" s="1895"/>
    </row>
    <row r="844" spans="1:11" ht="15.75" customHeight="1">
      <c r="A844" s="1895"/>
      <c r="B844" s="1895"/>
      <c r="C844" s="1895"/>
      <c r="D844" s="1895"/>
      <c r="E844" s="1895"/>
      <c r="F844" s="1895"/>
      <c r="G844" s="1895"/>
      <c r="H844" s="1895"/>
      <c r="I844" s="1895"/>
      <c r="J844" s="1895"/>
      <c r="K844" s="1895"/>
    </row>
    <row r="845" spans="1:11" ht="15.75" customHeight="1">
      <c r="A845" s="1895"/>
      <c r="B845" s="1895"/>
      <c r="C845" s="1895"/>
      <c r="D845" s="1895"/>
      <c r="E845" s="1895"/>
      <c r="F845" s="1895"/>
      <c r="G845" s="1895"/>
      <c r="H845" s="1895"/>
      <c r="I845" s="1895"/>
      <c r="J845" s="1895"/>
      <c r="K845" s="1895"/>
    </row>
    <row r="846" spans="1:11" ht="15.75" customHeight="1">
      <c r="A846" s="1895"/>
      <c r="B846" s="1895"/>
      <c r="C846" s="1895"/>
      <c r="D846" s="1895"/>
      <c r="E846" s="1895"/>
      <c r="F846" s="1895"/>
      <c r="G846" s="1895"/>
      <c r="H846" s="1895"/>
      <c r="I846" s="1895"/>
      <c r="J846" s="1895"/>
      <c r="K846" s="1895"/>
    </row>
    <row r="847" spans="1:11" ht="15.75" customHeight="1">
      <c r="A847" s="1895"/>
      <c r="B847" s="1895"/>
      <c r="C847" s="1895"/>
      <c r="D847" s="1895"/>
      <c r="E847" s="1895"/>
      <c r="F847" s="1895"/>
      <c r="G847" s="1895"/>
      <c r="H847" s="1895"/>
      <c r="I847" s="1895"/>
      <c r="J847" s="1895"/>
      <c r="K847" s="1895"/>
    </row>
    <row r="848" spans="1:11" ht="15.75" customHeight="1">
      <c r="A848" s="1895"/>
      <c r="B848" s="1895"/>
      <c r="C848" s="1895"/>
      <c r="D848" s="1895"/>
      <c r="E848" s="1895"/>
      <c r="F848" s="1895"/>
      <c r="G848" s="1895"/>
      <c r="H848" s="1895"/>
      <c r="I848" s="1895"/>
      <c r="J848" s="1895"/>
      <c r="K848" s="1895"/>
    </row>
    <row r="849" spans="1:11" ht="15.75" customHeight="1">
      <c r="A849" s="1895"/>
      <c r="B849" s="1895"/>
      <c r="C849" s="1895"/>
      <c r="D849" s="1895"/>
      <c r="E849" s="1895"/>
      <c r="F849" s="1895"/>
      <c r="G849" s="1895"/>
      <c r="H849" s="1895"/>
      <c r="I849" s="1895"/>
      <c r="J849" s="1895"/>
      <c r="K849" s="1895"/>
    </row>
    <row r="850" spans="1:11" ht="15.75" customHeight="1">
      <c r="A850" s="1895"/>
      <c r="B850" s="1895"/>
      <c r="C850" s="1895"/>
      <c r="D850" s="1895"/>
      <c r="E850" s="1895"/>
      <c r="F850" s="1895"/>
      <c r="G850" s="1895"/>
      <c r="H850" s="1895"/>
      <c r="I850" s="1895"/>
      <c r="J850" s="1895"/>
      <c r="K850" s="1895"/>
    </row>
    <row r="851" spans="1:11" ht="15.75" customHeight="1">
      <c r="A851" s="1895"/>
      <c r="B851" s="1895"/>
      <c r="C851" s="1895"/>
      <c r="D851" s="1895"/>
      <c r="E851" s="1895"/>
      <c r="F851" s="1895"/>
      <c r="G851" s="1895"/>
      <c r="H851" s="1895"/>
      <c r="I851" s="1895"/>
      <c r="J851" s="1895"/>
      <c r="K851" s="1895"/>
    </row>
    <row r="852" spans="1:11" ht="15.75" customHeight="1">
      <c r="A852" s="1895"/>
      <c r="B852" s="1895"/>
      <c r="C852" s="1895"/>
      <c r="D852" s="1895"/>
      <c r="E852" s="1895"/>
      <c r="F852" s="1895"/>
      <c r="G852" s="1895"/>
      <c r="H852" s="1895"/>
      <c r="I852" s="1895"/>
      <c r="J852" s="1895"/>
      <c r="K852" s="1895"/>
    </row>
    <row r="853" spans="1:11" ht="15.75" customHeight="1">
      <c r="A853" s="1895"/>
      <c r="B853" s="1895"/>
      <c r="C853" s="1895"/>
      <c r="D853" s="1895"/>
      <c r="E853" s="1895"/>
      <c r="F853" s="1895"/>
      <c r="G853" s="1895"/>
      <c r="H853" s="1895"/>
      <c r="I853" s="1895"/>
      <c r="J853" s="1895"/>
      <c r="K853" s="1895"/>
    </row>
    <row r="854" spans="1:11" ht="15.75" customHeight="1">
      <c r="A854" s="1895"/>
      <c r="B854" s="1895"/>
      <c r="C854" s="1895"/>
      <c r="D854" s="1895"/>
      <c r="E854" s="1895"/>
      <c r="F854" s="1895"/>
      <c r="G854" s="1895"/>
      <c r="H854" s="1895"/>
      <c r="I854" s="1895"/>
      <c r="J854" s="1895"/>
      <c r="K854" s="1895"/>
    </row>
    <row r="855" spans="1:11" ht="15.75" customHeight="1">
      <c r="A855" s="1895"/>
      <c r="B855" s="1895"/>
      <c r="C855" s="1895"/>
      <c r="D855" s="1895"/>
      <c r="E855" s="1895"/>
      <c r="F855" s="1895"/>
      <c r="G855" s="1895"/>
      <c r="H855" s="1895"/>
      <c r="I855" s="1895"/>
      <c r="J855" s="1895"/>
      <c r="K855" s="1895"/>
    </row>
    <row r="856" spans="1:11" ht="15.75" customHeight="1">
      <c r="A856" s="1895"/>
      <c r="B856" s="1895"/>
      <c r="C856" s="1895"/>
      <c r="D856" s="1895"/>
      <c r="E856" s="1895"/>
      <c r="F856" s="1895"/>
      <c r="G856" s="1895"/>
      <c r="H856" s="1895"/>
      <c r="I856" s="1895"/>
      <c r="J856" s="1895"/>
      <c r="K856" s="1895"/>
    </row>
    <row r="857" spans="1:11" ht="15.75" customHeight="1">
      <c r="A857" s="1895"/>
      <c r="B857" s="1895"/>
      <c r="C857" s="1895"/>
      <c r="D857" s="1895"/>
      <c r="E857" s="1895"/>
      <c r="F857" s="1895"/>
      <c r="G857" s="1895"/>
      <c r="H857" s="1895"/>
      <c r="I857" s="1895"/>
      <c r="J857" s="1895"/>
      <c r="K857" s="1895"/>
    </row>
    <row r="858" spans="1:11" ht="15.75" customHeight="1">
      <c r="A858" s="1895"/>
      <c r="B858" s="1895"/>
      <c r="C858" s="1895"/>
      <c r="D858" s="1895"/>
      <c r="E858" s="1895"/>
      <c r="F858" s="1895"/>
      <c r="G858" s="1895"/>
      <c r="H858" s="1895"/>
      <c r="I858" s="1895"/>
      <c r="J858" s="1895"/>
      <c r="K858" s="1895"/>
    </row>
    <row r="859" spans="1:11" ht="15.75" customHeight="1">
      <c r="A859" s="1895"/>
      <c r="B859" s="1895"/>
      <c r="C859" s="1895"/>
      <c r="D859" s="1895"/>
      <c r="E859" s="1895"/>
      <c r="F859" s="1895"/>
      <c r="G859" s="1895"/>
      <c r="H859" s="1895"/>
      <c r="I859" s="1895"/>
      <c r="J859" s="1895"/>
      <c r="K859" s="1895"/>
    </row>
    <row r="860" spans="1:11" ht="15.75" customHeight="1">
      <c r="A860" s="1895"/>
      <c r="B860" s="1895"/>
      <c r="C860" s="1895"/>
      <c r="D860" s="1895"/>
      <c r="E860" s="1895"/>
      <c r="F860" s="1895"/>
      <c r="G860" s="1895"/>
      <c r="H860" s="1895"/>
      <c r="I860" s="1895"/>
      <c r="J860" s="1895"/>
      <c r="K860" s="1895"/>
    </row>
    <row r="861" spans="1:11" ht="15.75" customHeight="1">
      <c r="A861" s="1895"/>
      <c r="B861" s="1895"/>
      <c r="C861" s="1895"/>
      <c r="D861" s="1895"/>
      <c r="E861" s="1895"/>
      <c r="F861" s="1895"/>
      <c r="G861" s="1895"/>
      <c r="H861" s="1895"/>
      <c r="I861" s="1895"/>
      <c r="J861" s="1895"/>
      <c r="K861" s="1895"/>
    </row>
    <row r="862" spans="1:11" ht="15.75" customHeight="1">
      <c r="A862" s="1895"/>
      <c r="B862" s="1895"/>
      <c r="C862" s="1895"/>
      <c r="D862" s="1895"/>
      <c r="E862" s="1895"/>
      <c r="F862" s="1895"/>
      <c r="G862" s="1895"/>
      <c r="H862" s="1895"/>
      <c r="I862" s="1895"/>
      <c r="J862" s="1895"/>
      <c r="K862" s="1895"/>
    </row>
    <row r="863" spans="1:11" ht="15.75" customHeight="1">
      <c r="A863" s="1895"/>
      <c r="B863" s="1895"/>
      <c r="C863" s="1895"/>
      <c r="D863" s="1895"/>
      <c r="E863" s="1895"/>
      <c r="F863" s="1895"/>
      <c r="G863" s="1895"/>
      <c r="H863" s="1895"/>
      <c r="I863" s="1895"/>
      <c r="J863" s="1895"/>
      <c r="K863" s="1895"/>
    </row>
    <row r="864" spans="1:11" ht="15.75" customHeight="1">
      <c r="A864" s="1895"/>
      <c r="B864" s="1895"/>
      <c r="C864" s="1895"/>
      <c r="D864" s="1895"/>
      <c r="E864" s="1895"/>
      <c r="F864" s="1895"/>
      <c r="G864" s="1895"/>
      <c r="H864" s="1895"/>
      <c r="I864" s="1895"/>
      <c r="J864" s="1895"/>
      <c r="K864" s="1895"/>
    </row>
    <row r="865" spans="1:11" ht="15.75" customHeight="1">
      <c r="A865" s="1895"/>
      <c r="B865" s="1895"/>
      <c r="C865" s="1895"/>
      <c r="D865" s="1895"/>
      <c r="E865" s="1895"/>
      <c r="F865" s="1895"/>
      <c r="G865" s="1895"/>
      <c r="H865" s="1895"/>
      <c r="I865" s="1895"/>
      <c r="J865" s="1895"/>
      <c r="K865" s="1895"/>
    </row>
    <row r="866" spans="1:11" ht="15.75" customHeight="1">
      <c r="A866" s="1895"/>
      <c r="B866" s="1895"/>
      <c r="C866" s="1895"/>
      <c r="D866" s="1895"/>
      <c r="E866" s="1895"/>
      <c r="F866" s="1895"/>
      <c r="G866" s="1895"/>
      <c r="H866" s="1895"/>
      <c r="I866" s="1895"/>
      <c r="J866" s="1895"/>
      <c r="K866" s="1895"/>
    </row>
    <row r="867" spans="1:11" ht="15.75" customHeight="1">
      <c r="A867" s="1895"/>
      <c r="B867" s="1895"/>
      <c r="C867" s="1895"/>
      <c r="D867" s="1895"/>
      <c r="E867" s="1895"/>
      <c r="F867" s="1895"/>
      <c r="G867" s="1895"/>
      <c r="H867" s="1895"/>
      <c r="I867" s="1895"/>
      <c r="J867" s="1895"/>
      <c r="K867" s="1895"/>
    </row>
    <row r="868" spans="1:11" ht="15.75" customHeight="1">
      <c r="A868" s="1895"/>
      <c r="B868" s="1895"/>
      <c r="C868" s="1895"/>
      <c r="D868" s="1895"/>
      <c r="E868" s="1895"/>
      <c r="F868" s="1895"/>
      <c r="G868" s="1895"/>
      <c r="H868" s="1895"/>
      <c r="I868" s="1895"/>
      <c r="J868" s="1895"/>
      <c r="K868" s="1895"/>
    </row>
    <row r="869" spans="1:11" ht="15.75" customHeight="1">
      <c r="A869" s="1895"/>
      <c r="B869" s="1895"/>
      <c r="C869" s="1895"/>
      <c r="D869" s="1895"/>
      <c r="E869" s="1895"/>
      <c r="F869" s="1895"/>
      <c r="G869" s="1895"/>
      <c r="H869" s="1895"/>
      <c r="I869" s="1895"/>
      <c r="J869" s="1895"/>
      <c r="K869" s="1895"/>
    </row>
    <row r="870" spans="1:11" ht="15.75" customHeight="1">
      <c r="A870" s="1895"/>
      <c r="B870" s="1895"/>
      <c r="C870" s="1895"/>
      <c r="D870" s="1895"/>
      <c r="E870" s="1895"/>
      <c r="F870" s="1895"/>
      <c r="G870" s="1895"/>
      <c r="H870" s="1895"/>
      <c r="I870" s="1895"/>
      <c r="J870" s="1895"/>
      <c r="K870" s="1895"/>
    </row>
    <row r="871" spans="1:11" ht="15.75" customHeight="1">
      <c r="A871" s="1895"/>
      <c r="B871" s="1895"/>
      <c r="C871" s="1895"/>
      <c r="D871" s="1895"/>
      <c r="E871" s="1895"/>
      <c r="F871" s="1895"/>
      <c r="G871" s="1895"/>
      <c r="H871" s="1895"/>
      <c r="I871" s="1895"/>
      <c r="J871" s="1895"/>
      <c r="K871" s="1895"/>
    </row>
    <row r="872" spans="1:11" ht="15.75" customHeight="1">
      <c r="A872" s="1895"/>
      <c r="B872" s="1895"/>
      <c r="C872" s="1895"/>
      <c r="D872" s="1895"/>
      <c r="E872" s="1895"/>
      <c r="F872" s="1895"/>
      <c r="G872" s="1895"/>
      <c r="H872" s="1895"/>
      <c r="I872" s="1895"/>
      <c r="J872" s="1895"/>
      <c r="K872" s="1895"/>
    </row>
    <row r="873" spans="1:11" ht="15.75" customHeight="1">
      <c r="A873" s="1895"/>
      <c r="B873" s="1895"/>
      <c r="C873" s="1895"/>
      <c r="D873" s="1895"/>
      <c r="E873" s="1895"/>
      <c r="F873" s="1895"/>
      <c r="G873" s="1895"/>
      <c r="H873" s="1895"/>
      <c r="I873" s="1895"/>
      <c r="J873" s="1895"/>
      <c r="K873" s="1895"/>
    </row>
    <row r="874" spans="1:11" ht="15.75" customHeight="1">
      <c r="A874" s="1895"/>
      <c r="B874" s="1895"/>
      <c r="C874" s="1895"/>
      <c r="D874" s="1895"/>
      <c r="E874" s="1895"/>
      <c r="F874" s="1895"/>
      <c r="G874" s="1895"/>
      <c r="H874" s="1895"/>
      <c r="I874" s="1895"/>
      <c r="J874" s="1895"/>
      <c r="K874" s="1895"/>
    </row>
    <row r="875" spans="1:11" ht="15.75" customHeight="1">
      <c r="A875" s="1895"/>
      <c r="B875" s="1895"/>
      <c r="C875" s="1895"/>
      <c r="D875" s="1895"/>
      <c r="E875" s="1895"/>
      <c r="F875" s="1895"/>
      <c r="G875" s="1895"/>
      <c r="H875" s="1895"/>
      <c r="I875" s="1895"/>
      <c r="J875" s="1895"/>
      <c r="K875" s="1895"/>
    </row>
    <row r="876" spans="1:11" ht="15.75" customHeight="1">
      <c r="A876" s="1895"/>
      <c r="B876" s="1895"/>
      <c r="C876" s="1895"/>
      <c r="D876" s="1895"/>
      <c r="E876" s="1895"/>
      <c r="F876" s="1895"/>
      <c r="G876" s="1895"/>
      <c r="H876" s="1895"/>
      <c r="I876" s="1895"/>
      <c r="J876" s="1895"/>
      <c r="K876" s="1895"/>
    </row>
    <row r="877" spans="1:11" ht="15.75" customHeight="1">
      <c r="A877" s="1895"/>
      <c r="B877" s="1895"/>
      <c r="C877" s="1895"/>
      <c r="D877" s="1895"/>
      <c r="E877" s="1895"/>
      <c r="F877" s="1895"/>
      <c r="G877" s="1895"/>
      <c r="H877" s="1895"/>
      <c r="I877" s="1895"/>
      <c r="J877" s="1895"/>
      <c r="K877" s="1895"/>
    </row>
    <row r="878" spans="1:11" ht="15.75" customHeight="1">
      <c r="A878" s="1895"/>
      <c r="B878" s="1895"/>
      <c r="C878" s="1895"/>
      <c r="D878" s="1895"/>
      <c r="E878" s="1895"/>
      <c r="F878" s="1895"/>
      <c r="G878" s="1895"/>
      <c r="H878" s="1895"/>
      <c r="I878" s="1895"/>
      <c r="J878" s="1895"/>
      <c r="K878" s="1895"/>
    </row>
    <row r="879" spans="1:11" ht="15.75" customHeight="1">
      <c r="A879" s="1895"/>
      <c r="B879" s="1895"/>
      <c r="C879" s="1895"/>
      <c r="D879" s="1895"/>
      <c r="E879" s="1895"/>
      <c r="F879" s="1895"/>
      <c r="G879" s="1895"/>
      <c r="H879" s="1895"/>
      <c r="I879" s="1895"/>
      <c r="J879" s="1895"/>
      <c r="K879" s="1895"/>
    </row>
    <row r="880" spans="1:11" ht="15.75" customHeight="1">
      <c r="A880" s="1895"/>
      <c r="B880" s="1895"/>
      <c r="C880" s="1895"/>
      <c r="D880" s="1895"/>
      <c r="E880" s="1895"/>
      <c r="F880" s="1895"/>
      <c r="G880" s="1895"/>
      <c r="H880" s="1895"/>
      <c r="I880" s="1895"/>
      <c r="J880" s="1895"/>
      <c r="K880" s="1895"/>
    </row>
    <row r="881" spans="1:11" ht="15.75" customHeight="1">
      <c r="A881" s="1895"/>
      <c r="B881" s="1895"/>
      <c r="C881" s="1895"/>
      <c r="D881" s="1895"/>
      <c r="E881" s="1895"/>
      <c r="F881" s="1895"/>
      <c r="G881" s="1895"/>
      <c r="H881" s="1895"/>
      <c r="I881" s="1895"/>
      <c r="J881" s="1895"/>
      <c r="K881" s="1895"/>
    </row>
    <row r="882" spans="1:11" ht="15.75" customHeight="1">
      <c r="A882" s="1895"/>
      <c r="B882" s="1895"/>
      <c r="C882" s="1895"/>
      <c r="D882" s="1895"/>
      <c r="E882" s="1895"/>
      <c r="F882" s="1895"/>
      <c r="G882" s="1895"/>
      <c r="H882" s="1895"/>
      <c r="I882" s="1895"/>
      <c r="J882" s="1895"/>
      <c r="K882" s="1895"/>
    </row>
    <row r="883" spans="1:11" ht="15.75" customHeight="1">
      <c r="A883" s="1895"/>
      <c r="B883" s="1895"/>
      <c r="C883" s="1895"/>
      <c r="D883" s="1895"/>
      <c r="E883" s="1895"/>
      <c r="F883" s="1895"/>
      <c r="G883" s="1895"/>
      <c r="H883" s="1895"/>
      <c r="I883" s="1895"/>
      <c r="J883" s="1895"/>
      <c r="K883" s="1895"/>
    </row>
    <row r="884" spans="1:11" ht="15.75" customHeight="1">
      <c r="A884" s="1895"/>
      <c r="B884" s="1895"/>
      <c r="C884" s="1895"/>
      <c r="D884" s="1895"/>
      <c r="E884" s="1895"/>
      <c r="F884" s="1895"/>
      <c r="G884" s="1895"/>
      <c r="H884" s="1895"/>
      <c r="I884" s="1895"/>
      <c r="J884" s="1895"/>
      <c r="K884" s="1895"/>
    </row>
    <row r="885" spans="1:11" ht="15.75" customHeight="1">
      <c r="A885" s="1895"/>
      <c r="B885" s="1895"/>
      <c r="C885" s="1895"/>
      <c r="D885" s="1895"/>
      <c r="E885" s="1895"/>
      <c r="F885" s="1895"/>
      <c r="G885" s="1895"/>
      <c r="H885" s="1895"/>
      <c r="I885" s="1895"/>
      <c r="J885" s="1895"/>
      <c r="K885" s="1895"/>
    </row>
    <row r="886" spans="1:11" ht="15.75" customHeight="1">
      <c r="A886" s="1895"/>
      <c r="B886" s="1895"/>
      <c r="C886" s="1895"/>
      <c r="D886" s="1895"/>
      <c r="E886" s="1895"/>
      <c r="F886" s="1895"/>
      <c r="G886" s="1895"/>
      <c r="H886" s="1895"/>
      <c r="I886" s="1895"/>
      <c r="J886" s="1895"/>
      <c r="K886" s="1895"/>
    </row>
    <row r="887" spans="1:11" ht="15.75" customHeight="1">
      <c r="A887" s="1895"/>
      <c r="B887" s="1895"/>
      <c r="C887" s="1895"/>
      <c r="D887" s="1895"/>
      <c r="E887" s="1895"/>
      <c r="F887" s="1895"/>
      <c r="G887" s="1895"/>
      <c r="H887" s="1895"/>
      <c r="I887" s="1895"/>
      <c r="J887" s="1895"/>
      <c r="K887" s="1895"/>
    </row>
    <row r="888" spans="1:11" ht="15.75" customHeight="1">
      <c r="A888" s="1895"/>
      <c r="B888" s="1895"/>
      <c r="C888" s="1895"/>
      <c r="D888" s="1895"/>
      <c r="E888" s="1895"/>
      <c r="F888" s="1895"/>
      <c r="G888" s="1895"/>
      <c r="H888" s="1895"/>
      <c r="I888" s="1895"/>
      <c r="J888" s="1895"/>
      <c r="K888" s="1895"/>
    </row>
    <row r="889" spans="1:11" ht="15.75" customHeight="1">
      <c r="A889" s="1895"/>
      <c r="B889" s="1895"/>
      <c r="C889" s="1895"/>
      <c r="D889" s="1895"/>
      <c r="E889" s="1895"/>
      <c r="F889" s="1895"/>
      <c r="G889" s="1895"/>
      <c r="H889" s="1895"/>
      <c r="I889" s="1895"/>
      <c r="J889" s="1895"/>
      <c r="K889" s="1895"/>
    </row>
    <row r="890" spans="1:11" ht="15.75" customHeight="1">
      <c r="A890" s="1895"/>
      <c r="B890" s="1895"/>
      <c r="C890" s="1895"/>
      <c r="D890" s="1895"/>
      <c r="E890" s="1895"/>
      <c r="F890" s="1895"/>
      <c r="G890" s="1895"/>
      <c r="H890" s="1895"/>
      <c r="I890" s="1895"/>
      <c r="J890" s="1895"/>
      <c r="K890" s="1895"/>
    </row>
    <row r="891" spans="1:11" ht="15.75" customHeight="1">
      <c r="A891" s="1895"/>
      <c r="B891" s="1895"/>
      <c r="C891" s="1895"/>
      <c r="D891" s="1895"/>
      <c r="E891" s="1895"/>
      <c r="F891" s="1895"/>
      <c r="G891" s="1895"/>
      <c r="H891" s="1895"/>
      <c r="I891" s="1895"/>
      <c r="J891" s="1895"/>
      <c r="K891" s="1895"/>
    </row>
    <row r="892" spans="1:11" ht="15.75" customHeight="1">
      <c r="A892" s="1895"/>
      <c r="B892" s="1895"/>
      <c r="C892" s="1895"/>
      <c r="D892" s="1895"/>
      <c r="E892" s="1895"/>
      <c r="F892" s="1895"/>
      <c r="G892" s="1895"/>
      <c r="H892" s="1895"/>
      <c r="I892" s="1895"/>
      <c r="J892" s="1895"/>
      <c r="K892" s="1895"/>
    </row>
    <row r="893" spans="1:11" ht="15.75" customHeight="1">
      <c r="A893" s="1895"/>
      <c r="B893" s="1895"/>
      <c r="C893" s="1895"/>
      <c r="D893" s="1895"/>
      <c r="E893" s="1895"/>
      <c r="F893" s="1895"/>
      <c r="G893" s="1895"/>
      <c r="H893" s="1895"/>
      <c r="I893" s="1895"/>
      <c r="J893" s="1895"/>
      <c r="K893" s="1895"/>
    </row>
    <row r="894" spans="1:11" ht="15.75" customHeight="1">
      <c r="A894" s="1895"/>
      <c r="B894" s="1895"/>
      <c r="C894" s="1895"/>
      <c r="D894" s="1895"/>
      <c r="E894" s="1895"/>
      <c r="F894" s="1895"/>
      <c r="G894" s="1895"/>
      <c r="H894" s="1895"/>
      <c r="I894" s="1895"/>
      <c r="J894" s="1895"/>
      <c r="K894" s="1895"/>
    </row>
    <row r="895" spans="1:11" ht="15.75" customHeight="1">
      <c r="A895" s="1895"/>
      <c r="B895" s="1895"/>
      <c r="C895" s="1895"/>
      <c r="D895" s="1895"/>
      <c r="E895" s="1895"/>
      <c r="F895" s="1895"/>
      <c r="G895" s="1895"/>
      <c r="H895" s="1895"/>
      <c r="I895" s="1895"/>
      <c r="J895" s="1895"/>
      <c r="K895" s="1895"/>
    </row>
    <row r="896" spans="1:11" ht="15.75" customHeight="1">
      <c r="A896" s="1895"/>
      <c r="B896" s="1895"/>
      <c r="C896" s="1895"/>
      <c r="D896" s="1895"/>
      <c r="E896" s="1895"/>
      <c r="F896" s="1895"/>
      <c r="G896" s="1895"/>
      <c r="H896" s="1895"/>
      <c r="I896" s="1895"/>
      <c r="J896" s="1895"/>
      <c r="K896" s="1895"/>
    </row>
    <row r="897" spans="1:11" ht="15.75" customHeight="1">
      <c r="A897" s="1895"/>
      <c r="B897" s="1895"/>
      <c r="C897" s="1895"/>
      <c r="D897" s="1895"/>
      <c r="E897" s="1895"/>
      <c r="F897" s="1895"/>
      <c r="G897" s="1895"/>
      <c r="H897" s="1895"/>
      <c r="I897" s="1895"/>
      <c r="J897" s="1895"/>
      <c r="K897" s="1895"/>
    </row>
    <row r="898" spans="1:11" ht="15.75" customHeight="1">
      <c r="A898" s="1895"/>
      <c r="B898" s="1895"/>
      <c r="C898" s="1895"/>
      <c r="D898" s="1895"/>
      <c r="E898" s="1895"/>
      <c r="F898" s="1895"/>
      <c r="G898" s="1895"/>
      <c r="H898" s="1895"/>
      <c r="I898" s="1895"/>
      <c r="J898" s="1895"/>
      <c r="K898" s="1895"/>
    </row>
    <row r="899" spans="1:11" ht="15.75" customHeight="1">
      <c r="A899" s="1895"/>
      <c r="B899" s="1895"/>
      <c r="C899" s="1895"/>
      <c r="D899" s="1895"/>
      <c r="E899" s="1895"/>
      <c r="F899" s="1895"/>
      <c r="G899" s="1895"/>
      <c r="H899" s="1895"/>
      <c r="I899" s="1895"/>
      <c r="J899" s="1895"/>
      <c r="K899" s="1895"/>
    </row>
    <row r="900" spans="1:11" ht="15.75" customHeight="1">
      <c r="A900" s="1895"/>
      <c r="B900" s="1895"/>
      <c r="C900" s="1895"/>
      <c r="D900" s="1895"/>
      <c r="E900" s="1895"/>
      <c r="F900" s="1895"/>
      <c r="G900" s="1895"/>
      <c r="H900" s="1895"/>
      <c r="I900" s="1895"/>
      <c r="J900" s="1895"/>
      <c r="K900" s="1895"/>
    </row>
    <row r="901" spans="1:11" ht="15.75" customHeight="1">
      <c r="A901" s="1895"/>
      <c r="B901" s="1895"/>
      <c r="C901" s="1895"/>
      <c r="D901" s="1895"/>
      <c r="E901" s="1895"/>
      <c r="F901" s="1895"/>
      <c r="G901" s="1895"/>
      <c r="H901" s="1895"/>
      <c r="I901" s="1895"/>
      <c r="J901" s="1895"/>
      <c r="K901" s="1895"/>
    </row>
    <row r="902" spans="1:11" ht="15.75" customHeight="1">
      <c r="A902" s="1895"/>
      <c r="B902" s="1895"/>
      <c r="C902" s="1895"/>
      <c r="D902" s="1895"/>
      <c r="E902" s="1895"/>
      <c r="F902" s="1895"/>
      <c r="G902" s="1895"/>
      <c r="H902" s="1895"/>
      <c r="I902" s="1895"/>
      <c r="J902" s="1895"/>
      <c r="K902" s="1895"/>
    </row>
    <row r="903" spans="1:11" ht="15.75" customHeight="1">
      <c r="A903" s="1895"/>
      <c r="B903" s="1895"/>
      <c r="C903" s="1895"/>
      <c r="D903" s="1895"/>
      <c r="E903" s="1895"/>
      <c r="F903" s="1895"/>
      <c r="G903" s="1895"/>
      <c r="H903" s="1895"/>
      <c r="I903" s="1895"/>
      <c r="J903" s="1895"/>
      <c r="K903" s="1895"/>
    </row>
    <row r="904" spans="1:11" ht="15.75" customHeight="1">
      <c r="A904" s="1895"/>
      <c r="B904" s="1895"/>
      <c r="C904" s="1895"/>
      <c r="D904" s="1895"/>
      <c r="E904" s="1895"/>
      <c r="F904" s="1895"/>
      <c r="G904" s="1895"/>
      <c r="H904" s="1895"/>
      <c r="I904" s="1895"/>
      <c r="J904" s="1895"/>
      <c r="K904" s="1895"/>
    </row>
    <row r="905" spans="1:11" ht="15.75" customHeight="1">
      <c r="A905" s="1895"/>
      <c r="B905" s="1895"/>
      <c r="C905" s="1895"/>
      <c r="D905" s="1895"/>
      <c r="E905" s="1895"/>
      <c r="F905" s="1895"/>
      <c r="G905" s="1895"/>
      <c r="H905" s="1895"/>
      <c r="I905" s="1895"/>
      <c r="J905" s="1895"/>
      <c r="K905" s="1895"/>
    </row>
    <row r="906" spans="1:11" ht="15.75" customHeight="1">
      <c r="A906" s="1895"/>
      <c r="B906" s="1895"/>
      <c r="C906" s="1895"/>
      <c r="D906" s="1895"/>
      <c r="E906" s="1895"/>
      <c r="F906" s="1895"/>
      <c r="G906" s="1895"/>
      <c r="H906" s="1895"/>
      <c r="I906" s="1895"/>
      <c r="J906" s="1895"/>
      <c r="K906" s="1895"/>
    </row>
    <row r="907" spans="1:11" ht="15.75" customHeight="1">
      <c r="A907" s="1895"/>
      <c r="B907" s="1895"/>
      <c r="C907" s="1895"/>
      <c r="D907" s="1895"/>
      <c r="E907" s="1895"/>
      <c r="F907" s="1895"/>
      <c r="G907" s="1895"/>
      <c r="H907" s="1895"/>
      <c r="I907" s="1895"/>
      <c r="J907" s="1895"/>
      <c r="K907" s="1895"/>
    </row>
    <row r="908" spans="1:11" ht="15.75" customHeight="1">
      <c r="A908" s="1895"/>
      <c r="B908" s="1895"/>
      <c r="C908" s="1895"/>
      <c r="D908" s="1895"/>
      <c r="E908" s="1895"/>
      <c r="F908" s="1895"/>
      <c r="G908" s="1895"/>
      <c r="H908" s="1895"/>
      <c r="I908" s="1895"/>
      <c r="J908" s="1895"/>
      <c r="K908" s="1895"/>
    </row>
    <row r="909" spans="1:11" ht="15.75" customHeight="1">
      <c r="A909" s="1895"/>
      <c r="B909" s="1895"/>
      <c r="C909" s="1895"/>
      <c r="D909" s="1895"/>
      <c r="E909" s="1895"/>
      <c r="F909" s="1895"/>
      <c r="G909" s="1895"/>
      <c r="H909" s="1895"/>
      <c r="I909" s="1895"/>
      <c r="J909" s="1895"/>
      <c r="K909" s="1895"/>
    </row>
    <row r="910" spans="1:11" ht="15.75" customHeight="1">
      <c r="A910" s="1895"/>
      <c r="B910" s="1895"/>
      <c r="C910" s="1895"/>
      <c r="D910" s="1895"/>
      <c r="E910" s="1895"/>
      <c r="F910" s="1895"/>
      <c r="G910" s="1895"/>
      <c r="H910" s="1895"/>
      <c r="I910" s="1895"/>
      <c r="J910" s="1895"/>
      <c r="K910" s="1895"/>
    </row>
    <row r="911" spans="1:11" ht="15.75" customHeight="1">
      <c r="A911" s="1895"/>
      <c r="B911" s="1895"/>
      <c r="C911" s="1895"/>
      <c r="D911" s="1895"/>
      <c r="E911" s="1895"/>
      <c r="F911" s="1895"/>
      <c r="G911" s="1895"/>
      <c r="H911" s="1895"/>
      <c r="I911" s="1895"/>
      <c r="J911" s="1895"/>
      <c r="K911" s="1895"/>
    </row>
    <row r="912" spans="1:11" ht="15.75" customHeight="1">
      <c r="A912" s="1895"/>
      <c r="B912" s="1895"/>
      <c r="C912" s="1895"/>
      <c r="D912" s="1895"/>
      <c r="E912" s="1895"/>
      <c r="F912" s="1895"/>
      <c r="G912" s="1895"/>
      <c r="H912" s="1895"/>
      <c r="I912" s="1895"/>
      <c r="J912" s="1895"/>
      <c r="K912" s="1895"/>
    </row>
    <row r="913" spans="1:11" ht="15.75" customHeight="1">
      <c r="A913" s="1895"/>
      <c r="B913" s="1895"/>
      <c r="C913" s="1895"/>
      <c r="D913" s="1895"/>
      <c r="E913" s="1895"/>
      <c r="F913" s="1895"/>
      <c r="G913" s="1895"/>
      <c r="H913" s="1895"/>
      <c r="I913" s="1895"/>
      <c r="J913" s="1895"/>
      <c r="K913" s="1895"/>
    </row>
    <row r="914" spans="1:11" ht="15.75" customHeight="1">
      <c r="A914" s="1895"/>
      <c r="B914" s="1895"/>
      <c r="C914" s="1895"/>
      <c r="D914" s="1895"/>
      <c r="E914" s="1895"/>
      <c r="F914" s="1895"/>
      <c r="G914" s="1895"/>
      <c r="H914" s="1895"/>
      <c r="I914" s="1895"/>
      <c r="J914" s="1895"/>
      <c r="K914" s="1895"/>
    </row>
    <row r="915" spans="1:11" ht="15.75" customHeight="1">
      <c r="A915" s="1895"/>
      <c r="B915" s="1895"/>
      <c r="C915" s="1895"/>
      <c r="D915" s="1895"/>
      <c r="E915" s="1895"/>
      <c r="F915" s="1895"/>
      <c r="G915" s="1895"/>
      <c r="H915" s="1895"/>
      <c r="I915" s="1895"/>
      <c r="J915" s="1895"/>
      <c r="K915" s="1895"/>
    </row>
    <row r="916" spans="1:11" ht="15.75" customHeight="1">
      <c r="A916" s="1895"/>
      <c r="B916" s="1895"/>
      <c r="C916" s="1895"/>
      <c r="D916" s="1895"/>
      <c r="E916" s="1895"/>
      <c r="F916" s="1895"/>
      <c r="G916" s="1895"/>
      <c r="H916" s="1895"/>
      <c r="I916" s="1895"/>
      <c r="J916" s="1895"/>
      <c r="K916" s="1895"/>
    </row>
    <row r="917" spans="1:11" ht="15.75" customHeight="1">
      <c r="A917" s="1895"/>
      <c r="B917" s="1895"/>
      <c r="C917" s="1895"/>
      <c r="D917" s="1895"/>
      <c r="E917" s="1895"/>
      <c r="F917" s="1895"/>
      <c r="G917" s="1895"/>
      <c r="H917" s="1895"/>
      <c r="I917" s="1895"/>
      <c r="J917" s="1895"/>
      <c r="K917" s="1895"/>
    </row>
    <row r="918" spans="1:11" ht="15.75" customHeight="1">
      <c r="A918" s="1895"/>
      <c r="B918" s="1895"/>
      <c r="C918" s="1895"/>
      <c r="D918" s="1895"/>
      <c r="E918" s="1895"/>
      <c r="F918" s="1895"/>
      <c r="G918" s="1895"/>
      <c r="H918" s="1895"/>
      <c r="I918" s="1895"/>
      <c r="J918" s="1895"/>
      <c r="K918" s="1895"/>
    </row>
    <row r="919" spans="1:11" ht="15.75" customHeight="1">
      <c r="A919" s="1895"/>
      <c r="B919" s="1895"/>
      <c r="C919" s="1895"/>
      <c r="D919" s="1895"/>
      <c r="E919" s="1895"/>
      <c r="F919" s="1895"/>
      <c r="G919" s="1895"/>
      <c r="H919" s="1895"/>
      <c r="I919" s="1895"/>
      <c r="J919" s="1895"/>
      <c r="K919" s="1895"/>
    </row>
    <row r="920" spans="1:11" ht="15.75" customHeight="1">
      <c r="A920" s="1895"/>
      <c r="B920" s="1895"/>
      <c r="C920" s="1895"/>
      <c r="D920" s="1895"/>
      <c r="E920" s="1895"/>
      <c r="F920" s="1895"/>
      <c r="G920" s="1895"/>
      <c r="H920" s="1895"/>
      <c r="I920" s="1895"/>
      <c r="J920" s="1895"/>
      <c r="K920" s="1895"/>
    </row>
    <row r="921" spans="1:11" ht="15.75" customHeight="1">
      <c r="A921" s="1895"/>
      <c r="B921" s="1895"/>
      <c r="C921" s="1895"/>
      <c r="D921" s="1895"/>
      <c r="E921" s="1895"/>
      <c r="F921" s="1895"/>
      <c r="G921" s="1895"/>
      <c r="H921" s="1895"/>
      <c r="I921" s="1895"/>
      <c r="J921" s="1895"/>
      <c r="K921" s="1895"/>
    </row>
    <row r="922" spans="1:11" ht="15.75" customHeight="1">
      <c r="A922" s="1895"/>
      <c r="B922" s="1895"/>
      <c r="C922" s="1895"/>
      <c r="D922" s="1895"/>
      <c r="E922" s="1895"/>
      <c r="F922" s="1895"/>
      <c r="G922" s="1895"/>
      <c r="H922" s="1895"/>
      <c r="I922" s="1895"/>
      <c r="J922" s="1895"/>
      <c r="K922" s="1895"/>
    </row>
    <row r="923" spans="1:11" ht="15.75" customHeight="1">
      <c r="A923" s="1895"/>
      <c r="B923" s="1895"/>
      <c r="C923" s="1895"/>
      <c r="D923" s="1895"/>
      <c r="E923" s="1895"/>
      <c r="F923" s="1895"/>
      <c r="G923" s="1895"/>
      <c r="H923" s="1895"/>
      <c r="I923" s="1895"/>
      <c r="J923" s="1895"/>
      <c r="K923" s="1895"/>
    </row>
    <row r="924" spans="1:11" ht="15.75" customHeight="1">
      <c r="A924" s="1895"/>
      <c r="B924" s="1895"/>
      <c r="C924" s="1895"/>
      <c r="D924" s="1895"/>
      <c r="E924" s="1895"/>
      <c r="F924" s="1895"/>
      <c r="G924" s="1895"/>
      <c r="H924" s="1895"/>
      <c r="I924" s="1895"/>
      <c r="J924" s="1895"/>
      <c r="K924" s="1895"/>
    </row>
    <row r="925" spans="1:11" ht="15.75" customHeight="1">
      <c r="A925" s="1895"/>
      <c r="B925" s="1895"/>
      <c r="C925" s="1895"/>
      <c r="D925" s="1895"/>
      <c r="E925" s="1895"/>
      <c r="F925" s="1895"/>
      <c r="G925" s="1895"/>
      <c r="H925" s="1895"/>
      <c r="I925" s="1895"/>
      <c r="J925" s="1895"/>
      <c r="K925" s="1895"/>
    </row>
    <row r="926" spans="1:11" ht="15.75" customHeight="1">
      <c r="A926" s="1895"/>
      <c r="B926" s="1895"/>
      <c r="C926" s="1895"/>
      <c r="D926" s="1895"/>
      <c r="E926" s="1895"/>
      <c r="F926" s="1895"/>
      <c r="G926" s="1895"/>
      <c r="H926" s="1895"/>
      <c r="I926" s="1895"/>
      <c r="J926" s="1895"/>
      <c r="K926" s="1895"/>
    </row>
    <row r="927" spans="1:11" ht="15.75" customHeight="1">
      <c r="A927" s="1895"/>
      <c r="B927" s="1895"/>
      <c r="C927" s="1895"/>
      <c r="D927" s="1895"/>
      <c r="E927" s="1895"/>
      <c r="F927" s="1895"/>
      <c r="G927" s="1895"/>
      <c r="H927" s="1895"/>
      <c r="I927" s="1895"/>
      <c r="J927" s="1895"/>
      <c r="K927" s="1895"/>
    </row>
    <row r="928" spans="1:11" ht="15.75" customHeight="1">
      <c r="A928" s="1895"/>
      <c r="B928" s="1895"/>
      <c r="C928" s="1895"/>
      <c r="D928" s="1895"/>
      <c r="E928" s="1895"/>
      <c r="F928" s="1895"/>
      <c r="G928" s="1895"/>
      <c r="H928" s="1895"/>
      <c r="I928" s="1895"/>
      <c r="J928" s="1895"/>
      <c r="K928" s="1895"/>
    </row>
    <row r="929" spans="1:11" ht="15.75" customHeight="1">
      <c r="A929" s="1895"/>
      <c r="B929" s="1895"/>
      <c r="C929" s="1895"/>
      <c r="D929" s="1895"/>
      <c r="E929" s="1895"/>
      <c r="F929" s="1895"/>
      <c r="G929" s="1895"/>
      <c r="H929" s="1895"/>
      <c r="I929" s="1895"/>
      <c r="J929" s="1895"/>
      <c r="K929" s="1895"/>
    </row>
    <row r="930" spans="1:11" ht="15.75" customHeight="1">
      <c r="A930" s="1895"/>
      <c r="B930" s="1895"/>
      <c r="C930" s="1895"/>
      <c r="D930" s="1895"/>
      <c r="E930" s="1895"/>
      <c r="F930" s="1895"/>
      <c r="G930" s="1895"/>
      <c r="H930" s="1895"/>
      <c r="I930" s="1895"/>
      <c r="J930" s="1895"/>
      <c r="K930" s="1895"/>
    </row>
    <row r="931" spans="1:11" ht="15.75" customHeight="1">
      <c r="A931" s="1895"/>
      <c r="B931" s="1895"/>
      <c r="C931" s="1895"/>
      <c r="D931" s="1895"/>
      <c r="E931" s="1895"/>
      <c r="F931" s="1895"/>
      <c r="G931" s="1895"/>
      <c r="H931" s="1895"/>
      <c r="I931" s="1895"/>
      <c r="J931" s="1895"/>
      <c r="K931" s="1895"/>
    </row>
    <row r="932" spans="1:11" ht="15.75" customHeight="1">
      <c r="A932" s="1895"/>
      <c r="B932" s="1895"/>
      <c r="C932" s="1895"/>
      <c r="D932" s="1895"/>
      <c r="E932" s="1895"/>
      <c r="F932" s="1895"/>
      <c r="G932" s="1895"/>
      <c r="H932" s="1895"/>
      <c r="I932" s="1895"/>
      <c r="J932" s="1895"/>
      <c r="K932" s="1895"/>
    </row>
    <row r="933" spans="1:11" ht="15.75" customHeight="1">
      <c r="A933" s="1895"/>
      <c r="B933" s="1895"/>
      <c r="C933" s="1895"/>
      <c r="D933" s="1895"/>
      <c r="E933" s="1895"/>
      <c r="F933" s="1895"/>
      <c r="G933" s="1895"/>
      <c r="H933" s="1895"/>
      <c r="I933" s="1895"/>
      <c r="J933" s="1895"/>
      <c r="K933" s="1895"/>
    </row>
    <row r="934" spans="1:11" ht="15.75" customHeight="1">
      <c r="A934" s="1895"/>
      <c r="B934" s="1895"/>
      <c r="C934" s="1895"/>
      <c r="D934" s="1895"/>
      <c r="E934" s="1895"/>
      <c r="F934" s="1895"/>
      <c r="G934" s="1895"/>
      <c r="H934" s="1895"/>
      <c r="I934" s="1895"/>
      <c r="J934" s="1895"/>
      <c r="K934" s="1895"/>
    </row>
    <row r="935" spans="1:11" ht="15.75" customHeight="1">
      <c r="A935" s="1895"/>
      <c r="B935" s="1895"/>
      <c r="C935" s="1895"/>
      <c r="D935" s="1895"/>
      <c r="E935" s="1895"/>
      <c r="F935" s="1895"/>
      <c r="G935" s="1895"/>
      <c r="H935" s="1895"/>
      <c r="I935" s="1895"/>
      <c r="J935" s="1895"/>
      <c r="K935" s="1895"/>
    </row>
    <row r="936" spans="1:11" ht="15.75" customHeight="1">
      <c r="A936" s="1895"/>
      <c r="B936" s="1895"/>
      <c r="C936" s="1895"/>
      <c r="D936" s="1895"/>
      <c r="E936" s="1895"/>
      <c r="F936" s="1895"/>
      <c r="G936" s="1895"/>
      <c r="H936" s="1895"/>
      <c r="I936" s="1895"/>
      <c r="J936" s="1895"/>
      <c r="K936" s="1895"/>
    </row>
    <row r="937" spans="1:11" ht="15.75" customHeight="1">
      <c r="A937" s="1895"/>
      <c r="B937" s="1895"/>
      <c r="C937" s="1895"/>
      <c r="D937" s="1895"/>
      <c r="E937" s="1895"/>
      <c r="F937" s="1895"/>
      <c r="G937" s="1895"/>
      <c r="H937" s="1895"/>
      <c r="I937" s="1895"/>
      <c r="J937" s="1895"/>
      <c r="K937" s="1895"/>
    </row>
    <row r="938" spans="1:11" ht="15.75" customHeight="1">
      <c r="A938" s="1895"/>
      <c r="B938" s="1895"/>
      <c r="C938" s="1895"/>
      <c r="D938" s="1895"/>
      <c r="E938" s="1895"/>
      <c r="F938" s="1895"/>
      <c r="G938" s="1895"/>
      <c r="H938" s="1895"/>
      <c r="I938" s="1895"/>
      <c r="J938" s="1895"/>
      <c r="K938" s="1895"/>
    </row>
    <row r="939" spans="1:11" ht="15.75" customHeight="1">
      <c r="A939" s="1895"/>
      <c r="B939" s="1895"/>
      <c r="C939" s="1895"/>
      <c r="D939" s="1895"/>
      <c r="E939" s="1895"/>
      <c r="F939" s="1895"/>
      <c r="G939" s="1895"/>
      <c r="H939" s="1895"/>
      <c r="I939" s="1895"/>
      <c r="J939" s="1895"/>
      <c r="K939" s="1895"/>
    </row>
    <row r="940" spans="1:11" ht="15.75" customHeight="1">
      <c r="A940" s="1895"/>
      <c r="B940" s="1895"/>
      <c r="C940" s="1895"/>
      <c r="D940" s="1895"/>
      <c r="E940" s="1895"/>
      <c r="F940" s="1895"/>
      <c r="G940" s="1895"/>
      <c r="H940" s="1895"/>
      <c r="I940" s="1895"/>
      <c r="J940" s="1895"/>
      <c r="K940" s="1895"/>
    </row>
    <row r="941" spans="1:11" ht="15.75" customHeight="1">
      <c r="A941" s="1895"/>
      <c r="B941" s="1895"/>
      <c r="C941" s="1895"/>
      <c r="D941" s="1895"/>
      <c r="E941" s="1895"/>
      <c r="F941" s="1895"/>
      <c r="G941" s="1895"/>
      <c r="H941" s="1895"/>
      <c r="I941" s="1895"/>
      <c r="J941" s="1895"/>
      <c r="K941" s="1895"/>
    </row>
    <row r="942" spans="1:11" ht="15.75" customHeight="1">
      <c r="A942" s="1895"/>
      <c r="B942" s="1895"/>
      <c r="C942" s="1895"/>
      <c r="D942" s="1895"/>
      <c r="E942" s="1895"/>
      <c r="F942" s="1895"/>
      <c r="G942" s="1895"/>
      <c r="H942" s="1895"/>
      <c r="I942" s="1895"/>
      <c r="J942" s="1895"/>
      <c r="K942" s="1895"/>
    </row>
    <row r="943" spans="1:11" ht="15.75" customHeight="1">
      <c r="A943" s="1895"/>
      <c r="B943" s="1895"/>
      <c r="C943" s="1895"/>
      <c r="D943" s="1895"/>
      <c r="E943" s="1895"/>
      <c r="F943" s="1895"/>
      <c r="G943" s="1895"/>
      <c r="H943" s="1895"/>
      <c r="I943" s="1895"/>
      <c r="J943" s="1895"/>
      <c r="K943" s="1895"/>
    </row>
    <row r="944" spans="1:11" ht="15.75" customHeight="1">
      <c r="A944" s="1895"/>
      <c r="B944" s="1895"/>
      <c r="C944" s="1895"/>
      <c r="D944" s="1895"/>
      <c r="E944" s="1895"/>
      <c r="F944" s="1895"/>
      <c r="G944" s="1895"/>
      <c r="H944" s="1895"/>
      <c r="I944" s="1895"/>
      <c r="J944" s="1895"/>
      <c r="K944" s="1895"/>
    </row>
    <row r="945" spans="1:11" ht="15.75" customHeight="1">
      <c r="A945" s="1895"/>
      <c r="B945" s="1895"/>
      <c r="C945" s="1895"/>
      <c r="D945" s="1895"/>
      <c r="E945" s="1895"/>
      <c r="F945" s="1895"/>
      <c r="G945" s="1895"/>
      <c r="H945" s="1895"/>
      <c r="I945" s="1895"/>
      <c r="J945" s="1895"/>
      <c r="K945" s="1895"/>
    </row>
    <row r="946" spans="1:11" ht="15.75" customHeight="1">
      <c r="A946" s="1895"/>
      <c r="B946" s="1895"/>
      <c r="C946" s="1895"/>
      <c r="D946" s="1895"/>
      <c r="E946" s="1895"/>
      <c r="F946" s="1895"/>
      <c r="G946" s="1895"/>
      <c r="H946" s="1895"/>
      <c r="I946" s="1895"/>
      <c r="J946" s="1895"/>
      <c r="K946" s="1895"/>
    </row>
    <row r="947" spans="1:11" ht="15.75" customHeight="1">
      <c r="A947" s="1895"/>
      <c r="B947" s="1895"/>
      <c r="C947" s="1895"/>
      <c r="D947" s="1895"/>
      <c r="E947" s="1895"/>
      <c r="F947" s="1895"/>
      <c r="G947" s="1895"/>
      <c r="H947" s="1895"/>
      <c r="I947" s="1895"/>
      <c r="J947" s="1895"/>
      <c r="K947" s="1895"/>
    </row>
    <row r="948" spans="1:11" ht="15.75" customHeight="1">
      <c r="A948" s="1895"/>
      <c r="B948" s="1895"/>
      <c r="C948" s="1895"/>
      <c r="D948" s="1895"/>
      <c r="E948" s="1895"/>
      <c r="F948" s="1895"/>
      <c r="G948" s="1895"/>
      <c r="H948" s="1895"/>
      <c r="I948" s="1895"/>
      <c r="J948" s="1895"/>
      <c r="K948" s="1895"/>
    </row>
    <row r="949" spans="1:11" ht="15.75" customHeight="1">
      <c r="A949" s="1895"/>
      <c r="B949" s="1895"/>
      <c r="C949" s="1895"/>
      <c r="D949" s="1895"/>
      <c r="E949" s="1895"/>
      <c r="F949" s="1895"/>
      <c r="G949" s="1895"/>
      <c r="H949" s="1895"/>
      <c r="I949" s="1895"/>
      <c r="J949" s="1895"/>
      <c r="K949" s="1895"/>
    </row>
    <row r="950" spans="1:11" ht="15.75" customHeight="1">
      <c r="A950" s="1895"/>
      <c r="B950" s="1895"/>
      <c r="C950" s="1895"/>
      <c r="D950" s="1895"/>
      <c r="E950" s="1895"/>
      <c r="F950" s="1895"/>
      <c r="G950" s="1895"/>
      <c r="H950" s="1895"/>
      <c r="I950" s="1895"/>
      <c r="J950" s="1895"/>
      <c r="K950" s="1895"/>
    </row>
    <row r="951" spans="1:11" ht="15.75" customHeight="1">
      <c r="A951" s="1895"/>
      <c r="B951" s="1895"/>
      <c r="C951" s="1895"/>
      <c r="D951" s="1895"/>
      <c r="E951" s="1895"/>
      <c r="F951" s="1895"/>
      <c r="G951" s="1895"/>
      <c r="H951" s="1895"/>
      <c r="I951" s="1895"/>
      <c r="J951" s="1895"/>
      <c r="K951" s="1895"/>
    </row>
    <row r="952" spans="1:11" ht="15.75" customHeight="1">
      <c r="A952" s="1895"/>
      <c r="B952" s="1895"/>
      <c r="C952" s="1895"/>
      <c r="D952" s="1895"/>
      <c r="E952" s="1895"/>
      <c r="F952" s="1895"/>
      <c r="G952" s="1895"/>
      <c r="H952" s="1895"/>
      <c r="I952" s="1895"/>
      <c r="J952" s="1895"/>
      <c r="K952" s="1895"/>
    </row>
    <row r="953" spans="1:11" ht="15.75" customHeight="1">
      <c r="A953" s="1895"/>
      <c r="B953" s="1895"/>
      <c r="C953" s="1895"/>
      <c r="D953" s="1895"/>
      <c r="E953" s="1895"/>
      <c r="F953" s="1895"/>
      <c r="G953" s="1895"/>
      <c r="H953" s="1895"/>
      <c r="I953" s="1895"/>
      <c r="J953" s="1895"/>
      <c r="K953" s="1895"/>
    </row>
    <row r="954" spans="1:11" ht="15.75" customHeight="1">
      <c r="A954" s="1895"/>
      <c r="B954" s="1895"/>
      <c r="C954" s="1895"/>
      <c r="D954" s="1895"/>
      <c r="E954" s="1895"/>
      <c r="F954" s="1895"/>
      <c r="G954" s="1895"/>
      <c r="H954" s="1895"/>
      <c r="I954" s="1895"/>
      <c r="J954" s="1895"/>
      <c r="K954" s="1895"/>
    </row>
    <row r="955" spans="1:11" ht="15.75" customHeight="1">
      <c r="A955" s="1895"/>
      <c r="B955" s="1895"/>
      <c r="C955" s="1895"/>
      <c r="D955" s="1895"/>
      <c r="E955" s="1895"/>
      <c r="F955" s="1895"/>
      <c r="G955" s="1895"/>
      <c r="H955" s="1895"/>
      <c r="I955" s="1895"/>
      <c r="J955" s="1895"/>
      <c r="K955" s="1895"/>
    </row>
    <row r="956" spans="1:11" ht="15.75" customHeight="1">
      <c r="A956" s="1895"/>
      <c r="B956" s="1895"/>
      <c r="C956" s="1895"/>
      <c r="D956" s="1895"/>
      <c r="E956" s="1895"/>
      <c r="F956" s="1895"/>
      <c r="G956" s="1895"/>
      <c r="H956" s="1895"/>
      <c r="I956" s="1895"/>
      <c r="J956" s="1895"/>
      <c r="K956" s="1895"/>
    </row>
    <row r="957" spans="1:11" ht="15.75" customHeight="1">
      <c r="A957" s="1895"/>
      <c r="B957" s="1895"/>
      <c r="C957" s="1895"/>
      <c r="D957" s="1895"/>
      <c r="E957" s="1895"/>
      <c r="F957" s="1895"/>
      <c r="G957" s="1895"/>
      <c r="H957" s="1895"/>
      <c r="I957" s="1895"/>
      <c r="J957" s="1895"/>
      <c r="K957" s="1895"/>
    </row>
    <row r="958" spans="1:11" ht="15.75" customHeight="1">
      <c r="A958" s="1895"/>
      <c r="B958" s="1895"/>
      <c r="C958" s="1895"/>
      <c r="D958" s="1895"/>
      <c r="E958" s="1895"/>
      <c r="F958" s="1895"/>
      <c r="G958" s="1895"/>
      <c r="H958" s="1895"/>
      <c r="I958" s="1895"/>
      <c r="J958" s="1895"/>
      <c r="K958" s="1895"/>
    </row>
    <row r="959" spans="1:11" ht="15.75" customHeight="1">
      <c r="A959" s="1895"/>
      <c r="B959" s="1895"/>
      <c r="C959" s="1895"/>
      <c r="D959" s="1895"/>
      <c r="E959" s="1895"/>
      <c r="F959" s="1895"/>
      <c r="G959" s="1895"/>
      <c r="H959" s="1895"/>
      <c r="I959" s="1895"/>
      <c r="J959" s="1895"/>
      <c r="K959" s="1895"/>
    </row>
    <row r="960" spans="1:11" ht="15.75" customHeight="1">
      <c r="A960" s="1895"/>
      <c r="B960" s="1895"/>
      <c r="C960" s="1895"/>
      <c r="D960" s="1895"/>
      <c r="E960" s="1895"/>
      <c r="F960" s="1895"/>
      <c r="G960" s="1895"/>
      <c r="H960" s="1895"/>
      <c r="I960" s="1895"/>
      <c r="J960" s="1895"/>
      <c r="K960" s="1895"/>
    </row>
    <row r="961" spans="1:11" ht="15.75" customHeight="1">
      <c r="A961" s="1895"/>
      <c r="B961" s="1895"/>
      <c r="C961" s="1895"/>
      <c r="D961" s="1895"/>
      <c r="E961" s="1895"/>
      <c r="F961" s="1895"/>
      <c r="G961" s="1895"/>
      <c r="H961" s="1895"/>
      <c r="I961" s="1895"/>
      <c r="J961" s="1895"/>
      <c r="K961" s="1895"/>
    </row>
    <row r="962" spans="1:11" ht="15.75" customHeight="1">
      <c r="A962" s="1895"/>
      <c r="B962" s="1895"/>
      <c r="C962" s="1895"/>
      <c r="D962" s="1895"/>
      <c r="E962" s="1895"/>
      <c r="F962" s="1895"/>
      <c r="G962" s="1895"/>
      <c r="H962" s="1895"/>
      <c r="I962" s="1895"/>
      <c r="J962" s="1895"/>
      <c r="K962" s="1895"/>
    </row>
    <row r="963" spans="1:11" ht="15.75" customHeight="1">
      <c r="A963" s="1895"/>
      <c r="B963" s="1895"/>
      <c r="C963" s="1895"/>
      <c r="D963" s="1895"/>
      <c r="E963" s="1895"/>
      <c r="F963" s="1895"/>
      <c r="G963" s="1895"/>
      <c r="H963" s="1895"/>
      <c r="I963" s="1895"/>
      <c r="J963" s="1895"/>
      <c r="K963" s="1895"/>
    </row>
    <row r="964" spans="1:11" ht="15.75" customHeight="1">
      <c r="A964" s="1895"/>
      <c r="B964" s="1895"/>
      <c r="C964" s="1895"/>
      <c r="D964" s="1895"/>
      <c r="E964" s="1895"/>
      <c r="F964" s="1895"/>
      <c r="G964" s="1895"/>
      <c r="H964" s="1895"/>
      <c r="I964" s="1895"/>
      <c r="J964" s="1895"/>
      <c r="K964" s="1895"/>
    </row>
    <row r="965" spans="1:11" ht="15.75" customHeight="1">
      <c r="A965" s="1895"/>
      <c r="B965" s="1895"/>
      <c r="C965" s="1895"/>
      <c r="D965" s="1895"/>
      <c r="E965" s="1895"/>
      <c r="F965" s="1895"/>
      <c r="G965" s="1895"/>
      <c r="H965" s="1895"/>
      <c r="I965" s="1895"/>
      <c r="J965" s="1895"/>
      <c r="K965" s="1895"/>
    </row>
    <row r="966" spans="1:11" ht="15.75" customHeight="1">
      <c r="A966" s="1895"/>
      <c r="B966" s="1895"/>
      <c r="C966" s="1895"/>
      <c r="D966" s="1895"/>
      <c r="E966" s="1895"/>
      <c r="F966" s="1895"/>
      <c r="G966" s="1895"/>
      <c r="H966" s="1895"/>
      <c r="I966" s="1895"/>
      <c r="J966" s="1895"/>
      <c r="K966" s="1895"/>
    </row>
    <row r="967" spans="1:11" ht="15.75" customHeight="1">
      <c r="A967" s="1895"/>
      <c r="B967" s="1895"/>
      <c r="C967" s="1895"/>
      <c r="D967" s="1895"/>
      <c r="E967" s="1895"/>
      <c r="F967" s="1895"/>
      <c r="G967" s="1895"/>
      <c r="H967" s="1895"/>
      <c r="I967" s="1895"/>
      <c r="J967" s="1895"/>
      <c r="K967" s="1895"/>
    </row>
    <row r="968" spans="1:11" ht="15.75" customHeight="1">
      <c r="A968" s="1895"/>
      <c r="B968" s="1895"/>
      <c r="C968" s="1895"/>
      <c r="D968" s="1895"/>
      <c r="E968" s="1895"/>
      <c r="F968" s="1895"/>
      <c r="G968" s="1895"/>
      <c r="H968" s="1895"/>
      <c r="I968" s="1895"/>
      <c r="J968" s="1895"/>
      <c r="K968" s="1895"/>
    </row>
    <row r="969" spans="1:11" ht="15.75" customHeight="1">
      <c r="A969" s="1895"/>
      <c r="B969" s="1895"/>
      <c r="C969" s="1895"/>
      <c r="D969" s="1895"/>
      <c r="E969" s="1895"/>
      <c r="F969" s="1895"/>
      <c r="G969" s="1895"/>
      <c r="H969" s="1895"/>
      <c r="I969" s="1895"/>
      <c r="J969" s="1895"/>
      <c r="K969" s="1895"/>
    </row>
    <row r="970" spans="1:11" ht="15.75" customHeight="1">
      <c r="A970" s="1895"/>
      <c r="B970" s="1895"/>
      <c r="C970" s="1895"/>
      <c r="D970" s="1895"/>
      <c r="E970" s="1895"/>
      <c r="F970" s="1895"/>
      <c r="G970" s="1895"/>
      <c r="H970" s="1895"/>
      <c r="I970" s="1895"/>
      <c r="J970" s="1895"/>
      <c r="K970" s="1895"/>
    </row>
    <row r="971" spans="1:11" ht="15.75" customHeight="1">
      <c r="A971" s="1895"/>
      <c r="B971" s="1895"/>
      <c r="C971" s="1895"/>
      <c r="D971" s="1895"/>
      <c r="E971" s="1895"/>
      <c r="F971" s="1895"/>
      <c r="G971" s="1895"/>
      <c r="H971" s="1895"/>
      <c r="I971" s="1895"/>
      <c r="J971" s="1895"/>
      <c r="K971" s="1895"/>
    </row>
    <row r="972" spans="1:11" ht="15.75" customHeight="1">
      <c r="A972" s="1895"/>
      <c r="B972" s="1895"/>
      <c r="C972" s="1895"/>
      <c r="D972" s="1895"/>
      <c r="E972" s="1895"/>
      <c r="F972" s="1895"/>
      <c r="G972" s="1895"/>
      <c r="H972" s="1895"/>
      <c r="I972" s="1895"/>
      <c r="J972" s="1895"/>
      <c r="K972" s="1895"/>
    </row>
    <row r="973" spans="1:11" ht="15.75" customHeight="1">
      <c r="A973" s="1895"/>
      <c r="B973" s="1895"/>
      <c r="C973" s="1895"/>
      <c r="D973" s="1895"/>
      <c r="E973" s="1895"/>
      <c r="F973" s="1895"/>
      <c r="G973" s="1895"/>
      <c r="H973" s="1895"/>
      <c r="I973" s="1895"/>
      <c r="J973" s="1895"/>
      <c r="K973" s="1895"/>
    </row>
    <row r="974" spans="1:11" ht="15.75" customHeight="1">
      <c r="A974" s="1895"/>
      <c r="B974" s="1895"/>
      <c r="C974" s="1895"/>
      <c r="D974" s="1895"/>
      <c r="E974" s="1895"/>
      <c r="F974" s="1895"/>
      <c r="G974" s="1895"/>
      <c r="H974" s="1895"/>
      <c r="I974" s="1895"/>
      <c r="J974" s="1895"/>
      <c r="K974" s="1895"/>
    </row>
    <row r="975" spans="1:11" ht="15.75" customHeight="1">
      <c r="A975" s="1895"/>
      <c r="B975" s="1895"/>
      <c r="C975" s="1895"/>
      <c r="D975" s="1895"/>
      <c r="E975" s="1895"/>
      <c r="F975" s="1895"/>
      <c r="G975" s="1895"/>
      <c r="H975" s="1895"/>
      <c r="I975" s="1895"/>
      <c r="J975" s="1895"/>
      <c r="K975" s="1895"/>
    </row>
    <row r="976" spans="1:11" ht="15.75" customHeight="1">
      <c r="A976" s="1895"/>
      <c r="B976" s="1895"/>
      <c r="C976" s="1895"/>
      <c r="D976" s="1895"/>
      <c r="E976" s="1895"/>
      <c r="F976" s="1895"/>
      <c r="G976" s="1895"/>
      <c r="H976" s="1895"/>
      <c r="I976" s="1895"/>
      <c r="J976" s="1895"/>
      <c r="K976" s="1895"/>
    </row>
    <row r="977" spans="1:11" ht="15.75" customHeight="1">
      <c r="A977" s="1895"/>
      <c r="B977" s="1895"/>
      <c r="C977" s="1895"/>
      <c r="D977" s="1895"/>
      <c r="E977" s="1895"/>
      <c r="F977" s="1895"/>
      <c r="G977" s="1895"/>
      <c r="H977" s="1895"/>
      <c r="I977" s="1895"/>
      <c r="J977" s="1895"/>
      <c r="K977" s="1895"/>
    </row>
    <row r="978" spans="1:11" ht="15.75" customHeight="1">
      <c r="A978" s="1895"/>
      <c r="B978" s="1895"/>
      <c r="C978" s="1895"/>
      <c r="D978" s="1895"/>
      <c r="E978" s="1895"/>
      <c r="F978" s="1895"/>
      <c r="G978" s="1895"/>
      <c r="H978" s="1895"/>
      <c r="I978" s="1895"/>
      <c r="J978" s="1895"/>
      <c r="K978" s="1895"/>
    </row>
    <row r="979" spans="1:11" ht="15.75" customHeight="1">
      <c r="A979" s="1895"/>
      <c r="B979" s="1895"/>
      <c r="C979" s="1895"/>
      <c r="D979" s="1895"/>
      <c r="E979" s="1895"/>
      <c r="F979" s="1895"/>
      <c r="G979" s="1895"/>
      <c r="H979" s="1895"/>
      <c r="I979" s="1895"/>
      <c r="J979" s="1895"/>
      <c r="K979" s="1895"/>
    </row>
    <row r="980" spans="1:11" ht="15.75" customHeight="1">
      <c r="A980" s="1895"/>
      <c r="B980" s="1895"/>
      <c r="C980" s="1895"/>
      <c r="D980" s="1895"/>
      <c r="E980" s="1895"/>
      <c r="F980" s="1895"/>
      <c r="G980" s="1895"/>
      <c r="H980" s="1895"/>
      <c r="I980" s="1895"/>
      <c r="J980" s="1895"/>
      <c r="K980" s="1895"/>
    </row>
    <row r="981" spans="1:11" ht="15.75" customHeight="1">
      <c r="A981" s="1895"/>
      <c r="B981" s="1895"/>
      <c r="C981" s="1895"/>
      <c r="D981" s="1895"/>
      <c r="E981" s="1895"/>
      <c r="F981" s="1895"/>
      <c r="G981" s="1895"/>
      <c r="H981" s="1895"/>
      <c r="I981" s="1895"/>
      <c r="J981" s="1895"/>
      <c r="K981" s="1895"/>
    </row>
    <row r="982" spans="1:11" ht="15.75" customHeight="1">
      <c r="A982" s="1895"/>
      <c r="B982" s="1895"/>
      <c r="C982" s="1895"/>
      <c r="D982" s="1895"/>
      <c r="E982" s="1895"/>
      <c r="F982" s="1895"/>
      <c r="G982" s="1895"/>
      <c r="H982" s="1895"/>
      <c r="I982" s="1895"/>
      <c r="J982" s="1895"/>
      <c r="K982" s="1895"/>
    </row>
    <row r="983" spans="1:11" ht="15.75" customHeight="1">
      <c r="A983" s="1895"/>
      <c r="B983" s="1895"/>
      <c r="C983" s="1895"/>
      <c r="D983" s="1895"/>
      <c r="E983" s="1895"/>
      <c r="F983" s="1895"/>
      <c r="G983" s="1895"/>
      <c r="H983" s="1895"/>
      <c r="I983" s="1895"/>
      <c r="J983" s="1895"/>
      <c r="K983" s="1895"/>
    </row>
    <row r="984" spans="1:11" ht="15.75" customHeight="1">
      <c r="A984" s="1895"/>
      <c r="B984" s="1895"/>
      <c r="C984" s="1895"/>
      <c r="D984" s="1895"/>
      <c r="E984" s="1895"/>
      <c r="F984" s="1895"/>
      <c r="G984" s="1895"/>
      <c r="H984" s="1895"/>
      <c r="I984" s="1895"/>
      <c r="J984" s="1895"/>
      <c r="K984" s="1895"/>
    </row>
    <row r="985" spans="1:11" ht="15.75" customHeight="1">
      <c r="A985" s="1895"/>
      <c r="B985" s="1895"/>
      <c r="C985" s="1895"/>
      <c r="D985" s="1895"/>
      <c r="E985" s="1895"/>
      <c r="F985" s="1895"/>
      <c r="G985" s="1895"/>
      <c r="H985" s="1895"/>
      <c r="I985" s="1895"/>
      <c r="J985" s="1895"/>
      <c r="K985" s="1895"/>
    </row>
    <row r="986" spans="1:11" ht="15.75" customHeight="1">
      <c r="A986" s="1895"/>
      <c r="B986" s="1895"/>
      <c r="C986" s="1895"/>
      <c r="D986" s="1895"/>
      <c r="E986" s="1895"/>
      <c r="F986" s="1895"/>
      <c r="G986" s="1895"/>
      <c r="H986" s="1895"/>
      <c r="I986" s="1895"/>
      <c r="J986" s="1895"/>
      <c r="K986" s="1895"/>
    </row>
    <row r="987" spans="1:11" ht="15.75" customHeight="1">
      <c r="A987" s="1895"/>
      <c r="B987" s="1895"/>
      <c r="C987" s="1895"/>
      <c r="D987" s="1895"/>
      <c r="E987" s="1895"/>
      <c r="F987" s="1895"/>
      <c r="G987" s="1895"/>
      <c r="H987" s="1895"/>
      <c r="I987" s="1895"/>
      <c r="J987" s="1895"/>
      <c r="K987" s="1895"/>
    </row>
    <row r="988" spans="1:11" ht="15.75" customHeight="1">
      <c r="A988" s="1895"/>
      <c r="B988" s="1895"/>
      <c r="C988" s="1895"/>
      <c r="D988" s="1895"/>
      <c r="E988" s="1895"/>
      <c r="F988" s="1895"/>
      <c r="G988" s="1895"/>
      <c r="H988" s="1895"/>
      <c r="I988" s="1895"/>
      <c r="J988" s="1895"/>
      <c r="K988" s="1895"/>
    </row>
    <row r="989" spans="1:11" ht="15.75" customHeight="1">
      <c r="A989" s="1895"/>
      <c r="B989" s="1895"/>
      <c r="C989" s="1895"/>
      <c r="D989" s="1895"/>
      <c r="E989" s="1895"/>
      <c r="F989" s="1895"/>
      <c r="G989" s="1895"/>
      <c r="H989" s="1895"/>
      <c r="I989" s="1895"/>
      <c r="J989" s="1895"/>
      <c r="K989" s="1895"/>
    </row>
    <row r="990" spans="1:11" ht="15.75" customHeight="1">
      <c r="A990" s="1895"/>
      <c r="B990" s="1895"/>
      <c r="C990" s="1895"/>
      <c r="D990" s="1895"/>
      <c r="E990" s="1895"/>
      <c r="F990" s="1895"/>
      <c r="G990" s="1895"/>
      <c r="H990" s="1895"/>
      <c r="I990" s="1895"/>
      <c r="J990" s="1895"/>
      <c r="K990" s="1895"/>
    </row>
    <row r="991" spans="1:11" ht="15.75" customHeight="1">
      <c r="A991" s="1895"/>
      <c r="B991" s="1895"/>
      <c r="C991" s="1895"/>
      <c r="D991" s="1895"/>
      <c r="E991" s="1895"/>
      <c r="F991" s="1895"/>
      <c r="G991" s="1895"/>
      <c r="H991" s="1895"/>
      <c r="I991" s="1895"/>
      <c r="J991" s="1895"/>
      <c r="K991" s="1895"/>
    </row>
    <row r="992" spans="1:11" ht="15.75" customHeight="1">
      <c r="A992" s="1895"/>
      <c r="B992" s="1895"/>
      <c r="C992" s="1895"/>
      <c r="D992" s="1895"/>
      <c r="E992" s="1895"/>
      <c r="F992" s="1895"/>
      <c r="G992" s="1895"/>
      <c r="H992" s="1895"/>
      <c r="I992" s="1895"/>
      <c r="J992" s="1895"/>
      <c r="K992" s="1895"/>
    </row>
    <row r="993" spans="1:11" ht="15.75" customHeight="1">
      <c r="A993" s="1895"/>
      <c r="B993" s="1895"/>
      <c r="C993" s="1895"/>
      <c r="D993" s="1895"/>
      <c r="E993" s="1895"/>
      <c r="F993" s="1895"/>
      <c r="G993" s="1895"/>
      <c r="H993" s="1895"/>
      <c r="I993" s="1895"/>
      <c r="J993" s="1895"/>
      <c r="K993" s="1895"/>
    </row>
    <row r="994" spans="1:11" ht="15.75" customHeight="1">
      <c r="A994" s="1895"/>
      <c r="B994" s="1895"/>
      <c r="C994" s="1895"/>
      <c r="D994" s="1895"/>
      <c r="E994" s="1895"/>
      <c r="F994" s="1895"/>
      <c r="G994" s="1895"/>
      <c r="H994" s="1895"/>
      <c r="I994" s="1895"/>
      <c r="J994" s="1895"/>
      <c r="K994" s="1895"/>
    </row>
  </sheetData>
  <mergeCells count="10">
    <mergeCell ref="B21:F21"/>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0"/>
  <sheetViews>
    <sheetView showGridLines="0" zoomScale="85" zoomScaleNormal="85" workbookViewId="0"/>
  </sheetViews>
  <sheetFormatPr defaultColWidth="14.44140625" defaultRowHeight="15" customHeight="1"/>
  <cols>
    <col min="1" max="1" width="12" style="1893" customWidth="1"/>
    <col min="2" max="2" width="5.109375" style="1893" customWidth="1"/>
    <col min="3" max="3" width="41.44140625" style="1893" customWidth="1"/>
    <col min="4" max="4" width="14.5546875" style="1893" customWidth="1"/>
    <col min="5" max="5" width="17.33203125" style="1893" bestFit="1" customWidth="1"/>
    <col min="6" max="6" width="15" style="1893" customWidth="1"/>
    <col min="7" max="7" width="17.33203125" style="1893" bestFit="1" customWidth="1"/>
    <col min="8" max="8" width="17.6640625" style="1893" customWidth="1"/>
    <col min="9" max="9" width="12.109375" style="1893" customWidth="1"/>
    <col min="10" max="10" width="13.44140625" style="1893" customWidth="1"/>
    <col min="11" max="11" width="8.5546875" style="1893" customWidth="1"/>
    <col min="12" max="16384" width="14.44140625" style="1893"/>
  </cols>
  <sheetData>
    <row r="1" spans="1:11" ht="15" customHeight="1">
      <c r="A1" s="1896"/>
      <c r="B1" s="3046" t="s">
        <v>1554</v>
      </c>
      <c r="C1" s="3047"/>
      <c r="D1" s="3047"/>
      <c r="E1" s="3047"/>
      <c r="F1" s="3047"/>
      <c r="G1" s="3047"/>
      <c r="H1" s="3047"/>
      <c r="I1" s="3047"/>
      <c r="J1" s="3047"/>
      <c r="K1" s="1896"/>
    </row>
    <row r="2" spans="1:11" ht="15" customHeight="1">
      <c r="A2" s="1896"/>
      <c r="B2" s="3062" t="s">
        <v>1553</v>
      </c>
      <c r="C2" s="3047"/>
      <c r="D2" s="3047"/>
      <c r="E2" s="3047"/>
      <c r="F2" s="3047"/>
      <c r="G2" s="3047"/>
      <c r="H2" s="3047"/>
      <c r="I2" s="3047"/>
      <c r="J2" s="3047"/>
      <c r="K2" s="1896"/>
    </row>
    <row r="3" spans="1:11" ht="15" customHeight="1">
      <c r="A3" s="1896"/>
      <c r="B3" s="3062"/>
      <c r="C3" s="3047"/>
      <c r="D3" s="3047"/>
      <c r="E3" s="3047"/>
      <c r="F3" s="3047"/>
      <c r="G3" s="3047"/>
      <c r="H3" s="3047"/>
      <c r="I3" s="3047"/>
      <c r="J3" s="3047"/>
      <c r="K3" s="1896"/>
    </row>
    <row r="4" spans="1:11" ht="15" customHeight="1" thickBot="1">
      <c r="A4" s="1896"/>
      <c r="B4" s="3071" t="s">
        <v>126</v>
      </c>
      <c r="C4" s="3047"/>
      <c r="D4" s="3047"/>
      <c r="E4" s="3047"/>
      <c r="F4" s="3047"/>
      <c r="G4" s="3047"/>
      <c r="H4" s="3047"/>
      <c r="I4" s="3047"/>
      <c r="J4" s="3047"/>
      <c r="K4" s="1896"/>
    </row>
    <row r="5" spans="1:11" ht="27.75" customHeight="1" thickTop="1">
      <c r="A5" s="1896"/>
      <c r="B5" s="3063" t="s">
        <v>127</v>
      </c>
      <c r="C5" s="3064" t="s">
        <v>65</v>
      </c>
      <c r="D5" s="3066" t="s">
        <v>1473</v>
      </c>
      <c r="E5" s="3055"/>
      <c r="F5" s="3058" t="s">
        <v>1472</v>
      </c>
      <c r="G5" s="3055"/>
      <c r="H5" s="1981" t="s">
        <v>434</v>
      </c>
      <c r="I5" s="3059" t="s">
        <v>757</v>
      </c>
      <c r="J5" s="3057"/>
      <c r="K5" s="1896"/>
    </row>
    <row r="6" spans="1:11" ht="15.6">
      <c r="A6" s="1896"/>
      <c r="B6" s="3051"/>
      <c r="C6" s="3065"/>
      <c r="D6" s="1948" t="s">
        <v>1471</v>
      </c>
      <c r="E6" s="1947" t="s">
        <v>506</v>
      </c>
      <c r="F6" s="1948" t="s">
        <v>66</v>
      </c>
      <c r="G6" s="1947" t="s">
        <v>506</v>
      </c>
      <c r="H6" s="1947" t="s">
        <v>506</v>
      </c>
      <c r="I6" s="1980" t="s">
        <v>221</v>
      </c>
      <c r="J6" s="1979" t="s">
        <v>432</v>
      </c>
      <c r="K6" s="1896"/>
    </row>
    <row r="7" spans="1:11" ht="27.75" customHeight="1">
      <c r="A7" s="1896"/>
      <c r="B7" s="1998"/>
      <c r="C7" s="1978" t="s">
        <v>1538</v>
      </c>
      <c r="D7" s="1966">
        <v>17224.508308100001</v>
      </c>
      <c r="E7" s="1966">
        <v>10214.0247124</v>
      </c>
      <c r="F7" s="1966">
        <v>22762.789669600003</v>
      </c>
      <c r="G7" s="1966">
        <v>12806.476365800001</v>
      </c>
      <c r="H7" s="1966">
        <v>14891.889786200001</v>
      </c>
      <c r="I7" s="1965">
        <v>25.381294116634766</v>
      </c>
      <c r="J7" s="1977">
        <v>16.284053168357438</v>
      </c>
      <c r="K7" s="1983"/>
    </row>
    <row r="8" spans="1:11" ht="27.75" customHeight="1">
      <c r="A8" s="1896"/>
      <c r="B8" s="1974">
        <v>1</v>
      </c>
      <c r="C8" s="1973" t="s">
        <v>1545</v>
      </c>
      <c r="D8" s="1972">
        <v>205.10598719999999</v>
      </c>
      <c r="E8" s="1972">
        <v>100.74515740000001</v>
      </c>
      <c r="F8" s="1972">
        <v>382.9359394</v>
      </c>
      <c r="G8" s="1972">
        <v>209.73112589999999</v>
      </c>
      <c r="H8" s="1972">
        <v>320.30988789999998</v>
      </c>
      <c r="I8" s="1971">
        <v>108.17985828071173</v>
      </c>
      <c r="J8" s="1970">
        <v>52.724058732571734</v>
      </c>
      <c r="K8" s="1983"/>
    </row>
    <row r="9" spans="1:11" ht="27.75" customHeight="1">
      <c r="A9" s="1896"/>
      <c r="B9" s="1974">
        <v>2</v>
      </c>
      <c r="C9" s="1973" t="s">
        <v>1493</v>
      </c>
      <c r="D9" s="1972">
        <v>371.75397189999995</v>
      </c>
      <c r="E9" s="1972">
        <v>232.8688157</v>
      </c>
      <c r="F9" s="1972">
        <v>657.39086070000008</v>
      </c>
      <c r="G9" s="1972">
        <v>390.25634669999999</v>
      </c>
      <c r="H9" s="1972">
        <v>432.32807789999998</v>
      </c>
      <c r="I9" s="1971">
        <v>67.586349218505504</v>
      </c>
      <c r="J9" s="1970">
        <v>10.780537345710762</v>
      </c>
      <c r="K9" s="1983"/>
    </row>
    <row r="10" spans="1:11" ht="27.75" customHeight="1">
      <c r="A10" s="1896"/>
      <c r="B10" s="1974">
        <v>3</v>
      </c>
      <c r="C10" s="1975" t="s">
        <v>1552</v>
      </c>
      <c r="D10" s="1972">
        <v>774.75094720000004</v>
      </c>
      <c r="E10" s="1972">
        <v>429.74345980000004</v>
      </c>
      <c r="F10" s="1972">
        <v>938.87784739999995</v>
      </c>
      <c r="G10" s="1972">
        <v>536.47665519999998</v>
      </c>
      <c r="H10" s="1972">
        <v>542.89142229999993</v>
      </c>
      <c r="I10" s="1971">
        <v>24.836490926394305</v>
      </c>
      <c r="J10" s="1970">
        <v>1.1957215729375026</v>
      </c>
      <c r="K10" s="1983"/>
    </row>
    <row r="11" spans="1:11" ht="27.75" customHeight="1">
      <c r="A11" s="1896"/>
      <c r="B11" s="1974">
        <v>4</v>
      </c>
      <c r="C11" s="1973" t="s">
        <v>1551</v>
      </c>
      <c r="D11" s="1972">
        <v>417.209316</v>
      </c>
      <c r="E11" s="1972">
        <v>250.44397369999999</v>
      </c>
      <c r="F11" s="1972">
        <v>561.7126677</v>
      </c>
      <c r="G11" s="1972">
        <v>331.31089989999998</v>
      </c>
      <c r="H11" s="1972">
        <v>389.38017739999998</v>
      </c>
      <c r="I11" s="1971">
        <v>32.289427852980921</v>
      </c>
      <c r="J11" s="1970">
        <v>17.527125584315861</v>
      </c>
      <c r="K11" s="1983"/>
    </row>
    <row r="12" spans="1:11" ht="27.75" customHeight="1">
      <c r="A12" s="1896"/>
      <c r="B12" s="1974">
        <v>5</v>
      </c>
      <c r="C12" s="1975" t="s">
        <v>1495</v>
      </c>
      <c r="D12" s="1972">
        <v>394.26207339999996</v>
      </c>
      <c r="E12" s="1972">
        <v>251.2222936</v>
      </c>
      <c r="F12" s="1972">
        <v>477.42540460000004</v>
      </c>
      <c r="G12" s="1972">
        <v>286.855436</v>
      </c>
      <c r="H12" s="1972">
        <v>397.80660779999999</v>
      </c>
      <c r="I12" s="1971">
        <v>14.18390935349696</v>
      </c>
      <c r="J12" s="1970">
        <v>38.678427484985846</v>
      </c>
      <c r="K12" s="1983"/>
    </row>
    <row r="13" spans="1:11" ht="27.75" customHeight="1">
      <c r="A13" s="1896"/>
      <c r="B13" s="1974">
        <v>6</v>
      </c>
      <c r="C13" s="1975" t="s">
        <v>1544</v>
      </c>
      <c r="D13" s="1972">
        <v>371.9564105</v>
      </c>
      <c r="E13" s="1972">
        <v>242.10183369999999</v>
      </c>
      <c r="F13" s="1972">
        <v>527.82709069999999</v>
      </c>
      <c r="G13" s="1972">
        <v>232.36521159999998</v>
      </c>
      <c r="H13" s="1972">
        <v>343.555992</v>
      </c>
      <c r="I13" s="1971">
        <v>-4.0217052267621956</v>
      </c>
      <c r="J13" s="1970">
        <v>47.851732896836111</v>
      </c>
      <c r="K13" s="1983"/>
    </row>
    <row r="14" spans="1:11" ht="27.75" customHeight="1">
      <c r="A14" s="1896"/>
      <c r="B14" s="1974">
        <v>7</v>
      </c>
      <c r="C14" s="1973" t="s">
        <v>1497</v>
      </c>
      <c r="D14" s="1972">
        <v>2367.9180144000002</v>
      </c>
      <c r="E14" s="1972">
        <v>1545.8957327999999</v>
      </c>
      <c r="F14" s="1972">
        <v>2696.9511609000001</v>
      </c>
      <c r="G14" s="1972">
        <v>1669.0241654000001</v>
      </c>
      <c r="H14" s="1972">
        <v>1875.8377184999999</v>
      </c>
      <c r="I14" s="1971">
        <v>7.9648601123300855</v>
      </c>
      <c r="J14" s="1970">
        <v>12.391285721763934</v>
      </c>
      <c r="K14" s="1983"/>
    </row>
    <row r="15" spans="1:11" ht="27.75" customHeight="1">
      <c r="A15" s="1896"/>
      <c r="B15" s="1974">
        <v>8</v>
      </c>
      <c r="C15" s="1973" t="s">
        <v>1550</v>
      </c>
      <c r="D15" s="1972">
        <v>567.71389620000002</v>
      </c>
      <c r="E15" s="1972">
        <v>270.13992350000001</v>
      </c>
      <c r="F15" s="1972">
        <v>569.47259120000001</v>
      </c>
      <c r="G15" s="1972">
        <v>379.04750589999998</v>
      </c>
      <c r="H15" s="1972">
        <v>268.94903269999998</v>
      </c>
      <c r="I15" s="1971">
        <v>40.315248849176477</v>
      </c>
      <c r="J15" s="1970">
        <v>-29.046088283468642</v>
      </c>
      <c r="K15" s="1983"/>
    </row>
    <row r="16" spans="1:11" ht="27.75" customHeight="1">
      <c r="A16" s="1896"/>
      <c r="B16" s="1974">
        <v>9</v>
      </c>
      <c r="C16" s="1973" t="s">
        <v>1500</v>
      </c>
      <c r="D16" s="1972">
        <v>3318.8981964999998</v>
      </c>
      <c r="E16" s="1972">
        <v>2000.0196033</v>
      </c>
      <c r="F16" s="1972">
        <v>4618.8851315000002</v>
      </c>
      <c r="G16" s="1972">
        <v>2597.7823791000001</v>
      </c>
      <c r="H16" s="1972">
        <v>3018.0274229000001</v>
      </c>
      <c r="I16" s="1971">
        <v>29.887845839795823</v>
      </c>
      <c r="J16" s="1970">
        <v>16.177068840754629</v>
      </c>
      <c r="K16" s="1983"/>
    </row>
    <row r="17" spans="1:11" ht="27.75" customHeight="1">
      <c r="A17" s="1896"/>
      <c r="B17" s="1974">
        <v>10</v>
      </c>
      <c r="C17" s="1973" t="s">
        <v>1543</v>
      </c>
      <c r="D17" s="1972">
        <v>176.35453909999998</v>
      </c>
      <c r="E17" s="1972">
        <v>110.50627590000001</v>
      </c>
      <c r="F17" s="1972">
        <v>287.51168849999999</v>
      </c>
      <c r="G17" s="1972">
        <v>162.3994295</v>
      </c>
      <c r="H17" s="1972">
        <v>175.97622819999998</v>
      </c>
      <c r="I17" s="1971">
        <v>46.959462869746375</v>
      </c>
      <c r="J17" s="1970">
        <v>8.3601270902247791</v>
      </c>
      <c r="K17" s="1983"/>
    </row>
    <row r="18" spans="1:11" ht="27.75" customHeight="1">
      <c r="A18" s="1896"/>
      <c r="B18" s="1974">
        <v>11</v>
      </c>
      <c r="C18" s="1973" t="s">
        <v>1549</v>
      </c>
      <c r="D18" s="1972">
        <v>762.35437220000006</v>
      </c>
      <c r="E18" s="1972">
        <v>410.98709020000001</v>
      </c>
      <c r="F18" s="1972">
        <v>1157.1920305000001</v>
      </c>
      <c r="G18" s="1972">
        <v>742.95281870000008</v>
      </c>
      <c r="H18" s="1972">
        <v>362.63897070000002</v>
      </c>
      <c r="I18" s="1971">
        <v>80.772787373553385</v>
      </c>
      <c r="J18" s="1970">
        <v>-51.189502001683437</v>
      </c>
      <c r="K18" s="1983"/>
    </row>
    <row r="19" spans="1:11" ht="27.75" customHeight="1">
      <c r="A19" s="1896"/>
      <c r="B19" s="1974">
        <v>12</v>
      </c>
      <c r="C19" s="1973" t="s">
        <v>1541</v>
      </c>
      <c r="D19" s="1972">
        <v>64.586773199999996</v>
      </c>
      <c r="E19" s="1972">
        <v>34.620253700000006</v>
      </c>
      <c r="F19" s="1972">
        <v>135.1254156</v>
      </c>
      <c r="G19" s="1972">
        <v>43.534449899999998</v>
      </c>
      <c r="H19" s="1972">
        <v>148.5896625</v>
      </c>
      <c r="I19" s="1971">
        <v>25.748500508533212</v>
      </c>
      <c r="J19" s="1970">
        <v>241.31512593202658</v>
      </c>
      <c r="K19" s="1983"/>
    </row>
    <row r="20" spans="1:11" ht="27.75" customHeight="1">
      <c r="A20" s="1896"/>
      <c r="B20" s="1974">
        <v>13</v>
      </c>
      <c r="C20" s="1973" t="s">
        <v>1499</v>
      </c>
      <c r="D20" s="1972">
        <v>411.0148403</v>
      </c>
      <c r="E20" s="1972">
        <v>297.03754710000004</v>
      </c>
      <c r="F20" s="1972">
        <v>421.46286210000005</v>
      </c>
      <c r="G20" s="1972">
        <v>300.39064360000003</v>
      </c>
      <c r="H20" s="1972">
        <v>272.2756243</v>
      </c>
      <c r="I20" s="1971">
        <v>1.1288460104577736</v>
      </c>
      <c r="J20" s="1970">
        <v>-9.3594856893871707</v>
      </c>
      <c r="K20" s="1983"/>
    </row>
    <row r="21" spans="1:11" ht="27.75" customHeight="1">
      <c r="A21" s="1896"/>
      <c r="B21" s="1974">
        <v>14</v>
      </c>
      <c r="C21" s="1973" t="s">
        <v>1506</v>
      </c>
      <c r="D21" s="1972">
        <v>7020.6289699999998</v>
      </c>
      <c r="E21" s="1972">
        <v>4037.6927519999999</v>
      </c>
      <c r="F21" s="1972">
        <v>9330.0189787999989</v>
      </c>
      <c r="G21" s="1972">
        <v>4924.3492983999995</v>
      </c>
      <c r="H21" s="1972">
        <v>6343.3229611000006</v>
      </c>
      <c r="I21" s="1971">
        <v>21.959485301619598</v>
      </c>
      <c r="J21" s="1970">
        <v>28.815455133555389</v>
      </c>
      <c r="K21" s="1983"/>
    </row>
    <row r="22" spans="1:11" ht="27.75" customHeight="1">
      <c r="A22" s="1896"/>
      <c r="B22" s="1998"/>
      <c r="C22" s="1967" t="s">
        <v>1515</v>
      </c>
      <c r="D22" s="1966">
        <v>16511.460830799999</v>
      </c>
      <c r="E22" s="1966">
        <v>9209.3651128000001</v>
      </c>
      <c r="F22" s="1966">
        <v>21237.113812099997</v>
      </c>
      <c r="G22" s="1966">
        <v>12003.2324386</v>
      </c>
      <c r="H22" s="1966">
        <v>11891.2388312</v>
      </c>
      <c r="I22" s="1965">
        <v>30.337241401329962</v>
      </c>
      <c r="J22" s="1964">
        <v>-0.93302873182602442</v>
      </c>
      <c r="K22" s="1983"/>
    </row>
    <row r="23" spans="1:11" ht="27.75" customHeight="1" thickBot="1">
      <c r="A23" s="1896"/>
      <c r="B23" s="1963"/>
      <c r="C23" s="1962" t="s">
        <v>1514</v>
      </c>
      <c r="D23" s="1997">
        <v>33735.9691389</v>
      </c>
      <c r="E23" s="1997">
        <v>19423.3898252</v>
      </c>
      <c r="F23" s="1997">
        <v>43999.903481699999</v>
      </c>
      <c r="G23" s="1997">
        <v>24809.708804400001</v>
      </c>
      <c r="H23" s="1997">
        <v>26783.128617400002</v>
      </c>
      <c r="I23" s="1960">
        <v>27.731096516488417</v>
      </c>
      <c r="J23" s="1959">
        <v>7.954224003830368</v>
      </c>
      <c r="K23" s="1983"/>
    </row>
    <row r="24" spans="1:11" ht="20.25" customHeight="1" thickTop="1">
      <c r="A24" s="1896"/>
      <c r="B24" s="3070" t="s">
        <v>1476</v>
      </c>
      <c r="C24" s="3068"/>
      <c r="D24" s="3068"/>
      <c r="E24" s="3068"/>
      <c r="F24" s="3068"/>
      <c r="G24" s="3068"/>
      <c r="H24" s="3068"/>
      <c r="I24" s="3068"/>
      <c r="J24" s="3068"/>
      <c r="K24" s="1896"/>
    </row>
    <row r="25" spans="1:11" ht="15.75" customHeight="1">
      <c r="A25" s="1896"/>
      <c r="B25" s="1958"/>
      <c r="C25" s="1896"/>
      <c r="D25" s="1983"/>
      <c r="E25" s="1983"/>
      <c r="F25" s="1983"/>
      <c r="G25" s="1983"/>
      <c r="H25" s="1983"/>
      <c r="I25" s="1896"/>
      <c r="J25" s="1896"/>
      <c r="K25" s="1896"/>
    </row>
    <row r="26" spans="1:11" ht="15.75" customHeight="1">
      <c r="A26" s="1896"/>
      <c r="B26" s="1896"/>
      <c r="C26" s="1896"/>
      <c r="D26" s="1956"/>
      <c r="E26" s="1956"/>
      <c r="F26" s="1956"/>
      <c r="G26" s="1956"/>
      <c r="H26" s="1956"/>
      <c r="I26" s="1956"/>
      <c r="J26" s="1956"/>
      <c r="K26" s="1996"/>
    </row>
    <row r="27" spans="1:11" ht="15.75" customHeight="1">
      <c r="A27" s="1896"/>
      <c r="B27" s="1896"/>
      <c r="C27" s="1896"/>
      <c r="D27" s="1995"/>
      <c r="E27" s="1995"/>
      <c r="F27" s="1995"/>
      <c r="G27" s="1995"/>
      <c r="H27" s="1995"/>
      <c r="I27" s="1994"/>
      <c r="J27" s="1994"/>
      <c r="K27" s="1896"/>
    </row>
    <row r="28" spans="1:11" ht="15.75" customHeight="1">
      <c r="A28" s="1896"/>
      <c r="B28" s="1896"/>
      <c r="C28" s="1896"/>
      <c r="D28" s="1984"/>
      <c r="E28" s="1984"/>
      <c r="F28" s="1984"/>
      <c r="G28" s="1984"/>
      <c r="H28" s="1984"/>
      <c r="I28" s="1984"/>
      <c r="J28" s="1984"/>
      <c r="K28" s="1896"/>
    </row>
    <row r="29" spans="1:11" ht="15.75" customHeight="1">
      <c r="A29" s="1896"/>
      <c r="B29" s="1896"/>
      <c r="C29" s="1896"/>
      <c r="D29" s="1993"/>
      <c r="E29" s="1993"/>
      <c r="F29" s="1993"/>
      <c r="G29" s="1993"/>
      <c r="H29" s="1993"/>
      <c r="I29" s="1993"/>
      <c r="J29" s="1993"/>
      <c r="K29" s="1896"/>
    </row>
    <row r="30" spans="1:11" ht="15.75" customHeight="1">
      <c r="A30" s="1896"/>
      <c r="B30" s="1896"/>
      <c r="C30" s="1896"/>
      <c r="D30" s="1896"/>
      <c r="E30" s="1896"/>
      <c r="F30" s="1896"/>
      <c r="G30" s="1896"/>
      <c r="H30" s="1896"/>
      <c r="I30" s="1896"/>
      <c r="J30" s="1896"/>
      <c r="K30" s="1896"/>
    </row>
    <row r="31" spans="1:11" ht="15.75" customHeight="1">
      <c r="A31" s="1896"/>
      <c r="B31" s="1896"/>
      <c r="C31" s="1896"/>
      <c r="D31" s="1896"/>
      <c r="E31" s="1896"/>
      <c r="F31" s="1896"/>
      <c r="G31" s="1896"/>
      <c r="H31" s="1896"/>
      <c r="I31" s="1896"/>
      <c r="J31" s="1896"/>
      <c r="K31" s="1896"/>
    </row>
    <row r="32" spans="1:11" ht="15.75" customHeight="1">
      <c r="A32" s="1896"/>
      <c r="B32" s="1896"/>
      <c r="C32" s="1896"/>
      <c r="D32" s="1896"/>
      <c r="E32" s="1896"/>
      <c r="F32" s="1896"/>
      <c r="G32" s="1896"/>
      <c r="H32" s="1896"/>
      <c r="I32" s="1896"/>
      <c r="J32" s="1896"/>
      <c r="K32" s="1896"/>
    </row>
    <row r="33" spans="1:11" ht="15.75" customHeight="1">
      <c r="A33" s="1896"/>
      <c r="B33" s="1896"/>
      <c r="C33" s="1896"/>
      <c r="D33" s="1896"/>
      <c r="E33" s="1896"/>
      <c r="F33" s="1896"/>
      <c r="G33" s="1896"/>
      <c r="H33" s="1896"/>
      <c r="I33" s="1896"/>
      <c r="J33" s="1896"/>
      <c r="K33" s="1896"/>
    </row>
    <row r="34" spans="1:11" ht="15.75" customHeight="1">
      <c r="A34" s="1896"/>
      <c r="B34" s="1896"/>
      <c r="C34" s="1896"/>
      <c r="D34" s="1896"/>
      <c r="E34" s="1896"/>
      <c r="F34" s="1896"/>
      <c r="G34" s="1896"/>
      <c r="H34" s="1896"/>
      <c r="I34" s="1896"/>
      <c r="J34" s="1896"/>
      <c r="K34" s="1896"/>
    </row>
    <row r="35" spans="1:11" ht="15.75" customHeight="1">
      <c r="A35" s="1896"/>
      <c r="B35" s="1896"/>
      <c r="C35" s="1896"/>
      <c r="D35" s="1896"/>
      <c r="E35" s="1896"/>
      <c r="F35" s="1896"/>
      <c r="G35" s="1896"/>
      <c r="H35" s="1896"/>
      <c r="I35" s="1896"/>
      <c r="J35" s="1896"/>
      <c r="K35" s="1896"/>
    </row>
    <row r="36" spans="1:11" ht="15.75" customHeight="1">
      <c r="A36" s="1896"/>
      <c r="B36" s="1896"/>
      <c r="C36" s="1896"/>
      <c r="D36" s="1896"/>
      <c r="E36" s="1896"/>
      <c r="F36" s="1896"/>
      <c r="G36" s="1896"/>
      <c r="H36" s="1896"/>
      <c r="I36" s="1896"/>
      <c r="J36" s="1896"/>
      <c r="K36" s="1896"/>
    </row>
    <row r="37" spans="1:11" ht="15.75" customHeight="1">
      <c r="A37" s="1896"/>
      <c r="B37" s="1896"/>
      <c r="C37" s="1896"/>
      <c r="D37" s="1896"/>
      <c r="E37" s="1896"/>
      <c r="F37" s="1896"/>
      <c r="G37" s="1896"/>
      <c r="H37" s="1896"/>
      <c r="I37" s="1896"/>
      <c r="J37" s="1896"/>
      <c r="K37" s="1896"/>
    </row>
    <row r="38" spans="1:11" ht="15.75" customHeight="1">
      <c r="A38" s="1896"/>
      <c r="B38" s="1896"/>
      <c r="C38" s="1896"/>
      <c r="D38" s="1896"/>
      <c r="E38" s="1896"/>
      <c r="F38" s="1896"/>
      <c r="G38" s="1896"/>
      <c r="H38" s="1896"/>
      <c r="I38" s="1896"/>
      <c r="J38" s="1896"/>
      <c r="K38" s="1896"/>
    </row>
    <row r="39" spans="1:11" ht="15.75" customHeight="1">
      <c r="A39" s="1896"/>
      <c r="B39" s="1896"/>
      <c r="C39" s="1896"/>
      <c r="D39" s="1896"/>
      <c r="E39" s="1896"/>
      <c r="F39" s="1896"/>
      <c r="G39" s="1896"/>
      <c r="H39" s="1896"/>
      <c r="I39" s="1896"/>
      <c r="J39" s="1896"/>
      <c r="K39" s="1896"/>
    </row>
    <row r="40" spans="1:11" ht="15.75" customHeight="1">
      <c r="A40" s="1896"/>
      <c r="B40" s="1896"/>
      <c r="C40" s="1896"/>
      <c r="D40" s="1896"/>
      <c r="E40" s="1896"/>
      <c r="F40" s="1896"/>
      <c r="G40" s="1896"/>
      <c r="H40" s="1896"/>
      <c r="I40" s="1896"/>
      <c r="J40" s="1896"/>
      <c r="K40" s="1896"/>
    </row>
    <row r="41" spans="1:11" ht="15.75" customHeight="1">
      <c r="A41" s="1896"/>
      <c r="B41" s="1896"/>
      <c r="C41" s="1896"/>
      <c r="D41" s="1896"/>
      <c r="E41" s="1896"/>
      <c r="F41" s="1896"/>
      <c r="G41" s="1896"/>
      <c r="H41" s="1896"/>
      <c r="I41" s="1896"/>
      <c r="J41" s="1896"/>
      <c r="K41" s="1896"/>
    </row>
    <row r="42" spans="1:11" ht="15.75" customHeight="1">
      <c r="A42" s="1896"/>
      <c r="B42" s="1896"/>
      <c r="C42" s="1896"/>
      <c r="D42" s="1896"/>
      <c r="E42" s="1896"/>
      <c r="F42" s="1896"/>
      <c r="G42" s="1896"/>
      <c r="H42" s="1896"/>
      <c r="I42" s="1896"/>
      <c r="J42" s="1896"/>
      <c r="K42" s="1896"/>
    </row>
    <row r="43" spans="1:11" ht="15.75" customHeight="1">
      <c r="A43" s="1896"/>
      <c r="B43" s="1896"/>
      <c r="C43" s="1896"/>
      <c r="D43" s="1896"/>
      <c r="E43" s="1896"/>
      <c r="F43" s="1896"/>
      <c r="G43" s="1896"/>
      <c r="H43" s="1896"/>
      <c r="I43" s="1896"/>
      <c r="J43" s="1896"/>
      <c r="K43" s="1896"/>
    </row>
    <row r="44" spans="1:11" ht="15.75" customHeight="1">
      <c r="A44" s="1896"/>
      <c r="B44" s="1896"/>
      <c r="C44" s="1896"/>
      <c r="D44" s="1896"/>
      <c r="E44" s="1896"/>
      <c r="F44" s="1896"/>
      <c r="G44" s="1896"/>
      <c r="H44" s="1896"/>
      <c r="I44" s="1896"/>
      <c r="J44" s="1896"/>
      <c r="K44" s="1896"/>
    </row>
    <row r="45" spans="1:11" ht="15.75" customHeight="1">
      <c r="A45" s="1896"/>
      <c r="B45" s="1896"/>
      <c r="C45" s="1896"/>
      <c r="D45" s="1896"/>
      <c r="E45" s="1896"/>
      <c r="F45" s="1896"/>
      <c r="G45" s="1896"/>
      <c r="H45" s="1896"/>
      <c r="I45" s="1896"/>
      <c r="J45" s="1896"/>
      <c r="K45" s="1896"/>
    </row>
    <row r="46" spans="1:11" ht="15.75" customHeight="1">
      <c r="A46" s="1896"/>
      <c r="B46" s="1896"/>
      <c r="C46" s="1896"/>
      <c r="D46" s="1896"/>
      <c r="E46" s="1896"/>
      <c r="F46" s="1896"/>
      <c r="G46" s="1896"/>
      <c r="H46" s="1896"/>
      <c r="I46" s="1896"/>
      <c r="J46" s="1896"/>
      <c r="K46" s="1896"/>
    </row>
    <row r="47" spans="1:11" ht="15.75" customHeight="1">
      <c r="A47" s="1896"/>
      <c r="B47" s="1896"/>
      <c r="C47" s="1896"/>
      <c r="D47" s="1896"/>
      <c r="E47" s="1896"/>
      <c r="F47" s="1896"/>
      <c r="G47" s="1896"/>
      <c r="H47" s="1896"/>
      <c r="I47" s="1896"/>
      <c r="J47" s="1896"/>
      <c r="K47" s="1896"/>
    </row>
    <row r="48" spans="1:11" ht="15.75" customHeight="1">
      <c r="A48" s="1896"/>
      <c r="B48" s="1896"/>
      <c r="C48" s="1896"/>
      <c r="D48" s="1896"/>
      <c r="E48" s="1896"/>
      <c r="F48" s="1896"/>
      <c r="G48" s="1896"/>
      <c r="H48" s="1896"/>
      <c r="I48" s="1896"/>
      <c r="J48" s="1896"/>
      <c r="K48" s="1896"/>
    </row>
    <row r="49" spans="1:11" ht="15.75" customHeight="1">
      <c r="A49" s="1896"/>
      <c r="B49" s="1896"/>
      <c r="C49" s="1896"/>
      <c r="D49" s="1896"/>
      <c r="E49" s="1896"/>
      <c r="F49" s="1896"/>
      <c r="G49" s="1896"/>
      <c r="H49" s="1896"/>
      <c r="I49" s="1896"/>
      <c r="J49" s="1896"/>
      <c r="K49" s="1896"/>
    </row>
    <row r="50" spans="1:11" ht="15.75" customHeight="1">
      <c r="A50" s="1896"/>
      <c r="B50" s="1896"/>
      <c r="C50" s="1896"/>
      <c r="D50" s="1896"/>
      <c r="E50" s="1896"/>
      <c r="F50" s="1896"/>
      <c r="G50" s="1896"/>
      <c r="H50" s="1896"/>
      <c r="I50" s="1896"/>
      <c r="J50" s="1896"/>
      <c r="K50" s="1896"/>
    </row>
    <row r="51" spans="1:11" ht="15.75" customHeight="1">
      <c r="A51" s="1896"/>
      <c r="B51" s="1896"/>
      <c r="C51" s="1896"/>
      <c r="D51" s="1896"/>
      <c r="E51" s="1896"/>
      <c r="F51" s="1896"/>
      <c r="G51" s="1896"/>
      <c r="H51" s="1896"/>
      <c r="I51" s="1896"/>
      <c r="J51" s="1896"/>
      <c r="K51" s="1896"/>
    </row>
    <row r="52" spans="1:11" ht="15.75" customHeight="1">
      <c r="A52" s="1896"/>
      <c r="B52" s="1896"/>
      <c r="C52" s="1896"/>
      <c r="D52" s="1896"/>
      <c r="E52" s="1896"/>
      <c r="F52" s="1896"/>
      <c r="G52" s="1896"/>
      <c r="H52" s="1896"/>
      <c r="I52" s="1896"/>
      <c r="J52" s="1896"/>
      <c r="K52" s="1896"/>
    </row>
    <row r="53" spans="1:11" ht="15.75" customHeight="1">
      <c r="A53" s="1896"/>
      <c r="B53" s="1896"/>
      <c r="C53" s="1896"/>
      <c r="D53" s="1896"/>
      <c r="E53" s="1896"/>
      <c r="F53" s="1896"/>
      <c r="G53" s="1896"/>
      <c r="H53" s="1896"/>
      <c r="I53" s="1896"/>
      <c r="J53" s="1896"/>
      <c r="K53" s="1896"/>
    </row>
    <row r="54" spans="1:11" ht="15.75" customHeight="1">
      <c r="A54" s="1896"/>
      <c r="B54" s="1896"/>
      <c r="C54" s="1896"/>
      <c r="D54" s="1896"/>
      <c r="E54" s="1896"/>
      <c r="F54" s="1896"/>
      <c r="G54" s="1896"/>
      <c r="H54" s="1896"/>
      <c r="I54" s="1896"/>
      <c r="J54" s="1896"/>
      <c r="K54" s="1896"/>
    </row>
    <row r="55" spans="1:11" ht="15.75" customHeight="1">
      <c r="A55" s="1896"/>
      <c r="B55" s="1896"/>
      <c r="C55" s="1896"/>
      <c r="D55" s="1896"/>
      <c r="E55" s="1896"/>
      <c r="F55" s="1896"/>
      <c r="G55" s="1896"/>
      <c r="H55" s="1896"/>
      <c r="I55" s="1896"/>
      <c r="J55" s="1896"/>
      <c r="K55" s="1896"/>
    </row>
    <row r="56" spans="1:11" ht="15.75" customHeight="1">
      <c r="A56" s="1896"/>
      <c r="B56" s="1896"/>
      <c r="C56" s="1896"/>
      <c r="D56" s="1896"/>
      <c r="E56" s="1896"/>
      <c r="F56" s="1896"/>
      <c r="G56" s="1896"/>
      <c r="H56" s="1896"/>
      <c r="I56" s="1896"/>
      <c r="J56" s="1896"/>
      <c r="K56" s="1896"/>
    </row>
    <row r="57" spans="1:11" ht="15.75" customHeight="1">
      <c r="A57" s="1896"/>
      <c r="B57" s="1896"/>
      <c r="C57" s="1896"/>
      <c r="D57" s="1896"/>
      <c r="E57" s="1896"/>
      <c r="F57" s="1896"/>
      <c r="G57" s="1896"/>
      <c r="H57" s="1896"/>
      <c r="I57" s="1896"/>
      <c r="J57" s="1896"/>
      <c r="K57" s="1896"/>
    </row>
    <row r="58" spans="1:11" ht="15.75" customHeight="1">
      <c r="A58" s="1896"/>
      <c r="B58" s="1896"/>
      <c r="C58" s="1896"/>
      <c r="D58" s="1896"/>
      <c r="E58" s="1896"/>
      <c r="F58" s="1896"/>
      <c r="G58" s="1896"/>
      <c r="H58" s="1896"/>
      <c r="I58" s="1896"/>
      <c r="J58" s="1896"/>
      <c r="K58" s="1896"/>
    </row>
    <row r="59" spans="1:11" ht="15.75" customHeight="1">
      <c r="A59" s="1896"/>
      <c r="B59" s="1896"/>
      <c r="C59" s="1896"/>
      <c r="D59" s="1896"/>
      <c r="E59" s="1896"/>
      <c r="F59" s="1896"/>
      <c r="G59" s="1896"/>
      <c r="H59" s="1896"/>
      <c r="I59" s="1896"/>
      <c r="J59" s="1896"/>
      <c r="K59" s="1896"/>
    </row>
    <row r="60" spans="1:11" ht="15.75" customHeight="1">
      <c r="A60" s="1896"/>
      <c r="B60" s="1896"/>
      <c r="C60" s="1896"/>
      <c r="D60" s="1896"/>
      <c r="E60" s="1896"/>
      <c r="F60" s="1896"/>
      <c r="G60" s="1896"/>
      <c r="H60" s="1896"/>
      <c r="I60" s="1896"/>
      <c r="J60" s="1896"/>
      <c r="K60" s="1896"/>
    </row>
    <row r="61" spans="1:11" ht="15.75" customHeight="1">
      <c r="A61" s="1896"/>
      <c r="B61" s="1896"/>
      <c r="C61" s="1896"/>
      <c r="D61" s="1896"/>
      <c r="E61" s="1896"/>
      <c r="F61" s="1896"/>
      <c r="G61" s="1896"/>
      <c r="H61" s="1896"/>
      <c r="I61" s="1896"/>
      <c r="J61" s="1896"/>
      <c r="K61" s="1896"/>
    </row>
    <row r="62" spans="1:11" ht="15.75" customHeight="1">
      <c r="A62" s="1896"/>
      <c r="B62" s="1896"/>
      <c r="C62" s="1896"/>
      <c r="D62" s="1896"/>
      <c r="E62" s="1896"/>
      <c r="F62" s="1896"/>
      <c r="G62" s="1896"/>
      <c r="H62" s="1896"/>
      <c r="I62" s="1896"/>
      <c r="J62" s="1896"/>
      <c r="K62" s="1896"/>
    </row>
    <row r="63" spans="1:11" ht="15.75" customHeight="1">
      <c r="A63" s="1896"/>
      <c r="B63" s="1896"/>
      <c r="C63" s="1896"/>
      <c r="D63" s="1896"/>
      <c r="E63" s="1896"/>
      <c r="F63" s="1896"/>
      <c r="G63" s="1896"/>
      <c r="H63" s="1896"/>
      <c r="I63" s="1896"/>
      <c r="J63" s="1896"/>
      <c r="K63" s="1896"/>
    </row>
    <row r="64" spans="1:11" ht="15.75" customHeight="1">
      <c r="A64" s="1896"/>
      <c r="B64" s="1896"/>
      <c r="C64" s="1896"/>
      <c r="D64" s="1896"/>
      <c r="E64" s="1896"/>
      <c r="F64" s="1896"/>
      <c r="G64" s="1896"/>
      <c r="H64" s="1896"/>
      <c r="I64" s="1896"/>
      <c r="J64" s="1896"/>
      <c r="K64" s="1896"/>
    </row>
    <row r="65" spans="1:11" ht="15.75" customHeight="1">
      <c r="A65" s="1896"/>
      <c r="B65" s="1896"/>
      <c r="C65" s="1896"/>
      <c r="D65" s="1896"/>
      <c r="E65" s="1896"/>
      <c r="F65" s="1896"/>
      <c r="G65" s="1896"/>
      <c r="H65" s="1896"/>
      <c r="I65" s="1896"/>
      <c r="J65" s="1896"/>
      <c r="K65" s="1896"/>
    </row>
    <row r="66" spans="1:11" ht="15.75" customHeight="1">
      <c r="A66" s="1896"/>
      <c r="B66" s="1896"/>
      <c r="C66" s="1896"/>
      <c r="D66" s="1896"/>
      <c r="E66" s="1896"/>
      <c r="F66" s="1896"/>
      <c r="G66" s="1896"/>
      <c r="H66" s="1896"/>
      <c r="I66" s="1896"/>
      <c r="J66" s="1896"/>
      <c r="K66" s="1896"/>
    </row>
    <row r="67" spans="1:11" ht="15.75" customHeight="1">
      <c r="A67" s="1896"/>
      <c r="B67" s="1896"/>
      <c r="C67" s="1896"/>
      <c r="D67" s="1896"/>
      <c r="E67" s="1896"/>
      <c r="F67" s="1896"/>
      <c r="G67" s="1896"/>
      <c r="H67" s="1896"/>
      <c r="I67" s="1896"/>
      <c r="J67" s="1896"/>
      <c r="K67" s="1896"/>
    </row>
    <row r="68" spans="1:11" ht="15.75" customHeight="1">
      <c r="A68" s="1896"/>
      <c r="B68" s="1896"/>
      <c r="C68" s="1896"/>
      <c r="D68" s="1896"/>
      <c r="E68" s="1896"/>
      <c r="F68" s="1896"/>
      <c r="G68" s="1896"/>
      <c r="H68" s="1896"/>
      <c r="I68" s="1896"/>
      <c r="J68" s="1896"/>
      <c r="K68" s="1896"/>
    </row>
    <row r="69" spans="1:11" ht="15.75" customHeight="1">
      <c r="A69" s="1896"/>
      <c r="B69" s="1896"/>
      <c r="C69" s="1896"/>
      <c r="D69" s="1896"/>
      <c r="E69" s="1896"/>
      <c r="F69" s="1896"/>
      <c r="G69" s="1896"/>
      <c r="H69" s="1896"/>
      <c r="I69" s="1896"/>
      <c r="J69" s="1896"/>
      <c r="K69" s="1896"/>
    </row>
    <row r="70" spans="1:11" ht="15.75" customHeight="1">
      <c r="A70" s="1896"/>
      <c r="B70" s="1896"/>
      <c r="C70" s="1896"/>
      <c r="D70" s="1896"/>
      <c r="E70" s="1896"/>
      <c r="F70" s="1896"/>
      <c r="G70" s="1896"/>
      <c r="H70" s="1896"/>
      <c r="I70" s="1896"/>
      <c r="J70" s="1896"/>
      <c r="K70" s="1896"/>
    </row>
    <row r="71" spans="1:11" ht="15.75" customHeight="1">
      <c r="A71" s="1896"/>
      <c r="B71" s="1896"/>
      <c r="C71" s="1896"/>
      <c r="D71" s="1896"/>
      <c r="E71" s="1896"/>
      <c r="F71" s="1896"/>
      <c r="G71" s="1896"/>
      <c r="H71" s="1896"/>
      <c r="I71" s="1896"/>
      <c r="J71" s="1896"/>
      <c r="K71" s="1896"/>
    </row>
    <row r="72" spans="1:11" ht="15.75" customHeight="1">
      <c r="A72" s="1896"/>
      <c r="B72" s="1896"/>
      <c r="C72" s="1896"/>
      <c r="D72" s="1896"/>
      <c r="E72" s="1896"/>
      <c r="F72" s="1896"/>
      <c r="G72" s="1896"/>
      <c r="H72" s="1896"/>
      <c r="I72" s="1896"/>
      <c r="J72" s="1896"/>
      <c r="K72" s="1896"/>
    </row>
    <row r="73" spans="1:11" ht="15.75" customHeight="1">
      <c r="A73" s="1896"/>
      <c r="B73" s="1896"/>
      <c r="C73" s="1896"/>
      <c r="D73" s="1896"/>
      <c r="E73" s="1896"/>
      <c r="F73" s="1896"/>
      <c r="G73" s="1896"/>
      <c r="H73" s="1896"/>
      <c r="I73" s="1896"/>
      <c r="J73" s="1896"/>
      <c r="K73" s="1896"/>
    </row>
    <row r="74" spans="1:11" ht="15.75" customHeight="1">
      <c r="A74" s="1896"/>
      <c r="B74" s="1896"/>
      <c r="C74" s="1896"/>
      <c r="D74" s="1896"/>
      <c r="E74" s="1896"/>
      <c r="F74" s="1896"/>
      <c r="G74" s="1896"/>
      <c r="H74" s="1896"/>
      <c r="I74" s="1896"/>
      <c r="J74" s="1896"/>
      <c r="K74" s="1896"/>
    </row>
    <row r="75" spans="1:11" ht="15.75" customHeight="1">
      <c r="A75" s="1896"/>
      <c r="B75" s="1896"/>
      <c r="C75" s="1896"/>
      <c r="D75" s="1896"/>
      <c r="E75" s="1896"/>
      <c r="F75" s="1896"/>
      <c r="G75" s="1896"/>
      <c r="H75" s="1896"/>
      <c r="I75" s="1896"/>
      <c r="J75" s="1896"/>
      <c r="K75" s="1896"/>
    </row>
    <row r="76" spans="1:11" ht="15.75" customHeight="1">
      <c r="A76" s="1896"/>
      <c r="B76" s="1896"/>
      <c r="C76" s="1896"/>
      <c r="D76" s="1896"/>
      <c r="E76" s="1896"/>
      <c r="F76" s="1896"/>
      <c r="G76" s="1896"/>
      <c r="H76" s="1896"/>
      <c r="I76" s="1896"/>
      <c r="J76" s="1896"/>
      <c r="K76" s="1896"/>
    </row>
    <row r="77" spans="1:11" ht="15.75" customHeight="1">
      <c r="A77" s="1896"/>
      <c r="B77" s="1896"/>
      <c r="C77" s="1896"/>
      <c r="D77" s="1896"/>
      <c r="E77" s="1896"/>
      <c r="F77" s="1896"/>
      <c r="G77" s="1896"/>
      <c r="H77" s="1896"/>
      <c r="I77" s="1896"/>
      <c r="J77" s="1896"/>
      <c r="K77" s="1896"/>
    </row>
    <row r="78" spans="1:11" ht="15.75" customHeight="1">
      <c r="A78" s="1896"/>
      <c r="B78" s="1896"/>
      <c r="C78" s="1896"/>
      <c r="D78" s="1896"/>
      <c r="E78" s="1896"/>
      <c r="F78" s="1896"/>
      <c r="G78" s="1896"/>
      <c r="H78" s="1896"/>
      <c r="I78" s="1896"/>
      <c r="J78" s="1896"/>
      <c r="K78" s="1896"/>
    </row>
    <row r="79" spans="1:11" ht="15.75" customHeight="1">
      <c r="A79" s="1896"/>
      <c r="B79" s="1896"/>
      <c r="C79" s="1896"/>
      <c r="D79" s="1896"/>
      <c r="E79" s="1896"/>
      <c r="F79" s="1896"/>
      <c r="G79" s="1896"/>
      <c r="H79" s="1896"/>
      <c r="I79" s="1896"/>
      <c r="J79" s="1896"/>
      <c r="K79" s="1896"/>
    </row>
    <row r="80" spans="1:11" ht="15.75" customHeight="1">
      <c r="A80" s="1896"/>
      <c r="B80" s="1896"/>
      <c r="C80" s="1896"/>
      <c r="D80" s="1896"/>
      <c r="E80" s="1896"/>
      <c r="F80" s="1896"/>
      <c r="G80" s="1896"/>
      <c r="H80" s="1896"/>
      <c r="I80" s="1896"/>
      <c r="J80" s="1896"/>
      <c r="K80" s="1896"/>
    </row>
    <row r="81" spans="1:11" ht="15.75" customHeight="1">
      <c r="A81" s="1896"/>
      <c r="B81" s="1896"/>
      <c r="C81" s="1896"/>
      <c r="D81" s="1896"/>
      <c r="E81" s="1896"/>
      <c r="F81" s="1896"/>
      <c r="G81" s="1896"/>
      <c r="H81" s="1896"/>
      <c r="I81" s="1896"/>
      <c r="J81" s="1896"/>
      <c r="K81" s="1896"/>
    </row>
    <row r="82" spans="1:11" ht="15.75" customHeight="1">
      <c r="A82" s="1896"/>
      <c r="B82" s="1896"/>
      <c r="C82" s="1896"/>
      <c r="D82" s="1896"/>
      <c r="E82" s="1896"/>
      <c r="F82" s="1896"/>
      <c r="G82" s="1896"/>
      <c r="H82" s="1896"/>
      <c r="I82" s="1896"/>
      <c r="J82" s="1896"/>
      <c r="K82" s="1896"/>
    </row>
    <row r="83" spans="1:11" ht="15.75" customHeight="1">
      <c r="A83" s="1896"/>
      <c r="B83" s="1896"/>
      <c r="C83" s="1896"/>
      <c r="D83" s="1896"/>
      <c r="E83" s="1896"/>
      <c r="F83" s="1896"/>
      <c r="G83" s="1896"/>
      <c r="H83" s="1896"/>
      <c r="I83" s="1896"/>
      <c r="J83" s="1896"/>
      <c r="K83" s="1896"/>
    </row>
    <row r="84" spans="1:11" ht="15.75" customHeight="1">
      <c r="A84" s="1896"/>
      <c r="B84" s="1896"/>
      <c r="C84" s="1896"/>
      <c r="D84" s="1896"/>
      <c r="E84" s="1896"/>
      <c r="F84" s="1896"/>
      <c r="G84" s="1896"/>
      <c r="H84" s="1896"/>
      <c r="I84" s="1896"/>
      <c r="J84" s="1896"/>
      <c r="K84" s="1896"/>
    </row>
    <row r="85" spans="1:11" ht="15.75" customHeight="1">
      <c r="A85" s="1896"/>
      <c r="B85" s="1896"/>
      <c r="C85" s="1896"/>
      <c r="D85" s="1896"/>
      <c r="E85" s="1896"/>
      <c r="F85" s="1896"/>
      <c r="G85" s="1896"/>
      <c r="H85" s="1896"/>
      <c r="I85" s="1896"/>
      <c r="J85" s="1896"/>
      <c r="K85" s="1896"/>
    </row>
    <row r="86" spans="1:11" ht="15.75" customHeight="1">
      <c r="A86" s="1896"/>
      <c r="B86" s="1896"/>
      <c r="C86" s="1896"/>
      <c r="D86" s="1896"/>
      <c r="E86" s="1896"/>
      <c r="F86" s="1896"/>
      <c r="G86" s="1896"/>
      <c r="H86" s="1896"/>
      <c r="I86" s="1896"/>
      <c r="J86" s="1896"/>
      <c r="K86" s="1896"/>
    </row>
    <row r="87" spans="1:11" ht="15.75" customHeight="1">
      <c r="A87" s="1896"/>
      <c r="B87" s="1896"/>
      <c r="C87" s="1896"/>
      <c r="D87" s="1896"/>
      <c r="E87" s="1896"/>
      <c r="F87" s="1896"/>
      <c r="G87" s="1896"/>
      <c r="H87" s="1896"/>
      <c r="I87" s="1896"/>
      <c r="J87" s="1896"/>
      <c r="K87" s="1896"/>
    </row>
    <row r="88" spans="1:11" ht="15.75" customHeight="1">
      <c r="A88" s="1896"/>
      <c r="B88" s="1896"/>
      <c r="C88" s="1896"/>
      <c r="D88" s="1896"/>
      <c r="E88" s="1896"/>
      <c r="F88" s="1896"/>
      <c r="G88" s="1896"/>
      <c r="H88" s="1896"/>
      <c r="I88" s="1896"/>
      <c r="J88" s="1896"/>
      <c r="K88" s="1896"/>
    </row>
    <row r="89" spans="1:11" ht="15.75" customHeight="1">
      <c r="A89" s="1896"/>
      <c r="B89" s="1896"/>
      <c r="C89" s="1896"/>
      <c r="D89" s="1896"/>
      <c r="E89" s="1896"/>
      <c r="F89" s="1896"/>
      <c r="G89" s="1896"/>
      <c r="H89" s="1896"/>
      <c r="I89" s="1896"/>
      <c r="J89" s="1896"/>
      <c r="K89" s="1896"/>
    </row>
    <row r="90" spans="1:11" ht="15.75" customHeight="1">
      <c r="A90" s="1896"/>
      <c r="B90" s="1896"/>
      <c r="C90" s="1896"/>
      <c r="D90" s="1896"/>
      <c r="E90" s="1896"/>
      <c r="F90" s="1896"/>
      <c r="G90" s="1896"/>
      <c r="H90" s="1896"/>
      <c r="I90" s="1896"/>
      <c r="J90" s="1896"/>
      <c r="K90" s="1896"/>
    </row>
    <row r="91" spans="1:11" ht="15.75" customHeight="1">
      <c r="A91" s="1896"/>
      <c r="B91" s="1896"/>
      <c r="C91" s="1896"/>
      <c r="D91" s="1896"/>
      <c r="E91" s="1896"/>
      <c r="F91" s="1896"/>
      <c r="G91" s="1896"/>
      <c r="H91" s="1896"/>
      <c r="I91" s="1896"/>
      <c r="J91" s="1896"/>
      <c r="K91" s="1896"/>
    </row>
    <row r="92" spans="1:11" ht="15.75" customHeight="1">
      <c r="A92" s="1896"/>
      <c r="B92" s="1896"/>
      <c r="C92" s="1896"/>
      <c r="D92" s="1896"/>
      <c r="E92" s="1896"/>
      <c r="F92" s="1896"/>
      <c r="G92" s="1896"/>
      <c r="H92" s="1896"/>
      <c r="I92" s="1896"/>
      <c r="J92" s="1896"/>
      <c r="K92" s="1896"/>
    </row>
    <row r="93" spans="1:11" ht="15.75" customHeight="1">
      <c r="A93" s="1896"/>
      <c r="B93" s="1896"/>
      <c r="C93" s="1896"/>
      <c r="D93" s="1896"/>
      <c r="E93" s="1896"/>
      <c r="F93" s="1896"/>
      <c r="G93" s="1896"/>
      <c r="H93" s="1896"/>
      <c r="I93" s="1896"/>
      <c r="J93" s="1896"/>
      <c r="K93" s="1896"/>
    </row>
    <row r="94" spans="1:11" ht="15.75" customHeight="1">
      <c r="A94" s="1896"/>
      <c r="B94" s="1896"/>
      <c r="C94" s="1896"/>
      <c r="D94" s="1896"/>
      <c r="E94" s="1896"/>
      <c r="F94" s="1896"/>
      <c r="G94" s="1896"/>
      <c r="H94" s="1896"/>
      <c r="I94" s="1896"/>
      <c r="J94" s="1896"/>
      <c r="K94" s="1896"/>
    </row>
    <row r="95" spans="1:11" ht="15.75" customHeight="1">
      <c r="A95" s="1896"/>
      <c r="B95" s="1896"/>
      <c r="C95" s="1896"/>
      <c r="D95" s="1896"/>
      <c r="E95" s="1896"/>
      <c r="F95" s="1896"/>
      <c r="G95" s="1896"/>
      <c r="H95" s="1896"/>
      <c r="I95" s="1896"/>
      <c r="J95" s="1896"/>
      <c r="K95" s="1896"/>
    </row>
    <row r="96" spans="1:11" ht="15.75" customHeight="1">
      <c r="A96" s="1896"/>
      <c r="B96" s="1896"/>
      <c r="C96" s="1896"/>
      <c r="D96" s="1896"/>
      <c r="E96" s="1896"/>
      <c r="F96" s="1896"/>
      <c r="G96" s="1896"/>
      <c r="H96" s="1896"/>
      <c r="I96" s="1896"/>
      <c r="J96" s="1896"/>
      <c r="K96" s="1896"/>
    </row>
    <row r="97" spans="1:11" ht="15.75" customHeight="1">
      <c r="A97" s="1896"/>
      <c r="B97" s="1896"/>
      <c r="C97" s="1896"/>
      <c r="D97" s="1896"/>
      <c r="E97" s="1896"/>
      <c r="F97" s="1896"/>
      <c r="G97" s="1896"/>
      <c r="H97" s="1896"/>
      <c r="I97" s="1896"/>
      <c r="J97" s="1896"/>
      <c r="K97" s="1896"/>
    </row>
    <row r="98" spans="1:11" ht="15.75" customHeight="1">
      <c r="A98" s="1896"/>
      <c r="B98" s="1896"/>
      <c r="C98" s="1896"/>
      <c r="D98" s="1896"/>
      <c r="E98" s="1896"/>
      <c r="F98" s="1896"/>
      <c r="G98" s="1896"/>
      <c r="H98" s="1896"/>
      <c r="I98" s="1896"/>
      <c r="J98" s="1896"/>
      <c r="K98" s="1896"/>
    </row>
    <row r="99" spans="1:11" ht="15.75" customHeight="1">
      <c r="A99" s="1896"/>
      <c r="B99" s="1896"/>
      <c r="C99" s="1896"/>
      <c r="D99" s="1896"/>
      <c r="E99" s="1896"/>
      <c r="F99" s="1896"/>
      <c r="G99" s="1896"/>
      <c r="H99" s="1896"/>
      <c r="I99" s="1896"/>
      <c r="J99" s="1896"/>
      <c r="K99" s="1896"/>
    </row>
    <row r="100" spans="1:11" ht="15.75" customHeight="1">
      <c r="A100" s="1896"/>
      <c r="B100" s="1896"/>
      <c r="C100" s="1896"/>
      <c r="D100" s="1896"/>
      <c r="E100" s="1896"/>
      <c r="F100" s="1896"/>
      <c r="G100" s="1896"/>
      <c r="H100" s="1896"/>
      <c r="I100" s="1896"/>
      <c r="J100" s="1896"/>
      <c r="K100" s="1896"/>
    </row>
    <row r="101" spans="1:11" ht="15.75" customHeight="1">
      <c r="A101" s="1896"/>
      <c r="B101" s="1896"/>
      <c r="C101" s="1896"/>
      <c r="D101" s="1896"/>
      <c r="E101" s="1896"/>
      <c r="F101" s="1896"/>
      <c r="G101" s="1896"/>
      <c r="H101" s="1896"/>
      <c r="I101" s="1896"/>
      <c r="J101" s="1896"/>
      <c r="K101" s="1896"/>
    </row>
    <row r="102" spans="1:11" ht="15.75" customHeight="1">
      <c r="A102" s="1896"/>
      <c r="B102" s="1896"/>
      <c r="C102" s="1896"/>
      <c r="D102" s="1896"/>
      <c r="E102" s="1896"/>
      <c r="F102" s="1896"/>
      <c r="G102" s="1896"/>
      <c r="H102" s="1896"/>
      <c r="I102" s="1896"/>
      <c r="J102" s="1896"/>
      <c r="K102" s="1896"/>
    </row>
    <row r="103" spans="1:11" ht="15.75" customHeight="1">
      <c r="A103" s="1896"/>
      <c r="B103" s="1896"/>
      <c r="C103" s="1896"/>
      <c r="D103" s="1896"/>
      <c r="E103" s="1896"/>
      <c r="F103" s="1896"/>
      <c r="G103" s="1896"/>
      <c r="H103" s="1896"/>
      <c r="I103" s="1896"/>
      <c r="J103" s="1896"/>
      <c r="K103" s="1896"/>
    </row>
    <row r="104" spans="1:11" ht="15.75" customHeight="1">
      <c r="A104" s="1896"/>
      <c r="B104" s="1896"/>
      <c r="C104" s="1896"/>
      <c r="D104" s="1896"/>
      <c r="E104" s="1896"/>
      <c r="F104" s="1896"/>
      <c r="G104" s="1896"/>
      <c r="H104" s="1896"/>
      <c r="I104" s="1896"/>
      <c r="J104" s="1896"/>
      <c r="K104" s="1896"/>
    </row>
    <row r="105" spans="1:11" ht="15.75" customHeight="1">
      <c r="A105" s="1896"/>
      <c r="B105" s="1896"/>
      <c r="C105" s="1896"/>
      <c r="D105" s="1896"/>
      <c r="E105" s="1896"/>
      <c r="F105" s="1896"/>
      <c r="G105" s="1896"/>
      <c r="H105" s="1896"/>
      <c r="I105" s="1896"/>
      <c r="J105" s="1896"/>
      <c r="K105" s="1896"/>
    </row>
    <row r="106" spans="1:11" ht="15.75" customHeight="1">
      <c r="A106" s="1896"/>
      <c r="B106" s="1896"/>
      <c r="C106" s="1896"/>
      <c r="D106" s="1896"/>
      <c r="E106" s="1896"/>
      <c r="F106" s="1896"/>
      <c r="G106" s="1896"/>
      <c r="H106" s="1896"/>
      <c r="I106" s="1896"/>
      <c r="J106" s="1896"/>
      <c r="K106" s="1896"/>
    </row>
    <row r="107" spans="1:11" ht="15.75" customHeight="1">
      <c r="A107" s="1896"/>
      <c r="B107" s="1896"/>
      <c r="C107" s="1896"/>
      <c r="D107" s="1896"/>
      <c r="E107" s="1896"/>
      <c r="F107" s="1896"/>
      <c r="G107" s="1896"/>
      <c r="H107" s="1896"/>
      <c r="I107" s="1896"/>
      <c r="J107" s="1896"/>
      <c r="K107" s="1896"/>
    </row>
    <row r="108" spans="1:11" ht="15.75" customHeight="1">
      <c r="A108" s="1896"/>
      <c r="B108" s="1896"/>
      <c r="C108" s="1896"/>
      <c r="D108" s="1896"/>
      <c r="E108" s="1896"/>
      <c r="F108" s="1896"/>
      <c r="G108" s="1896"/>
      <c r="H108" s="1896"/>
      <c r="I108" s="1896"/>
      <c r="J108" s="1896"/>
      <c r="K108" s="1896"/>
    </row>
    <row r="109" spans="1:11" ht="15.75" customHeight="1">
      <c r="A109" s="1896"/>
      <c r="B109" s="1896"/>
      <c r="C109" s="1896"/>
      <c r="D109" s="1896"/>
      <c r="E109" s="1896"/>
      <c r="F109" s="1896"/>
      <c r="G109" s="1896"/>
      <c r="H109" s="1896"/>
      <c r="I109" s="1896"/>
      <c r="J109" s="1896"/>
      <c r="K109" s="1896"/>
    </row>
    <row r="110" spans="1:11" ht="15.75" customHeight="1">
      <c r="A110" s="1896"/>
      <c r="B110" s="1896"/>
      <c r="C110" s="1896"/>
      <c r="D110" s="1896"/>
      <c r="E110" s="1896"/>
      <c r="F110" s="1896"/>
      <c r="G110" s="1896"/>
      <c r="H110" s="1896"/>
      <c r="I110" s="1896"/>
      <c r="J110" s="1896"/>
      <c r="K110" s="1896"/>
    </row>
    <row r="111" spans="1:11" ht="15.75" customHeight="1">
      <c r="A111" s="1896"/>
      <c r="B111" s="1896"/>
      <c r="C111" s="1896"/>
      <c r="D111" s="1896"/>
      <c r="E111" s="1896"/>
      <c r="F111" s="1896"/>
      <c r="G111" s="1896"/>
      <c r="H111" s="1896"/>
      <c r="I111" s="1896"/>
      <c r="J111" s="1896"/>
      <c r="K111" s="1896"/>
    </row>
    <row r="112" spans="1:11" ht="15.75" customHeight="1">
      <c r="A112" s="1896"/>
      <c r="B112" s="1896"/>
      <c r="C112" s="1896"/>
      <c r="D112" s="1896"/>
      <c r="E112" s="1896"/>
      <c r="F112" s="1896"/>
      <c r="G112" s="1896"/>
      <c r="H112" s="1896"/>
      <c r="I112" s="1896"/>
      <c r="J112" s="1896"/>
      <c r="K112" s="1896"/>
    </row>
    <row r="113" spans="1:11" ht="15.75" customHeight="1">
      <c r="A113" s="1896"/>
      <c r="B113" s="1896"/>
      <c r="C113" s="1896"/>
      <c r="D113" s="1896"/>
      <c r="E113" s="1896"/>
      <c r="F113" s="1896"/>
      <c r="G113" s="1896"/>
      <c r="H113" s="1896"/>
      <c r="I113" s="1896"/>
      <c r="J113" s="1896"/>
      <c r="K113" s="1896"/>
    </row>
    <row r="114" spans="1:11" ht="15.75" customHeight="1">
      <c r="A114" s="1896"/>
      <c r="B114" s="1896"/>
      <c r="C114" s="1896"/>
      <c r="D114" s="1896"/>
      <c r="E114" s="1896"/>
      <c r="F114" s="1896"/>
      <c r="G114" s="1896"/>
      <c r="H114" s="1896"/>
      <c r="I114" s="1896"/>
      <c r="J114" s="1896"/>
      <c r="K114" s="1896"/>
    </row>
    <row r="115" spans="1:11" ht="15.75" customHeight="1">
      <c r="A115" s="1896"/>
      <c r="B115" s="1896"/>
      <c r="C115" s="1896"/>
      <c r="D115" s="1896"/>
      <c r="E115" s="1896"/>
      <c r="F115" s="1896"/>
      <c r="G115" s="1896"/>
      <c r="H115" s="1896"/>
      <c r="I115" s="1896"/>
      <c r="J115" s="1896"/>
      <c r="K115" s="1896"/>
    </row>
    <row r="116" spans="1:11" ht="15.75" customHeight="1">
      <c r="A116" s="1896"/>
      <c r="B116" s="1896"/>
      <c r="C116" s="1896"/>
      <c r="D116" s="1896"/>
      <c r="E116" s="1896"/>
      <c r="F116" s="1896"/>
      <c r="G116" s="1896"/>
      <c r="H116" s="1896"/>
      <c r="I116" s="1896"/>
      <c r="J116" s="1896"/>
      <c r="K116" s="1896"/>
    </row>
    <row r="117" spans="1:11" ht="15.75" customHeight="1">
      <c r="A117" s="1896"/>
      <c r="B117" s="1896"/>
      <c r="C117" s="1896"/>
      <c r="D117" s="1896"/>
      <c r="E117" s="1896"/>
      <c r="F117" s="1896"/>
      <c r="G117" s="1896"/>
      <c r="H117" s="1896"/>
      <c r="I117" s="1896"/>
      <c r="J117" s="1896"/>
      <c r="K117" s="1896"/>
    </row>
    <row r="118" spans="1:11" ht="15.75" customHeight="1">
      <c r="A118" s="1896"/>
      <c r="B118" s="1896"/>
      <c r="C118" s="1896"/>
      <c r="D118" s="1896"/>
      <c r="E118" s="1896"/>
      <c r="F118" s="1896"/>
      <c r="G118" s="1896"/>
      <c r="H118" s="1896"/>
      <c r="I118" s="1896"/>
      <c r="J118" s="1896"/>
      <c r="K118" s="1896"/>
    </row>
    <row r="119" spans="1:11" ht="15.75" customHeight="1">
      <c r="A119" s="1896"/>
      <c r="B119" s="1896"/>
      <c r="C119" s="1896"/>
      <c r="D119" s="1896"/>
      <c r="E119" s="1896"/>
      <c r="F119" s="1896"/>
      <c r="G119" s="1896"/>
      <c r="H119" s="1896"/>
      <c r="I119" s="1896"/>
      <c r="J119" s="1896"/>
      <c r="K119" s="1896"/>
    </row>
    <row r="120" spans="1:11" ht="15.75" customHeight="1">
      <c r="A120" s="1896"/>
      <c r="B120" s="1896"/>
      <c r="C120" s="1896"/>
      <c r="D120" s="1896"/>
      <c r="E120" s="1896"/>
      <c r="F120" s="1896"/>
      <c r="G120" s="1896"/>
      <c r="H120" s="1896"/>
      <c r="I120" s="1896"/>
      <c r="J120" s="1896"/>
      <c r="K120" s="1896"/>
    </row>
    <row r="121" spans="1:11" ht="15.75" customHeight="1">
      <c r="A121" s="1896"/>
      <c r="B121" s="1896"/>
      <c r="C121" s="1896"/>
      <c r="D121" s="1896"/>
      <c r="E121" s="1896"/>
      <c r="F121" s="1896"/>
      <c r="G121" s="1896"/>
      <c r="H121" s="1896"/>
      <c r="I121" s="1896"/>
      <c r="J121" s="1896"/>
      <c r="K121" s="1896"/>
    </row>
    <row r="122" spans="1:11" ht="15.75" customHeight="1">
      <c r="A122" s="1896"/>
      <c r="B122" s="1896"/>
      <c r="C122" s="1896"/>
      <c r="D122" s="1896"/>
      <c r="E122" s="1896"/>
      <c r="F122" s="1896"/>
      <c r="G122" s="1896"/>
      <c r="H122" s="1896"/>
      <c r="I122" s="1896"/>
      <c r="J122" s="1896"/>
      <c r="K122" s="1896"/>
    </row>
    <row r="123" spans="1:11" ht="15.75" customHeight="1">
      <c r="A123" s="1896"/>
      <c r="B123" s="1896"/>
      <c r="C123" s="1896"/>
      <c r="D123" s="1896"/>
      <c r="E123" s="1896"/>
      <c r="F123" s="1896"/>
      <c r="G123" s="1896"/>
      <c r="H123" s="1896"/>
      <c r="I123" s="1896"/>
      <c r="J123" s="1896"/>
      <c r="K123" s="1896"/>
    </row>
    <row r="124" spans="1:11" ht="15.75" customHeight="1">
      <c r="A124" s="1896"/>
      <c r="B124" s="1896"/>
      <c r="C124" s="1896"/>
      <c r="D124" s="1896"/>
      <c r="E124" s="1896"/>
      <c r="F124" s="1896"/>
      <c r="G124" s="1896"/>
      <c r="H124" s="1896"/>
      <c r="I124" s="1896"/>
      <c r="J124" s="1896"/>
      <c r="K124" s="1896"/>
    </row>
    <row r="125" spans="1:11" ht="15.75" customHeight="1">
      <c r="A125" s="1896"/>
      <c r="B125" s="1896"/>
      <c r="C125" s="1896"/>
      <c r="D125" s="1896"/>
      <c r="E125" s="1896"/>
      <c r="F125" s="1896"/>
      <c r="G125" s="1896"/>
      <c r="H125" s="1896"/>
      <c r="I125" s="1896"/>
      <c r="J125" s="1896"/>
      <c r="K125" s="1896"/>
    </row>
    <row r="126" spans="1:11" ht="15.75" customHeight="1">
      <c r="A126" s="1896"/>
      <c r="B126" s="1896"/>
      <c r="C126" s="1896"/>
      <c r="D126" s="1896"/>
      <c r="E126" s="1896"/>
      <c r="F126" s="1896"/>
      <c r="G126" s="1896"/>
      <c r="H126" s="1896"/>
      <c r="I126" s="1896"/>
      <c r="J126" s="1896"/>
      <c r="K126" s="1896"/>
    </row>
    <row r="127" spans="1:11" ht="15.75" customHeight="1">
      <c r="A127" s="1896"/>
      <c r="B127" s="1896"/>
      <c r="C127" s="1896"/>
      <c r="D127" s="1896"/>
      <c r="E127" s="1896"/>
      <c r="F127" s="1896"/>
      <c r="G127" s="1896"/>
      <c r="H127" s="1896"/>
      <c r="I127" s="1896"/>
      <c r="J127" s="1896"/>
      <c r="K127" s="1896"/>
    </row>
    <row r="128" spans="1:11" ht="15.75" customHeight="1">
      <c r="A128" s="1896"/>
      <c r="B128" s="1896"/>
      <c r="C128" s="1896"/>
      <c r="D128" s="1896"/>
      <c r="E128" s="1896"/>
      <c r="F128" s="1896"/>
      <c r="G128" s="1896"/>
      <c r="H128" s="1896"/>
      <c r="I128" s="1896"/>
      <c r="J128" s="1896"/>
      <c r="K128" s="1896"/>
    </row>
    <row r="129" spans="1:11" ht="15.75" customHeight="1">
      <c r="A129" s="1896"/>
      <c r="B129" s="1896"/>
      <c r="C129" s="1896"/>
      <c r="D129" s="1896"/>
      <c r="E129" s="1896"/>
      <c r="F129" s="1896"/>
      <c r="G129" s="1896"/>
      <c r="H129" s="1896"/>
      <c r="I129" s="1896"/>
      <c r="J129" s="1896"/>
      <c r="K129" s="1896"/>
    </row>
    <row r="130" spans="1:11" ht="15.75" customHeight="1">
      <c r="A130" s="1896"/>
      <c r="B130" s="1896"/>
      <c r="C130" s="1896"/>
      <c r="D130" s="1896"/>
      <c r="E130" s="1896"/>
      <c r="F130" s="1896"/>
      <c r="G130" s="1896"/>
      <c r="H130" s="1896"/>
      <c r="I130" s="1896"/>
      <c r="J130" s="1896"/>
      <c r="K130" s="1896"/>
    </row>
    <row r="131" spans="1:11" ht="15.75" customHeight="1">
      <c r="A131" s="1896"/>
      <c r="B131" s="1896"/>
      <c r="C131" s="1896"/>
      <c r="D131" s="1896"/>
      <c r="E131" s="1896"/>
      <c r="F131" s="1896"/>
      <c r="G131" s="1896"/>
      <c r="H131" s="1896"/>
      <c r="I131" s="1896"/>
      <c r="J131" s="1896"/>
      <c r="K131" s="1896"/>
    </row>
    <row r="132" spans="1:11" ht="15.75" customHeight="1">
      <c r="A132" s="1896"/>
      <c r="B132" s="1896"/>
      <c r="C132" s="1896"/>
      <c r="D132" s="1896"/>
      <c r="E132" s="1896"/>
      <c r="F132" s="1896"/>
      <c r="G132" s="1896"/>
      <c r="H132" s="1896"/>
      <c r="I132" s="1896"/>
      <c r="J132" s="1896"/>
      <c r="K132" s="1896"/>
    </row>
    <row r="133" spans="1:11" ht="15.75" customHeight="1">
      <c r="A133" s="1896"/>
      <c r="B133" s="1896"/>
      <c r="C133" s="1896"/>
      <c r="D133" s="1896"/>
      <c r="E133" s="1896"/>
      <c r="F133" s="1896"/>
      <c r="G133" s="1896"/>
      <c r="H133" s="1896"/>
      <c r="I133" s="1896"/>
      <c r="J133" s="1896"/>
      <c r="K133" s="1896"/>
    </row>
    <row r="134" spans="1:11" ht="15.75" customHeight="1">
      <c r="A134" s="1896"/>
      <c r="B134" s="1896"/>
      <c r="C134" s="1896"/>
      <c r="D134" s="1896"/>
      <c r="E134" s="1896"/>
      <c r="F134" s="1896"/>
      <c r="G134" s="1896"/>
      <c r="H134" s="1896"/>
      <c r="I134" s="1896"/>
      <c r="J134" s="1896"/>
      <c r="K134" s="1896"/>
    </row>
    <row r="135" spans="1:11" ht="15.75" customHeight="1">
      <c r="A135" s="1896"/>
      <c r="B135" s="1896"/>
      <c r="C135" s="1896"/>
      <c r="D135" s="1896"/>
      <c r="E135" s="1896"/>
      <c r="F135" s="1896"/>
      <c r="G135" s="1896"/>
      <c r="H135" s="1896"/>
      <c r="I135" s="1896"/>
      <c r="J135" s="1896"/>
      <c r="K135" s="1896"/>
    </row>
    <row r="136" spans="1:11" ht="15.75" customHeight="1">
      <c r="A136" s="1896"/>
      <c r="B136" s="1896"/>
      <c r="C136" s="1896"/>
      <c r="D136" s="1896"/>
      <c r="E136" s="1896"/>
      <c r="F136" s="1896"/>
      <c r="G136" s="1896"/>
      <c r="H136" s="1896"/>
      <c r="I136" s="1896"/>
      <c r="J136" s="1896"/>
      <c r="K136" s="1896"/>
    </row>
    <row r="137" spans="1:11" ht="15.75" customHeight="1">
      <c r="A137" s="1896"/>
      <c r="B137" s="1896"/>
      <c r="C137" s="1896"/>
      <c r="D137" s="1896"/>
      <c r="E137" s="1896"/>
      <c r="F137" s="1896"/>
      <c r="G137" s="1896"/>
      <c r="H137" s="1896"/>
      <c r="I137" s="1896"/>
      <c r="J137" s="1896"/>
      <c r="K137" s="1896"/>
    </row>
    <row r="138" spans="1:11" ht="15.75" customHeight="1">
      <c r="A138" s="1896"/>
      <c r="B138" s="1896"/>
      <c r="C138" s="1896"/>
      <c r="D138" s="1896"/>
      <c r="E138" s="1896"/>
      <c r="F138" s="1896"/>
      <c r="G138" s="1896"/>
      <c r="H138" s="1896"/>
      <c r="I138" s="1896"/>
      <c r="J138" s="1896"/>
      <c r="K138" s="1896"/>
    </row>
    <row r="139" spans="1:11" ht="15.75" customHeight="1">
      <c r="A139" s="1896"/>
      <c r="B139" s="1896"/>
      <c r="C139" s="1896"/>
      <c r="D139" s="1896"/>
      <c r="E139" s="1896"/>
      <c r="F139" s="1896"/>
      <c r="G139" s="1896"/>
      <c r="H139" s="1896"/>
      <c r="I139" s="1896"/>
      <c r="J139" s="1896"/>
      <c r="K139" s="1896"/>
    </row>
    <row r="140" spans="1:11" ht="15.75" customHeight="1">
      <c r="A140" s="1896"/>
      <c r="B140" s="1896"/>
      <c r="C140" s="1896"/>
      <c r="D140" s="1896"/>
      <c r="E140" s="1896"/>
      <c r="F140" s="1896"/>
      <c r="G140" s="1896"/>
      <c r="H140" s="1896"/>
      <c r="I140" s="1896"/>
      <c r="J140" s="1896"/>
      <c r="K140" s="1896"/>
    </row>
    <row r="141" spans="1:11" ht="15.75" customHeight="1">
      <c r="A141" s="1896"/>
      <c r="B141" s="1896"/>
      <c r="C141" s="1896"/>
      <c r="D141" s="1896"/>
      <c r="E141" s="1896"/>
      <c r="F141" s="1896"/>
      <c r="G141" s="1896"/>
      <c r="H141" s="1896"/>
      <c r="I141" s="1896"/>
      <c r="J141" s="1896"/>
      <c r="K141" s="1896"/>
    </row>
    <row r="142" spans="1:11" ht="15.75" customHeight="1">
      <c r="A142" s="1896"/>
      <c r="B142" s="1896"/>
      <c r="C142" s="1896"/>
      <c r="D142" s="1896"/>
      <c r="E142" s="1896"/>
      <c r="F142" s="1896"/>
      <c r="G142" s="1896"/>
      <c r="H142" s="1896"/>
      <c r="I142" s="1896"/>
      <c r="J142" s="1896"/>
      <c r="K142" s="1896"/>
    </row>
    <row r="143" spans="1:11" ht="15.75" customHeight="1">
      <c r="A143" s="1896"/>
      <c r="B143" s="1896"/>
      <c r="C143" s="1896"/>
      <c r="D143" s="1896"/>
      <c r="E143" s="1896"/>
      <c r="F143" s="1896"/>
      <c r="G143" s="1896"/>
      <c r="H143" s="1896"/>
      <c r="I143" s="1896"/>
      <c r="J143" s="1896"/>
      <c r="K143" s="1896"/>
    </row>
    <row r="144" spans="1:11" ht="15.75" customHeight="1">
      <c r="A144" s="1896"/>
      <c r="B144" s="1896"/>
      <c r="C144" s="1896"/>
      <c r="D144" s="1896"/>
      <c r="E144" s="1896"/>
      <c r="F144" s="1896"/>
      <c r="G144" s="1896"/>
      <c r="H144" s="1896"/>
      <c r="I144" s="1896"/>
      <c r="J144" s="1896"/>
      <c r="K144" s="1896"/>
    </row>
    <row r="145" spans="1:11" ht="15.75" customHeight="1">
      <c r="A145" s="1896"/>
      <c r="B145" s="1896"/>
      <c r="C145" s="1896"/>
      <c r="D145" s="1896"/>
      <c r="E145" s="1896"/>
      <c r="F145" s="1896"/>
      <c r="G145" s="1896"/>
      <c r="H145" s="1896"/>
      <c r="I145" s="1896"/>
      <c r="J145" s="1896"/>
      <c r="K145" s="1896"/>
    </row>
    <row r="146" spans="1:11" ht="15.75" customHeight="1">
      <c r="A146" s="1896"/>
      <c r="B146" s="1896"/>
      <c r="C146" s="1896"/>
      <c r="D146" s="1896"/>
      <c r="E146" s="1896"/>
      <c r="F146" s="1896"/>
      <c r="G146" s="1896"/>
      <c r="H146" s="1896"/>
      <c r="I146" s="1896"/>
      <c r="J146" s="1896"/>
      <c r="K146" s="1896"/>
    </row>
    <row r="147" spans="1:11" ht="15.75" customHeight="1">
      <c r="A147" s="1896"/>
      <c r="B147" s="1896"/>
      <c r="C147" s="1896"/>
      <c r="D147" s="1896"/>
      <c r="E147" s="1896"/>
      <c r="F147" s="1896"/>
      <c r="G147" s="1896"/>
      <c r="H147" s="1896"/>
      <c r="I147" s="1896"/>
      <c r="J147" s="1896"/>
      <c r="K147" s="1896"/>
    </row>
    <row r="148" spans="1:11" ht="15.75" customHeight="1">
      <c r="A148" s="1896"/>
      <c r="B148" s="1896"/>
      <c r="C148" s="1896"/>
      <c r="D148" s="1896"/>
      <c r="E148" s="1896"/>
      <c r="F148" s="1896"/>
      <c r="G148" s="1896"/>
      <c r="H148" s="1896"/>
      <c r="I148" s="1896"/>
      <c r="J148" s="1896"/>
      <c r="K148" s="1896"/>
    </row>
    <row r="149" spans="1:11" ht="15.75" customHeight="1">
      <c r="A149" s="1896"/>
      <c r="B149" s="1896"/>
      <c r="C149" s="1896"/>
      <c r="D149" s="1896"/>
      <c r="E149" s="1896"/>
      <c r="F149" s="1896"/>
      <c r="G149" s="1896"/>
      <c r="H149" s="1896"/>
      <c r="I149" s="1896"/>
      <c r="J149" s="1896"/>
      <c r="K149" s="1896"/>
    </row>
    <row r="150" spans="1:11" ht="15.75" customHeight="1">
      <c r="A150" s="1896"/>
      <c r="B150" s="1896"/>
      <c r="C150" s="1896"/>
      <c r="D150" s="1896"/>
      <c r="E150" s="1896"/>
      <c r="F150" s="1896"/>
      <c r="G150" s="1896"/>
      <c r="H150" s="1896"/>
      <c r="I150" s="1896"/>
      <c r="J150" s="1896"/>
      <c r="K150" s="1896"/>
    </row>
    <row r="151" spans="1:11" ht="15.75" customHeight="1">
      <c r="A151" s="1896"/>
      <c r="B151" s="1896"/>
      <c r="C151" s="1896"/>
      <c r="D151" s="1896"/>
      <c r="E151" s="1896"/>
      <c r="F151" s="1896"/>
      <c r="G151" s="1896"/>
      <c r="H151" s="1896"/>
      <c r="I151" s="1896"/>
      <c r="J151" s="1896"/>
      <c r="K151" s="1896"/>
    </row>
    <row r="152" spans="1:11" ht="15.75" customHeight="1">
      <c r="A152" s="1896"/>
      <c r="B152" s="1896"/>
      <c r="C152" s="1896"/>
      <c r="D152" s="1896"/>
      <c r="E152" s="1896"/>
      <c r="F152" s="1896"/>
      <c r="G152" s="1896"/>
      <c r="H152" s="1896"/>
      <c r="I152" s="1896"/>
      <c r="J152" s="1896"/>
      <c r="K152" s="1896"/>
    </row>
    <row r="153" spans="1:11" ht="15.75" customHeight="1">
      <c r="A153" s="1896"/>
      <c r="B153" s="1896"/>
      <c r="C153" s="1896"/>
      <c r="D153" s="1896"/>
      <c r="E153" s="1896"/>
      <c r="F153" s="1896"/>
      <c r="G153" s="1896"/>
      <c r="H153" s="1896"/>
      <c r="I153" s="1896"/>
      <c r="J153" s="1896"/>
      <c r="K153" s="1896"/>
    </row>
    <row r="154" spans="1:11" ht="15.75" customHeight="1">
      <c r="A154" s="1896"/>
      <c r="B154" s="1896"/>
      <c r="C154" s="1896"/>
      <c r="D154" s="1896"/>
      <c r="E154" s="1896"/>
      <c r="F154" s="1896"/>
      <c r="G154" s="1896"/>
      <c r="H154" s="1896"/>
      <c r="I154" s="1896"/>
      <c r="J154" s="1896"/>
      <c r="K154" s="1896"/>
    </row>
    <row r="155" spans="1:11" ht="15.75" customHeight="1">
      <c r="A155" s="1896"/>
      <c r="B155" s="1896"/>
      <c r="C155" s="1896"/>
      <c r="D155" s="1896"/>
      <c r="E155" s="1896"/>
      <c r="F155" s="1896"/>
      <c r="G155" s="1896"/>
      <c r="H155" s="1896"/>
      <c r="I155" s="1896"/>
      <c r="J155" s="1896"/>
      <c r="K155" s="1896"/>
    </row>
    <row r="156" spans="1:11" ht="15.75" customHeight="1">
      <c r="A156" s="1896"/>
      <c r="B156" s="1896"/>
      <c r="C156" s="1896"/>
      <c r="D156" s="1896"/>
      <c r="E156" s="1896"/>
      <c r="F156" s="1896"/>
      <c r="G156" s="1896"/>
      <c r="H156" s="1896"/>
      <c r="I156" s="1896"/>
      <c r="J156" s="1896"/>
      <c r="K156" s="1896"/>
    </row>
    <row r="157" spans="1:11" ht="15.75" customHeight="1">
      <c r="A157" s="1896"/>
      <c r="B157" s="1896"/>
      <c r="C157" s="1896"/>
      <c r="D157" s="1896"/>
      <c r="E157" s="1896"/>
      <c r="F157" s="1896"/>
      <c r="G157" s="1896"/>
      <c r="H157" s="1896"/>
      <c r="I157" s="1896"/>
      <c r="J157" s="1896"/>
      <c r="K157" s="1896"/>
    </row>
    <row r="158" spans="1:11" ht="15.75" customHeight="1">
      <c r="A158" s="1896"/>
      <c r="B158" s="1896"/>
      <c r="C158" s="1896"/>
      <c r="D158" s="1896"/>
      <c r="E158" s="1896"/>
      <c r="F158" s="1896"/>
      <c r="G158" s="1896"/>
      <c r="H158" s="1896"/>
      <c r="I158" s="1896"/>
      <c r="J158" s="1896"/>
      <c r="K158" s="1896"/>
    </row>
    <row r="159" spans="1:11" ht="15.75" customHeight="1">
      <c r="A159" s="1896"/>
      <c r="B159" s="1896"/>
      <c r="C159" s="1896"/>
      <c r="D159" s="1896"/>
      <c r="E159" s="1896"/>
      <c r="F159" s="1896"/>
      <c r="G159" s="1896"/>
      <c r="H159" s="1896"/>
      <c r="I159" s="1896"/>
      <c r="J159" s="1896"/>
      <c r="K159" s="1896"/>
    </row>
    <row r="160" spans="1:11" ht="15.75" customHeight="1">
      <c r="A160" s="1896"/>
      <c r="B160" s="1896"/>
      <c r="C160" s="1896"/>
      <c r="D160" s="1896"/>
      <c r="E160" s="1896"/>
      <c r="F160" s="1896"/>
      <c r="G160" s="1896"/>
      <c r="H160" s="1896"/>
      <c r="I160" s="1896"/>
      <c r="J160" s="1896"/>
      <c r="K160" s="1896"/>
    </row>
    <row r="161" spans="1:11" ht="15.75" customHeight="1">
      <c r="A161" s="1896"/>
      <c r="B161" s="1896"/>
      <c r="C161" s="1896"/>
      <c r="D161" s="1896"/>
      <c r="E161" s="1896"/>
      <c r="F161" s="1896"/>
      <c r="G161" s="1896"/>
      <c r="H161" s="1896"/>
      <c r="I161" s="1896"/>
      <c r="J161" s="1896"/>
      <c r="K161" s="1896"/>
    </row>
    <row r="162" spans="1:11" ht="15.75" customHeight="1">
      <c r="A162" s="1896"/>
      <c r="B162" s="1896"/>
      <c r="C162" s="1896"/>
      <c r="D162" s="1896"/>
      <c r="E162" s="1896"/>
      <c r="F162" s="1896"/>
      <c r="G162" s="1896"/>
      <c r="H162" s="1896"/>
      <c r="I162" s="1896"/>
      <c r="J162" s="1896"/>
      <c r="K162" s="1896"/>
    </row>
    <row r="163" spans="1:11" ht="15.75" customHeight="1">
      <c r="A163" s="1896"/>
      <c r="B163" s="1896"/>
      <c r="C163" s="1896"/>
      <c r="D163" s="1896"/>
      <c r="E163" s="1896"/>
      <c r="F163" s="1896"/>
      <c r="G163" s="1896"/>
      <c r="H163" s="1896"/>
      <c r="I163" s="1896"/>
      <c r="J163" s="1896"/>
      <c r="K163" s="1896"/>
    </row>
    <row r="164" spans="1:11" ht="15.75" customHeight="1">
      <c r="A164" s="1896"/>
      <c r="B164" s="1896"/>
      <c r="C164" s="1896"/>
      <c r="D164" s="1896"/>
      <c r="E164" s="1896"/>
      <c r="F164" s="1896"/>
      <c r="G164" s="1896"/>
      <c r="H164" s="1896"/>
      <c r="I164" s="1896"/>
      <c r="J164" s="1896"/>
      <c r="K164" s="1896"/>
    </row>
    <row r="165" spans="1:11" ht="15.75" customHeight="1">
      <c r="A165" s="1896"/>
      <c r="B165" s="1896"/>
      <c r="C165" s="1896"/>
      <c r="D165" s="1896"/>
      <c r="E165" s="1896"/>
      <c r="F165" s="1896"/>
      <c r="G165" s="1896"/>
      <c r="H165" s="1896"/>
      <c r="I165" s="1896"/>
      <c r="J165" s="1896"/>
      <c r="K165" s="1896"/>
    </row>
    <row r="166" spans="1:11" ht="15.75" customHeight="1">
      <c r="A166" s="1896"/>
      <c r="B166" s="1896"/>
      <c r="C166" s="1896"/>
      <c r="D166" s="1896"/>
      <c r="E166" s="1896"/>
      <c r="F166" s="1896"/>
      <c r="G166" s="1896"/>
      <c r="H166" s="1896"/>
      <c r="I166" s="1896"/>
      <c r="J166" s="1896"/>
      <c r="K166" s="1896"/>
    </row>
    <row r="167" spans="1:11" ht="15.75" customHeight="1">
      <c r="A167" s="1896"/>
      <c r="B167" s="1896"/>
      <c r="C167" s="1896"/>
      <c r="D167" s="1896"/>
      <c r="E167" s="1896"/>
      <c r="F167" s="1896"/>
      <c r="G167" s="1896"/>
      <c r="H167" s="1896"/>
      <c r="I167" s="1896"/>
      <c r="J167" s="1896"/>
      <c r="K167" s="1896"/>
    </row>
    <row r="168" spans="1:11" ht="15.75" customHeight="1">
      <c r="A168" s="1896"/>
      <c r="B168" s="1896"/>
      <c r="C168" s="1896"/>
      <c r="D168" s="1896"/>
      <c r="E168" s="1896"/>
      <c r="F168" s="1896"/>
      <c r="G168" s="1896"/>
      <c r="H168" s="1896"/>
      <c r="I168" s="1896"/>
      <c r="J168" s="1896"/>
      <c r="K168" s="1896"/>
    </row>
    <row r="169" spans="1:11" ht="15.75" customHeight="1">
      <c r="A169" s="1896"/>
      <c r="B169" s="1896"/>
      <c r="C169" s="1896"/>
      <c r="D169" s="1896"/>
      <c r="E169" s="1896"/>
      <c r="F169" s="1896"/>
      <c r="G169" s="1896"/>
      <c r="H169" s="1896"/>
      <c r="I169" s="1896"/>
      <c r="J169" s="1896"/>
      <c r="K169" s="1896"/>
    </row>
    <row r="170" spans="1:11" ht="15.75" customHeight="1">
      <c r="A170" s="1896"/>
      <c r="B170" s="1896"/>
      <c r="C170" s="1896"/>
      <c r="D170" s="1896"/>
      <c r="E170" s="1896"/>
      <c r="F170" s="1896"/>
      <c r="G170" s="1896"/>
      <c r="H170" s="1896"/>
      <c r="I170" s="1896"/>
      <c r="J170" s="1896"/>
      <c r="K170" s="1896"/>
    </row>
    <row r="171" spans="1:11" ht="15.75" customHeight="1">
      <c r="A171" s="1896"/>
      <c r="B171" s="1896"/>
      <c r="C171" s="1896"/>
      <c r="D171" s="1896"/>
      <c r="E171" s="1896"/>
      <c r="F171" s="1896"/>
      <c r="G171" s="1896"/>
      <c r="H171" s="1896"/>
      <c r="I171" s="1896"/>
      <c r="J171" s="1896"/>
      <c r="K171" s="1896"/>
    </row>
    <row r="172" spans="1:11" ht="15.75" customHeight="1">
      <c r="A172" s="1896"/>
      <c r="B172" s="1896"/>
      <c r="C172" s="1896"/>
      <c r="D172" s="1896"/>
      <c r="E172" s="1896"/>
      <c r="F172" s="1896"/>
      <c r="G172" s="1896"/>
      <c r="H172" s="1896"/>
      <c r="I172" s="1896"/>
      <c r="J172" s="1896"/>
      <c r="K172" s="1896"/>
    </row>
    <row r="173" spans="1:11" ht="15.75" customHeight="1">
      <c r="A173" s="1896"/>
      <c r="B173" s="1896"/>
      <c r="C173" s="1896"/>
      <c r="D173" s="1896"/>
      <c r="E173" s="1896"/>
      <c r="F173" s="1896"/>
      <c r="G173" s="1896"/>
      <c r="H173" s="1896"/>
      <c r="I173" s="1896"/>
      <c r="J173" s="1896"/>
      <c r="K173" s="1896"/>
    </row>
    <row r="174" spans="1:11" ht="15.75" customHeight="1">
      <c r="A174" s="1896"/>
      <c r="B174" s="1896"/>
      <c r="C174" s="1896"/>
      <c r="D174" s="1896"/>
      <c r="E174" s="1896"/>
      <c r="F174" s="1896"/>
      <c r="G174" s="1896"/>
      <c r="H174" s="1896"/>
      <c r="I174" s="1896"/>
      <c r="J174" s="1896"/>
      <c r="K174" s="1896"/>
    </row>
    <row r="175" spans="1:11" ht="15.75" customHeight="1">
      <c r="A175" s="1896"/>
      <c r="B175" s="1896"/>
      <c r="C175" s="1896"/>
      <c r="D175" s="1896"/>
      <c r="E175" s="1896"/>
      <c r="F175" s="1896"/>
      <c r="G175" s="1896"/>
      <c r="H175" s="1896"/>
      <c r="I175" s="1896"/>
      <c r="J175" s="1896"/>
      <c r="K175" s="1896"/>
    </row>
    <row r="176" spans="1:11" ht="15.75" customHeight="1">
      <c r="A176" s="1896"/>
      <c r="B176" s="1896"/>
      <c r="C176" s="1896"/>
      <c r="D176" s="1896"/>
      <c r="E176" s="1896"/>
      <c r="F176" s="1896"/>
      <c r="G176" s="1896"/>
      <c r="H176" s="1896"/>
      <c r="I176" s="1896"/>
      <c r="J176" s="1896"/>
      <c r="K176" s="1896"/>
    </row>
    <row r="177" spans="1:11" ht="15.75" customHeight="1">
      <c r="A177" s="1896"/>
      <c r="B177" s="1896"/>
      <c r="C177" s="1896"/>
      <c r="D177" s="1896"/>
      <c r="E177" s="1896"/>
      <c r="F177" s="1896"/>
      <c r="G177" s="1896"/>
      <c r="H177" s="1896"/>
      <c r="I177" s="1896"/>
      <c r="J177" s="1896"/>
      <c r="K177" s="1896"/>
    </row>
    <row r="178" spans="1:11" ht="15.75" customHeight="1">
      <c r="A178" s="1896"/>
      <c r="B178" s="1896"/>
      <c r="C178" s="1896"/>
      <c r="D178" s="1896"/>
      <c r="E178" s="1896"/>
      <c r="F178" s="1896"/>
      <c r="G178" s="1896"/>
      <c r="H178" s="1896"/>
      <c r="I178" s="1896"/>
      <c r="J178" s="1896"/>
      <c r="K178" s="1896"/>
    </row>
    <row r="179" spans="1:11" ht="15.75" customHeight="1">
      <c r="A179" s="1896"/>
      <c r="B179" s="1896"/>
      <c r="C179" s="1896"/>
      <c r="D179" s="1896"/>
      <c r="E179" s="1896"/>
      <c r="F179" s="1896"/>
      <c r="G179" s="1896"/>
      <c r="H179" s="1896"/>
      <c r="I179" s="1896"/>
      <c r="J179" s="1896"/>
      <c r="K179" s="1896"/>
    </row>
    <row r="180" spans="1:11" ht="15.75" customHeight="1">
      <c r="A180" s="1896"/>
      <c r="B180" s="1896"/>
      <c r="C180" s="1896"/>
      <c r="D180" s="1896"/>
      <c r="E180" s="1896"/>
      <c r="F180" s="1896"/>
      <c r="G180" s="1896"/>
      <c r="H180" s="1896"/>
      <c r="I180" s="1896"/>
      <c r="J180" s="1896"/>
      <c r="K180" s="1896"/>
    </row>
    <row r="181" spans="1:11" ht="15.75" customHeight="1">
      <c r="A181" s="1896"/>
      <c r="B181" s="1896"/>
      <c r="C181" s="1896"/>
      <c r="D181" s="1896"/>
      <c r="E181" s="1896"/>
      <c r="F181" s="1896"/>
      <c r="G181" s="1896"/>
      <c r="H181" s="1896"/>
      <c r="I181" s="1896"/>
      <c r="J181" s="1896"/>
      <c r="K181" s="1896"/>
    </row>
    <row r="182" spans="1:11" ht="15.75" customHeight="1">
      <c r="A182" s="1896"/>
      <c r="B182" s="1896"/>
      <c r="C182" s="1896"/>
      <c r="D182" s="1896"/>
      <c r="E182" s="1896"/>
      <c r="F182" s="1896"/>
      <c r="G182" s="1896"/>
      <c r="H182" s="1896"/>
      <c r="I182" s="1896"/>
      <c r="J182" s="1896"/>
      <c r="K182" s="1896"/>
    </row>
    <row r="183" spans="1:11" ht="15.75" customHeight="1">
      <c r="A183" s="1896"/>
      <c r="B183" s="1896"/>
      <c r="C183" s="1896"/>
      <c r="D183" s="1896"/>
      <c r="E183" s="1896"/>
      <c r="F183" s="1896"/>
      <c r="G183" s="1896"/>
      <c r="H183" s="1896"/>
      <c r="I183" s="1896"/>
      <c r="J183" s="1896"/>
      <c r="K183" s="1896"/>
    </row>
    <row r="184" spans="1:11" ht="15.75" customHeight="1">
      <c r="A184" s="1896"/>
      <c r="B184" s="1896"/>
      <c r="C184" s="1896"/>
      <c r="D184" s="1896"/>
      <c r="E184" s="1896"/>
      <c r="F184" s="1896"/>
      <c r="G184" s="1896"/>
      <c r="H184" s="1896"/>
      <c r="I184" s="1896"/>
      <c r="J184" s="1896"/>
      <c r="K184" s="1896"/>
    </row>
    <row r="185" spans="1:11" ht="15.75" customHeight="1">
      <c r="A185" s="1896"/>
      <c r="B185" s="1896"/>
      <c r="C185" s="1896"/>
      <c r="D185" s="1896"/>
      <c r="E185" s="1896"/>
      <c r="F185" s="1896"/>
      <c r="G185" s="1896"/>
      <c r="H185" s="1896"/>
      <c r="I185" s="1896"/>
      <c r="J185" s="1896"/>
      <c r="K185" s="1896"/>
    </row>
    <row r="186" spans="1:11" ht="15.75" customHeight="1">
      <c r="A186" s="1896"/>
      <c r="B186" s="1896"/>
      <c r="C186" s="1896"/>
      <c r="D186" s="1896"/>
      <c r="E186" s="1896"/>
      <c r="F186" s="1896"/>
      <c r="G186" s="1896"/>
      <c r="H186" s="1896"/>
      <c r="I186" s="1896"/>
      <c r="J186" s="1896"/>
      <c r="K186" s="1896"/>
    </row>
    <row r="187" spans="1:11" ht="15.75" customHeight="1">
      <c r="A187" s="1896"/>
      <c r="B187" s="1896"/>
      <c r="C187" s="1896"/>
      <c r="D187" s="1896"/>
      <c r="E187" s="1896"/>
      <c r="F187" s="1896"/>
      <c r="G187" s="1896"/>
      <c r="H187" s="1896"/>
      <c r="I187" s="1896"/>
      <c r="J187" s="1896"/>
      <c r="K187" s="1896"/>
    </row>
    <row r="188" spans="1:11" ht="15.75" customHeight="1">
      <c r="A188" s="1896"/>
      <c r="B188" s="1896"/>
      <c r="C188" s="1896"/>
      <c r="D188" s="1896"/>
      <c r="E188" s="1896"/>
      <c r="F188" s="1896"/>
      <c r="G188" s="1896"/>
      <c r="H188" s="1896"/>
      <c r="I188" s="1896"/>
      <c r="J188" s="1896"/>
      <c r="K188" s="1896"/>
    </row>
    <row r="189" spans="1:11" ht="15.75" customHeight="1">
      <c r="A189" s="1896"/>
      <c r="B189" s="1896"/>
      <c r="C189" s="1896"/>
      <c r="D189" s="1896"/>
      <c r="E189" s="1896"/>
      <c r="F189" s="1896"/>
      <c r="G189" s="1896"/>
      <c r="H189" s="1896"/>
      <c r="I189" s="1896"/>
      <c r="J189" s="1896"/>
      <c r="K189" s="1896"/>
    </row>
    <row r="190" spans="1:11" ht="15.75" customHeight="1">
      <c r="A190" s="1896"/>
      <c r="B190" s="1896"/>
      <c r="C190" s="1896"/>
      <c r="D190" s="1896"/>
      <c r="E190" s="1896"/>
      <c r="F190" s="1896"/>
      <c r="G190" s="1896"/>
      <c r="H190" s="1896"/>
      <c r="I190" s="1896"/>
      <c r="J190" s="1896"/>
      <c r="K190" s="1896"/>
    </row>
    <row r="191" spans="1:11" ht="15.75" customHeight="1">
      <c r="A191" s="1896"/>
      <c r="B191" s="1896"/>
      <c r="C191" s="1896"/>
      <c r="D191" s="1896"/>
      <c r="E191" s="1896"/>
      <c r="F191" s="1896"/>
      <c r="G191" s="1896"/>
      <c r="H191" s="1896"/>
      <c r="I191" s="1896"/>
      <c r="J191" s="1896"/>
      <c r="K191" s="1896"/>
    </row>
    <row r="192" spans="1:11" ht="15.75" customHeight="1">
      <c r="A192" s="1896"/>
      <c r="B192" s="1896"/>
      <c r="C192" s="1896"/>
      <c r="D192" s="1896"/>
      <c r="E192" s="1896"/>
      <c r="F192" s="1896"/>
      <c r="G192" s="1896"/>
      <c r="H192" s="1896"/>
      <c r="I192" s="1896"/>
      <c r="J192" s="1896"/>
      <c r="K192" s="1896"/>
    </row>
    <row r="193" spans="1:11" ht="15.75" customHeight="1">
      <c r="A193" s="1896"/>
      <c r="B193" s="1896"/>
      <c r="C193" s="1896"/>
      <c r="D193" s="1896"/>
      <c r="E193" s="1896"/>
      <c r="F193" s="1896"/>
      <c r="G193" s="1896"/>
      <c r="H193" s="1896"/>
      <c r="I193" s="1896"/>
      <c r="J193" s="1896"/>
      <c r="K193" s="1896"/>
    </row>
    <row r="194" spans="1:11" ht="15.75" customHeight="1">
      <c r="A194" s="1896"/>
      <c r="B194" s="1896"/>
      <c r="C194" s="1896"/>
      <c r="D194" s="1896"/>
      <c r="E194" s="1896"/>
      <c r="F194" s="1896"/>
      <c r="G194" s="1896"/>
      <c r="H194" s="1896"/>
      <c r="I194" s="1896"/>
      <c r="J194" s="1896"/>
      <c r="K194" s="1896"/>
    </row>
    <row r="195" spans="1:11" ht="15.75" customHeight="1">
      <c r="A195" s="1896"/>
      <c r="B195" s="1896"/>
      <c r="C195" s="1896"/>
      <c r="D195" s="1896"/>
      <c r="E195" s="1896"/>
      <c r="F195" s="1896"/>
      <c r="G195" s="1896"/>
      <c r="H195" s="1896"/>
      <c r="I195" s="1896"/>
      <c r="J195" s="1896"/>
      <c r="K195" s="1896"/>
    </row>
    <row r="196" spans="1:11" ht="15.75" customHeight="1">
      <c r="A196" s="1896"/>
      <c r="B196" s="1896"/>
      <c r="C196" s="1896"/>
      <c r="D196" s="1896"/>
      <c r="E196" s="1896"/>
      <c r="F196" s="1896"/>
      <c r="G196" s="1896"/>
      <c r="H196" s="1896"/>
      <c r="I196" s="1896"/>
      <c r="J196" s="1896"/>
      <c r="K196" s="1896"/>
    </row>
    <row r="197" spans="1:11" ht="15.75" customHeight="1">
      <c r="A197" s="1896"/>
      <c r="B197" s="1896"/>
      <c r="C197" s="1896"/>
      <c r="D197" s="1896"/>
      <c r="E197" s="1896"/>
      <c r="F197" s="1896"/>
      <c r="G197" s="1896"/>
      <c r="H197" s="1896"/>
      <c r="I197" s="1896"/>
      <c r="J197" s="1896"/>
      <c r="K197" s="1896"/>
    </row>
    <row r="198" spans="1:11" ht="15.75" customHeight="1">
      <c r="A198" s="1896"/>
      <c r="B198" s="1896"/>
      <c r="C198" s="1896"/>
      <c r="D198" s="1896"/>
      <c r="E198" s="1896"/>
      <c r="F198" s="1896"/>
      <c r="G198" s="1896"/>
      <c r="H198" s="1896"/>
      <c r="I198" s="1896"/>
      <c r="J198" s="1896"/>
      <c r="K198" s="1896"/>
    </row>
    <row r="199" spans="1:11" ht="15.75" customHeight="1">
      <c r="A199" s="1896"/>
      <c r="B199" s="1896"/>
      <c r="C199" s="1896"/>
      <c r="D199" s="1896"/>
      <c r="E199" s="1896"/>
      <c r="F199" s="1896"/>
      <c r="G199" s="1896"/>
      <c r="H199" s="1896"/>
      <c r="I199" s="1896"/>
      <c r="J199" s="1896"/>
      <c r="K199" s="1896"/>
    </row>
    <row r="200" spans="1:11" ht="15.75" customHeight="1">
      <c r="A200" s="1896"/>
      <c r="B200" s="1896"/>
      <c r="C200" s="1896"/>
      <c r="D200" s="1896"/>
      <c r="E200" s="1896"/>
      <c r="F200" s="1896"/>
      <c r="G200" s="1896"/>
      <c r="H200" s="1896"/>
      <c r="I200" s="1896"/>
      <c r="J200" s="1896"/>
      <c r="K200" s="1896"/>
    </row>
    <row r="201" spans="1:11" ht="15.75" customHeight="1">
      <c r="A201" s="1896"/>
      <c r="B201" s="1896"/>
      <c r="C201" s="1896"/>
      <c r="D201" s="1896"/>
      <c r="E201" s="1896"/>
      <c r="F201" s="1896"/>
      <c r="G201" s="1896"/>
      <c r="H201" s="1896"/>
      <c r="I201" s="1896"/>
      <c r="J201" s="1896"/>
      <c r="K201" s="1896"/>
    </row>
    <row r="202" spans="1:11" ht="15.75" customHeight="1">
      <c r="A202" s="1896"/>
      <c r="B202" s="1896"/>
      <c r="C202" s="1896"/>
      <c r="D202" s="1896"/>
      <c r="E202" s="1896"/>
      <c r="F202" s="1896"/>
      <c r="G202" s="1896"/>
      <c r="H202" s="1896"/>
      <c r="I202" s="1896"/>
      <c r="J202" s="1896"/>
      <c r="K202" s="1896"/>
    </row>
    <row r="203" spans="1:11" ht="15.75" customHeight="1">
      <c r="A203" s="1896"/>
      <c r="B203" s="1896"/>
      <c r="C203" s="1896"/>
      <c r="D203" s="1896"/>
      <c r="E203" s="1896"/>
      <c r="F203" s="1896"/>
      <c r="G203" s="1896"/>
      <c r="H203" s="1896"/>
      <c r="I203" s="1896"/>
      <c r="J203" s="1896"/>
      <c r="K203" s="1896"/>
    </row>
    <row r="204" spans="1:11" ht="15.75" customHeight="1">
      <c r="A204" s="1896"/>
      <c r="B204" s="1896"/>
      <c r="C204" s="1896"/>
      <c r="D204" s="1896"/>
      <c r="E204" s="1896"/>
      <c r="F204" s="1896"/>
      <c r="G204" s="1896"/>
      <c r="H204" s="1896"/>
      <c r="I204" s="1896"/>
      <c r="J204" s="1896"/>
      <c r="K204" s="1896"/>
    </row>
    <row r="205" spans="1:11" ht="15.75" customHeight="1">
      <c r="A205" s="1896"/>
      <c r="B205" s="1896"/>
      <c r="C205" s="1896"/>
      <c r="D205" s="1896"/>
      <c r="E205" s="1896"/>
      <c r="F205" s="1896"/>
      <c r="G205" s="1896"/>
      <c r="H205" s="1896"/>
      <c r="I205" s="1896"/>
      <c r="J205" s="1896"/>
      <c r="K205" s="1896"/>
    </row>
    <row r="206" spans="1:11" ht="15.75" customHeight="1">
      <c r="A206" s="1896"/>
      <c r="B206" s="1896"/>
      <c r="C206" s="1896"/>
      <c r="D206" s="1896"/>
      <c r="E206" s="1896"/>
      <c r="F206" s="1896"/>
      <c r="G206" s="1896"/>
      <c r="H206" s="1896"/>
      <c r="I206" s="1896"/>
      <c r="J206" s="1896"/>
      <c r="K206" s="1896"/>
    </row>
    <row r="207" spans="1:11" ht="15.75" customHeight="1">
      <c r="A207" s="1896"/>
      <c r="B207" s="1896"/>
      <c r="C207" s="1896"/>
      <c r="D207" s="1896"/>
      <c r="E207" s="1896"/>
      <c r="F207" s="1896"/>
      <c r="G207" s="1896"/>
      <c r="H207" s="1896"/>
      <c r="I207" s="1896"/>
      <c r="J207" s="1896"/>
      <c r="K207" s="1896"/>
    </row>
    <row r="208" spans="1:11" ht="15.75" customHeight="1">
      <c r="A208" s="1896"/>
      <c r="B208" s="1896"/>
      <c r="C208" s="1896"/>
      <c r="D208" s="1896"/>
      <c r="E208" s="1896"/>
      <c r="F208" s="1896"/>
      <c r="G208" s="1896"/>
      <c r="H208" s="1896"/>
      <c r="I208" s="1896"/>
      <c r="J208" s="1896"/>
      <c r="K208" s="1896"/>
    </row>
    <row r="209" spans="1:11" ht="15.75" customHeight="1">
      <c r="A209" s="1896"/>
      <c r="B209" s="1896"/>
      <c r="C209" s="1896"/>
      <c r="D209" s="1896"/>
      <c r="E209" s="1896"/>
      <c r="F209" s="1896"/>
      <c r="G209" s="1896"/>
      <c r="H209" s="1896"/>
      <c r="I209" s="1896"/>
      <c r="J209" s="1896"/>
      <c r="K209" s="1896"/>
    </row>
    <row r="210" spans="1:11" ht="15.75" customHeight="1">
      <c r="A210" s="1896"/>
      <c r="B210" s="1896"/>
      <c r="C210" s="1896"/>
      <c r="D210" s="1896"/>
      <c r="E210" s="1896"/>
      <c r="F210" s="1896"/>
      <c r="G210" s="1896"/>
      <c r="H210" s="1896"/>
      <c r="I210" s="1896"/>
      <c r="J210" s="1896"/>
      <c r="K210" s="1896"/>
    </row>
    <row r="211" spans="1:11" ht="15.75" customHeight="1">
      <c r="A211" s="1896"/>
      <c r="B211" s="1896"/>
      <c r="C211" s="1896"/>
      <c r="D211" s="1896"/>
      <c r="E211" s="1896"/>
      <c r="F211" s="1896"/>
      <c r="G211" s="1896"/>
      <c r="H211" s="1896"/>
      <c r="I211" s="1896"/>
      <c r="J211" s="1896"/>
      <c r="K211" s="1896"/>
    </row>
    <row r="212" spans="1:11" ht="15.75" customHeight="1">
      <c r="A212" s="1896"/>
      <c r="B212" s="1896"/>
      <c r="C212" s="1896"/>
      <c r="D212" s="1896"/>
      <c r="E212" s="1896"/>
      <c r="F212" s="1896"/>
      <c r="G212" s="1896"/>
      <c r="H212" s="1896"/>
      <c r="I212" s="1896"/>
      <c r="J212" s="1896"/>
      <c r="K212" s="1896"/>
    </row>
    <row r="213" spans="1:11" ht="15.75" customHeight="1">
      <c r="A213" s="1896"/>
      <c r="B213" s="1896"/>
      <c r="C213" s="1896"/>
      <c r="D213" s="1896"/>
      <c r="E213" s="1896"/>
      <c r="F213" s="1896"/>
      <c r="G213" s="1896"/>
      <c r="H213" s="1896"/>
      <c r="I213" s="1896"/>
      <c r="J213" s="1896"/>
      <c r="K213" s="1896"/>
    </row>
    <row r="214" spans="1:11" ht="15.75" customHeight="1">
      <c r="A214" s="1896"/>
      <c r="B214" s="1896"/>
      <c r="C214" s="1896"/>
      <c r="D214" s="1896"/>
      <c r="E214" s="1896"/>
      <c r="F214" s="1896"/>
      <c r="G214" s="1896"/>
      <c r="H214" s="1896"/>
      <c r="I214" s="1896"/>
      <c r="J214" s="1896"/>
      <c r="K214" s="1896"/>
    </row>
    <row r="215" spans="1:11" ht="15.75" customHeight="1">
      <c r="A215" s="1896"/>
      <c r="B215" s="1896"/>
      <c r="C215" s="1896"/>
      <c r="D215" s="1896"/>
      <c r="E215" s="1896"/>
      <c r="F215" s="1896"/>
      <c r="G215" s="1896"/>
      <c r="H215" s="1896"/>
      <c r="I215" s="1896"/>
      <c r="J215" s="1896"/>
      <c r="K215" s="1896"/>
    </row>
    <row r="216" spans="1:11" ht="15.75" customHeight="1">
      <c r="A216" s="1896"/>
      <c r="B216" s="1896"/>
      <c r="C216" s="1896"/>
      <c r="D216" s="1896"/>
      <c r="E216" s="1896"/>
      <c r="F216" s="1896"/>
      <c r="G216" s="1896"/>
      <c r="H216" s="1896"/>
      <c r="I216" s="1896"/>
      <c r="J216" s="1896"/>
      <c r="K216" s="1896"/>
    </row>
    <row r="217" spans="1:11" ht="15.75" customHeight="1">
      <c r="A217" s="1896"/>
      <c r="B217" s="1896"/>
      <c r="C217" s="1896"/>
      <c r="D217" s="1896"/>
      <c r="E217" s="1896"/>
      <c r="F217" s="1896"/>
      <c r="G217" s="1896"/>
      <c r="H217" s="1896"/>
      <c r="I217" s="1896"/>
      <c r="J217" s="1896"/>
      <c r="K217" s="1895"/>
    </row>
    <row r="218" spans="1:11" ht="15.75" customHeight="1">
      <c r="A218" s="1896"/>
      <c r="B218" s="1896"/>
      <c r="C218" s="1896"/>
      <c r="D218" s="1896"/>
      <c r="E218" s="1896"/>
      <c r="F218" s="1896"/>
      <c r="G218" s="1896"/>
      <c r="H218" s="1896"/>
      <c r="I218" s="1896"/>
      <c r="J218" s="1896"/>
      <c r="K218" s="1895"/>
    </row>
    <row r="219" spans="1:11" ht="15.75" customHeight="1">
      <c r="A219" s="1896"/>
      <c r="B219" s="1896"/>
      <c r="C219" s="1896"/>
      <c r="D219" s="1896"/>
      <c r="E219" s="1896"/>
      <c r="F219" s="1896"/>
      <c r="G219" s="1896"/>
      <c r="H219" s="1896"/>
      <c r="I219" s="1896"/>
      <c r="J219" s="1896"/>
      <c r="K219" s="1895"/>
    </row>
    <row r="220" spans="1:11" ht="15.75" customHeight="1">
      <c r="A220" s="1896"/>
      <c r="B220" s="1896"/>
      <c r="C220" s="1896"/>
      <c r="D220" s="1896"/>
      <c r="E220" s="1896"/>
      <c r="F220" s="1896"/>
      <c r="G220" s="1896"/>
      <c r="H220" s="1896"/>
      <c r="I220" s="1896"/>
      <c r="J220" s="1896"/>
      <c r="K220" s="1895"/>
    </row>
    <row r="221" spans="1:11" ht="15.75" customHeight="1">
      <c r="A221" s="1896"/>
      <c r="B221" s="1896"/>
      <c r="C221" s="1896"/>
      <c r="D221" s="1896"/>
      <c r="E221" s="1896"/>
      <c r="F221" s="1896"/>
      <c r="G221" s="1896"/>
      <c r="H221" s="1896"/>
      <c r="I221" s="1896"/>
      <c r="J221" s="1896"/>
      <c r="K221" s="1895"/>
    </row>
    <row r="222" spans="1:11" ht="15.75" customHeight="1">
      <c r="A222" s="1895"/>
      <c r="B222" s="1895"/>
      <c r="C222" s="1895"/>
      <c r="D222" s="1895"/>
      <c r="E222" s="1895"/>
      <c r="F222" s="1895"/>
      <c r="G222" s="1895"/>
      <c r="H222" s="1895"/>
      <c r="I222" s="1895"/>
      <c r="J222" s="1895"/>
      <c r="K222" s="1895"/>
    </row>
    <row r="223" spans="1:11" ht="15.75" customHeight="1">
      <c r="A223" s="1895"/>
      <c r="B223" s="1895"/>
      <c r="C223" s="1895"/>
      <c r="D223" s="1895"/>
      <c r="E223" s="1895"/>
      <c r="F223" s="1895"/>
      <c r="G223" s="1895"/>
      <c r="H223" s="1895"/>
      <c r="I223" s="1895"/>
      <c r="J223" s="1895"/>
      <c r="K223" s="1895"/>
    </row>
    <row r="224" spans="1:11" ht="15.75" customHeight="1">
      <c r="A224" s="1895"/>
      <c r="B224" s="1895"/>
      <c r="C224" s="1895"/>
      <c r="D224" s="1895"/>
      <c r="E224" s="1895"/>
      <c r="F224" s="1895"/>
      <c r="G224" s="1895"/>
      <c r="H224" s="1895"/>
      <c r="I224" s="1895"/>
      <c r="J224" s="1895"/>
      <c r="K224" s="1895"/>
    </row>
    <row r="225" spans="1:11" ht="15.75" customHeight="1">
      <c r="A225" s="1895"/>
      <c r="B225" s="1895"/>
      <c r="C225" s="1895"/>
      <c r="D225" s="1895"/>
      <c r="E225" s="1895"/>
      <c r="F225" s="1895"/>
      <c r="G225" s="1895"/>
      <c r="H225" s="1895"/>
      <c r="I225" s="1895"/>
      <c r="J225" s="1895"/>
      <c r="K225" s="1895"/>
    </row>
    <row r="226" spans="1:11" ht="15.75" customHeight="1">
      <c r="A226" s="1895"/>
      <c r="B226" s="1895"/>
      <c r="C226" s="1895"/>
      <c r="D226" s="1895"/>
      <c r="E226" s="1895"/>
      <c r="F226" s="1895"/>
      <c r="G226" s="1895"/>
      <c r="H226" s="1895"/>
      <c r="I226" s="1895"/>
      <c r="J226" s="1895"/>
      <c r="K226" s="1895"/>
    </row>
    <row r="227" spans="1:11" ht="15.75" customHeight="1">
      <c r="A227" s="1895"/>
      <c r="B227" s="1895"/>
      <c r="C227" s="1895"/>
      <c r="D227" s="1895"/>
      <c r="E227" s="1895"/>
      <c r="F227" s="1895"/>
      <c r="G227" s="1895"/>
      <c r="H227" s="1895"/>
      <c r="I227" s="1895"/>
      <c r="J227" s="1895"/>
      <c r="K227" s="1895"/>
    </row>
    <row r="228" spans="1:11" ht="15.75" customHeight="1">
      <c r="A228" s="1895"/>
      <c r="B228" s="1895"/>
      <c r="C228" s="1895"/>
      <c r="D228" s="1895"/>
      <c r="E228" s="1895"/>
      <c r="F228" s="1895"/>
      <c r="G228" s="1895"/>
      <c r="H228" s="1895"/>
      <c r="I228" s="1895"/>
      <c r="J228" s="1895"/>
      <c r="K228" s="1895"/>
    </row>
    <row r="229" spans="1:11" ht="15.75" customHeight="1">
      <c r="A229" s="1895"/>
      <c r="B229" s="1895"/>
      <c r="C229" s="1895"/>
      <c r="D229" s="1895"/>
      <c r="E229" s="1895"/>
      <c r="F229" s="1895"/>
      <c r="G229" s="1895"/>
      <c r="H229" s="1895"/>
      <c r="I229" s="1895"/>
      <c r="J229" s="1895"/>
      <c r="K229" s="1895"/>
    </row>
    <row r="230" spans="1:11" ht="15.75" customHeight="1">
      <c r="A230" s="1895"/>
      <c r="B230" s="1895"/>
      <c r="C230" s="1895"/>
      <c r="D230" s="1895"/>
      <c r="E230" s="1895"/>
      <c r="F230" s="1895"/>
      <c r="G230" s="1895"/>
      <c r="H230" s="1895"/>
      <c r="I230" s="1895"/>
      <c r="J230" s="1895"/>
      <c r="K230" s="1895"/>
    </row>
    <row r="231" spans="1:11" ht="15.75" customHeight="1">
      <c r="A231" s="1895"/>
      <c r="B231" s="1895"/>
      <c r="C231" s="1895"/>
      <c r="D231" s="1895"/>
      <c r="E231" s="1895"/>
      <c r="F231" s="1895"/>
      <c r="G231" s="1895"/>
      <c r="H231" s="1895"/>
      <c r="I231" s="1895"/>
      <c r="J231" s="1895"/>
      <c r="K231" s="1895"/>
    </row>
    <row r="232" spans="1:11" ht="15.75" customHeight="1">
      <c r="A232" s="1895"/>
      <c r="B232" s="1895"/>
      <c r="C232" s="1895"/>
      <c r="D232" s="1895"/>
      <c r="E232" s="1895"/>
      <c r="F232" s="1895"/>
      <c r="G232" s="1895"/>
      <c r="H232" s="1895"/>
      <c r="I232" s="1895"/>
      <c r="J232" s="1895"/>
      <c r="K232" s="1895"/>
    </row>
    <row r="233" spans="1:11" ht="15.75" customHeight="1">
      <c r="A233" s="1895"/>
      <c r="B233" s="1895"/>
      <c r="C233" s="1895"/>
      <c r="D233" s="1895"/>
      <c r="E233" s="1895"/>
      <c r="F233" s="1895"/>
      <c r="G233" s="1895"/>
      <c r="H233" s="1895"/>
      <c r="I233" s="1895"/>
      <c r="J233" s="1895"/>
      <c r="K233" s="1895"/>
    </row>
    <row r="234" spans="1:11" ht="15.75" customHeight="1">
      <c r="A234" s="1895"/>
      <c r="B234" s="1895"/>
      <c r="C234" s="1895"/>
      <c r="D234" s="1895"/>
      <c r="E234" s="1895"/>
      <c r="F234" s="1895"/>
      <c r="G234" s="1895"/>
      <c r="H234" s="1895"/>
      <c r="I234" s="1895"/>
      <c r="J234" s="1895"/>
      <c r="K234" s="1895"/>
    </row>
    <row r="235" spans="1:11" ht="15.75" customHeight="1">
      <c r="A235" s="1895"/>
      <c r="B235" s="1895"/>
      <c r="C235" s="1895"/>
      <c r="D235" s="1895"/>
      <c r="E235" s="1895"/>
      <c r="F235" s="1895"/>
      <c r="G235" s="1895"/>
      <c r="H235" s="1895"/>
      <c r="I235" s="1895"/>
      <c r="J235" s="1895"/>
      <c r="K235" s="1895"/>
    </row>
    <row r="236" spans="1:11" ht="15.75" customHeight="1">
      <c r="A236" s="1895"/>
      <c r="B236" s="1895"/>
      <c r="C236" s="1895"/>
      <c r="D236" s="1895"/>
      <c r="E236" s="1895"/>
      <c r="F236" s="1895"/>
      <c r="G236" s="1895"/>
      <c r="H236" s="1895"/>
      <c r="I236" s="1895"/>
      <c r="J236" s="1895"/>
      <c r="K236" s="1895"/>
    </row>
    <row r="237" spans="1:11" ht="15.75" customHeight="1">
      <c r="A237" s="1895"/>
      <c r="B237" s="1895"/>
      <c r="C237" s="1895"/>
      <c r="D237" s="1895"/>
      <c r="E237" s="1895"/>
      <c r="F237" s="1895"/>
      <c r="G237" s="1895"/>
      <c r="H237" s="1895"/>
      <c r="I237" s="1895"/>
      <c r="J237" s="1895"/>
      <c r="K237" s="1895"/>
    </row>
    <row r="238" spans="1:11" ht="15.75" customHeight="1">
      <c r="A238" s="1895"/>
      <c r="B238" s="1895"/>
      <c r="C238" s="1895"/>
      <c r="D238" s="1895"/>
      <c r="E238" s="1895"/>
      <c r="F238" s="1895"/>
      <c r="G238" s="1895"/>
      <c r="H238" s="1895"/>
      <c r="I238" s="1895"/>
      <c r="J238" s="1895"/>
      <c r="K238" s="1895"/>
    </row>
    <row r="239" spans="1:11" ht="15.75" customHeight="1">
      <c r="A239" s="1895"/>
      <c r="B239" s="1895"/>
      <c r="C239" s="1895"/>
      <c r="D239" s="1895"/>
      <c r="E239" s="1895"/>
      <c r="F239" s="1895"/>
      <c r="G239" s="1895"/>
      <c r="H239" s="1895"/>
      <c r="I239" s="1895"/>
      <c r="J239" s="1895"/>
      <c r="K239" s="1895"/>
    </row>
    <row r="240" spans="1:11" ht="15.75" customHeight="1">
      <c r="A240" s="1895"/>
      <c r="B240" s="1895"/>
      <c r="C240" s="1895"/>
      <c r="D240" s="1895"/>
      <c r="E240" s="1895"/>
      <c r="F240" s="1895"/>
      <c r="G240" s="1895"/>
      <c r="H240" s="1895"/>
      <c r="I240" s="1895"/>
      <c r="J240" s="1895"/>
      <c r="K240" s="1895"/>
    </row>
    <row r="241" spans="1:11" ht="15.75" customHeight="1">
      <c r="A241" s="1895"/>
      <c r="B241" s="1895"/>
      <c r="C241" s="1895"/>
      <c r="D241" s="1895"/>
      <c r="E241" s="1895"/>
      <c r="F241" s="1895"/>
      <c r="G241" s="1895"/>
      <c r="H241" s="1895"/>
      <c r="I241" s="1895"/>
      <c r="J241" s="1895"/>
      <c r="K241" s="1895"/>
    </row>
    <row r="242" spans="1:11" ht="15.75" customHeight="1">
      <c r="A242" s="1895"/>
      <c r="B242" s="1895"/>
      <c r="C242" s="1895"/>
      <c r="D242" s="1895"/>
      <c r="E242" s="1895"/>
      <c r="F242" s="1895"/>
      <c r="G242" s="1895"/>
      <c r="H242" s="1895"/>
      <c r="I242" s="1895"/>
      <c r="J242" s="1895"/>
      <c r="K242" s="1895"/>
    </row>
    <row r="243" spans="1:11" ht="15.75" customHeight="1">
      <c r="A243" s="1895"/>
      <c r="B243" s="1895"/>
      <c r="C243" s="1895"/>
      <c r="D243" s="1895"/>
      <c r="E243" s="1895"/>
      <c r="F243" s="1895"/>
      <c r="G243" s="1895"/>
      <c r="H243" s="1895"/>
      <c r="I243" s="1895"/>
      <c r="J243" s="1895"/>
      <c r="K243" s="1895"/>
    </row>
    <row r="244" spans="1:11" ht="15.75" customHeight="1">
      <c r="A244" s="1895"/>
      <c r="B244" s="1895"/>
      <c r="C244" s="1895"/>
      <c r="D244" s="1895"/>
      <c r="E244" s="1895"/>
      <c r="F244" s="1895"/>
      <c r="G244" s="1895"/>
      <c r="H244" s="1895"/>
      <c r="I244" s="1895"/>
      <c r="J244" s="1895"/>
      <c r="K244" s="1895"/>
    </row>
    <row r="245" spans="1:11" ht="15.75" customHeight="1">
      <c r="A245" s="1895"/>
      <c r="B245" s="1895"/>
      <c r="C245" s="1895"/>
      <c r="D245" s="1895"/>
      <c r="E245" s="1895"/>
      <c r="F245" s="1895"/>
      <c r="G245" s="1895"/>
      <c r="H245" s="1895"/>
      <c r="I245" s="1895"/>
      <c r="J245" s="1895"/>
      <c r="K245" s="1895"/>
    </row>
    <row r="246" spans="1:11" ht="15.75" customHeight="1">
      <c r="A246" s="1895"/>
      <c r="B246" s="1895"/>
      <c r="C246" s="1895"/>
      <c r="D246" s="1895"/>
      <c r="E246" s="1895"/>
      <c r="F246" s="1895"/>
      <c r="G246" s="1895"/>
      <c r="H246" s="1895"/>
      <c r="I246" s="1895"/>
      <c r="J246" s="1895"/>
      <c r="K246" s="1895"/>
    </row>
    <row r="247" spans="1:11" ht="15.75" customHeight="1">
      <c r="A247" s="1895"/>
      <c r="B247" s="1895"/>
      <c r="C247" s="1895"/>
      <c r="D247" s="1895"/>
      <c r="E247" s="1895"/>
      <c r="F247" s="1895"/>
      <c r="G247" s="1895"/>
      <c r="H247" s="1895"/>
      <c r="I247" s="1895"/>
      <c r="J247" s="1895"/>
      <c r="K247" s="1895"/>
    </row>
    <row r="248" spans="1:11" ht="15.75" customHeight="1">
      <c r="A248" s="1895"/>
      <c r="B248" s="1895"/>
      <c r="C248" s="1895"/>
      <c r="D248" s="1895"/>
      <c r="E248" s="1895"/>
      <c r="F248" s="1895"/>
      <c r="G248" s="1895"/>
      <c r="H248" s="1895"/>
      <c r="I248" s="1895"/>
      <c r="J248" s="1895"/>
      <c r="K248" s="1895"/>
    </row>
    <row r="249" spans="1:11" ht="15.75" customHeight="1">
      <c r="A249" s="1895"/>
      <c r="B249" s="1895"/>
      <c r="C249" s="1895"/>
      <c r="D249" s="1895"/>
      <c r="E249" s="1895"/>
      <c r="F249" s="1895"/>
      <c r="G249" s="1895"/>
      <c r="H249" s="1895"/>
      <c r="I249" s="1895"/>
      <c r="J249" s="1895"/>
      <c r="K249" s="1895"/>
    </row>
    <row r="250" spans="1:11" ht="15.75" customHeight="1">
      <c r="A250" s="1895"/>
      <c r="B250" s="1895"/>
      <c r="C250" s="1895"/>
      <c r="D250" s="1895"/>
      <c r="E250" s="1895"/>
      <c r="F250" s="1895"/>
      <c r="G250" s="1895"/>
      <c r="H250" s="1895"/>
      <c r="I250" s="1895"/>
      <c r="J250" s="1895"/>
      <c r="K250" s="1895"/>
    </row>
    <row r="251" spans="1:11" ht="15.75" customHeight="1">
      <c r="A251" s="1895"/>
      <c r="B251" s="1895"/>
      <c r="C251" s="1895"/>
      <c r="D251" s="1895"/>
      <c r="E251" s="1895"/>
      <c r="F251" s="1895"/>
      <c r="G251" s="1895"/>
      <c r="H251" s="1895"/>
      <c r="I251" s="1895"/>
      <c r="J251" s="1895"/>
      <c r="K251" s="1895"/>
    </row>
    <row r="252" spans="1:11" ht="15.75" customHeight="1">
      <c r="A252" s="1895"/>
      <c r="B252" s="1895"/>
      <c r="C252" s="1895"/>
      <c r="D252" s="1895"/>
      <c r="E252" s="1895"/>
      <c r="F252" s="1895"/>
      <c r="G252" s="1895"/>
      <c r="H252" s="1895"/>
      <c r="I252" s="1895"/>
      <c r="J252" s="1895"/>
      <c r="K252" s="1895"/>
    </row>
    <row r="253" spans="1:11" ht="15.75" customHeight="1">
      <c r="A253" s="1895"/>
      <c r="B253" s="1895"/>
      <c r="C253" s="1895"/>
      <c r="D253" s="1895"/>
      <c r="E253" s="1895"/>
      <c r="F253" s="1895"/>
      <c r="G253" s="1895"/>
      <c r="H253" s="1895"/>
      <c r="I253" s="1895"/>
      <c r="J253" s="1895"/>
      <c r="K253" s="1895"/>
    </row>
    <row r="254" spans="1:11" ht="15.75" customHeight="1">
      <c r="A254" s="1895"/>
      <c r="B254" s="1895"/>
      <c r="C254" s="1895"/>
      <c r="D254" s="1895"/>
      <c r="E254" s="1895"/>
      <c r="F254" s="1895"/>
      <c r="G254" s="1895"/>
      <c r="H254" s="1895"/>
      <c r="I254" s="1895"/>
      <c r="J254" s="1895"/>
      <c r="K254" s="1895"/>
    </row>
    <row r="255" spans="1:11" ht="15.75" customHeight="1">
      <c r="A255" s="1895"/>
      <c r="B255" s="1895"/>
      <c r="C255" s="1895"/>
      <c r="D255" s="1895"/>
      <c r="E255" s="1895"/>
      <c r="F255" s="1895"/>
      <c r="G255" s="1895"/>
      <c r="H255" s="1895"/>
      <c r="I255" s="1895"/>
      <c r="J255" s="1895"/>
      <c r="K255" s="1895"/>
    </row>
    <row r="256" spans="1:11" ht="15.75" customHeight="1">
      <c r="A256" s="1895"/>
      <c r="B256" s="1895"/>
      <c r="C256" s="1895"/>
      <c r="D256" s="1895"/>
      <c r="E256" s="1895"/>
      <c r="F256" s="1895"/>
      <c r="G256" s="1895"/>
      <c r="H256" s="1895"/>
      <c r="I256" s="1895"/>
      <c r="J256" s="1895"/>
      <c r="K256" s="1895"/>
    </row>
    <row r="257" spans="1:11" ht="15.75" customHeight="1">
      <c r="A257" s="1895"/>
      <c r="B257" s="1895"/>
      <c r="C257" s="1895"/>
      <c r="D257" s="1895"/>
      <c r="E257" s="1895"/>
      <c r="F257" s="1895"/>
      <c r="G257" s="1895"/>
      <c r="H257" s="1895"/>
      <c r="I257" s="1895"/>
      <c r="J257" s="1895"/>
      <c r="K257" s="1895"/>
    </row>
    <row r="258" spans="1:11" ht="15.75" customHeight="1">
      <c r="A258" s="1895"/>
      <c r="B258" s="1895"/>
      <c r="C258" s="1895"/>
      <c r="D258" s="1895"/>
      <c r="E258" s="1895"/>
      <c r="F258" s="1895"/>
      <c r="G258" s="1895"/>
      <c r="H258" s="1895"/>
      <c r="I258" s="1895"/>
      <c r="J258" s="1895"/>
      <c r="K258" s="1895"/>
    </row>
    <row r="259" spans="1:11" ht="15.75" customHeight="1">
      <c r="A259" s="1895"/>
      <c r="B259" s="1895"/>
      <c r="C259" s="1895"/>
      <c r="D259" s="1895"/>
      <c r="E259" s="1895"/>
      <c r="F259" s="1895"/>
      <c r="G259" s="1895"/>
      <c r="H259" s="1895"/>
      <c r="I259" s="1895"/>
      <c r="J259" s="1895"/>
      <c r="K259" s="1895"/>
    </row>
    <row r="260" spans="1:11" ht="15.75" customHeight="1">
      <c r="A260" s="1895"/>
      <c r="B260" s="1895"/>
      <c r="C260" s="1895"/>
      <c r="D260" s="1895"/>
      <c r="E260" s="1895"/>
      <c r="F260" s="1895"/>
      <c r="G260" s="1895"/>
      <c r="H260" s="1895"/>
      <c r="I260" s="1895"/>
      <c r="J260" s="1895"/>
      <c r="K260" s="1895"/>
    </row>
    <row r="261" spans="1:11" ht="15.75" customHeight="1">
      <c r="A261" s="1895"/>
      <c r="B261" s="1895"/>
      <c r="C261" s="1895"/>
      <c r="D261" s="1895"/>
      <c r="E261" s="1895"/>
      <c r="F261" s="1895"/>
      <c r="G261" s="1895"/>
      <c r="H261" s="1895"/>
      <c r="I261" s="1895"/>
      <c r="J261" s="1895"/>
      <c r="K261" s="1895"/>
    </row>
    <row r="262" spans="1:11" ht="15.75" customHeight="1">
      <c r="A262" s="1895"/>
      <c r="B262" s="1895"/>
      <c r="C262" s="1895"/>
      <c r="D262" s="1895"/>
      <c r="E262" s="1895"/>
      <c r="F262" s="1895"/>
      <c r="G262" s="1895"/>
      <c r="H262" s="1895"/>
      <c r="I262" s="1895"/>
      <c r="J262" s="1895"/>
      <c r="K262" s="1895"/>
    </row>
    <row r="263" spans="1:11" ht="15.75" customHeight="1">
      <c r="A263" s="1895"/>
      <c r="B263" s="1895"/>
      <c r="C263" s="1895"/>
      <c r="D263" s="1895"/>
      <c r="E263" s="1895"/>
      <c r="F263" s="1895"/>
      <c r="G263" s="1895"/>
      <c r="H263" s="1895"/>
      <c r="I263" s="1895"/>
      <c r="J263" s="1895"/>
      <c r="K263" s="1895"/>
    </row>
    <row r="264" spans="1:11" ht="15.75" customHeight="1">
      <c r="A264" s="1895"/>
      <c r="B264" s="1895"/>
      <c r="C264" s="1895"/>
      <c r="D264" s="1895"/>
      <c r="E264" s="1895"/>
      <c r="F264" s="1895"/>
      <c r="G264" s="1895"/>
      <c r="H264" s="1895"/>
      <c r="I264" s="1895"/>
      <c r="J264" s="1895"/>
      <c r="K264" s="1895"/>
    </row>
    <row r="265" spans="1:11" ht="15.75" customHeight="1">
      <c r="A265" s="1895"/>
      <c r="B265" s="1895"/>
      <c r="C265" s="1895"/>
      <c r="D265" s="1895"/>
      <c r="E265" s="1895"/>
      <c r="F265" s="1895"/>
      <c r="G265" s="1895"/>
      <c r="H265" s="1895"/>
      <c r="I265" s="1895"/>
      <c r="J265" s="1895"/>
      <c r="K265" s="1895"/>
    </row>
    <row r="266" spans="1:11" ht="15.75" customHeight="1">
      <c r="A266" s="1895"/>
      <c r="B266" s="1895"/>
      <c r="C266" s="1895"/>
      <c r="D266" s="1895"/>
      <c r="E266" s="1895"/>
      <c r="F266" s="1895"/>
      <c r="G266" s="1895"/>
      <c r="H266" s="1895"/>
      <c r="I266" s="1895"/>
      <c r="J266" s="1895"/>
      <c r="K266" s="1895"/>
    </row>
    <row r="267" spans="1:11" ht="15.75" customHeight="1">
      <c r="A267" s="1895"/>
      <c r="B267" s="1895"/>
      <c r="C267" s="1895"/>
      <c r="D267" s="1895"/>
      <c r="E267" s="1895"/>
      <c r="F267" s="1895"/>
      <c r="G267" s="1895"/>
      <c r="H267" s="1895"/>
      <c r="I267" s="1895"/>
      <c r="J267" s="1895"/>
      <c r="K267" s="1895"/>
    </row>
    <row r="268" spans="1:11" ht="15.75" customHeight="1">
      <c r="A268" s="1895"/>
      <c r="B268" s="1895"/>
      <c r="C268" s="1895"/>
      <c r="D268" s="1895"/>
      <c r="E268" s="1895"/>
      <c r="F268" s="1895"/>
      <c r="G268" s="1895"/>
      <c r="H268" s="1895"/>
      <c r="I268" s="1895"/>
      <c r="J268" s="1895"/>
      <c r="K268" s="1895"/>
    </row>
    <row r="269" spans="1:11" ht="15.75" customHeight="1">
      <c r="A269" s="1895"/>
      <c r="B269" s="1895"/>
      <c r="C269" s="1895"/>
      <c r="D269" s="1895"/>
      <c r="E269" s="1895"/>
      <c r="F269" s="1895"/>
      <c r="G269" s="1895"/>
      <c r="H269" s="1895"/>
      <c r="I269" s="1895"/>
      <c r="J269" s="1895"/>
      <c r="K269" s="1895"/>
    </row>
    <row r="270" spans="1:11" ht="15.75" customHeight="1">
      <c r="A270" s="1895"/>
      <c r="B270" s="1895"/>
      <c r="C270" s="1895"/>
      <c r="D270" s="1895"/>
      <c r="E270" s="1895"/>
      <c r="F270" s="1895"/>
      <c r="G270" s="1895"/>
      <c r="H270" s="1895"/>
      <c r="I270" s="1895"/>
      <c r="J270" s="1895"/>
      <c r="K270" s="1895"/>
    </row>
    <row r="271" spans="1:11" ht="15.75" customHeight="1">
      <c r="A271" s="1895"/>
      <c r="B271" s="1895"/>
      <c r="C271" s="1895"/>
      <c r="D271" s="1895"/>
      <c r="E271" s="1895"/>
      <c r="F271" s="1895"/>
      <c r="G271" s="1895"/>
      <c r="H271" s="1895"/>
      <c r="I271" s="1895"/>
      <c r="J271" s="1895"/>
      <c r="K271" s="1895"/>
    </row>
    <row r="272" spans="1:11" ht="15.75" customHeight="1">
      <c r="A272" s="1895"/>
      <c r="B272" s="1895"/>
      <c r="C272" s="1895"/>
      <c r="D272" s="1895"/>
      <c r="E272" s="1895"/>
      <c r="F272" s="1895"/>
      <c r="G272" s="1895"/>
      <c r="H272" s="1895"/>
      <c r="I272" s="1895"/>
      <c r="J272" s="1895"/>
      <c r="K272" s="1895"/>
    </row>
    <row r="273" spans="1:11" ht="15.75" customHeight="1">
      <c r="A273" s="1895"/>
      <c r="B273" s="1895"/>
      <c r="C273" s="1895"/>
      <c r="D273" s="1895"/>
      <c r="E273" s="1895"/>
      <c r="F273" s="1895"/>
      <c r="G273" s="1895"/>
      <c r="H273" s="1895"/>
      <c r="I273" s="1895"/>
      <c r="J273" s="1895"/>
      <c r="K273" s="1895"/>
    </row>
    <row r="274" spans="1:11" ht="15.75" customHeight="1">
      <c r="A274" s="1895"/>
      <c r="B274" s="1895"/>
      <c r="C274" s="1895"/>
      <c r="D274" s="1895"/>
      <c r="E274" s="1895"/>
      <c r="F274" s="1895"/>
      <c r="G274" s="1895"/>
      <c r="H274" s="1895"/>
      <c r="I274" s="1895"/>
      <c r="J274" s="1895"/>
      <c r="K274" s="1895"/>
    </row>
    <row r="275" spans="1:11" ht="15.75" customHeight="1">
      <c r="A275" s="1895"/>
      <c r="B275" s="1895"/>
      <c r="C275" s="1895"/>
      <c r="D275" s="1895"/>
      <c r="E275" s="1895"/>
      <c r="F275" s="1895"/>
      <c r="G275" s="1895"/>
      <c r="H275" s="1895"/>
      <c r="I275" s="1895"/>
      <c r="J275" s="1895"/>
      <c r="K275" s="1895"/>
    </row>
    <row r="276" spans="1:11" ht="15.75" customHeight="1">
      <c r="A276" s="1895"/>
      <c r="B276" s="1895"/>
      <c r="C276" s="1895"/>
      <c r="D276" s="1895"/>
      <c r="E276" s="1895"/>
      <c r="F276" s="1895"/>
      <c r="G276" s="1895"/>
      <c r="H276" s="1895"/>
      <c r="I276" s="1895"/>
      <c r="J276" s="1895"/>
      <c r="K276" s="1895"/>
    </row>
    <row r="277" spans="1:11" ht="15.75" customHeight="1">
      <c r="A277" s="1895"/>
      <c r="B277" s="1895"/>
      <c r="C277" s="1895"/>
      <c r="D277" s="1895"/>
      <c r="E277" s="1895"/>
      <c r="F277" s="1895"/>
      <c r="G277" s="1895"/>
      <c r="H277" s="1895"/>
      <c r="I277" s="1895"/>
      <c r="J277" s="1895"/>
      <c r="K277" s="1895"/>
    </row>
    <row r="278" spans="1:11" ht="15.75" customHeight="1">
      <c r="A278" s="1895"/>
      <c r="B278" s="1895"/>
      <c r="C278" s="1895"/>
      <c r="D278" s="1895"/>
      <c r="E278" s="1895"/>
      <c r="F278" s="1895"/>
      <c r="G278" s="1895"/>
      <c r="H278" s="1895"/>
      <c r="I278" s="1895"/>
      <c r="J278" s="1895"/>
      <c r="K278" s="1895"/>
    </row>
    <row r="279" spans="1:11" ht="15.75" customHeight="1">
      <c r="A279" s="1895"/>
      <c r="B279" s="1895"/>
      <c r="C279" s="1895"/>
      <c r="D279" s="1895"/>
      <c r="E279" s="1895"/>
      <c r="F279" s="1895"/>
      <c r="G279" s="1895"/>
      <c r="H279" s="1895"/>
      <c r="I279" s="1895"/>
      <c r="J279" s="1895"/>
      <c r="K279" s="1895"/>
    </row>
    <row r="280" spans="1:11" ht="15.75" customHeight="1">
      <c r="A280" s="1895"/>
      <c r="B280" s="1895"/>
      <c r="C280" s="1895"/>
      <c r="D280" s="1895"/>
      <c r="E280" s="1895"/>
      <c r="F280" s="1895"/>
      <c r="G280" s="1895"/>
      <c r="H280" s="1895"/>
      <c r="I280" s="1895"/>
      <c r="J280" s="1895"/>
      <c r="K280" s="1895"/>
    </row>
    <row r="281" spans="1:11" ht="15.75" customHeight="1">
      <c r="A281" s="1895"/>
      <c r="B281" s="1895"/>
      <c r="C281" s="1895"/>
      <c r="D281" s="1895"/>
      <c r="E281" s="1895"/>
      <c r="F281" s="1895"/>
      <c r="G281" s="1895"/>
      <c r="H281" s="1895"/>
      <c r="I281" s="1895"/>
      <c r="J281" s="1895"/>
      <c r="K281" s="1895"/>
    </row>
    <row r="282" spans="1:11" ht="15.75" customHeight="1">
      <c r="A282" s="1895"/>
      <c r="B282" s="1895"/>
      <c r="C282" s="1895"/>
      <c r="D282" s="1895"/>
      <c r="E282" s="1895"/>
      <c r="F282" s="1895"/>
      <c r="G282" s="1895"/>
      <c r="H282" s="1895"/>
      <c r="I282" s="1895"/>
      <c r="J282" s="1895"/>
      <c r="K282" s="1895"/>
    </row>
    <row r="283" spans="1:11" ht="15.75" customHeight="1">
      <c r="A283" s="1895"/>
      <c r="B283" s="1895"/>
      <c r="C283" s="1895"/>
      <c r="D283" s="1895"/>
      <c r="E283" s="1895"/>
      <c r="F283" s="1895"/>
      <c r="G283" s="1895"/>
      <c r="H283" s="1895"/>
      <c r="I283" s="1895"/>
      <c r="J283" s="1895"/>
      <c r="K283" s="1895"/>
    </row>
    <row r="284" spans="1:11" ht="15.75" customHeight="1">
      <c r="A284" s="1895"/>
      <c r="B284" s="1895"/>
      <c r="C284" s="1895"/>
      <c r="D284" s="1895"/>
      <c r="E284" s="1895"/>
      <c r="F284" s="1895"/>
      <c r="G284" s="1895"/>
      <c r="H284" s="1895"/>
      <c r="I284" s="1895"/>
      <c r="J284" s="1895"/>
      <c r="K284" s="1895"/>
    </row>
    <row r="285" spans="1:11" ht="15.75" customHeight="1">
      <c r="A285" s="1895"/>
      <c r="B285" s="1895"/>
      <c r="C285" s="1895"/>
      <c r="D285" s="1895"/>
      <c r="E285" s="1895"/>
      <c r="F285" s="1895"/>
      <c r="G285" s="1895"/>
      <c r="H285" s="1895"/>
      <c r="I285" s="1895"/>
      <c r="J285" s="1895"/>
      <c r="K285" s="1895"/>
    </row>
    <row r="286" spans="1:11" ht="15.75" customHeight="1">
      <c r="A286" s="1895"/>
      <c r="B286" s="1895"/>
      <c r="C286" s="1895"/>
      <c r="D286" s="1895"/>
      <c r="E286" s="1895"/>
      <c r="F286" s="1895"/>
      <c r="G286" s="1895"/>
      <c r="H286" s="1895"/>
      <c r="I286" s="1895"/>
      <c r="J286" s="1895"/>
      <c r="K286" s="1895"/>
    </row>
    <row r="287" spans="1:11" ht="15.75" customHeight="1">
      <c r="A287" s="1895"/>
      <c r="B287" s="1895"/>
      <c r="C287" s="1895"/>
      <c r="D287" s="1895"/>
      <c r="E287" s="1895"/>
      <c r="F287" s="1895"/>
      <c r="G287" s="1895"/>
      <c r="H287" s="1895"/>
      <c r="I287" s="1895"/>
      <c r="J287" s="1895"/>
      <c r="K287" s="1895"/>
    </row>
    <row r="288" spans="1:11" ht="15.75" customHeight="1">
      <c r="A288" s="1895"/>
      <c r="B288" s="1895"/>
      <c r="C288" s="1895"/>
      <c r="D288" s="1895"/>
      <c r="E288" s="1895"/>
      <c r="F288" s="1895"/>
      <c r="G288" s="1895"/>
      <c r="H288" s="1895"/>
      <c r="I288" s="1895"/>
      <c r="J288" s="1895"/>
      <c r="K288" s="1895"/>
    </row>
    <row r="289" spans="1:11" ht="15.75" customHeight="1">
      <c r="A289" s="1895"/>
      <c r="B289" s="1895"/>
      <c r="C289" s="1895"/>
      <c r="D289" s="1895"/>
      <c r="E289" s="1895"/>
      <c r="F289" s="1895"/>
      <c r="G289" s="1895"/>
      <c r="H289" s="1895"/>
      <c r="I289" s="1895"/>
      <c r="J289" s="1895"/>
      <c r="K289" s="1895"/>
    </row>
    <row r="290" spans="1:11" ht="15.75" customHeight="1">
      <c r="A290" s="1895"/>
      <c r="B290" s="1895"/>
      <c r="C290" s="1895"/>
      <c r="D290" s="1895"/>
      <c r="E290" s="1895"/>
      <c r="F290" s="1895"/>
      <c r="G290" s="1895"/>
      <c r="H290" s="1895"/>
      <c r="I290" s="1895"/>
      <c r="J290" s="1895"/>
      <c r="K290" s="1895"/>
    </row>
    <row r="291" spans="1:11" ht="15.75" customHeight="1">
      <c r="A291" s="1895"/>
      <c r="B291" s="1895"/>
      <c r="C291" s="1895"/>
      <c r="D291" s="1895"/>
      <c r="E291" s="1895"/>
      <c r="F291" s="1895"/>
      <c r="G291" s="1895"/>
      <c r="H291" s="1895"/>
      <c r="I291" s="1895"/>
      <c r="J291" s="1895"/>
      <c r="K291" s="1895"/>
    </row>
    <row r="292" spans="1:11" ht="15.75" customHeight="1">
      <c r="A292" s="1895"/>
      <c r="B292" s="1895"/>
      <c r="C292" s="1895"/>
      <c r="D292" s="1895"/>
      <c r="E292" s="1895"/>
      <c r="F292" s="1895"/>
      <c r="G292" s="1895"/>
      <c r="H292" s="1895"/>
      <c r="I292" s="1895"/>
      <c r="J292" s="1895"/>
      <c r="K292" s="1895"/>
    </row>
    <row r="293" spans="1:11" ht="15.75" customHeight="1">
      <c r="A293" s="1895"/>
      <c r="B293" s="1895"/>
      <c r="C293" s="1895"/>
      <c r="D293" s="1895"/>
      <c r="E293" s="1895"/>
      <c r="F293" s="1895"/>
      <c r="G293" s="1895"/>
      <c r="H293" s="1895"/>
      <c r="I293" s="1895"/>
      <c r="J293" s="1895"/>
      <c r="K293" s="1895"/>
    </row>
    <row r="294" spans="1:11" ht="15.75" customHeight="1">
      <c r="A294" s="1895"/>
      <c r="B294" s="1895"/>
      <c r="C294" s="1895"/>
      <c r="D294" s="1895"/>
      <c r="E294" s="1895"/>
      <c r="F294" s="1895"/>
      <c r="G294" s="1895"/>
      <c r="H294" s="1895"/>
      <c r="I294" s="1895"/>
      <c r="J294" s="1895"/>
      <c r="K294" s="1895"/>
    </row>
    <row r="295" spans="1:11" ht="15.75" customHeight="1">
      <c r="A295" s="1895"/>
      <c r="B295" s="1895"/>
      <c r="C295" s="1895"/>
      <c r="D295" s="1895"/>
      <c r="E295" s="1895"/>
      <c r="F295" s="1895"/>
      <c r="G295" s="1895"/>
      <c r="H295" s="1895"/>
      <c r="I295" s="1895"/>
      <c r="J295" s="1895"/>
      <c r="K295" s="1895"/>
    </row>
    <row r="296" spans="1:11" ht="15.75" customHeight="1">
      <c r="A296" s="1895"/>
      <c r="B296" s="1895"/>
      <c r="C296" s="1895"/>
      <c r="D296" s="1895"/>
      <c r="E296" s="1895"/>
      <c r="F296" s="1895"/>
      <c r="G296" s="1895"/>
      <c r="H296" s="1895"/>
      <c r="I296" s="1895"/>
      <c r="J296" s="1895"/>
      <c r="K296" s="1895"/>
    </row>
    <row r="297" spans="1:11" ht="15.75" customHeight="1">
      <c r="A297" s="1895"/>
      <c r="B297" s="1895"/>
      <c r="C297" s="1895"/>
      <c r="D297" s="1895"/>
      <c r="E297" s="1895"/>
      <c r="F297" s="1895"/>
      <c r="G297" s="1895"/>
      <c r="H297" s="1895"/>
      <c r="I297" s="1895"/>
      <c r="J297" s="1895"/>
      <c r="K297" s="1895"/>
    </row>
    <row r="298" spans="1:11" ht="15.75" customHeight="1">
      <c r="A298" s="1895"/>
      <c r="B298" s="1895"/>
      <c r="C298" s="1895"/>
      <c r="D298" s="1895"/>
      <c r="E298" s="1895"/>
      <c r="F298" s="1895"/>
      <c r="G298" s="1895"/>
      <c r="H298" s="1895"/>
      <c r="I298" s="1895"/>
      <c r="J298" s="1895"/>
      <c r="K298" s="1895"/>
    </row>
    <row r="299" spans="1:11" ht="15.75" customHeight="1">
      <c r="A299" s="1895"/>
      <c r="B299" s="1895"/>
      <c r="C299" s="1895"/>
      <c r="D299" s="1895"/>
      <c r="E299" s="1895"/>
      <c r="F299" s="1895"/>
      <c r="G299" s="1895"/>
      <c r="H299" s="1895"/>
      <c r="I299" s="1895"/>
      <c r="J299" s="1895"/>
      <c r="K299" s="1895"/>
    </row>
    <row r="300" spans="1:11" ht="15.75" customHeight="1">
      <c r="A300" s="1895"/>
      <c r="B300" s="1895"/>
      <c r="C300" s="1895"/>
      <c r="D300" s="1895"/>
      <c r="E300" s="1895"/>
      <c r="F300" s="1895"/>
      <c r="G300" s="1895"/>
      <c r="H300" s="1895"/>
      <c r="I300" s="1895"/>
      <c r="J300" s="1895"/>
      <c r="K300" s="1895"/>
    </row>
    <row r="301" spans="1:11" ht="15.75" customHeight="1">
      <c r="A301" s="1895"/>
      <c r="B301" s="1895"/>
      <c r="C301" s="1895"/>
      <c r="D301" s="1895"/>
      <c r="E301" s="1895"/>
      <c r="F301" s="1895"/>
      <c r="G301" s="1895"/>
      <c r="H301" s="1895"/>
      <c r="I301" s="1895"/>
      <c r="J301" s="1895"/>
      <c r="K301" s="1895"/>
    </row>
    <row r="302" spans="1:11" ht="15.75" customHeight="1">
      <c r="A302" s="1895"/>
      <c r="B302" s="1895"/>
      <c r="C302" s="1895"/>
      <c r="D302" s="1895"/>
      <c r="E302" s="1895"/>
      <c r="F302" s="1895"/>
      <c r="G302" s="1895"/>
      <c r="H302" s="1895"/>
      <c r="I302" s="1895"/>
      <c r="J302" s="1895"/>
      <c r="K302" s="1895"/>
    </row>
    <row r="303" spans="1:11" ht="15.75" customHeight="1">
      <c r="A303" s="1895"/>
      <c r="B303" s="1895"/>
      <c r="C303" s="1895"/>
      <c r="D303" s="1895"/>
      <c r="E303" s="1895"/>
      <c r="F303" s="1895"/>
      <c r="G303" s="1895"/>
      <c r="H303" s="1895"/>
      <c r="I303" s="1895"/>
      <c r="J303" s="1895"/>
      <c r="K303" s="1895"/>
    </row>
    <row r="304" spans="1:11" ht="15.75" customHeight="1">
      <c r="A304" s="1895"/>
      <c r="B304" s="1895"/>
      <c r="C304" s="1895"/>
      <c r="D304" s="1895"/>
      <c r="E304" s="1895"/>
      <c r="F304" s="1895"/>
      <c r="G304" s="1895"/>
      <c r="H304" s="1895"/>
      <c r="I304" s="1895"/>
      <c r="J304" s="1895"/>
      <c r="K304" s="1895"/>
    </row>
    <row r="305" spans="1:11" ht="15.75" customHeight="1">
      <c r="A305" s="1895"/>
      <c r="B305" s="1895"/>
      <c r="C305" s="1895"/>
      <c r="D305" s="1895"/>
      <c r="E305" s="1895"/>
      <c r="F305" s="1895"/>
      <c r="G305" s="1895"/>
      <c r="H305" s="1895"/>
      <c r="I305" s="1895"/>
      <c r="J305" s="1895"/>
      <c r="K305" s="1895"/>
    </row>
    <row r="306" spans="1:11" ht="15.75" customHeight="1">
      <c r="A306" s="1895"/>
      <c r="B306" s="1895"/>
      <c r="C306" s="1895"/>
      <c r="D306" s="1895"/>
      <c r="E306" s="1895"/>
      <c r="F306" s="1895"/>
      <c r="G306" s="1895"/>
      <c r="H306" s="1895"/>
      <c r="I306" s="1895"/>
      <c r="J306" s="1895"/>
      <c r="K306" s="1895"/>
    </row>
    <row r="307" spans="1:11" ht="15.75" customHeight="1">
      <c r="A307" s="1895"/>
      <c r="B307" s="1895"/>
      <c r="C307" s="1895"/>
      <c r="D307" s="1895"/>
      <c r="E307" s="1895"/>
      <c r="F307" s="1895"/>
      <c r="G307" s="1895"/>
      <c r="H307" s="1895"/>
      <c r="I307" s="1895"/>
      <c r="J307" s="1895"/>
      <c r="K307" s="1895"/>
    </row>
    <row r="308" spans="1:11" ht="15.75" customHeight="1">
      <c r="A308" s="1895"/>
      <c r="B308" s="1895"/>
      <c r="C308" s="1895"/>
      <c r="D308" s="1895"/>
      <c r="E308" s="1895"/>
      <c r="F308" s="1895"/>
      <c r="G308" s="1895"/>
      <c r="H308" s="1895"/>
      <c r="I308" s="1895"/>
      <c r="J308" s="1895"/>
      <c r="K308" s="1895"/>
    </row>
    <row r="309" spans="1:11" ht="15.75" customHeight="1">
      <c r="A309" s="1895"/>
      <c r="B309" s="1895"/>
      <c r="C309" s="1895"/>
      <c r="D309" s="1895"/>
      <c r="E309" s="1895"/>
      <c r="F309" s="1895"/>
      <c r="G309" s="1895"/>
      <c r="H309" s="1895"/>
      <c r="I309" s="1895"/>
      <c r="J309" s="1895"/>
      <c r="K309" s="1895"/>
    </row>
    <row r="310" spans="1:11" ht="15.75" customHeight="1">
      <c r="A310" s="1895"/>
      <c r="B310" s="1895"/>
      <c r="C310" s="1895"/>
      <c r="D310" s="1895"/>
      <c r="E310" s="1895"/>
      <c r="F310" s="1895"/>
      <c r="G310" s="1895"/>
      <c r="H310" s="1895"/>
      <c r="I310" s="1895"/>
      <c r="J310" s="1895"/>
      <c r="K310" s="1895"/>
    </row>
    <row r="311" spans="1:11" ht="15.75" customHeight="1">
      <c r="A311" s="1895"/>
      <c r="B311" s="1895"/>
      <c r="C311" s="1895"/>
      <c r="D311" s="1895"/>
      <c r="E311" s="1895"/>
      <c r="F311" s="1895"/>
      <c r="G311" s="1895"/>
      <c r="H311" s="1895"/>
      <c r="I311" s="1895"/>
      <c r="J311" s="1895"/>
      <c r="K311" s="1895"/>
    </row>
    <row r="312" spans="1:11" ht="15.75" customHeight="1">
      <c r="A312" s="1895"/>
      <c r="B312" s="1895"/>
      <c r="C312" s="1895"/>
      <c r="D312" s="1895"/>
      <c r="E312" s="1895"/>
      <c r="F312" s="1895"/>
      <c r="G312" s="1895"/>
      <c r="H312" s="1895"/>
      <c r="I312" s="1895"/>
      <c r="J312" s="1895"/>
      <c r="K312" s="1895"/>
    </row>
    <row r="313" spans="1:11" ht="15.75" customHeight="1">
      <c r="A313" s="1895"/>
      <c r="B313" s="1895"/>
      <c r="C313" s="1895"/>
      <c r="D313" s="1895"/>
      <c r="E313" s="1895"/>
      <c r="F313" s="1895"/>
      <c r="G313" s="1895"/>
      <c r="H313" s="1895"/>
      <c r="I313" s="1895"/>
      <c r="J313" s="1895"/>
      <c r="K313" s="1895"/>
    </row>
    <row r="314" spans="1:11" ht="15.75" customHeight="1">
      <c r="A314" s="1895"/>
      <c r="B314" s="1895"/>
      <c r="C314" s="1895"/>
      <c r="D314" s="1895"/>
      <c r="E314" s="1895"/>
      <c r="F314" s="1895"/>
      <c r="G314" s="1895"/>
      <c r="H314" s="1895"/>
      <c r="I314" s="1895"/>
      <c r="J314" s="1895"/>
      <c r="K314" s="1895"/>
    </row>
    <row r="315" spans="1:11" ht="15.75" customHeight="1">
      <c r="A315" s="1895"/>
      <c r="B315" s="1895"/>
      <c r="C315" s="1895"/>
      <c r="D315" s="1895"/>
      <c r="E315" s="1895"/>
      <c r="F315" s="1895"/>
      <c r="G315" s="1895"/>
      <c r="H315" s="1895"/>
      <c r="I315" s="1895"/>
      <c r="J315" s="1895"/>
      <c r="K315" s="1895"/>
    </row>
    <row r="316" spans="1:11" ht="15.75" customHeight="1">
      <c r="A316" s="1895"/>
      <c r="B316" s="1895"/>
      <c r="C316" s="1895"/>
      <c r="D316" s="1895"/>
      <c r="E316" s="1895"/>
      <c r="F316" s="1895"/>
      <c r="G316" s="1895"/>
      <c r="H316" s="1895"/>
      <c r="I316" s="1895"/>
      <c r="J316" s="1895"/>
      <c r="K316" s="1895"/>
    </row>
    <row r="317" spans="1:11" ht="15.75" customHeight="1">
      <c r="A317" s="1895"/>
      <c r="B317" s="1895"/>
      <c r="C317" s="1895"/>
      <c r="D317" s="1895"/>
      <c r="E317" s="1895"/>
      <c r="F317" s="1895"/>
      <c r="G317" s="1895"/>
      <c r="H317" s="1895"/>
      <c r="I317" s="1895"/>
      <c r="J317" s="1895"/>
      <c r="K317" s="1895"/>
    </row>
    <row r="318" spans="1:11" ht="15.75" customHeight="1">
      <c r="A318" s="1895"/>
      <c r="B318" s="1895"/>
      <c r="C318" s="1895"/>
      <c r="D318" s="1895"/>
      <c r="E318" s="1895"/>
      <c r="F318" s="1895"/>
      <c r="G318" s="1895"/>
      <c r="H318" s="1895"/>
      <c r="I318" s="1895"/>
      <c r="J318" s="1895"/>
      <c r="K318" s="1895"/>
    </row>
    <row r="319" spans="1:11" ht="15.75" customHeight="1">
      <c r="A319" s="1895"/>
      <c r="B319" s="1895"/>
      <c r="C319" s="1895"/>
      <c r="D319" s="1895"/>
      <c r="E319" s="1895"/>
      <c r="F319" s="1895"/>
      <c r="G319" s="1895"/>
      <c r="H319" s="1895"/>
      <c r="I319" s="1895"/>
      <c r="J319" s="1895"/>
      <c r="K319" s="1895"/>
    </row>
    <row r="320" spans="1:11" ht="15.75" customHeight="1">
      <c r="A320" s="1895"/>
      <c r="B320" s="1895"/>
      <c r="C320" s="1895"/>
      <c r="D320" s="1895"/>
      <c r="E320" s="1895"/>
      <c r="F320" s="1895"/>
      <c r="G320" s="1895"/>
      <c r="H320" s="1895"/>
      <c r="I320" s="1895"/>
      <c r="J320" s="1895"/>
      <c r="K320" s="1895"/>
    </row>
    <row r="321" spans="1:11" ht="15.75" customHeight="1">
      <c r="A321" s="1895"/>
      <c r="B321" s="1895"/>
      <c r="C321" s="1895"/>
      <c r="D321" s="1895"/>
      <c r="E321" s="1895"/>
      <c r="F321" s="1895"/>
      <c r="G321" s="1895"/>
      <c r="H321" s="1895"/>
      <c r="I321" s="1895"/>
      <c r="J321" s="1895"/>
      <c r="K321" s="1895"/>
    </row>
    <row r="322" spans="1:11" ht="15.75" customHeight="1">
      <c r="A322" s="1895"/>
      <c r="B322" s="1895"/>
      <c r="C322" s="1895"/>
      <c r="D322" s="1895"/>
      <c r="E322" s="1895"/>
      <c r="F322" s="1895"/>
      <c r="G322" s="1895"/>
      <c r="H322" s="1895"/>
      <c r="I322" s="1895"/>
      <c r="J322" s="1895"/>
      <c r="K322" s="1895"/>
    </row>
    <row r="323" spans="1:11" ht="15.75" customHeight="1">
      <c r="A323" s="1895"/>
      <c r="B323" s="1895"/>
      <c r="C323" s="1895"/>
      <c r="D323" s="1895"/>
      <c r="E323" s="1895"/>
      <c r="F323" s="1895"/>
      <c r="G323" s="1895"/>
      <c r="H323" s="1895"/>
      <c r="I323" s="1895"/>
      <c r="J323" s="1895"/>
      <c r="K323" s="1895"/>
    </row>
    <row r="324" spans="1:11" ht="15.75" customHeight="1">
      <c r="A324" s="1895"/>
      <c r="B324" s="1895"/>
      <c r="C324" s="1895"/>
      <c r="D324" s="1895"/>
      <c r="E324" s="1895"/>
      <c r="F324" s="1895"/>
      <c r="G324" s="1895"/>
      <c r="H324" s="1895"/>
      <c r="I324" s="1895"/>
      <c r="J324" s="1895"/>
      <c r="K324" s="1895"/>
    </row>
    <row r="325" spans="1:11" ht="15.75" customHeight="1">
      <c r="A325" s="1895"/>
      <c r="B325" s="1895"/>
      <c r="C325" s="1895"/>
      <c r="D325" s="1895"/>
      <c r="E325" s="1895"/>
      <c r="F325" s="1895"/>
      <c r="G325" s="1895"/>
      <c r="H325" s="1895"/>
      <c r="I325" s="1895"/>
      <c r="J325" s="1895"/>
      <c r="K325" s="1895"/>
    </row>
    <row r="326" spans="1:11" ht="15.75" customHeight="1">
      <c r="A326" s="1895"/>
      <c r="B326" s="1895"/>
      <c r="C326" s="1895"/>
      <c r="D326" s="1895"/>
      <c r="E326" s="1895"/>
      <c r="F326" s="1895"/>
      <c r="G326" s="1895"/>
      <c r="H326" s="1895"/>
      <c r="I326" s="1895"/>
      <c r="J326" s="1895"/>
      <c r="K326" s="1895"/>
    </row>
    <row r="327" spans="1:11" ht="15.75" customHeight="1">
      <c r="A327" s="1895"/>
      <c r="B327" s="1895"/>
      <c r="C327" s="1895"/>
      <c r="D327" s="1895"/>
      <c r="E327" s="1895"/>
      <c r="F327" s="1895"/>
      <c r="G327" s="1895"/>
      <c r="H327" s="1895"/>
      <c r="I327" s="1895"/>
      <c r="J327" s="1895"/>
      <c r="K327" s="1895"/>
    </row>
    <row r="328" spans="1:11" ht="15.75" customHeight="1">
      <c r="A328" s="1895"/>
      <c r="B328" s="1895"/>
      <c r="C328" s="1895"/>
      <c r="D328" s="1895"/>
      <c r="E328" s="1895"/>
      <c r="F328" s="1895"/>
      <c r="G328" s="1895"/>
      <c r="H328" s="1895"/>
      <c r="I328" s="1895"/>
      <c r="J328" s="1895"/>
      <c r="K328" s="1895"/>
    </row>
    <row r="329" spans="1:11" ht="15.75" customHeight="1">
      <c r="A329" s="1895"/>
      <c r="B329" s="1895"/>
      <c r="C329" s="1895"/>
      <c r="D329" s="1895"/>
      <c r="E329" s="1895"/>
      <c r="F329" s="1895"/>
      <c r="G329" s="1895"/>
      <c r="H329" s="1895"/>
      <c r="I329" s="1895"/>
      <c r="J329" s="1895"/>
      <c r="K329" s="1895"/>
    </row>
    <row r="330" spans="1:11" ht="15.75" customHeight="1">
      <c r="A330" s="1895"/>
      <c r="B330" s="1895"/>
      <c r="C330" s="1895"/>
      <c r="D330" s="1895"/>
      <c r="E330" s="1895"/>
      <c r="F330" s="1895"/>
      <c r="G330" s="1895"/>
      <c r="H330" s="1895"/>
      <c r="I330" s="1895"/>
      <c r="J330" s="1895"/>
      <c r="K330" s="1895"/>
    </row>
    <row r="331" spans="1:11" ht="15.75" customHeight="1">
      <c r="A331" s="1895"/>
      <c r="B331" s="1895"/>
      <c r="C331" s="1895"/>
      <c r="D331" s="1895"/>
      <c r="E331" s="1895"/>
      <c r="F331" s="1895"/>
      <c r="G331" s="1895"/>
      <c r="H331" s="1895"/>
      <c r="I331" s="1895"/>
      <c r="J331" s="1895"/>
      <c r="K331" s="1895"/>
    </row>
    <row r="332" spans="1:11" ht="15.75" customHeight="1">
      <c r="A332" s="1895"/>
      <c r="B332" s="1895"/>
      <c r="C332" s="1895"/>
      <c r="D332" s="1895"/>
      <c r="E332" s="1895"/>
      <c r="F332" s="1895"/>
      <c r="G332" s="1895"/>
      <c r="H332" s="1895"/>
      <c r="I332" s="1895"/>
      <c r="J332" s="1895"/>
      <c r="K332" s="1895"/>
    </row>
    <row r="333" spans="1:11" ht="15.75" customHeight="1">
      <c r="A333" s="1895"/>
      <c r="B333" s="1895"/>
      <c r="C333" s="1895"/>
      <c r="D333" s="1895"/>
      <c r="E333" s="1895"/>
      <c r="F333" s="1895"/>
      <c r="G333" s="1895"/>
      <c r="H333" s="1895"/>
      <c r="I333" s="1895"/>
      <c r="J333" s="1895"/>
      <c r="K333" s="1895"/>
    </row>
    <row r="334" spans="1:11" ht="15.75" customHeight="1">
      <c r="A334" s="1895"/>
      <c r="B334" s="1895"/>
      <c r="C334" s="1895"/>
      <c r="D334" s="1895"/>
      <c r="E334" s="1895"/>
      <c r="F334" s="1895"/>
      <c r="G334" s="1895"/>
      <c r="H334" s="1895"/>
      <c r="I334" s="1895"/>
      <c r="J334" s="1895"/>
      <c r="K334" s="1895"/>
    </row>
    <row r="335" spans="1:11" ht="15.75" customHeight="1">
      <c r="A335" s="1895"/>
      <c r="B335" s="1895"/>
      <c r="C335" s="1895"/>
      <c r="D335" s="1895"/>
      <c r="E335" s="1895"/>
      <c r="F335" s="1895"/>
      <c r="G335" s="1895"/>
      <c r="H335" s="1895"/>
      <c r="I335" s="1895"/>
      <c r="J335" s="1895"/>
      <c r="K335" s="1895"/>
    </row>
    <row r="336" spans="1:11" ht="15.75" customHeight="1">
      <c r="A336" s="1895"/>
      <c r="B336" s="1895"/>
      <c r="C336" s="1895"/>
      <c r="D336" s="1895"/>
      <c r="E336" s="1895"/>
      <c r="F336" s="1895"/>
      <c r="G336" s="1895"/>
      <c r="H336" s="1895"/>
      <c r="I336" s="1895"/>
      <c r="J336" s="1895"/>
      <c r="K336" s="1895"/>
    </row>
    <row r="337" spans="1:11" ht="15.75" customHeight="1">
      <c r="A337" s="1895"/>
      <c r="B337" s="1895"/>
      <c r="C337" s="1895"/>
      <c r="D337" s="1895"/>
      <c r="E337" s="1895"/>
      <c r="F337" s="1895"/>
      <c r="G337" s="1895"/>
      <c r="H337" s="1895"/>
      <c r="I337" s="1895"/>
      <c r="J337" s="1895"/>
      <c r="K337" s="1895"/>
    </row>
    <row r="338" spans="1:11" ht="15.75" customHeight="1">
      <c r="A338" s="1895"/>
      <c r="B338" s="1895"/>
      <c r="C338" s="1895"/>
      <c r="D338" s="1895"/>
      <c r="E338" s="1895"/>
      <c r="F338" s="1895"/>
      <c r="G338" s="1895"/>
      <c r="H338" s="1895"/>
      <c r="I338" s="1895"/>
      <c r="J338" s="1895"/>
      <c r="K338" s="1895"/>
    </row>
    <row r="339" spans="1:11" ht="15.75" customHeight="1">
      <c r="A339" s="1895"/>
      <c r="B339" s="1895"/>
      <c r="C339" s="1895"/>
      <c r="D339" s="1895"/>
      <c r="E339" s="1895"/>
      <c r="F339" s="1895"/>
      <c r="G339" s="1895"/>
      <c r="H339" s="1895"/>
      <c r="I339" s="1895"/>
      <c r="J339" s="1895"/>
      <c r="K339" s="1895"/>
    </row>
    <row r="340" spans="1:11" ht="15.75" customHeight="1">
      <c r="A340" s="1895"/>
      <c r="B340" s="1895"/>
      <c r="C340" s="1895"/>
      <c r="D340" s="1895"/>
      <c r="E340" s="1895"/>
      <c r="F340" s="1895"/>
      <c r="G340" s="1895"/>
      <c r="H340" s="1895"/>
      <c r="I340" s="1895"/>
      <c r="J340" s="1895"/>
      <c r="K340" s="1895"/>
    </row>
    <row r="341" spans="1:11" ht="15.75" customHeight="1">
      <c r="A341" s="1895"/>
      <c r="B341" s="1895"/>
      <c r="C341" s="1895"/>
      <c r="D341" s="1895"/>
      <c r="E341" s="1895"/>
      <c r="F341" s="1895"/>
      <c r="G341" s="1895"/>
      <c r="H341" s="1895"/>
      <c r="I341" s="1895"/>
      <c r="J341" s="1895"/>
      <c r="K341" s="1895"/>
    </row>
    <row r="342" spans="1:11" ht="15.75" customHeight="1">
      <c r="A342" s="1895"/>
      <c r="B342" s="1895"/>
      <c r="C342" s="1895"/>
      <c r="D342" s="1895"/>
      <c r="E342" s="1895"/>
      <c r="F342" s="1895"/>
      <c r="G342" s="1895"/>
      <c r="H342" s="1895"/>
      <c r="I342" s="1895"/>
      <c r="J342" s="1895"/>
      <c r="K342" s="1895"/>
    </row>
    <row r="343" spans="1:11" ht="15.75" customHeight="1">
      <c r="A343" s="1895"/>
      <c r="B343" s="1895"/>
      <c r="C343" s="1895"/>
      <c r="D343" s="1895"/>
      <c r="E343" s="1895"/>
      <c r="F343" s="1895"/>
      <c r="G343" s="1895"/>
      <c r="H343" s="1895"/>
      <c r="I343" s="1895"/>
      <c r="J343" s="1895"/>
      <c r="K343" s="1895"/>
    </row>
    <row r="344" spans="1:11" ht="15.75" customHeight="1">
      <c r="A344" s="1895"/>
      <c r="B344" s="1895"/>
      <c r="C344" s="1895"/>
      <c r="D344" s="1895"/>
      <c r="E344" s="1895"/>
      <c r="F344" s="1895"/>
      <c r="G344" s="1895"/>
      <c r="H344" s="1895"/>
      <c r="I344" s="1895"/>
      <c r="J344" s="1895"/>
      <c r="K344" s="1895"/>
    </row>
    <row r="345" spans="1:11" ht="15.75" customHeight="1">
      <c r="A345" s="1895"/>
      <c r="B345" s="1895"/>
      <c r="C345" s="1895"/>
      <c r="D345" s="1895"/>
      <c r="E345" s="1895"/>
      <c r="F345" s="1895"/>
      <c r="G345" s="1895"/>
      <c r="H345" s="1895"/>
      <c r="I345" s="1895"/>
      <c r="J345" s="1895"/>
      <c r="K345" s="1895"/>
    </row>
    <row r="346" spans="1:11" ht="15.75" customHeight="1">
      <c r="A346" s="1895"/>
      <c r="B346" s="1895"/>
      <c r="C346" s="1895"/>
      <c r="D346" s="1895"/>
      <c r="E346" s="1895"/>
      <c r="F346" s="1895"/>
      <c r="G346" s="1895"/>
      <c r="H346" s="1895"/>
      <c r="I346" s="1895"/>
      <c r="J346" s="1895"/>
      <c r="K346" s="1895"/>
    </row>
    <row r="347" spans="1:11" ht="15.75" customHeight="1">
      <c r="A347" s="1895"/>
      <c r="B347" s="1895"/>
      <c r="C347" s="1895"/>
      <c r="D347" s="1895"/>
      <c r="E347" s="1895"/>
      <c r="F347" s="1895"/>
      <c r="G347" s="1895"/>
      <c r="H347" s="1895"/>
      <c r="I347" s="1895"/>
      <c r="J347" s="1895"/>
      <c r="K347" s="1895"/>
    </row>
    <row r="348" spans="1:11" ht="15.75" customHeight="1">
      <c r="A348" s="1895"/>
      <c r="B348" s="1895"/>
      <c r="C348" s="1895"/>
      <c r="D348" s="1895"/>
      <c r="E348" s="1895"/>
      <c r="F348" s="1895"/>
      <c r="G348" s="1895"/>
      <c r="H348" s="1895"/>
      <c r="I348" s="1895"/>
      <c r="J348" s="1895"/>
      <c r="K348" s="1895"/>
    </row>
    <row r="349" spans="1:11" ht="15.75" customHeight="1">
      <c r="A349" s="1895"/>
      <c r="B349" s="1895"/>
      <c r="C349" s="1895"/>
      <c r="D349" s="1895"/>
      <c r="E349" s="1895"/>
      <c r="F349" s="1895"/>
      <c r="G349" s="1895"/>
      <c r="H349" s="1895"/>
      <c r="I349" s="1895"/>
      <c r="J349" s="1895"/>
      <c r="K349" s="1895"/>
    </row>
    <row r="350" spans="1:11" ht="15.75" customHeight="1">
      <c r="A350" s="1895"/>
      <c r="B350" s="1895"/>
      <c r="C350" s="1895"/>
      <c r="D350" s="1895"/>
      <c r="E350" s="1895"/>
      <c r="F350" s="1895"/>
      <c r="G350" s="1895"/>
      <c r="H350" s="1895"/>
      <c r="I350" s="1895"/>
      <c r="J350" s="1895"/>
      <c r="K350" s="1895"/>
    </row>
    <row r="351" spans="1:11" ht="15.75" customHeight="1">
      <c r="A351" s="1895"/>
      <c r="B351" s="1895"/>
      <c r="C351" s="1895"/>
      <c r="D351" s="1895"/>
      <c r="E351" s="1895"/>
      <c r="F351" s="1895"/>
      <c r="G351" s="1895"/>
      <c r="H351" s="1895"/>
      <c r="I351" s="1895"/>
      <c r="J351" s="1895"/>
      <c r="K351" s="1895"/>
    </row>
    <row r="352" spans="1:11" ht="15.75" customHeight="1">
      <c r="A352" s="1895"/>
      <c r="B352" s="1895"/>
      <c r="C352" s="1895"/>
      <c r="D352" s="1895"/>
      <c r="E352" s="1895"/>
      <c r="F352" s="1895"/>
      <c r="G352" s="1895"/>
      <c r="H352" s="1895"/>
      <c r="I352" s="1895"/>
      <c r="J352" s="1895"/>
      <c r="K352" s="1895"/>
    </row>
    <row r="353" spans="1:11" ht="15.75" customHeight="1">
      <c r="A353" s="1895"/>
      <c r="B353" s="1895"/>
      <c r="C353" s="1895"/>
      <c r="D353" s="1895"/>
      <c r="E353" s="1895"/>
      <c r="F353" s="1895"/>
      <c r="G353" s="1895"/>
      <c r="H353" s="1895"/>
      <c r="I353" s="1895"/>
      <c r="J353" s="1895"/>
      <c r="K353" s="1895"/>
    </row>
    <row r="354" spans="1:11" ht="15.75" customHeight="1">
      <c r="A354" s="1895"/>
      <c r="B354" s="1895"/>
      <c r="C354" s="1895"/>
      <c r="D354" s="1895"/>
      <c r="E354" s="1895"/>
      <c r="F354" s="1895"/>
      <c r="G354" s="1895"/>
      <c r="H354" s="1895"/>
      <c r="I354" s="1895"/>
      <c r="J354" s="1895"/>
      <c r="K354" s="1895"/>
    </row>
    <row r="355" spans="1:11" ht="15.75" customHeight="1">
      <c r="A355" s="1895"/>
      <c r="B355" s="1895"/>
      <c r="C355" s="1895"/>
      <c r="D355" s="1895"/>
      <c r="E355" s="1895"/>
      <c r="F355" s="1895"/>
      <c r="G355" s="1895"/>
      <c r="H355" s="1895"/>
      <c r="I355" s="1895"/>
      <c r="J355" s="1895"/>
      <c r="K355" s="1895"/>
    </row>
    <row r="356" spans="1:11" ht="15.75" customHeight="1">
      <c r="A356" s="1895"/>
      <c r="B356" s="1895"/>
      <c r="C356" s="1895"/>
      <c r="D356" s="1895"/>
      <c r="E356" s="1895"/>
      <c r="F356" s="1895"/>
      <c r="G356" s="1895"/>
      <c r="H356" s="1895"/>
      <c r="I356" s="1895"/>
      <c r="J356" s="1895"/>
      <c r="K356" s="1895"/>
    </row>
    <row r="357" spans="1:11" ht="15.75" customHeight="1">
      <c r="A357" s="1895"/>
      <c r="B357" s="1895"/>
      <c r="C357" s="1895"/>
      <c r="D357" s="1895"/>
      <c r="E357" s="1895"/>
      <c r="F357" s="1895"/>
      <c r="G357" s="1895"/>
      <c r="H357" s="1895"/>
      <c r="I357" s="1895"/>
      <c r="J357" s="1895"/>
      <c r="K357" s="1895"/>
    </row>
    <row r="358" spans="1:11" ht="15.75" customHeight="1">
      <c r="A358" s="1895"/>
      <c r="B358" s="1895"/>
      <c r="C358" s="1895"/>
      <c r="D358" s="1895"/>
      <c r="E358" s="1895"/>
      <c r="F358" s="1895"/>
      <c r="G358" s="1895"/>
      <c r="H358" s="1895"/>
      <c r="I358" s="1895"/>
      <c r="J358" s="1895"/>
      <c r="K358" s="1895"/>
    </row>
    <row r="359" spans="1:11" ht="15.75" customHeight="1">
      <c r="A359" s="1895"/>
      <c r="B359" s="1895"/>
      <c r="C359" s="1895"/>
      <c r="D359" s="1895"/>
      <c r="E359" s="1895"/>
      <c r="F359" s="1895"/>
      <c r="G359" s="1895"/>
      <c r="H359" s="1895"/>
      <c r="I359" s="1895"/>
      <c r="J359" s="1895"/>
      <c r="K359" s="1895"/>
    </row>
    <row r="360" spans="1:11" ht="15.75" customHeight="1">
      <c r="A360" s="1895"/>
      <c r="B360" s="1895"/>
      <c r="C360" s="1895"/>
      <c r="D360" s="1895"/>
      <c r="E360" s="1895"/>
      <c r="F360" s="1895"/>
      <c r="G360" s="1895"/>
      <c r="H360" s="1895"/>
      <c r="I360" s="1895"/>
      <c r="J360" s="1895"/>
      <c r="K360" s="1895"/>
    </row>
    <row r="361" spans="1:11" ht="15.75" customHeight="1">
      <c r="A361" s="1895"/>
      <c r="B361" s="1895"/>
      <c r="C361" s="1895"/>
      <c r="D361" s="1895"/>
      <c r="E361" s="1895"/>
      <c r="F361" s="1895"/>
      <c r="G361" s="1895"/>
      <c r="H361" s="1895"/>
      <c r="I361" s="1895"/>
      <c r="J361" s="1895"/>
      <c r="K361" s="1895"/>
    </row>
    <row r="362" spans="1:11" ht="15.75" customHeight="1">
      <c r="A362" s="1895"/>
      <c r="B362" s="1895"/>
      <c r="C362" s="1895"/>
      <c r="D362" s="1895"/>
      <c r="E362" s="1895"/>
      <c r="F362" s="1895"/>
      <c r="G362" s="1895"/>
      <c r="H362" s="1895"/>
      <c r="I362" s="1895"/>
      <c r="J362" s="1895"/>
      <c r="K362" s="1895"/>
    </row>
    <row r="363" spans="1:11" ht="15.75" customHeight="1">
      <c r="A363" s="1895"/>
      <c r="B363" s="1895"/>
      <c r="C363" s="1895"/>
      <c r="D363" s="1895"/>
      <c r="E363" s="1895"/>
      <c r="F363" s="1895"/>
      <c r="G363" s="1895"/>
      <c r="H363" s="1895"/>
      <c r="I363" s="1895"/>
      <c r="J363" s="1895"/>
      <c r="K363" s="1895"/>
    </row>
    <row r="364" spans="1:11" ht="15.75" customHeight="1">
      <c r="A364" s="1895"/>
      <c r="B364" s="1895"/>
      <c r="C364" s="1895"/>
      <c r="D364" s="1895"/>
      <c r="E364" s="1895"/>
      <c r="F364" s="1895"/>
      <c r="G364" s="1895"/>
      <c r="H364" s="1895"/>
      <c r="I364" s="1895"/>
      <c r="J364" s="1895"/>
      <c r="K364" s="1895"/>
    </row>
    <row r="365" spans="1:11" ht="15.75" customHeight="1">
      <c r="A365" s="1895"/>
      <c r="B365" s="1895"/>
      <c r="C365" s="1895"/>
      <c r="D365" s="1895"/>
      <c r="E365" s="1895"/>
      <c r="F365" s="1895"/>
      <c r="G365" s="1895"/>
      <c r="H365" s="1895"/>
      <c r="I365" s="1895"/>
      <c r="J365" s="1895"/>
      <c r="K365" s="1895"/>
    </row>
    <row r="366" spans="1:11" ht="15.75" customHeight="1">
      <c r="A366" s="1895"/>
      <c r="B366" s="1895"/>
      <c r="C366" s="1895"/>
      <c r="D366" s="1895"/>
      <c r="E366" s="1895"/>
      <c r="F366" s="1895"/>
      <c r="G366" s="1895"/>
      <c r="H366" s="1895"/>
      <c r="I366" s="1895"/>
      <c r="J366" s="1895"/>
      <c r="K366" s="1895"/>
    </row>
    <row r="367" spans="1:11" ht="15.75" customHeight="1">
      <c r="A367" s="1895"/>
      <c r="B367" s="1895"/>
      <c r="C367" s="1895"/>
      <c r="D367" s="1895"/>
      <c r="E367" s="1895"/>
      <c r="F367" s="1895"/>
      <c r="G367" s="1895"/>
      <c r="H367" s="1895"/>
      <c r="I367" s="1895"/>
      <c r="J367" s="1895"/>
      <c r="K367" s="1895"/>
    </row>
    <row r="368" spans="1:11" ht="15.75" customHeight="1">
      <c r="A368" s="1895"/>
      <c r="B368" s="1895"/>
      <c r="C368" s="1895"/>
      <c r="D368" s="1895"/>
      <c r="E368" s="1895"/>
      <c r="F368" s="1895"/>
      <c r="G368" s="1895"/>
      <c r="H368" s="1895"/>
      <c r="I368" s="1895"/>
      <c r="J368" s="1895"/>
      <c r="K368" s="1895"/>
    </row>
    <row r="369" spans="1:11" ht="15.75" customHeight="1">
      <c r="A369" s="1895"/>
      <c r="B369" s="1895"/>
      <c r="C369" s="1895"/>
      <c r="D369" s="1895"/>
      <c r="E369" s="1895"/>
      <c r="F369" s="1895"/>
      <c r="G369" s="1895"/>
      <c r="H369" s="1895"/>
      <c r="I369" s="1895"/>
      <c r="J369" s="1895"/>
      <c r="K369" s="1895"/>
    </row>
    <row r="370" spans="1:11" ht="15.75" customHeight="1">
      <c r="A370" s="1895"/>
      <c r="B370" s="1895"/>
      <c r="C370" s="1895"/>
      <c r="D370" s="1895"/>
      <c r="E370" s="1895"/>
      <c r="F370" s="1895"/>
      <c r="G370" s="1895"/>
      <c r="H370" s="1895"/>
      <c r="I370" s="1895"/>
      <c r="J370" s="1895"/>
      <c r="K370" s="1895"/>
    </row>
    <row r="371" spans="1:11" ht="15.75" customHeight="1">
      <c r="A371" s="1895"/>
      <c r="B371" s="1895"/>
      <c r="C371" s="1895"/>
      <c r="D371" s="1895"/>
      <c r="E371" s="1895"/>
      <c r="F371" s="1895"/>
      <c r="G371" s="1895"/>
      <c r="H371" s="1895"/>
      <c r="I371" s="1895"/>
      <c r="J371" s="1895"/>
      <c r="K371" s="1895"/>
    </row>
    <row r="372" spans="1:11" ht="15.75" customHeight="1">
      <c r="A372" s="1895"/>
      <c r="B372" s="1895"/>
      <c r="C372" s="1895"/>
      <c r="D372" s="1895"/>
      <c r="E372" s="1895"/>
      <c r="F372" s="1895"/>
      <c r="G372" s="1895"/>
      <c r="H372" s="1895"/>
      <c r="I372" s="1895"/>
      <c r="J372" s="1895"/>
      <c r="K372" s="1895"/>
    </row>
    <row r="373" spans="1:11" ht="15.75" customHeight="1">
      <c r="A373" s="1895"/>
      <c r="B373" s="1895"/>
      <c r="C373" s="1895"/>
      <c r="D373" s="1895"/>
      <c r="E373" s="1895"/>
      <c r="F373" s="1895"/>
      <c r="G373" s="1895"/>
      <c r="H373" s="1895"/>
      <c r="I373" s="1895"/>
      <c r="J373" s="1895"/>
      <c r="K373" s="1895"/>
    </row>
    <row r="374" spans="1:11" ht="15.75" customHeight="1">
      <c r="A374" s="1895"/>
      <c r="B374" s="1895"/>
      <c r="C374" s="1895"/>
      <c r="D374" s="1895"/>
      <c r="E374" s="1895"/>
      <c r="F374" s="1895"/>
      <c r="G374" s="1895"/>
      <c r="H374" s="1895"/>
      <c r="I374" s="1895"/>
      <c r="J374" s="1895"/>
      <c r="K374" s="1895"/>
    </row>
    <row r="375" spans="1:11" ht="15.75" customHeight="1">
      <c r="A375" s="1895"/>
      <c r="B375" s="1895"/>
      <c r="C375" s="1895"/>
      <c r="D375" s="1895"/>
      <c r="E375" s="1895"/>
      <c r="F375" s="1895"/>
      <c r="G375" s="1895"/>
      <c r="H375" s="1895"/>
      <c r="I375" s="1895"/>
      <c r="J375" s="1895"/>
      <c r="K375" s="1895"/>
    </row>
    <row r="376" spans="1:11" ht="15.75" customHeight="1">
      <c r="A376" s="1895"/>
      <c r="B376" s="1895"/>
      <c r="C376" s="1895"/>
      <c r="D376" s="1895"/>
      <c r="E376" s="1895"/>
      <c r="F376" s="1895"/>
      <c r="G376" s="1895"/>
      <c r="H376" s="1895"/>
      <c r="I376" s="1895"/>
      <c r="J376" s="1895"/>
      <c r="K376" s="1895"/>
    </row>
    <row r="377" spans="1:11" ht="15.75" customHeight="1">
      <c r="A377" s="1895"/>
      <c r="B377" s="1895"/>
      <c r="C377" s="1895"/>
      <c r="D377" s="1895"/>
      <c r="E377" s="1895"/>
      <c r="F377" s="1895"/>
      <c r="G377" s="1895"/>
      <c r="H377" s="1895"/>
      <c r="I377" s="1895"/>
      <c r="J377" s="1895"/>
      <c r="K377" s="1895"/>
    </row>
    <row r="378" spans="1:11" ht="15.75" customHeight="1">
      <c r="A378" s="1895"/>
      <c r="B378" s="1895"/>
      <c r="C378" s="1895"/>
      <c r="D378" s="1895"/>
      <c r="E378" s="1895"/>
      <c r="F378" s="1895"/>
      <c r="G378" s="1895"/>
      <c r="H378" s="1895"/>
      <c r="I378" s="1895"/>
      <c r="J378" s="1895"/>
      <c r="K378" s="1895"/>
    </row>
    <row r="379" spans="1:11" ht="15.75" customHeight="1">
      <c r="A379" s="1895"/>
      <c r="B379" s="1895"/>
      <c r="C379" s="1895"/>
      <c r="D379" s="1895"/>
      <c r="E379" s="1895"/>
      <c r="F379" s="1895"/>
      <c r="G379" s="1895"/>
      <c r="H379" s="1895"/>
      <c r="I379" s="1895"/>
      <c r="J379" s="1895"/>
      <c r="K379" s="1895"/>
    </row>
    <row r="380" spans="1:11" ht="15.75" customHeight="1">
      <c r="A380" s="1895"/>
      <c r="B380" s="1895"/>
      <c r="C380" s="1895"/>
      <c r="D380" s="1895"/>
      <c r="E380" s="1895"/>
      <c r="F380" s="1895"/>
      <c r="G380" s="1895"/>
      <c r="H380" s="1895"/>
      <c r="I380" s="1895"/>
      <c r="J380" s="1895"/>
      <c r="K380" s="1895"/>
    </row>
    <row r="381" spans="1:11" ht="15.75" customHeight="1">
      <c r="A381" s="1895"/>
      <c r="B381" s="1895"/>
      <c r="C381" s="1895"/>
      <c r="D381" s="1895"/>
      <c r="E381" s="1895"/>
      <c r="F381" s="1895"/>
      <c r="G381" s="1895"/>
      <c r="H381" s="1895"/>
      <c r="I381" s="1895"/>
      <c r="J381" s="1895"/>
      <c r="K381" s="1895"/>
    </row>
    <row r="382" spans="1:11" ht="15.75" customHeight="1">
      <c r="A382" s="1895"/>
      <c r="B382" s="1895"/>
      <c r="C382" s="1895"/>
      <c r="D382" s="1895"/>
      <c r="E382" s="1895"/>
      <c r="F382" s="1895"/>
      <c r="G382" s="1895"/>
      <c r="H382" s="1895"/>
      <c r="I382" s="1895"/>
      <c r="J382" s="1895"/>
      <c r="K382" s="1895"/>
    </row>
    <row r="383" spans="1:11" ht="15.75" customHeight="1">
      <c r="A383" s="1895"/>
      <c r="B383" s="1895"/>
      <c r="C383" s="1895"/>
      <c r="D383" s="1895"/>
      <c r="E383" s="1895"/>
      <c r="F383" s="1895"/>
      <c r="G383" s="1895"/>
      <c r="H383" s="1895"/>
      <c r="I383" s="1895"/>
      <c r="J383" s="1895"/>
      <c r="K383" s="1895"/>
    </row>
    <row r="384" spans="1:11" ht="15.75" customHeight="1">
      <c r="A384" s="1895"/>
      <c r="B384" s="1895"/>
      <c r="C384" s="1895"/>
      <c r="D384" s="1895"/>
      <c r="E384" s="1895"/>
      <c r="F384" s="1895"/>
      <c r="G384" s="1895"/>
      <c r="H384" s="1895"/>
      <c r="I384" s="1895"/>
      <c r="J384" s="1895"/>
      <c r="K384" s="1895"/>
    </row>
    <row r="385" spans="1:11" ht="15.75" customHeight="1">
      <c r="A385" s="1895"/>
      <c r="B385" s="1895"/>
      <c r="C385" s="1895"/>
      <c r="D385" s="1895"/>
      <c r="E385" s="1895"/>
      <c r="F385" s="1895"/>
      <c r="G385" s="1895"/>
      <c r="H385" s="1895"/>
      <c r="I385" s="1895"/>
      <c r="J385" s="1895"/>
      <c r="K385" s="1895"/>
    </row>
    <row r="386" spans="1:11" ht="15.75" customHeight="1">
      <c r="A386" s="1895"/>
      <c r="B386" s="1895"/>
      <c r="C386" s="1895"/>
      <c r="D386" s="1895"/>
      <c r="E386" s="1895"/>
      <c r="F386" s="1895"/>
      <c r="G386" s="1895"/>
      <c r="H386" s="1895"/>
      <c r="I386" s="1895"/>
      <c r="J386" s="1895"/>
      <c r="K386" s="1895"/>
    </row>
    <row r="387" spans="1:11" ht="15.75" customHeight="1">
      <c r="A387" s="1895"/>
      <c r="B387" s="1895"/>
      <c r="C387" s="1895"/>
      <c r="D387" s="1895"/>
      <c r="E387" s="1895"/>
      <c r="F387" s="1895"/>
      <c r="G387" s="1895"/>
      <c r="H387" s="1895"/>
      <c r="I387" s="1895"/>
      <c r="J387" s="1895"/>
      <c r="K387" s="1895"/>
    </row>
    <row r="388" spans="1:11" ht="15.75" customHeight="1">
      <c r="A388" s="1895"/>
      <c r="B388" s="1895"/>
      <c r="C388" s="1895"/>
      <c r="D388" s="1895"/>
      <c r="E388" s="1895"/>
      <c r="F388" s="1895"/>
      <c r="G388" s="1895"/>
      <c r="H388" s="1895"/>
      <c r="I388" s="1895"/>
      <c r="J388" s="1895"/>
      <c r="K388" s="1895"/>
    </row>
    <row r="389" spans="1:11" ht="15.75" customHeight="1">
      <c r="A389" s="1895"/>
      <c r="B389" s="1895"/>
      <c r="C389" s="1895"/>
      <c r="D389" s="1895"/>
      <c r="E389" s="1895"/>
      <c r="F389" s="1895"/>
      <c r="G389" s="1895"/>
      <c r="H389" s="1895"/>
      <c r="I389" s="1895"/>
      <c r="J389" s="1895"/>
      <c r="K389" s="1895"/>
    </row>
    <row r="390" spans="1:11" ht="15.75" customHeight="1">
      <c r="A390" s="1895"/>
      <c r="B390" s="1895"/>
      <c r="C390" s="1895"/>
      <c r="D390" s="1895"/>
      <c r="E390" s="1895"/>
      <c r="F390" s="1895"/>
      <c r="G390" s="1895"/>
      <c r="H390" s="1895"/>
      <c r="I390" s="1895"/>
      <c r="J390" s="1895"/>
      <c r="K390" s="1895"/>
    </row>
    <row r="391" spans="1:11" ht="15.75" customHeight="1">
      <c r="A391" s="1895"/>
      <c r="B391" s="1895"/>
      <c r="C391" s="1895"/>
      <c r="D391" s="1895"/>
      <c r="E391" s="1895"/>
      <c r="F391" s="1895"/>
      <c r="G391" s="1895"/>
      <c r="H391" s="1895"/>
      <c r="I391" s="1895"/>
      <c r="J391" s="1895"/>
      <c r="K391" s="1895"/>
    </row>
    <row r="392" spans="1:11" ht="15.75" customHeight="1">
      <c r="A392" s="1895"/>
      <c r="B392" s="1895"/>
      <c r="C392" s="1895"/>
      <c r="D392" s="1895"/>
      <c r="E392" s="1895"/>
      <c r="F392" s="1895"/>
      <c r="G392" s="1895"/>
      <c r="H392" s="1895"/>
      <c r="I392" s="1895"/>
      <c r="J392" s="1895"/>
      <c r="K392" s="1895"/>
    </row>
    <row r="393" spans="1:11" ht="15.75" customHeight="1">
      <c r="A393" s="1895"/>
      <c r="B393" s="1895"/>
      <c r="C393" s="1895"/>
      <c r="D393" s="1895"/>
      <c r="E393" s="1895"/>
      <c r="F393" s="1895"/>
      <c r="G393" s="1895"/>
      <c r="H393" s="1895"/>
      <c r="I393" s="1895"/>
      <c r="J393" s="1895"/>
      <c r="K393" s="1895"/>
    </row>
    <row r="394" spans="1:11" ht="15.75" customHeight="1">
      <c r="A394" s="1895"/>
      <c r="B394" s="1895"/>
      <c r="C394" s="1895"/>
      <c r="D394" s="1895"/>
      <c r="E394" s="1895"/>
      <c r="F394" s="1895"/>
      <c r="G394" s="1895"/>
      <c r="H394" s="1895"/>
      <c r="I394" s="1895"/>
      <c r="J394" s="1895"/>
      <c r="K394" s="1895"/>
    </row>
    <row r="395" spans="1:11" ht="15.75" customHeight="1">
      <c r="A395" s="1895"/>
      <c r="B395" s="1895"/>
      <c r="C395" s="1895"/>
      <c r="D395" s="1895"/>
      <c r="E395" s="1895"/>
      <c r="F395" s="1895"/>
      <c r="G395" s="1895"/>
      <c r="H395" s="1895"/>
      <c r="I395" s="1895"/>
      <c r="J395" s="1895"/>
      <c r="K395" s="1895"/>
    </row>
    <row r="396" spans="1:11" ht="15.75" customHeight="1">
      <c r="A396" s="1895"/>
      <c r="B396" s="1895"/>
      <c r="C396" s="1895"/>
      <c r="D396" s="1895"/>
      <c r="E396" s="1895"/>
      <c r="F396" s="1895"/>
      <c r="G396" s="1895"/>
      <c r="H396" s="1895"/>
      <c r="I396" s="1895"/>
      <c r="J396" s="1895"/>
      <c r="K396" s="1895"/>
    </row>
    <row r="397" spans="1:11" ht="15.75" customHeight="1">
      <c r="A397" s="1895"/>
      <c r="B397" s="1895"/>
      <c r="C397" s="1895"/>
      <c r="D397" s="1895"/>
      <c r="E397" s="1895"/>
      <c r="F397" s="1895"/>
      <c r="G397" s="1895"/>
      <c r="H397" s="1895"/>
      <c r="I397" s="1895"/>
      <c r="J397" s="1895"/>
      <c r="K397" s="1895"/>
    </row>
    <row r="398" spans="1:11" ht="15.75" customHeight="1">
      <c r="A398" s="1895"/>
      <c r="B398" s="1895"/>
      <c r="C398" s="1895"/>
      <c r="D398" s="1895"/>
      <c r="E398" s="1895"/>
      <c r="F398" s="1895"/>
      <c r="G398" s="1895"/>
      <c r="H398" s="1895"/>
      <c r="I398" s="1895"/>
      <c r="J398" s="1895"/>
      <c r="K398" s="1895"/>
    </row>
    <row r="399" spans="1:11" ht="15.75" customHeight="1">
      <c r="A399" s="1895"/>
      <c r="B399" s="1895"/>
      <c r="C399" s="1895"/>
      <c r="D399" s="1895"/>
      <c r="E399" s="1895"/>
      <c r="F399" s="1895"/>
      <c r="G399" s="1895"/>
      <c r="H399" s="1895"/>
      <c r="I399" s="1895"/>
      <c r="J399" s="1895"/>
      <c r="K399" s="1895"/>
    </row>
    <row r="400" spans="1:11" ht="15.75" customHeight="1">
      <c r="A400" s="1895"/>
      <c r="B400" s="1895"/>
      <c r="C400" s="1895"/>
      <c r="D400" s="1895"/>
      <c r="E400" s="1895"/>
      <c r="F400" s="1895"/>
      <c r="G400" s="1895"/>
      <c r="H400" s="1895"/>
      <c r="I400" s="1895"/>
      <c r="J400" s="1895"/>
      <c r="K400" s="1895"/>
    </row>
    <row r="401" spans="1:11" ht="15.75" customHeight="1">
      <c r="A401" s="1895"/>
      <c r="B401" s="1895"/>
      <c r="C401" s="1895"/>
      <c r="D401" s="1895"/>
      <c r="E401" s="1895"/>
      <c r="F401" s="1895"/>
      <c r="G401" s="1895"/>
      <c r="H401" s="1895"/>
      <c r="I401" s="1895"/>
      <c r="J401" s="1895"/>
      <c r="K401" s="1895"/>
    </row>
    <row r="402" spans="1:11" ht="15.75" customHeight="1">
      <c r="A402" s="1895"/>
      <c r="B402" s="1895"/>
      <c r="C402" s="1895"/>
      <c r="D402" s="1895"/>
      <c r="E402" s="1895"/>
      <c r="F402" s="1895"/>
      <c r="G402" s="1895"/>
      <c r="H402" s="1895"/>
      <c r="I402" s="1895"/>
      <c r="J402" s="1895"/>
      <c r="K402" s="1895"/>
    </row>
    <row r="403" spans="1:11" ht="15.75" customHeight="1">
      <c r="A403" s="1895"/>
      <c r="B403" s="1895"/>
      <c r="C403" s="1895"/>
      <c r="D403" s="1895"/>
      <c r="E403" s="1895"/>
      <c r="F403" s="1895"/>
      <c r="G403" s="1895"/>
      <c r="H403" s="1895"/>
      <c r="I403" s="1895"/>
      <c r="J403" s="1895"/>
      <c r="K403" s="1895"/>
    </row>
    <row r="404" spans="1:11" ht="15.75" customHeight="1">
      <c r="A404" s="1895"/>
      <c r="B404" s="1895"/>
      <c r="C404" s="1895"/>
      <c r="D404" s="1895"/>
      <c r="E404" s="1895"/>
      <c r="F404" s="1895"/>
      <c r="G404" s="1895"/>
      <c r="H404" s="1895"/>
      <c r="I404" s="1895"/>
      <c r="J404" s="1895"/>
      <c r="K404" s="1895"/>
    </row>
    <row r="405" spans="1:11" ht="15.75" customHeight="1">
      <c r="A405" s="1895"/>
      <c r="B405" s="1895"/>
      <c r="C405" s="1895"/>
      <c r="D405" s="1895"/>
      <c r="E405" s="1895"/>
      <c r="F405" s="1895"/>
      <c r="G405" s="1895"/>
      <c r="H405" s="1895"/>
      <c r="I405" s="1895"/>
      <c r="J405" s="1895"/>
      <c r="K405" s="1895"/>
    </row>
    <row r="406" spans="1:11" ht="15.75" customHeight="1">
      <c r="A406" s="1895"/>
      <c r="B406" s="1895"/>
      <c r="C406" s="1895"/>
      <c r="D406" s="1895"/>
      <c r="E406" s="1895"/>
      <c r="F406" s="1895"/>
      <c r="G406" s="1895"/>
      <c r="H406" s="1895"/>
      <c r="I406" s="1895"/>
      <c r="J406" s="1895"/>
      <c r="K406" s="1895"/>
    </row>
    <row r="407" spans="1:11" ht="15.75" customHeight="1">
      <c r="A407" s="1895"/>
      <c r="B407" s="1895"/>
      <c r="C407" s="1895"/>
      <c r="D407" s="1895"/>
      <c r="E407" s="1895"/>
      <c r="F407" s="1895"/>
      <c r="G407" s="1895"/>
      <c r="H407" s="1895"/>
      <c r="I407" s="1895"/>
      <c r="J407" s="1895"/>
      <c r="K407" s="1895"/>
    </row>
    <row r="408" spans="1:11" ht="15.75" customHeight="1">
      <c r="A408" s="1895"/>
      <c r="B408" s="1895"/>
      <c r="C408" s="1895"/>
      <c r="D408" s="1895"/>
      <c r="E408" s="1895"/>
      <c r="F408" s="1895"/>
      <c r="G408" s="1895"/>
      <c r="H408" s="1895"/>
      <c r="I408" s="1895"/>
      <c r="J408" s="1895"/>
      <c r="K408" s="1895"/>
    </row>
    <row r="409" spans="1:11" ht="15.75" customHeight="1">
      <c r="A409" s="1895"/>
      <c r="B409" s="1895"/>
      <c r="C409" s="1895"/>
      <c r="D409" s="1895"/>
      <c r="E409" s="1895"/>
      <c r="F409" s="1895"/>
      <c r="G409" s="1895"/>
      <c r="H409" s="1895"/>
      <c r="I409" s="1895"/>
      <c r="J409" s="1895"/>
      <c r="K409" s="1895"/>
    </row>
    <row r="410" spans="1:11" ht="15.75" customHeight="1">
      <c r="A410" s="1895"/>
      <c r="B410" s="1895"/>
      <c r="C410" s="1895"/>
      <c r="D410" s="1895"/>
      <c r="E410" s="1895"/>
      <c r="F410" s="1895"/>
      <c r="G410" s="1895"/>
      <c r="H410" s="1895"/>
      <c r="I410" s="1895"/>
      <c r="J410" s="1895"/>
      <c r="K410" s="1895"/>
    </row>
    <row r="411" spans="1:11" ht="15.75" customHeight="1">
      <c r="A411" s="1895"/>
      <c r="B411" s="1895"/>
      <c r="C411" s="1895"/>
      <c r="D411" s="1895"/>
      <c r="E411" s="1895"/>
      <c r="F411" s="1895"/>
      <c r="G411" s="1895"/>
      <c r="H411" s="1895"/>
      <c r="I411" s="1895"/>
      <c r="J411" s="1895"/>
      <c r="K411" s="1895"/>
    </row>
    <row r="412" spans="1:11" ht="15.75" customHeight="1">
      <c r="A412" s="1895"/>
      <c r="B412" s="1895"/>
      <c r="C412" s="1895"/>
      <c r="D412" s="1895"/>
      <c r="E412" s="1895"/>
      <c r="F412" s="1895"/>
      <c r="G412" s="1895"/>
      <c r="H412" s="1895"/>
      <c r="I412" s="1895"/>
      <c r="J412" s="1895"/>
      <c r="K412" s="1895"/>
    </row>
    <row r="413" spans="1:11" ht="15.75" customHeight="1">
      <c r="A413" s="1895"/>
      <c r="B413" s="1895"/>
      <c r="C413" s="1895"/>
      <c r="D413" s="1895"/>
      <c r="E413" s="1895"/>
      <c r="F413" s="1895"/>
      <c r="G413" s="1895"/>
      <c r="H413" s="1895"/>
      <c r="I413" s="1895"/>
      <c r="J413" s="1895"/>
      <c r="K413" s="1895"/>
    </row>
    <row r="414" spans="1:11" ht="15.75" customHeight="1">
      <c r="A414" s="1895"/>
      <c r="B414" s="1895"/>
      <c r="C414" s="1895"/>
      <c r="D414" s="1895"/>
      <c r="E414" s="1895"/>
      <c r="F414" s="1895"/>
      <c r="G414" s="1895"/>
      <c r="H414" s="1895"/>
      <c r="I414" s="1895"/>
      <c r="J414" s="1895"/>
      <c r="K414" s="1895"/>
    </row>
    <row r="415" spans="1:11" ht="15.75" customHeight="1">
      <c r="A415" s="1895"/>
      <c r="B415" s="1895"/>
      <c r="C415" s="1895"/>
      <c r="D415" s="1895"/>
      <c r="E415" s="1895"/>
      <c r="F415" s="1895"/>
      <c r="G415" s="1895"/>
      <c r="H415" s="1895"/>
      <c r="I415" s="1895"/>
      <c r="J415" s="1895"/>
      <c r="K415" s="1895"/>
    </row>
    <row r="416" spans="1:11" ht="15.75" customHeight="1">
      <c r="A416" s="1895"/>
      <c r="B416" s="1895"/>
      <c r="C416" s="1895"/>
      <c r="D416" s="1895"/>
      <c r="E416" s="1895"/>
      <c r="F416" s="1895"/>
      <c r="G416" s="1895"/>
      <c r="H416" s="1895"/>
      <c r="I416" s="1895"/>
      <c r="J416" s="1895"/>
      <c r="K416" s="1895"/>
    </row>
    <row r="417" spans="1:11" ht="15.75" customHeight="1">
      <c r="A417" s="1895"/>
      <c r="B417" s="1895"/>
      <c r="C417" s="1895"/>
      <c r="D417" s="1895"/>
      <c r="E417" s="1895"/>
      <c r="F417" s="1895"/>
      <c r="G417" s="1895"/>
      <c r="H417" s="1895"/>
      <c r="I417" s="1895"/>
      <c r="J417" s="1895"/>
      <c r="K417" s="1895"/>
    </row>
    <row r="418" spans="1:11" ht="15.75" customHeight="1">
      <c r="A418" s="1895"/>
      <c r="B418" s="1895"/>
      <c r="C418" s="1895"/>
      <c r="D418" s="1895"/>
      <c r="E418" s="1895"/>
      <c r="F418" s="1895"/>
      <c r="G418" s="1895"/>
      <c r="H418" s="1895"/>
      <c r="I418" s="1895"/>
      <c r="J418" s="1895"/>
      <c r="K418" s="1895"/>
    </row>
    <row r="419" spans="1:11" ht="15.75" customHeight="1">
      <c r="A419" s="1895"/>
      <c r="B419" s="1895"/>
      <c r="C419" s="1895"/>
      <c r="D419" s="1895"/>
      <c r="E419" s="1895"/>
      <c r="F419" s="1895"/>
      <c r="G419" s="1895"/>
      <c r="H419" s="1895"/>
      <c r="I419" s="1895"/>
      <c r="J419" s="1895"/>
      <c r="K419" s="1895"/>
    </row>
    <row r="420" spans="1:11" ht="15.75" customHeight="1">
      <c r="A420" s="1895"/>
      <c r="B420" s="1895"/>
      <c r="C420" s="1895"/>
      <c r="D420" s="1895"/>
      <c r="E420" s="1895"/>
      <c r="F420" s="1895"/>
      <c r="G420" s="1895"/>
      <c r="H420" s="1895"/>
      <c r="I420" s="1895"/>
      <c r="J420" s="1895"/>
      <c r="K420" s="1895"/>
    </row>
    <row r="421" spans="1:11" ht="15.75" customHeight="1">
      <c r="A421" s="1895"/>
      <c r="B421" s="1895"/>
      <c r="C421" s="1895"/>
      <c r="D421" s="1895"/>
      <c r="E421" s="1895"/>
      <c r="F421" s="1895"/>
      <c r="G421" s="1895"/>
      <c r="H421" s="1895"/>
      <c r="I421" s="1895"/>
      <c r="J421" s="1895"/>
      <c r="K421" s="1895"/>
    </row>
    <row r="422" spans="1:11" ht="15.75" customHeight="1">
      <c r="A422" s="1895"/>
      <c r="B422" s="1895"/>
      <c r="C422" s="1895"/>
      <c r="D422" s="1895"/>
      <c r="E422" s="1895"/>
      <c r="F422" s="1895"/>
      <c r="G422" s="1895"/>
      <c r="H422" s="1895"/>
      <c r="I422" s="1895"/>
      <c r="J422" s="1895"/>
      <c r="K422" s="1895"/>
    </row>
    <row r="423" spans="1:11" ht="15.75" customHeight="1">
      <c r="A423" s="1895"/>
      <c r="B423" s="1895"/>
      <c r="C423" s="1895"/>
      <c r="D423" s="1895"/>
      <c r="E423" s="1895"/>
      <c r="F423" s="1895"/>
      <c r="G423" s="1895"/>
      <c r="H423" s="1895"/>
      <c r="I423" s="1895"/>
      <c r="J423" s="1895"/>
      <c r="K423" s="1895"/>
    </row>
    <row r="424" spans="1:11" ht="15.75" customHeight="1">
      <c r="A424" s="1895"/>
      <c r="B424" s="1895"/>
      <c r="C424" s="1895"/>
      <c r="D424" s="1895"/>
      <c r="E424" s="1895"/>
      <c r="F424" s="1895"/>
      <c r="G424" s="1895"/>
      <c r="H424" s="1895"/>
      <c r="I424" s="1895"/>
      <c r="J424" s="1895"/>
      <c r="K424" s="1895"/>
    </row>
    <row r="425" spans="1:11" ht="15.75" customHeight="1">
      <c r="A425" s="1895"/>
      <c r="B425" s="1895"/>
      <c r="C425" s="1895"/>
      <c r="D425" s="1895"/>
      <c r="E425" s="1895"/>
      <c r="F425" s="1895"/>
      <c r="G425" s="1895"/>
      <c r="H425" s="1895"/>
      <c r="I425" s="1895"/>
      <c r="J425" s="1895"/>
      <c r="K425" s="1895"/>
    </row>
    <row r="426" spans="1:11" ht="15.75" customHeight="1">
      <c r="A426" s="1895"/>
      <c r="B426" s="1895"/>
      <c r="C426" s="1895"/>
      <c r="D426" s="1895"/>
      <c r="E426" s="1895"/>
      <c r="F426" s="1895"/>
      <c r="G426" s="1895"/>
      <c r="H426" s="1895"/>
      <c r="I426" s="1895"/>
      <c r="J426" s="1895"/>
      <c r="K426" s="1895"/>
    </row>
    <row r="427" spans="1:11" ht="15.75" customHeight="1">
      <c r="A427" s="1895"/>
      <c r="B427" s="1895"/>
      <c r="C427" s="1895"/>
      <c r="D427" s="1895"/>
      <c r="E427" s="1895"/>
      <c r="F427" s="1895"/>
      <c r="G427" s="1895"/>
      <c r="H427" s="1895"/>
      <c r="I427" s="1895"/>
      <c r="J427" s="1895"/>
      <c r="K427" s="1895"/>
    </row>
    <row r="428" spans="1:11" ht="15.75" customHeight="1">
      <c r="A428" s="1895"/>
      <c r="B428" s="1895"/>
      <c r="C428" s="1895"/>
      <c r="D428" s="1895"/>
      <c r="E428" s="1895"/>
      <c r="F428" s="1895"/>
      <c r="G428" s="1895"/>
      <c r="H428" s="1895"/>
      <c r="I428" s="1895"/>
      <c r="J428" s="1895"/>
      <c r="K428" s="1895"/>
    </row>
    <row r="429" spans="1:11" ht="15.75" customHeight="1">
      <c r="A429" s="1895"/>
      <c r="B429" s="1895"/>
      <c r="C429" s="1895"/>
      <c r="D429" s="1895"/>
      <c r="E429" s="1895"/>
      <c r="F429" s="1895"/>
      <c r="G429" s="1895"/>
      <c r="H429" s="1895"/>
      <c r="I429" s="1895"/>
      <c r="J429" s="1895"/>
      <c r="K429" s="1895"/>
    </row>
    <row r="430" spans="1:11" ht="15.75" customHeight="1">
      <c r="A430" s="1895"/>
      <c r="B430" s="1895"/>
      <c r="C430" s="1895"/>
      <c r="D430" s="1895"/>
      <c r="E430" s="1895"/>
      <c r="F430" s="1895"/>
      <c r="G430" s="1895"/>
      <c r="H430" s="1895"/>
      <c r="I430" s="1895"/>
      <c r="J430" s="1895"/>
      <c r="K430" s="1895"/>
    </row>
    <row r="431" spans="1:11" ht="15.75" customHeight="1">
      <c r="A431" s="1895"/>
      <c r="B431" s="1895"/>
      <c r="C431" s="1895"/>
      <c r="D431" s="1895"/>
      <c r="E431" s="1895"/>
      <c r="F431" s="1895"/>
      <c r="G431" s="1895"/>
      <c r="H431" s="1895"/>
      <c r="I431" s="1895"/>
      <c r="J431" s="1895"/>
      <c r="K431" s="1895"/>
    </row>
    <row r="432" spans="1:11" ht="15.75" customHeight="1">
      <c r="A432" s="1895"/>
      <c r="B432" s="1895"/>
      <c r="C432" s="1895"/>
      <c r="D432" s="1895"/>
      <c r="E432" s="1895"/>
      <c r="F432" s="1895"/>
      <c r="G432" s="1895"/>
      <c r="H432" s="1895"/>
      <c r="I432" s="1895"/>
      <c r="J432" s="1895"/>
      <c r="K432" s="1895"/>
    </row>
    <row r="433" spans="1:11" ht="15.75" customHeight="1">
      <c r="A433" s="1895"/>
      <c r="B433" s="1895"/>
      <c r="C433" s="1895"/>
      <c r="D433" s="1895"/>
      <c r="E433" s="1895"/>
      <c r="F433" s="1895"/>
      <c r="G433" s="1895"/>
      <c r="H433" s="1895"/>
      <c r="I433" s="1895"/>
      <c r="J433" s="1895"/>
      <c r="K433" s="1895"/>
    </row>
    <row r="434" spans="1:11" ht="15.75" customHeight="1">
      <c r="A434" s="1895"/>
      <c r="B434" s="1895"/>
      <c r="C434" s="1895"/>
      <c r="D434" s="1895"/>
      <c r="E434" s="1895"/>
      <c r="F434" s="1895"/>
      <c r="G434" s="1895"/>
      <c r="H434" s="1895"/>
      <c r="I434" s="1895"/>
      <c r="J434" s="1895"/>
      <c r="K434" s="1895"/>
    </row>
    <row r="435" spans="1:11" ht="15.75" customHeight="1">
      <c r="A435" s="1895"/>
      <c r="B435" s="1895"/>
      <c r="C435" s="1895"/>
      <c r="D435" s="1895"/>
      <c r="E435" s="1895"/>
      <c r="F435" s="1895"/>
      <c r="G435" s="1895"/>
      <c r="H435" s="1895"/>
      <c r="I435" s="1895"/>
      <c r="J435" s="1895"/>
      <c r="K435" s="1895"/>
    </row>
    <row r="436" spans="1:11" ht="15.75" customHeight="1">
      <c r="A436" s="1895"/>
      <c r="B436" s="1895"/>
      <c r="C436" s="1895"/>
      <c r="D436" s="1895"/>
      <c r="E436" s="1895"/>
      <c r="F436" s="1895"/>
      <c r="G436" s="1895"/>
      <c r="H436" s="1895"/>
      <c r="I436" s="1895"/>
      <c r="J436" s="1895"/>
      <c r="K436" s="1895"/>
    </row>
    <row r="437" spans="1:11" ht="15.75" customHeight="1">
      <c r="A437" s="1895"/>
      <c r="B437" s="1895"/>
      <c r="C437" s="1895"/>
      <c r="D437" s="1895"/>
      <c r="E437" s="1895"/>
      <c r="F437" s="1895"/>
      <c r="G437" s="1895"/>
      <c r="H437" s="1895"/>
      <c r="I437" s="1895"/>
      <c r="J437" s="1895"/>
      <c r="K437" s="1895"/>
    </row>
    <row r="438" spans="1:11" ht="15.75" customHeight="1">
      <c r="A438" s="1895"/>
      <c r="B438" s="1895"/>
      <c r="C438" s="1895"/>
      <c r="D438" s="1895"/>
      <c r="E438" s="1895"/>
      <c r="F438" s="1895"/>
      <c r="G438" s="1895"/>
      <c r="H438" s="1895"/>
      <c r="I438" s="1895"/>
      <c r="J438" s="1895"/>
      <c r="K438" s="1895"/>
    </row>
    <row r="439" spans="1:11" ht="15.75" customHeight="1">
      <c r="A439" s="1895"/>
      <c r="B439" s="1895"/>
      <c r="C439" s="1895"/>
      <c r="D439" s="1895"/>
      <c r="E439" s="1895"/>
      <c r="F439" s="1895"/>
      <c r="G439" s="1895"/>
      <c r="H439" s="1895"/>
      <c r="I439" s="1895"/>
      <c r="J439" s="1895"/>
      <c r="K439" s="1895"/>
    </row>
    <row r="440" spans="1:11" ht="15.75" customHeight="1">
      <c r="A440" s="1895"/>
      <c r="B440" s="1895"/>
      <c r="C440" s="1895"/>
      <c r="D440" s="1895"/>
      <c r="E440" s="1895"/>
      <c r="F440" s="1895"/>
      <c r="G440" s="1895"/>
      <c r="H440" s="1895"/>
      <c r="I440" s="1895"/>
      <c r="J440" s="1895"/>
      <c r="K440" s="1895"/>
    </row>
    <row r="441" spans="1:11" ht="15.75" customHeight="1">
      <c r="A441" s="1895"/>
      <c r="B441" s="1895"/>
      <c r="C441" s="1895"/>
      <c r="D441" s="1895"/>
      <c r="E441" s="1895"/>
      <c r="F441" s="1895"/>
      <c r="G441" s="1895"/>
      <c r="H441" s="1895"/>
      <c r="I441" s="1895"/>
      <c r="J441" s="1895"/>
      <c r="K441" s="1895"/>
    </row>
    <row r="442" spans="1:11" ht="15.75" customHeight="1">
      <c r="A442" s="1895"/>
      <c r="B442" s="1895"/>
      <c r="C442" s="1895"/>
      <c r="D442" s="1895"/>
      <c r="E442" s="1895"/>
      <c r="F442" s="1895"/>
      <c r="G442" s="1895"/>
      <c r="H442" s="1895"/>
      <c r="I442" s="1895"/>
      <c r="J442" s="1895"/>
      <c r="K442" s="1895"/>
    </row>
    <row r="443" spans="1:11" ht="15.75" customHeight="1">
      <c r="A443" s="1895"/>
      <c r="B443" s="1895"/>
      <c r="C443" s="1895"/>
      <c r="D443" s="1895"/>
      <c r="E443" s="1895"/>
      <c r="F443" s="1895"/>
      <c r="G443" s="1895"/>
      <c r="H443" s="1895"/>
      <c r="I443" s="1895"/>
      <c r="J443" s="1895"/>
      <c r="K443" s="1895"/>
    </row>
    <row r="444" spans="1:11" ht="15.75" customHeight="1">
      <c r="A444" s="1895"/>
      <c r="B444" s="1895"/>
      <c r="C444" s="1895"/>
      <c r="D444" s="1895"/>
      <c r="E444" s="1895"/>
      <c r="F444" s="1895"/>
      <c r="G444" s="1895"/>
      <c r="H444" s="1895"/>
      <c r="I444" s="1895"/>
      <c r="J444" s="1895"/>
      <c r="K444" s="1895"/>
    </row>
    <row r="445" spans="1:11" ht="15.75" customHeight="1">
      <c r="A445" s="1895"/>
      <c r="B445" s="1895"/>
      <c r="C445" s="1895"/>
      <c r="D445" s="1895"/>
      <c r="E445" s="1895"/>
      <c r="F445" s="1895"/>
      <c r="G445" s="1895"/>
      <c r="H445" s="1895"/>
      <c r="I445" s="1895"/>
      <c r="J445" s="1895"/>
      <c r="K445" s="1895"/>
    </row>
    <row r="446" spans="1:11" ht="15.75" customHeight="1">
      <c r="A446" s="1895"/>
      <c r="B446" s="1895"/>
      <c r="C446" s="1895"/>
      <c r="D446" s="1895"/>
      <c r="E446" s="1895"/>
      <c r="F446" s="1895"/>
      <c r="G446" s="1895"/>
      <c r="H446" s="1895"/>
      <c r="I446" s="1895"/>
      <c r="J446" s="1895"/>
      <c r="K446" s="1895"/>
    </row>
    <row r="447" spans="1:11" ht="15.75" customHeight="1">
      <c r="A447" s="1895"/>
      <c r="B447" s="1895"/>
      <c r="C447" s="1895"/>
      <c r="D447" s="1895"/>
      <c r="E447" s="1895"/>
      <c r="F447" s="1895"/>
      <c r="G447" s="1895"/>
      <c r="H447" s="1895"/>
      <c r="I447" s="1895"/>
      <c r="J447" s="1895"/>
      <c r="K447" s="1895"/>
    </row>
    <row r="448" spans="1:11" ht="15.75" customHeight="1">
      <c r="A448" s="1895"/>
      <c r="B448" s="1895"/>
      <c r="C448" s="1895"/>
      <c r="D448" s="1895"/>
      <c r="E448" s="1895"/>
      <c r="F448" s="1895"/>
      <c r="G448" s="1895"/>
      <c r="H448" s="1895"/>
      <c r="I448" s="1895"/>
      <c r="J448" s="1895"/>
      <c r="K448" s="1895"/>
    </row>
    <row r="449" spans="1:11" ht="15.75" customHeight="1">
      <c r="A449" s="1895"/>
      <c r="B449" s="1895"/>
      <c r="C449" s="1895"/>
      <c r="D449" s="1895"/>
      <c r="E449" s="1895"/>
      <c r="F449" s="1895"/>
      <c r="G449" s="1895"/>
      <c r="H449" s="1895"/>
      <c r="I449" s="1895"/>
      <c r="J449" s="1895"/>
      <c r="K449" s="1895"/>
    </row>
    <row r="450" spans="1:11" ht="15.75" customHeight="1">
      <c r="A450" s="1895"/>
      <c r="B450" s="1895"/>
      <c r="C450" s="1895"/>
      <c r="D450" s="1895"/>
      <c r="E450" s="1895"/>
      <c r="F450" s="1895"/>
      <c r="G450" s="1895"/>
      <c r="H450" s="1895"/>
      <c r="I450" s="1895"/>
      <c r="J450" s="1895"/>
      <c r="K450" s="1895"/>
    </row>
    <row r="451" spans="1:11" ht="15.75" customHeight="1">
      <c r="A451" s="1895"/>
      <c r="B451" s="1895"/>
      <c r="C451" s="1895"/>
      <c r="D451" s="1895"/>
      <c r="E451" s="1895"/>
      <c r="F451" s="1895"/>
      <c r="G451" s="1895"/>
      <c r="H451" s="1895"/>
      <c r="I451" s="1895"/>
      <c r="J451" s="1895"/>
      <c r="K451" s="1895"/>
    </row>
    <row r="452" spans="1:11" ht="15.75" customHeight="1">
      <c r="A452" s="1895"/>
      <c r="B452" s="1895"/>
      <c r="C452" s="1895"/>
      <c r="D452" s="1895"/>
      <c r="E452" s="1895"/>
      <c r="F452" s="1895"/>
      <c r="G452" s="1895"/>
      <c r="H452" s="1895"/>
      <c r="I452" s="1895"/>
      <c r="J452" s="1895"/>
      <c r="K452" s="1895"/>
    </row>
    <row r="453" spans="1:11" ht="15.75" customHeight="1">
      <c r="A453" s="1895"/>
      <c r="B453" s="1895"/>
      <c r="C453" s="1895"/>
      <c r="D453" s="1895"/>
      <c r="E453" s="1895"/>
      <c r="F453" s="1895"/>
      <c r="G453" s="1895"/>
      <c r="H453" s="1895"/>
      <c r="I453" s="1895"/>
      <c r="J453" s="1895"/>
      <c r="K453" s="1895"/>
    </row>
    <row r="454" spans="1:11" ht="15.75" customHeight="1">
      <c r="A454" s="1895"/>
      <c r="B454" s="1895"/>
      <c r="C454" s="1895"/>
      <c r="D454" s="1895"/>
      <c r="E454" s="1895"/>
      <c r="F454" s="1895"/>
      <c r="G454" s="1895"/>
      <c r="H454" s="1895"/>
      <c r="I454" s="1895"/>
      <c r="J454" s="1895"/>
      <c r="K454" s="1895"/>
    </row>
    <row r="455" spans="1:11" ht="15.75" customHeight="1">
      <c r="A455" s="1895"/>
      <c r="B455" s="1895"/>
      <c r="C455" s="1895"/>
      <c r="D455" s="1895"/>
      <c r="E455" s="1895"/>
      <c r="F455" s="1895"/>
      <c r="G455" s="1895"/>
      <c r="H455" s="1895"/>
      <c r="I455" s="1895"/>
      <c r="J455" s="1895"/>
      <c r="K455" s="1895"/>
    </row>
    <row r="456" spans="1:11" ht="15.75" customHeight="1">
      <c r="A456" s="1895"/>
      <c r="B456" s="1895"/>
      <c r="C456" s="1895"/>
      <c r="D456" s="1895"/>
      <c r="E456" s="1895"/>
      <c r="F456" s="1895"/>
      <c r="G456" s="1895"/>
      <c r="H456" s="1895"/>
      <c r="I456" s="1895"/>
      <c r="J456" s="1895"/>
      <c r="K456" s="1895"/>
    </row>
    <row r="457" spans="1:11" ht="15.75" customHeight="1">
      <c r="A457" s="1895"/>
      <c r="B457" s="1895"/>
      <c r="C457" s="1895"/>
      <c r="D457" s="1895"/>
      <c r="E457" s="1895"/>
      <c r="F457" s="1895"/>
      <c r="G457" s="1895"/>
      <c r="H457" s="1895"/>
      <c r="I457" s="1895"/>
      <c r="J457" s="1895"/>
      <c r="K457" s="1895"/>
    </row>
    <row r="458" spans="1:11" ht="15.75" customHeight="1">
      <c r="A458" s="1895"/>
      <c r="B458" s="1895"/>
      <c r="C458" s="1895"/>
      <c r="D458" s="1895"/>
      <c r="E458" s="1895"/>
      <c r="F458" s="1895"/>
      <c r="G458" s="1895"/>
      <c r="H458" s="1895"/>
      <c r="I458" s="1895"/>
      <c r="J458" s="1895"/>
      <c r="K458" s="1895"/>
    </row>
    <row r="459" spans="1:11" ht="15.75" customHeight="1">
      <c r="A459" s="1895"/>
      <c r="B459" s="1895"/>
      <c r="C459" s="1895"/>
      <c r="D459" s="1895"/>
      <c r="E459" s="1895"/>
      <c r="F459" s="1895"/>
      <c r="G459" s="1895"/>
      <c r="H459" s="1895"/>
      <c r="I459" s="1895"/>
      <c r="J459" s="1895"/>
      <c r="K459" s="1895"/>
    </row>
    <row r="460" spans="1:11" ht="15.75" customHeight="1">
      <c r="A460" s="1895"/>
      <c r="B460" s="1895"/>
      <c r="C460" s="1895"/>
      <c r="D460" s="1895"/>
      <c r="E460" s="1895"/>
      <c r="F460" s="1895"/>
      <c r="G460" s="1895"/>
      <c r="H460" s="1895"/>
      <c r="I460" s="1895"/>
      <c r="J460" s="1895"/>
      <c r="K460" s="1895"/>
    </row>
    <row r="461" spans="1:11" ht="15.75" customHeight="1">
      <c r="A461" s="1895"/>
      <c r="B461" s="1895"/>
      <c r="C461" s="1895"/>
      <c r="D461" s="1895"/>
      <c r="E461" s="1895"/>
      <c r="F461" s="1895"/>
      <c r="G461" s="1895"/>
      <c r="H461" s="1895"/>
      <c r="I461" s="1895"/>
      <c r="J461" s="1895"/>
      <c r="K461" s="1895"/>
    </row>
    <row r="462" spans="1:11" ht="15.75" customHeight="1">
      <c r="A462" s="1895"/>
      <c r="B462" s="1895"/>
      <c r="C462" s="1895"/>
      <c r="D462" s="1895"/>
      <c r="E462" s="1895"/>
      <c r="F462" s="1895"/>
      <c r="G462" s="1895"/>
      <c r="H462" s="1895"/>
      <c r="I462" s="1895"/>
      <c r="J462" s="1895"/>
      <c r="K462" s="1895"/>
    </row>
    <row r="463" spans="1:11" ht="15.75" customHeight="1">
      <c r="A463" s="1895"/>
      <c r="B463" s="1895"/>
      <c r="C463" s="1895"/>
      <c r="D463" s="1895"/>
      <c r="E463" s="1895"/>
      <c r="F463" s="1895"/>
      <c r="G463" s="1895"/>
      <c r="H463" s="1895"/>
      <c r="I463" s="1895"/>
      <c r="J463" s="1895"/>
      <c r="K463" s="1895"/>
    </row>
    <row r="464" spans="1:11" ht="15.75" customHeight="1">
      <c r="A464" s="1895"/>
      <c r="B464" s="1895"/>
      <c r="C464" s="1895"/>
      <c r="D464" s="1895"/>
      <c r="E464" s="1895"/>
      <c r="F464" s="1895"/>
      <c r="G464" s="1895"/>
      <c r="H464" s="1895"/>
      <c r="I464" s="1895"/>
      <c r="J464" s="1895"/>
      <c r="K464" s="1895"/>
    </row>
    <row r="465" spans="1:11" ht="15.75" customHeight="1">
      <c r="A465" s="1895"/>
      <c r="B465" s="1895"/>
      <c r="C465" s="1895"/>
      <c r="D465" s="1895"/>
      <c r="E465" s="1895"/>
      <c r="F465" s="1895"/>
      <c r="G465" s="1895"/>
      <c r="H465" s="1895"/>
      <c r="I465" s="1895"/>
      <c r="J465" s="1895"/>
      <c r="K465" s="1895"/>
    </row>
    <row r="466" spans="1:11" ht="15.75" customHeight="1">
      <c r="A466" s="1895"/>
      <c r="B466" s="1895"/>
      <c r="C466" s="1895"/>
      <c r="D466" s="1895"/>
      <c r="E466" s="1895"/>
      <c r="F466" s="1895"/>
      <c r="G466" s="1895"/>
      <c r="H466" s="1895"/>
      <c r="I466" s="1895"/>
      <c r="J466" s="1895"/>
      <c r="K466" s="1895"/>
    </row>
    <row r="467" spans="1:11" ht="15.75" customHeight="1">
      <c r="A467" s="1895"/>
      <c r="B467" s="1895"/>
      <c r="C467" s="1895"/>
      <c r="D467" s="1895"/>
      <c r="E467" s="1895"/>
      <c r="F467" s="1895"/>
      <c r="G467" s="1895"/>
      <c r="H467" s="1895"/>
      <c r="I467" s="1895"/>
      <c r="J467" s="1895"/>
      <c r="K467" s="1895"/>
    </row>
    <row r="468" spans="1:11" ht="15.75" customHeight="1">
      <c r="A468" s="1895"/>
      <c r="B468" s="1895"/>
      <c r="C468" s="1895"/>
      <c r="D468" s="1895"/>
      <c r="E468" s="1895"/>
      <c r="F468" s="1895"/>
      <c r="G468" s="1895"/>
      <c r="H468" s="1895"/>
      <c r="I468" s="1895"/>
      <c r="J468" s="1895"/>
      <c r="K468" s="1895"/>
    </row>
    <row r="469" spans="1:11" ht="15.75" customHeight="1">
      <c r="A469" s="1895"/>
      <c r="B469" s="1895"/>
      <c r="C469" s="1895"/>
      <c r="D469" s="1895"/>
      <c r="E469" s="1895"/>
      <c r="F469" s="1895"/>
      <c r="G469" s="1895"/>
      <c r="H469" s="1895"/>
      <c r="I469" s="1895"/>
      <c r="J469" s="1895"/>
      <c r="K469" s="1895"/>
    </row>
    <row r="470" spans="1:11" ht="15.75" customHeight="1">
      <c r="A470" s="1895"/>
      <c r="B470" s="1895"/>
      <c r="C470" s="1895"/>
      <c r="D470" s="1895"/>
      <c r="E470" s="1895"/>
      <c r="F470" s="1895"/>
      <c r="G470" s="1895"/>
      <c r="H470" s="1895"/>
      <c r="I470" s="1895"/>
      <c r="J470" s="1895"/>
      <c r="K470" s="1895"/>
    </row>
    <row r="471" spans="1:11" ht="15.75" customHeight="1">
      <c r="A471" s="1895"/>
      <c r="B471" s="1895"/>
      <c r="C471" s="1895"/>
      <c r="D471" s="1895"/>
      <c r="E471" s="1895"/>
      <c r="F471" s="1895"/>
      <c r="G471" s="1895"/>
      <c r="H471" s="1895"/>
      <c r="I471" s="1895"/>
      <c r="J471" s="1895"/>
      <c r="K471" s="1895"/>
    </row>
    <row r="472" spans="1:11" ht="15.75" customHeight="1">
      <c r="A472" s="1895"/>
      <c r="B472" s="1895"/>
      <c r="C472" s="1895"/>
      <c r="D472" s="1895"/>
      <c r="E472" s="1895"/>
      <c r="F472" s="1895"/>
      <c r="G472" s="1895"/>
      <c r="H472" s="1895"/>
      <c r="I472" s="1895"/>
      <c r="J472" s="1895"/>
      <c r="K472" s="1895"/>
    </row>
    <row r="473" spans="1:11" ht="15.75" customHeight="1">
      <c r="A473" s="1895"/>
      <c r="B473" s="1895"/>
      <c r="C473" s="1895"/>
      <c r="D473" s="1895"/>
      <c r="E473" s="1895"/>
      <c r="F473" s="1895"/>
      <c r="G473" s="1895"/>
      <c r="H473" s="1895"/>
      <c r="I473" s="1895"/>
      <c r="J473" s="1895"/>
      <c r="K473" s="1895"/>
    </row>
    <row r="474" spans="1:11" ht="15.75" customHeight="1">
      <c r="A474" s="1895"/>
      <c r="B474" s="1895"/>
      <c r="C474" s="1895"/>
      <c r="D474" s="1895"/>
      <c r="E474" s="1895"/>
      <c r="F474" s="1895"/>
      <c r="G474" s="1895"/>
      <c r="H474" s="1895"/>
      <c r="I474" s="1895"/>
      <c r="J474" s="1895"/>
      <c r="K474" s="1895"/>
    </row>
    <row r="475" spans="1:11" ht="15.75" customHeight="1">
      <c r="A475" s="1895"/>
      <c r="B475" s="1895"/>
      <c r="C475" s="1895"/>
      <c r="D475" s="1895"/>
      <c r="E475" s="1895"/>
      <c r="F475" s="1895"/>
      <c r="G475" s="1895"/>
      <c r="H475" s="1895"/>
      <c r="I475" s="1895"/>
      <c r="J475" s="1895"/>
      <c r="K475" s="1895"/>
    </row>
    <row r="476" spans="1:11" ht="15.75" customHeight="1">
      <c r="A476" s="1895"/>
      <c r="B476" s="1895"/>
      <c r="C476" s="1895"/>
      <c r="D476" s="1895"/>
      <c r="E476" s="1895"/>
      <c r="F476" s="1895"/>
      <c r="G476" s="1895"/>
      <c r="H476" s="1895"/>
      <c r="I476" s="1895"/>
      <c r="J476" s="1895"/>
      <c r="K476" s="1895"/>
    </row>
    <row r="477" spans="1:11" ht="15.75" customHeight="1">
      <c r="A477" s="1895"/>
      <c r="B477" s="1895"/>
      <c r="C477" s="1895"/>
      <c r="D477" s="1895"/>
      <c r="E477" s="1895"/>
      <c r="F477" s="1895"/>
      <c r="G477" s="1895"/>
      <c r="H477" s="1895"/>
      <c r="I477" s="1895"/>
      <c r="J477" s="1895"/>
      <c r="K477" s="1895"/>
    </row>
    <row r="478" spans="1:11" ht="15.75" customHeight="1">
      <c r="A478" s="1895"/>
      <c r="B478" s="1895"/>
      <c r="C478" s="1895"/>
      <c r="D478" s="1895"/>
      <c r="E478" s="1895"/>
      <c r="F478" s="1895"/>
      <c r="G478" s="1895"/>
      <c r="H478" s="1895"/>
      <c r="I478" s="1895"/>
      <c r="J478" s="1895"/>
      <c r="K478" s="1895"/>
    </row>
    <row r="479" spans="1:11" ht="15.75" customHeight="1">
      <c r="A479" s="1895"/>
      <c r="B479" s="1895"/>
      <c r="C479" s="1895"/>
      <c r="D479" s="1895"/>
      <c r="E479" s="1895"/>
      <c r="F479" s="1895"/>
      <c r="G479" s="1895"/>
      <c r="H479" s="1895"/>
      <c r="I479" s="1895"/>
      <c r="J479" s="1895"/>
      <c r="K479" s="1895"/>
    </row>
    <row r="480" spans="1:11" ht="15.75" customHeight="1">
      <c r="A480" s="1895"/>
      <c r="B480" s="1895"/>
      <c r="C480" s="1895"/>
      <c r="D480" s="1895"/>
      <c r="E480" s="1895"/>
      <c r="F480" s="1895"/>
      <c r="G480" s="1895"/>
      <c r="H480" s="1895"/>
      <c r="I480" s="1895"/>
      <c r="J480" s="1895"/>
      <c r="K480" s="1895"/>
    </row>
    <row r="481" spans="1:11" ht="15.75" customHeight="1">
      <c r="A481" s="1895"/>
      <c r="B481" s="1895"/>
      <c r="C481" s="1895"/>
      <c r="D481" s="1895"/>
      <c r="E481" s="1895"/>
      <c r="F481" s="1895"/>
      <c r="G481" s="1895"/>
      <c r="H481" s="1895"/>
      <c r="I481" s="1895"/>
      <c r="J481" s="1895"/>
      <c r="K481" s="1895"/>
    </row>
    <row r="482" spans="1:11" ht="15.75" customHeight="1">
      <c r="A482" s="1895"/>
      <c r="B482" s="1895"/>
      <c r="C482" s="1895"/>
      <c r="D482" s="1895"/>
      <c r="E482" s="1895"/>
      <c r="F482" s="1895"/>
      <c r="G482" s="1895"/>
      <c r="H482" s="1895"/>
      <c r="I482" s="1895"/>
      <c r="J482" s="1895"/>
      <c r="K482" s="1895"/>
    </row>
    <row r="483" spans="1:11" ht="15.75" customHeight="1">
      <c r="A483" s="1895"/>
      <c r="B483" s="1895"/>
      <c r="C483" s="1895"/>
      <c r="D483" s="1895"/>
      <c r="E483" s="1895"/>
      <c r="F483" s="1895"/>
      <c r="G483" s="1895"/>
      <c r="H483" s="1895"/>
      <c r="I483" s="1895"/>
      <c r="J483" s="1895"/>
      <c r="K483" s="1895"/>
    </row>
    <row r="484" spans="1:11" ht="15.75" customHeight="1">
      <c r="A484" s="1895"/>
      <c r="B484" s="1895"/>
      <c r="C484" s="1895"/>
      <c r="D484" s="1895"/>
      <c r="E484" s="1895"/>
      <c r="F484" s="1895"/>
      <c r="G484" s="1895"/>
      <c r="H484" s="1895"/>
      <c r="I484" s="1895"/>
      <c r="J484" s="1895"/>
      <c r="K484" s="1895"/>
    </row>
    <row r="485" spans="1:11" ht="15.75" customHeight="1">
      <c r="A485" s="1895"/>
      <c r="B485" s="1895"/>
      <c r="C485" s="1895"/>
      <c r="D485" s="1895"/>
      <c r="E485" s="1895"/>
      <c r="F485" s="1895"/>
      <c r="G485" s="1895"/>
      <c r="H485" s="1895"/>
      <c r="I485" s="1895"/>
      <c r="J485" s="1895"/>
      <c r="K485" s="1895"/>
    </row>
    <row r="486" spans="1:11" ht="15.75" customHeight="1">
      <c r="A486" s="1895"/>
      <c r="B486" s="1895"/>
      <c r="C486" s="1895"/>
      <c r="D486" s="1895"/>
      <c r="E486" s="1895"/>
      <c r="F486" s="1895"/>
      <c r="G486" s="1895"/>
      <c r="H486" s="1895"/>
      <c r="I486" s="1895"/>
      <c r="J486" s="1895"/>
      <c r="K486" s="1895"/>
    </row>
    <row r="487" spans="1:11" ht="15.75" customHeight="1">
      <c r="A487" s="1895"/>
      <c r="B487" s="1895"/>
      <c r="C487" s="1895"/>
      <c r="D487" s="1895"/>
      <c r="E487" s="1895"/>
      <c r="F487" s="1895"/>
      <c r="G487" s="1895"/>
      <c r="H487" s="1895"/>
      <c r="I487" s="1895"/>
      <c r="J487" s="1895"/>
      <c r="K487" s="1895"/>
    </row>
    <row r="488" spans="1:11" ht="15.75" customHeight="1">
      <c r="A488" s="1895"/>
      <c r="B488" s="1895"/>
      <c r="C488" s="1895"/>
      <c r="D488" s="1895"/>
      <c r="E488" s="1895"/>
      <c r="F488" s="1895"/>
      <c r="G488" s="1895"/>
      <c r="H488" s="1895"/>
      <c r="I488" s="1895"/>
      <c r="J488" s="1895"/>
      <c r="K488" s="1895"/>
    </row>
    <row r="489" spans="1:11" ht="15.75" customHeight="1">
      <c r="A489" s="1895"/>
      <c r="B489" s="1895"/>
      <c r="C489" s="1895"/>
      <c r="D489" s="1895"/>
      <c r="E489" s="1895"/>
      <c r="F489" s="1895"/>
      <c r="G489" s="1895"/>
      <c r="H489" s="1895"/>
      <c r="I489" s="1895"/>
      <c r="J489" s="1895"/>
      <c r="K489" s="1895"/>
    </row>
    <row r="490" spans="1:11" ht="15.75" customHeight="1">
      <c r="A490" s="1895"/>
      <c r="B490" s="1895"/>
      <c r="C490" s="1895"/>
      <c r="D490" s="1895"/>
      <c r="E490" s="1895"/>
      <c r="F490" s="1895"/>
      <c r="G490" s="1895"/>
      <c r="H490" s="1895"/>
      <c r="I490" s="1895"/>
      <c r="J490" s="1895"/>
      <c r="K490" s="1895"/>
    </row>
    <row r="491" spans="1:11" ht="15.75" customHeight="1">
      <c r="A491" s="1895"/>
      <c r="B491" s="1895"/>
      <c r="C491" s="1895"/>
      <c r="D491" s="1895"/>
      <c r="E491" s="1895"/>
      <c r="F491" s="1895"/>
      <c r="G491" s="1895"/>
      <c r="H491" s="1895"/>
      <c r="I491" s="1895"/>
      <c r="J491" s="1895"/>
      <c r="K491" s="1895"/>
    </row>
    <row r="492" spans="1:11" ht="15.75" customHeight="1">
      <c r="A492" s="1895"/>
      <c r="B492" s="1895"/>
      <c r="C492" s="1895"/>
      <c r="D492" s="1895"/>
      <c r="E492" s="1895"/>
      <c r="F492" s="1895"/>
      <c r="G492" s="1895"/>
      <c r="H492" s="1895"/>
      <c r="I492" s="1895"/>
      <c r="J492" s="1895"/>
      <c r="K492" s="1895"/>
    </row>
    <row r="493" spans="1:11" ht="15.75" customHeight="1">
      <c r="A493" s="1895"/>
      <c r="B493" s="1895"/>
      <c r="C493" s="1895"/>
      <c r="D493" s="1895"/>
      <c r="E493" s="1895"/>
      <c r="F493" s="1895"/>
      <c r="G493" s="1895"/>
      <c r="H493" s="1895"/>
      <c r="I493" s="1895"/>
      <c r="J493" s="1895"/>
      <c r="K493" s="1895"/>
    </row>
    <row r="494" spans="1:11" ht="15.75" customHeight="1">
      <c r="A494" s="1895"/>
      <c r="B494" s="1895"/>
      <c r="C494" s="1895"/>
      <c r="D494" s="1895"/>
      <c r="E494" s="1895"/>
      <c r="F494" s="1895"/>
      <c r="G494" s="1895"/>
      <c r="H494" s="1895"/>
      <c r="I494" s="1895"/>
      <c r="J494" s="1895"/>
      <c r="K494" s="1895"/>
    </row>
    <row r="495" spans="1:11" ht="15.75" customHeight="1">
      <c r="A495" s="1895"/>
      <c r="B495" s="1895"/>
      <c r="C495" s="1895"/>
      <c r="D495" s="1895"/>
      <c r="E495" s="1895"/>
      <c r="F495" s="1895"/>
      <c r="G495" s="1895"/>
      <c r="H495" s="1895"/>
      <c r="I495" s="1895"/>
      <c r="J495" s="1895"/>
      <c r="K495" s="1895"/>
    </row>
    <row r="496" spans="1:11" ht="15.75" customHeight="1">
      <c r="A496" s="1895"/>
      <c r="B496" s="1895"/>
      <c r="C496" s="1895"/>
      <c r="D496" s="1895"/>
      <c r="E496" s="1895"/>
      <c r="F496" s="1895"/>
      <c r="G496" s="1895"/>
      <c r="H496" s="1895"/>
      <c r="I496" s="1895"/>
      <c r="J496" s="1895"/>
      <c r="K496" s="1895"/>
    </row>
    <row r="497" spans="1:11" ht="15.75" customHeight="1">
      <c r="A497" s="1895"/>
      <c r="B497" s="1895"/>
      <c r="C497" s="1895"/>
      <c r="D497" s="1895"/>
      <c r="E497" s="1895"/>
      <c r="F497" s="1895"/>
      <c r="G497" s="1895"/>
      <c r="H497" s="1895"/>
      <c r="I497" s="1895"/>
      <c r="J497" s="1895"/>
      <c r="K497" s="1895"/>
    </row>
    <row r="498" spans="1:11" ht="15.75" customHeight="1">
      <c r="A498" s="1895"/>
      <c r="B498" s="1895"/>
      <c r="C498" s="1895"/>
      <c r="D498" s="1895"/>
      <c r="E498" s="1895"/>
      <c r="F498" s="1895"/>
      <c r="G498" s="1895"/>
      <c r="H498" s="1895"/>
      <c r="I498" s="1895"/>
      <c r="J498" s="1895"/>
      <c r="K498" s="1895"/>
    </row>
    <row r="499" spans="1:11" ht="15.75" customHeight="1">
      <c r="A499" s="1895"/>
      <c r="B499" s="1895"/>
      <c r="C499" s="1895"/>
      <c r="D499" s="1895"/>
      <c r="E499" s="1895"/>
      <c r="F499" s="1895"/>
      <c r="G499" s="1895"/>
      <c r="H499" s="1895"/>
      <c r="I499" s="1895"/>
      <c r="J499" s="1895"/>
      <c r="K499" s="1895"/>
    </row>
    <row r="500" spans="1:11" ht="15.75" customHeight="1">
      <c r="A500" s="1895"/>
      <c r="B500" s="1895"/>
      <c r="C500" s="1895"/>
      <c r="D500" s="1895"/>
      <c r="E500" s="1895"/>
      <c r="F500" s="1895"/>
      <c r="G500" s="1895"/>
      <c r="H500" s="1895"/>
      <c r="I500" s="1895"/>
      <c r="J500" s="1895"/>
      <c r="K500" s="1895"/>
    </row>
    <row r="501" spans="1:11" ht="15.75" customHeight="1">
      <c r="A501" s="1895"/>
      <c r="B501" s="1895"/>
      <c r="C501" s="1895"/>
      <c r="D501" s="1895"/>
      <c r="E501" s="1895"/>
      <c r="F501" s="1895"/>
      <c r="G501" s="1895"/>
      <c r="H501" s="1895"/>
      <c r="I501" s="1895"/>
      <c r="J501" s="1895"/>
      <c r="K501" s="1895"/>
    </row>
    <row r="502" spans="1:11" ht="15.75" customHeight="1">
      <c r="A502" s="1895"/>
      <c r="B502" s="1895"/>
      <c r="C502" s="1895"/>
      <c r="D502" s="1895"/>
      <c r="E502" s="1895"/>
      <c r="F502" s="1895"/>
      <c r="G502" s="1895"/>
      <c r="H502" s="1895"/>
      <c r="I502" s="1895"/>
      <c r="J502" s="1895"/>
      <c r="K502" s="1895"/>
    </row>
    <row r="503" spans="1:11" ht="15.75" customHeight="1">
      <c r="A503" s="1895"/>
      <c r="B503" s="1895"/>
      <c r="C503" s="1895"/>
      <c r="D503" s="1895"/>
      <c r="E503" s="1895"/>
      <c r="F503" s="1895"/>
      <c r="G503" s="1895"/>
      <c r="H503" s="1895"/>
      <c r="I503" s="1895"/>
      <c r="J503" s="1895"/>
      <c r="K503" s="1895"/>
    </row>
    <row r="504" spans="1:11" ht="15.75" customHeight="1">
      <c r="A504" s="1895"/>
      <c r="B504" s="1895"/>
      <c r="C504" s="1895"/>
      <c r="D504" s="1895"/>
      <c r="E504" s="1895"/>
      <c r="F504" s="1895"/>
      <c r="G504" s="1895"/>
      <c r="H504" s="1895"/>
      <c r="I504" s="1895"/>
      <c r="J504" s="1895"/>
      <c r="K504" s="1895"/>
    </row>
    <row r="505" spans="1:11" ht="15.75" customHeight="1">
      <c r="A505" s="1895"/>
      <c r="B505" s="1895"/>
      <c r="C505" s="1895"/>
      <c r="D505" s="1895"/>
      <c r="E505" s="1895"/>
      <c r="F505" s="1895"/>
      <c r="G505" s="1895"/>
      <c r="H505" s="1895"/>
      <c r="I505" s="1895"/>
      <c r="J505" s="1895"/>
      <c r="K505" s="1895"/>
    </row>
    <row r="506" spans="1:11" ht="15.75" customHeight="1">
      <c r="A506" s="1895"/>
      <c r="B506" s="1895"/>
      <c r="C506" s="1895"/>
      <c r="D506" s="1895"/>
      <c r="E506" s="1895"/>
      <c r="F506" s="1895"/>
      <c r="G506" s="1895"/>
      <c r="H506" s="1895"/>
      <c r="I506" s="1895"/>
      <c r="J506" s="1895"/>
      <c r="K506" s="1895"/>
    </row>
    <row r="507" spans="1:11" ht="15.75" customHeight="1">
      <c r="A507" s="1895"/>
      <c r="B507" s="1895"/>
      <c r="C507" s="1895"/>
      <c r="D507" s="1895"/>
      <c r="E507" s="1895"/>
      <c r="F507" s="1895"/>
      <c r="G507" s="1895"/>
      <c r="H507" s="1895"/>
      <c r="I507" s="1895"/>
      <c r="J507" s="1895"/>
      <c r="K507" s="1895"/>
    </row>
    <row r="508" spans="1:11" ht="15.75" customHeight="1">
      <c r="A508" s="1895"/>
      <c r="B508" s="1895"/>
      <c r="C508" s="1895"/>
      <c r="D508" s="1895"/>
      <c r="E508" s="1895"/>
      <c r="F508" s="1895"/>
      <c r="G508" s="1895"/>
      <c r="H508" s="1895"/>
      <c r="I508" s="1895"/>
      <c r="J508" s="1895"/>
      <c r="K508" s="1895"/>
    </row>
    <row r="509" spans="1:11" ht="15.75" customHeight="1">
      <c r="A509" s="1895"/>
      <c r="B509" s="1895"/>
      <c r="C509" s="1895"/>
      <c r="D509" s="1895"/>
      <c r="E509" s="1895"/>
      <c r="F509" s="1895"/>
      <c r="G509" s="1895"/>
      <c r="H509" s="1895"/>
      <c r="I509" s="1895"/>
      <c r="J509" s="1895"/>
      <c r="K509" s="1895"/>
    </row>
    <row r="510" spans="1:11" ht="15.75" customHeight="1">
      <c r="A510" s="1895"/>
      <c r="B510" s="1895"/>
      <c r="C510" s="1895"/>
      <c r="D510" s="1895"/>
      <c r="E510" s="1895"/>
      <c r="F510" s="1895"/>
      <c r="G510" s="1895"/>
      <c r="H510" s="1895"/>
      <c r="I510" s="1895"/>
      <c r="J510" s="1895"/>
      <c r="K510" s="1895"/>
    </row>
    <row r="511" spans="1:11" ht="15.75" customHeight="1">
      <c r="A511" s="1895"/>
      <c r="B511" s="1895"/>
      <c r="C511" s="1895"/>
      <c r="D511" s="1895"/>
      <c r="E511" s="1895"/>
      <c r="F511" s="1895"/>
      <c r="G511" s="1895"/>
      <c r="H511" s="1895"/>
      <c r="I511" s="1895"/>
      <c r="J511" s="1895"/>
      <c r="K511" s="1895"/>
    </row>
    <row r="512" spans="1:11" ht="15.75" customHeight="1">
      <c r="A512" s="1895"/>
      <c r="B512" s="1895"/>
      <c r="C512" s="1895"/>
      <c r="D512" s="1895"/>
      <c r="E512" s="1895"/>
      <c r="F512" s="1895"/>
      <c r="G512" s="1895"/>
      <c r="H512" s="1895"/>
      <c r="I512" s="1895"/>
      <c r="J512" s="1895"/>
      <c r="K512" s="1895"/>
    </row>
    <row r="513" spans="1:11" ht="15.75" customHeight="1">
      <c r="A513" s="1895"/>
      <c r="B513" s="1895"/>
      <c r="C513" s="1895"/>
      <c r="D513" s="1895"/>
      <c r="E513" s="1895"/>
      <c r="F513" s="1895"/>
      <c r="G513" s="1895"/>
      <c r="H513" s="1895"/>
      <c r="I513" s="1895"/>
      <c r="J513" s="1895"/>
      <c r="K513" s="1895"/>
    </row>
    <row r="514" spans="1:11" ht="15.75" customHeight="1">
      <c r="A514" s="1895"/>
      <c r="B514" s="1895"/>
      <c r="C514" s="1895"/>
      <c r="D514" s="1895"/>
      <c r="E514" s="1895"/>
      <c r="F514" s="1895"/>
      <c r="G514" s="1895"/>
      <c r="H514" s="1895"/>
      <c r="I514" s="1895"/>
      <c r="J514" s="1895"/>
      <c r="K514" s="1895"/>
    </row>
    <row r="515" spans="1:11" ht="15.75" customHeight="1">
      <c r="A515" s="1895"/>
      <c r="B515" s="1895"/>
      <c r="C515" s="1895"/>
      <c r="D515" s="1895"/>
      <c r="E515" s="1895"/>
      <c r="F515" s="1895"/>
      <c r="G515" s="1895"/>
      <c r="H515" s="1895"/>
      <c r="I515" s="1895"/>
      <c r="J515" s="1895"/>
      <c r="K515" s="1895"/>
    </row>
    <row r="516" spans="1:11" ht="15.75" customHeight="1">
      <c r="A516" s="1895"/>
      <c r="B516" s="1895"/>
      <c r="C516" s="1895"/>
      <c r="D516" s="1895"/>
      <c r="E516" s="1895"/>
      <c r="F516" s="1895"/>
      <c r="G516" s="1895"/>
      <c r="H516" s="1895"/>
      <c r="I516" s="1895"/>
      <c r="J516" s="1895"/>
      <c r="K516" s="1895"/>
    </row>
    <row r="517" spans="1:11" ht="15.75" customHeight="1">
      <c r="A517" s="1895"/>
      <c r="B517" s="1895"/>
      <c r="C517" s="1895"/>
      <c r="D517" s="1895"/>
      <c r="E517" s="1895"/>
      <c r="F517" s="1895"/>
      <c r="G517" s="1895"/>
      <c r="H517" s="1895"/>
      <c r="I517" s="1895"/>
      <c r="J517" s="1895"/>
      <c r="K517" s="1895"/>
    </row>
    <row r="518" spans="1:11" ht="15.75" customHeight="1">
      <c r="A518" s="1895"/>
      <c r="B518" s="1895"/>
      <c r="C518" s="1895"/>
      <c r="D518" s="1895"/>
      <c r="E518" s="1895"/>
      <c r="F518" s="1895"/>
      <c r="G518" s="1895"/>
      <c r="H518" s="1895"/>
      <c r="I518" s="1895"/>
      <c r="J518" s="1895"/>
      <c r="K518" s="1895"/>
    </row>
    <row r="519" spans="1:11" ht="15.75" customHeight="1">
      <c r="A519" s="1895"/>
      <c r="B519" s="1895"/>
      <c r="C519" s="1895"/>
      <c r="D519" s="1895"/>
      <c r="E519" s="1895"/>
      <c r="F519" s="1895"/>
      <c r="G519" s="1895"/>
      <c r="H519" s="1895"/>
      <c r="I519" s="1895"/>
      <c r="J519" s="1895"/>
      <c r="K519" s="1895"/>
    </row>
    <row r="520" spans="1:11" ht="15.75" customHeight="1">
      <c r="A520" s="1895"/>
      <c r="B520" s="1895"/>
      <c r="C520" s="1895"/>
      <c r="D520" s="1895"/>
      <c r="E520" s="1895"/>
      <c r="F520" s="1895"/>
      <c r="G520" s="1895"/>
      <c r="H520" s="1895"/>
      <c r="I520" s="1895"/>
      <c r="J520" s="1895"/>
      <c r="K520" s="1895"/>
    </row>
    <row r="521" spans="1:11" ht="15.75" customHeight="1">
      <c r="A521" s="1895"/>
      <c r="B521" s="1895"/>
      <c r="C521" s="1895"/>
      <c r="D521" s="1895"/>
      <c r="E521" s="1895"/>
      <c r="F521" s="1895"/>
      <c r="G521" s="1895"/>
      <c r="H521" s="1895"/>
      <c r="I521" s="1895"/>
      <c r="J521" s="1895"/>
      <c r="K521" s="1895"/>
    </row>
    <row r="522" spans="1:11" ht="15.75" customHeight="1">
      <c r="A522" s="1895"/>
      <c r="B522" s="1895"/>
      <c r="C522" s="1895"/>
      <c r="D522" s="1895"/>
      <c r="E522" s="1895"/>
      <c r="F522" s="1895"/>
      <c r="G522" s="1895"/>
      <c r="H522" s="1895"/>
      <c r="I522" s="1895"/>
      <c r="J522" s="1895"/>
      <c r="K522" s="1895"/>
    </row>
    <row r="523" spans="1:11" ht="15.75" customHeight="1">
      <c r="A523" s="1895"/>
      <c r="B523" s="1895"/>
      <c r="C523" s="1895"/>
      <c r="D523" s="1895"/>
      <c r="E523" s="1895"/>
      <c r="F523" s="1895"/>
      <c r="G523" s="1895"/>
      <c r="H523" s="1895"/>
      <c r="I523" s="1895"/>
      <c r="J523" s="1895"/>
      <c r="K523" s="1895"/>
    </row>
    <row r="524" spans="1:11" ht="15.75" customHeight="1">
      <c r="A524" s="1895"/>
      <c r="B524" s="1895"/>
      <c r="C524" s="1895"/>
      <c r="D524" s="1895"/>
      <c r="E524" s="1895"/>
      <c r="F524" s="1895"/>
      <c r="G524" s="1895"/>
      <c r="H524" s="1895"/>
      <c r="I524" s="1895"/>
      <c r="J524" s="1895"/>
      <c r="K524" s="1895"/>
    </row>
    <row r="525" spans="1:11" ht="15.75" customHeight="1">
      <c r="A525" s="1895"/>
      <c r="B525" s="1895"/>
      <c r="C525" s="1895"/>
      <c r="D525" s="1895"/>
      <c r="E525" s="1895"/>
      <c r="F525" s="1895"/>
      <c r="G525" s="1895"/>
      <c r="H525" s="1895"/>
      <c r="I525" s="1895"/>
      <c r="J525" s="1895"/>
      <c r="K525" s="1895"/>
    </row>
    <row r="526" spans="1:11" ht="15.75" customHeight="1">
      <c r="A526" s="1895"/>
      <c r="B526" s="1895"/>
      <c r="C526" s="1895"/>
      <c r="D526" s="1895"/>
      <c r="E526" s="1895"/>
      <c r="F526" s="1895"/>
      <c r="G526" s="1895"/>
      <c r="H526" s="1895"/>
      <c r="I526" s="1895"/>
      <c r="J526" s="1895"/>
      <c r="K526" s="1895"/>
    </row>
    <row r="527" spans="1:11" ht="15.75" customHeight="1">
      <c r="A527" s="1895"/>
      <c r="B527" s="1895"/>
      <c r="C527" s="1895"/>
      <c r="D527" s="1895"/>
      <c r="E527" s="1895"/>
      <c r="F527" s="1895"/>
      <c r="G527" s="1895"/>
      <c r="H527" s="1895"/>
      <c r="I527" s="1895"/>
      <c r="J527" s="1895"/>
      <c r="K527" s="1895"/>
    </row>
    <row r="528" spans="1:11" ht="15.75" customHeight="1">
      <c r="A528" s="1895"/>
      <c r="B528" s="1895"/>
      <c r="C528" s="1895"/>
      <c r="D528" s="1895"/>
      <c r="E528" s="1895"/>
      <c r="F528" s="1895"/>
      <c r="G528" s="1895"/>
      <c r="H528" s="1895"/>
      <c r="I528" s="1895"/>
      <c r="J528" s="1895"/>
      <c r="K528" s="1895"/>
    </row>
    <row r="529" spans="1:11" ht="15.75" customHeight="1">
      <c r="A529" s="1895"/>
      <c r="B529" s="1895"/>
      <c r="C529" s="1895"/>
      <c r="D529" s="1895"/>
      <c r="E529" s="1895"/>
      <c r="F529" s="1895"/>
      <c r="G529" s="1895"/>
      <c r="H529" s="1895"/>
      <c r="I529" s="1895"/>
      <c r="J529" s="1895"/>
      <c r="K529" s="1895"/>
    </row>
    <row r="530" spans="1:11" ht="15.75" customHeight="1">
      <c r="A530" s="1895"/>
      <c r="B530" s="1895"/>
      <c r="C530" s="1895"/>
      <c r="D530" s="1895"/>
      <c r="E530" s="1895"/>
      <c r="F530" s="1895"/>
      <c r="G530" s="1895"/>
      <c r="H530" s="1895"/>
      <c r="I530" s="1895"/>
      <c r="J530" s="1895"/>
      <c r="K530" s="1895"/>
    </row>
    <row r="531" spans="1:11" ht="15.75" customHeight="1">
      <c r="A531" s="1895"/>
      <c r="B531" s="1895"/>
      <c r="C531" s="1895"/>
      <c r="D531" s="1895"/>
      <c r="E531" s="1895"/>
      <c r="F531" s="1895"/>
      <c r="G531" s="1895"/>
      <c r="H531" s="1895"/>
      <c r="I531" s="1895"/>
      <c r="J531" s="1895"/>
      <c r="K531" s="1895"/>
    </row>
    <row r="532" spans="1:11" ht="15.75" customHeight="1">
      <c r="A532" s="1895"/>
      <c r="B532" s="1895"/>
      <c r="C532" s="1895"/>
      <c r="D532" s="1895"/>
      <c r="E532" s="1895"/>
      <c r="F532" s="1895"/>
      <c r="G532" s="1895"/>
      <c r="H532" s="1895"/>
      <c r="I532" s="1895"/>
      <c r="J532" s="1895"/>
      <c r="K532" s="1895"/>
    </row>
    <row r="533" spans="1:11" ht="15.75" customHeight="1">
      <c r="A533" s="1895"/>
      <c r="B533" s="1895"/>
      <c r="C533" s="1895"/>
      <c r="D533" s="1895"/>
      <c r="E533" s="1895"/>
      <c r="F533" s="1895"/>
      <c r="G533" s="1895"/>
      <c r="H533" s="1895"/>
      <c r="I533" s="1895"/>
      <c r="J533" s="1895"/>
      <c r="K533" s="1895"/>
    </row>
    <row r="534" spans="1:11" ht="15.75" customHeight="1">
      <c r="A534" s="1895"/>
      <c r="B534" s="1895"/>
      <c r="C534" s="1895"/>
      <c r="D534" s="1895"/>
      <c r="E534" s="1895"/>
      <c r="F534" s="1895"/>
      <c r="G534" s="1895"/>
      <c r="H534" s="1895"/>
      <c r="I534" s="1895"/>
      <c r="J534" s="1895"/>
      <c r="K534" s="1895"/>
    </row>
    <row r="535" spans="1:11" ht="15.75" customHeight="1">
      <c r="A535" s="1895"/>
      <c r="B535" s="1895"/>
      <c r="C535" s="1895"/>
      <c r="D535" s="1895"/>
      <c r="E535" s="1895"/>
      <c r="F535" s="1895"/>
      <c r="G535" s="1895"/>
      <c r="H535" s="1895"/>
      <c r="I535" s="1895"/>
      <c r="J535" s="1895"/>
      <c r="K535" s="1895"/>
    </row>
    <row r="536" spans="1:11" ht="15.75" customHeight="1">
      <c r="A536" s="1895"/>
      <c r="B536" s="1895"/>
      <c r="C536" s="1895"/>
      <c r="D536" s="1895"/>
      <c r="E536" s="1895"/>
      <c r="F536" s="1895"/>
      <c r="G536" s="1895"/>
      <c r="H536" s="1895"/>
      <c r="I536" s="1895"/>
      <c r="J536" s="1895"/>
      <c r="K536" s="1895"/>
    </row>
    <row r="537" spans="1:11" ht="15.75" customHeight="1">
      <c r="A537" s="1895"/>
      <c r="B537" s="1895"/>
      <c r="C537" s="1895"/>
      <c r="D537" s="1895"/>
      <c r="E537" s="1895"/>
      <c r="F537" s="1895"/>
      <c r="G537" s="1895"/>
      <c r="H537" s="1895"/>
      <c r="I537" s="1895"/>
      <c r="J537" s="1895"/>
      <c r="K537" s="1895"/>
    </row>
    <row r="538" spans="1:11" ht="15.75" customHeight="1">
      <c r="A538" s="1895"/>
      <c r="B538" s="1895"/>
      <c r="C538" s="1895"/>
      <c r="D538" s="1895"/>
      <c r="E538" s="1895"/>
      <c r="F538" s="1895"/>
      <c r="G538" s="1895"/>
      <c r="H538" s="1895"/>
      <c r="I538" s="1895"/>
      <c r="J538" s="1895"/>
      <c r="K538" s="1895"/>
    </row>
    <row r="539" spans="1:11" ht="15.75" customHeight="1">
      <c r="A539" s="1895"/>
      <c r="B539" s="1895"/>
      <c r="C539" s="1895"/>
      <c r="D539" s="1895"/>
      <c r="E539" s="1895"/>
      <c r="F539" s="1895"/>
      <c r="G539" s="1895"/>
      <c r="H539" s="1895"/>
      <c r="I539" s="1895"/>
      <c r="J539" s="1895"/>
      <c r="K539" s="1895"/>
    </row>
    <row r="540" spans="1:11" ht="15.75" customHeight="1">
      <c r="A540" s="1895"/>
      <c r="B540" s="1895"/>
      <c r="C540" s="1895"/>
      <c r="D540" s="1895"/>
      <c r="E540" s="1895"/>
      <c r="F540" s="1895"/>
      <c r="G540" s="1895"/>
      <c r="H540" s="1895"/>
      <c r="I540" s="1895"/>
      <c r="J540" s="1895"/>
      <c r="K540" s="1895"/>
    </row>
    <row r="541" spans="1:11" ht="15.75" customHeight="1">
      <c r="A541" s="1895"/>
      <c r="B541" s="1895"/>
      <c r="C541" s="1895"/>
      <c r="D541" s="1895"/>
      <c r="E541" s="1895"/>
      <c r="F541" s="1895"/>
      <c r="G541" s="1895"/>
      <c r="H541" s="1895"/>
      <c r="I541" s="1895"/>
      <c r="J541" s="1895"/>
      <c r="K541" s="1895"/>
    </row>
    <row r="542" spans="1:11" ht="15.75" customHeight="1">
      <c r="A542" s="1895"/>
      <c r="B542" s="1895"/>
      <c r="C542" s="1895"/>
      <c r="D542" s="1895"/>
      <c r="E542" s="1895"/>
      <c r="F542" s="1895"/>
      <c r="G542" s="1895"/>
      <c r="H542" s="1895"/>
      <c r="I542" s="1895"/>
      <c r="J542" s="1895"/>
      <c r="K542" s="1895"/>
    </row>
    <row r="543" spans="1:11" ht="15.75" customHeight="1">
      <c r="A543" s="1895"/>
      <c r="B543" s="1895"/>
      <c r="C543" s="1895"/>
      <c r="D543" s="1895"/>
      <c r="E543" s="1895"/>
      <c r="F543" s="1895"/>
      <c r="G543" s="1895"/>
      <c r="H543" s="1895"/>
      <c r="I543" s="1895"/>
      <c r="J543" s="1895"/>
      <c r="K543" s="1895"/>
    </row>
    <row r="544" spans="1:11" ht="15.75" customHeight="1">
      <c r="A544" s="1895"/>
      <c r="B544" s="1895"/>
      <c r="C544" s="1895"/>
      <c r="D544" s="1895"/>
      <c r="E544" s="1895"/>
      <c r="F544" s="1895"/>
      <c r="G544" s="1895"/>
      <c r="H544" s="1895"/>
      <c r="I544" s="1895"/>
      <c r="J544" s="1895"/>
      <c r="K544" s="1895"/>
    </row>
    <row r="545" spans="1:11" ht="15.75" customHeight="1">
      <c r="A545" s="1895"/>
      <c r="B545" s="1895"/>
      <c r="C545" s="1895"/>
      <c r="D545" s="1895"/>
      <c r="E545" s="1895"/>
      <c r="F545" s="1895"/>
      <c r="G545" s="1895"/>
      <c r="H545" s="1895"/>
      <c r="I545" s="1895"/>
      <c r="J545" s="1895"/>
      <c r="K545" s="1895"/>
    </row>
    <row r="546" spans="1:11" ht="15.75" customHeight="1">
      <c r="A546" s="1895"/>
      <c r="B546" s="1895"/>
      <c r="C546" s="1895"/>
      <c r="D546" s="1895"/>
      <c r="E546" s="1895"/>
      <c r="F546" s="1895"/>
      <c r="G546" s="1895"/>
      <c r="H546" s="1895"/>
      <c r="I546" s="1895"/>
      <c r="J546" s="1895"/>
      <c r="K546" s="1895"/>
    </row>
    <row r="547" spans="1:11" ht="15.75" customHeight="1">
      <c r="A547" s="1895"/>
      <c r="B547" s="1895"/>
      <c r="C547" s="1895"/>
      <c r="D547" s="1895"/>
      <c r="E547" s="1895"/>
      <c r="F547" s="1895"/>
      <c r="G547" s="1895"/>
      <c r="H547" s="1895"/>
      <c r="I547" s="1895"/>
      <c r="J547" s="1895"/>
      <c r="K547" s="1895"/>
    </row>
    <row r="548" spans="1:11" ht="15.75" customHeight="1">
      <c r="A548" s="1895"/>
      <c r="B548" s="1895"/>
      <c r="C548" s="1895"/>
      <c r="D548" s="1895"/>
      <c r="E548" s="1895"/>
      <c r="F548" s="1895"/>
      <c r="G548" s="1895"/>
      <c r="H548" s="1895"/>
      <c r="I548" s="1895"/>
      <c r="J548" s="1895"/>
      <c r="K548" s="1895"/>
    </row>
    <row r="549" spans="1:11" ht="15.75" customHeight="1">
      <c r="A549" s="1895"/>
      <c r="B549" s="1895"/>
      <c r="C549" s="1895"/>
      <c r="D549" s="1895"/>
      <c r="E549" s="1895"/>
      <c r="F549" s="1895"/>
      <c r="G549" s="1895"/>
      <c r="H549" s="1895"/>
      <c r="I549" s="1895"/>
      <c r="J549" s="1895"/>
      <c r="K549" s="1895"/>
    </row>
    <row r="550" spans="1:11" ht="15.75" customHeight="1">
      <c r="A550" s="1895"/>
      <c r="B550" s="1895"/>
      <c r="C550" s="1895"/>
      <c r="D550" s="1895"/>
      <c r="E550" s="1895"/>
      <c r="F550" s="1895"/>
      <c r="G550" s="1895"/>
      <c r="H550" s="1895"/>
      <c r="I550" s="1895"/>
      <c r="J550" s="1895"/>
      <c r="K550" s="1895"/>
    </row>
    <row r="551" spans="1:11" ht="15.75" customHeight="1">
      <c r="A551" s="1895"/>
      <c r="B551" s="1895"/>
      <c r="C551" s="1895"/>
      <c r="D551" s="1895"/>
      <c r="E551" s="1895"/>
      <c r="F551" s="1895"/>
      <c r="G551" s="1895"/>
      <c r="H551" s="1895"/>
      <c r="I551" s="1895"/>
      <c r="J551" s="1895"/>
      <c r="K551" s="1895"/>
    </row>
    <row r="552" spans="1:11" ht="15.75" customHeight="1">
      <c r="A552" s="1895"/>
      <c r="B552" s="1895"/>
      <c r="C552" s="1895"/>
      <c r="D552" s="1895"/>
      <c r="E552" s="1895"/>
      <c r="F552" s="1895"/>
      <c r="G552" s="1895"/>
      <c r="H552" s="1895"/>
      <c r="I552" s="1895"/>
      <c r="J552" s="1895"/>
      <c r="K552" s="1895"/>
    </row>
    <row r="553" spans="1:11" ht="15.75" customHeight="1">
      <c r="A553" s="1895"/>
      <c r="B553" s="1895"/>
      <c r="C553" s="1895"/>
      <c r="D553" s="1895"/>
      <c r="E553" s="1895"/>
      <c r="F553" s="1895"/>
      <c r="G553" s="1895"/>
      <c r="H553" s="1895"/>
      <c r="I553" s="1895"/>
      <c r="J553" s="1895"/>
      <c r="K553" s="1895"/>
    </row>
    <row r="554" spans="1:11" ht="15.75" customHeight="1">
      <c r="A554" s="1895"/>
      <c r="B554" s="1895"/>
      <c r="C554" s="1895"/>
      <c r="D554" s="1895"/>
      <c r="E554" s="1895"/>
      <c r="F554" s="1895"/>
      <c r="G554" s="1895"/>
      <c r="H554" s="1895"/>
      <c r="I554" s="1895"/>
      <c r="J554" s="1895"/>
      <c r="K554" s="1895"/>
    </row>
    <row r="555" spans="1:11" ht="15.75" customHeight="1">
      <c r="A555" s="1895"/>
      <c r="B555" s="1895"/>
      <c r="C555" s="1895"/>
      <c r="D555" s="1895"/>
      <c r="E555" s="1895"/>
      <c r="F555" s="1895"/>
      <c r="G555" s="1895"/>
      <c r="H555" s="1895"/>
      <c r="I555" s="1895"/>
      <c r="J555" s="1895"/>
      <c r="K555" s="1895"/>
    </row>
    <row r="556" spans="1:11" ht="15.75" customHeight="1">
      <c r="A556" s="1895"/>
      <c r="B556" s="1895"/>
      <c r="C556" s="1895"/>
      <c r="D556" s="1895"/>
      <c r="E556" s="1895"/>
      <c r="F556" s="1895"/>
      <c r="G556" s="1895"/>
      <c r="H556" s="1895"/>
      <c r="I556" s="1895"/>
      <c r="J556" s="1895"/>
      <c r="K556" s="1895"/>
    </row>
    <row r="557" spans="1:11" ht="15.75" customHeight="1">
      <c r="A557" s="1895"/>
      <c r="B557" s="1895"/>
      <c r="C557" s="1895"/>
      <c r="D557" s="1895"/>
      <c r="E557" s="1895"/>
      <c r="F557" s="1895"/>
      <c r="G557" s="1895"/>
      <c r="H557" s="1895"/>
      <c r="I557" s="1895"/>
      <c r="J557" s="1895"/>
      <c r="K557" s="1895"/>
    </row>
    <row r="558" spans="1:11" ht="15.75" customHeight="1">
      <c r="A558" s="1895"/>
      <c r="B558" s="1895"/>
      <c r="C558" s="1895"/>
      <c r="D558" s="1895"/>
      <c r="E558" s="1895"/>
      <c r="F558" s="1895"/>
      <c r="G558" s="1895"/>
      <c r="H558" s="1895"/>
      <c r="I558" s="1895"/>
      <c r="J558" s="1895"/>
      <c r="K558" s="1895"/>
    </row>
    <row r="559" spans="1:11" ht="15.75" customHeight="1">
      <c r="A559" s="1895"/>
      <c r="B559" s="1895"/>
      <c r="C559" s="1895"/>
      <c r="D559" s="1895"/>
      <c r="E559" s="1895"/>
      <c r="F559" s="1895"/>
      <c r="G559" s="1895"/>
      <c r="H559" s="1895"/>
      <c r="I559" s="1895"/>
      <c r="J559" s="1895"/>
      <c r="K559" s="1895"/>
    </row>
    <row r="560" spans="1:11" ht="15.75" customHeight="1">
      <c r="A560" s="1895"/>
      <c r="B560" s="1895"/>
      <c r="C560" s="1895"/>
      <c r="D560" s="1895"/>
      <c r="E560" s="1895"/>
      <c r="F560" s="1895"/>
      <c r="G560" s="1895"/>
      <c r="H560" s="1895"/>
      <c r="I560" s="1895"/>
      <c r="J560" s="1895"/>
      <c r="K560" s="1895"/>
    </row>
    <row r="561" spans="1:11" ht="15.75" customHeight="1">
      <c r="A561" s="1895"/>
      <c r="B561" s="1895"/>
      <c r="C561" s="1895"/>
      <c r="D561" s="1895"/>
      <c r="E561" s="1895"/>
      <c r="F561" s="1895"/>
      <c r="G561" s="1895"/>
      <c r="H561" s="1895"/>
      <c r="I561" s="1895"/>
      <c r="J561" s="1895"/>
      <c r="K561" s="1895"/>
    </row>
    <row r="562" spans="1:11" ht="15.75" customHeight="1">
      <c r="A562" s="1895"/>
      <c r="B562" s="1895"/>
      <c r="C562" s="1895"/>
      <c r="D562" s="1895"/>
      <c r="E562" s="1895"/>
      <c r="F562" s="1895"/>
      <c r="G562" s="1895"/>
      <c r="H562" s="1895"/>
      <c r="I562" s="1895"/>
      <c r="J562" s="1895"/>
      <c r="K562" s="1895"/>
    </row>
    <row r="563" spans="1:11" ht="15.75" customHeight="1">
      <c r="A563" s="1895"/>
      <c r="B563" s="1895"/>
      <c r="C563" s="1895"/>
      <c r="D563" s="1895"/>
      <c r="E563" s="1895"/>
      <c r="F563" s="1895"/>
      <c r="G563" s="1895"/>
      <c r="H563" s="1895"/>
      <c r="I563" s="1895"/>
      <c r="J563" s="1895"/>
      <c r="K563" s="1895"/>
    </row>
    <row r="564" spans="1:11" ht="15.75" customHeight="1">
      <c r="A564" s="1895"/>
      <c r="B564" s="1895"/>
      <c r="C564" s="1895"/>
      <c r="D564" s="1895"/>
      <c r="E564" s="1895"/>
      <c r="F564" s="1895"/>
      <c r="G564" s="1895"/>
      <c r="H564" s="1895"/>
      <c r="I564" s="1895"/>
      <c r="J564" s="1895"/>
      <c r="K564" s="1895"/>
    </row>
    <row r="565" spans="1:11" ht="15.75" customHeight="1">
      <c r="A565" s="1895"/>
      <c r="B565" s="1895"/>
      <c r="C565" s="1895"/>
      <c r="D565" s="1895"/>
      <c r="E565" s="1895"/>
      <c r="F565" s="1895"/>
      <c r="G565" s="1895"/>
      <c r="H565" s="1895"/>
      <c r="I565" s="1895"/>
      <c r="J565" s="1895"/>
      <c r="K565" s="1895"/>
    </row>
    <row r="566" spans="1:11" ht="15.75" customHeight="1">
      <c r="A566" s="1895"/>
      <c r="B566" s="1895"/>
      <c r="C566" s="1895"/>
      <c r="D566" s="1895"/>
      <c r="E566" s="1895"/>
      <c r="F566" s="1895"/>
      <c r="G566" s="1895"/>
      <c r="H566" s="1895"/>
      <c r="I566" s="1895"/>
      <c r="J566" s="1895"/>
      <c r="K566" s="1895"/>
    </row>
    <row r="567" spans="1:11" ht="15.75" customHeight="1">
      <c r="A567" s="1895"/>
      <c r="B567" s="1895"/>
      <c r="C567" s="1895"/>
      <c r="D567" s="1895"/>
      <c r="E567" s="1895"/>
      <c r="F567" s="1895"/>
      <c r="G567" s="1895"/>
      <c r="H567" s="1895"/>
      <c r="I567" s="1895"/>
      <c r="J567" s="1895"/>
      <c r="K567" s="1895"/>
    </row>
    <row r="568" spans="1:11" ht="15.75" customHeight="1">
      <c r="A568" s="1895"/>
      <c r="B568" s="1895"/>
      <c r="C568" s="1895"/>
      <c r="D568" s="1895"/>
      <c r="E568" s="1895"/>
      <c r="F568" s="1895"/>
      <c r="G568" s="1895"/>
      <c r="H568" s="1895"/>
      <c r="I568" s="1895"/>
      <c r="J568" s="1895"/>
      <c r="K568" s="1895"/>
    </row>
    <row r="569" spans="1:11" ht="15.75" customHeight="1">
      <c r="A569" s="1895"/>
      <c r="B569" s="1895"/>
      <c r="C569" s="1895"/>
      <c r="D569" s="1895"/>
      <c r="E569" s="1895"/>
      <c r="F569" s="1895"/>
      <c r="G569" s="1895"/>
      <c r="H569" s="1895"/>
      <c r="I569" s="1895"/>
      <c r="J569" s="1895"/>
      <c r="K569" s="1895"/>
    </row>
    <row r="570" spans="1:11" ht="15.75" customHeight="1">
      <c r="A570" s="1895"/>
      <c r="B570" s="1895"/>
      <c r="C570" s="1895"/>
      <c r="D570" s="1895"/>
      <c r="E570" s="1895"/>
      <c r="F570" s="1895"/>
      <c r="G570" s="1895"/>
      <c r="H570" s="1895"/>
      <c r="I570" s="1895"/>
      <c r="J570" s="1895"/>
      <c r="K570" s="1895"/>
    </row>
    <row r="571" spans="1:11" ht="15.75" customHeight="1">
      <c r="A571" s="1895"/>
      <c r="B571" s="1895"/>
      <c r="C571" s="1895"/>
      <c r="D571" s="1895"/>
      <c r="E571" s="1895"/>
      <c r="F571" s="1895"/>
      <c r="G571" s="1895"/>
      <c r="H571" s="1895"/>
      <c r="I571" s="1895"/>
      <c r="J571" s="1895"/>
      <c r="K571" s="1895"/>
    </row>
    <row r="572" spans="1:11" ht="15.75" customHeight="1">
      <c r="A572" s="1895"/>
      <c r="B572" s="1895"/>
      <c r="C572" s="1895"/>
      <c r="D572" s="1895"/>
      <c r="E572" s="1895"/>
      <c r="F572" s="1895"/>
      <c r="G572" s="1895"/>
      <c r="H572" s="1895"/>
      <c r="I572" s="1895"/>
      <c r="J572" s="1895"/>
      <c r="K572" s="1895"/>
    </row>
    <row r="573" spans="1:11" ht="15.75" customHeight="1">
      <c r="A573" s="1895"/>
      <c r="B573" s="1895"/>
      <c r="C573" s="1895"/>
      <c r="D573" s="1895"/>
      <c r="E573" s="1895"/>
      <c r="F573" s="1895"/>
      <c r="G573" s="1895"/>
      <c r="H573" s="1895"/>
      <c r="I573" s="1895"/>
      <c r="J573" s="1895"/>
      <c r="K573" s="1895"/>
    </row>
    <row r="574" spans="1:11" ht="15.75" customHeight="1">
      <c r="A574" s="1895"/>
      <c r="B574" s="1895"/>
      <c r="C574" s="1895"/>
      <c r="D574" s="1895"/>
      <c r="E574" s="1895"/>
      <c r="F574" s="1895"/>
      <c r="G574" s="1895"/>
      <c r="H574" s="1895"/>
      <c r="I574" s="1895"/>
      <c r="J574" s="1895"/>
      <c r="K574" s="1895"/>
    </row>
    <row r="575" spans="1:11" ht="15.75" customHeight="1">
      <c r="A575" s="1895"/>
      <c r="B575" s="1895"/>
      <c r="C575" s="1895"/>
      <c r="D575" s="1895"/>
      <c r="E575" s="1895"/>
      <c r="F575" s="1895"/>
      <c r="G575" s="1895"/>
      <c r="H575" s="1895"/>
      <c r="I575" s="1895"/>
      <c r="J575" s="1895"/>
      <c r="K575" s="1895"/>
    </row>
    <row r="576" spans="1:11" ht="15.75" customHeight="1">
      <c r="A576" s="1895"/>
      <c r="B576" s="1895"/>
      <c r="C576" s="1895"/>
      <c r="D576" s="1895"/>
      <c r="E576" s="1895"/>
      <c r="F576" s="1895"/>
      <c r="G576" s="1895"/>
      <c r="H576" s="1895"/>
      <c r="I576" s="1895"/>
      <c r="J576" s="1895"/>
      <c r="K576" s="1895"/>
    </row>
    <row r="577" spans="1:11" ht="15.75" customHeight="1">
      <c r="A577" s="1895"/>
      <c r="B577" s="1895"/>
      <c r="C577" s="1895"/>
      <c r="D577" s="1895"/>
      <c r="E577" s="1895"/>
      <c r="F577" s="1895"/>
      <c r="G577" s="1895"/>
      <c r="H577" s="1895"/>
      <c r="I577" s="1895"/>
      <c r="J577" s="1895"/>
      <c r="K577" s="1895"/>
    </row>
    <row r="578" spans="1:11" ht="15.75" customHeight="1">
      <c r="A578" s="1895"/>
      <c r="B578" s="1895"/>
      <c r="C578" s="1895"/>
      <c r="D578" s="1895"/>
      <c r="E578" s="1895"/>
      <c r="F578" s="1895"/>
      <c r="G578" s="1895"/>
      <c r="H578" s="1895"/>
      <c r="I578" s="1895"/>
      <c r="J578" s="1895"/>
      <c r="K578" s="1895"/>
    </row>
    <row r="579" spans="1:11" ht="15.75" customHeight="1">
      <c r="A579" s="1895"/>
      <c r="B579" s="1895"/>
      <c r="C579" s="1895"/>
      <c r="D579" s="1895"/>
      <c r="E579" s="1895"/>
      <c r="F579" s="1895"/>
      <c r="G579" s="1895"/>
      <c r="H579" s="1895"/>
      <c r="I579" s="1895"/>
      <c r="J579" s="1895"/>
      <c r="K579" s="1895"/>
    </row>
    <row r="580" spans="1:11" ht="15.75" customHeight="1">
      <c r="A580" s="1895"/>
      <c r="B580" s="1895"/>
      <c r="C580" s="1895"/>
      <c r="D580" s="1895"/>
      <c r="E580" s="1895"/>
      <c r="F580" s="1895"/>
      <c r="G580" s="1895"/>
      <c r="H580" s="1895"/>
      <c r="I580" s="1895"/>
      <c r="J580" s="1895"/>
      <c r="K580" s="1895"/>
    </row>
    <row r="581" spans="1:11" ht="15.75" customHeight="1">
      <c r="A581" s="1895"/>
      <c r="B581" s="1895"/>
      <c r="C581" s="1895"/>
      <c r="D581" s="1895"/>
      <c r="E581" s="1895"/>
      <c r="F581" s="1895"/>
      <c r="G581" s="1895"/>
      <c r="H581" s="1895"/>
      <c r="I581" s="1895"/>
      <c r="J581" s="1895"/>
      <c r="K581" s="1895"/>
    </row>
    <row r="582" spans="1:11" ht="15.75" customHeight="1">
      <c r="A582" s="1895"/>
      <c r="B582" s="1895"/>
      <c r="C582" s="1895"/>
      <c r="D582" s="1895"/>
      <c r="E582" s="1895"/>
      <c r="F582" s="1895"/>
      <c r="G582" s="1895"/>
      <c r="H582" s="1895"/>
      <c r="I582" s="1895"/>
      <c r="J582" s="1895"/>
      <c r="K582" s="1895"/>
    </row>
    <row r="583" spans="1:11" ht="15.75" customHeight="1">
      <c r="A583" s="1895"/>
      <c r="B583" s="1895"/>
      <c r="C583" s="1895"/>
      <c r="D583" s="1895"/>
      <c r="E583" s="1895"/>
      <c r="F583" s="1895"/>
      <c r="G583" s="1895"/>
      <c r="H583" s="1895"/>
      <c r="I583" s="1895"/>
      <c r="J583" s="1895"/>
      <c r="K583" s="1895"/>
    </row>
    <row r="584" spans="1:11" ht="15.75" customHeight="1">
      <c r="A584" s="1895"/>
      <c r="B584" s="1895"/>
      <c r="C584" s="1895"/>
      <c r="D584" s="1895"/>
      <c r="E584" s="1895"/>
      <c r="F584" s="1895"/>
      <c r="G584" s="1895"/>
      <c r="H584" s="1895"/>
      <c r="I584" s="1895"/>
      <c r="J584" s="1895"/>
      <c r="K584" s="1895"/>
    </row>
    <row r="585" spans="1:11" ht="15.75" customHeight="1">
      <c r="A585" s="1895"/>
      <c r="B585" s="1895"/>
      <c r="C585" s="1895"/>
      <c r="D585" s="1895"/>
      <c r="E585" s="1895"/>
      <c r="F585" s="1895"/>
      <c r="G585" s="1895"/>
      <c r="H585" s="1895"/>
      <c r="I585" s="1895"/>
      <c r="J585" s="1895"/>
      <c r="K585" s="1895"/>
    </row>
    <row r="586" spans="1:11" ht="15.75" customHeight="1">
      <c r="A586" s="1895"/>
      <c r="B586" s="1895"/>
      <c r="C586" s="1895"/>
      <c r="D586" s="1895"/>
      <c r="E586" s="1895"/>
      <c r="F586" s="1895"/>
      <c r="G586" s="1895"/>
      <c r="H586" s="1895"/>
      <c r="I586" s="1895"/>
      <c r="J586" s="1895"/>
      <c r="K586" s="1895"/>
    </row>
    <row r="587" spans="1:11" ht="15.75" customHeight="1">
      <c r="A587" s="1895"/>
      <c r="B587" s="1895"/>
      <c r="C587" s="1895"/>
      <c r="D587" s="1895"/>
      <c r="E587" s="1895"/>
      <c r="F587" s="1895"/>
      <c r="G587" s="1895"/>
      <c r="H587" s="1895"/>
      <c r="I587" s="1895"/>
      <c r="J587" s="1895"/>
      <c r="K587" s="1895"/>
    </row>
    <row r="588" spans="1:11" ht="15.75" customHeight="1">
      <c r="A588" s="1895"/>
      <c r="B588" s="1895"/>
      <c r="C588" s="1895"/>
      <c r="D588" s="1895"/>
      <c r="E588" s="1895"/>
      <c r="F588" s="1895"/>
      <c r="G588" s="1895"/>
      <c r="H588" s="1895"/>
      <c r="I588" s="1895"/>
      <c r="J588" s="1895"/>
      <c r="K588" s="1895"/>
    </row>
    <row r="589" spans="1:11" ht="15.75" customHeight="1">
      <c r="A589" s="1895"/>
      <c r="B589" s="1895"/>
      <c r="C589" s="1895"/>
      <c r="D589" s="1895"/>
      <c r="E589" s="1895"/>
      <c r="F589" s="1895"/>
      <c r="G589" s="1895"/>
      <c r="H589" s="1895"/>
      <c r="I589" s="1895"/>
      <c r="J589" s="1895"/>
      <c r="K589" s="1895"/>
    </row>
    <row r="590" spans="1:11" ht="15.75" customHeight="1">
      <c r="A590" s="1895"/>
      <c r="B590" s="1895"/>
      <c r="C590" s="1895"/>
      <c r="D590" s="1895"/>
      <c r="E590" s="1895"/>
      <c r="F590" s="1895"/>
      <c r="G590" s="1895"/>
      <c r="H590" s="1895"/>
      <c r="I590" s="1895"/>
      <c r="J590" s="1895"/>
      <c r="K590" s="1895"/>
    </row>
    <row r="591" spans="1:11" ht="15.75" customHeight="1">
      <c r="A591" s="1895"/>
      <c r="B591" s="1895"/>
      <c r="C591" s="1895"/>
      <c r="D591" s="1895"/>
      <c r="E591" s="1895"/>
      <c r="F591" s="1895"/>
      <c r="G591" s="1895"/>
      <c r="H591" s="1895"/>
      <c r="I591" s="1895"/>
      <c r="J591" s="1895"/>
      <c r="K591" s="1895"/>
    </row>
    <row r="592" spans="1:11" ht="15.75" customHeight="1">
      <c r="A592" s="1895"/>
      <c r="B592" s="1895"/>
      <c r="C592" s="1895"/>
      <c r="D592" s="1895"/>
      <c r="E592" s="1895"/>
      <c r="F592" s="1895"/>
      <c r="G592" s="1895"/>
      <c r="H592" s="1895"/>
      <c r="I592" s="1895"/>
      <c r="J592" s="1895"/>
      <c r="K592" s="1895"/>
    </row>
    <row r="593" spans="1:11" ht="15.75" customHeight="1">
      <c r="A593" s="1895"/>
      <c r="B593" s="1895"/>
      <c r="C593" s="1895"/>
      <c r="D593" s="1895"/>
      <c r="E593" s="1895"/>
      <c r="F593" s="1895"/>
      <c r="G593" s="1895"/>
      <c r="H593" s="1895"/>
      <c r="I593" s="1895"/>
      <c r="J593" s="1895"/>
      <c r="K593" s="1895"/>
    </row>
    <row r="594" spans="1:11" ht="15.75" customHeight="1">
      <c r="A594" s="1895"/>
      <c r="B594" s="1895"/>
      <c r="C594" s="1895"/>
      <c r="D594" s="1895"/>
      <c r="E594" s="1895"/>
      <c r="F594" s="1895"/>
      <c r="G594" s="1895"/>
      <c r="H594" s="1895"/>
      <c r="I594" s="1895"/>
      <c r="J594" s="1895"/>
      <c r="K594" s="1895"/>
    </row>
    <row r="595" spans="1:11" ht="15.75" customHeight="1">
      <c r="A595" s="1895"/>
      <c r="B595" s="1895"/>
      <c r="C595" s="1895"/>
      <c r="D595" s="1895"/>
      <c r="E595" s="1895"/>
      <c r="F595" s="1895"/>
      <c r="G595" s="1895"/>
      <c r="H595" s="1895"/>
      <c r="I595" s="1895"/>
      <c r="J595" s="1895"/>
      <c r="K595" s="1895"/>
    </row>
    <row r="596" spans="1:11" ht="15.75" customHeight="1">
      <c r="A596" s="1895"/>
      <c r="B596" s="1895"/>
      <c r="C596" s="1895"/>
      <c r="D596" s="1895"/>
      <c r="E596" s="1895"/>
      <c r="F596" s="1895"/>
      <c r="G596" s="1895"/>
      <c r="H596" s="1895"/>
      <c r="I596" s="1895"/>
      <c r="J596" s="1895"/>
      <c r="K596" s="1895"/>
    </row>
    <row r="597" spans="1:11" ht="15.75" customHeight="1">
      <c r="A597" s="1895"/>
      <c r="B597" s="1895"/>
      <c r="C597" s="1895"/>
      <c r="D597" s="1895"/>
      <c r="E597" s="1895"/>
      <c r="F597" s="1895"/>
      <c r="G597" s="1895"/>
      <c r="H597" s="1895"/>
      <c r="I597" s="1895"/>
      <c r="J597" s="1895"/>
      <c r="K597" s="1895"/>
    </row>
    <row r="598" spans="1:11" ht="15.75" customHeight="1">
      <c r="A598" s="1895"/>
      <c r="B598" s="1895"/>
      <c r="C598" s="1895"/>
      <c r="D598" s="1895"/>
      <c r="E598" s="1895"/>
      <c r="F598" s="1895"/>
      <c r="G598" s="1895"/>
      <c r="H598" s="1895"/>
      <c r="I598" s="1895"/>
      <c r="J598" s="1895"/>
      <c r="K598" s="1895"/>
    </row>
    <row r="599" spans="1:11" ht="15.75" customHeight="1">
      <c r="A599" s="1895"/>
      <c r="B599" s="1895"/>
      <c r="C599" s="1895"/>
      <c r="D599" s="1895"/>
      <c r="E599" s="1895"/>
      <c r="F599" s="1895"/>
      <c r="G599" s="1895"/>
      <c r="H599" s="1895"/>
      <c r="I599" s="1895"/>
      <c r="J599" s="1895"/>
      <c r="K599" s="1895"/>
    </row>
    <row r="600" spans="1:11" ht="15.75" customHeight="1">
      <c r="A600" s="1895"/>
      <c r="B600" s="1895"/>
      <c r="C600" s="1895"/>
      <c r="D600" s="1895"/>
      <c r="E600" s="1895"/>
      <c r="F600" s="1895"/>
      <c r="G600" s="1895"/>
      <c r="H600" s="1895"/>
      <c r="I600" s="1895"/>
      <c r="J600" s="1895"/>
      <c r="K600" s="1895"/>
    </row>
    <row r="601" spans="1:11" ht="15.75" customHeight="1">
      <c r="A601" s="1895"/>
      <c r="B601" s="1895"/>
      <c r="C601" s="1895"/>
      <c r="D601" s="1895"/>
      <c r="E601" s="1895"/>
      <c r="F601" s="1895"/>
      <c r="G601" s="1895"/>
      <c r="H601" s="1895"/>
      <c r="I601" s="1895"/>
      <c r="J601" s="1895"/>
      <c r="K601" s="1895"/>
    </row>
    <row r="602" spans="1:11" ht="15.75" customHeight="1">
      <c r="A602" s="1895"/>
      <c r="B602" s="1895"/>
      <c r="C602" s="1895"/>
      <c r="D602" s="1895"/>
      <c r="E602" s="1895"/>
      <c r="F602" s="1895"/>
      <c r="G602" s="1895"/>
      <c r="H602" s="1895"/>
      <c r="I602" s="1895"/>
      <c r="J602" s="1895"/>
      <c r="K602" s="1895"/>
    </row>
    <row r="603" spans="1:11" ht="15.75" customHeight="1">
      <c r="A603" s="1895"/>
      <c r="B603" s="1895"/>
      <c r="C603" s="1895"/>
      <c r="D603" s="1895"/>
      <c r="E603" s="1895"/>
      <c r="F603" s="1895"/>
      <c r="G603" s="1895"/>
      <c r="H603" s="1895"/>
      <c r="I603" s="1895"/>
      <c r="J603" s="1895"/>
      <c r="K603" s="1895"/>
    </row>
    <row r="604" spans="1:11" ht="15.75" customHeight="1">
      <c r="A604" s="1895"/>
      <c r="B604" s="1895"/>
      <c r="C604" s="1895"/>
      <c r="D604" s="1895"/>
      <c r="E604" s="1895"/>
      <c r="F604" s="1895"/>
      <c r="G604" s="1895"/>
      <c r="H604" s="1895"/>
      <c r="I604" s="1895"/>
      <c r="J604" s="1895"/>
      <c r="K604" s="1895"/>
    </row>
    <row r="605" spans="1:11" ht="15.75" customHeight="1">
      <c r="A605" s="1895"/>
      <c r="B605" s="1895"/>
      <c r="C605" s="1895"/>
      <c r="D605" s="1895"/>
      <c r="E605" s="1895"/>
      <c r="F605" s="1895"/>
      <c r="G605" s="1895"/>
      <c r="H605" s="1895"/>
      <c r="I605" s="1895"/>
      <c r="J605" s="1895"/>
      <c r="K605" s="1895"/>
    </row>
    <row r="606" spans="1:11" ht="15.75" customHeight="1">
      <c r="A606" s="1895"/>
      <c r="B606" s="1895"/>
      <c r="C606" s="1895"/>
      <c r="D606" s="1895"/>
      <c r="E606" s="1895"/>
      <c r="F606" s="1895"/>
      <c r="G606" s="1895"/>
      <c r="H606" s="1895"/>
      <c r="I606" s="1895"/>
      <c r="J606" s="1895"/>
      <c r="K606" s="1895"/>
    </row>
    <row r="607" spans="1:11" ht="15.75" customHeight="1">
      <c r="A607" s="1895"/>
      <c r="B607" s="1895"/>
      <c r="C607" s="1895"/>
      <c r="D607" s="1895"/>
      <c r="E607" s="1895"/>
      <c r="F607" s="1895"/>
      <c r="G607" s="1895"/>
      <c r="H607" s="1895"/>
      <c r="I607" s="1895"/>
      <c r="J607" s="1895"/>
      <c r="K607" s="1895"/>
    </row>
    <row r="608" spans="1:11" ht="15.75" customHeight="1">
      <c r="A608" s="1895"/>
      <c r="B608" s="1895"/>
      <c r="C608" s="1895"/>
      <c r="D608" s="1895"/>
      <c r="E608" s="1895"/>
      <c r="F608" s="1895"/>
      <c r="G608" s="1895"/>
      <c r="H608" s="1895"/>
      <c r="I608" s="1895"/>
      <c r="J608" s="1895"/>
      <c r="K608" s="1895"/>
    </row>
    <row r="609" spans="1:11" ht="15.75" customHeight="1">
      <c r="A609" s="1895"/>
      <c r="B609" s="1895"/>
      <c r="C609" s="1895"/>
      <c r="D609" s="1895"/>
      <c r="E609" s="1895"/>
      <c r="F609" s="1895"/>
      <c r="G609" s="1895"/>
      <c r="H609" s="1895"/>
      <c r="I609" s="1895"/>
      <c r="J609" s="1895"/>
      <c r="K609" s="1895"/>
    </row>
    <row r="610" spans="1:11" ht="15.75" customHeight="1">
      <c r="A610" s="1895"/>
      <c r="B610" s="1895"/>
      <c r="C610" s="1895"/>
      <c r="D610" s="1895"/>
      <c r="E610" s="1895"/>
      <c r="F610" s="1895"/>
      <c r="G610" s="1895"/>
      <c r="H610" s="1895"/>
      <c r="I610" s="1895"/>
      <c r="J610" s="1895"/>
      <c r="K610" s="1895"/>
    </row>
    <row r="611" spans="1:11" ht="15.75" customHeight="1">
      <c r="A611" s="1895"/>
      <c r="B611" s="1895"/>
      <c r="C611" s="1895"/>
      <c r="D611" s="1895"/>
      <c r="E611" s="1895"/>
      <c r="F611" s="1895"/>
      <c r="G611" s="1895"/>
      <c r="H611" s="1895"/>
      <c r="I611" s="1895"/>
      <c r="J611" s="1895"/>
      <c r="K611" s="1895"/>
    </row>
    <row r="612" spans="1:11" ht="15.75" customHeight="1">
      <c r="A612" s="1895"/>
      <c r="B612" s="1895"/>
      <c r="C612" s="1895"/>
      <c r="D612" s="1895"/>
      <c r="E612" s="1895"/>
      <c r="F612" s="1895"/>
      <c r="G612" s="1895"/>
      <c r="H612" s="1895"/>
      <c r="I612" s="1895"/>
      <c r="J612" s="1895"/>
      <c r="K612" s="1895"/>
    </row>
    <row r="613" spans="1:11" ht="15.75" customHeight="1">
      <c r="A613" s="1895"/>
      <c r="B613" s="1895"/>
      <c r="C613" s="1895"/>
      <c r="D613" s="1895"/>
      <c r="E613" s="1895"/>
      <c r="F613" s="1895"/>
      <c r="G613" s="1895"/>
      <c r="H613" s="1895"/>
      <c r="I613" s="1895"/>
      <c r="J613" s="1895"/>
      <c r="K613" s="1895"/>
    </row>
    <row r="614" spans="1:11" ht="15.75" customHeight="1">
      <c r="A614" s="1895"/>
      <c r="B614" s="1895"/>
      <c r="C614" s="1895"/>
      <c r="D614" s="1895"/>
      <c r="E614" s="1895"/>
      <c r="F614" s="1895"/>
      <c r="G614" s="1895"/>
      <c r="H614" s="1895"/>
      <c r="I614" s="1895"/>
      <c r="J614" s="1895"/>
      <c r="K614" s="1895"/>
    </row>
    <row r="615" spans="1:11" ht="15.75" customHeight="1">
      <c r="A615" s="1895"/>
      <c r="B615" s="1895"/>
      <c r="C615" s="1895"/>
      <c r="D615" s="1895"/>
      <c r="E615" s="1895"/>
      <c r="F615" s="1895"/>
      <c r="G615" s="1895"/>
      <c r="H615" s="1895"/>
      <c r="I615" s="1895"/>
      <c r="J615" s="1895"/>
      <c r="K615" s="1895"/>
    </row>
    <row r="616" spans="1:11" ht="15.75" customHeight="1">
      <c r="A616" s="1895"/>
      <c r="B616" s="1895"/>
      <c r="C616" s="1895"/>
      <c r="D616" s="1895"/>
      <c r="E616" s="1895"/>
      <c r="F616" s="1895"/>
      <c r="G616" s="1895"/>
      <c r="H616" s="1895"/>
      <c r="I616" s="1895"/>
      <c r="J616" s="1895"/>
      <c r="K616" s="1895"/>
    </row>
    <row r="617" spans="1:11" ht="15.75" customHeight="1">
      <c r="A617" s="1895"/>
      <c r="B617" s="1895"/>
      <c r="C617" s="1895"/>
      <c r="D617" s="1895"/>
      <c r="E617" s="1895"/>
      <c r="F617" s="1895"/>
      <c r="G617" s="1895"/>
      <c r="H617" s="1895"/>
      <c r="I617" s="1895"/>
      <c r="J617" s="1895"/>
      <c r="K617" s="1895"/>
    </row>
    <row r="618" spans="1:11" ht="15.75" customHeight="1">
      <c r="A618" s="1895"/>
      <c r="B618" s="1895"/>
      <c r="C618" s="1895"/>
      <c r="D618" s="1895"/>
      <c r="E618" s="1895"/>
      <c r="F618" s="1895"/>
      <c r="G618" s="1895"/>
      <c r="H618" s="1895"/>
      <c r="I618" s="1895"/>
      <c r="J618" s="1895"/>
      <c r="K618" s="1895"/>
    </row>
    <row r="619" spans="1:11" ht="15.75" customHeight="1">
      <c r="A619" s="1895"/>
      <c r="B619" s="1895"/>
      <c r="C619" s="1895"/>
      <c r="D619" s="1895"/>
      <c r="E619" s="1895"/>
      <c r="F619" s="1895"/>
      <c r="G619" s="1895"/>
      <c r="H619" s="1895"/>
      <c r="I619" s="1895"/>
      <c r="J619" s="1895"/>
      <c r="K619" s="1895"/>
    </row>
    <row r="620" spans="1:11" ht="15.75" customHeight="1">
      <c r="A620" s="1895"/>
      <c r="B620" s="1895"/>
      <c r="C620" s="1895"/>
      <c r="D620" s="1895"/>
      <c r="E620" s="1895"/>
      <c r="F620" s="1895"/>
      <c r="G620" s="1895"/>
      <c r="H620" s="1895"/>
      <c r="I620" s="1895"/>
      <c r="J620" s="1895"/>
      <c r="K620" s="1895"/>
    </row>
    <row r="621" spans="1:11" ht="15.75" customHeight="1">
      <c r="A621" s="1895"/>
      <c r="B621" s="1895"/>
      <c r="C621" s="1895"/>
      <c r="D621" s="1895"/>
      <c r="E621" s="1895"/>
      <c r="F621" s="1895"/>
      <c r="G621" s="1895"/>
      <c r="H621" s="1895"/>
      <c r="I621" s="1895"/>
      <c r="J621" s="1895"/>
      <c r="K621" s="1895"/>
    </row>
    <row r="622" spans="1:11" ht="15.75" customHeight="1">
      <c r="A622" s="1895"/>
      <c r="B622" s="1895"/>
      <c r="C622" s="1895"/>
      <c r="D622" s="1895"/>
      <c r="E622" s="1895"/>
      <c r="F622" s="1895"/>
      <c r="G622" s="1895"/>
      <c r="H622" s="1895"/>
      <c r="I622" s="1895"/>
      <c r="J622" s="1895"/>
      <c r="K622" s="1895"/>
    </row>
    <row r="623" spans="1:11" ht="15.75" customHeight="1">
      <c r="A623" s="1895"/>
      <c r="B623" s="1895"/>
      <c r="C623" s="1895"/>
      <c r="D623" s="1895"/>
      <c r="E623" s="1895"/>
      <c r="F623" s="1895"/>
      <c r="G623" s="1895"/>
      <c r="H623" s="1895"/>
      <c r="I623" s="1895"/>
      <c r="J623" s="1895"/>
      <c r="K623" s="1895"/>
    </row>
    <row r="624" spans="1:11" ht="15.75" customHeight="1">
      <c r="A624" s="1895"/>
      <c r="B624" s="1895"/>
      <c r="C624" s="1895"/>
      <c r="D624" s="1895"/>
      <c r="E624" s="1895"/>
      <c r="F624" s="1895"/>
      <c r="G624" s="1895"/>
      <c r="H624" s="1895"/>
      <c r="I624" s="1895"/>
      <c r="J624" s="1895"/>
      <c r="K624" s="1895"/>
    </row>
    <row r="625" spans="1:11" ht="15.75" customHeight="1">
      <c r="A625" s="1895"/>
      <c r="B625" s="1895"/>
      <c r="C625" s="1895"/>
      <c r="D625" s="1895"/>
      <c r="E625" s="1895"/>
      <c r="F625" s="1895"/>
      <c r="G625" s="1895"/>
      <c r="H625" s="1895"/>
      <c r="I625" s="1895"/>
      <c r="J625" s="1895"/>
      <c r="K625" s="1895"/>
    </row>
    <row r="626" spans="1:11" ht="15.75" customHeight="1">
      <c r="A626" s="1895"/>
      <c r="B626" s="1895"/>
      <c r="C626" s="1895"/>
      <c r="D626" s="1895"/>
      <c r="E626" s="1895"/>
      <c r="F626" s="1895"/>
      <c r="G626" s="1895"/>
      <c r="H626" s="1895"/>
      <c r="I626" s="1895"/>
      <c r="J626" s="1895"/>
      <c r="K626" s="1895"/>
    </row>
    <row r="627" spans="1:11" ht="15.75" customHeight="1">
      <c r="A627" s="1895"/>
      <c r="B627" s="1895"/>
      <c r="C627" s="1895"/>
      <c r="D627" s="1895"/>
      <c r="E627" s="1895"/>
      <c r="F627" s="1895"/>
      <c r="G627" s="1895"/>
      <c r="H627" s="1895"/>
      <c r="I627" s="1895"/>
      <c r="J627" s="1895"/>
      <c r="K627" s="1895"/>
    </row>
    <row r="628" spans="1:11" ht="15.75" customHeight="1">
      <c r="A628" s="1895"/>
      <c r="B628" s="1895"/>
      <c r="C628" s="1895"/>
      <c r="D628" s="1895"/>
      <c r="E628" s="1895"/>
      <c r="F628" s="1895"/>
      <c r="G628" s="1895"/>
      <c r="H628" s="1895"/>
      <c r="I628" s="1895"/>
      <c r="J628" s="1895"/>
      <c r="K628" s="1895"/>
    </row>
    <row r="629" spans="1:11" ht="15.75" customHeight="1">
      <c r="A629" s="1895"/>
      <c r="B629" s="1895"/>
      <c r="C629" s="1895"/>
      <c r="D629" s="1895"/>
      <c r="E629" s="1895"/>
      <c r="F629" s="1895"/>
      <c r="G629" s="1895"/>
      <c r="H629" s="1895"/>
      <c r="I629" s="1895"/>
      <c r="J629" s="1895"/>
      <c r="K629" s="1895"/>
    </row>
    <row r="630" spans="1:11" ht="15.75" customHeight="1">
      <c r="A630" s="1895"/>
      <c r="B630" s="1895"/>
      <c r="C630" s="1895"/>
      <c r="D630" s="1895"/>
      <c r="E630" s="1895"/>
      <c r="F630" s="1895"/>
      <c r="G630" s="1895"/>
      <c r="H630" s="1895"/>
      <c r="I630" s="1895"/>
      <c r="J630" s="1895"/>
      <c r="K630" s="1895"/>
    </row>
    <row r="631" spans="1:11" ht="15.75" customHeight="1">
      <c r="A631" s="1895"/>
      <c r="B631" s="1895"/>
      <c r="C631" s="1895"/>
      <c r="D631" s="1895"/>
      <c r="E631" s="1895"/>
      <c r="F631" s="1895"/>
      <c r="G631" s="1895"/>
      <c r="H631" s="1895"/>
      <c r="I631" s="1895"/>
      <c r="J631" s="1895"/>
      <c r="K631" s="1895"/>
    </row>
    <row r="632" spans="1:11" ht="15.75" customHeight="1">
      <c r="A632" s="1895"/>
      <c r="B632" s="1895"/>
      <c r="C632" s="1895"/>
      <c r="D632" s="1895"/>
      <c r="E632" s="1895"/>
      <c r="F632" s="1895"/>
      <c r="G632" s="1895"/>
      <c r="H632" s="1895"/>
      <c r="I632" s="1895"/>
      <c r="J632" s="1895"/>
      <c r="K632" s="1895"/>
    </row>
    <row r="633" spans="1:11" ht="15.75" customHeight="1">
      <c r="A633" s="1895"/>
      <c r="B633" s="1895"/>
      <c r="C633" s="1895"/>
      <c r="D633" s="1895"/>
      <c r="E633" s="1895"/>
      <c r="F633" s="1895"/>
      <c r="G633" s="1895"/>
      <c r="H633" s="1895"/>
      <c r="I633" s="1895"/>
      <c r="J633" s="1895"/>
      <c r="K633" s="1895"/>
    </row>
    <row r="634" spans="1:11" ht="15.75" customHeight="1">
      <c r="A634" s="1895"/>
      <c r="B634" s="1895"/>
      <c r="C634" s="1895"/>
      <c r="D634" s="1895"/>
      <c r="E634" s="1895"/>
      <c r="F634" s="1895"/>
      <c r="G634" s="1895"/>
      <c r="H634" s="1895"/>
      <c r="I634" s="1895"/>
      <c r="J634" s="1895"/>
      <c r="K634" s="1895"/>
    </row>
    <row r="635" spans="1:11" ht="15.75" customHeight="1">
      <c r="A635" s="1895"/>
      <c r="B635" s="1895"/>
      <c r="C635" s="1895"/>
      <c r="D635" s="1895"/>
      <c r="E635" s="1895"/>
      <c r="F635" s="1895"/>
      <c r="G635" s="1895"/>
      <c r="H635" s="1895"/>
      <c r="I635" s="1895"/>
      <c r="J635" s="1895"/>
      <c r="K635" s="1895"/>
    </row>
    <row r="636" spans="1:11" ht="15.75" customHeight="1">
      <c r="A636" s="1895"/>
      <c r="B636" s="1895"/>
      <c r="C636" s="1895"/>
      <c r="D636" s="1895"/>
      <c r="E636" s="1895"/>
      <c r="F636" s="1895"/>
      <c r="G636" s="1895"/>
      <c r="H636" s="1895"/>
      <c r="I636" s="1895"/>
      <c r="J636" s="1895"/>
      <c r="K636" s="1895"/>
    </row>
    <row r="637" spans="1:11" ht="15.75" customHeight="1">
      <c r="A637" s="1895"/>
      <c r="B637" s="1895"/>
      <c r="C637" s="1895"/>
      <c r="D637" s="1895"/>
      <c r="E637" s="1895"/>
      <c r="F637" s="1895"/>
      <c r="G637" s="1895"/>
      <c r="H637" s="1895"/>
      <c r="I637" s="1895"/>
      <c r="J637" s="1895"/>
      <c r="K637" s="1895"/>
    </row>
    <row r="638" spans="1:11" ht="15.75" customHeight="1">
      <c r="A638" s="1895"/>
      <c r="B638" s="1895"/>
      <c r="C638" s="1895"/>
      <c r="D638" s="1895"/>
      <c r="E638" s="1895"/>
      <c r="F638" s="1895"/>
      <c r="G638" s="1895"/>
      <c r="H638" s="1895"/>
      <c r="I638" s="1895"/>
      <c r="J638" s="1895"/>
      <c r="K638" s="1895"/>
    </row>
    <row r="639" spans="1:11" ht="15.75" customHeight="1">
      <c r="A639" s="1895"/>
      <c r="B639" s="1895"/>
      <c r="C639" s="1895"/>
      <c r="D639" s="1895"/>
      <c r="E639" s="1895"/>
      <c r="F639" s="1895"/>
      <c r="G639" s="1895"/>
      <c r="H639" s="1895"/>
      <c r="I639" s="1895"/>
      <c r="J639" s="1895"/>
      <c r="K639" s="1895"/>
    </row>
    <row r="640" spans="1:11" ht="15.75" customHeight="1">
      <c r="A640" s="1895"/>
      <c r="B640" s="1895"/>
      <c r="C640" s="1895"/>
      <c r="D640" s="1895"/>
      <c r="E640" s="1895"/>
      <c r="F640" s="1895"/>
      <c r="G640" s="1895"/>
      <c r="H640" s="1895"/>
      <c r="I640" s="1895"/>
      <c r="J640" s="1895"/>
      <c r="K640" s="1895"/>
    </row>
    <row r="641" spans="1:11" ht="15.75" customHeight="1">
      <c r="A641" s="1895"/>
      <c r="B641" s="1895"/>
      <c r="C641" s="1895"/>
      <c r="D641" s="1895"/>
      <c r="E641" s="1895"/>
      <c r="F641" s="1895"/>
      <c r="G641" s="1895"/>
      <c r="H641" s="1895"/>
      <c r="I641" s="1895"/>
      <c r="J641" s="1895"/>
      <c r="K641" s="1895"/>
    </row>
    <row r="642" spans="1:11" ht="15.75" customHeight="1">
      <c r="A642" s="1895"/>
      <c r="B642" s="1895"/>
      <c r="C642" s="1895"/>
      <c r="D642" s="1895"/>
      <c r="E642" s="1895"/>
      <c r="F642" s="1895"/>
      <c r="G642" s="1895"/>
      <c r="H642" s="1895"/>
      <c r="I642" s="1895"/>
      <c r="J642" s="1895"/>
      <c r="K642" s="1895"/>
    </row>
    <row r="643" spans="1:11" ht="15.75" customHeight="1">
      <c r="A643" s="1895"/>
      <c r="B643" s="1895"/>
      <c r="C643" s="1895"/>
      <c r="D643" s="1895"/>
      <c r="E643" s="1895"/>
      <c r="F643" s="1895"/>
      <c r="G643" s="1895"/>
      <c r="H643" s="1895"/>
      <c r="I643" s="1895"/>
      <c r="J643" s="1895"/>
      <c r="K643" s="1895"/>
    </row>
    <row r="644" spans="1:11" ht="15.75" customHeight="1">
      <c r="A644" s="1895"/>
      <c r="B644" s="1895"/>
      <c r="C644" s="1895"/>
      <c r="D644" s="1895"/>
      <c r="E644" s="1895"/>
      <c r="F644" s="1895"/>
      <c r="G644" s="1895"/>
      <c r="H644" s="1895"/>
      <c r="I644" s="1895"/>
      <c r="J644" s="1895"/>
      <c r="K644" s="1895"/>
    </row>
    <row r="645" spans="1:11" ht="15.75" customHeight="1">
      <c r="A645" s="1895"/>
      <c r="B645" s="1895"/>
      <c r="C645" s="1895"/>
      <c r="D645" s="1895"/>
      <c r="E645" s="1895"/>
      <c r="F645" s="1895"/>
      <c r="G645" s="1895"/>
      <c r="H645" s="1895"/>
      <c r="I645" s="1895"/>
      <c r="J645" s="1895"/>
      <c r="K645" s="1895"/>
    </row>
    <row r="646" spans="1:11" ht="15.75" customHeight="1">
      <c r="A646" s="1895"/>
      <c r="B646" s="1895"/>
      <c r="C646" s="1895"/>
      <c r="D646" s="1895"/>
      <c r="E646" s="1895"/>
      <c r="F646" s="1895"/>
      <c r="G646" s="1895"/>
      <c r="H646" s="1895"/>
      <c r="I646" s="1895"/>
      <c r="J646" s="1895"/>
      <c r="K646" s="1895"/>
    </row>
    <row r="647" spans="1:11" ht="15.75" customHeight="1">
      <c r="A647" s="1895"/>
      <c r="B647" s="1895"/>
      <c r="C647" s="1895"/>
      <c r="D647" s="1895"/>
      <c r="E647" s="1895"/>
      <c r="F647" s="1895"/>
      <c r="G647" s="1895"/>
      <c r="H647" s="1895"/>
      <c r="I647" s="1895"/>
      <c r="J647" s="1895"/>
      <c r="K647" s="1895"/>
    </row>
    <row r="648" spans="1:11" ht="15.75" customHeight="1">
      <c r="A648" s="1895"/>
      <c r="B648" s="1895"/>
      <c r="C648" s="1895"/>
      <c r="D648" s="1895"/>
      <c r="E648" s="1895"/>
      <c r="F648" s="1895"/>
      <c r="G648" s="1895"/>
      <c r="H648" s="1895"/>
      <c r="I648" s="1895"/>
      <c r="J648" s="1895"/>
      <c r="K648" s="1895"/>
    </row>
    <row r="649" spans="1:11" ht="15.75" customHeight="1">
      <c r="A649" s="1895"/>
      <c r="B649" s="1895"/>
      <c r="C649" s="1895"/>
      <c r="D649" s="1895"/>
      <c r="E649" s="1895"/>
      <c r="F649" s="1895"/>
      <c r="G649" s="1895"/>
      <c r="H649" s="1895"/>
      <c r="I649" s="1895"/>
      <c r="J649" s="1895"/>
      <c r="K649" s="1895"/>
    </row>
    <row r="650" spans="1:11" ht="15.75" customHeight="1">
      <c r="A650" s="1895"/>
      <c r="B650" s="1895"/>
      <c r="C650" s="1895"/>
      <c r="D650" s="1895"/>
      <c r="E650" s="1895"/>
      <c r="F650" s="1895"/>
      <c r="G650" s="1895"/>
      <c r="H650" s="1895"/>
      <c r="I650" s="1895"/>
      <c r="J650" s="1895"/>
      <c r="K650" s="1895"/>
    </row>
    <row r="651" spans="1:11" ht="15.75" customHeight="1">
      <c r="A651" s="1895"/>
      <c r="B651" s="1895"/>
      <c r="C651" s="1895"/>
      <c r="D651" s="1895"/>
      <c r="E651" s="1895"/>
      <c r="F651" s="1895"/>
      <c r="G651" s="1895"/>
      <c r="H651" s="1895"/>
      <c r="I651" s="1895"/>
      <c r="J651" s="1895"/>
      <c r="K651" s="1895"/>
    </row>
    <row r="652" spans="1:11" ht="15.75" customHeight="1">
      <c r="A652" s="1895"/>
      <c r="B652" s="1895"/>
      <c r="C652" s="1895"/>
      <c r="D652" s="1895"/>
      <c r="E652" s="1895"/>
      <c r="F652" s="1895"/>
      <c r="G652" s="1895"/>
      <c r="H652" s="1895"/>
      <c r="I652" s="1895"/>
      <c r="J652" s="1895"/>
      <c r="K652" s="1895"/>
    </row>
    <row r="653" spans="1:11" ht="15.75" customHeight="1">
      <c r="A653" s="1895"/>
      <c r="B653" s="1895"/>
      <c r="C653" s="1895"/>
      <c r="D653" s="1895"/>
      <c r="E653" s="1895"/>
      <c r="F653" s="1895"/>
      <c r="G653" s="1895"/>
      <c r="H653" s="1895"/>
      <c r="I653" s="1895"/>
      <c r="J653" s="1895"/>
      <c r="K653" s="1895"/>
    </row>
    <row r="654" spans="1:11" ht="15.75" customHeight="1">
      <c r="A654" s="1895"/>
      <c r="B654" s="1895"/>
      <c r="C654" s="1895"/>
      <c r="D654" s="1895"/>
      <c r="E654" s="1895"/>
      <c r="F654" s="1895"/>
      <c r="G654" s="1895"/>
      <c r="H654" s="1895"/>
      <c r="I654" s="1895"/>
      <c r="J654" s="1895"/>
      <c r="K654" s="1895"/>
    </row>
    <row r="655" spans="1:11" ht="15.75" customHeight="1">
      <c r="A655" s="1895"/>
      <c r="B655" s="1895"/>
      <c r="C655" s="1895"/>
      <c r="D655" s="1895"/>
      <c r="E655" s="1895"/>
      <c r="F655" s="1895"/>
      <c r="G655" s="1895"/>
      <c r="H655" s="1895"/>
      <c r="I655" s="1895"/>
      <c r="J655" s="1895"/>
      <c r="K655" s="1895"/>
    </row>
    <row r="656" spans="1:11" ht="15.75" customHeight="1">
      <c r="A656" s="1895"/>
      <c r="B656" s="1895"/>
      <c r="C656" s="1895"/>
      <c r="D656" s="1895"/>
      <c r="E656" s="1895"/>
      <c r="F656" s="1895"/>
      <c r="G656" s="1895"/>
      <c r="H656" s="1895"/>
      <c r="I656" s="1895"/>
      <c r="J656" s="1895"/>
      <c r="K656" s="1895"/>
    </row>
    <row r="657" spans="1:11" ht="15.75" customHeight="1">
      <c r="A657" s="1895"/>
      <c r="B657" s="1895"/>
      <c r="C657" s="1895"/>
      <c r="D657" s="1895"/>
      <c r="E657" s="1895"/>
      <c r="F657" s="1895"/>
      <c r="G657" s="1895"/>
      <c r="H657" s="1895"/>
      <c r="I657" s="1895"/>
      <c r="J657" s="1895"/>
      <c r="K657" s="1895"/>
    </row>
    <row r="658" spans="1:11" ht="15.75" customHeight="1">
      <c r="A658" s="1895"/>
      <c r="B658" s="1895"/>
      <c r="C658" s="1895"/>
      <c r="D658" s="1895"/>
      <c r="E658" s="1895"/>
      <c r="F658" s="1895"/>
      <c r="G658" s="1895"/>
      <c r="H658" s="1895"/>
      <c r="I658" s="1895"/>
      <c r="J658" s="1895"/>
      <c r="K658" s="1895"/>
    </row>
    <row r="659" spans="1:11" ht="15.75" customHeight="1">
      <c r="A659" s="1895"/>
      <c r="B659" s="1895"/>
      <c r="C659" s="1895"/>
      <c r="D659" s="1895"/>
      <c r="E659" s="1895"/>
      <c r="F659" s="1895"/>
      <c r="G659" s="1895"/>
      <c r="H659" s="1895"/>
      <c r="I659" s="1895"/>
      <c r="J659" s="1895"/>
      <c r="K659" s="1895"/>
    </row>
    <row r="660" spans="1:11" ht="15.75" customHeight="1">
      <c r="A660" s="1895"/>
      <c r="B660" s="1895"/>
      <c r="C660" s="1895"/>
      <c r="D660" s="1895"/>
      <c r="E660" s="1895"/>
      <c r="F660" s="1895"/>
      <c r="G660" s="1895"/>
      <c r="H660" s="1895"/>
      <c r="I660" s="1895"/>
      <c r="J660" s="1895"/>
      <c r="K660" s="1895"/>
    </row>
    <row r="661" spans="1:11" ht="15.75" customHeight="1">
      <c r="A661" s="1895"/>
      <c r="B661" s="1895"/>
      <c r="C661" s="1895"/>
      <c r="D661" s="1895"/>
      <c r="E661" s="1895"/>
      <c r="F661" s="1895"/>
      <c r="G661" s="1895"/>
      <c r="H661" s="1895"/>
      <c r="I661" s="1895"/>
      <c r="J661" s="1895"/>
      <c r="K661" s="1895"/>
    </row>
    <row r="662" spans="1:11" ht="15.75" customHeight="1">
      <c r="A662" s="1895"/>
      <c r="B662" s="1895"/>
      <c r="C662" s="1895"/>
      <c r="D662" s="1895"/>
      <c r="E662" s="1895"/>
      <c r="F662" s="1895"/>
      <c r="G662" s="1895"/>
      <c r="H662" s="1895"/>
      <c r="I662" s="1895"/>
      <c r="J662" s="1895"/>
      <c r="K662" s="1895"/>
    </row>
    <row r="663" spans="1:11" ht="15.75" customHeight="1">
      <c r="A663" s="1895"/>
      <c r="B663" s="1895"/>
      <c r="C663" s="1895"/>
      <c r="D663" s="1895"/>
      <c r="E663" s="1895"/>
      <c r="F663" s="1895"/>
      <c r="G663" s="1895"/>
      <c r="H663" s="1895"/>
      <c r="I663" s="1895"/>
      <c r="J663" s="1895"/>
      <c r="K663" s="1895"/>
    </row>
    <row r="664" spans="1:11" ht="15.75" customHeight="1">
      <c r="A664" s="1895"/>
      <c r="B664" s="1895"/>
      <c r="C664" s="1895"/>
      <c r="D664" s="1895"/>
      <c r="E664" s="1895"/>
      <c r="F664" s="1895"/>
      <c r="G664" s="1895"/>
      <c r="H664" s="1895"/>
      <c r="I664" s="1895"/>
      <c r="J664" s="1895"/>
      <c r="K664" s="1895"/>
    </row>
    <row r="665" spans="1:11" ht="15.75" customHeight="1">
      <c r="A665" s="1895"/>
      <c r="B665" s="1895"/>
      <c r="C665" s="1895"/>
      <c r="D665" s="1895"/>
      <c r="E665" s="1895"/>
      <c r="F665" s="1895"/>
      <c r="G665" s="1895"/>
      <c r="H665" s="1895"/>
      <c r="I665" s="1895"/>
      <c r="J665" s="1895"/>
      <c r="K665" s="1895"/>
    </row>
    <row r="666" spans="1:11" ht="15.75" customHeight="1">
      <c r="A666" s="1895"/>
      <c r="B666" s="1895"/>
      <c r="C666" s="1895"/>
      <c r="D666" s="1895"/>
      <c r="E666" s="1895"/>
      <c r="F666" s="1895"/>
      <c r="G666" s="1895"/>
      <c r="H666" s="1895"/>
      <c r="I666" s="1895"/>
      <c r="J666" s="1895"/>
      <c r="K666" s="1895"/>
    </row>
    <row r="667" spans="1:11" ht="15.75" customHeight="1">
      <c r="A667" s="1895"/>
      <c r="B667" s="1895"/>
      <c r="C667" s="1895"/>
      <c r="D667" s="1895"/>
      <c r="E667" s="1895"/>
      <c r="F667" s="1895"/>
      <c r="G667" s="1895"/>
      <c r="H667" s="1895"/>
      <c r="I667" s="1895"/>
      <c r="J667" s="1895"/>
      <c r="K667" s="1895"/>
    </row>
    <row r="668" spans="1:11" ht="15.75" customHeight="1">
      <c r="A668" s="1895"/>
      <c r="B668" s="1895"/>
      <c r="C668" s="1895"/>
      <c r="D668" s="1895"/>
      <c r="E668" s="1895"/>
      <c r="F668" s="1895"/>
      <c r="G668" s="1895"/>
      <c r="H668" s="1895"/>
      <c r="I668" s="1895"/>
      <c r="J668" s="1895"/>
      <c r="K668" s="1895"/>
    </row>
    <row r="669" spans="1:11" ht="15.75" customHeight="1">
      <c r="A669" s="1895"/>
      <c r="B669" s="1895"/>
      <c r="C669" s="1895"/>
      <c r="D669" s="1895"/>
      <c r="E669" s="1895"/>
      <c r="F669" s="1895"/>
      <c r="G669" s="1895"/>
      <c r="H669" s="1895"/>
      <c r="I669" s="1895"/>
      <c r="J669" s="1895"/>
      <c r="K669" s="1895"/>
    </row>
    <row r="670" spans="1:11" ht="15.75" customHeight="1">
      <c r="A670" s="1895"/>
      <c r="B670" s="1895"/>
      <c r="C670" s="1895"/>
      <c r="D670" s="1895"/>
      <c r="E670" s="1895"/>
      <c r="F670" s="1895"/>
      <c r="G670" s="1895"/>
      <c r="H670" s="1895"/>
      <c r="I670" s="1895"/>
      <c r="J670" s="1895"/>
      <c r="K670" s="1895"/>
    </row>
    <row r="671" spans="1:11" ht="15.75" customHeight="1">
      <c r="A671" s="1895"/>
      <c r="B671" s="1895"/>
      <c r="C671" s="1895"/>
      <c r="D671" s="1895"/>
      <c r="E671" s="1895"/>
      <c r="F671" s="1895"/>
      <c r="G671" s="1895"/>
      <c r="H671" s="1895"/>
      <c r="I671" s="1895"/>
      <c r="J671" s="1895"/>
      <c r="K671" s="1895"/>
    </row>
    <row r="672" spans="1:11" ht="15.75" customHeight="1">
      <c r="A672" s="1895"/>
      <c r="B672" s="1895"/>
      <c r="C672" s="1895"/>
      <c r="D672" s="1895"/>
      <c r="E672" s="1895"/>
      <c r="F672" s="1895"/>
      <c r="G672" s="1895"/>
      <c r="H672" s="1895"/>
      <c r="I672" s="1895"/>
      <c r="J672" s="1895"/>
      <c r="K672" s="1895"/>
    </row>
    <row r="673" spans="1:11" ht="15.75" customHeight="1">
      <c r="A673" s="1895"/>
      <c r="B673" s="1895"/>
      <c r="C673" s="1895"/>
      <c r="D673" s="1895"/>
      <c r="E673" s="1895"/>
      <c r="F673" s="1895"/>
      <c r="G673" s="1895"/>
      <c r="H673" s="1895"/>
      <c r="I673" s="1895"/>
      <c r="J673" s="1895"/>
      <c r="K673" s="1895"/>
    </row>
    <row r="674" spans="1:11" ht="15.75" customHeight="1">
      <c r="A674" s="1895"/>
      <c r="B674" s="1895"/>
      <c r="C674" s="1895"/>
      <c r="D674" s="1895"/>
      <c r="E674" s="1895"/>
      <c r="F674" s="1895"/>
      <c r="G674" s="1895"/>
      <c r="H674" s="1895"/>
      <c r="I674" s="1895"/>
      <c r="J674" s="1895"/>
      <c r="K674" s="1895"/>
    </row>
    <row r="675" spans="1:11" ht="15.75" customHeight="1">
      <c r="A675" s="1895"/>
      <c r="B675" s="1895"/>
      <c r="C675" s="1895"/>
      <c r="D675" s="1895"/>
      <c r="E675" s="1895"/>
      <c r="F675" s="1895"/>
      <c r="G675" s="1895"/>
      <c r="H675" s="1895"/>
      <c r="I675" s="1895"/>
      <c r="J675" s="1895"/>
      <c r="K675" s="1895"/>
    </row>
    <row r="676" spans="1:11" ht="15.75" customHeight="1">
      <c r="A676" s="1895"/>
      <c r="B676" s="1895"/>
      <c r="C676" s="1895"/>
      <c r="D676" s="1895"/>
      <c r="E676" s="1895"/>
      <c r="F676" s="1895"/>
      <c r="G676" s="1895"/>
      <c r="H676" s="1895"/>
      <c r="I676" s="1895"/>
      <c r="J676" s="1895"/>
      <c r="K676" s="1895"/>
    </row>
    <row r="677" spans="1:11" ht="15.75" customHeight="1">
      <c r="A677" s="1895"/>
      <c r="B677" s="1895"/>
      <c r="C677" s="1895"/>
      <c r="D677" s="1895"/>
      <c r="E677" s="1895"/>
      <c r="F677" s="1895"/>
      <c r="G677" s="1895"/>
      <c r="H677" s="1895"/>
      <c r="I677" s="1895"/>
      <c r="J677" s="1895"/>
      <c r="K677" s="1895"/>
    </row>
    <row r="678" spans="1:11" ht="15.75" customHeight="1">
      <c r="A678" s="1895"/>
      <c r="B678" s="1895"/>
      <c r="C678" s="1895"/>
      <c r="D678" s="1895"/>
      <c r="E678" s="1895"/>
      <c r="F678" s="1895"/>
      <c r="G678" s="1895"/>
      <c r="H678" s="1895"/>
      <c r="I678" s="1895"/>
      <c r="J678" s="1895"/>
      <c r="K678" s="1895"/>
    </row>
    <row r="679" spans="1:11" ht="15.75" customHeight="1">
      <c r="A679" s="1895"/>
      <c r="B679" s="1895"/>
      <c r="C679" s="1895"/>
      <c r="D679" s="1895"/>
      <c r="E679" s="1895"/>
      <c r="F679" s="1895"/>
      <c r="G679" s="1895"/>
      <c r="H679" s="1895"/>
      <c r="I679" s="1895"/>
      <c r="J679" s="1895"/>
      <c r="K679" s="1895"/>
    </row>
    <row r="680" spans="1:11" ht="15.75" customHeight="1">
      <c r="A680" s="1895"/>
      <c r="B680" s="1895"/>
      <c r="C680" s="1895"/>
      <c r="D680" s="1895"/>
      <c r="E680" s="1895"/>
      <c r="F680" s="1895"/>
      <c r="G680" s="1895"/>
      <c r="H680" s="1895"/>
      <c r="I680" s="1895"/>
      <c r="J680" s="1895"/>
      <c r="K680" s="1895"/>
    </row>
    <row r="681" spans="1:11" ht="15.75" customHeight="1">
      <c r="A681" s="1895"/>
      <c r="B681" s="1895"/>
      <c r="C681" s="1895"/>
      <c r="D681" s="1895"/>
      <c r="E681" s="1895"/>
      <c r="F681" s="1895"/>
      <c r="G681" s="1895"/>
      <c r="H681" s="1895"/>
      <c r="I681" s="1895"/>
      <c r="J681" s="1895"/>
      <c r="K681" s="1895"/>
    </row>
    <row r="682" spans="1:11" ht="15.75" customHeight="1">
      <c r="A682" s="1895"/>
      <c r="B682" s="1895"/>
      <c r="C682" s="1895"/>
      <c r="D682" s="1895"/>
      <c r="E682" s="1895"/>
      <c r="F682" s="1895"/>
      <c r="G682" s="1895"/>
      <c r="H682" s="1895"/>
      <c r="I682" s="1895"/>
      <c r="J682" s="1895"/>
      <c r="K682" s="1895"/>
    </row>
    <row r="683" spans="1:11" ht="15.75" customHeight="1">
      <c r="A683" s="1895"/>
      <c r="B683" s="1895"/>
      <c r="C683" s="1895"/>
      <c r="D683" s="1895"/>
      <c r="E683" s="1895"/>
      <c r="F683" s="1895"/>
      <c r="G683" s="1895"/>
      <c r="H683" s="1895"/>
      <c r="I683" s="1895"/>
      <c r="J683" s="1895"/>
      <c r="K683" s="1895"/>
    </row>
    <row r="684" spans="1:11" ht="15.75" customHeight="1">
      <c r="A684" s="1895"/>
      <c r="B684" s="1895"/>
      <c r="C684" s="1895"/>
      <c r="D684" s="1895"/>
      <c r="E684" s="1895"/>
      <c r="F684" s="1895"/>
      <c r="G684" s="1895"/>
      <c r="H684" s="1895"/>
      <c r="I684" s="1895"/>
      <c r="J684" s="1895"/>
      <c r="K684" s="1895"/>
    </row>
    <row r="685" spans="1:11" ht="15.75" customHeight="1">
      <c r="A685" s="1895"/>
      <c r="B685" s="1895"/>
      <c r="C685" s="1895"/>
      <c r="D685" s="1895"/>
      <c r="E685" s="1895"/>
      <c r="F685" s="1895"/>
      <c r="G685" s="1895"/>
      <c r="H685" s="1895"/>
      <c r="I685" s="1895"/>
      <c r="J685" s="1895"/>
      <c r="K685" s="1895"/>
    </row>
    <row r="686" spans="1:11" ht="15.75" customHeight="1">
      <c r="A686" s="1895"/>
      <c r="B686" s="1895"/>
      <c r="C686" s="1895"/>
      <c r="D686" s="1895"/>
      <c r="E686" s="1895"/>
      <c r="F686" s="1895"/>
      <c r="G686" s="1895"/>
      <c r="H686" s="1895"/>
      <c r="I686" s="1895"/>
      <c r="J686" s="1895"/>
      <c r="K686" s="1895"/>
    </row>
    <row r="687" spans="1:11" ht="15.75" customHeight="1">
      <c r="A687" s="1895"/>
      <c r="B687" s="1895"/>
      <c r="C687" s="1895"/>
      <c r="D687" s="1895"/>
      <c r="E687" s="1895"/>
      <c r="F687" s="1895"/>
      <c r="G687" s="1895"/>
      <c r="H687" s="1895"/>
      <c r="I687" s="1895"/>
      <c r="J687" s="1895"/>
      <c r="K687" s="1895"/>
    </row>
    <row r="688" spans="1:11" ht="15.75" customHeight="1">
      <c r="A688" s="1895"/>
      <c r="B688" s="1895"/>
      <c r="C688" s="1895"/>
      <c r="D688" s="1895"/>
      <c r="E688" s="1895"/>
      <c r="F688" s="1895"/>
      <c r="G688" s="1895"/>
      <c r="H688" s="1895"/>
      <c r="I688" s="1895"/>
      <c r="J688" s="1895"/>
      <c r="K688" s="1895"/>
    </row>
    <row r="689" spans="1:11" ht="15.75" customHeight="1">
      <c r="A689" s="1895"/>
      <c r="B689" s="1895"/>
      <c r="C689" s="1895"/>
      <c r="D689" s="1895"/>
      <c r="E689" s="1895"/>
      <c r="F689" s="1895"/>
      <c r="G689" s="1895"/>
      <c r="H689" s="1895"/>
      <c r="I689" s="1895"/>
      <c r="J689" s="1895"/>
      <c r="K689" s="1895"/>
    </row>
    <row r="690" spans="1:11" ht="15.75" customHeight="1">
      <c r="A690" s="1895"/>
      <c r="B690" s="1895"/>
      <c r="C690" s="1895"/>
      <c r="D690" s="1895"/>
      <c r="E690" s="1895"/>
      <c r="F690" s="1895"/>
      <c r="G690" s="1895"/>
      <c r="H690" s="1895"/>
      <c r="I690" s="1895"/>
      <c r="J690" s="1895"/>
      <c r="K690" s="1895"/>
    </row>
    <row r="691" spans="1:11" ht="15.75" customHeight="1">
      <c r="A691" s="1895"/>
      <c r="B691" s="1895"/>
      <c r="C691" s="1895"/>
      <c r="D691" s="1895"/>
      <c r="E691" s="1895"/>
      <c r="F691" s="1895"/>
      <c r="G691" s="1895"/>
      <c r="H691" s="1895"/>
      <c r="I691" s="1895"/>
      <c r="J691" s="1895"/>
      <c r="K691" s="1895"/>
    </row>
    <row r="692" spans="1:11" ht="15.75" customHeight="1">
      <c r="A692" s="1895"/>
      <c r="B692" s="1895"/>
      <c r="C692" s="1895"/>
      <c r="D692" s="1895"/>
      <c r="E692" s="1895"/>
      <c r="F692" s="1895"/>
      <c r="G692" s="1895"/>
      <c r="H692" s="1895"/>
      <c r="I692" s="1895"/>
      <c r="J692" s="1895"/>
      <c r="K692" s="1895"/>
    </row>
    <row r="693" spans="1:11" ht="15.75" customHeight="1">
      <c r="A693" s="1895"/>
      <c r="B693" s="1895"/>
      <c r="C693" s="1895"/>
      <c r="D693" s="1895"/>
      <c r="E693" s="1895"/>
      <c r="F693" s="1895"/>
      <c r="G693" s="1895"/>
      <c r="H693" s="1895"/>
      <c r="I693" s="1895"/>
      <c r="J693" s="1895"/>
      <c r="K693" s="1895"/>
    </row>
    <row r="694" spans="1:11" ht="15.75" customHeight="1">
      <c r="A694" s="1895"/>
      <c r="B694" s="1895"/>
      <c r="C694" s="1895"/>
      <c r="D694" s="1895"/>
      <c r="E694" s="1895"/>
      <c r="F694" s="1895"/>
      <c r="G694" s="1895"/>
      <c r="H694" s="1895"/>
      <c r="I694" s="1895"/>
      <c r="J694" s="1895"/>
      <c r="K694" s="1895"/>
    </row>
    <row r="695" spans="1:11" ht="15.75" customHeight="1">
      <c r="A695" s="1895"/>
      <c r="B695" s="1895"/>
      <c r="C695" s="1895"/>
      <c r="D695" s="1895"/>
      <c r="E695" s="1895"/>
      <c r="F695" s="1895"/>
      <c r="G695" s="1895"/>
      <c r="H695" s="1895"/>
      <c r="I695" s="1895"/>
      <c r="J695" s="1895"/>
      <c r="K695" s="1895"/>
    </row>
    <row r="696" spans="1:11" ht="15.75" customHeight="1">
      <c r="A696" s="1895"/>
      <c r="B696" s="1895"/>
      <c r="C696" s="1895"/>
      <c r="D696" s="1895"/>
      <c r="E696" s="1895"/>
      <c r="F696" s="1895"/>
      <c r="G696" s="1895"/>
      <c r="H696" s="1895"/>
      <c r="I696" s="1895"/>
      <c r="J696" s="1895"/>
      <c r="K696" s="1895"/>
    </row>
    <row r="697" spans="1:11" ht="15.75" customHeight="1">
      <c r="A697" s="1895"/>
      <c r="B697" s="1895"/>
      <c r="C697" s="1895"/>
      <c r="D697" s="1895"/>
      <c r="E697" s="1895"/>
      <c r="F697" s="1895"/>
      <c r="G697" s="1895"/>
      <c r="H697" s="1895"/>
      <c r="I697" s="1895"/>
      <c r="J697" s="1895"/>
      <c r="K697" s="1895"/>
    </row>
    <row r="698" spans="1:11" ht="15.75" customHeight="1">
      <c r="A698" s="1895"/>
      <c r="B698" s="1895"/>
      <c r="C698" s="1895"/>
      <c r="D698" s="1895"/>
      <c r="E698" s="1895"/>
      <c r="F698" s="1895"/>
      <c r="G698" s="1895"/>
      <c r="H698" s="1895"/>
      <c r="I698" s="1895"/>
      <c r="J698" s="1895"/>
      <c r="K698" s="1895"/>
    </row>
    <row r="699" spans="1:11" ht="15.75" customHeight="1">
      <c r="A699" s="1895"/>
      <c r="B699" s="1895"/>
      <c r="C699" s="1895"/>
      <c r="D699" s="1895"/>
      <c r="E699" s="1895"/>
      <c r="F699" s="1895"/>
      <c r="G699" s="1895"/>
      <c r="H699" s="1895"/>
      <c r="I699" s="1895"/>
      <c r="J699" s="1895"/>
      <c r="K699" s="1895"/>
    </row>
    <row r="700" spans="1:11" ht="15.75" customHeight="1">
      <c r="A700" s="1895"/>
      <c r="B700" s="1895"/>
      <c r="C700" s="1895"/>
      <c r="D700" s="1895"/>
      <c r="E700" s="1895"/>
      <c r="F700" s="1895"/>
      <c r="G700" s="1895"/>
      <c r="H700" s="1895"/>
      <c r="I700" s="1895"/>
      <c r="J700" s="1895"/>
      <c r="K700" s="1895"/>
    </row>
    <row r="701" spans="1:11" ht="15.75" customHeight="1">
      <c r="A701" s="1895"/>
      <c r="B701" s="1895"/>
      <c r="C701" s="1895"/>
      <c r="D701" s="1895"/>
      <c r="E701" s="1895"/>
      <c r="F701" s="1895"/>
      <c r="G701" s="1895"/>
      <c r="H701" s="1895"/>
      <c r="I701" s="1895"/>
      <c r="J701" s="1895"/>
      <c r="K701" s="1895"/>
    </row>
    <row r="702" spans="1:11" ht="15.75" customHeight="1">
      <c r="A702" s="1895"/>
      <c r="B702" s="1895"/>
      <c r="C702" s="1895"/>
      <c r="D702" s="1895"/>
      <c r="E702" s="1895"/>
      <c r="F702" s="1895"/>
      <c r="G702" s="1895"/>
      <c r="H702" s="1895"/>
      <c r="I702" s="1895"/>
      <c r="J702" s="1895"/>
      <c r="K702" s="1895"/>
    </row>
    <row r="703" spans="1:11" ht="15.75" customHeight="1">
      <c r="A703" s="1895"/>
      <c r="B703" s="1895"/>
      <c r="C703" s="1895"/>
      <c r="D703" s="1895"/>
      <c r="E703" s="1895"/>
      <c r="F703" s="1895"/>
      <c r="G703" s="1895"/>
      <c r="H703" s="1895"/>
      <c r="I703" s="1895"/>
      <c r="J703" s="1895"/>
      <c r="K703" s="1895"/>
    </row>
    <row r="704" spans="1:11" ht="15.75" customHeight="1">
      <c r="A704" s="1895"/>
      <c r="B704" s="1895"/>
      <c r="C704" s="1895"/>
      <c r="D704" s="1895"/>
      <c r="E704" s="1895"/>
      <c r="F704" s="1895"/>
      <c r="G704" s="1895"/>
      <c r="H704" s="1895"/>
      <c r="I704" s="1895"/>
      <c r="J704" s="1895"/>
      <c r="K704" s="1895"/>
    </row>
    <row r="705" spans="1:11" ht="15.75" customHeight="1">
      <c r="A705" s="1895"/>
      <c r="B705" s="1895"/>
      <c r="C705" s="1895"/>
      <c r="D705" s="1895"/>
      <c r="E705" s="1895"/>
      <c r="F705" s="1895"/>
      <c r="G705" s="1895"/>
      <c r="H705" s="1895"/>
      <c r="I705" s="1895"/>
      <c r="J705" s="1895"/>
      <c r="K705" s="1895"/>
    </row>
    <row r="706" spans="1:11" ht="15.75" customHeight="1">
      <c r="A706" s="1895"/>
      <c r="B706" s="1895"/>
      <c r="C706" s="1895"/>
      <c r="D706" s="1895"/>
      <c r="E706" s="1895"/>
      <c r="F706" s="1895"/>
      <c r="G706" s="1895"/>
      <c r="H706" s="1895"/>
      <c r="I706" s="1895"/>
      <c r="J706" s="1895"/>
      <c r="K706" s="1895"/>
    </row>
    <row r="707" spans="1:11" ht="15.75" customHeight="1">
      <c r="A707" s="1895"/>
      <c r="B707" s="1895"/>
      <c r="C707" s="1895"/>
      <c r="D707" s="1895"/>
      <c r="E707" s="1895"/>
      <c r="F707" s="1895"/>
      <c r="G707" s="1895"/>
      <c r="H707" s="1895"/>
      <c r="I707" s="1895"/>
      <c r="J707" s="1895"/>
      <c r="K707" s="1895"/>
    </row>
    <row r="708" spans="1:11" ht="15.75" customHeight="1">
      <c r="A708" s="1895"/>
      <c r="B708" s="1895"/>
      <c r="C708" s="1895"/>
      <c r="D708" s="1895"/>
      <c r="E708" s="1895"/>
      <c r="F708" s="1895"/>
      <c r="G708" s="1895"/>
      <c r="H708" s="1895"/>
      <c r="I708" s="1895"/>
      <c r="J708" s="1895"/>
      <c r="K708" s="1895"/>
    </row>
    <row r="709" spans="1:11" ht="15.75" customHeight="1">
      <c r="A709" s="1895"/>
      <c r="B709" s="1895"/>
      <c r="C709" s="1895"/>
      <c r="D709" s="1895"/>
      <c r="E709" s="1895"/>
      <c r="F709" s="1895"/>
      <c r="G709" s="1895"/>
      <c r="H709" s="1895"/>
      <c r="I709" s="1895"/>
      <c r="J709" s="1895"/>
      <c r="K709" s="1895"/>
    </row>
    <row r="710" spans="1:11" ht="15.75" customHeight="1">
      <c r="A710" s="1895"/>
      <c r="B710" s="1895"/>
      <c r="C710" s="1895"/>
      <c r="D710" s="1895"/>
      <c r="E710" s="1895"/>
      <c r="F710" s="1895"/>
      <c r="G710" s="1895"/>
      <c r="H710" s="1895"/>
      <c r="I710" s="1895"/>
      <c r="J710" s="1895"/>
      <c r="K710" s="1895"/>
    </row>
    <row r="711" spans="1:11" ht="15.75" customHeight="1">
      <c r="A711" s="1895"/>
      <c r="B711" s="1895"/>
      <c r="C711" s="1895"/>
      <c r="D711" s="1895"/>
      <c r="E711" s="1895"/>
      <c r="F711" s="1895"/>
      <c r="G711" s="1895"/>
      <c r="H711" s="1895"/>
      <c r="I711" s="1895"/>
      <c r="J711" s="1895"/>
      <c r="K711" s="1895"/>
    </row>
    <row r="712" spans="1:11" ht="15.75" customHeight="1">
      <c r="A712" s="1895"/>
      <c r="B712" s="1895"/>
      <c r="C712" s="1895"/>
      <c r="D712" s="1895"/>
      <c r="E712" s="1895"/>
      <c r="F712" s="1895"/>
      <c r="G712" s="1895"/>
      <c r="H712" s="1895"/>
      <c r="I712" s="1895"/>
      <c r="J712" s="1895"/>
      <c r="K712" s="1895"/>
    </row>
    <row r="713" spans="1:11" ht="15.75" customHeight="1">
      <c r="A713" s="1895"/>
      <c r="B713" s="1895"/>
      <c r="C713" s="1895"/>
      <c r="D713" s="1895"/>
      <c r="E713" s="1895"/>
      <c r="F713" s="1895"/>
      <c r="G713" s="1895"/>
      <c r="H713" s="1895"/>
      <c r="I713" s="1895"/>
      <c r="J713" s="1895"/>
      <c r="K713" s="1895"/>
    </row>
    <row r="714" spans="1:11" ht="15.75" customHeight="1">
      <c r="A714" s="1895"/>
      <c r="B714" s="1895"/>
      <c r="C714" s="1895"/>
      <c r="D714" s="1895"/>
      <c r="E714" s="1895"/>
      <c r="F714" s="1895"/>
      <c r="G714" s="1895"/>
      <c r="H714" s="1895"/>
      <c r="I714" s="1895"/>
      <c r="J714" s="1895"/>
      <c r="K714" s="1895"/>
    </row>
    <row r="715" spans="1:11" ht="15.75" customHeight="1">
      <c r="A715" s="1895"/>
      <c r="B715" s="1895"/>
      <c r="C715" s="1895"/>
      <c r="D715" s="1895"/>
      <c r="E715" s="1895"/>
      <c r="F715" s="1895"/>
      <c r="G715" s="1895"/>
      <c r="H715" s="1895"/>
      <c r="I715" s="1895"/>
      <c r="J715" s="1895"/>
      <c r="K715" s="1895"/>
    </row>
    <row r="716" spans="1:11" ht="15.75" customHeight="1">
      <c r="A716" s="1895"/>
      <c r="B716" s="1895"/>
      <c r="C716" s="1895"/>
      <c r="D716" s="1895"/>
      <c r="E716" s="1895"/>
      <c r="F716" s="1895"/>
      <c r="G716" s="1895"/>
      <c r="H716" s="1895"/>
      <c r="I716" s="1895"/>
      <c r="J716" s="1895"/>
      <c r="K716" s="1895"/>
    </row>
    <row r="717" spans="1:11" ht="15.75" customHeight="1">
      <c r="A717" s="1895"/>
      <c r="B717" s="1895"/>
      <c r="C717" s="1895"/>
      <c r="D717" s="1895"/>
      <c r="E717" s="1895"/>
      <c r="F717" s="1895"/>
      <c r="G717" s="1895"/>
      <c r="H717" s="1895"/>
      <c r="I717" s="1895"/>
      <c r="J717" s="1895"/>
      <c r="K717" s="1895"/>
    </row>
    <row r="718" spans="1:11" ht="15.75" customHeight="1">
      <c r="A718" s="1895"/>
      <c r="B718" s="1895"/>
      <c r="C718" s="1895"/>
      <c r="D718" s="1895"/>
      <c r="E718" s="1895"/>
      <c r="F718" s="1895"/>
      <c r="G718" s="1895"/>
      <c r="H718" s="1895"/>
      <c r="I718" s="1895"/>
      <c r="J718" s="1895"/>
      <c r="K718" s="1895"/>
    </row>
    <row r="719" spans="1:11" ht="15.75" customHeight="1">
      <c r="A719" s="1895"/>
      <c r="B719" s="1895"/>
      <c r="C719" s="1895"/>
      <c r="D719" s="1895"/>
      <c r="E719" s="1895"/>
      <c r="F719" s="1895"/>
      <c r="G719" s="1895"/>
      <c r="H719" s="1895"/>
      <c r="I719" s="1895"/>
      <c r="J719" s="1895"/>
      <c r="K719" s="1895"/>
    </row>
    <row r="720" spans="1:11" ht="15.75" customHeight="1">
      <c r="A720" s="1895"/>
      <c r="B720" s="1895"/>
      <c r="C720" s="1895"/>
      <c r="D720" s="1895"/>
      <c r="E720" s="1895"/>
      <c r="F720" s="1895"/>
      <c r="G720" s="1895"/>
      <c r="H720" s="1895"/>
      <c r="I720" s="1895"/>
      <c r="J720" s="1895"/>
      <c r="K720" s="1895"/>
    </row>
    <row r="721" spans="1:11" ht="15.75" customHeight="1">
      <c r="A721" s="1895"/>
      <c r="B721" s="1895"/>
      <c r="C721" s="1895"/>
      <c r="D721" s="1895"/>
      <c r="E721" s="1895"/>
      <c r="F721" s="1895"/>
      <c r="G721" s="1895"/>
      <c r="H721" s="1895"/>
      <c r="I721" s="1895"/>
      <c r="J721" s="1895"/>
      <c r="K721" s="1895"/>
    </row>
    <row r="722" spans="1:11" ht="15.75" customHeight="1">
      <c r="A722" s="1895"/>
      <c r="B722" s="1895"/>
      <c r="C722" s="1895"/>
      <c r="D722" s="1895"/>
      <c r="E722" s="1895"/>
      <c r="F722" s="1895"/>
      <c r="G722" s="1895"/>
      <c r="H722" s="1895"/>
      <c r="I722" s="1895"/>
      <c r="J722" s="1895"/>
      <c r="K722" s="1895"/>
    </row>
    <row r="723" spans="1:11" ht="15.75" customHeight="1">
      <c r="A723" s="1895"/>
      <c r="B723" s="1895"/>
      <c r="C723" s="1895"/>
      <c r="D723" s="1895"/>
      <c r="E723" s="1895"/>
      <c r="F723" s="1895"/>
      <c r="G723" s="1895"/>
      <c r="H723" s="1895"/>
      <c r="I723" s="1895"/>
      <c r="J723" s="1895"/>
      <c r="K723" s="1895"/>
    </row>
    <row r="724" spans="1:11" ht="15.75" customHeight="1">
      <c r="A724" s="1895"/>
      <c r="B724" s="1895"/>
      <c r="C724" s="1895"/>
      <c r="D724" s="1895"/>
      <c r="E724" s="1895"/>
      <c r="F724" s="1895"/>
      <c r="G724" s="1895"/>
      <c r="H724" s="1895"/>
      <c r="I724" s="1895"/>
      <c r="J724" s="1895"/>
      <c r="K724" s="1895"/>
    </row>
    <row r="725" spans="1:11" ht="15.75" customHeight="1">
      <c r="A725" s="1895"/>
      <c r="B725" s="1895"/>
      <c r="C725" s="1895"/>
      <c r="D725" s="1895"/>
      <c r="E725" s="1895"/>
      <c r="F725" s="1895"/>
      <c r="G725" s="1895"/>
      <c r="H725" s="1895"/>
      <c r="I725" s="1895"/>
      <c r="J725" s="1895"/>
      <c r="K725" s="1895"/>
    </row>
    <row r="726" spans="1:11" ht="15.75" customHeight="1">
      <c r="A726" s="1895"/>
      <c r="B726" s="1895"/>
      <c r="C726" s="1895"/>
      <c r="D726" s="1895"/>
      <c r="E726" s="1895"/>
      <c r="F726" s="1895"/>
      <c r="G726" s="1895"/>
      <c r="H726" s="1895"/>
      <c r="I726" s="1895"/>
      <c r="J726" s="1895"/>
      <c r="K726" s="1895"/>
    </row>
    <row r="727" spans="1:11" ht="15.75" customHeight="1">
      <c r="A727" s="1895"/>
      <c r="B727" s="1895"/>
      <c r="C727" s="1895"/>
      <c r="D727" s="1895"/>
      <c r="E727" s="1895"/>
      <c r="F727" s="1895"/>
      <c r="G727" s="1895"/>
      <c r="H727" s="1895"/>
      <c r="I727" s="1895"/>
      <c r="J727" s="1895"/>
      <c r="K727" s="1895"/>
    </row>
    <row r="728" spans="1:11" ht="15.75" customHeight="1">
      <c r="A728" s="1895"/>
      <c r="B728" s="1895"/>
      <c r="C728" s="1895"/>
      <c r="D728" s="1895"/>
      <c r="E728" s="1895"/>
      <c r="F728" s="1895"/>
      <c r="G728" s="1895"/>
      <c r="H728" s="1895"/>
      <c r="I728" s="1895"/>
      <c r="J728" s="1895"/>
      <c r="K728" s="1895"/>
    </row>
    <row r="729" spans="1:11" ht="15.75" customHeight="1">
      <c r="A729" s="1895"/>
      <c r="B729" s="1895"/>
      <c r="C729" s="1895"/>
      <c r="D729" s="1895"/>
      <c r="E729" s="1895"/>
      <c r="F729" s="1895"/>
      <c r="G729" s="1895"/>
      <c r="H729" s="1895"/>
      <c r="I729" s="1895"/>
      <c r="J729" s="1895"/>
      <c r="K729" s="1895"/>
    </row>
    <row r="730" spans="1:11" ht="15.75" customHeight="1">
      <c r="A730" s="1895"/>
      <c r="B730" s="1895"/>
      <c r="C730" s="1895"/>
      <c r="D730" s="1895"/>
      <c r="E730" s="1895"/>
      <c r="F730" s="1895"/>
      <c r="G730" s="1895"/>
      <c r="H730" s="1895"/>
      <c r="I730" s="1895"/>
      <c r="J730" s="1895"/>
      <c r="K730" s="1895"/>
    </row>
    <row r="731" spans="1:11" ht="15.75" customHeight="1">
      <c r="A731" s="1895"/>
      <c r="B731" s="1895"/>
      <c r="C731" s="1895"/>
      <c r="D731" s="1895"/>
      <c r="E731" s="1895"/>
      <c r="F731" s="1895"/>
      <c r="G731" s="1895"/>
      <c r="H731" s="1895"/>
      <c r="I731" s="1895"/>
      <c r="J731" s="1895"/>
      <c r="K731" s="1895"/>
    </row>
    <row r="732" spans="1:11" ht="15.75" customHeight="1">
      <c r="A732" s="1895"/>
      <c r="B732" s="1895"/>
      <c r="C732" s="1895"/>
      <c r="D732" s="1895"/>
      <c r="E732" s="1895"/>
      <c r="F732" s="1895"/>
      <c r="G732" s="1895"/>
      <c r="H732" s="1895"/>
      <c r="I732" s="1895"/>
      <c r="J732" s="1895"/>
      <c r="K732" s="1895"/>
    </row>
    <row r="733" spans="1:11" ht="15.75" customHeight="1">
      <c r="A733" s="1895"/>
      <c r="B733" s="1895"/>
      <c r="C733" s="1895"/>
      <c r="D733" s="1895"/>
      <c r="E733" s="1895"/>
      <c r="F733" s="1895"/>
      <c r="G733" s="1895"/>
      <c r="H733" s="1895"/>
      <c r="I733" s="1895"/>
      <c r="J733" s="1895"/>
      <c r="K733" s="1895"/>
    </row>
    <row r="734" spans="1:11" ht="15.75" customHeight="1">
      <c r="A734" s="1895"/>
      <c r="B734" s="1895"/>
      <c r="C734" s="1895"/>
      <c r="D734" s="1895"/>
      <c r="E734" s="1895"/>
      <c r="F734" s="1895"/>
      <c r="G734" s="1895"/>
      <c r="H734" s="1895"/>
      <c r="I734" s="1895"/>
      <c r="J734" s="1895"/>
      <c r="K734" s="1895"/>
    </row>
    <row r="735" spans="1:11" ht="15.75" customHeight="1">
      <c r="A735" s="1895"/>
      <c r="B735" s="1895"/>
      <c r="C735" s="1895"/>
      <c r="D735" s="1895"/>
      <c r="E735" s="1895"/>
      <c r="F735" s="1895"/>
      <c r="G735" s="1895"/>
      <c r="H735" s="1895"/>
      <c r="I735" s="1895"/>
      <c r="J735" s="1895"/>
      <c r="K735" s="1895"/>
    </row>
    <row r="736" spans="1:11" ht="15.75" customHeight="1">
      <c r="A736" s="1895"/>
      <c r="B736" s="1895"/>
      <c r="C736" s="1895"/>
      <c r="D736" s="1895"/>
      <c r="E736" s="1895"/>
      <c r="F736" s="1895"/>
      <c r="G736" s="1895"/>
      <c r="H736" s="1895"/>
      <c r="I736" s="1895"/>
      <c r="J736" s="1895"/>
      <c r="K736" s="1895"/>
    </row>
    <row r="737" spans="1:11" ht="15.75" customHeight="1">
      <c r="A737" s="1895"/>
      <c r="B737" s="1895"/>
      <c r="C737" s="1895"/>
      <c r="D737" s="1895"/>
      <c r="E737" s="1895"/>
      <c r="F737" s="1895"/>
      <c r="G737" s="1895"/>
      <c r="H737" s="1895"/>
      <c r="I737" s="1895"/>
      <c r="J737" s="1895"/>
      <c r="K737" s="1895"/>
    </row>
    <row r="738" spans="1:11" ht="15.75" customHeight="1">
      <c r="A738" s="1895"/>
      <c r="B738" s="1895"/>
      <c r="C738" s="1895"/>
      <c r="D738" s="1895"/>
      <c r="E738" s="1895"/>
      <c r="F738" s="1895"/>
      <c r="G738" s="1895"/>
      <c r="H738" s="1895"/>
      <c r="I738" s="1895"/>
      <c r="J738" s="1895"/>
      <c r="K738" s="1895"/>
    </row>
    <row r="739" spans="1:11" ht="15.75" customHeight="1">
      <c r="A739" s="1895"/>
      <c r="B739" s="1895"/>
      <c r="C739" s="1895"/>
      <c r="D739" s="1895"/>
      <c r="E739" s="1895"/>
      <c r="F739" s="1895"/>
      <c r="G739" s="1895"/>
      <c r="H739" s="1895"/>
      <c r="I739" s="1895"/>
      <c r="J739" s="1895"/>
      <c r="K739" s="1895"/>
    </row>
    <row r="740" spans="1:11" ht="15.75" customHeight="1">
      <c r="A740" s="1895"/>
      <c r="B740" s="1895"/>
      <c r="C740" s="1895"/>
      <c r="D740" s="1895"/>
      <c r="E740" s="1895"/>
      <c r="F740" s="1895"/>
      <c r="G740" s="1895"/>
      <c r="H740" s="1895"/>
      <c r="I740" s="1895"/>
      <c r="J740" s="1895"/>
      <c r="K740" s="1895"/>
    </row>
    <row r="741" spans="1:11" ht="15.75" customHeight="1">
      <c r="A741" s="1895"/>
      <c r="B741" s="1895"/>
      <c r="C741" s="1895"/>
      <c r="D741" s="1895"/>
      <c r="E741" s="1895"/>
      <c r="F741" s="1895"/>
      <c r="G741" s="1895"/>
      <c r="H741" s="1895"/>
      <c r="I741" s="1895"/>
      <c r="J741" s="1895"/>
      <c r="K741" s="1895"/>
    </row>
    <row r="742" spans="1:11" ht="15.75" customHeight="1">
      <c r="A742" s="1895"/>
      <c r="B742" s="1895"/>
      <c r="C742" s="1895"/>
      <c r="D742" s="1895"/>
      <c r="E742" s="1895"/>
      <c r="F742" s="1895"/>
      <c r="G742" s="1895"/>
      <c r="H742" s="1895"/>
      <c r="I742" s="1895"/>
      <c r="J742" s="1895"/>
      <c r="K742" s="1895"/>
    </row>
    <row r="743" spans="1:11" ht="15.75" customHeight="1">
      <c r="A743" s="1895"/>
      <c r="B743" s="1895"/>
      <c r="C743" s="1895"/>
      <c r="D743" s="1895"/>
      <c r="E743" s="1895"/>
      <c r="F743" s="1895"/>
      <c r="G743" s="1895"/>
      <c r="H743" s="1895"/>
      <c r="I743" s="1895"/>
      <c r="J743" s="1895"/>
      <c r="K743" s="1895"/>
    </row>
    <row r="744" spans="1:11" ht="15.75" customHeight="1">
      <c r="A744" s="1895"/>
      <c r="B744" s="1895"/>
      <c r="C744" s="1895"/>
      <c r="D744" s="1895"/>
      <c r="E744" s="1895"/>
      <c r="F744" s="1895"/>
      <c r="G744" s="1895"/>
      <c r="H744" s="1895"/>
      <c r="I744" s="1895"/>
      <c r="J744" s="1895"/>
      <c r="K744" s="1895"/>
    </row>
    <row r="745" spans="1:11" ht="15.75" customHeight="1">
      <c r="A745" s="1895"/>
      <c r="B745" s="1895"/>
      <c r="C745" s="1895"/>
      <c r="D745" s="1895"/>
      <c r="E745" s="1895"/>
      <c r="F745" s="1895"/>
      <c r="G745" s="1895"/>
      <c r="H745" s="1895"/>
      <c r="I745" s="1895"/>
      <c r="J745" s="1895"/>
      <c r="K745" s="1895"/>
    </row>
    <row r="746" spans="1:11" ht="15.75" customHeight="1">
      <c r="A746" s="1895"/>
      <c r="B746" s="1895"/>
      <c r="C746" s="1895"/>
      <c r="D746" s="1895"/>
      <c r="E746" s="1895"/>
      <c r="F746" s="1895"/>
      <c r="G746" s="1895"/>
      <c r="H746" s="1895"/>
      <c r="I746" s="1895"/>
      <c r="J746" s="1895"/>
      <c r="K746" s="1895"/>
    </row>
    <row r="747" spans="1:11" ht="15.75" customHeight="1">
      <c r="A747" s="1895"/>
      <c r="B747" s="1895"/>
      <c r="C747" s="1895"/>
      <c r="D747" s="1895"/>
      <c r="E747" s="1895"/>
      <c r="F747" s="1895"/>
      <c r="G747" s="1895"/>
      <c r="H747" s="1895"/>
      <c r="I747" s="1895"/>
      <c r="J747" s="1895"/>
      <c r="K747" s="1895"/>
    </row>
    <row r="748" spans="1:11" ht="15.75" customHeight="1">
      <c r="A748" s="1895"/>
      <c r="B748" s="1895"/>
      <c r="C748" s="1895"/>
      <c r="D748" s="1895"/>
      <c r="E748" s="1895"/>
      <c r="F748" s="1895"/>
      <c r="G748" s="1895"/>
      <c r="H748" s="1895"/>
      <c r="I748" s="1895"/>
      <c r="J748" s="1895"/>
      <c r="K748" s="1895"/>
    </row>
    <row r="749" spans="1:11" ht="15.75" customHeight="1">
      <c r="A749" s="1895"/>
      <c r="B749" s="1895"/>
      <c r="C749" s="1895"/>
      <c r="D749" s="1895"/>
      <c r="E749" s="1895"/>
      <c r="F749" s="1895"/>
      <c r="G749" s="1895"/>
      <c r="H749" s="1895"/>
      <c r="I749" s="1895"/>
      <c r="J749" s="1895"/>
      <c r="K749" s="1895"/>
    </row>
    <row r="750" spans="1:11" ht="15.75" customHeight="1">
      <c r="A750" s="1895"/>
      <c r="B750" s="1895"/>
      <c r="C750" s="1895"/>
      <c r="D750" s="1895"/>
      <c r="E750" s="1895"/>
      <c r="F750" s="1895"/>
      <c r="G750" s="1895"/>
      <c r="H750" s="1895"/>
      <c r="I750" s="1895"/>
      <c r="J750" s="1895"/>
      <c r="K750" s="1895"/>
    </row>
    <row r="751" spans="1:11" ht="15.75" customHeight="1">
      <c r="A751" s="1895"/>
      <c r="B751" s="1895"/>
      <c r="C751" s="1895"/>
      <c r="D751" s="1895"/>
      <c r="E751" s="1895"/>
      <c r="F751" s="1895"/>
      <c r="G751" s="1895"/>
      <c r="H751" s="1895"/>
      <c r="I751" s="1895"/>
      <c r="J751" s="1895"/>
      <c r="K751" s="1895"/>
    </row>
    <row r="752" spans="1:11" ht="15.75" customHeight="1">
      <c r="A752" s="1895"/>
      <c r="B752" s="1895"/>
      <c r="C752" s="1895"/>
      <c r="D752" s="1895"/>
      <c r="E752" s="1895"/>
      <c r="F752" s="1895"/>
      <c r="G752" s="1895"/>
      <c r="H752" s="1895"/>
      <c r="I752" s="1895"/>
      <c r="J752" s="1895"/>
      <c r="K752" s="1895"/>
    </row>
    <row r="753" spans="1:11" ht="15.75" customHeight="1">
      <c r="A753" s="1895"/>
      <c r="B753" s="1895"/>
      <c r="C753" s="1895"/>
      <c r="D753" s="1895"/>
      <c r="E753" s="1895"/>
      <c r="F753" s="1895"/>
      <c r="G753" s="1895"/>
      <c r="H753" s="1895"/>
      <c r="I753" s="1895"/>
      <c r="J753" s="1895"/>
      <c r="K753" s="1895"/>
    </row>
    <row r="754" spans="1:11" ht="15.75" customHeight="1">
      <c r="A754" s="1895"/>
      <c r="B754" s="1895"/>
      <c r="C754" s="1895"/>
      <c r="D754" s="1895"/>
      <c r="E754" s="1895"/>
      <c r="F754" s="1895"/>
      <c r="G754" s="1895"/>
      <c r="H754" s="1895"/>
      <c r="I754" s="1895"/>
      <c r="J754" s="1895"/>
      <c r="K754" s="1895"/>
    </row>
    <row r="755" spans="1:11" ht="15.75" customHeight="1">
      <c r="A755" s="1895"/>
      <c r="B755" s="1895"/>
      <c r="C755" s="1895"/>
      <c r="D755" s="1895"/>
      <c r="E755" s="1895"/>
      <c r="F755" s="1895"/>
      <c r="G755" s="1895"/>
      <c r="H755" s="1895"/>
      <c r="I755" s="1895"/>
      <c r="J755" s="1895"/>
      <c r="K755" s="1895"/>
    </row>
    <row r="756" spans="1:11" ht="15.75" customHeight="1">
      <c r="A756" s="1895"/>
      <c r="B756" s="1895"/>
      <c r="C756" s="1895"/>
      <c r="D756" s="1895"/>
      <c r="E756" s="1895"/>
      <c r="F756" s="1895"/>
      <c r="G756" s="1895"/>
      <c r="H756" s="1895"/>
      <c r="I756" s="1895"/>
      <c r="J756" s="1895"/>
      <c r="K756" s="1895"/>
    </row>
    <row r="757" spans="1:11" ht="15.75" customHeight="1">
      <c r="A757" s="1895"/>
      <c r="B757" s="1895"/>
      <c r="C757" s="1895"/>
      <c r="D757" s="1895"/>
      <c r="E757" s="1895"/>
      <c r="F757" s="1895"/>
      <c r="G757" s="1895"/>
      <c r="H757" s="1895"/>
      <c r="I757" s="1895"/>
      <c r="J757" s="1895"/>
      <c r="K757" s="1895"/>
    </row>
    <row r="758" spans="1:11" ht="15.75" customHeight="1">
      <c r="A758" s="1895"/>
      <c r="B758" s="1895"/>
      <c r="C758" s="1895"/>
      <c r="D758" s="1895"/>
      <c r="E758" s="1895"/>
      <c r="F758" s="1895"/>
      <c r="G758" s="1895"/>
      <c r="H758" s="1895"/>
      <c r="I758" s="1895"/>
      <c r="J758" s="1895"/>
      <c r="K758" s="1895"/>
    </row>
    <row r="759" spans="1:11" ht="15.75" customHeight="1">
      <c r="A759" s="1895"/>
      <c r="B759" s="1895"/>
      <c r="C759" s="1895"/>
      <c r="D759" s="1895"/>
      <c r="E759" s="1895"/>
      <c r="F759" s="1895"/>
      <c r="G759" s="1895"/>
      <c r="H759" s="1895"/>
      <c r="I759" s="1895"/>
      <c r="J759" s="1895"/>
      <c r="K759" s="1895"/>
    </row>
    <row r="760" spans="1:11" ht="15.75" customHeight="1">
      <c r="A760" s="1895"/>
      <c r="B760" s="1895"/>
      <c r="C760" s="1895"/>
      <c r="D760" s="1895"/>
      <c r="E760" s="1895"/>
      <c r="F760" s="1895"/>
      <c r="G760" s="1895"/>
      <c r="H760" s="1895"/>
      <c r="I760" s="1895"/>
      <c r="J760" s="1895"/>
      <c r="K760" s="1895"/>
    </row>
    <row r="761" spans="1:11" ht="15.75" customHeight="1">
      <c r="A761" s="1895"/>
      <c r="B761" s="1895"/>
      <c r="C761" s="1895"/>
      <c r="D761" s="1895"/>
      <c r="E761" s="1895"/>
      <c r="F761" s="1895"/>
      <c r="G761" s="1895"/>
      <c r="H761" s="1895"/>
      <c r="I761" s="1895"/>
      <c r="J761" s="1895"/>
      <c r="K761" s="1895"/>
    </row>
    <row r="762" spans="1:11" ht="15.75" customHeight="1">
      <c r="A762" s="1895"/>
      <c r="B762" s="1895"/>
      <c r="C762" s="1895"/>
      <c r="D762" s="1895"/>
      <c r="E762" s="1895"/>
      <c r="F762" s="1895"/>
      <c r="G762" s="1895"/>
      <c r="H762" s="1895"/>
      <c r="I762" s="1895"/>
      <c r="J762" s="1895"/>
      <c r="K762" s="1895"/>
    </row>
    <row r="763" spans="1:11" ht="15.75" customHeight="1">
      <c r="A763" s="1895"/>
      <c r="B763" s="1895"/>
      <c r="C763" s="1895"/>
      <c r="D763" s="1895"/>
      <c r="E763" s="1895"/>
      <c r="F763" s="1895"/>
      <c r="G763" s="1895"/>
      <c r="H763" s="1895"/>
      <c r="I763" s="1895"/>
      <c r="J763" s="1895"/>
      <c r="K763" s="1895"/>
    </row>
    <row r="764" spans="1:11" ht="15.75" customHeight="1">
      <c r="A764" s="1895"/>
      <c r="B764" s="1895"/>
      <c r="C764" s="1895"/>
      <c r="D764" s="1895"/>
      <c r="E764" s="1895"/>
      <c r="F764" s="1895"/>
      <c r="G764" s="1895"/>
      <c r="H764" s="1895"/>
      <c r="I764" s="1895"/>
      <c r="J764" s="1895"/>
      <c r="K764" s="1895"/>
    </row>
    <row r="765" spans="1:11" ht="15.75" customHeight="1">
      <c r="A765" s="1895"/>
      <c r="B765" s="1895"/>
      <c r="C765" s="1895"/>
      <c r="D765" s="1895"/>
      <c r="E765" s="1895"/>
      <c r="F765" s="1895"/>
      <c r="G765" s="1895"/>
      <c r="H765" s="1895"/>
      <c r="I765" s="1895"/>
      <c r="J765" s="1895"/>
      <c r="K765" s="1895"/>
    </row>
    <row r="766" spans="1:11" ht="15.75" customHeight="1">
      <c r="A766" s="1895"/>
      <c r="B766" s="1895"/>
      <c r="C766" s="1895"/>
      <c r="D766" s="1895"/>
      <c r="E766" s="1895"/>
      <c r="F766" s="1895"/>
      <c r="G766" s="1895"/>
      <c r="H766" s="1895"/>
      <c r="I766" s="1895"/>
      <c r="J766" s="1895"/>
      <c r="K766" s="1895"/>
    </row>
    <row r="767" spans="1:11" ht="15.75" customHeight="1">
      <c r="A767" s="1895"/>
      <c r="B767" s="1895"/>
      <c r="C767" s="1895"/>
      <c r="D767" s="1895"/>
      <c r="E767" s="1895"/>
      <c r="F767" s="1895"/>
      <c r="G767" s="1895"/>
      <c r="H767" s="1895"/>
      <c r="I767" s="1895"/>
      <c r="J767" s="1895"/>
      <c r="K767" s="1895"/>
    </row>
    <row r="768" spans="1:11" ht="15.75" customHeight="1">
      <c r="A768" s="1895"/>
      <c r="B768" s="1895"/>
      <c r="C768" s="1895"/>
      <c r="D768" s="1895"/>
      <c r="E768" s="1895"/>
      <c r="F768" s="1895"/>
      <c r="G768" s="1895"/>
      <c r="H768" s="1895"/>
      <c r="I768" s="1895"/>
      <c r="J768" s="1895"/>
      <c r="K768" s="1895"/>
    </row>
    <row r="769" spans="1:11" ht="15.75" customHeight="1">
      <c r="A769" s="1895"/>
      <c r="B769" s="1895"/>
      <c r="C769" s="1895"/>
      <c r="D769" s="1895"/>
      <c r="E769" s="1895"/>
      <c r="F769" s="1895"/>
      <c r="G769" s="1895"/>
      <c r="H769" s="1895"/>
      <c r="I769" s="1895"/>
      <c r="J769" s="1895"/>
      <c r="K769" s="1895"/>
    </row>
    <row r="770" spans="1:11" ht="15.75" customHeight="1">
      <c r="A770" s="1895"/>
      <c r="B770" s="1895"/>
      <c r="C770" s="1895"/>
      <c r="D770" s="1895"/>
      <c r="E770" s="1895"/>
      <c r="F770" s="1895"/>
      <c r="G770" s="1895"/>
      <c r="H770" s="1895"/>
      <c r="I770" s="1895"/>
      <c r="J770" s="1895"/>
      <c r="K770" s="1895"/>
    </row>
    <row r="771" spans="1:11" ht="15.75" customHeight="1">
      <c r="A771" s="1895"/>
      <c r="B771" s="1895"/>
      <c r="C771" s="1895"/>
      <c r="D771" s="1895"/>
      <c r="E771" s="1895"/>
      <c r="F771" s="1895"/>
      <c r="G771" s="1895"/>
      <c r="H771" s="1895"/>
      <c r="I771" s="1895"/>
      <c r="J771" s="1895"/>
      <c r="K771" s="1895"/>
    </row>
    <row r="772" spans="1:11" ht="15.75" customHeight="1">
      <c r="A772" s="1895"/>
      <c r="B772" s="1895"/>
      <c r="C772" s="1895"/>
      <c r="D772" s="1895"/>
      <c r="E772" s="1895"/>
      <c r="F772" s="1895"/>
      <c r="G772" s="1895"/>
      <c r="H772" s="1895"/>
      <c r="I772" s="1895"/>
      <c r="J772" s="1895"/>
      <c r="K772" s="1895"/>
    </row>
    <row r="773" spans="1:11" ht="15.75" customHeight="1">
      <c r="A773" s="1895"/>
      <c r="B773" s="1895"/>
      <c r="C773" s="1895"/>
      <c r="D773" s="1895"/>
      <c r="E773" s="1895"/>
      <c r="F773" s="1895"/>
      <c r="G773" s="1895"/>
      <c r="H773" s="1895"/>
      <c r="I773" s="1895"/>
      <c r="J773" s="1895"/>
      <c r="K773" s="1895"/>
    </row>
    <row r="774" spans="1:11" ht="15.75" customHeight="1">
      <c r="A774" s="1895"/>
      <c r="B774" s="1895"/>
      <c r="C774" s="1895"/>
      <c r="D774" s="1895"/>
      <c r="E774" s="1895"/>
      <c r="F774" s="1895"/>
      <c r="G774" s="1895"/>
      <c r="H774" s="1895"/>
      <c r="I774" s="1895"/>
      <c r="J774" s="1895"/>
      <c r="K774" s="1895"/>
    </row>
    <row r="775" spans="1:11" ht="15.75" customHeight="1">
      <c r="A775" s="1895"/>
      <c r="B775" s="1895"/>
      <c r="C775" s="1895"/>
      <c r="D775" s="1895"/>
      <c r="E775" s="1895"/>
      <c r="F775" s="1895"/>
      <c r="G775" s="1895"/>
      <c r="H775" s="1895"/>
      <c r="I775" s="1895"/>
      <c r="J775" s="1895"/>
      <c r="K775" s="1895"/>
    </row>
    <row r="776" spans="1:11" ht="15.75" customHeight="1">
      <c r="A776" s="1895"/>
      <c r="B776" s="1895"/>
      <c r="C776" s="1895"/>
      <c r="D776" s="1895"/>
      <c r="E776" s="1895"/>
      <c r="F776" s="1895"/>
      <c r="G776" s="1895"/>
      <c r="H776" s="1895"/>
      <c r="I776" s="1895"/>
      <c r="J776" s="1895"/>
      <c r="K776" s="1895"/>
    </row>
    <row r="777" spans="1:11" ht="15.75" customHeight="1">
      <c r="A777" s="1895"/>
      <c r="B777" s="1895"/>
      <c r="C777" s="1895"/>
      <c r="D777" s="1895"/>
      <c r="E777" s="1895"/>
      <c r="F777" s="1895"/>
      <c r="G777" s="1895"/>
      <c r="H777" s="1895"/>
      <c r="I777" s="1895"/>
      <c r="J777" s="1895"/>
      <c r="K777" s="1895"/>
    </row>
    <row r="778" spans="1:11" ht="15.75" customHeight="1">
      <c r="A778" s="1895"/>
      <c r="B778" s="1895"/>
      <c r="C778" s="1895"/>
      <c r="D778" s="1895"/>
      <c r="E778" s="1895"/>
      <c r="F778" s="1895"/>
      <c r="G778" s="1895"/>
      <c r="H778" s="1895"/>
      <c r="I778" s="1895"/>
      <c r="J778" s="1895"/>
      <c r="K778" s="1895"/>
    </row>
    <row r="779" spans="1:11" ht="15.75" customHeight="1">
      <c r="A779" s="1895"/>
      <c r="B779" s="1895"/>
      <c r="C779" s="1895"/>
      <c r="D779" s="1895"/>
      <c r="E779" s="1895"/>
      <c r="F779" s="1895"/>
      <c r="G779" s="1895"/>
      <c r="H779" s="1895"/>
      <c r="I779" s="1895"/>
      <c r="J779" s="1895"/>
      <c r="K779" s="1895"/>
    </row>
    <row r="780" spans="1:11" ht="15.75" customHeight="1">
      <c r="A780" s="1895"/>
      <c r="B780" s="1895"/>
      <c r="C780" s="1895"/>
      <c r="D780" s="1895"/>
      <c r="E780" s="1895"/>
      <c r="F780" s="1895"/>
      <c r="G780" s="1895"/>
      <c r="H780" s="1895"/>
      <c r="I780" s="1895"/>
      <c r="J780" s="1895"/>
      <c r="K780" s="1895"/>
    </row>
    <row r="781" spans="1:11" ht="15.75" customHeight="1">
      <c r="A781" s="1895"/>
      <c r="B781" s="1895"/>
      <c r="C781" s="1895"/>
      <c r="D781" s="1895"/>
      <c r="E781" s="1895"/>
      <c r="F781" s="1895"/>
      <c r="G781" s="1895"/>
      <c r="H781" s="1895"/>
      <c r="I781" s="1895"/>
      <c r="J781" s="1895"/>
      <c r="K781" s="1895"/>
    </row>
    <row r="782" spans="1:11" ht="15.75" customHeight="1">
      <c r="A782" s="1895"/>
      <c r="B782" s="1895"/>
      <c r="C782" s="1895"/>
      <c r="D782" s="1895"/>
      <c r="E782" s="1895"/>
      <c r="F782" s="1895"/>
      <c r="G782" s="1895"/>
      <c r="H782" s="1895"/>
      <c r="I782" s="1895"/>
      <c r="J782" s="1895"/>
      <c r="K782" s="1895"/>
    </row>
    <row r="783" spans="1:11" ht="15.75" customHeight="1">
      <c r="A783" s="1895"/>
      <c r="B783" s="1895"/>
      <c r="C783" s="1895"/>
      <c r="D783" s="1895"/>
      <c r="E783" s="1895"/>
      <c r="F783" s="1895"/>
      <c r="G783" s="1895"/>
      <c r="H783" s="1895"/>
      <c r="I783" s="1895"/>
      <c r="J783" s="1895"/>
      <c r="K783" s="1895"/>
    </row>
    <row r="784" spans="1:11" ht="15.75" customHeight="1">
      <c r="A784" s="1895"/>
      <c r="B784" s="1895"/>
      <c r="C784" s="1895"/>
      <c r="D784" s="1895"/>
      <c r="E784" s="1895"/>
      <c r="F784" s="1895"/>
      <c r="G784" s="1895"/>
      <c r="H784" s="1895"/>
      <c r="I784" s="1895"/>
      <c r="J784" s="1895"/>
      <c r="K784" s="1895"/>
    </row>
    <row r="785" spans="1:11" ht="15.75" customHeight="1">
      <c r="A785" s="1895"/>
      <c r="B785" s="1895"/>
      <c r="C785" s="1895"/>
      <c r="D785" s="1895"/>
      <c r="E785" s="1895"/>
      <c r="F785" s="1895"/>
      <c r="G785" s="1895"/>
      <c r="H785" s="1895"/>
      <c r="I785" s="1895"/>
      <c r="J785" s="1895"/>
      <c r="K785" s="1895"/>
    </row>
    <row r="786" spans="1:11" ht="15.75" customHeight="1">
      <c r="A786" s="1895"/>
      <c r="B786" s="1895"/>
      <c r="C786" s="1895"/>
      <c r="D786" s="1895"/>
      <c r="E786" s="1895"/>
      <c r="F786" s="1895"/>
      <c r="G786" s="1895"/>
      <c r="H786" s="1895"/>
      <c r="I786" s="1895"/>
      <c r="J786" s="1895"/>
      <c r="K786" s="1895"/>
    </row>
    <row r="787" spans="1:11" ht="15.75" customHeight="1">
      <c r="A787" s="1895"/>
      <c r="B787" s="1895"/>
      <c r="C787" s="1895"/>
      <c r="D787" s="1895"/>
      <c r="E787" s="1895"/>
      <c r="F787" s="1895"/>
      <c r="G787" s="1895"/>
      <c r="H787" s="1895"/>
      <c r="I787" s="1895"/>
      <c r="J787" s="1895"/>
      <c r="K787" s="1895"/>
    </row>
    <row r="788" spans="1:11" ht="15.75" customHeight="1">
      <c r="A788" s="1895"/>
      <c r="B788" s="1895"/>
      <c r="C788" s="1895"/>
      <c r="D788" s="1895"/>
      <c r="E788" s="1895"/>
      <c r="F788" s="1895"/>
      <c r="G788" s="1895"/>
      <c r="H788" s="1895"/>
      <c r="I788" s="1895"/>
      <c r="J788" s="1895"/>
      <c r="K788" s="1895"/>
    </row>
    <row r="789" spans="1:11" ht="15.75" customHeight="1">
      <c r="A789" s="1895"/>
      <c r="B789" s="1895"/>
      <c r="C789" s="1895"/>
      <c r="D789" s="1895"/>
      <c r="E789" s="1895"/>
      <c r="F789" s="1895"/>
      <c r="G789" s="1895"/>
      <c r="H789" s="1895"/>
      <c r="I789" s="1895"/>
      <c r="J789" s="1895"/>
      <c r="K789" s="1895"/>
    </row>
    <row r="790" spans="1:11" ht="15.75" customHeight="1">
      <c r="A790" s="1895"/>
      <c r="B790" s="1895"/>
      <c r="C790" s="1895"/>
      <c r="D790" s="1895"/>
      <c r="E790" s="1895"/>
      <c r="F790" s="1895"/>
      <c r="G790" s="1895"/>
      <c r="H790" s="1895"/>
      <c r="I790" s="1895"/>
      <c r="J790" s="1895"/>
      <c r="K790" s="1895"/>
    </row>
    <row r="791" spans="1:11" ht="15.75" customHeight="1">
      <c r="A791" s="1895"/>
      <c r="B791" s="1895"/>
      <c r="C791" s="1895"/>
      <c r="D791" s="1895"/>
      <c r="E791" s="1895"/>
      <c r="F791" s="1895"/>
      <c r="G791" s="1895"/>
      <c r="H791" s="1895"/>
      <c r="I791" s="1895"/>
      <c r="J791" s="1895"/>
      <c r="K791" s="1895"/>
    </row>
    <row r="792" spans="1:11" ht="15.75" customHeight="1">
      <c r="A792" s="1895"/>
      <c r="B792" s="1895"/>
      <c r="C792" s="1895"/>
      <c r="D792" s="1895"/>
      <c r="E792" s="1895"/>
      <c r="F792" s="1895"/>
      <c r="G792" s="1895"/>
      <c r="H792" s="1895"/>
      <c r="I792" s="1895"/>
      <c r="J792" s="1895"/>
      <c r="K792" s="1895"/>
    </row>
    <row r="793" spans="1:11" ht="15.75" customHeight="1">
      <c r="A793" s="1895"/>
      <c r="B793" s="1895"/>
      <c r="C793" s="1895"/>
      <c r="D793" s="1895"/>
      <c r="E793" s="1895"/>
      <c r="F793" s="1895"/>
      <c r="G793" s="1895"/>
      <c r="H793" s="1895"/>
      <c r="I793" s="1895"/>
      <c r="J793" s="1895"/>
      <c r="K793" s="1895"/>
    </row>
    <row r="794" spans="1:11" ht="15.75" customHeight="1">
      <c r="A794" s="1895"/>
      <c r="B794" s="1895"/>
      <c r="C794" s="1895"/>
      <c r="D794" s="1895"/>
      <c r="E794" s="1895"/>
      <c r="F794" s="1895"/>
      <c r="G794" s="1895"/>
      <c r="H794" s="1895"/>
      <c r="I794" s="1895"/>
      <c r="J794" s="1895"/>
      <c r="K794" s="1895"/>
    </row>
    <row r="795" spans="1:11" ht="15.75" customHeight="1">
      <c r="A795" s="1895"/>
      <c r="B795" s="1895"/>
      <c r="C795" s="1895"/>
      <c r="D795" s="1895"/>
      <c r="E795" s="1895"/>
      <c r="F795" s="1895"/>
      <c r="G795" s="1895"/>
      <c r="H795" s="1895"/>
      <c r="I795" s="1895"/>
      <c r="J795" s="1895"/>
      <c r="K795" s="1895"/>
    </row>
    <row r="796" spans="1:11" ht="15.75" customHeight="1">
      <c r="A796" s="1895"/>
      <c r="B796" s="1895"/>
      <c r="C796" s="1895"/>
      <c r="D796" s="1895"/>
      <c r="E796" s="1895"/>
      <c r="F796" s="1895"/>
      <c r="G796" s="1895"/>
      <c r="H796" s="1895"/>
      <c r="I796" s="1895"/>
      <c r="J796" s="1895"/>
      <c r="K796" s="1895"/>
    </row>
    <row r="797" spans="1:11" ht="15.75" customHeight="1">
      <c r="A797" s="1895"/>
      <c r="B797" s="1895"/>
      <c r="C797" s="1895"/>
      <c r="D797" s="1895"/>
      <c r="E797" s="1895"/>
      <c r="F797" s="1895"/>
      <c r="G797" s="1895"/>
      <c r="H797" s="1895"/>
      <c r="I797" s="1895"/>
      <c r="J797" s="1895"/>
      <c r="K797" s="1895"/>
    </row>
    <row r="798" spans="1:11" ht="15.75" customHeight="1">
      <c r="A798" s="1895"/>
      <c r="B798" s="1895"/>
      <c r="C798" s="1895"/>
      <c r="D798" s="1895"/>
      <c r="E798" s="1895"/>
      <c r="F798" s="1895"/>
      <c r="G798" s="1895"/>
      <c r="H798" s="1895"/>
      <c r="I798" s="1895"/>
      <c r="J798" s="1895"/>
      <c r="K798" s="1895"/>
    </row>
    <row r="799" spans="1:11" ht="15.75" customHeight="1">
      <c r="A799" s="1895"/>
      <c r="B799" s="1895"/>
      <c r="C799" s="1895"/>
      <c r="D799" s="1895"/>
      <c r="E799" s="1895"/>
      <c r="F799" s="1895"/>
      <c r="G799" s="1895"/>
      <c r="H799" s="1895"/>
      <c r="I799" s="1895"/>
      <c r="J799" s="1895"/>
      <c r="K799" s="1895"/>
    </row>
    <row r="800" spans="1:11" ht="15.75" customHeight="1">
      <c r="A800" s="1895"/>
      <c r="B800" s="1895"/>
      <c r="C800" s="1895"/>
      <c r="D800" s="1895"/>
      <c r="E800" s="1895"/>
      <c r="F800" s="1895"/>
      <c r="G800" s="1895"/>
      <c r="H800" s="1895"/>
      <c r="I800" s="1895"/>
      <c r="J800" s="1895"/>
      <c r="K800" s="1895"/>
    </row>
    <row r="801" spans="1:11" ht="15.75" customHeight="1">
      <c r="A801" s="1895"/>
      <c r="B801" s="1895"/>
      <c r="C801" s="1895"/>
      <c r="D801" s="1895"/>
      <c r="E801" s="1895"/>
      <c r="F801" s="1895"/>
      <c r="G801" s="1895"/>
      <c r="H801" s="1895"/>
      <c r="I801" s="1895"/>
      <c r="J801" s="1895"/>
      <c r="K801" s="1895"/>
    </row>
    <row r="802" spans="1:11" ht="15.75" customHeight="1">
      <c r="A802" s="1895"/>
      <c r="B802" s="1895"/>
      <c r="C802" s="1895"/>
      <c r="D802" s="1895"/>
      <c r="E802" s="1895"/>
      <c r="F802" s="1895"/>
      <c r="G802" s="1895"/>
      <c r="H802" s="1895"/>
      <c r="I802" s="1895"/>
      <c r="J802" s="1895"/>
      <c r="K802" s="1895"/>
    </row>
    <row r="803" spans="1:11" ht="15.75" customHeight="1">
      <c r="A803" s="1895"/>
      <c r="B803" s="1895"/>
      <c r="C803" s="1895"/>
      <c r="D803" s="1895"/>
      <c r="E803" s="1895"/>
      <c r="F803" s="1895"/>
      <c r="G803" s="1895"/>
      <c r="H803" s="1895"/>
      <c r="I803" s="1895"/>
      <c r="J803" s="1895"/>
      <c r="K803" s="1895"/>
    </row>
    <row r="804" spans="1:11" ht="15.75" customHeight="1">
      <c r="A804" s="1895"/>
      <c r="B804" s="1895"/>
      <c r="C804" s="1895"/>
      <c r="D804" s="1895"/>
      <c r="E804" s="1895"/>
      <c r="F804" s="1895"/>
      <c r="G804" s="1895"/>
      <c r="H804" s="1895"/>
      <c r="I804" s="1895"/>
      <c r="J804" s="1895"/>
      <c r="K804" s="1895"/>
    </row>
    <row r="805" spans="1:11" ht="15.75" customHeight="1">
      <c r="A805" s="1895"/>
      <c r="B805" s="1895"/>
      <c r="C805" s="1895"/>
      <c r="D805" s="1895"/>
      <c r="E805" s="1895"/>
      <c r="F805" s="1895"/>
      <c r="G805" s="1895"/>
      <c r="H805" s="1895"/>
      <c r="I805" s="1895"/>
      <c r="J805" s="1895"/>
      <c r="K805" s="1895"/>
    </row>
    <row r="806" spans="1:11" ht="15.75" customHeight="1">
      <c r="A806" s="1895"/>
      <c r="B806" s="1895"/>
      <c r="C806" s="1895"/>
      <c r="D806" s="1895"/>
      <c r="E806" s="1895"/>
      <c r="F806" s="1895"/>
      <c r="G806" s="1895"/>
      <c r="H806" s="1895"/>
      <c r="I806" s="1895"/>
      <c r="J806" s="1895"/>
      <c r="K806" s="1895"/>
    </row>
    <row r="807" spans="1:11" ht="15.75" customHeight="1">
      <c r="A807" s="1895"/>
      <c r="B807" s="1895"/>
      <c r="C807" s="1895"/>
      <c r="D807" s="1895"/>
      <c r="E807" s="1895"/>
      <c r="F807" s="1895"/>
      <c r="G807" s="1895"/>
      <c r="H807" s="1895"/>
      <c r="I807" s="1895"/>
      <c r="J807" s="1895"/>
      <c r="K807" s="1895"/>
    </row>
    <row r="808" spans="1:11" ht="15.75" customHeight="1">
      <c r="A808" s="1895"/>
      <c r="B808" s="1895"/>
      <c r="C808" s="1895"/>
      <c r="D808" s="1895"/>
      <c r="E808" s="1895"/>
      <c r="F808" s="1895"/>
      <c r="G808" s="1895"/>
      <c r="H808" s="1895"/>
      <c r="I808" s="1895"/>
      <c r="J808" s="1895"/>
      <c r="K808" s="1895"/>
    </row>
    <row r="809" spans="1:11" ht="15.75" customHeight="1">
      <c r="A809" s="1895"/>
      <c r="B809" s="1895"/>
      <c r="C809" s="1895"/>
      <c r="D809" s="1895"/>
      <c r="E809" s="1895"/>
      <c r="F809" s="1895"/>
      <c r="G809" s="1895"/>
      <c r="H809" s="1895"/>
      <c r="I809" s="1895"/>
      <c r="J809" s="1895"/>
      <c r="K809" s="1895"/>
    </row>
    <row r="810" spans="1:11" ht="15.75" customHeight="1">
      <c r="A810" s="1895"/>
      <c r="B810" s="1895"/>
      <c r="C810" s="1895"/>
      <c r="D810" s="1895"/>
      <c r="E810" s="1895"/>
      <c r="F810" s="1895"/>
      <c r="G810" s="1895"/>
      <c r="H810" s="1895"/>
      <c r="I810" s="1895"/>
      <c r="J810" s="1895"/>
      <c r="K810" s="1895"/>
    </row>
    <row r="811" spans="1:11" ht="15.75" customHeight="1">
      <c r="A811" s="1895"/>
      <c r="B811" s="1895"/>
      <c r="C811" s="1895"/>
      <c r="D811" s="1895"/>
      <c r="E811" s="1895"/>
      <c r="F811" s="1895"/>
      <c r="G811" s="1895"/>
      <c r="H811" s="1895"/>
      <c r="I811" s="1895"/>
      <c r="J811" s="1895"/>
      <c r="K811" s="1895"/>
    </row>
    <row r="812" spans="1:11" ht="15.75" customHeight="1">
      <c r="A812" s="1895"/>
      <c r="B812" s="1895"/>
      <c r="C812" s="1895"/>
      <c r="D812" s="1895"/>
      <c r="E812" s="1895"/>
      <c r="F812" s="1895"/>
      <c r="G812" s="1895"/>
      <c r="H812" s="1895"/>
      <c r="I812" s="1895"/>
      <c r="J812" s="1895"/>
      <c r="K812" s="1895"/>
    </row>
    <row r="813" spans="1:11" ht="15.75" customHeight="1">
      <c r="A813" s="1895"/>
      <c r="B813" s="1895"/>
      <c r="C813" s="1895"/>
      <c r="D813" s="1895"/>
      <c r="E813" s="1895"/>
      <c r="F813" s="1895"/>
      <c r="G813" s="1895"/>
      <c r="H813" s="1895"/>
      <c r="I813" s="1895"/>
      <c r="J813" s="1895"/>
      <c r="K813" s="1895"/>
    </row>
    <row r="814" spans="1:11" ht="15.75" customHeight="1">
      <c r="A814" s="1895"/>
      <c r="B814" s="1895"/>
      <c r="C814" s="1895"/>
      <c r="D814" s="1895"/>
      <c r="E814" s="1895"/>
      <c r="F814" s="1895"/>
      <c r="G814" s="1895"/>
      <c r="H814" s="1895"/>
      <c r="I814" s="1895"/>
      <c r="J814" s="1895"/>
      <c r="K814" s="1895"/>
    </row>
    <row r="815" spans="1:11" ht="15.75" customHeight="1">
      <c r="A815" s="1895"/>
      <c r="B815" s="1895"/>
      <c r="C815" s="1895"/>
      <c r="D815" s="1895"/>
      <c r="E815" s="1895"/>
      <c r="F815" s="1895"/>
      <c r="G815" s="1895"/>
      <c r="H815" s="1895"/>
      <c r="I815" s="1895"/>
      <c r="J815" s="1895"/>
      <c r="K815" s="1895"/>
    </row>
    <row r="816" spans="1:11" ht="15.75" customHeight="1">
      <c r="A816" s="1895"/>
      <c r="B816" s="1895"/>
      <c r="C816" s="1895"/>
      <c r="D816" s="1895"/>
      <c r="E816" s="1895"/>
      <c r="F816" s="1895"/>
      <c r="G816" s="1895"/>
      <c r="H816" s="1895"/>
      <c r="I816" s="1895"/>
      <c r="J816" s="1895"/>
      <c r="K816" s="1895"/>
    </row>
    <row r="817" spans="1:11" ht="15.75" customHeight="1">
      <c r="A817" s="1895"/>
      <c r="B817" s="1895"/>
      <c r="C817" s="1895"/>
      <c r="D817" s="1895"/>
      <c r="E817" s="1895"/>
      <c r="F817" s="1895"/>
      <c r="G817" s="1895"/>
      <c r="H817" s="1895"/>
      <c r="I817" s="1895"/>
      <c r="J817" s="1895"/>
      <c r="K817" s="1895"/>
    </row>
    <row r="818" spans="1:11" ht="15.75" customHeight="1">
      <c r="A818" s="1895"/>
      <c r="B818" s="1895"/>
      <c r="C818" s="1895"/>
      <c r="D818" s="1895"/>
      <c r="E818" s="1895"/>
      <c r="F818" s="1895"/>
      <c r="G818" s="1895"/>
      <c r="H818" s="1895"/>
      <c r="I818" s="1895"/>
      <c r="J818" s="1895"/>
      <c r="K818" s="1895"/>
    </row>
    <row r="819" spans="1:11" ht="15.75" customHeight="1">
      <c r="A819" s="1895"/>
      <c r="B819" s="1895"/>
      <c r="C819" s="1895"/>
      <c r="D819" s="1895"/>
      <c r="E819" s="1895"/>
      <c r="F819" s="1895"/>
      <c r="G819" s="1895"/>
      <c r="H819" s="1895"/>
      <c r="I819" s="1895"/>
      <c r="J819" s="1895"/>
      <c r="K819" s="1895"/>
    </row>
    <row r="820" spans="1:11" ht="15.75" customHeight="1">
      <c r="A820" s="1895"/>
      <c r="B820" s="1895"/>
      <c r="C820" s="1895"/>
      <c r="D820" s="1895"/>
      <c r="E820" s="1895"/>
      <c r="F820" s="1895"/>
      <c r="G820" s="1895"/>
      <c r="H820" s="1895"/>
      <c r="I820" s="1895"/>
      <c r="J820" s="1895"/>
      <c r="K820" s="1895"/>
    </row>
    <row r="821" spans="1:11" ht="15.75" customHeight="1">
      <c r="A821" s="1895"/>
      <c r="B821" s="1895"/>
      <c r="C821" s="1895"/>
      <c r="D821" s="1895"/>
      <c r="E821" s="1895"/>
      <c r="F821" s="1895"/>
      <c r="G821" s="1895"/>
      <c r="H821" s="1895"/>
      <c r="I821" s="1895"/>
      <c r="J821" s="1895"/>
      <c r="K821" s="1895"/>
    </row>
    <row r="822" spans="1:11" ht="15.75" customHeight="1">
      <c r="A822" s="1895"/>
      <c r="B822" s="1895"/>
      <c r="C822" s="1895"/>
      <c r="D822" s="1895"/>
      <c r="E822" s="1895"/>
      <c r="F822" s="1895"/>
      <c r="G822" s="1895"/>
      <c r="H822" s="1895"/>
      <c r="I822" s="1895"/>
      <c r="J822" s="1895"/>
      <c r="K822" s="1895"/>
    </row>
    <row r="823" spans="1:11" ht="15.75" customHeight="1">
      <c r="A823" s="1895"/>
      <c r="B823" s="1895"/>
      <c r="C823" s="1895"/>
      <c r="D823" s="1895"/>
      <c r="E823" s="1895"/>
      <c r="F823" s="1895"/>
      <c r="G823" s="1895"/>
      <c r="H823" s="1895"/>
      <c r="I823" s="1895"/>
      <c r="J823" s="1895"/>
      <c r="K823" s="1895"/>
    </row>
    <row r="824" spans="1:11" ht="15.75" customHeight="1">
      <c r="A824" s="1895"/>
      <c r="B824" s="1895"/>
      <c r="C824" s="1895"/>
      <c r="D824" s="1895"/>
      <c r="E824" s="1895"/>
      <c r="F824" s="1895"/>
      <c r="G824" s="1895"/>
      <c r="H824" s="1895"/>
      <c r="I824" s="1895"/>
      <c r="J824" s="1895"/>
      <c r="K824" s="1895"/>
    </row>
    <row r="825" spans="1:11" ht="15.75" customHeight="1">
      <c r="A825" s="1895"/>
      <c r="B825" s="1895"/>
      <c r="C825" s="1895"/>
      <c r="D825" s="1895"/>
      <c r="E825" s="1895"/>
      <c r="F825" s="1895"/>
      <c r="G825" s="1895"/>
      <c r="H825" s="1895"/>
      <c r="I825" s="1895"/>
      <c r="J825" s="1895"/>
      <c r="K825" s="1895"/>
    </row>
    <row r="826" spans="1:11" ht="15.75" customHeight="1">
      <c r="A826" s="1895"/>
      <c r="B826" s="1895"/>
      <c r="C826" s="1895"/>
      <c r="D826" s="1895"/>
      <c r="E826" s="1895"/>
      <c r="F826" s="1895"/>
      <c r="G826" s="1895"/>
      <c r="H826" s="1895"/>
      <c r="I826" s="1895"/>
      <c r="J826" s="1895"/>
      <c r="K826" s="1895"/>
    </row>
    <row r="827" spans="1:11" ht="15.75" customHeight="1">
      <c r="A827" s="1895"/>
      <c r="B827" s="1895"/>
      <c r="C827" s="1895"/>
      <c r="D827" s="1895"/>
      <c r="E827" s="1895"/>
      <c r="F827" s="1895"/>
      <c r="G827" s="1895"/>
      <c r="H827" s="1895"/>
      <c r="I827" s="1895"/>
      <c r="J827" s="1895"/>
      <c r="K827" s="1895"/>
    </row>
    <row r="828" spans="1:11" ht="15.75" customHeight="1">
      <c r="A828" s="1895"/>
      <c r="B828" s="1895"/>
      <c r="C828" s="1895"/>
      <c r="D828" s="1895"/>
      <c r="E828" s="1895"/>
      <c r="F828" s="1895"/>
      <c r="G828" s="1895"/>
      <c r="H828" s="1895"/>
      <c r="I828" s="1895"/>
      <c r="J828" s="1895"/>
      <c r="K828" s="1895"/>
    </row>
    <row r="829" spans="1:11" ht="15.75" customHeight="1">
      <c r="A829" s="1895"/>
      <c r="B829" s="1895"/>
      <c r="C829" s="1895"/>
      <c r="D829" s="1895"/>
      <c r="E829" s="1895"/>
      <c r="F829" s="1895"/>
      <c r="G829" s="1895"/>
      <c r="H829" s="1895"/>
      <c r="I829" s="1895"/>
      <c r="J829" s="1895"/>
      <c r="K829" s="1895"/>
    </row>
    <row r="830" spans="1:11" ht="15.75" customHeight="1">
      <c r="A830" s="1895"/>
      <c r="B830" s="1895"/>
      <c r="C830" s="1895"/>
      <c r="D830" s="1895"/>
      <c r="E830" s="1895"/>
      <c r="F830" s="1895"/>
      <c r="G830" s="1895"/>
      <c r="H830" s="1895"/>
      <c r="I830" s="1895"/>
      <c r="J830" s="1895"/>
      <c r="K830" s="1895"/>
    </row>
    <row r="831" spans="1:11" ht="15.75" customHeight="1">
      <c r="A831" s="1895"/>
      <c r="B831" s="1895"/>
      <c r="C831" s="1895"/>
      <c r="D831" s="1895"/>
      <c r="E831" s="1895"/>
      <c r="F831" s="1895"/>
      <c r="G831" s="1895"/>
      <c r="H831" s="1895"/>
      <c r="I831" s="1895"/>
      <c r="J831" s="1895"/>
      <c r="K831" s="1895"/>
    </row>
    <row r="832" spans="1:11" ht="15.75" customHeight="1">
      <c r="A832" s="1895"/>
      <c r="B832" s="1895"/>
      <c r="C832" s="1895"/>
      <c r="D832" s="1895"/>
      <c r="E832" s="1895"/>
      <c r="F832" s="1895"/>
      <c r="G832" s="1895"/>
      <c r="H832" s="1895"/>
      <c r="I832" s="1895"/>
      <c r="J832" s="1895"/>
      <c r="K832" s="1895"/>
    </row>
    <row r="833" spans="1:11" ht="15.75" customHeight="1">
      <c r="A833" s="1895"/>
      <c r="B833" s="1895"/>
      <c r="C833" s="1895"/>
      <c r="D833" s="1895"/>
      <c r="E833" s="1895"/>
      <c r="F833" s="1895"/>
      <c r="G833" s="1895"/>
      <c r="H833" s="1895"/>
      <c r="I833" s="1895"/>
      <c r="J833" s="1895"/>
      <c r="K833" s="1895"/>
    </row>
    <row r="834" spans="1:11" ht="15.75" customHeight="1">
      <c r="A834" s="1895"/>
      <c r="B834" s="1895"/>
      <c r="C834" s="1895"/>
      <c r="D834" s="1895"/>
      <c r="E834" s="1895"/>
      <c r="F834" s="1895"/>
      <c r="G834" s="1895"/>
      <c r="H834" s="1895"/>
      <c r="I834" s="1895"/>
      <c r="J834" s="1895"/>
      <c r="K834" s="1895"/>
    </row>
    <row r="835" spans="1:11" ht="15.75" customHeight="1">
      <c r="A835" s="1895"/>
      <c r="B835" s="1895"/>
      <c r="C835" s="1895"/>
      <c r="D835" s="1895"/>
      <c r="E835" s="1895"/>
      <c r="F835" s="1895"/>
      <c r="G835" s="1895"/>
      <c r="H835" s="1895"/>
      <c r="I835" s="1895"/>
      <c r="J835" s="1895"/>
      <c r="K835" s="1895"/>
    </row>
    <row r="836" spans="1:11" ht="15.75" customHeight="1">
      <c r="A836" s="1895"/>
      <c r="B836" s="1895"/>
      <c r="C836" s="1895"/>
      <c r="D836" s="1895"/>
      <c r="E836" s="1895"/>
      <c r="F836" s="1895"/>
      <c r="G836" s="1895"/>
      <c r="H836" s="1895"/>
      <c r="I836" s="1895"/>
      <c r="J836" s="1895"/>
      <c r="K836" s="1895"/>
    </row>
    <row r="837" spans="1:11" ht="15.75" customHeight="1">
      <c r="A837" s="1895"/>
      <c r="B837" s="1895"/>
      <c r="C837" s="1895"/>
      <c r="D837" s="1895"/>
      <c r="E837" s="1895"/>
      <c r="F837" s="1895"/>
      <c r="G837" s="1895"/>
      <c r="H837" s="1895"/>
      <c r="I837" s="1895"/>
      <c r="J837" s="1895"/>
      <c r="K837" s="1895"/>
    </row>
    <row r="838" spans="1:11" ht="15.75" customHeight="1">
      <c r="A838" s="1895"/>
      <c r="B838" s="1895"/>
      <c r="C838" s="1895"/>
      <c r="D838" s="1895"/>
      <c r="E838" s="1895"/>
      <c r="F838" s="1895"/>
      <c r="G838" s="1895"/>
      <c r="H838" s="1895"/>
      <c r="I838" s="1895"/>
      <c r="J838" s="1895"/>
      <c r="K838" s="1895"/>
    </row>
    <row r="839" spans="1:11" ht="15.75" customHeight="1">
      <c r="A839" s="1895"/>
      <c r="B839" s="1895"/>
      <c r="C839" s="1895"/>
      <c r="D839" s="1895"/>
      <c r="E839" s="1895"/>
      <c r="F839" s="1895"/>
      <c r="G839" s="1895"/>
      <c r="H839" s="1895"/>
      <c r="I839" s="1895"/>
      <c r="J839" s="1895"/>
      <c r="K839" s="1895"/>
    </row>
    <row r="840" spans="1:11" ht="15.75" customHeight="1">
      <c r="A840" s="1895"/>
      <c r="B840" s="1895"/>
      <c r="C840" s="1895"/>
      <c r="D840" s="1895"/>
      <c r="E840" s="1895"/>
      <c r="F840" s="1895"/>
      <c r="G840" s="1895"/>
      <c r="H840" s="1895"/>
      <c r="I840" s="1895"/>
      <c r="J840" s="1895"/>
      <c r="K840" s="1895"/>
    </row>
    <row r="841" spans="1:11" ht="15.75" customHeight="1">
      <c r="A841" s="1895"/>
      <c r="B841" s="1895"/>
      <c r="C841" s="1895"/>
      <c r="D841" s="1895"/>
      <c r="E841" s="1895"/>
      <c r="F841" s="1895"/>
      <c r="G841" s="1895"/>
      <c r="H841" s="1895"/>
      <c r="I841" s="1895"/>
      <c r="J841" s="1895"/>
      <c r="K841" s="1895"/>
    </row>
    <row r="842" spans="1:11" ht="15.75" customHeight="1">
      <c r="A842" s="1895"/>
      <c r="B842" s="1895"/>
      <c r="C842" s="1895"/>
      <c r="D842" s="1895"/>
      <c r="E842" s="1895"/>
      <c r="F842" s="1895"/>
      <c r="G842" s="1895"/>
      <c r="H842" s="1895"/>
      <c r="I842" s="1895"/>
      <c r="J842" s="1895"/>
      <c r="K842" s="1895"/>
    </row>
    <row r="843" spans="1:11" ht="15.75" customHeight="1">
      <c r="A843" s="1895"/>
      <c r="B843" s="1895"/>
      <c r="C843" s="1895"/>
      <c r="D843" s="1895"/>
      <c r="E843" s="1895"/>
      <c r="F843" s="1895"/>
      <c r="G843" s="1895"/>
      <c r="H843" s="1895"/>
      <c r="I843" s="1895"/>
      <c r="J843" s="1895"/>
      <c r="K843" s="1895"/>
    </row>
    <row r="844" spans="1:11" ht="15.75" customHeight="1">
      <c r="A844" s="1895"/>
      <c r="B844" s="1895"/>
      <c r="C844" s="1895"/>
      <c r="D844" s="1895"/>
      <c r="E844" s="1895"/>
      <c r="F844" s="1895"/>
      <c r="G844" s="1895"/>
      <c r="H844" s="1895"/>
      <c r="I844" s="1895"/>
      <c r="J844" s="1895"/>
      <c r="K844" s="1895"/>
    </row>
    <row r="845" spans="1:11" ht="15.75" customHeight="1">
      <c r="A845" s="1895"/>
      <c r="B845" s="1895"/>
      <c r="C845" s="1895"/>
      <c r="D845" s="1895"/>
      <c r="E845" s="1895"/>
      <c r="F845" s="1895"/>
      <c r="G845" s="1895"/>
      <c r="H845" s="1895"/>
      <c r="I845" s="1895"/>
      <c r="J845" s="1895"/>
      <c r="K845" s="1895"/>
    </row>
    <row r="846" spans="1:11" ht="15.75" customHeight="1">
      <c r="A846" s="1895"/>
      <c r="B846" s="1895"/>
      <c r="C846" s="1895"/>
      <c r="D846" s="1895"/>
      <c r="E846" s="1895"/>
      <c r="F846" s="1895"/>
      <c r="G846" s="1895"/>
      <c r="H846" s="1895"/>
      <c r="I846" s="1895"/>
      <c r="J846" s="1895"/>
      <c r="K846" s="1895"/>
    </row>
    <row r="847" spans="1:11" ht="15.75" customHeight="1">
      <c r="A847" s="1895"/>
      <c r="B847" s="1895"/>
      <c r="C847" s="1895"/>
      <c r="D847" s="1895"/>
      <c r="E847" s="1895"/>
      <c r="F847" s="1895"/>
      <c r="G847" s="1895"/>
      <c r="H847" s="1895"/>
      <c r="I847" s="1895"/>
      <c r="J847" s="1895"/>
      <c r="K847" s="1895"/>
    </row>
    <row r="848" spans="1:11" ht="15.75" customHeight="1">
      <c r="A848" s="1895"/>
      <c r="B848" s="1895"/>
      <c r="C848" s="1895"/>
      <c r="D848" s="1895"/>
      <c r="E848" s="1895"/>
      <c r="F848" s="1895"/>
      <c r="G848" s="1895"/>
      <c r="H848" s="1895"/>
      <c r="I848" s="1895"/>
      <c r="J848" s="1895"/>
      <c r="K848" s="1895"/>
    </row>
    <row r="849" spans="1:11" ht="15.75" customHeight="1">
      <c r="A849" s="1895"/>
      <c r="B849" s="1895"/>
      <c r="C849" s="1895"/>
      <c r="D849" s="1895"/>
      <c r="E849" s="1895"/>
      <c r="F849" s="1895"/>
      <c r="G849" s="1895"/>
      <c r="H849" s="1895"/>
      <c r="I849" s="1895"/>
      <c r="J849" s="1895"/>
      <c r="K849" s="1895"/>
    </row>
    <row r="850" spans="1:11" ht="15.75" customHeight="1">
      <c r="A850" s="1895"/>
      <c r="B850" s="1895"/>
      <c r="C850" s="1895"/>
      <c r="D850" s="1895"/>
      <c r="E850" s="1895"/>
      <c r="F850" s="1895"/>
      <c r="G850" s="1895"/>
      <c r="H850" s="1895"/>
      <c r="I850" s="1895"/>
      <c r="J850" s="1895"/>
      <c r="K850" s="1895"/>
    </row>
    <row r="851" spans="1:11" ht="15.75" customHeight="1">
      <c r="A851" s="1895"/>
      <c r="B851" s="1895"/>
      <c r="C851" s="1895"/>
      <c r="D851" s="1895"/>
      <c r="E851" s="1895"/>
      <c r="F851" s="1895"/>
      <c r="G851" s="1895"/>
      <c r="H851" s="1895"/>
      <c r="I851" s="1895"/>
      <c r="J851" s="1895"/>
      <c r="K851" s="1895"/>
    </row>
    <row r="852" spans="1:11" ht="15.75" customHeight="1">
      <c r="A852" s="1895"/>
      <c r="B852" s="1895"/>
      <c r="C852" s="1895"/>
      <c r="D852" s="1895"/>
      <c r="E852" s="1895"/>
      <c r="F852" s="1895"/>
      <c r="G852" s="1895"/>
      <c r="H852" s="1895"/>
      <c r="I852" s="1895"/>
      <c r="J852" s="1895"/>
      <c r="K852" s="1895"/>
    </row>
    <row r="853" spans="1:11" ht="15.75" customHeight="1">
      <c r="A853" s="1895"/>
      <c r="B853" s="1895"/>
      <c r="C853" s="1895"/>
      <c r="D853" s="1895"/>
      <c r="E853" s="1895"/>
      <c r="F853" s="1895"/>
      <c r="G853" s="1895"/>
      <c r="H853" s="1895"/>
      <c r="I853" s="1895"/>
      <c r="J853" s="1895"/>
      <c r="K853" s="1895"/>
    </row>
    <row r="854" spans="1:11" ht="15.75" customHeight="1">
      <c r="A854" s="1895"/>
      <c r="B854" s="1895"/>
      <c r="C854" s="1895"/>
      <c r="D854" s="1895"/>
      <c r="E854" s="1895"/>
      <c r="F854" s="1895"/>
      <c r="G854" s="1895"/>
      <c r="H854" s="1895"/>
      <c r="I854" s="1895"/>
      <c r="J854" s="1895"/>
      <c r="K854" s="1895"/>
    </row>
    <row r="855" spans="1:11" ht="15.75" customHeight="1">
      <c r="A855" s="1895"/>
      <c r="B855" s="1895"/>
      <c r="C855" s="1895"/>
      <c r="D855" s="1895"/>
      <c r="E855" s="1895"/>
      <c r="F855" s="1895"/>
      <c r="G855" s="1895"/>
      <c r="H855" s="1895"/>
      <c r="I855" s="1895"/>
      <c r="J855" s="1895"/>
      <c r="K855" s="1895"/>
    </row>
    <row r="856" spans="1:11" ht="15.75" customHeight="1">
      <c r="A856" s="1895"/>
      <c r="B856" s="1895"/>
      <c r="C856" s="1895"/>
      <c r="D856" s="1895"/>
      <c r="E856" s="1895"/>
      <c r="F856" s="1895"/>
      <c r="G856" s="1895"/>
      <c r="H856" s="1895"/>
      <c r="I856" s="1895"/>
      <c r="J856" s="1895"/>
      <c r="K856" s="1895"/>
    </row>
    <row r="857" spans="1:11" ht="15.75" customHeight="1">
      <c r="A857" s="1895"/>
      <c r="B857" s="1895"/>
      <c r="C857" s="1895"/>
      <c r="D857" s="1895"/>
      <c r="E857" s="1895"/>
      <c r="F857" s="1895"/>
      <c r="G857" s="1895"/>
      <c r="H857" s="1895"/>
      <c r="I857" s="1895"/>
      <c r="J857" s="1895"/>
      <c r="K857" s="1895"/>
    </row>
    <row r="858" spans="1:11" ht="15.75" customHeight="1">
      <c r="A858" s="1895"/>
      <c r="B858" s="1895"/>
      <c r="C858" s="1895"/>
      <c r="D858" s="1895"/>
      <c r="E858" s="1895"/>
      <c r="F858" s="1895"/>
      <c r="G858" s="1895"/>
      <c r="H858" s="1895"/>
      <c r="I858" s="1895"/>
      <c r="J858" s="1895"/>
      <c r="K858" s="1895"/>
    </row>
    <row r="859" spans="1:11" ht="15.75" customHeight="1">
      <c r="A859" s="1895"/>
      <c r="B859" s="1895"/>
      <c r="C859" s="1895"/>
      <c r="D859" s="1895"/>
      <c r="E859" s="1895"/>
      <c r="F859" s="1895"/>
      <c r="G859" s="1895"/>
      <c r="H859" s="1895"/>
      <c r="I859" s="1895"/>
      <c r="J859" s="1895"/>
      <c r="K859" s="1895"/>
    </row>
    <row r="860" spans="1:11" ht="15.75" customHeight="1">
      <c r="A860" s="1895"/>
      <c r="B860" s="1895"/>
      <c r="C860" s="1895"/>
      <c r="D860" s="1895"/>
      <c r="E860" s="1895"/>
      <c r="F860" s="1895"/>
      <c r="G860" s="1895"/>
      <c r="H860" s="1895"/>
      <c r="I860" s="1895"/>
      <c r="J860" s="1895"/>
      <c r="K860" s="1895"/>
    </row>
    <row r="861" spans="1:11" ht="15.75" customHeight="1">
      <c r="A861" s="1895"/>
      <c r="B861" s="1895"/>
      <c r="C861" s="1895"/>
      <c r="D861" s="1895"/>
      <c r="E861" s="1895"/>
      <c r="F861" s="1895"/>
      <c r="G861" s="1895"/>
      <c r="H861" s="1895"/>
      <c r="I861" s="1895"/>
      <c r="J861" s="1895"/>
      <c r="K861" s="1895"/>
    </row>
    <row r="862" spans="1:11" ht="15.75" customHeight="1">
      <c r="A862" s="1895"/>
      <c r="B862" s="1895"/>
      <c r="C862" s="1895"/>
      <c r="D862" s="1895"/>
      <c r="E862" s="1895"/>
      <c r="F862" s="1895"/>
      <c r="G862" s="1895"/>
      <c r="H862" s="1895"/>
      <c r="I862" s="1895"/>
      <c r="J862" s="1895"/>
      <c r="K862" s="1895"/>
    </row>
    <row r="863" spans="1:11" ht="15.75" customHeight="1">
      <c r="A863" s="1895"/>
      <c r="B863" s="1895"/>
      <c r="C863" s="1895"/>
      <c r="D863" s="1895"/>
      <c r="E863" s="1895"/>
      <c r="F863" s="1895"/>
      <c r="G863" s="1895"/>
      <c r="H863" s="1895"/>
      <c r="I863" s="1895"/>
      <c r="J863" s="1895"/>
      <c r="K863" s="1895"/>
    </row>
    <row r="864" spans="1:11" ht="15.75" customHeight="1">
      <c r="A864" s="1895"/>
      <c r="B864" s="1895"/>
      <c r="C864" s="1895"/>
      <c r="D864" s="1895"/>
      <c r="E864" s="1895"/>
      <c r="F864" s="1895"/>
      <c r="G864" s="1895"/>
      <c r="H864" s="1895"/>
      <c r="I864" s="1895"/>
      <c r="J864" s="1895"/>
      <c r="K864" s="1895"/>
    </row>
    <row r="865" spans="1:11" ht="15.75" customHeight="1">
      <c r="A865" s="1895"/>
      <c r="B865" s="1895"/>
      <c r="C865" s="1895"/>
      <c r="D865" s="1895"/>
      <c r="E865" s="1895"/>
      <c r="F865" s="1895"/>
      <c r="G865" s="1895"/>
      <c r="H865" s="1895"/>
      <c r="I865" s="1895"/>
      <c r="J865" s="1895"/>
      <c r="K865" s="1895"/>
    </row>
    <row r="866" spans="1:11" ht="15.75" customHeight="1">
      <c r="A866" s="1895"/>
      <c r="B866" s="1895"/>
      <c r="C866" s="1895"/>
      <c r="D866" s="1895"/>
      <c r="E866" s="1895"/>
      <c r="F866" s="1895"/>
      <c r="G866" s="1895"/>
      <c r="H866" s="1895"/>
      <c r="I866" s="1895"/>
      <c r="J866" s="1895"/>
      <c r="K866" s="1895"/>
    </row>
    <row r="867" spans="1:11" ht="15.75" customHeight="1">
      <c r="A867" s="1895"/>
      <c r="B867" s="1895"/>
      <c r="C867" s="1895"/>
      <c r="D867" s="1895"/>
      <c r="E867" s="1895"/>
      <c r="F867" s="1895"/>
      <c r="G867" s="1895"/>
      <c r="H867" s="1895"/>
      <c r="I867" s="1895"/>
      <c r="J867" s="1895"/>
      <c r="K867" s="1895"/>
    </row>
    <row r="868" spans="1:11" ht="15.75" customHeight="1">
      <c r="A868" s="1895"/>
      <c r="B868" s="1895"/>
      <c r="C868" s="1895"/>
      <c r="D868" s="1895"/>
      <c r="E868" s="1895"/>
      <c r="F868" s="1895"/>
      <c r="G868" s="1895"/>
      <c r="H868" s="1895"/>
      <c r="I868" s="1895"/>
      <c r="J868" s="1895"/>
      <c r="K868" s="1895"/>
    </row>
    <row r="869" spans="1:11" ht="15.75" customHeight="1">
      <c r="A869" s="1895"/>
      <c r="B869" s="1895"/>
      <c r="C869" s="1895"/>
      <c r="D869" s="1895"/>
      <c r="E869" s="1895"/>
      <c r="F869" s="1895"/>
      <c r="G869" s="1895"/>
      <c r="H869" s="1895"/>
      <c r="I869" s="1895"/>
      <c r="J869" s="1895"/>
      <c r="K869" s="1895"/>
    </row>
    <row r="870" spans="1:11" ht="15.75" customHeight="1">
      <c r="A870" s="1895"/>
      <c r="B870" s="1895"/>
      <c r="C870" s="1895"/>
      <c r="D870" s="1895"/>
      <c r="E870" s="1895"/>
      <c r="F870" s="1895"/>
      <c r="G870" s="1895"/>
      <c r="H870" s="1895"/>
      <c r="I870" s="1895"/>
      <c r="J870" s="1895"/>
      <c r="K870" s="1895"/>
    </row>
    <row r="871" spans="1:11" ht="15.75" customHeight="1">
      <c r="A871" s="1895"/>
      <c r="B871" s="1895"/>
      <c r="C871" s="1895"/>
      <c r="D871" s="1895"/>
      <c r="E871" s="1895"/>
      <c r="F871" s="1895"/>
      <c r="G871" s="1895"/>
      <c r="H871" s="1895"/>
      <c r="I871" s="1895"/>
      <c r="J871" s="1895"/>
      <c r="K871" s="1895"/>
    </row>
    <row r="872" spans="1:11" ht="15.75" customHeight="1">
      <c r="A872" s="1895"/>
      <c r="B872" s="1895"/>
      <c r="C872" s="1895"/>
      <c r="D872" s="1895"/>
      <c r="E872" s="1895"/>
      <c r="F872" s="1895"/>
      <c r="G872" s="1895"/>
      <c r="H872" s="1895"/>
      <c r="I872" s="1895"/>
      <c r="J872" s="1895"/>
      <c r="K872" s="1895"/>
    </row>
    <row r="873" spans="1:11" ht="15.75" customHeight="1">
      <c r="A873" s="1895"/>
      <c r="B873" s="1895"/>
      <c r="C873" s="1895"/>
      <c r="D873" s="1895"/>
      <c r="E873" s="1895"/>
      <c r="F873" s="1895"/>
      <c r="G873" s="1895"/>
      <c r="H873" s="1895"/>
      <c r="I873" s="1895"/>
      <c r="J873" s="1895"/>
      <c r="K873" s="1895"/>
    </row>
    <row r="874" spans="1:11" ht="15.75" customHeight="1">
      <c r="A874" s="1895"/>
      <c r="B874" s="1895"/>
      <c r="C874" s="1895"/>
      <c r="D874" s="1895"/>
      <c r="E874" s="1895"/>
      <c r="F874" s="1895"/>
      <c r="G874" s="1895"/>
      <c r="H874" s="1895"/>
      <c r="I874" s="1895"/>
      <c r="J874" s="1895"/>
      <c r="K874" s="1895"/>
    </row>
    <row r="875" spans="1:11" ht="15.75" customHeight="1">
      <c r="A875" s="1895"/>
      <c r="B875" s="1895"/>
      <c r="C875" s="1895"/>
      <c r="D875" s="1895"/>
      <c r="E875" s="1895"/>
      <c r="F875" s="1895"/>
      <c r="G875" s="1895"/>
      <c r="H875" s="1895"/>
      <c r="I875" s="1895"/>
      <c r="J875" s="1895"/>
      <c r="K875" s="1895"/>
    </row>
    <row r="876" spans="1:11" ht="15.75" customHeight="1">
      <c r="A876" s="1895"/>
      <c r="B876" s="1895"/>
      <c r="C876" s="1895"/>
      <c r="D876" s="1895"/>
      <c r="E876" s="1895"/>
      <c r="F876" s="1895"/>
      <c r="G876" s="1895"/>
      <c r="H876" s="1895"/>
      <c r="I876" s="1895"/>
      <c r="J876" s="1895"/>
      <c r="K876" s="1895"/>
    </row>
    <row r="877" spans="1:11" ht="15.75" customHeight="1">
      <c r="A877" s="1895"/>
      <c r="B877" s="1895"/>
      <c r="C877" s="1895"/>
      <c r="D877" s="1895"/>
      <c r="E877" s="1895"/>
      <c r="F877" s="1895"/>
      <c r="G877" s="1895"/>
      <c r="H877" s="1895"/>
      <c r="I877" s="1895"/>
      <c r="J877" s="1895"/>
      <c r="K877" s="1895"/>
    </row>
    <row r="878" spans="1:11" ht="15.75" customHeight="1">
      <c r="A878" s="1895"/>
      <c r="B878" s="1895"/>
      <c r="C878" s="1895"/>
      <c r="D878" s="1895"/>
      <c r="E878" s="1895"/>
      <c r="F878" s="1895"/>
      <c r="G878" s="1895"/>
      <c r="H878" s="1895"/>
      <c r="I878" s="1895"/>
      <c r="J878" s="1895"/>
      <c r="K878" s="1895"/>
    </row>
    <row r="879" spans="1:11" ht="15.75" customHeight="1">
      <c r="A879" s="1895"/>
      <c r="B879" s="1895"/>
      <c r="C879" s="1895"/>
      <c r="D879" s="1895"/>
      <c r="E879" s="1895"/>
      <c r="F879" s="1895"/>
      <c r="G879" s="1895"/>
      <c r="H879" s="1895"/>
      <c r="I879" s="1895"/>
      <c r="J879" s="1895"/>
      <c r="K879" s="1895"/>
    </row>
    <row r="880" spans="1:11" ht="15.75" customHeight="1">
      <c r="A880" s="1895"/>
      <c r="B880" s="1895"/>
      <c r="C880" s="1895"/>
      <c r="D880" s="1895"/>
      <c r="E880" s="1895"/>
      <c r="F880" s="1895"/>
      <c r="G880" s="1895"/>
      <c r="H880" s="1895"/>
      <c r="I880" s="1895"/>
      <c r="J880" s="1895"/>
      <c r="K880" s="1895"/>
    </row>
    <row r="881" spans="1:11" ht="15.75" customHeight="1">
      <c r="A881" s="1895"/>
      <c r="B881" s="1895"/>
      <c r="C881" s="1895"/>
      <c r="D881" s="1895"/>
      <c r="E881" s="1895"/>
      <c r="F881" s="1895"/>
      <c r="G881" s="1895"/>
      <c r="H881" s="1895"/>
      <c r="I881" s="1895"/>
      <c r="J881" s="1895"/>
      <c r="K881" s="1895"/>
    </row>
    <row r="882" spans="1:11" ht="15.75" customHeight="1">
      <c r="A882" s="1895"/>
      <c r="B882" s="1895"/>
      <c r="C882" s="1895"/>
      <c r="D882" s="1895"/>
      <c r="E882" s="1895"/>
      <c r="F882" s="1895"/>
      <c r="G882" s="1895"/>
      <c r="H882" s="1895"/>
      <c r="I882" s="1895"/>
      <c r="J882" s="1895"/>
      <c r="K882" s="1895"/>
    </row>
    <row r="883" spans="1:11" ht="15.75" customHeight="1">
      <c r="A883" s="1895"/>
      <c r="B883" s="1895"/>
      <c r="C883" s="1895"/>
      <c r="D883" s="1895"/>
      <c r="E883" s="1895"/>
      <c r="F883" s="1895"/>
      <c r="G883" s="1895"/>
      <c r="H883" s="1895"/>
      <c r="I883" s="1895"/>
      <c r="J883" s="1895"/>
      <c r="K883" s="1895"/>
    </row>
    <row r="884" spans="1:11" ht="15.75" customHeight="1">
      <c r="A884" s="1895"/>
      <c r="B884" s="1895"/>
      <c r="C884" s="1895"/>
      <c r="D884" s="1895"/>
      <c r="E884" s="1895"/>
      <c r="F884" s="1895"/>
      <c r="G884" s="1895"/>
      <c r="H884" s="1895"/>
      <c r="I884" s="1895"/>
      <c r="J884" s="1895"/>
      <c r="K884" s="1895"/>
    </row>
    <row r="885" spans="1:11" ht="15.75" customHeight="1">
      <c r="A885" s="1895"/>
      <c r="B885" s="1895"/>
      <c r="C885" s="1895"/>
      <c r="D885" s="1895"/>
      <c r="E885" s="1895"/>
      <c r="F885" s="1895"/>
      <c r="G885" s="1895"/>
      <c r="H885" s="1895"/>
      <c r="I885" s="1895"/>
      <c r="J885" s="1895"/>
      <c r="K885" s="1895"/>
    </row>
    <row r="886" spans="1:11" ht="15.75" customHeight="1">
      <c r="A886" s="1895"/>
      <c r="B886" s="1895"/>
      <c r="C886" s="1895"/>
      <c r="D886" s="1895"/>
      <c r="E886" s="1895"/>
      <c r="F886" s="1895"/>
      <c r="G886" s="1895"/>
      <c r="H886" s="1895"/>
      <c r="I886" s="1895"/>
      <c r="J886" s="1895"/>
      <c r="K886" s="1895"/>
    </row>
    <row r="887" spans="1:11" ht="15.75" customHeight="1">
      <c r="A887" s="1895"/>
      <c r="B887" s="1895"/>
      <c r="C887" s="1895"/>
      <c r="D887" s="1895"/>
      <c r="E887" s="1895"/>
      <c r="F887" s="1895"/>
      <c r="G887" s="1895"/>
      <c r="H887" s="1895"/>
      <c r="I887" s="1895"/>
      <c r="J887" s="1895"/>
      <c r="K887" s="1895"/>
    </row>
    <row r="888" spans="1:11" ht="15.75" customHeight="1">
      <c r="A888" s="1895"/>
      <c r="B888" s="1895"/>
      <c r="C888" s="1895"/>
      <c r="D888" s="1895"/>
      <c r="E888" s="1895"/>
      <c r="F888" s="1895"/>
      <c r="G888" s="1895"/>
      <c r="H888" s="1895"/>
      <c r="I888" s="1895"/>
      <c r="J888" s="1895"/>
      <c r="K888" s="1895"/>
    </row>
    <row r="889" spans="1:11" ht="15.75" customHeight="1">
      <c r="A889" s="1895"/>
      <c r="B889" s="1895"/>
      <c r="C889" s="1895"/>
      <c r="D889" s="1895"/>
      <c r="E889" s="1895"/>
      <c r="F889" s="1895"/>
      <c r="G889" s="1895"/>
      <c r="H889" s="1895"/>
      <c r="I889" s="1895"/>
      <c r="J889" s="1895"/>
      <c r="K889" s="1895"/>
    </row>
    <row r="890" spans="1:11" ht="15.75" customHeight="1">
      <c r="A890" s="1895"/>
      <c r="B890" s="1895"/>
      <c r="C890" s="1895"/>
      <c r="D890" s="1895"/>
      <c r="E890" s="1895"/>
      <c r="F890" s="1895"/>
      <c r="G890" s="1895"/>
      <c r="H890" s="1895"/>
      <c r="I890" s="1895"/>
      <c r="J890" s="1895"/>
      <c r="K890" s="1895"/>
    </row>
    <row r="891" spans="1:11" ht="15.75" customHeight="1">
      <c r="A891" s="1895"/>
      <c r="B891" s="1895"/>
      <c r="C891" s="1895"/>
      <c r="D891" s="1895"/>
      <c r="E891" s="1895"/>
      <c r="F891" s="1895"/>
      <c r="G891" s="1895"/>
      <c r="H891" s="1895"/>
      <c r="I891" s="1895"/>
      <c r="J891" s="1895"/>
      <c r="K891" s="1895"/>
    </row>
    <row r="892" spans="1:11" ht="15.75" customHeight="1">
      <c r="A892" s="1895"/>
      <c r="B892" s="1895"/>
      <c r="C892" s="1895"/>
      <c r="D892" s="1895"/>
      <c r="E892" s="1895"/>
      <c r="F892" s="1895"/>
      <c r="G892" s="1895"/>
      <c r="H892" s="1895"/>
      <c r="I892" s="1895"/>
      <c r="J892" s="1895"/>
      <c r="K892" s="1895"/>
    </row>
    <row r="893" spans="1:11" ht="15.75" customHeight="1">
      <c r="A893" s="1895"/>
      <c r="B893" s="1895"/>
      <c r="C893" s="1895"/>
      <c r="D893" s="1895"/>
      <c r="E893" s="1895"/>
      <c r="F893" s="1895"/>
      <c r="G893" s="1895"/>
      <c r="H893" s="1895"/>
      <c r="I893" s="1895"/>
      <c r="J893" s="1895"/>
      <c r="K893" s="1895"/>
    </row>
    <row r="894" spans="1:11" ht="15.75" customHeight="1">
      <c r="A894" s="1895"/>
      <c r="B894" s="1895"/>
      <c r="C894" s="1895"/>
      <c r="D894" s="1895"/>
      <c r="E894" s="1895"/>
      <c r="F894" s="1895"/>
      <c r="G894" s="1895"/>
      <c r="H894" s="1895"/>
      <c r="I894" s="1895"/>
      <c r="J894" s="1895"/>
      <c r="K894" s="1895"/>
    </row>
    <row r="895" spans="1:11" ht="15.75" customHeight="1">
      <c r="A895" s="1895"/>
      <c r="B895" s="1895"/>
      <c r="C895" s="1895"/>
      <c r="D895" s="1895"/>
      <c r="E895" s="1895"/>
      <c r="F895" s="1895"/>
      <c r="G895" s="1895"/>
      <c r="H895" s="1895"/>
      <c r="I895" s="1895"/>
      <c r="J895" s="1895"/>
      <c r="K895" s="1895"/>
    </row>
    <row r="896" spans="1:11" ht="15.75" customHeight="1">
      <c r="A896" s="1895"/>
      <c r="B896" s="1895"/>
      <c r="C896" s="1895"/>
      <c r="D896" s="1895"/>
      <c r="E896" s="1895"/>
      <c r="F896" s="1895"/>
      <c r="G896" s="1895"/>
      <c r="H896" s="1895"/>
      <c r="I896" s="1895"/>
      <c r="J896" s="1895"/>
      <c r="K896" s="1895"/>
    </row>
    <row r="897" spans="1:11" ht="15.75" customHeight="1">
      <c r="A897" s="1895"/>
      <c r="B897" s="1895"/>
      <c r="C897" s="1895"/>
      <c r="D897" s="1895"/>
      <c r="E897" s="1895"/>
      <c r="F897" s="1895"/>
      <c r="G897" s="1895"/>
      <c r="H897" s="1895"/>
      <c r="I897" s="1895"/>
      <c r="J897" s="1895"/>
      <c r="K897" s="1895"/>
    </row>
    <row r="898" spans="1:11" ht="15.75" customHeight="1">
      <c r="A898" s="1895"/>
      <c r="B898" s="1895"/>
      <c r="C898" s="1895"/>
      <c r="D898" s="1895"/>
      <c r="E898" s="1895"/>
      <c r="F898" s="1895"/>
      <c r="G898" s="1895"/>
      <c r="H898" s="1895"/>
      <c r="I898" s="1895"/>
      <c r="J898" s="1895"/>
      <c r="K898" s="1895"/>
    </row>
    <row r="899" spans="1:11" ht="15.75" customHeight="1">
      <c r="A899" s="1895"/>
      <c r="B899" s="1895"/>
      <c r="C899" s="1895"/>
      <c r="D899" s="1895"/>
      <c r="E899" s="1895"/>
      <c r="F899" s="1895"/>
      <c r="G899" s="1895"/>
      <c r="H899" s="1895"/>
      <c r="I899" s="1895"/>
      <c r="J899" s="1895"/>
      <c r="K899" s="1895"/>
    </row>
    <row r="900" spans="1:11" ht="15.75" customHeight="1">
      <c r="A900" s="1895"/>
      <c r="B900" s="1895"/>
      <c r="C900" s="1895"/>
      <c r="D900" s="1895"/>
      <c r="E900" s="1895"/>
      <c r="F900" s="1895"/>
      <c r="G900" s="1895"/>
      <c r="H900" s="1895"/>
      <c r="I900" s="1895"/>
      <c r="J900" s="1895"/>
      <c r="K900" s="1895"/>
    </row>
    <row r="901" spans="1:11" ht="15.75" customHeight="1">
      <c r="A901" s="1895"/>
      <c r="B901" s="1895"/>
      <c r="C901" s="1895"/>
      <c r="D901" s="1895"/>
      <c r="E901" s="1895"/>
      <c r="F901" s="1895"/>
      <c r="G901" s="1895"/>
      <c r="H901" s="1895"/>
      <c r="I901" s="1895"/>
      <c r="J901" s="1895"/>
      <c r="K901" s="1895"/>
    </row>
    <row r="902" spans="1:11" ht="15.75" customHeight="1">
      <c r="A902" s="1895"/>
      <c r="B902" s="1895"/>
      <c r="C902" s="1895"/>
      <c r="D902" s="1895"/>
      <c r="E902" s="1895"/>
      <c r="F902" s="1895"/>
      <c r="G902" s="1895"/>
      <c r="H902" s="1895"/>
      <c r="I902" s="1895"/>
      <c r="J902" s="1895"/>
      <c r="K902" s="1895"/>
    </row>
    <row r="903" spans="1:11" ht="15.75" customHeight="1">
      <c r="A903" s="1895"/>
      <c r="B903" s="1895"/>
      <c r="C903" s="1895"/>
      <c r="D903" s="1895"/>
      <c r="E903" s="1895"/>
      <c r="F903" s="1895"/>
      <c r="G903" s="1895"/>
      <c r="H903" s="1895"/>
      <c r="I903" s="1895"/>
      <c r="J903" s="1895"/>
      <c r="K903" s="1895"/>
    </row>
    <row r="904" spans="1:11" ht="15.75" customHeight="1">
      <c r="A904" s="1895"/>
      <c r="B904" s="1895"/>
      <c r="C904" s="1895"/>
      <c r="D904" s="1895"/>
      <c r="E904" s="1895"/>
      <c r="F904" s="1895"/>
      <c r="G904" s="1895"/>
      <c r="H904" s="1895"/>
      <c r="I904" s="1895"/>
      <c r="J904" s="1895"/>
      <c r="K904" s="1895"/>
    </row>
    <row r="905" spans="1:11" ht="15.75" customHeight="1">
      <c r="A905" s="1895"/>
      <c r="B905" s="1895"/>
      <c r="C905" s="1895"/>
      <c r="D905" s="1895"/>
      <c r="E905" s="1895"/>
      <c r="F905" s="1895"/>
      <c r="G905" s="1895"/>
      <c r="H905" s="1895"/>
      <c r="I905" s="1895"/>
      <c r="J905" s="1895"/>
      <c r="K905" s="1895"/>
    </row>
    <row r="906" spans="1:11" ht="15.75" customHeight="1">
      <c r="A906" s="1895"/>
      <c r="B906" s="1895"/>
      <c r="C906" s="1895"/>
      <c r="D906" s="1895"/>
      <c r="E906" s="1895"/>
      <c r="F906" s="1895"/>
      <c r="G906" s="1895"/>
      <c r="H906" s="1895"/>
      <c r="I906" s="1895"/>
      <c r="J906" s="1895"/>
      <c r="K906" s="1895"/>
    </row>
    <row r="907" spans="1:11" ht="15.75" customHeight="1">
      <c r="A907" s="1895"/>
      <c r="B907" s="1895"/>
      <c r="C907" s="1895"/>
      <c r="D907" s="1895"/>
      <c r="E907" s="1895"/>
      <c r="F907" s="1895"/>
      <c r="G907" s="1895"/>
      <c r="H907" s="1895"/>
      <c r="I907" s="1895"/>
      <c r="J907" s="1895"/>
      <c r="K907" s="1895"/>
    </row>
    <row r="908" spans="1:11" ht="15.75" customHeight="1">
      <c r="A908" s="1895"/>
      <c r="B908" s="1895"/>
      <c r="C908" s="1895"/>
      <c r="D908" s="1895"/>
      <c r="E908" s="1895"/>
      <c r="F908" s="1895"/>
      <c r="G908" s="1895"/>
      <c r="H908" s="1895"/>
      <c r="I908" s="1895"/>
      <c r="J908" s="1895"/>
      <c r="K908" s="1895"/>
    </row>
    <row r="909" spans="1:11" ht="15.75" customHeight="1">
      <c r="A909" s="1895"/>
      <c r="B909" s="1895"/>
      <c r="C909" s="1895"/>
      <c r="D909" s="1895"/>
      <c r="E909" s="1895"/>
      <c r="F909" s="1895"/>
      <c r="G909" s="1895"/>
      <c r="H909" s="1895"/>
      <c r="I909" s="1895"/>
      <c r="J909" s="1895"/>
      <c r="K909" s="1895"/>
    </row>
    <row r="910" spans="1:11" ht="15.75" customHeight="1">
      <c r="A910" s="1895"/>
      <c r="B910" s="1895"/>
      <c r="C910" s="1895"/>
      <c r="D910" s="1895"/>
      <c r="E910" s="1895"/>
      <c r="F910" s="1895"/>
      <c r="G910" s="1895"/>
      <c r="H910" s="1895"/>
      <c r="I910" s="1895"/>
      <c r="J910" s="1895"/>
      <c r="K910" s="1895"/>
    </row>
    <row r="911" spans="1:11" ht="15.75" customHeight="1">
      <c r="A911" s="1895"/>
      <c r="B911" s="1895"/>
      <c r="C911" s="1895"/>
      <c r="D911" s="1895"/>
      <c r="E911" s="1895"/>
      <c r="F911" s="1895"/>
      <c r="G911" s="1895"/>
      <c r="H911" s="1895"/>
      <c r="I911" s="1895"/>
      <c r="J911" s="1895"/>
      <c r="K911" s="1895"/>
    </row>
    <row r="912" spans="1:11" ht="15.75" customHeight="1">
      <c r="A912" s="1895"/>
      <c r="B912" s="1895"/>
      <c r="C912" s="1895"/>
      <c r="D912" s="1895"/>
      <c r="E912" s="1895"/>
      <c r="F912" s="1895"/>
      <c r="G912" s="1895"/>
      <c r="H912" s="1895"/>
      <c r="I912" s="1895"/>
      <c r="J912" s="1895"/>
      <c r="K912" s="1895"/>
    </row>
    <row r="913" spans="1:11" ht="15.75" customHeight="1">
      <c r="A913" s="1895"/>
      <c r="B913" s="1895"/>
      <c r="C913" s="1895"/>
      <c r="D913" s="1895"/>
      <c r="E913" s="1895"/>
      <c r="F913" s="1895"/>
      <c r="G913" s="1895"/>
      <c r="H913" s="1895"/>
      <c r="I913" s="1895"/>
      <c r="J913" s="1895"/>
      <c r="K913" s="1895"/>
    </row>
    <row r="914" spans="1:11" ht="15.75" customHeight="1">
      <c r="A914" s="1895"/>
      <c r="B914" s="1895"/>
      <c r="C914" s="1895"/>
      <c r="D914" s="1895"/>
      <c r="E914" s="1895"/>
      <c r="F914" s="1895"/>
      <c r="G914" s="1895"/>
      <c r="H914" s="1895"/>
      <c r="I914" s="1895"/>
      <c r="J914" s="1895"/>
      <c r="K914" s="1895"/>
    </row>
    <row r="915" spans="1:11" ht="15.75" customHeight="1">
      <c r="A915" s="1895"/>
      <c r="B915" s="1895"/>
      <c r="C915" s="1895"/>
      <c r="D915" s="1895"/>
      <c r="E915" s="1895"/>
      <c r="F915" s="1895"/>
      <c r="G915" s="1895"/>
      <c r="H915" s="1895"/>
      <c r="I915" s="1895"/>
      <c r="J915" s="1895"/>
      <c r="K915" s="1895"/>
    </row>
    <row r="916" spans="1:11" ht="15.75" customHeight="1">
      <c r="A916" s="1895"/>
      <c r="B916" s="1895"/>
      <c r="C916" s="1895"/>
      <c r="D916" s="1895"/>
      <c r="E916" s="1895"/>
      <c r="F916" s="1895"/>
      <c r="G916" s="1895"/>
      <c r="H916" s="1895"/>
      <c r="I916" s="1895"/>
      <c r="J916" s="1895"/>
      <c r="K916" s="1895"/>
    </row>
    <row r="917" spans="1:11" ht="15.75" customHeight="1">
      <c r="A917" s="1895"/>
      <c r="B917" s="1895"/>
      <c r="C917" s="1895"/>
      <c r="D917" s="1895"/>
      <c r="E917" s="1895"/>
      <c r="F917" s="1895"/>
      <c r="G917" s="1895"/>
      <c r="H917" s="1895"/>
      <c r="I917" s="1895"/>
      <c r="J917" s="1895"/>
      <c r="K917" s="1895"/>
    </row>
    <row r="918" spans="1:11" ht="15.75" customHeight="1">
      <c r="A918" s="1895"/>
      <c r="B918" s="1895"/>
      <c r="C918" s="1895"/>
      <c r="D918" s="1895"/>
      <c r="E918" s="1895"/>
      <c r="F918" s="1895"/>
      <c r="G918" s="1895"/>
      <c r="H918" s="1895"/>
      <c r="I918" s="1895"/>
      <c r="J918" s="1895"/>
      <c r="K918" s="1895"/>
    </row>
    <row r="919" spans="1:11" ht="15.75" customHeight="1">
      <c r="A919" s="1895"/>
      <c r="B919" s="1895"/>
      <c r="C919" s="1895"/>
      <c r="D919" s="1895"/>
      <c r="E919" s="1895"/>
      <c r="F919" s="1895"/>
      <c r="G919" s="1895"/>
      <c r="H919" s="1895"/>
      <c r="I919" s="1895"/>
      <c r="J919" s="1895"/>
      <c r="K919" s="1895"/>
    </row>
    <row r="920" spans="1:11" ht="15.75" customHeight="1">
      <c r="A920" s="1895"/>
      <c r="B920" s="1895"/>
      <c r="C920" s="1895"/>
      <c r="D920" s="1895"/>
      <c r="E920" s="1895"/>
      <c r="F920" s="1895"/>
      <c r="G920" s="1895"/>
      <c r="H920" s="1895"/>
      <c r="I920" s="1895"/>
      <c r="J920" s="1895"/>
      <c r="K920" s="1895"/>
    </row>
    <row r="921" spans="1:11" ht="15.75" customHeight="1">
      <c r="A921" s="1895"/>
      <c r="B921" s="1895"/>
      <c r="C921" s="1895"/>
      <c r="D921" s="1895"/>
      <c r="E921" s="1895"/>
      <c r="F921" s="1895"/>
      <c r="G921" s="1895"/>
      <c r="H921" s="1895"/>
      <c r="I921" s="1895"/>
      <c r="J921" s="1895"/>
      <c r="K921" s="1895"/>
    </row>
    <row r="922" spans="1:11" ht="15.75" customHeight="1">
      <c r="A922" s="1895"/>
      <c r="B922" s="1895"/>
      <c r="C922" s="1895"/>
      <c r="D922" s="1895"/>
      <c r="E922" s="1895"/>
      <c r="F922" s="1895"/>
      <c r="G922" s="1895"/>
      <c r="H922" s="1895"/>
      <c r="I922" s="1895"/>
      <c r="J922" s="1895"/>
      <c r="K922" s="1895"/>
    </row>
    <row r="923" spans="1:11" ht="15.75" customHeight="1">
      <c r="A923" s="1895"/>
      <c r="B923" s="1895"/>
      <c r="C923" s="1895"/>
      <c r="D923" s="1895"/>
      <c r="E923" s="1895"/>
      <c r="F923" s="1895"/>
      <c r="G923" s="1895"/>
      <c r="H923" s="1895"/>
      <c r="I923" s="1895"/>
      <c r="J923" s="1895"/>
      <c r="K923" s="1895"/>
    </row>
    <row r="924" spans="1:11" ht="15.75" customHeight="1">
      <c r="A924" s="1895"/>
      <c r="B924" s="1895"/>
      <c r="C924" s="1895"/>
      <c r="D924" s="1895"/>
      <c r="E924" s="1895"/>
      <c r="F924" s="1895"/>
      <c r="G924" s="1895"/>
      <c r="H924" s="1895"/>
      <c r="I924" s="1895"/>
      <c r="J924" s="1895"/>
      <c r="K924" s="1895"/>
    </row>
    <row r="925" spans="1:11" ht="15.75" customHeight="1">
      <c r="A925" s="1895"/>
      <c r="B925" s="1895"/>
      <c r="C925" s="1895"/>
      <c r="D925" s="1895"/>
      <c r="E925" s="1895"/>
      <c r="F925" s="1895"/>
      <c r="G925" s="1895"/>
      <c r="H925" s="1895"/>
      <c r="I925" s="1895"/>
      <c r="J925" s="1895"/>
      <c r="K925" s="1895"/>
    </row>
    <row r="926" spans="1:11" ht="15.75" customHeight="1">
      <c r="A926" s="1895"/>
      <c r="B926" s="1895"/>
      <c r="C926" s="1895"/>
      <c r="D926" s="1895"/>
      <c r="E926" s="1895"/>
      <c r="F926" s="1895"/>
      <c r="G926" s="1895"/>
      <c r="H926" s="1895"/>
      <c r="I926" s="1895"/>
      <c r="J926" s="1895"/>
      <c r="K926" s="1895"/>
    </row>
    <row r="927" spans="1:11" ht="15.75" customHeight="1">
      <c r="A927" s="1895"/>
      <c r="B927" s="1895"/>
      <c r="C927" s="1895"/>
      <c r="D927" s="1895"/>
      <c r="E927" s="1895"/>
      <c r="F927" s="1895"/>
      <c r="G927" s="1895"/>
      <c r="H927" s="1895"/>
      <c r="I927" s="1895"/>
      <c r="J927" s="1895"/>
      <c r="K927" s="1895"/>
    </row>
    <row r="928" spans="1:11" ht="15.75" customHeight="1">
      <c r="A928" s="1895"/>
      <c r="B928" s="1895"/>
      <c r="C928" s="1895"/>
      <c r="D928" s="1895"/>
      <c r="E928" s="1895"/>
      <c r="F928" s="1895"/>
      <c r="G928" s="1895"/>
      <c r="H928" s="1895"/>
      <c r="I928" s="1895"/>
      <c r="J928" s="1895"/>
      <c r="K928" s="1895"/>
    </row>
    <row r="929" spans="1:11" ht="15.75" customHeight="1">
      <c r="A929" s="1895"/>
      <c r="B929" s="1895"/>
      <c r="C929" s="1895"/>
      <c r="D929" s="1895"/>
      <c r="E929" s="1895"/>
      <c r="F929" s="1895"/>
      <c r="G929" s="1895"/>
      <c r="H929" s="1895"/>
      <c r="I929" s="1895"/>
      <c r="J929" s="1895"/>
      <c r="K929" s="1895"/>
    </row>
    <row r="930" spans="1:11" ht="15.75" customHeight="1">
      <c r="A930" s="1895"/>
      <c r="B930" s="1895"/>
      <c r="C930" s="1895"/>
      <c r="D930" s="1895"/>
      <c r="E930" s="1895"/>
      <c r="F930" s="1895"/>
      <c r="G930" s="1895"/>
      <c r="H930" s="1895"/>
      <c r="I930" s="1895"/>
      <c r="J930" s="1895"/>
      <c r="K930" s="1895"/>
    </row>
    <row r="931" spans="1:11" ht="15.75" customHeight="1">
      <c r="A931" s="1895"/>
      <c r="B931" s="1895"/>
      <c r="C931" s="1895"/>
      <c r="D931" s="1895"/>
      <c r="E931" s="1895"/>
      <c r="F931" s="1895"/>
      <c r="G931" s="1895"/>
      <c r="H931" s="1895"/>
      <c r="I931" s="1895"/>
      <c r="J931" s="1895"/>
      <c r="K931" s="1895"/>
    </row>
    <row r="932" spans="1:11" ht="15.75" customHeight="1">
      <c r="A932" s="1895"/>
      <c r="B932" s="1895"/>
      <c r="C932" s="1895"/>
      <c r="D932" s="1895"/>
      <c r="E932" s="1895"/>
      <c r="F932" s="1895"/>
      <c r="G932" s="1895"/>
      <c r="H932" s="1895"/>
      <c r="I932" s="1895"/>
      <c r="J932" s="1895"/>
      <c r="K932" s="1895"/>
    </row>
    <row r="933" spans="1:11" ht="15.75" customHeight="1">
      <c r="A933" s="1895"/>
      <c r="B933" s="1895"/>
      <c r="C933" s="1895"/>
      <c r="D933" s="1895"/>
      <c r="E933" s="1895"/>
      <c r="F933" s="1895"/>
      <c r="G933" s="1895"/>
      <c r="H933" s="1895"/>
      <c r="I933" s="1895"/>
      <c r="J933" s="1895"/>
      <c r="K933" s="1895"/>
    </row>
    <row r="934" spans="1:11" ht="15.75" customHeight="1">
      <c r="A934" s="1895"/>
      <c r="B934" s="1895"/>
      <c r="C934" s="1895"/>
      <c r="D934" s="1895"/>
      <c r="E934" s="1895"/>
      <c r="F934" s="1895"/>
      <c r="G934" s="1895"/>
      <c r="H934" s="1895"/>
      <c r="I934" s="1895"/>
      <c r="J934" s="1895"/>
      <c r="K934" s="1895"/>
    </row>
    <row r="935" spans="1:11" ht="15.75" customHeight="1">
      <c r="A935" s="1895"/>
      <c r="B935" s="1895"/>
      <c r="C935" s="1895"/>
      <c r="D935" s="1895"/>
      <c r="E935" s="1895"/>
      <c r="F935" s="1895"/>
      <c r="G935" s="1895"/>
      <c r="H935" s="1895"/>
      <c r="I935" s="1895"/>
      <c r="J935" s="1895"/>
      <c r="K935" s="1895"/>
    </row>
    <row r="936" spans="1:11" ht="15.75" customHeight="1">
      <c r="A936" s="1895"/>
      <c r="B936" s="1895"/>
      <c r="C936" s="1895"/>
      <c r="D936" s="1895"/>
      <c r="E936" s="1895"/>
      <c r="F936" s="1895"/>
      <c r="G936" s="1895"/>
      <c r="H936" s="1895"/>
      <c r="I936" s="1895"/>
      <c r="J936" s="1895"/>
      <c r="K936" s="1895"/>
    </row>
    <row r="937" spans="1:11" ht="15.75" customHeight="1">
      <c r="A937" s="1895"/>
      <c r="B937" s="1895"/>
      <c r="C937" s="1895"/>
      <c r="D937" s="1895"/>
      <c r="E937" s="1895"/>
      <c r="F937" s="1895"/>
      <c r="G937" s="1895"/>
      <c r="H937" s="1895"/>
      <c r="I937" s="1895"/>
      <c r="J937" s="1895"/>
      <c r="K937" s="1895"/>
    </row>
    <row r="938" spans="1:11" ht="15.75" customHeight="1">
      <c r="A938" s="1895"/>
      <c r="B938" s="1895"/>
      <c r="C938" s="1895"/>
      <c r="D938" s="1895"/>
      <c r="E938" s="1895"/>
      <c r="F938" s="1895"/>
      <c r="G938" s="1895"/>
      <c r="H938" s="1895"/>
      <c r="I938" s="1895"/>
      <c r="J938" s="1895"/>
      <c r="K938" s="1895"/>
    </row>
    <row r="939" spans="1:11" ht="15.75" customHeight="1">
      <c r="A939" s="1895"/>
      <c r="B939" s="1895"/>
      <c r="C939" s="1895"/>
      <c r="D939" s="1895"/>
      <c r="E939" s="1895"/>
      <c r="F939" s="1895"/>
      <c r="G939" s="1895"/>
      <c r="H939" s="1895"/>
      <c r="I939" s="1895"/>
      <c r="J939" s="1895"/>
      <c r="K939" s="1895"/>
    </row>
    <row r="940" spans="1:11" ht="15.75" customHeight="1">
      <c r="A940" s="1895"/>
      <c r="B940" s="1895"/>
      <c r="C940" s="1895"/>
      <c r="D940" s="1895"/>
      <c r="E940" s="1895"/>
      <c r="F940" s="1895"/>
      <c r="G940" s="1895"/>
      <c r="H940" s="1895"/>
      <c r="I940" s="1895"/>
      <c r="J940" s="1895"/>
      <c r="K940" s="1895"/>
    </row>
    <row r="941" spans="1:11" ht="15.75" customHeight="1">
      <c r="A941" s="1895"/>
      <c r="B941" s="1895"/>
      <c r="C941" s="1895"/>
      <c r="D941" s="1895"/>
      <c r="E941" s="1895"/>
      <c r="F941" s="1895"/>
      <c r="G941" s="1895"/>
      <c r="H941" s="1895"/>
      <c r="I941" s="1895"/>
      <c r="J941" s="1895"/>
      <c r="K941" s="1895"/>
    </row>
    <row r="942" spans="1:11" ht="15.75" customHeight="1">
      <c r="A942" s="1895"/>
      <c r="B942" s="1895"/>
      <c r="C942" s="1895"/>
      <c r="D942" s="1895"/>
      <c r="E942" s="1895"/>
      <c r="F942" s="1895"/>
      <c r="G942" s="1895"/>
      <c r="H942" s="1895"/>
      <c r="I942" s="1895"/>
      <c r="J942" s="1895"/>
      <c r="K942" s="1895"/>
    </row>
    <row r="943" spans="1:11" ht="15.75" customHeight="1">
      <c r="A943" s="1895"/>
      <c r="B943" s="1895"/>
      <c r="C943" s="1895"/>
      <c r="D943" s="1895"/>
      <c r="E943" s="1895"/>
      <c r="F943" s="1895"/>
      <c r="G943" s="1895"/>
      <c r="H943" s="1895"/>
      <c r="I943" s="1895"/>
      <c r="J943" s="1895"/>
      <c r="K943" s="1895"/>
    </row>
    <row r="944" spans="1:11" ht="15.75" customHeight="1">
      <c r="A944" s="1895"/>
      <c r="B944" s="1895"/>
      <c r="C944" s="1895"/>
      <c r="D944" s="1895"/>
      <c r="E944" s="1895"/>
      <c r="F944" s="1895"/>
      <c r="G944" s="1895"/>
      <c r="H944" s="1895"/>
      <c r="I944" s="1895"/>
      <c r="J944" s="1895"/>
      <c r="K944" s="1895"/>
    </row>
    <row r="945" spans="1:11" ht="15.75" customHeight="1">
      <c r="A945" s="1895"/>
      <c r="B945" s="1895"/>
      <c r="C945" s="1895"/>
      <c r="D945" s="1895"/>
      <c r="E945" s="1895"/>
      <c r="F945" s="1895"/>
      <c r="G945" s="1895"/>
      <c r="H945" s="1895"/>
      <c r="I945" s="1895"/>
      <c r="J945" s="1895"/>
      <c r="K945" s="1895"/>
    </row>
    <row r="946" spans="1:11" ht="15.75" customHeight="1">
      <c r="A946" s="1895"/>
      <c r="B946" s="1895"/>
      <c r="C946" s="1895"/>
      <c r="D946" s="1895"/>
      <c r="E946" s="1895"/>
      <c r="F946" s="1895"/>
      <c r="G946" s="1895"/>
      <c r="H946" s="1895"/>
      <c r="I946" s="1895"/>
      <c r="J946" s="1895"/>
      <c r="K946" s="1895"/>
    </row>
    <row r="947" spans="1:11" ht="15.75" customHeight="1">
      <c r="A947" s="1895"/>
      <c r="B947" s="1895"/>
      <c r="C947" s="1895"/>
      <c r="D947" s="1895"/>
      <c r="E947" s="1895"/>
      <c r="F947" s="1895"/>
      <c r="G947" s="1895"/>
      <c r="H947" s="1895"/>
      <c r="I947" s="1895"/>
      <c r="J947" s="1895"/>
      <c r="K947" s="1895"/>
    </row>
    <row r="948" spans="1:11" ht="15.75" customHeight="1">
      <c r="A948" s="1895"/>
      <c r="B948" s="1895"/>
      <c r="C948" s="1895"/>
      <c r="D948" s="1895"/>
      <c r="E948" s="1895"/>
      <c r="F948" s="1895"/>
      <c r="G948" s="1895"/>
      <c r="H948" s="1895"/>
      <c r="I948" s="1895"/>
      <c r="J948" s="1895"/>
      <c r="K948" s="1895"/>
    </row>
    <row r="949" spans="1:11" ht="15.75" customHeight="1">
      <c r="A949" s="1895"/>
      <c r="B949" s="1895"/>
      <c r="C949" s="1895"/>
      <c r="D949" s="1895"/>
      <c r="E949" s="1895"/>
      <c r="F949" s="1895"/>
      <c r="G949" s="1895"/>
      <c r="H949" s="1895"/>
      <c r="I949" s="1895"/>
      <c r="J949" s="1895"/>
      <c r="K949" s="1895"/>
    </row>
    <row r="950" spans="1:11" ht="15.75" customHeight="1">
      <c r="A950" s="1895"/>
      <c r="B950" s="1895"/>
      <c r="C950" s="1895"/>
      <c r="D950" s="1895"/>
      <c r="E950" s="1895"/>
      <c r="F950" s="1895"/>
      <c r="G950" s="1895"/>
      <c r="H950" s="1895"/>
      <c r="I950" s="1895"/>
      <c r="J950" s="1895"/>
      <c r="K950" s="1895"/>
    </row>
    <row r="951" spans="1:11" ht="15.75" customHeight="1">
      <c r="A951" s="1895"/>
      <c r="B951" s="1895"/>
      <c r="C951" s="1895"/>
      <c r="D951" s="1895"/>
      <c r="E951" s="1895"/>
      <c r="F951" s="1895"/>
      <c r="G951" s="1895"/>
      <c r="H951" s="1895"/>
      <c r="I951" s="1895"/>
      <c r="J951" s="1895"/>
      <c r="K951" s="1895"/>
    </row>
    <row r="952" spans="1:11" ht="15.75" customHeight="1">
      <c r="A952" s="1895"/>
      <c r="B952" s="1895"/>
      <c r="C952" s="1895"/>
      <c r="D952" s="1895"/>
      <c r="E952" s="1895"/>
      <c r="F952" s="1895"/>
      <c r="G952" s="1895"/>
      <c r="H952" s="1895"/>
      <c r="I952" s="1895"/>
      <c r="J952" s="1895"/>
      <c r="K952" s="1895"/>
    </row>
    <row r="953" spans="1:11" ht="15.75" customHeight="1">
      <c r="A953" s="1895"/>
      <c r="B953" s="1895"/>
      <c r="C953" s="1895"/>
      <c r="D953" s="1895"/>
      <c r="E953" s="1895"/>
      <c r="F953" s="1895"/>
      <c r="G953" s="1895"/>
      <c r="H953" s="1895"/>
      <c r="I953" s="1895"/>
      <c r="J953" s="1895"/>
      <c r="K953" s="1895"/>
    </row>
    <row r="954" spans="1:11" ht="15.75" customHeight="1">
      <c r="A954" s="1895"/>
      <c r="B954" s="1895"/>
      <c r="C954" s="1895"/>
      <c r="D954" s="1895"/>
      <c r="E954" s="1895"/>
      <c r="F954" s="1895"/>
      <c r="G954" s="1895"/>
      <c r="H954" s="1895"/>
      <c r="I954" s="1895"/>
      <c r="J954" s="1895"/>
      <c r="K954" s="1895"/>
    </row>
    <row r="955" spans="1:11" ht="15.75" customHeight="1">
      <c r="A955" s="1895"/>
      <c r="B955" s="1895"/>
      <c r="C955" s="1895"/>
      <c r="D955" s="1895"/>
      <c r="E955" s="1895"/>
      <c r="F955" s="1895"/>
      <c r="G955" s="1895"/>
      <c r="H955" s="1895"/>
      <c r="I955" s="1895"/>
      <c r="J955" s="1895"/>
      <c r="K955" s="1895"/>
    </row>
    <row r="956" spans="1:11" ht="15.75" customHeight="1">
      <c r="A956" s="1895"/>
      <c r="B956" s="1895"/>
      <c r="C956" s="1895"/>
      <c r="D956" s="1895"/>
      <c r="E956" s="1895"/>
      <c r="F956" s="1895"/>
      <c r="G956" s="1895"/>
      <c r="H956" s="1895"/>
      <c r="I956" s="1895"/>
      <c r="J956" s="1895"/>
      <c r="K956" s="1895"/>
    </row>
    <row r="957" spans="1:11" ht="15.75" customHeight="1">
      <c r="A957" s="1895"/>
      <c r="B957" s="1895"/>
      <c r="C957" s="1895"/>
      <c r="D957" s="1895"/>
      <c r="E957" s="1895"/>
      <c r="F957" s="1895"/>
      <c r="G957" s="1895"/>
      <c r="H957" s="1895"/>
      <c r="I957" s="1895"/>
      <c r="J957" s="1895"/>
      <c r="K957" s="1895"/>
    </row>
    <row r="958" spans="1:11" ht="15.75" customHeight="1">
      <c r="A958" s="1895"/>
      <c r="B958" s="1895"/>
      <c r="C958" s="1895"/>
      <c r="D958" s="1895"/>
      <c r="E958" s="1895"/>
      <c r="F958" s="1895"/>
      <c r="G958" s="1895"/>
      <c r="H958" s="1895"/>
      <c r="I958" s="1895"/>
      <c r="J958" s="1895"/>
      <c r="K958" s="1895"/>
    </row>
    <row r="959" spans="1:11" ht="15.75" customHeight="1">
      <c r="A959" s="1895"/>
      <c r="B959" s="1895"/>
      <c r="C959" s="1895"/>
      <c r="D959" s="1895"/>
      <c r="E959" s="1895"/>
      <c r="F959" s="1895"/>
      <c r="G959" s="1895"/>
      <c r="H959" s="1895"/>
      <c r="I959" s="1895"/>
      <c r="J959" s="1895"/>
      <c r="K959" s="1895"/>
    </row>
    <row r="960" spans="1:11" ht="15.75" customHeight="1">
      <c r="A960" s="1895"/>
      <c r="B960" s="1895"/>
      <c r="C960" s="1895"/>
      <c r="D960" s="1895"/>
      <c r="E960" s="1895"/>
      <c r="F960" s="1895"/>
      <c r="G960" s="1895"/>
      <c r="H960" s="1895"/>
      <c r="I960" s="1895"/>
      <c r="J960" s="1895"/>
      <c r="K960" s="1895"/>
    </row>
    <row r="961" spans="1:11" ht="15.75" customHeight="1">
      <c r="A961" s="1895"/>
      <c r="B961" s="1895"/>
      <c r="C961" s="1895"/>
      <c r="D961" s="1895"/>
      <c r="E961" s="1895"/>
      <c r="F961" s="1895"/>
      <c r="G961" s="1895"/>
      <c r="H961" s="1895"/>
      <c r="I961" s="1895"/>
      <c r="J961" s="1895"/>
      <c r="K961" s="1895"/>
    </row>
    <row r="962" spans="1:11" ht="15.75" customHeight="1">
      <c r="A962" s="1895"/>
      <c r="B962" s="1895"/>
      <c r="C962" s="1895"/>
      <c r="D962" s="1895"/>
      <c r="E962" s="1895"/>
      <c r="F962" s="1895"/>
      <c r="G962" s="1895"/>
      <c r="H962" s="1895"/>
      <c r="I962" s="1895"/>
      <c r="J962" s="1895"/>
      <c r="K962" s="1895"/>
    </row>
    <row r="963" spans="1:11" ht="15.75" customHeight="1">
      <c r="A963" s="1895"/>
      <c r="B963" s="1895"/>
      <c r="C963" s="1895"/>
      <c r="D963" s="1895"/>
      <c r="E963" s="1895"/>
      <c r="F963" s="1895"/>
      <c r="G963" s="1895"/>
      <c r="H963" s="1895"/>
      <c r="I963" s="1895"/>
      <c r="J963" s="1895"/>
      <c r="K963" s="1895"/>
    </row>
    <row r="964" spans="1:11" ht="15.75" customHeight="1">
      <c r="A964" s="1895"/>
      <c r="B964" s="1895"/>
      <c r="C964" s="1895"/>
      <c r="D964" s="1895"/>
      <c r="E964" s="1895"/>
      <c r="F964" s="1895"/>
      <c r="G964" s="1895"/>
      <c r="H964" s="1895"/>
      <c r="I964" s="1895"/>
      <c r="J964" s="1895"/>
      <c r="K964" s="1895"/>
    </row>
    <row r="965" spans="1:11" ht="15.75" customHeight="1">
      <c r="A965" s="1895"/>
      <c r="B965" s="1895"/>
      <c r="C965" s="1895"/>
      <c r="D965" s="1895"/>
      <c r="E965" s="1895"/>
      <c r="F965" s="1895"/>
      <c r="G965" s="1895"/>
      <c r="H965" s="1895"/>
      <c r="I965" s="1895"/>
      <c r="J965" s="1895"/>
      <c r="K965" s="1895"/>
    </row>
    <row r="966" spans="1:11" ht="15.75" customHeight="1">
      <c r="A966" s="1895"/>
      <c r="B966" s="1895"/>
      <c r="C966" s="1895"/>
      <c r="D966" s="1895"/>
      <c r="E966" s="1895"/>
      <c r="F966" s="1895"/>
      <c r="G966" s="1895"/>
      <c r="H966" s="1895"/>
      <c r="I966" s="1895"/>
      <c r="J966" s="1895"/>
      <c r="K966" s="1895"/>
    </row>
    <row r="967" spans="1:11" ht="15.75" customHeight="1">
      <c r="A967" s="1895"/>
      <c r="B967" s="1895"/>
      <c r="C967" s="1895"/>
      <c r="D967" s="1895"/>
      <c r="E967" s="1895"/>
      <c r="F967" s="1895"/>
      <c r="G967" s="1895"/>
      <c r="H967" s="1895"/>
      <c r="I967" s="1895"/>
      <c r="J967" s="1895"/>
      <c r="K967" s="1895"/>
    </row>
    <row r="968" spans="1:11" ht="15.75" customHeight="1">
      <c r="A968" s="1895"/>
      <c r="B968" s="1895"/>
      <c r="C968" s="1895"/>
      <c r="D968" s="1895"/>
      <c r="E968" s="1895"/>
      <c r="F968" s="1895"/>
      <c r="G968" s="1895"/>
      <c r="H968" s="1895"/>
      <c r="I968" s="1895"/>
      <c r="J968" s="1895"/>
      <c r="K968" s="1895"/>
    </row>
    <row r="969" spans="1:11" ht="15.75" customHeight="1">
      <c r="A969" s="1895"/>
      <c r="B969" s="1895"/>
      <c r="C969" s="1895"/>
      <c r="D969" s="1895"/>
      <c r="E969" s="1895"/>
      <c r="F969" s="1895"/>
      <c r="G969" s="1895"/>
      <c r="H969" s="1895"/>
      <c r="I969" s="1895"/>
      <c r="J969" s="1895"/>
      <c r="K969" s="1895"/>
    </row>
    <row r="970" spans="1:11" ht="15.75" customHeight="1">
      <c r="A970" s="1895"/>
      <c r="B970" s="1895"/>
      <c r="C970" s="1895"/>
      <c r="D970" s="1895"/>
      <c r="E970" s="1895"/>
      <c r="F970" s="1895"/>
      <c r="G970" s="1895"/>
      <c r="H970" s="1895"/>
      <c r="I970" s="1895"/>
      <c r="J970" s="1895"/>
      <c r="K970" s="1895"/>
    </row>
    <row r="971" spans="1:11" ht="15.75" customHeight="1">
      <c r="A971" s="1895"/>
      <c r="B971" s="1895"/>
      <c r="C971" s="1895"/>
      <c r="D971" s="1895"/>
      <c r="E971" s="1895"/>
      <c r="F971" s="1895"/>
      <c r="G971" s="1895"/>
      <c r="H971" s="1895"/>
      <c r="I971" s="1895"/>
      <c r="J971" s="1895"/>
      <c r="K971" s="1895"/>
    </row>
    <row r="972" spans="1:11" ht="15.75" customHeight="1">
      <c r="A972" s="1895"/>
      <c r="B972" s="1895"/>
      <c r="C972" s="1895"/>
      <c r="D972" s="1895"/>
      <c r="E972" s="1895"/>
      <c r="F972" s="1895"/>
      <c r="G972" s="1895"/>
      <c r="H972" s="1895"/>
      <c r="I972" s="1895"/>
      <c r="J972" s="1895"/>
      <c r="K972" s="1895"/>
    </row>
    <row r="973" spans="1:11" ht="15.75" customHeight="1">
      <c r="A973" s="1895"/>
      <c r="B973" s="1895"/>
      <c r="C973" s="1895"/>
      <c r="D973" s="1895"/>
      <c r="E973" s="1895"/>
      <c r="F973" s="1895"/>
      <c r="G973" s="1895"/>
      <c r="H973" s="1895"/>
      <c r="I973" s="1895"/>
      <c r="J973" s="1895"/>
      <c r="K973" s="1895"/>
    </row>
    <row r="974" spans="1:11" ht="15.75" customHeight="1">
      <c r="A974" s="1895"/>
      <c r="B974" s="1895"/>
      <c r="C974" s="1895"/>
      <c r="D974" s="1895"/>
      <c r="E974" s="1895"/>
      <c r="F974" s="1895"/>
      <c r="G974" s="1895"/>
      <c r="H974" s="1895"/>
      <c r="I974" s="1895"/>
      <c r="J974" s="1895"/>
      <c r="K974" s="1895"/>
    </row>
    <row r="975" spans="1:11" ht="15.75" customHeight="1">
      <c r="A975" s="1895"/>
      <c r="B975" s="1895"/>
      <c r="C975" s="1895"/>
      <c r="D975" s="1895"/>
      <c r="E975" s="1895"/>
      <c r="F975" s="1895"/>
      <c r="G975" s="1895"/>
      <c r="H975" s="1895"/>
      <c r="I975" s="1895"/>
      <c r="J975" s="1895"/>
      <c r="K975" s="1895"/>
    </row>
    <row r="976" spans="1:11" ht="15.75" customHeight="1">
      <c r="A976" s="1895"/>
      <c r="B976" s="1895"/>
      <c r="C976" s="1895"/>
      <c r="D976" s="1895"/>
      <c r="E976" s="1895"/>
      <c r="F976" s="1895"/>
      <c r="G976" s="1895"/>
      <c r="H976" s="1895"/>
      <c r="I976" s="1895"/>
      <c r="J976" s="1895"/>
      <c r="K976" s="1895"/>
    </row>
    <row r="977" spans="1:11" ht="15.75" customHeight="1">
      <c r="A977" s="1895"/>
      <c r="B977" s="1895"/>
      <c r="C977" s="1895"/>
      <c r="D977" s="1895"/>
      <c r="E977" s="1895"/>
      <c r="F977" s="1895"/>
      <c r="G977" s="1895"/>
      <c r="H977" s="1895"/>
      <c r="I977" s="1895"/>
      <c r="J977" s="1895"/>
      <c r="K977" s="1895"/>
    </row>
    <row r="978" spans="1:11" ht="15.75" customHeight="1">
      <c r="A978" s="1895"/>
      <c r="B978" s="1895"/>
      <c r="C978" s="1895"/>
      <c r="D978" s="1895"/>
      <c r="E978" s="1895"/>
      <c r="F978" s="1895"/>
      <c r="G978" s="1895"/>
      <c r="H978" s="1895"/>
      <c r="I978" s="1895"/>
      <c r="J978" s="1895"/>
      <c r="K978" s="1895"/>
    </row>
    <row r="979" spans="1:11" ht="15.75" customHeight="1">
      <c r="A979" s="1895"/>
      <c r="B979" s="1895"/>
      <c r="C979" s="1895"/>
      <c r="D979" s="1895"/>
      <c r="E979" s="1895"/>
      <c r="F979" s="1895"/>
      <c r="G979" s="1895"/>
      <c r="H979" s="1895"/>
      <c r="I979" s="1895"/>
      <c r="J979" s="1895"/>
      <c r="K979" s="1895"/>
    </row>
    <row r="980" spans="1:11" ht="15.75" customHeight="1">
      <c r="A980" s="1895"/>
      <c r="B980" s="1895"/>
      <c r="C980" s="1895"/>
      <c r="D980" s="1895"/>
      <c r="E980" s="1895"/>
      <c r="F980" s="1895"/>
      <c r="G980" s="1895"/>
      <c r="H980" s="1895"/>
      <c r="I980" s="1895"/>
      <c r="J980" s="1895"/>
      <c r="K980" s="1895"/>
    </row>
    <row r="981" spans="1:11" ht="15.75" customHeight="1">
      <c r="A981" s="1895"/>
      <c r="B981" s="1895"/>
      <c r="C981" s="1895"/>
      <c r="D981" s="1895"/>
      <c r="E981" s="1895"/>
      <c r="F981" s="1895"/>
      <c r="G981" s="1895"/>
      <c r="H981" s="1895"/>
      <c r="I981" s="1895"/>
      <c r="J981" s="1895"/>
      <c r="K981" s="1895"/>
    </row>
    <row r="982" spans="1:11" ht="15.75" customHeight="1">
      <c r="A982" s="1895"/>
      <c r="B982" s="1895"/>
      <c r="C982" s="1895"/>
      <c r="D982" s="1895"/>
      <c r="E982" s="1895"/>
      <c r="F982" s="1895"/>
      <c r="G982" s="1895"/>
      <c r="H982" s="1895"/>
      <c r="I982" s="1895"/>
      <c r="J982" s="1895"/>
      <c r="K982" s="1895"/>
    </row>
    <row r="983" spans="1:11" ht="15.75" customHeight="1">
      <c r="A983" s="1895"/>
      <c r="B983" s="1895"/>
      <c r="C983" s="1895"/>
      <c r="D983" s="1895"/>
      <c r="E983" s="1895"/>
      <c r="F983" s="1895"/>
      <c r="G983" s="1895"/>
      <c r="H983" s="1895"/>
      <c r="I983" s="1895"/>
      <c r="J983" s="1895"/>
      <c r="K983" s="1895"/>
    </row>
    <row r="984" spans="1:11" ht="15.75" customHeight="1">
      <c r="A984" s="1895"/>
      <c r="B984" s="1895"/>
      <c r="C984" s="1895"/>
      <c r="D984" s="1895"/>
      <c r="E984" s="1895"/>
      <c r="F984" s="1895"/>
      <c r="G984" s="1895"/>
      <c r="H984" s="1895"/>
      <c r="I984" s="1895"/>
      <c r="J984" s="1895"/>
      <c r="K984" s="1895"/>
    </row>
    <row r="985" spans="1:11" ht="15.75" customHeight="1">
      <c r="A985" s="1895"/>
      <c r="B985" s="1895"/>
      <c r="C985" s="1895"/>
      <c r="D985" s="1895"/>
      <c r="E985" s="1895"/>
      <c r="F985" s="1895"/>
      <c r="G985" s="1895"/>
      <c r="H985" s="1895"/>
      <c r="I985" s="1895"/>
      <c r="J985" s="1895"/>
      <c r="K985" s="1895"/>
    </row>
    <row r="986" spans="1:11" ht="15.75" customHeight="1">
      <c r="A986" s="1895"/>
      <c r="B986" s="1895"/>
      <c r="C986" s="1895"/>
      <c r="D986" s="1895"/>
      <c r="E986" s="1895"/>
      <c r="F986" s="1895"/>
      <c r="G986" s="1895"/>
      <c r="H986" s="1895"/>
      <c r="I986" s="1895"/>
      <c r="J986" s="1895"/>
      <c r="K986" s="1895"/>
    </row>
    <row r="987" spans="1:11" ht="15.75" customHeight="1">
      <c r="A987" s="1895"/>
      <c r="B987" s="1895"/>
      <c r="C987" s="1895"/>
      <c r="D987" s="1895"/>
      <c r="E987" s="1895"/>
      <c r="F987" s="1895"/>
      <c r="G987" s="1895"/>
      <c r="H987" s="1895"/>
      <c r="I987" s="1895"/>
      <c r="J987" s="1895"/>
      <c r="K987" s="1895"/>
    </row>
    <row r="988" spans="1:11" ht="15.75" customHeight="1">
      <c r="A988" s="1895"/>
      <c r="B988" s="1895"/>
      <c r="C988" s="1895"/>
      <c r="D988" s="1895"/>
      <c r="E988" s="1895"/>
      <c r="F988" s="1895"/>
      <c r="G988" s="1895"/>
      <c r="H988" s="1895"/>
      <c r="I988" s="1895"/>
      <c r="J988" s="1895"/>
      <c r="K988" s="1895"/>
    </row>
    <row r="989" spans="1:11" ht="15.75" customHeight="1">
      <c r="A989" s="1895"/>
      <c r="B989" s="1895"/>
      <c r="C989" s="1895"/>
      <c r="D989" s="1895"/>
      <c r="E989" s="1895"/>
      <c r="F989" s="1895"/>
      <c r="G989" s="1895"/>
      <c r="H989" s="1895"/>
      <c r="I989" s="1895"/>
      <c r="J989" s="1895"/>
      <c r="K989" s="1895"/>
    </row>
    <row r="990" spans="1:11" ht="15.75" customHeight="1">
      <c r="A990" s="1895"/>
      <c r="B990" s="1895"/>
      <c r="C990" s="1895"/>
      <c r="D990" s="1895"/>
      <c r="E990" s="1895"/>
      <c r="F990" s="1895"/>
      <c r="G990" s="1895"/>
      <c r="H990" s="1895"/>
      <c r="I990" s="1895"/>
      <c r="J990" s="1895"/>
      <c r="K990" s="1895"/>
    </row>
    <row r="991" spans="1:11" ht="15.75" customHeight="1">
      <c r="A991" s="1895"/>
      <c r="B991" s="1895"/>
      <c r="C991" s="1895"/>
      <c r="D991" s="1895"/>
      <c r="E991" s="1895"/>
      <c r="F991" s="1895"/>
      <c r="G991" s="1895"/>
      <c r="H991" s="1895"/>
      <c r="I991" s="1895"/>
      <c r="J991" s="1895"/>
      <c r="K991" s="1895"/>
    </row>
    <row r="992" spans="1:11" ht="15.75" customHeight="1">
      <c r="A992" s="1895"/>
      <c r="B992" s="1895"/>
      <c r="C992" s="1895"/>
      <c r="D992" s="1895"/>
      <c r="E992" s="1895"/>
      <c r="F992" s="1895"/>
      <c r="G992" s="1895"/>
      <c r="H992" s="1895"/>
      <c r="I992" s="1895"/>
      <c r="J992" s="1895"/>
      <c r="K992" s="1895"/>
    </row>
    <row r="993" spans="1:11" ht="15.75" customHeight="1">
      <c r="A993" s="1895"/>
      <c r="B993" s="1895"/>
      <c r="C993" s="1895"/>
      <c r="D993" s="1895"/>
      <c r="E993" s="1895"/>
      <c r="F993" s="1895"/>
      <c r="G993" s="1895"/>
      <c r="H993" s="1895"/>
      <c r="I993" s="1895"/>
      <c r="J993" s="1895"/>
      <c r="K993" s="1895"/>
    </row>
    <row r="994" spans="1:11" ht="15.75" customHeight="1">
      <c r="A994" s="1895"/>
      <c r="B994" s="1895"/>
      <c r="C994" s="1895"/>
      <c r="D994" s="1895"/>
      <c r="E994" s="1895"/>
      <c r="F994" s="1895"/>
      <c r="G994" s="1895"/>
      <c r="H994" s="1895"/>
      <c r="I994" s="1895"/>
      <c r="J994" s="1895"/>
      <c r="K994" s="1895"/>
    </row>
    <row r="995" spans="1:11" ht="15.75" customHeight="1">
      <c r="A995" s="1895"/>
      <c r="B995" s="1895"/>
      <c r="C995" s="1895"/>
      <c r="D995" s="1895"/>
      <c r="E995" s="1895"/>
      <c r="F995" s="1895"/>
      <c r="G995" s="1895"/>
      <c r="H995" s="1895"/>
      <c r="I995" s="1895"/>
      <c r="J995" s="1895"/>
      <c r="K995" s="1895"/>
    </row>
    <row r="996" spans="1:11" ht="15.75" customHeight="1">
      <c r="A996" s="1895"/>
      <c r="B996" s="1895"/>
      <c r="C996" s="1895"/>
      <c r="D996" s="1895"/>
      <c r="E996" s="1895"/>
      <c r="F996" s="1895"/>
      <c r="G996" s="1895"/>
      <c r="H996" s="1895"/>
      <c r="I996" s="1895"/>
      <c r="J996" s="1895"/>
      <c r="K996" s="1895"/>
    </row>
    <row r="997" spans="1:11" ht="15.75" customHeight="1">
      <c r="A997" s="1895"/>
      <c r="B997" s="1895"/>
      <c r="C997" s="1895"/>
      <c r="D997" s="1895"/>
      <c r="E997" s="1895"/>
      <c r="F997" s="1895"/>
      <c r="G997" s="1895"/>
      <c r="H997" s="1895"/>
      <c r="I997" s="1895"/>
      <c r="J997" s="1895"/>
      <c r="K997" s="1895"/>
    </row>
    <row r="998" spans="1:11" ht="15.75" customHeight="1">
      <c r="A998" s="1895"/>
      <c r="B998" s="1895"/>
      <c r="C998" s="1895"/>
      <c r="D998" s="1895"/>
      <c r="E998" s="1895"/>
      <c r="F998" s="1895"/>
      <c r="G998" s="1895"/>
      <c r="H998" s="1895"/>
      <c r="I998" s="1895"/>
      <c r="J998" s="1895"/>
    </row>
    <row r="999" spans="1:11" ht="15.75" customHeight="1">
      <c r="A999" s="1895"/>
      <c r="B999" s="1895"/>
      <c r="C999" s="1895"/>
      <c r="D999" s="1895"/>
      <c r="E999" s="1895"/>
      <c r="F999" s="1895"/>
      <c r="G999" s="1895"/>
      <c r="H999" s="1895"/>
      <c r="I999" s="1895"/>
      <c r="J999" s="1895"/>
    </row>
    <row r="1000" spans="1:11" ht="15.75" customHeight="1">
      <c r="A1000" s="1895"/>
      <c r="B1000" s="1895"/>
      <c r="C1000" s="1895"/>
      <c r="D1000" s="1895"/>
      <c r="E1000" s="1895"/>
      <c r="F1000" s="1895"/>
      <c r="G1000" s="1895"/>
      <c r="H1000" s="1895"/>
      <c r="I1000" s="1895"/>
      <c r="J1000" s="1895"/>
    </row>
  </sheetData>
  <mergeCells count="10">
    <mergeCell ref="B24:J24"/>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5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1"/>
  <sheetViews>
    <sheetView showGridLines="0" zoomScale="80" zoomScaleNormal="80" workbookViewId="0"/>
  </sheetViews>
  <sheetFormatPr defaultColWidth="16.5546875" defaultRowHeight="15" customHeight="1"/>
  <cols>
    <col min="1" max="1" width="7.44140625" style="1910" customWidth="1"/>
    <col min="2" max="2" width="5.88671875" style="1893" customWidth="1"/>
    <col min="3" max="3" width="65.5546875" style="1893" customWidth="1"/>
    <col min="4" max="8" width="15" style="1893" customWidth="1"/>
    <col min="9" max="9" width="22.6640625" style="1893" customWidth="1"/>
    <col min="10" max="10" width="20.109375" style="1893" customWidth="1"/>
    <col min="11" max="11" width="16.5546875" style="1893" customWidth="1"/>
    <col min="12" max="16384" width="16.5546875" style="1893"/>
  </cols>
  <sheetData>
    <row r="1" spans="1:11" ht="15.75" customHeight="1">
      <c r="A1" s="1915"/>
      <c r="B1" s="3046" t="s">
        <v>1578</v>
      </c>
      <c r="C1" s="3047"/>
      <c r="D1" s="3047"/>
      <c r="E1" s="3047"/>
      <c r="F1" s="3047"/>
      <c r="G1" s="3047"/>
      <c r="H1" s="3047"/>
      <c r="I1" s="3047"/>
      <c r="J1" s="3047"/>
    </row>
    <row r="2" spans="1:11" ht="15.75" customHeight="1">
      <c r="A2" s="1915"/>
      <c r="B2" s="3046" t="s">
        <v>1577</v>
      </c>
      <c r="C2" s="3047"/>
      <c r="D2" s="3047"/>
      <c r="E2" s="3047"/>
      <c r="F2" s="3047"/>
      <c r="G2" s="3047"/>
      <c r="H2" s="3047"/>
      <c r="I2" s="3047"/>
      <c r="J2" s="3047"/>
    </row>
    <row r="3" spans="1:11" ht="4.5" customHeight="1">
      <c r="A3" s="1915"/>
      <c r="B3" s="3046"/>
      <c r="C3" s="3047"/>
      <c r="D3" s="3047"/>
      <c r="E3" s="3047"/>
      <c r="F3" s="3047"/>
      <c r="G3" s="3047"/>
      <c r="H3" s="3047"/>
      <c r="I3" s="1895"/>
      <c r="J3" s="1896"/>
    </row>
    <row r="4" spans="1:11" ht="21" customHeight="1" thickBot="1">
      <c r="A4" s="1915"/>
      <c r="B4" s="3048" t="s">
        <v>126</v>
      </c>
      <c r="C4" s="3049"/>
      <c r="D4" s="3049"/>
      <c r="E4" s="3049"/>
      <c r="F4" s="3049"/>
      <c r="G4" s="3049"/>
      <c r="H4" s="3049"/>
      <c r="I4" s="3049"/>
      <c r="J4" s="3049"/>
    </row>
    <row r="5" spans="1:11" ht="18.75" customHeight="1" thickTop="1">
      <c r="A5" s="1915"/>
      <c r="B5" s="3050" t="s">
        <v>127</v>
      </c>
      <c r="C5" s="3077" t="s">
        <v>65</v>
      </c>
      <c r="D5" s="3075" t="s">
        <v>1510</v>
      </c>
      <c r="E5" s="3076"/>
      <c r="F5" s="3072" t="s">
        <v>1472</v>
      </c>
      <c r="G5" s="3055"/>
      <c r="H5" s="3072" t="s">
        <v>434</v>
      </c>
      <c r="I5" s="3056"/>
      <c r="J5" s="3057"/>
    </row>
    <row r="6" spans="1:11" ht="36" customHeight="1">
      <c r="A6" s="1915"/>
      <c r="B6" s="3051"/>
      <c r="C6" s="3065"/>
      <c r="D6" s="2030" t="s">
        <v>66</v>
      </c>
      <c r="E6" s="2030" t="s">
        <v>506</v>
      </c>
      <c r="F6" s="2030" t="s">
        <v>66</v>
      </c>
      <c r="G6" s="2030" t="s">
        <v>506</v>
      </c>
      <c r="H6" s="2030" t="s">
        <v>506</v>
      </c>
      <c r="I6" s="2029" t="s">
        <v>1576</v>
      </c>
      <c r="J6" s="2028" t="s">
        <v>700</v>
      </c>
    </row>
    <row r="7" spans="1:11" s="1934" customFormat="1" ht="21" customHeight="1">
      <c r="A7" s="2024"/>
      <c r="B7" s="2027">
        <v>1</v>
      </c>
      <c r="C7" s="2021" t="s">
        <v>1575</v>
      </c>
      <c r="D7" s="2026">
        <v>175617.34484228</v>
      </c>
      <c r="E7" s="2026">
        <v>80441.604486659999</v>
      </c>
      <c r="F7" s="2026">
        <v>334346.38694538001</v>
      </c>
      <c r="G7" s="2026">
        <v>155732.27714451999</v>
      </c>
      <c r="H7" s="2026">
        <v>175393.93766145001</v>
      </c>
      <c r="I7" s="2025">
        <v>19.081870072814951</v>
      </c>
      <c r="J7" s="1944">
        <v>12.62529571739579</v>
      </c>
    </row>
    <row r="8" spans="1:11" ht="21" customHeight="1">
      <c r="A8" s="1915"/>
      <c r="B8" s="2022">
        <v>2</v>
      </c>
      <c r="C8" s="2021" t="s">
        <v>1574</v>
      </c>
      <c r="D8" s="2020">
        <v>80725.671564470002</v>
      </c>
      <c r="E8" s="2020">
        <v>39633.658686139999</v>
      </c>
      <c r="F8" s="2020">
        <v>91571.299935240007</v>
      </c>
      <c r="G8" s="2020">
        <v>54363.535682550006</v>
      </c>
      <c r="H8" s="2020">
        <v>40597.277216949995</v>
      </c>
      <c r="I8" s="2019">
        <v>4.4167545326405895</v>
      </c>
      <c r="J8" s="1935">
        <v>-25.32259591426612</v>
      </c>
      <c r="K8" s="1934"/>
    </row>
    <row r="9" spans="1:11" s="1934" customFormat="1" ht="21" customHeight="1">
      <c r="A9" s="2024"/>
      <c r="B9" s="2022">
        <v>3</v>
      </c>
      <c r="C9" s="2021" t="s">
        <v>1573</v>
      </c>
      <c r="D9" s="2020">
        <v>123695.40749966999</v>
      </c>
      <c r="E9" s="2020">
        <v>67977.907014709999</v>
      </c>
      <c r="F9" s="2020">
        <v>123916.91272121001</v>
      </c>
      <c r="G9" s="2020">
        <v>86093.307059649989</v>
      </c>
      <c r="H9" s="2020">
        <v>36203.025892760001</v>
      </c>
      <c r="I9" s="2019">
        <v>3.9386848002799475</v>
      </c>
      <c r="J9" s="1935">
        <v>-57.949082072458168</v>
      </c>
    </row>
    <row r="10" spans="1:11" s="1941" customFormat="1" ht="21" customHeight="1">
      <c r="A10" s="2023"/>
      <c r="B10" s="2022">
        <v>4</v>
      </c>
      <c r="C10" s="2021" t="s">
        <v>1572</v>
      </c>
      <c r="D10" s="2020">
        <v>27485.973892999998</v>
      </c>
      <c r="E10" s="2020">
        <v>15018.27738</v>
      </c>
      <c r="F10" s="2020">
        <v>42691.24578908</v>
      </c>
      <c r="G10" s="2020">
        <v>27626.183844560001</v>
      </c>
      <c r="H10" s="2020">
        <v>31017.854730419996</v>
      </c>
      <c r="I10" s="2019">
        <v>3.3745674553802578</v>
      </c>
      <c r="J10" s="1935">
        <v>12.277015547798387</v>
      </c>
      <c r="K10" s="1934"/>
    </row>
    <row r="11" spans="1:11" s="1941" customFormat="1" ht="21" customHeight="1">
      <c r="A11" s="2023"/>
      <c r="B11" s="2022">
        <v>5</v>
      </c>
      <c r="C11" s="2021" t="s">
        <v>1571</v>
      </c>
      <c r="D11" s="2020">
        <v>39975.840137769999</v>
      </c>
      <c r="E11" s="2020">
        <v>17852.687877790002</v>
      </c>
      <c r="F11" s="2020">
        <v>76089.696823410006</v>
      </c>
      <c r="G11" s="2020">
        <v>51222.835887879999</v>
      </c>
      <c r="H11" s="2020">
        <v>26961.52110622</v>
      </c>
      <c r="I11" s="2019">
        <v>2.933261260759215</v>
      </c>
      <c r="J11" s="1935">
        <v>-47.364255338702456</v>
      </c>
      <c r="K11" s="1934"/>
    </row>
    <row r="12" spans="1:11" s="1941" customFormat="1" ht="21" customHeight="1">
      <c r="A12" s="2023"/>
      <c r="B12" s="2022">
        <v>6</v>
      </c>
      <c r="C12" s="2021" t="s">
        <v>1570</v>
      </c>
      <c r="D12" s="2020">
        <v>53364.330623580005</v>
      </c>
      <c r="E12" s="2020">
        <v>20965.776806379999</v>
      </c>
      <c r="F12" s="2020">
        <v>56256.698296919996</v>
      </c>
      <c r="G12" s="2020">
        <v>39732.888508919998</v>
      </c>
      <c r="H12" s="2020">
        <v>26511.418942299999</v>
      </c>
      <c r="I12" s="2019">
        <v>2.8842926867826582</v>
      </c>
      <c r="J12" s="1935">
        <v>-33.275883185919874</v>
      </c>
      <c r="K12" s="1934"/>
    </row>
    <row r="13" spans="1:11" s="1941" customFormat="1" ht="21" customHeight="1">
      <c r="A13" s="2023"/>
      <c r="B13" s="2022">
        <v>7</v>
      </c>
      <c r="C13" s="2021" t="s">
        <v>1569</v>
      </c>
      <c r="D13" s="2020">
        <v>7879.6788345499999</v>
      </c>
      <c r="E13" s="2020">
        <v>4257.2050166500003</v>
      </c>
      <c r="F13" s="2020">
        <v>23981.702577779997</v>
      </c>
      <c r="G13" s="2020">
        <v>11476.100320580001</v>
      </c>
      <c r="H13" s="2020">
        <v>23660.350852080002</v>
      </c>
      <c r="I13" s="2019">
        <v>2.574112576844434</v>
      </c>
      <c r="J13" s="1935">
        <v>106.17065197356355</v>
      </c>
      <c r="K13" s="1934"/>
    </row>
    <row r="14" spans="1:11" s="1910" customFormat="1" ht="21" customHeight="1">
      <c r="A14" s="1915"/>
      <c r="B14" s="2022">
        <v>8</v>
      </c>
      <c r="C14" s="2021" t="s">
        <v>1568</v>
      </c>
      <c r="D14" s="2020">
        <v>50478.174360609999</v>
      </c>
      <c r="E14" s="2020">
        <v>30650.16686134</v>
      </c>
      <c r="F14" s="2020">
        <v>47355.962568399998</v>
      </c>
      <c r="G14" s="2020">
        <v>32207.130231769999</v>
      </c>
      <c r="H14" s="2020">
        <v>23462.835184220003</v>
      </c>
      <c r="I14" s="2019">
        <v>2.5526239874342074</v>
      </c>
      <c r="J14" s="1935">
        <v>-27.150183778014426</v>
      </c>
      <c r="K14" s="1934"/>
    </row>
    <row r="15" spans="1:11" ht="21" customHeight="1">
      <c r="A15" s="1915"/>
      <c r="B15" s="2022">
        <v>9</v>
      </c>
      <c r="C15" s="2021" t="s">
        <v>1567</v>
      </c>
      <c r="D15" s="2020">
        <v>47196.270256620002</v>
      </c>
      <c r="E15" s="2020">
        <v>29117.792944689998</v>
      </c>
      <c r="F15" s="2020">
        <v>53717.820763620002</v>
      </c>
      <c r="G15" s="2020">
        <v>36512.674262860004</v>
      </c>
      <c r="H15" s="2020">
        <v>21691.88960807</v>
      </c>
      <c r="I15" s="2019">
        <v>2.3599551082204409</v>
      </c>
      <c r="J15" s="1935">
        <v>-40.590794714440904</v>
      </c>
      <c r="K15" s="1934"/>
    </row>
    <row r="16" spans="1:11" ht="21" customHeight="1">
      <c r="A16" s="1915"/>
      <c r="B16" s="2022">
        <v>10</v>
      </c>
      <c r="C16" s="2021" t="s">
        <v>1566</v>
      </c>
      <c r="D16" s="2020">
        <v>25615.448065419998</v>
      </c>
      <c r="E16" s="2020">
        <v>15197.038443959998</v>
      </c>
      <c r="F16" s="2020">
        <v>37250.415841820002</v>
      </c>
      <c r="G16" s="2020">
        <v>23562.49952822</v>
      </c>
      <c r="H16" s="2020">
        <v>20574.960955099999</v>
      </c>
      <c r="I16" s="2019">
        <v>2.2384395774059334</v>
      </c>
      <c r="J16" s="1935">
        <v>-12.679209052256645</v>
      </c>
      <c r="K16" s="1934"/>
    </row>
    <row r="17" spans="1:11" ht="21" customHeight="1">
      <c r="A17" s="1915"/>
      <c r="B17" s="2022">
        <v>11</v>
      </c>
      <c r="C17" s="2021" t="s">
        <v>1565</v>
      </c>
      <c r="D17" s="2020">
        <v>22820.658035419998</v>
      </c>
      <c r="E17" s="2020">
        <v>12777.18712242</v>
      </c>
      <c r="F17" s="2020">
        <v>21362.983686130003</v>
      </c>
      <c r="G17" s="2020">
        <v>10169.30492083</v>
      </c>
      <c r="H17" s="2020">
        <v>19798.72716269</v>
      </c>
      <c r="I17" s="2019">
        <v>2.1539897237200751</v>
      </c>
      <c r="J17" s="1935">
        <v>94.691056240587827</v>
      </c>
      <c r="K17" s="1934"/>
    </row>
    <row r="18" spans="1:11" s="1941" customFormat="1" ht="21" customHeight="1">
      <c r="A18" s="2023"/>
      <c r="B18" s="2022">
        <v>12</v>
      </c>
      <c r="C18" s="2021" t="s">
        <v>1564</v>
      </c>
      <c r="D18" s="2020">
        <v>7234.8795669199999</v>
      </c>
      <c r="E18" s="2020">
        <v>3221.8245225000001</v>
      </c>
      <c r="F18" s="2020">
        <v>39310.665804379998</v>
      </c>
      <c r="G18" s="2020">
        <v>29221.90270938</v>
      </c>
      <c r="H18" s="2020">
        <v>17767.953821799998</v>
      </c>
      <c r="I18" s="2019">
        <v>1.9330530507947115</v>
      </c>
      <c r="J18" s="1935">
        <v>-39.196451379270982</v>
      </c>
      <c r="K18" s="1934"/>
    </row>
    <row r="19" spans="1:11" ht="21" customHeight="1">
      <c r="A19" s="1915"/>
      <c r="B19" s="2022">
        <v>13</v>
      </c>
      <c r="C19" s="2021" t="s">
        <v>1563</v>
      </c>
      <c r="D19" s="2020">
        <v>26587.963256909999</v>
      </c>
      <c r="E19" s="2020">
        <v>14610.103426899999</v>
      </c>
      <c r="F19" s="2020">
        <v>33671.032693089997</v>
      </c>
      <c r="G19" s="2020">
        <v>19621.146134589999</v>
      </c>
      <c r="H19" s="2020">
        <v>15676.647062200002</v>
      </c>
      <c r="I19" s="2019">
        <v>1.7055306837097415</v>
      </c>
      <c r="J19" s="1935">
        <v>-20.103306123571773</v>
      </c>
      <c r="K19" s="1934"/>
    </row>
    <row r="20" spans="1:11" ht="21" customHeight="1">
      <c r="A20" s="1915"/>
      <c r="B20" s="2022">
        <v>14</v>
      </c>
      <c r="C20" s="2021" t="s">
        <v>747</v>
      </c>
      <c r="D20" s="2020">
        <v>25127.932272130001</v>
      </c>
      <c r="E20" s="2020">
        <v>13919.500289020001</v>
      </c>
      <c r="F20" s="2020">
        <v>28731.026261040002</v>
      </c>
      <c r="G20" s="2020">
        <v>18139.298926849999</v>
      </c>
      <c r="H20" s="2020">
        <v>14706.11895679</v>
      </c>
      <c r="I20" s="2019">
        <v>1.5999427058333584</v>
      </c>
      <c r="J20" s="1935">
        <v>-18.926751160036105</v>
      </c>
      <c r="K20" s="1934"/>
    </row>
    <row r="21" spans="1:11" ht="21" customHeight="1">
      <c r="A21" s="1915"/>
      <c r="B21" s="2022">
        <v>15</v>
      </c>
      <c r="C21" s="2021" t="s">
        <v>1562</v>
      </c>
      <c r="D21" s="2020">
        <v>27123.573201250001</v>
      </c>
      <c r="E21" s="2020">
        <v>15327.59125498</v>
      </c>
      <c r="F21" s="2020">
        <v>39558.688703730004</v>
      </c>
      <c r="G21" s="2020">
        <v>21134.682819549998</v>
      </c>
      <c r="H21" s="2020">
        <v>14482.05027086</v>
      </c>
      <c r="I21" s="2019">
        <v>1.5755652979861408</v>
      </c>
      <c r="J21" s="1935">
        <v>-31.477323816452941</v>
      </c>
      <c r="K21" s="1934"/>
    </row>
    <row r="22" spans="1:11" ht="21" customHeight="1">
      <c r="A22" s="1915"/>
      <c r="B22" s="2022">
        <v>16</v>
      </c>
      <c r="C22" s="2021" t="s">
        <v>1500</v>
      </c>
      <c r="D22" s="2020">
        <v>28103.235460659998</v>
      </c>
      <c r="E22" s="2020">
        <v>16095.652111200001</v>
      </c>
      <c r="F22" s="2020">
        <v>30909.54085718</v>
      </c>
      <c r="G22" s="2020">
        <v>21072.102416830003</v>
      </c>
      <c r="H22" s="2020">
        <v>13776.863835709999</v>
      </c>
      <c r="I22" s="2019">
        <v>1.4988449956082015</v>
      </c>
      <c r="J22" s="1935">
        <v>-34.620364104216748</v>
      </c>
      <c r="K22" s="1934"/>
    </row>
    <row r="23" spans="1:11" ht="21" customHeight="1">
      <c r="A23" s="1915"/>
      <c r="B23" s="2022">
        <v>17</v>
      </c>
      <c r="C23" s="2021" t="s">
        <v>1520</v>
      </c>
      <c r="D23" s="2020">
        <v>16504.580625040002</v>
      </c>
      <c r="E23" s="2020">
        <v>9339.3301181499992</v>
      </c>
      <c r="F23" s="2020">
        <v>23152.34829898</v>
      </c>
      <c r="G23" s="2020">
        <v>14332.328430170001</v>
      </c>
      <c r="H23" s="2020">
        <v>13508.007841129998</v>
      </c>
      <c r="I23" s="2019">
        <v>1.4695949814670308</v>
      </c>
      <c r="J23" s="1935">
        <v>-5.7514771103401525</v>
      </c>
      <c r="K23" s="1934"/>
    </row>
    <row r="24" spans="1:11" ht="21" customHeight="1">
      <c r="A24" s="1915"/>
      <c r="B24" s="2022">
        <v>18</v>
      </c>
      <c r="C24" s="2021" t="s">
        <v>1517</v>
      </c>
      <c r="D24" s="2020">
        <v>15277.71324273</v>
      </c>
      <c r="E24" s="2020">
        <v>9073.7305983899987</v>
      </c>
      <c r="F24" s="2020">
        <v>16961.267049120001</v>
      </c>
      <c r="G24" s="2020">
        <v>11445.202375360001</v>
      </c>
      <c r="H24" s="2020">
        <v>10851.03878049</v>
      </c>
      <c r="I24" s="2019">
        <v>1.1805317499858836</v>
      </c>
      <c r="J24" s="1935">
        <v>-5.1913769226934363</v>
      </c>
      <c r="K24" s="1934"/>
    </row>
    <row r="25" spans="1:11" ht="21" customHeight="1">
      <c r="A25" s="1915"/>
      <c r="B25" s="2022">
        <v>19</v>
      </c>
      <c r="C25" s="2021" t="s">
        <v>1561</v>
      </c>
      <c r="D25" s="2020">
        <v>19191.852366979998</v>
      </c>
      <c r="E25" s="2020">
        <v>10616.15495876</v>
      </c>
      <c r="F25" s="2020">
        <v>20969.885921929999</v>
      </c>
      <c r="G25" s="2020">
        <v>12053.937310180001</v>
      </c>
      <c r="H25" s="2020">
        <v>10578.751008020001</v>
      </c>
      <c r="I25" s="2019">
        <v>1.15090837778748</v>
      </c>
      <c r="J25" s="1935">
        <v>-12.23821116867888</v>
      </c>
      <c r="K25" s="1934"/>
    </row>
    <row r="26" spans="1:11" ht="21" customHeight="1">
      <c r="A26" s="2004"/>
      <c r="B26" s="2022">
        <v>20</v>
      </c>
      <c r="C26" s="2021" t="s">
        <v>1560</v>
      </c>
      <c r="D26" s="2020">
        <v>71528.371923839994</v>
      </c>
      <c r="E26" s="2020">
        <v>38138.785929290003</v>
      </c>
      <c r="F26" s="2020">
        <v>51330.341172349996</v>
      </c>
      <c r="G26" s="2020">
        <v>29874.676106880001</v>
      </c>
      <c r="H26" s="2020">
        <v>10489.001420280001</v>
      </c>
      <c r="I26" s="2019">
        <v>1.1411441294036559</v>
      </c>
      <c r="J26" s="1935">
        <v>-64.889991165914495</v>
      </c>
      <c r="K26" s="1934"/>
    </row>
    <row r="27" spans="1:11" ht="21" customHeight="1">
      <c r="A27" s="2004"/>
      <c r="B27" s="2018" t="s">
        <v>1489</v>
      </c>
      <c r="C27" s="2017" t="s">
        <v>1488</v>
      </c>
      <c r="D27" s="2014">
        <v>891534.90002985019</v>
      </c>
      <c r="E27" s="2014">
        <v>464231.97584992996</v>
      </c>
      <c r="F27" s="2014">
        <v>1193135.9227107901</v>
      </c>
      <c r="G27" s="2014">
        <v>705594.01462212997</v>
      </c>
      <c r="H27" s="2014">
        <v>567710.23230954015</v>
      </c>
      <c r="I27" s="2013">
        <v>61.763667754858929</v>
      </c>
      <c r="J27" s="1925">
        <v>-19.541518132977831</v>
      </c>
    </row>
    <row r="28" spans="1:11" ht="21" customHeight="1">
      <c r="A28" s="2004"/>
      <c r="B28" s="2016" t="s">
        <v>1487</v>
      </c>
      <c r="C28" s="2015" t="s">
        <v>1486</v>
      </c>
      <c r="D28" s="2014">
        <v>648302.17117124982</v>
      </c>
      <c r="E28" s="2014">
        <v>339411.21808617003</v>
      </c>
      <c r="F28" s="2014">
        <v>727312.43011481012</v>
      </c>
      <c r="G28" s="2014">
        <v>441870.42320267018</v>
      </c>
      <c r="H28" s="2014">
        <v>351455.11674775986</v>
      </c>
      <c r="I28" s="2013">
        <v>38.236332245141071</v>
      </c>
      <c r="J28" s="1925">
        <v>-20.461950315565712</v>
      </c>
    </row>
    <row r="29" spans="1:11" ht="21" customHeight="1">
      <c r="A29" s="2004"/>
      <c r="B29" s="2012" t="s">
        <v>1485</v>
      </c>
      <c r="C29" s="2011" t="s">
        <v>1559</v>
      </c>
      <c r="D29" s="2010">
        <v>1539837.0712011</v>
      </c>
      <c r="E29" s="2010">
        <v>803643.1939361</v>
      </c>
      <c r="F29" s="2010">
        <v>1920448.3528256002</v>
      </c>
      <c r="G29" s="2010">
        <v>1147464.4378248001</v>
      </c>
      <c r="H29" s="2010">
        <v>919165.34905730002</v>
      </c>
      <c r="I29" s="2009">
        <v>100</v>
      </c>
      <c r="J29" s="1925">
        <v>-19.895962022167513</v>
      </c>
    </row>
    <row r="30" spans="1:11" s="1910" customFormat="1" ht="21" customHeight="1">
      <c r="A30" s="2004"/>
      <c r="B30" s="3073" t="s">
        <v>1483</v>
      </c>
      <c r="C30" s="2008" t="s">
        <v>1558</v>
      </c>
      <c r="D30" s="2007"/>
      <c r="E30" s="2007"/>
      <c r="F30" s="2007"/>
      <c r="G30" s="2007"/>
      <c r="H30" s="2006"/>
      <c r="I30" s="2006"/>
      <c r="J30" s="2005"/>
    </row>
    <row r="31" spans="1:11" s="1910" customFormat="1" ht="21" customHeight="1" thickBot="1">
      <c r="A31" s="2004"/>
      <c r="B31" s="3074"/>
      <c r="C31" s="2003" t="s">
        <v>1481</v>
      </c>
      <c r="D31" s="1913">
        <v>14306.1424799628</v>
      </c>
      <c r="E31" s="1913">
        <v>2443.4880401278201</v>
      </c>
      <c r="F31" s="1913">
        <v>14431.144485099499</v>
      </c>
      <c r="G31" s="1913">
        <v>971.90260838015297</v>
      </c>
      <c r="H31" s="1913">
        <v>1487.67053458646</v>
      </c>
      <c r="I31" s="1912" t="s">
        <v>73</v>
      </c>
      <c r="J31" s="2002" t="s">
        <v>73</v>
      </c>
    </row>
    <row r="32" spans="1:11" ht="21" customHeight="1" thickTop="1">
      <c r="A32" s="1915"/>
      <c r="B32" s="3042" t="s">
        <v>1557</v>
      </c>
      <c r="C32" s="3043"/>
      <c r="D32" s="3043"/>
      <c r="E32" s="3043"/>
      <c r="F32" s="3043"/>
      <c r="G32" s="3043"/>
      <c r="H32" s="3043"/>
      <c r="I32" s="1909"/>
      <c r="J32" s="1909"/>
    </row>
    <row r="33" spans="1:10" ht="17.25" customHeight="1">
      <c r="A33" s="1915"/>
      <c r="B33" s="1906" t="s">
        <v>1556</v>
      </c>
      <c r="C33" s="1906"/>
      <c r="D33" s="1906"/>
      <c r="E33" s="1906"/>
      <c r="F33" s="1906"/>
      <c r="G33" s="2001"/>
      <c r="H33" s="1905"/>
      <c r="I33" s="1894"/>
      <c r="J33" s="1905"/>
    </row>
    <row r="34" spans="1:10" ht="17.25" customHeight="1">
      <c r="A34" s="1915"/>
      <c r="B34" s="1906" t="s">
        <v>1477</v>
      </c>
      <c r="C34" s="1906"/>
      <c r="D34" s="1906"/>
      <c r="E34" s="1906"/>
      <c r="F34" s="1906"/>
      <c r="G34" s="2001"/>
      <c r="H34" s="1905"/>
      <c r="I34" s="1894"/>
      <c r="J34" s="1905"/>
    </row>
    <row r="35" spans="1:10" ht="16.5" customHeight="1">
      <c r="A35" s="1915"/>
      <c r="B35" s="3042" t="s">
        <v>1555</v>
      </c>
      <c r="C35" s="3043"/>
      <c r="D35" s="1906"/>
      <c r="E35" s="1906"/>
      <c r="F35" s="1906"/>
      <c r="G35" s="2001"/>
      <c r="H35" s="1905"/>
      <c r="I35" s="1894"/>
      <c r="J35" s="1905"/>
    </row>
    <row r="36" spans="1:10" ht="16.5" customHeight="1">
      <c r="A36" s="1915"/>
      <c r="B36" s="3042" t="s">
        <v>1476</v>
      </c>
      <c r="C36" s="3043"/>
      <c r="D36" s="1906"/>
      <c r="E36" s="1906"/>
      <c r="F36" s="1906"/>
      <c r="G36" s="2001"/>
      <c r="H36" s="1905"/>
      <c r="I36" s="1894"/>
      <c r="J36" s="1905"/>
    </row>
    <row r="37" spans="1:10" ht="21" customHeight="1">
      <c r="A37" s="1915"/>
      <c r="B37" s="1897"/>
      <c r="C37" s="1896"/>
      <c r="D37" s="1983"/>
      <c r="E37" s="1983"/>
      <c r="F37" s="1983"/>
      <c r="G37" s="1983"/>
      <c r="H37" s="1983"/>
      <c r="I37" s="2000"/>
      <c r="J37" s="1896"/>
    </row>
    <row r="38" spans="1:10" ht="21" customHeight="1">
      <c r="A38" s="1915"/>
      <c r="B38" s="1897"/>
      <c r="C38" s="1896"/>
      <c r="D38" s="1994"/>
      <c r="E38" s="1994"/>
      <c r="F38" s="1994"/>
      <c r="G38" s="1994"/>
      <c r="H38" s="1994"/>
      <c r="I38" s="1994"/>
      <c r="J38" s="1994"/>
    </row>
    <row r="39" spans="1:10" ht="21" customHeight="1">
      <c r="A39" s="1915"/>
      <c r="B39" s="1897"/>
      <c r="C39" s="1896"/>
      <c r="D39" s="1896"/>
      <c r="E39" s="1896"/>
      <c r="F39" s="1896"/>
      <c r="G39" s="1898"/>
      <c r="H39" s="1897"/>
      <c r="I39" s="1897"/>
      <c r="J39" s="1896"/>
    </row>
    <row r="40" spans="1:10" ht="21" customHeight="1">
      <c r="A40" s="1915"/>
      <c r="B40" s="1897"/>
      <c r="C40" s="1896"/>
      <c r="D40" s="1896"/>
      <c r="E40" s="1896"/>
      <c r="F40" s="1896"/>
      <c r="G40" s="1898"/>
      <c r="H40" s="1897"/>
      <c r="I40" s="1897"/>
      <c r="J40" s="1896"/>
    </row>
    <row r="41" spans="1:10" ht="21" customHeight="1">
      <c r="A41" s="1915"/>
      <c r="B41" s="1897"/>
      <c r="C41" s="1896"/>
      <c r="D41" s="1896"/>
      <c r="E41" s="1896"/>
      <c r="F41" s="1896"/>
      <c r="G41" s="1898"/>
      <c r="H41" s="1897"/>
      <c r="I41" s="1897"/>
      <c r="J41" s="1896"/>
    </row>
    <row r="42" spans="1:10" ht="21" customHeight="1">
      <c r="A42" s="1915"/>
      <c r="B42" s="1897"/>
      <c r="C42" s="1896"/>
      <c r="D42" s="1896"/>
      <c r="E42" s="1896"/>
      <c r="F42" s="1896"/>
      <c r="G42" s="1898"/>
      <c r="H42" s="1897"/>
      <c r="I42" s="1897"/>
      <c r="J42" s="1896"/>
    </row>
    <row r="43" spans="1:10" ht="21" customHeight="1">
      <c r="A43" s="1915"/>
      <c r="B43" s="1897"/>
      <c r="C43" s="1896"/>
      <c r="D43" s="1896"/>
      <c r="E43" s="1896"/>
      <c r="F43" s="1896"/>
      <c r="G43" s="1898"/>
      <c r="H43" s="1897"/>
      <c r="I43" s="1897"/>
      <c r="J43" s="1896"/>
    </row>
    <row r="44" spans="1:10" ht="21" customHeight="1">
      <c r="A44" s="1915"/>
      <c r="B44" s="1897"/>
      <c r="C44" s="1896"/>
      <c r="D44" s="1896"/>
      <c r="E44" s="1896"/>
      <c r="F44" s="1896"/>
      <c r="G44" s="1898"/>
      <c r="H44" s="1897"/>
      <c r="I44" s="1897"/>
      <c r="J44" s="1896"/>
    </row>
    <row r="45" spans="1:10" ht="21" customHeight="1">
      <c r="A45" s="1915"/>
      <c r="B45" s="1897"/>
      <c r="C45" s="1896"/>
      <c r="D45" s="1896"/>
      <c r="E45" s="1896"/>
      <c r="F45" s="1896"/>
      <c r="G45" s="1898"/>
      <c r="H45" s="1897"/>
      <c r="I45" s="1897"/>
      <c r="J45" s="1896"/>
    </row>
    <row r="46" spans="1:10" ht="21" customHeight="1">
      <c r="A46" s="1915"/>
      <c r="B46" s="1897"/>
      <c r="C46" s="1896"/>
      <c r="D46" s="1896"/>
      <c r="E46" s="1896"/>
      <c r="F46" s="1896"/>
      <c r="G46" s="1898"/>
      <c r="H46" s="1897"/>
      <c r="I46" s="1897"/>
      <c r="J46" s="1896"/>
    </row>
    <row r="47" spans="1:10" ht="21" customHeight="1">
      <c r="A47" s="1915"/>
      <c r="B47" s="1897"/>
      <c r="C47" s="1896"/>
      <c r="D47" s="1896"/>
      <c r="E47" s="1896"/>
      <c r="F47" s="1896"/>
      <c r="G47" s="1898"/>
      <c r="H47" s="1897"/>
      <c r="I47" s="1897"/>
      <c r="J47" s="1896"/>
    </row>
    <row r="48" spans="1:10" ht="21" customHeight="1">
      <c r="A48" s="1915"/>
      <c r="B48" s="1897"/>
      <c r="C48" s="1896"/>
      <c r="D48" s="1896"/>
      <c r="E48" s="1896"/>
      <c r="F48" s="1896"/>
      <c r="G48" s="1898"/>
      <c r="H48" s="1897"/>
      <c r="I48" s="1897"/>
      <c r="J48" s="1896"/>
    </row>
    <row r="49" spans="1:10" ht="21" customHeight="1">
      <c r="A49" s="1915"/>
      <c r="B49" s="1897"/>
      <c r="C49" s="1896"/>
      <c r="D49" s="1896"/>
      <c r="E49" s="1896"/>
      <c r="F49" s="1896"/>
      <c r="G49" s="1898"/>
      <c r="H49" s="1897"/>
      <c r="I49" s="1897"/>
      <c r="J49" s="1896"/>
    </row>
    <row r="50" spans="1:10" ht="21" customHeight="1">
      <c r="A50" s="1915"/>
      <c r="B50" s="1897"/>
      <c r="C50" s="1896"/>
      <c r="D50" s="1896"/>
      <c r="E50" s="1896"/>
      <c r="F50" s="1896"/>
      <c r="G50" s="1898"/>
      <c r="H50" s="1897"/>
      <c r="I50" s="1897"/>
      <c r="J50" s="1896"/>
    </row>
    <row r="51" spans="1:10" ht="21" customHeight="1">
      <c r="A51" s="1915"/>
      <c r="B51" s="1897"/>
      <c r="C51" s="1896"/>
      <c r="D51" s="1896"/>
      <c r="E51" s="1896"/>
      <c r="F51" s="1896"/>
      <c r="G51" s="1898"/>
      <c r="H51" s="1897"/>
      <c r="I51" s="1897"/>
      <c r="J51" s="1896"/>
    </row>
    <row r="52" spans="1:10" ht="21" customHeight="1">
      <c r="A52" s="1915"/>
      <c r="B52" s="1897"/>
      <c r="C52" s="1896"/>
      <c r="D52" s="1896"/>
      <c r="E52" s="1896"/>
      <c r="F52" s="1896"/>
      <c r="G52" s="1898"/>
      <c r="H52" s="1897"/>
      <c r="I52" s="1897"/>
      <c r="J52" s="1896"/>
    </row>
    <row r="53" spans="1:10" ht="21" customHeight="1">
      <c r="A53" s="1915"/>
      <c r="B53" s="1897"/>
      <c r="C53" s="1896"/>
      <c r="D53" s="1896"/>
      <c r="E53" s="1896"/>
      <c r="F53" s="1896"/>
      <c r="G53" s="1898"/>
      <c r="H53" s="1897"/>
      <c r="I53" s="1897"/>
      <c r="J53" s="1896"/>
    </row>
    <row r="54" spans="1:10" ht="21" customHeight="1">
      <c r="A54" s="1915"/>
      <c r="B54" s="1897"/>
      <c r="C54" s="1896"/>
      <c r="D54" s="1896"/>
      <c r="E54" s="1896"/>
      <c r="F54" s="1896"/>
      <c r="G54" s="1898"/>
      <c r="H54" s="1897"/>
      <c r="I54" s="1897"/>
      <c r="J54" s="1896"/>
    </row>
    <row r="55" spans="1:10" ht="21" customHeight="1">
      <c r="A55" s="1915"/>
      <c r="B55" s="1897"/>
      <c r="C55" s="1896"/>
      <c r="D55" s="1896"/>
      <c r="E55" s="1896"/>
      <c r="F55" s="1896"/>
      <c r="G55" s="1898"/>
      <c r="H55" s="1897"/>
      <c r="I55" s="1897"/>
      <c r="J55" s="1896"/>
    </row>
    <row r="56" spans="1:10" ht="21" customHeight="1">
      <c r="A56" s="1915"/>
      <c r="B56" s="1897"/>
      <c r="C56" s="1896"/>
      <c r="D56" s="1896"/>
      <c r="E56" s="1896"/>
      <c r="F56" s="1896"/>
      <c r="G56" s="1898"/>
      <c r="H56" s="1897"/>
      <c r="I56" s="1897"/>
      <c r="J56" s="1896"/>
    </row>
    <row r="57" spans="1:10" ht="21" customHeight="1">
      <c r="A57" s="1915"/>
      <c r="B57" s="1897"/>
      <c r="C57" s="1896"/>
      <c r="D57" s="1896"/>
      <c r="E57" s="1896"/>
      <c r="F57" s="1896"/>
      <c r="G57" s="1898"/>
      <c r="H57" s="1897"/>
      <c r="I57" s="1897"/>
      <c r="J57" s="1896"/>
    </row>
    <row r="58" spans="1:10" ht="21" customHeight="1">
      <c r="A58" s="1915"/>
      <c r="B58" s="1897"/>
      <c r="C58" s="1896"/>
      <c r="D58" s="1896"/>
      <c r="E58" s="1896"/>
      <c r="F58" s="1896"/>
      <c r="G58" s="1898"/>
      <c r="H58" s="1897"/>
      <c r="I58" s="1897"/>
      <c r="J58" s="1896"/>
    </row>
    <row r="59" spans="1:10" ht="21" customHeight="1">
      <c r="A59" s="1915"/>
      <c r="B59" s="1897"/>
      <c r="C59" s="1896"/>
      <c r="D59" s="1896"/>
      <c r="E59" s="1896"/>
      <c r="F59" s="1896"/>
      <c r="G59" s="1898"/>
      <c r="H59" s="1897"/>
      <c r="I59" s="1897"/>
      <c r="J59" s="1896"/>
    </row>
    <row r="60" spans="1:10" ht="21" customHeight="1">
      <c r="A60" s="1915"/>
      <c r="B60" s="1897"/>
      <c r="C60" s="1896"/>
      <c r="D60" s="1896"/>
      <c r="E60" s="1896"/>
      <c r="F60" s="1896"/>
      <c r="G60" s="1898"/>
      <c r="H60" s="1897"/>
      <c r="I60" s="1897"/>
      <c r="J60" s="1896"/>
    </row>
    <row r="61" spans="1:10" ht="21" customHeight="1">
      <c r="A61" s="1915"/>
      <c r="B61" s="1897"/>
      <c r="C61" s="1896"/>
      <c r="D61" s="1896"/>
      <c r="E61" s="1896"/>
      <c r="F61" s="1896"/>
      <c r="G61" s="1898"/>
      <c r="H61" s="1897"/>
      <c r="I61" s="1897"/>
      <c r="J61" s="1896"/>
    </row>
    <row r="62" spans="1:10" ht="21" customHeight="1">
      <c r="A62" s="1915"/>
      <c r="B62" s="1897"/>
      <c r="C62" s="1896"/>
      <c r="D62" s="1896"/>
      <c r="E62" s="1896"/>
      <c r="F62" s="1896"/>
      <c r="G62" s="1898"/>
      <c r="H62" s="1897"/>
      <c r="I62" s="1897"/>
      <c r="J62" s="1896"/>
    </row>
    <row r="63" spans="1:10" ht="21" customHeight="1">
      <c r="A63" s="1915"/>
      <c r="B63" s="1897"/>
      <c r="C63" s="1896"/>
      <c r="D63" s="1896"/>
      <c r="E63" s="1896"/>
      <c r="F63" s="1896"/>
      <c r="G63" s="1898"/>
      <c r="H63" s="1897"/>
      <c r="I63" s="1897"/>
      <c r="J63" s="1896"/>
    </row>
    <row r="64" spans="1:10" ht="21" customHeight="1">
      <c r="A64" s="1915"/>
      <c r="B64" s="1897"/>
      <c r="C64" s="1896"/>
      <c r="D64" s="1896"/>
      <c r="E64" s="1896"/>
      <c r="F64" s="1896"/>
      <c r="G64" s="1898"/>
      <c r="H64" s="1897"/>
      <c r="I64" s="1897"/>
      <c r="J64" s="1896"/>
    </row>
    <row r="65" spans="1:10" ht="21" customHeight="1">
      <c r="A65" s="1915"/>
      <c r="B65" s="1897"/>
      <c r="C65" s="1896"/>
      <c r="D65" s="1896"/>
      <c r="E65" s="1896"/>
      <c r="F65" s="1896"/>
      <c r="G65" s="1898"/>
      <c r="H65" s="1897"/>
      <c r="I65" s="1897"/>
      <c r="J65" s="1896"/>
    </row>
    <row r="66" spans="1:10" ht="21" customHeight="1">
      <c r="A66" s="1915"/>
      <c r="B66" s="1897"/>
      <c r="C66" s="1896"/>
      <c r="D66" s="1896"/>
      <c r="E66" s="1896"/>
      <c r="F66" s="1896"/>
      <c r="G66" s="1898"/>
      <c r="H66" s="1897"/>
      <c r="I66" s="1897"/>
      <c r="J66" s="1896"/>
    </row>
    <row r="67" spans="1:10" ht="21" customHeight="1">
      <c r="A67" s="1915"/>
      <c r="B67" s="1897"/>
      <c r="C67" s="1896"/>
      <c r="D67" s="1896"/>
      <c r="E67" s="1896"/>
      <c r="F67" s="1896"/>
      <c r="G67" s="1898"/>
      <c r="H67" s="1897"/>
      <c r="I67" s="1897"/>
      <c r="J67" s="1896"/>
    </row>
    <row r="68" spans="1:10" ht="21" customHeight="1">
      <c r="A68" s="1915"/>
      <c r="B68" s="1897"/>
      <c r="C68" s="1896"/>
      <c r="D68" s="1896"/>
      <c r="E68" s="1896"/>
      <c r="F68" s="1896"/>
      <c r="G68" s="1898"/>
      <c r="H68" s="1897"/>
      <c r="I68" s="1897"/>
      <c r="J68" s="1896"/>
    </row>
    <row r="69" spans="1:10" ht="21" customHeight="1">
      <c r="A69" s="1915"/>
      <c r="B69" s="1897"/>
      <c r="C69" s="1896"/>
      <c r="D69" s="1896"/>
      <c r="E69" s="1896"/>
      <c r="F69" s="1896"/>
      <c r="G69" s="1898"/>
      <c r="H69" s="1897"/>
      <c r="I69" s="1897"/>
      <c r="J69" s="1896"/>
    </row>
    <row r="70" spans="1:10" ht="21" customHeight="1">
      <c r="A70" s="1915"/>
      <c r="B70" s="1897"/>
      <c r="C70" s="1896"/>
      <c r="D70" s="1896"/>
      <c r="E70" s="1896"/>
      <c r="F70" s="1896"/>
      <c r="G70" s="1898"/>
      <c r="H70" s="1897"/>
      <c r="I70" s="1897"/>
      <c r="J70" s="1896"/>
    </row>
    <row r="71" spans="1:10" ht="21" customHeight="1">
      <c r="A71" s="1915"/>
      <c r="B71" s="1897"/>
      <c r="C71" s="1896"/>
      <c r="D71" s="1896"/>
      <c r="E71" s="1896"/>
      <c r="F71" s="1896"/>
      <c r="G71" s="1898"/>
      <c r="H71" s="1897"/>
      <c r="I71" s="1897"/>
      <c r="J71" s="1896"/>
    </row>
    <row r="72" spans="1:10" ht="21" customHeight="1">
      <c r="A72" s="1915"/>
      <c r="B72" s="1897"/>
      <c r="C72" s="1896"/>
      <c r="D72" s="1896"/>
      <c r="E72" s="1896"/>
      <c r="F72" s="1896"/>
      <c r="G72" s="1898"/>
      <c r="H72" s="1897"/>
      <c r="I72" s="1897"/>
      <c r="J72" s="1896"/>
    </row>
    <row r="73" spans="1:10" ht="21" customHeight="1">
      <c r="A73" s="1915"/>
      <c r="B73" s="1897"/>
      <c r="C73" s="1896"/>
      <c r="D73" s="1896"/>
      <c r="E73" s="1896"/>
      <c r="F73" s="1896"/>
      <c r="G73" s="1898"/>
      <c r="H73" s="1897"/>
      <c r="I73" s="1897"/>
      <c r="J73" s="1896"/>
    </row>
    <row r="74" spans="1:10" ht="21" customHeight="1">
      <c r="A74" s="1915"/>
      <c r="B74" s="1897"/>
      <c r="C74" s="1896"/>
      <c r="D74" s="1896"/>
      <c r="E74" s="1896"/>
      <c r="F74" s="1896"/>
      <c r="G74" s="1898"/>
      <c r="H74" s="1897"/>
      <c r="I74" s="1897"/>
      <c r="J74" s="1896"/>
    </row>
    <row r="75" spans="1:10" ht="21" customHeight="1">
      <c r="A75" s="1915"/>
      <c r="B75" s="1897"/>
      <c r="C75" s="1896"/>
      <c r="D75" s="1896"/>
      <c r="E75" s="1896"/>
      <c r="F75" s="1896"/>
      <c r="G75" s="1898"/>
      <c r="H75" s="1897"/>
      <c r="I75" s="1897"/>
      <c r="J75" s="1896"/>
    </row>
    <row r="76" spans="1:10" ht="21" customHeight="1">
      <c r="A76" s="1915"/>
      <c r="B76" s="1897"/>
      <c r="C76" s="1896"/>
      <c r="D76" s="1896"/>
      <c r="E76" s="1896"/>
      <c r="F76" s="1896"/>
      <c r="G76" s="1898"/>
      <c r="H76" s="1897"/>
      <c r="I76" s="1897"/>
      <c r="J76" s="1896"/>
    </row>
    <row r="77" spans="1:10" ht="21" customHeight="1">
      <c r="A77" s="1915"/>
      <c r="B77" s="1897"/>
      <c r="C77" s="1896"/>
      <c r="D77" s="1896"/>
      <c r="E77" s="1896"/>
      <c r="F77" s="1896"/>
      <c r="G77" s="1898"/>
      <c r="H77" s="1897"/>
      <c r="I77" s="1897"/>
      <c r="J77" s="1896"/>
    </row>
    <row r="78" spans="1:10" ht="21" customHeight="1">
      <c r="A78" s="1915"/>
      <c r="B78" s="1897"/>
      <c r="C78" s="1896"/>
      <c r="D78" s="1896"/>
      <c r="E78" s="1896"/>
      <c r="F78" s="1896"/>
      <c r="G78" s="1898"/>
      <c r="H78" s="1897"/>
      <c r="I78" s="1897"/>
      <c r="J78" s="1896"/>
    </row>
    <row r="79" spans="1:10" ht="21" customHeight="1">
      <c r="A79" s="1915"/>
      <c r="B79" s="1897"/>
      <c r="C79" s="1896"/>
      <c r="D79" s="1896"/>
      <c r="E79" s="1896"/>
      <c r="F79" s="1896"/>
      <c r="G79" s="1898"/>
      <c r="H79" s="1897"/>
      <c r="I79" s="1897"/>
      <c r="J79" s="1896"/>
    </row>
    <row r="80" spans="1:10" ht="21" customHeight="1">
      <c r="A80" s="1915"/>
      <c r="B80" s="1897"/>
      <c r="C80" s="1896"/>
      <c r="D80" s="1896"/>
      <c r="E80" s="1896"/>
      <c r="F80" s="1896"/>
      <c r="G80" s="1898"/>
      <c r="H80" s="1897"/>
      <c r="I80" s="1897"/>
      <c r="J80" s="1896"/>
    </row>
    <row r="81" spans="1:10" ht="21" customHeight="1">
      <c r="A81" s="1915"/>
      <c r="B81" s="1897"/>
      <c r="C81" s="1896"/>
      <c r="D81" s="1896"/>
      <c r="E81" s="1896"/>
      <c r="F81" s="1896"/>
      <c r="G81" s="1898"/>
      <c r="H81" s="1897"/>
      <c r="I81" s="1897"/>
      <c r="J81" s="1896"/>
    </row>
    <row r="82" spans="1:10" ht="21" customHeight="1">
      <c r="A82" s="1915"/>
      <c r="B82" s="1897"/>
      <c r="C82" s="1896"/>
      <c r="D82" s="1896"/>
      <c r="E82" s="1896"/>
      <c r="F82" s="1896"/>
      <c r="G82" s="1898"/>
      <c r="H82" s="1897"/>
      <c r="I82" s="1897"/>
      <c r="J82" s="1896"/>
    </row>
    <row r="83" spans="1:10" ht="21" customHeight="1">
      <c r="A83" s="1915"/>
      <c r="B83" s="1897"/>
      <c r="C83" s="1896"/>
      <c r="D83" s="1896"/>
      <c r="E83" s="1896"/>
      <c r="F83" s="1896"/>
      <c r="G83" s="1898"/>
      <c r="H83" s="1897"/>
      <c r="I83" s="1897"/>
      <c r="J83" s="1896"/>
    </row>
    <row r="84" spans="1:10" ht="21" customHeight="1">
      <c r="A84" s="1915"/>
      <c r="B84" s="1897"/>
      <c r="C84" s="1896"/>
      <c r="D84" s="1896"/>
      <c r="E84" s="1896"/>
      <c r="F84" s="1896"/>
      <c r="G84" s="1898"/>
      <c r="H84" s="1897"/>
      <c r="I84" s="1897"/>
      <c r="J84" s="1896"/>
    </row>
    <row r="85" spans="1:10" ht="21" customHeight="1">
      <c r="A85" s="1915"/>
      <c r="B85" s="1897"/>
      <c r="C85" s="1896"/>
      <c r="D85" s="1896"/>
      <c r="E85" s="1896"/>
      <c r="F85" s="1896"/>
      <c r="G85" s="1898"/>
      <c r="H85" s="1897"/>
      <c r="I85" s="1897"/>
      <c r="J85" s="1896"/>
    </row>
    <row r="86" spans="1:10" ht="21" customHeight="1">
      <c r="A86" s="1915"/>
      <c r="B86" s="1897"/>
      <c r="C86" s="1896"/>
      <c r="D86" s="1896"/>
      <c r="E86" s="1896"/>
      <c r="F86" s="1896"/>
      <c r="G86" s="1898"/>
      <c r="H86" s="1897"/>
      <c r="I86" s="1897"/>
      <c r="J86" s="1896"/>
    </row>
    <row r="87" spans="1:10" ht="21" customHeight="1">
      <c r="A87" s="1915"/>
      <c r="B87" s="1897"/>
      <c r="C87" s="1896"/>
      <c r="D87" s="1896"/>
      <c r="E87" s="1896"/>
      <c r="F87" s="1896"/>
      <c r="G87" s="1898"/>
      <c r="H87" s="1897"/>
      <c r="I87" s="1897"/>
      <c r="J87" s="1896"/>
    </row>
    <row r="88" spans="1:10" ht="21" customHeight="1">
      <c r="A88" s="1915"/>
      <c r="B88" s="1897"/>
      <c r="C88" s="1896"/>
      <c r="D88" s="1896"/>
      <c r="E88" s="1896"/>
      <c r="F88" s="1896"/>
      <c r="G88" s="1898"/>
      <c r="H88" s="1897"/>
      <c r="I88" s="1897"/>
      <c r="J88" s="1896"/>
    </row>
    <row r="89" spans="1:10" ht="21" customHeight="1">
      <c r="A89" s="1915"/>
      <c r="B89" s="1897"/>
      <c r="C89" s="1896"/>
      <c r="D89" s="1896"/>
      <c r="E89" s="1896"/>
      <c r="F89" s="1896"/>
      <c r="G89" s="1898"/>
      <c r="H89" s="1897"/>
      <c r="I89" s="1897"/>
      <c r="J89" s="1896"/>
    </row>
    <row r="90" spans="1:10" ht="21" customHeight="1">
      <c r="A90" s="1915"/>
      <c r="B90" s="1897"/>
      <c r="C90" s="1896"/>
      <c r="D90" s="1896"/>
      <c r="E90" s="1896"/>
      <c r="F90" s="1896"/>
      <c r="G90" s="1898"/>
      <c r="H90" s="1897"/>
      <c r="I90" s="1897"/>
      <c r="J90" s="1896"/>
    </row>
    <row r="91" spans="1:10" ht="21" customHeight="1">
      <c r="A91" s="1915"/>
      <c r="B91" s="1897"/>
      <c r="C91" s="1896"/>
      <c r="D91" s="1896"/>
      <c r="E91" s="1896"/>
      <c r="F91" s="1896"/>
      <c r="G91" s="1898"/>
      <c r="H91" s="1897"/>
      <c r="I91" s="1897"/>
      <c r="J91" s="1896"/>
    </row>
    <row r="92" spans="1:10" ht="21" customHeight="1">
      <c r="A92" s="1915"/>
      <c r="B92" s="1897"/>
      <c r="C92" s="1896"/>
      <c r="D92" s="1896"/>
      <c r="E92" s="1896"/>
      <c r="F92" s="1896"/>
      <c r="G92" s="1898"/>
      <c r="H92" s="1897"/>
      <c r="I92" s="1897"/>
      <c r="J92" s="1896"/>
    </row>
    <row r="93" spans="1:10" ht="21" customHeight="1">
      <c r="A93" s="1915"/>
      <c r="B93" s="1897"/>
      <c r="C93" s="1896"/>
      <c r="D93" s="1896"/>
      <c r="E93" s="1896"/>
      <c r="F93" s="1896"/>
      <c r="G93" s="1898"/>
      <c r="H93" s="1897"/>
      <c r="I93" s="1897"/>
      <c r="J93" s="1896"/>
    </row>
    <row r="94" spans="1:10" ht="21" customHeight="1">
      <c r="A94" s="1915"/>
      <c r="B94" s="1897"/>
      <c r="C94" s="1896"/>
      <c r="D94" s="1896"/>
      <c r="E94" s="1896"/>
      <c r="F94" s="1896"/>
      <c r="G94" s="1898"/>
      <c r="H94" s="1897"/>
      <c r="I94" s="1897"/>
      <c r="J94" s="1896"/>
    </row>
    <row r="95" spans="1:10" ht="21" customHeight="1">
      <c r="A95" s="1915"/>
      <c r="B95" s="1897"/>
      <c r="C95" s="1896"/>
      <c r="D95" s="1896"/>
      <c r="E95" s="1896"/>
      <c r="F95" s="1896"/>
      <c r="G95" s="1898"/>
      <c r="H95" s="1897"/>
      <c r="I95" s="1897"/>
      <c r="J95" s="1896"/>
    </row>
    <row r="96" spans="1:10" ht="21" customHeight="1">
      <c r="A96" s="1915"/>
      <c r="B96" s="1897"/>
      <c r="C96" s="1896"/>
      <c r="D96" s="1896"/>
      <c r="E96" s="1896"/>
      <c r="F96" s="1896"/>
      <c r="G96" s="1898"/>
      <c r="H96" s="1897"/>
      <c r="I96" s="1897"/>
      <c r="J96" s="1896"/>
    </row>
    <row r="97" spans="1:10" ht="21" customHeight="1">
      <c r="A97" s="1915"/>
      <c r="B97" s="1897"/>
      <c r="C97" s="1896"/>
      <c r="D97" s="1896"/>
      <c r="E97" s="1896"/>
      <c r="F97" s="1896"/>
      <c r="G97" s="1898"/>
      <c r="H97" s="1897"/>
      <c r="I97" s="1897"/>
      <c r="J97" s="1896"/>
    </row>
    <row r="98" spans="1:10" ht="21" customHeight="1">
      <c r="A98" s="1915"/>
      <c r="B98" s="1897"/>
      <c r="C98" s="1896"/>
      <c r="D98" s="1896"/>
      <c r="E98" s="1896"/>
      <c r="F98" s="1896"/>
      <c r="G98" s="1898"/>
      <c r="H98" s="1897"/>
      <c r="I98" s="1897"/>
      <c r="J98" s="1896"/>
    </row>
    <row r="99" spans="1:10" ht="21" customHeight="1">
      <c r="A99" s="1915"/>
      <c r="B99" s="1897"/>
      <c r="C99" s="1896"/>
      <c r="D99" s="1896"/>
      <c r="E99" s="1896"/>
      <c r="F99" s="1896"/>
      <c r="G99" s="1898"/>
      <c r="H99" s="1897"/>
      <c r="I99" s="1897"/>
      <c r="J99" s="1896"/>
    </row>
    <row r="100" spans="1:10" ht="21" customHeight="1">
      <c r="A100" s="1915"/>
      <c r="B100" s="1897"/>
      <c r="C100" s="1896"/>
      <c r="D100" s="1896"/>
      <c r="E100" s="1896"/>
      <c r="F100" s="1896"/>
      <c r="G100" s="1898"/>
      <c r="H100" s="1897"/>
      <c r="I100" s="1897"/>
      <c r="J100" s="1896"/>
    </row>
    <row r="101" spans="1:10" ht="21" customHeight="1">
      <c r="A101" s="1915"/>
      <c r="B101" s="1897"/>
      <c r="C101" s="1896"/>
      <c r="D101" s="1896"/>
      <c r="E101" s="1896"/>
      <c r="F101" s="1896"/>
      <c r="G101" s="1898"/>
      <c r="H101" s="1897"/>
      <c r="I101" s="1897"/>
      <c r="J101" s="1896"/>
    </row>
    <row r="102" spans="1:10" ht="21" customHeight="1">
      <c r="A102" s="1915"/>
      <c r="B102" s="1897"/>
      <c r="C102" s="1896"/>
      <c r="D102" s="1896"/>
      <c r="E102" s="1896"/>
      <c r="F102" s="1896"/>
      <c r="G102" s="1898"/>
      <c r="H102" s="1897"/>
      <c r="I102" s="1897"/>
      <c r="J102" s="1896"/>
    </row>
    <row r="103" spans="1:10" ht="21" customHeight="1">
      <c r="A103" s="1915"/>
      <c r="B103" s="1897"/>
      <c r="C103" s="1896"/>
      <c r="D103" s="1896"/>
      <c r="E103" s="1896"/>
      <c r="F103" s="1896"/>
      <c r="G103" s="1898"/>
      <c r="H103" s="1897"/>
      <c r="I103" s="1897"/>
      <c r="J103" s="1896"/>
    </row>
    <row r="104" spans="1:10" ht="21" customHeight="1">
      <c r="A104" s="1915"/>
      <c r="B104" s="1897"/>
      <c r="C104" s="1896"/>
      <c r="D104" s="1896"/>
      <c r="E104" s="1896"/>
      <c r="F104" s="1896"/>
      <c r="G104" s="1898"/>
      <c r="H104" s="1897"/>
      <c r="I104" s="1897"/>
      <c r="J104" s="1896"/>
    </row>
    <row r="105" spans="1:10" ht="21" customHeight="1">
      <c r="A105" s="1915"/>
      <c r="B105" s="1897"/>
      <c r="C105" s="1896"/>
      <c r="D105" s="1896"/>
      <c r="E105" s="1896"/>
      <c r="F105" s="1896"/>
      <c r="G105" s="1898"/>
      <c r="H105" s="1897"/>
      <c r="I105" s="1897"/>
      <c r="J105" s="1896"/>
    </row>
    <row r="106" spans="1:10" ht="21" customHeight="1">
      <c r="A106" s="1915"/>
      <c r="B106" s="1897"/>
      <c r="C106" s="1896"/>
      <c r="D106" s="1896"/>
      <c r="E106" s="1896"/>
      <c r="F106" s="1896"/>
      <c r="G106" s="1898"/>
      <c r="H106" s="1897"/>
      <c r="I106" s="1897"/>
      <c r="J106" s="1896"/>
    </row>
    <row r="107" spans="1:10" ht="21" customHeight="1">
      <c r="A107" s="1915"/>
      <c r="B107" s="1897"/>
      <c r="C107" s="1896"/>
      <c r="D107" s="1896"/>
      <c r="E107" s="1896"/>
      <c r="F107" s="1896"/>
      <c r="G107" s="1898"/>
      <c r="H107" s="1897"/>
      <c r="I107" s="1897"/>
      <c r="J107" s="1896"/>
    </row>
    <row r="108" spans="1:10" ht="21" customHeight="1">
      <c r="A108" s="1915"/>
      <c r="B108" s="1897"/>
      <c r="C108" s="1896"/>
      <c r="D108" s="1896"/>
      <c r="E108" s="1896"/>
      <c r="F108" s="1896"/>
      <c r="G108" s="1898"/>
      <c r="H108" s="1897"/>
      <c r="I108" s="1897"/>
      <c r="J108" s="1896"/>
    </row>
    <row r="109" spans="1:10" ht="21" customHeight="1">
      <c r="A109" s="1915"/>
      <c r="B109" s="1897"/>
      <c r="C109" s="1896"/>
      <c r="D109" s="1896"/>
      <c r="E109" s="1896"/>
      <c r="F109" s="1896"/>
      <c r="G109" s="1898"/>
      <c r="H109" s="1897"/>
      <c r="I109" s="1897"/>
      <c r="J109" s="1896"/>
    </row>
    <row r="110" spans="1:10" ht="21" customHeight="1">
      <c r="A110" s="1915"/>
      <c r="B110" s="1897"/>
      <c r="C110" s="1896"/>
      <c r="D110" s="1896"/>
      <c r="E110" s="1896"/>
      <c r="F110" s="1896"/>
      <c r="G110" s="1898"/>
      <c r="H110" s="1897"/>
      <c r="I110" s="1897"/>
      <c r="J110" s="1896"/>
    </row>
    <row r="111" spans="1:10" ht="21" customHeight="1">
      <c r="A111" s="1915"/>
      <c r="B111" s="1897"/>
      <c r="C111" s="1896"/>
      <c r="D111" s="1896"/>
      <c r="E111" s="1896"/>
      <c r="F111" s="1896"/>
      <c r="G111" s="1898"/>
      <c r="H111" s="1897"/>
      <c r="I111" s="1897"/>
      <c r="J111" s="1896"/>
    </row>
    <row r="112" spans="1:10" ht="21" customHeight="1">
      <c r="A112" s="1915"/>
      <c r="B112" s="1897"/>
      <c r="C112" s="1896"/>
      <c r="D112" s="1896"/>
      <c r="E112" s="1896"/>
      <c r="F112" s="1896"/>
      <c r="G112" s="1898"/>
      <c r="H112" s="1897"/>
      <c r="I112" s="1897"/>
      <c r="J112" s="1896"/>
    </row>
    <row r="113" spans="1:10" ht="21" customHeight="1">
      <c r="A113" s="1915"/>
      <c r="B113" s="1897"/>
      <c r="C113" s="1896"/>
      <c r="D113" s="1896"/>
      <c r="E113" s="1896"/>
      <c r="F113" s="1896"/>
      <c r="G113" s="1898"/>
      <c r="H113" s="1897"/>
      <c r="I113" s="1897"/>
      <c r="J113" s="1896"/>
    </row>
    <row r="114" spans="1:10" ht="21" customHeight="1">
      <c r="A114" s="1915"/>
      <c r="B114" s="1897"/>
      <c r="C114" s="1896"/>
      <c r="D114" s="1896"/>
      <c r="E114" s="1896"/>
      <c r="F114" s="1896"/>
      <c r="G114" s="1898"/>
      <c r="H114" s="1897"/>
      <c r="I114" s="1897"/>
      <c r="J114" s="1896"/>
    </row>
    <row r="115" spans="1:10" ht="21" customHeight="1">
      <c r="A115" s="1915"/>
      <c r="B115" s="1897"/>
      <c r="C115" s="1896"/>
      <c r="D115" s="1896"/>
      <c r="E115" s="1896"/>
      <c r="F115" s="1896"/>
      <c r="G115" s="1898"/>
      <c r="H115" s="1897"/>
      <c r="I115" s="1897"/>
      <c r="J115" s="1896"/>
    </row>
    <row r="116" spans="1:10" ht="21" customHeight="1">
      <c r="A116" s="1915"/>
      <c r="B116" s="1897"/>
      <c r="C116" s="1896"/>
      <c r="D116" s="1896"/>
      <c r="E116" s="1896"/>
      <c r="F116" s="1896"/>
      <c r="G116" s="1898"/>
      <c r="H116" s="1897"/>
      <c r="I116" s="1897"/>
      <c r="J116" s="1896"/>
    </row>
    <row r="117" spans="1:10" ht="21" customHeight="1">
      <c r="A117" s="1915"/>
      <c r="B117" s="1897"/>
      <c r="C117" s="1896"/>
      <c r="D117" s="1896"/>
      <c r="E117" s="1896"/>
      <c r="F117" s="1896"/>
      <c r="G117" s="1898"/>
      <c r="H117" s="1897"/>
      <c r="I117" s="1897"/>
      <c r="J117" s="1896"/>
    </row>
    <row r="118" spans="1:10" ht="21" customHeight="1">
      <c r="A118" s="1915"/>
      <c r="B118" s="1897"/>
      <c r="C118" s="1896"/>
      <c r="D118" s="1896"/>
      <c r="E118" s="1896"/>
      <c r="F118" s="1896"/>
      <c r="G118" s="1898"/>
      <c r="H118" s="1897"/>
      <c r="I118" s="1897"/>
      <c r="J118" s="1896"/>
    </row>
    <row r="119" spans="1:10" ht="21" customHeight="1">
      <c r="A119" s="1915"/>
      <c r="B119" s="1897"/>
      <c r="C119" s="1896"/>
      <c r="D119" s="1896"/>
      <c r="E119" s="1896"/>
      <c r="F119" s="1896"/>
      <c r="G119" s="1898"/>
      <c r="H119" s="1897"/>
      <c r="I119" s="1897"/>
      <c r="J119" s="1896"/>
    </row>
    <row r="120" spans="1:10" ht="21" customHeight="1">
      <c r="A120" s="1915"/>
      <c r="B120" s="1897"/>
      <c r="C120" s="1896"/>
      <c r="D120" s="1896"/>
      <c r="E120" s="1896"/>
      <c r="F120" s="1896"/>
      <c r="G120" s="1898"/>
      <c r="H120" s="1897"/>
      <c r="I120" s="1897"/>
      <c r="J120" s="1896"/>
    </row>
    <row r="121" spans="1:10" ht="21" customHeight="1">
      <c r="A121" s="1915"/>
      <c r="B121" s="1897"/>
      <c r="C121" s="1896"/>
      <c r="D121" s="1896"/>
      <c r="E121" s="1896"/>
      <c r="F121" s="1896"/>
      <c r="G121" s="1898"/>
      <c r="H121" s="1897"/>
      <c r="I121" s="1897"/>
      <c r="J121" s="1896"/>
    </row>
    <row r="122" spans="1:10" ht="21" customHeight="1">
      <c r="A122" s="1915"/>
      <c r="B122" s="1897"/>
      <c r="C122" s="1896"/>
      <c r="D122" s="1896"/>
      <c r="E122" s="1896"/>
      <c r="F122" s="1896"/>
      <c r="G122" s="1898"/>
      <c r="H122" s="1897"/>
      <c r="I122" s="1897"/>
      <c r="J122" s="1896"/>
    </row>
    <row r="123" spans="1:10" ht="21" customHeight="1">
      <c r="A123" s="1915"/>
      <c r="B123" s="1897"/>
      <c r="C123" s="1896"/>
      <c r="D123" s="1896"/>
      <c r="E123" s="1896"/>
      <c r="F123" s="1896"/>
      <c r="G123" s="1898"/>
      <c r="H123" s="1897"/>
      <c r="I123" s="1897"/>
      <c r="J123" s="1896"/>
    </row>
    <row r="124" spans="1:10" ht="21" customHeight="1">
      <c r="A124" s="1915"/>
      <c r="B124" s="1897"/>
      <c r="C124" s="1896"/>
      <c r="D124" s="1896"/>
      <c r="E124" s="1896"/>
      <c r="F124" s="1896"/>
      <c r="G124" s="1898"/>
      <c r="H124" s="1897"/>
      <c r="I124" s="1897"/>
      <c r="J124" s="1896"/>
    </row>
    <row r="125" spans="1:10" ht="21" customHeight="1">
      <c r="A125" s="1915"/>
      <c r="B125" s="1897"/>
      <c r="C125" s="1896"/>
      <c r="D125" s="1896"/>
      <c r="E125" s="1896"/>
      <c r="F125" s="1896"/>
      <c r="G125" s="1898"/>
      <c r="H125" s="1897"/>
      <c r="I125" s="1897"/>
      <c r="J125" s="1896"/>
    </row>
    <row r="126" spans="1:10" ht="21" customHeight="1">
      <c r="A126" s="1915"/>
      <c r="B126" s="1897"/>
      <c r="C126" s="1896"/>
      <c r="D126" s="1896"/>
      <c r="E126" s="1896"/>
      <c r="F126" s="1896"/>
      <c r="G126" s="1898"/>
      <c r="H126" s="1897"/>
      <c r="I126" s="1897"/>
      <c r="J126" s="1896"/>
    </row>
    <row r="127" spans="1:10" ht="21" customHeight="1">
      <c r="A127" s="1915"/>
      <c r="B127" s="1897"/>
      <c r="C127" s="1896"/>
      <c r="D127" s="1896"/>
      <c r="E127" s="1896"/>
      <c r="F127" s="1896"/>
      <c r="G127" s="1898"/>
      <c r="H127" s="1897"/>
      <c r="I127" s="1897"/>
      <c r="J127" s="1896"/>
    </row>
    <row r="128" spans="1:10" ht="21" customHeight="1">
      <c r="A128" s="1915"/>
      <c r="B128" s="1897"/>
      <c r="C128" s="1896"/>
      <c r="D128" s="1896"/>
      <c r="E128" s="1896"/>
      <c r="F128" s="1896"/>
      <c r="G128" s="1898"/>
      <c r="H128" s="1897"/>
      <c r="I128" s="1897"/>
      <c r="J128" s="1896"/>
    </row>
    <row r="129" spans="1:10" ht="21" customHeight="1">
      <c r="A129" s="1915"/>
      <c r="B129" s="1897"/>
      <c r="C129" s="1896"/>
      <c r="D129" s="1896"/>
      <c r="E129" s="1896"/>
      <c r="F129" s="1896"/>
      <c r="G129" s="1898"/>
      <c r="H129" s="1897"/>
      <c r="I129" s="1897"/>
      <c r="J129" s="1896"/>
    </row>
    <row r="130" spans="1:10" ht="21" customHeight="1">
      <c r="A130" s="1915"/>
      <c r="B130" s="1897"/>
      <c r="C130" s="1896"/>
      <c r="D130" s="1896"/>
      <c r="E130" s="1896"/>
      <c r="F130" s="1896"/>
      <c r="G130" s="1898"/>
      <c r="H130" s="1897"/>
      <c r="I130" s="1897"/>
      <c r="J130" s="1896"/>
    </row>
    <row r="131" spans="1:10" ht="21" customHeight="1">
      <c r="A131" s="1915"/>
      <c r="B131" s="1897"/>
      <c r="C131" s="1896"/>
      <c r="D131" s="1896"/>
      <c r="E131" s="1896"/>
      <c r="F131" s="1896"/>
      <c r="G131" s="1898"/>
      <c r="H131" s="1897"/>
      <c r="I131" s="1897"/>
      <c r="J131" s="1896"/>
    </row>
    <row r="132" spans="1:10" ht="21" customHeight="1">
      <c r="A132" s="1915"/>
      <c r="B132" s="1897"/>
      <c r="C132" s="1896"/>
      <c r="D132" s="1896"/>
      <c r="E132" s="1896"/>
      <c r="F132" s="1896"/>
      <c r="G132" s="1898"/>
      <c r="H132" s="1897"/>
      <c r="I132" s="1897"/>
      <c r="J132" s="1896"/>
    </row>
    <row r="133" spans="1:10" ht="21" customHeight="1">
      <c r="A133" s="1915"/>
      <c r="B133" s="1897"/>
      <c r="C133" s="1896"/>
      <c r="D133" s="1896"/>
      <c r="E133" s="1896"/>
      <c r="F133" s="1896"/>
      <c r="G133" s="1898"/>
      <c r="H133" s="1897"/>
      <c r="I133" s="1897"/>
      <c r="J133" s="1896"/>
    </row>
    <row r="134" spans="1:10" ht="21" customHeight="1">
      <c r="A134" s="1915"/>
      <c r="B134" s="1897"/>
      <c r="C134" s="1896"/>
      <c r="D134" s="1896"/>
      <c r="E134" s="1896"/>
      <c r="F134" s="1896"/>
      <c r="G134" s="1898"/>
      <c r="H134" s="1897"/>
      <c r="I134" s="1897"/>
      <c r="J134" s="1896"/>
    </row>
    <row r="135" spans="1:10" ht="21" customHeight="1">
      <c r="A135" s="1915"/>
      <c r="B135" s="1897"/>
      <c r="C135" s="1896"/>
      <c r="D135" s="1896"/>
      <c r="E135" s="1896"/>
      <c r="F135" s="1896"/>
      <c r="G135" s="1898"/>
      <c r="H135" s="1897"/>
      <c r="I135" s="1897"/>
      <c r="J135" s="1896"/>
    </row>
    <row r="136" spans="1:10" ht="21" customHeight="1">
      <c r="A136" s="1915"/>
      <c r="B136" s="1897"/>
      <c r="C136" s="1896"/>
      <c r="D136" s="1896"/>
      <c r="E136" s="1896"/>
      <c r="F136" s="1896"/>
      <c r="G136" s="1898"/>
      <c r="H136" s="1897"/>
      <c r="I136" s="1897"/>
      <c r="J136" s="1896"/>
    </row>
    <row r="137" spans="1:10" ht="21" customHeight="1">
      <c r="A137" s="1915"/>
      <c r="B137" s="1897"/>
      <c r="C137" s="1896"/>
      <c r="D137" s="1896"/>
      <c r="E137" s="1896"/>
      <c r="F137" s="1896"/>
      <c r="G137" s="1898"/>
      <c r="H137" s="1897"/>
      <c r="I137" s="1897"/>
      <c r="J137" s="1896"/>
    </row>
    <row r="138" spans="1:10" ht="21" customHeight="1">
      <c r="A138" s="1915"/>
      <c r="B138" s="1897"/>
      <c r="C138" s="1896"/>
      <c r="D138" s="1896"/>
      <c r="E138" s="1896"/>
      <c r="F138" s="1896"/>
      <c r="G138" s="1898"/>
      <c r="H138" s="1897"/>
      <c r="I138" s="1897"/>
      <c r="J138" s="1896"/>
    </row>
    <row r="139" spans="1:10" ht="21" customHeight="1">
      <c r="A139" s="1915"/>
      <c r="B139" s="1897"/>
      <c r="C139" s="1896"/>
      <c r="D139" s="1896"/>
      <c r="E139" s="1896"/>
      <c r="F139" s="1896"/>
      <c r="G139" s="1898"/>
      <c r="H139" s="1897"/>
      <c r="I139" s="1897"/>
      <c r="J139" s="1896"/>
    </row>
    <row r="140" spans="1:10" ht="21" customHeight="1">
      <c r="A140" s="1915"/>
      <c r="B140" s="1897"/>
      <c r="C140" s="1896"/>
      <c r="D140" s="1896"/>
      <c r="E140" s="1896"/>
      <c r="F140" s="1896"/>
      <c r="G140" s="1898"/>
      <c r="H140" s="1897"/>
      <c r="I140" s="1897"/>
      <c r="J140" s="1896"/>
    </row>
    <row r="141" spans="1:10" ht="21" customHeight="1">
      <c r="A141" s="1915"/>
      <c r="B141" s="1897"/>
      <c r="C141" s="1896"/>
      <c r="D141" s="1896"/>
      <c r="E141" s="1896"/>
      <c r="F141" s="1896"/>
      <c r="G141" s="1898"/>
      <c r="H141" s="1897"/>
      <c r="I141" s="1897"/>
      <c r="J141" s="1896"/>
    </row>
    <row r="142" spans="1:10" ht="21" customHeight="1">
      <c r="A142" s="1915"/>
      <c r="B142" s="1897"/>
      <c r="C142" s="1896"/>
      <c r="D142" s="1896"/>
      <c r="E142" s="1896"/>
      <c r="F142" s="1896"/>
      <c r="G142" s="1898"/>
      <c r="H142" s="1897"/>
      <c r="I142" s="1897"/>
      <c r="J142" s="1896"/>
    </row>
    <row r="143" spans="1:10" ht="21" customHeight="1">
      <c r="A143" s="1915"/>
      <c r="B143" s="1897"/>
      <c r="C143" s="1896"/>
      <c r="D143" s="1896"/>
      <c r="E143" s="1896"/>
      <c r="F143" s="1896"/>
      <c r="G143" s="1898"/>
      <c r="H143" s="1897"/>
      <c r="I143" s="1897"/>
      <c r="J143" s="1896"/>
    </row>
    <row r="144" spans="1:10" ht="21" customHeight="1">
      <c r="A144" s="1915"/>
      <c r="B144" s="1897"/>
      <c r="C144" s="1896"/>
      <c r="D144" s="1896"/>
      <c r="E144" s="1896"/>
      <c r="F144" s="1896"/>
      <c r="G144" s="1898"/>
      <c r="H144" s="1897"/>
      <c r="I144" s="1897"/>
      <c r="J144" s="1896"/>
    </row>
    <row r="145" spans="1:10" ht="21" customHeight="1">
      <c r="A145" s="1915"/>
      <c r="B145" s="1897"/>
      <c r="C145" s="1896"/>
      <c r="D145" s="1896"/>
      <c r="E145" s="1896"/>
      <c r="F145" s="1896"/>
      <c r="G145" s="1898"/>
      <c r="H145" s="1897"/>
      <c r="I145" s="1897"/>
      <c r="J145" s="1896"/>
    </row>
    <row r="146" spans="1:10" ht="21" customHeight="1">
      <c r="A146" s="1915"/>
      <c r="B146" s="1897"/>
      <c r="C146" s="1896"/>
      <c r="D146" s="1896"/>
      <c r="E146" s="1896"/>
      <c r="F146" s="1896"/>
      <c r="G146" s="1898"/>
      <c r="H146" s="1897"/>
      <c r="I146" s="1897"/>
      <c r="J146" s="1896"/>
    </row>
    <row r="147" spans="1:10" ht="21" customHeight="1">
      <c r="A147" s="1915"/>
      <c r="B147" s="1897"/>
      <c r="C147" s="1896"/>
      <c r="D147" s="1896"/>
      <c r="E147" s="1896"/>
      <c r="F147" s="1896"/>
      <c r="G147" s="1898"/>
      <c r="H147" s="1897"/>
      <c r="I147" s="1897"/>
      <c r="J147" s="1896"/>
    </row>
    <row r="148" spans="1:10" ht="21" customHeight="1">
      <c r="A148" s="1915"/>
      <c r="B148" s="1897"/>
      <c r="C148" s="1896"/>
      <c r="D148" s="1896"/>
      <c r="E148" s="1896"/>
      <c r="F148" s="1896"/>
      <c r="G148" s="1898"/>
      <c r="H148" s="1897"/>
      <c r="I148" s="1897"/>
      <c r="J148" s="1896"/>
    </row>
    <row r="149" spans="1:10" ht="21" customHeight="1">
      <c r="A149" s="1915"/>
      <c r="B149" s="1897"/>
      <c r="C149" s="1896"/>
      <c r="D149" s="1896"/>
      <c r="E149" s="1896"/>
      <c r="F149" s="1896"/>
      <c r="G149" s="1898"/>
      <c r="H149" s="1897"/>
      <c r="I149" s="1897"/>
      <c r="J149" s="1896"/>
    </row>
    <row r="150" spans="1:10" ht="21" customHeight="1">
      <c r="A150" s="1915"/>
      <c r="B150" s="1897"/>
      <c r="C150" s="1896"/>
      <c r="D150" s="1896"/>
      <c r="E150" s="1896"/>
      <c r="F150" s="1896"/>
      <c r="G150" s="1898"/>
      <c r="H150" s="1897"/>
      <c r="I150" s="1897"/>
      <c r="J150" s="1896"/>
    </row>
    <row r="151" spans="1:10" ht="21" customHeight="1">
      <c r="A151" s="1915"/>
      <c r="B151" s="1897"/>
      <c r="C151" s="1896"/>
      <c r="D151" s="1896"/>
      <c r="E151" s="1896"/>
      <c r="F151" s="1896"/>
      <c r="G151" s="1898"/>
      <c r="H151" s="1897"/>
      <c r="I151" s="1897"/>
      <c r="J151" s="1896"/>
    </row>
    <row r="152" spans="1:10" ht="21" customHeight="1">
      <c r="A152" s="1915"/>
      <c r="B152" s="1897"/>
      <c r="C152" s="1896"/>
      <c r="D152" s="1896"/>
      <c r="E152" s="1896"/>
      <c r="F152" s="1896"/>
      <c r="G152" s="1898"/>
      <c r="H152" s="1897"/>
      <c r="I152" s="1897"/>
      <c r="J152" s="1896"/>
    </row>
    <row r="153" spans="1:10" ht="21" customHeight="1">
      <c r="A153" s="1915"/>
      <c r="B153" s="1897"/>
      <c r="C153" s="1896"/>
      <c r="D153" s="1896"/>
      <c r="E153" s="1896"/>
      <c r="F153" s="1896"/>
      <c r="G153" s="1898"/>
      <c r="H153" s="1897"/>
      <c r="I153" s="1897"/>
      <c r="J153" s="1896"/>
    </row>
    <row r="154" spans="1:10" ht="21" customHeight="1">
      <c r="A154" s="1915"/>
      <c r="B154" s="1897"/>
      <c r="C154" s="1896"/>
      <c r="D154" s="1896"/>
      <c r="E154" s="1896"/>
      <c r="F154" s="1896"/>
      <c r="G154" s="1898"/>
      <c r="H154" s="1897"/>
      <c r="I154" s="1897"/>
      <c r="J154" s="1896"/>
    </row>
    <row r="155" spans="1:10" ht="21" customHeight="1">
      <c r="A155" s="1915"/>
      <c r="B155" s="1897"/>
      <c r="C155" s="1896"/>
      <c r="D155" s="1896"/>
      <c r="E155" s="1896"/>
      <c r="F155" s="1896"/>
      <c r="G155" s="1898"/>
      <c r="H155" s="1897"/>
      <c r="I155" s="1897"/>
      <c r="J155" s="1896"/>
    </row>
    <row r="156" spans="1:10" ht="21" customHeight="1">
      <c r="A156" s="1915"/>
      <c r="B156" s="1897"/>
      <c r="C156" s="1896"/>
      <c r="D156" s="1896"/>
      <c r="E156" s="1896"/>
      <c r="F156" s="1896"/>
      <c r="G156" s="1898"/>
      <c r="H156" s="1897"/>
      <c r="I156" s="1897"/>
      <c r="J156" s="1896"/>
    </row>
    <row r="157" spans="1:10" ht="21" customHeight="1">
      <c r="A157" s="1915"/>
      <c r="B157" s="1897"/>
      <c r="C157" s="1896"/>
      <c r="D157" s="1896"/>
      <c r="E157" s="1896"/>
      <c r="F157" s="1896"/>
      <c r="G157" s="1898"/>
      <c r="H157" s="1897"/>
      <c r="I157" s="1897"/>
      <c r="J157" s="1896"/>
    </row>
    <row r="158" spans="1:10" ht="21" customHeight="1">
      <c r="A158" s="1915"/>
      <c r="B158" s="1897"/>
      <c r="C158" s="1896"/>
      <c r="D158" s="1896"/>
      <c r="E158" s="1896"/>
      <c r="F158" s="1896"/>
      <c r="G158" s="1898"/>
      <c r="H158" s="1897"/>
      <c r="I158" s="1897"/>
      <c r="J158" s="1896"/>
    </row>
    <row r="159" spans="1:10" ht="21" customHeight="1">
      <c r="A159" s="1915"/>
      <c r="B159" s="1897"/>
      <c r="C159" s="1896"/>
      <c r="D159" s="1896"/>
      <c r="E159" s="1896"/>
      <c r="F159" s="1896"/>
      <c r="G159" s="1898"/>
      <c r="H159" s="1897"/>
      <c r="I159" s="1897"/>
      <c r="J159" s="1896"/>
    </row>
    <row r="160" spans="1:10" ht="21" customHeight="1">
      <c r="A160" s="1915"/>
      <c r="B160" s="1897"/>
      <c r="C160" s="1896"/>
      <c r="D160" s="1896"/>
      <c r="E160" s="1896"/>
      <c r="F160" s="1896"/>
      <c r="G160" s="1898"/>
      <c r="H160" s="1897"/>
      <c r="I160" s="1897"/>
      <c r="J160" s="1896"/>
    </row>
    <row r="161" spans="1:10" ht="21" customHeight="1">
      <c r="A161" s="1915"/>
      <c r="B161" s="1897"/>
      <c r="C161" s="1896"/>
      <c r="D161" s="1896"/>
      <c r="E161" s="1896"/>
      <c r="F161" s="1896"/>
      <c r="G161" s="1898"/>
      <c r="H161" s="1897"/>
      <c r="I161" s="1897"/>
      <c r="J161" s="1896"/>
    </row>
    <row r="162" spans="1:10" ht="21" customHeight="1">
      <c r="A162" s="1915"/>
      <c r="B162" s="1897"/>
      <c r="C162" s="1896"/>
      <c r="D162" s="1896"/>
      <c r="E162" s="1896"/>
      <c r="F162" s="1896"/>
      <c r="G162" s="1898"/>
      <c r="H162" s="1897"/>
      <c r="I162" s="1897"/>
      <c r="J162" s="1896"/>
    </row>
    <row r="163" spans="1:10" ht="21" customHeight="1">
      <c r="A163" s="1915"/>
      <c r="B163" s="1897"/>
      <c r="C163" s="1896"/>
      <c r="D163" s="1896"/>
      <c r="E163" s="1896"/>
      <c r="F163" s="1896"/>
      <c r="G163" s="1898"/>
      <c r="H163" s="1897"/>
      <c r="I163" s="1897"/>
      <c r="J163" s="1896"/>
    </row>
    <row r="164" spans="1:10" ht="21" customHeight="1">
      <c r="A164" s="1915"/>
      <c r="B164" s="1897"/>
      <c r="C164" s="1896"/>
      <c r="D164" s="1896"/>
      <c r="E164" s="1896"/>
      <c r="F164" s="1896"/>
      <c r="G164" s="1898"/>
      <c r="H164" s="1897"/>
      <c r="I164" s="1897"/>
      <c r="J164" s="1896"/>
    </row>
    <row r="165" spans="1:10" ht="21" customHeight="1">
      <c r="A165" s="1915"/>
      <c r="B165" s="1897"/>
      <c r="C165" s="1896"/>
      <c r="D165" s="1896"/>
      <c r="E165" s="1896"/>
      <c r="F165" s="1896"/>
      <c r="G165" s="1898"/>
      <c r="H165" s="1897"/>
      <c r="I165" s="1897"/>
      <c r="J165" s="1896"/>
    </row>
    <row r="166" spans="1:10" ht="21" customHeight="1">
      <c r="A166" s="1915"/>
      <c r="B166" s="1897"/>
      <c r="C166" s="1896"/>
      <c r="D166" s="1896"/>
      <c r="E166" s="1896"/>
      <c r="F166" s="1896"/>
      <c r="G166" s="1898"/>
      <c r="H166" s="1897"/>
      <c r="I166" s="1897"/>
      <c r="J166" s="1896"/>
    </row>
    <row r="167" spans="1:10" ht="21" customHeight="1">
      <c r="A167" s="1915"/>
      <c r="B167" s="1897"/>
      <c r="C167" s="1896"/>
      <c r="D167" s="1896"/>
      <c r="E167" s="1896"/>
      <c r="F167" s="1896"/>
      <c r="G167" s="1898"/>
      <c r="H167" s="1897"/>
      <c r="I167" s="1897"/>
      <c r="J167" s="1896"/>
    </row>
    <row r="168" spans="1:10" ht="21" customHeight="1">
      <c r="A168" s="1915"/>
      <c r="B168" s="1897"/>
      <c r="C168" s="1896"/>
      <c r="D168" s="1896"/>
      <c r="E168" s="1896"/>
      <c r="F168" s="1896"/>
      <c r="G168" s="1898"/>
      <c r="H168" s="1897"/>
      <c r="I168" s="1897"/>
      <c r="J168" s="1896"/>
    </row>
    <row r="169" spans="1:10" ht="21" customHeight="1">
      <c r="A169" s="1915"/>
      <c r="B169" s="1897"/>
      <c r="C169" s="1896"/>
      <c r="D169" s="1896"/>
      <c r="E169" s="1896"/>
      <c r="F169" s="1896"/>
      <c r="G169" s="1898"/>
      <c r="H169" s="1897"/>
      <c r="I169" s="1897"/>
      <c r="J169" s="1896"/>
    </row>
    <row r="170" spans="1:10" ht="21" customHeight="1">
      <c r="A170" s="1915"/>
      <c r="B170" s="1897"/>
      <c r="C170" s="1896"/>
      <c r="D170" s="1896"/>
      <c r="E170" s="1896"/>
      <c r="F170" s="1896"/>
      <c r="G170" s="1898"/>
      <c r="H170" s="1897"/>
      <c r="I170" s="1897"/>
      <c r="J170" s="1896"/>
    </row>
    <row r="171" spans="1:10" ht="21" customHeight="1">
      <c r="A171" s="1915"/>
      <c r="B171" s="1897"/>
      <c r="C171" s="1896"/>
      <c r="D171" s="1896"/>
      <c r="E171" s="1896"/>
      <c r="F171" s="1896"/>
      <c r="G171" s="1898"/>
      <c r="H171" s="1897"/>
      <c r="I171" s="1897"/>
      <c r="J171" s="1896"/>
    </row>
    <row r="172" spans="1:10" ht="21" customHeight="1">
      <c r="A172" s="1915"/>
      <c r="B172" s="1897"/>
      <c r="C172" s="1896"/>
      <c r="D172" s="1896"/>
      <c r="E172" s="1896"/>
      <c r="F172" s="1896"/>
      <c r="G172" s="1898"/>
      <c r="H172" s="1897"/>
      <c r="I172" s="1897"/>
      <c r="J172" s="1896"/>
    </row>
    <row r="173" spans="1:10" ht="21" customHeight="1">
      <c r="A173" s="1915"/>
      <c r="B173" s="1897"/>
      <c r="C173" s="1896"/>
      <c r="D173" s="1896"/>
      <c r="E173" s="1896"/>
      <c r="F173" s="1896"/>
      <c r="G173" s="1898"/>
      <c r="H173" s="1897"/>
      <c r="I173" s="1897"/>
      <c r="J173" s="1896"/>
    </row>
    <row r="174" spans="1:10" ht="21" customHeight="1">
      <c r="A174" s="1915"/>
      <c r="B174" s="1897"/>
      <c r="C174" s="1896"/>
      <c r="D174" s="1896"/>
      <c r="E174" s="1896"/>
      <c r="F174" s="1896"/>
      <c r="G174" s="1898"/>
      <c r="H174" s="1897"/>
      <c r="I174" s="1897"/>
      <c r="J174" s="1896"/>
    </row>
    <row r="175" spans="1:10" ht="21" customHeight="1">
      <c r="A175" s="1915"/>
      <c r="B175" s="1897"/>
      <c r="C175" s="1896"/>
      <c r="D175" s="1896"/>
      <c r="E175" s="1896"/>
      <c r="F175" s="1896"/>
      <c r="G175" s="1898"/>
      <c r="H175" s="1897"/>
      <c r="I175" s="1897"/>
      <c r="J175" s="1896"/>
    </row>
    <row r="176" spans="1:10" ht="21" customHeight="1">
      <c r="A176" s="1915"/>
      <c r="B176" s="1897"/>
      <c r="C176" s="1896"/>
      <c r="D176" s="1896"/>
      <c r="E176" s="1896"/>
      <c r="F176" s="1896"/>
      <c r="G176" s="1898"/>
      <c r="H176" s="1897"/>
      <c r="I176" s="1897"/>
      <c r="J176" s="1896"/>
    </row>
    <row r="177" spans="1:10" ht="21" customHeight="1">
      <c r="A177" s="1915"/>
      <c r="B177" s="1897"/>
      <c r="C177" s="1896"/>
      <c r="D177" s="1896"/>
      <c r="E177" s="1896"/>
      <c r="F177" s="1896"/>
      <c r="G177" s="1898"/>
      <c r="H177" s="1897"/>
      <c r="I177" s="1897"/>
      <c r="J177" s="1896"/>
    </row>
    <row r="178" spans="1:10" ht="21" customHeight="1">
      <c r="A178" s="1915"/>
      <c r="B178" s="1897"/>
      <c r="C178" s="1896"/>
      <c r="D178" s="1896"/>
      <c r="E178" s="1896"/>
      <c r="F178" s="1896"/>
      <c r="G178" s="1898"/>
      <c r="H178" s="1897"/>
      <c r="I178" s="1897"/>
      <c r="J178" s="1896"/>
    </row>
    <row r="179" spans="1:10" ht="21" customHeight="1">
      <c r="A179" s="1915"/>
      <c r="B179" s="1897"/>
      <c r="C179" s="1896"/>
      <c r="D179" s="1896"/>
      <c r="E179" s="1896"/>
      <c r="F179" s="1896"/>
      <c r="G179" s="1898"/>
      <c r="H179" s="1897"/>
      <c r="I179" s="1897"/>
      <c r="J179" s="1896"/>
    </row>
    <row r="180" spans="1:10" ht="21" customHeight="1">
      <c r="A180" s="1915"/>
      <c r="B180" s="1897"/>
      <c r="C180" s="1896"/>
      <c r="D180" s="1896"/>
      <c r="E180" s="1896"/>
      <c r="F180" s="1896"/>
      <c r="G180" s="1898"/>
      <c r="H180" s="1897"/>
      <c r="I180" s="1897"/>
      <c r="J180" s="1896"/>
    </row>
    <row r="181" spans="1:10" ht="21" customHeight="1">
      <c r="A181" s="1915"/>
      <c r="B181" s="1897"/>
      <c r="C181" s="1896"/>
      <c r="D181" s="1896"/>
      <c r="E181" s="1896"/>
      <c r="F181" s="1896"/>
      <c r="G181" s="1898"/>
      <c r="H181" s="1897"/>
      <c r="I181" s="1897"/>
      <c r="J181" s="1896"/>
    </row>
    <row r="182" spans="1:10" ht="21" customHeight="1">
      <c r="A182" s="1915"/>
      <c r="B182" s="1897"/>
      <c r="C182" s="1896"/>
      <c r="D182" s="1896"/>
      <c r="E182" s="1896"/>
      <c r="F182" s="1896"/>
      <c r="G182" s="1898"/>
      <c r="H182" s="1897"/>
      <c r="I182" s="1897"/>
      <c r="J182" s="1896"/>
    </row>
    <row r="183" spans="1:10" ht="21" customHeight="1">
      <c r="A183" s="1915"/>
      <c r="B183" s="1897"/>
      <c r="C183" s="1896"/>
      <c r="D183" s="1896"/>
      <c r="E183" s="1896"/>
      <c r="F183" s="1896"/>
      <c r="G183" s="1898"/>
      <c r="H183" s="1897"/>
      <c r="I183" s="1897"/>
      <c r="J183" s="1896"/>
    </row>
    <row r="184" spans="1:10" ht="21" customHeight="1">
      <c r="A184" s="1915"/>
      <c r="B184" s="1897"/>
      <c r="C184" s="1896"/>
      <c r="D184" s="1896"/>
      <c r="E184" s="1896"/>
      <c r="F184" s="1896"/>
      <c r="G184" s="1898"/>
      <c r="H184" s="1897"/>
      <c r="I184" s="1897"/>
      <c r="J184" s="1896"/>
    </row>
    <row r="185" spans="1:10" ht="21" customHeight="1">
      <c r="A185" s="1915"/>
      <c r="B185" s="1897"/>
      <c r="C185" s="1896"/>
      <c r="D185" s="1896"/>
      <c r="E185" s="1896"/>
      <c r="F185" s="1896"/>
      <c r="G185" s="1898"/>
      <c r="H185" s="1897"/>
      <c r="I185" s="1897"/>
      <c r="J185" s="1896"/>
    </row>
    <row r="186" spans="1:10" ht="21" customHeight="1">
      <c r="A186" s="1915"/>
      <c r="B186" s="1897"/>
      <c r="C186" s="1896"/>
      <c r="D186" s="1896"/>
      <c r="E186" s="1896"/>
      <c r="F186" s="1896"/>
      <c r="G186" s="1898"/>
      <c r="H186" s="1897"/>
      <c r="I186" s="1897"/>
      <c r="J186" s="1896"/>
    </row>
    <row r="187" spans="1:10" ht="21" customHeight="1">
      <c r="A187" s="1915"/>
      <c r="B187" s="1897"/>
      <c r="C187" s="1896"/>
      <c r="D187" s="1896"/>
      <c r="E187" s="1896"/>
      <c r="F187" s="1896"/>
      <c r="G187" s="1898"/>
      <c r="H187" s="1897"/>
      <c r="I187" s="1897"/>
      <c r="J187" s="1896"/>
    </row>
    <row r="188" spans="1:10" ht="21" customHeight="1">
      <c r="A188" s="1915"/>
      <c r="B188" s="1897"/>
      <c r="C188" s="1896"/>
      <c r="D188" s="1896"/>
      <c r="E188" s="1896"/>
      <c r="F188" s="1896"/>
      <c r="G188" s="1898"/>
      <c r="H188" s="1897"/>
      <c r="I188" s="1897"/>
      <c r="J188" s="1896"/>
    </row>
    <row r="189" spans="1:10" ht="21" customHeight="1">
      <c r="A189" s="1915"/>
      <c r="B189" s="1897"/>
      <c r="C189" s="1896"/>
      <c r="D189" s="1896"/>
      <c r="E189" s="1896"/>
      <c r="F189" s="1896"/>
      <c r="G189" s="1898"/>
      <c r="H189" s="1897"/>
      <c r="I189" s="1897"/>
      <c r="J189" s="1896"/>
    </row>
    <row r="190" spans="1:10" ht="21" customHeight="1">
      <c r="A190" s="1915"/>
      <c r="B190" s="1897"/>
      <c r="C190" s="1896"/>
      <c r="D190" s="1896"/>
      <c r="E190" s="1896"/>
      <c r="F190" s="1896"/>
      <c r="G190" s="1898"/>
      <c r="H190" s="1897"/>
      <c r="I190" s="1897"/>
      <c r="J190" s="1896"/>
    </row>
    <row r="191" spans="1:10" ht="21" customHeight="1">
      <c r="A191" s="1915"/>
      <c r="B191" s="1897"/>
      <c r="C191" s="1896"/>
      <c r="D191" s="1896"/>
      <c r="E191" s="1896"/>
      <c r="F191" s="1896"/>
      <c r="G191" s="1898"/>
      <c r="H191" s="1897"/>
      <c r="I191" s="1897"/>
      <c r="J191" s="1896"/>
    </row>
    <row r="192" spans="1:10" ht="21" customHeight="1">
      <c r="A192" s="1915"/>
      <c r="B192" s="1897"/>
      <c r="C192" s="1896"/>
      <c r="D192" s="1896"/>
      <c r="E192" s="1896"/>
      <c r="F192" s="1896"/>
      <c r="G192" s="1898"/>
      <c r="H192" s="1897"/>
      <c r="I192" s="1897"/>
      <c r="J192" s="1896"/>
    </row>
    <row r="193" spans="1:10" ht="21" customHeight="1">
      <c r="A193" s="1915"/>
      <c r="B193" s="1897"/>
      <c r="C193" s="1896"/>
      <c r="D193" s="1896"/>
      <c r="E193" s="1896"/>
      <c r="F193" s="1896"/>
      <c r="G193" s="1898"/>
      <c r="H193" s="1897"/>
      <c r="I193" s="1897"/>
      <c r="J193" s="1896"/>
    </row>
    <row r="194" spans="1:10" ht="21" customHeight="1">
      <c r="A194" s="1915"/>
      <c r="B194" s="1897"/>
      <c r="C194" s="1896"/>
      <c r="D194" s="1896"/>
      <c r="E194" s="1896"/>
      <c r="F194" s="1896"/>
      <c r="G194" s="1898"/>
      <c r="H194" s="1897"/>
      <c r="I194" s="1897"/>
      <c r="J194" s="1896"/>
    </row>
    <row r="195" spans="1:10" ht="21" customHeight="1">
      <c r="A195" s="1915"/>
      <c r="B195" s="1897"/>
      <c r="C195" s="1896"/>
      <c r="D195" s="1896"/>
      <c r="E195" s="1896"/>
      <c r="F195" s="1896"/>
      <c r="G195" s="1898"/>
      <c r="H195" s="1897"/>
      <c r="I195" s="1897"/>
      <c r="J195" s="1896"/>
    </row>
    <row r="196" spans="1:10" ht="21" customHeight="1">
      <c r="A196" s="1915"/>
      <c r="B196" s="1897"/>
      <c r="C196" s="1896"/>
      <c r="D196" s="1896"/>
      <c r="E196" s="1896"/>
      <c r="F196" s="1896"/>
      <c r="G196" s="1898"/>
      <c r="H196" s="1897"/>
      <c r="I196" s="1897"/>
      <c r="J196" s="1896"/>
    </row>
    <row r="197" spans="1:10" ht="21" customHeight="1">
      <c r="A197" s="1915"/>
      <c r="B197" s="1897"/>
      <c r="C197" s="1896"/>
      <c r="D197" s="1896"/>
      <c r="E197" s="1896"/>
      <c r="F197" s="1896"/>
      <c r="G197" s="1898"/>
      <c r="H197" s="1897"/>
      <c r="I197" s="1897"/>
      <c r="J197" s="1896"/>
    </row>
    <row r="198" spans="1:10" ht="21" customHeight="1">
      <c r="A198" s="1915"/>
      <c r="B198" s="1897"/>
      <c r="C198" s="1896"/>
      <c r="D198" s="1896"/>
      <c r="E198" s="1896"/>
      <c r="F198" s="1896"/>
      <c r="G198" s="1898"/>
      <c r="H198" s="1897"/>
      <c r="I198" s="1897"/>
      <c r="J198" s="1896"/>
    </row>
    <row r="199" spans="1:10" ht="21" customHeight="1">
      <c r="A199" s="1915"/>
      <c r="B199" s="1897"/>
      <c r="C199" s="1896"/>
      <c r="D199" s="1896"/>
      <c r="E199" s="1896"/>
      <c r="F199" s="1896"/>
      <c r="G199" s="1898"/>
      <c r="H199" s="1897"/>
      <c r="I199" s="1897"/>
      <c r="J199" s="1896"/>
    </row>
    <row r="200" spans="1:10" ht="21" customHeight="1">
      <c r="A200" s="1915"/>
      <c r="B200" s="1897"/>
      <c r="C200" s="1896"/>
      <c r="D200" s="1896"/>
      <c r="E200" s="1896"/>
      <c r="F200" s="1896"/>
      <c r="G200" s="1898"/>
      <c r="H200" s="1897"/>
      <c r="I200" s="1897"/>
      <c r="J200" s="1896"/>
    </row>
    <row r="201" spans="1:10" ht="21" customHeight="1">
      <c r="A201" s="1915"/>
      <c r="B201" s="1897"/>
      <c r="C201" s="1896"/>
      <c r="D201" s="1896"/>
      <c r="E201" s="1896"/>
      <c r="F201" s="1896"/>
      <c r="G201" s="1898"/>
      <c r="H201" s="1897"/>
      <c r="I201" s="1897"/>
      <c r="J201" s="1896"/>
    </row>
    <row r="202" spans="1:10" ht="21" customHeight="1">
      <c r="A202" s="1915"/>
      <c r="B202" s="1897"/>
      <c r="C202" s="1896"/>
      <c r="D202" s="1896"/>
      <c r="E202" s="1896"/>
      <c r="F202" s="1896"/>
      <c r="G202" s="1898"/>
      <c r="H202" s="1897"/>
      <c r="I202" s="1897"/>
      <c r="J202" s="1896"/>
    </row>
    <row r="203" spans="1:10" ht="21" customHeight="1">
      <c r="A203" s="1915"/>
      <c r="B203" s="1897"/>
      <c r="C203" s="1896"/>
      <c r="D203" s="1896"/>
      <c r="E203" s="1896"/>
      <c r="F203" s="1896"/>
      <c r="G203" s="1898"/>
      <c r="H203" s="1897"/>
      <c r="I203" s="1897"/>
      <c r="J203" s="1896"/>
    </row>
    <row r="204" spans="1:10" ht="21" customHeight="1">
      <c r="A204" s="1915"/>
      <c r="B204" s="1897"/>
      <c r="C204" s="1896"/>
      <c r="D204" s="1896"/>
      <c r="E204" s="1896"/>
      <c r="F204" s="1896"/>
      <c r="G204" s="1898"/>
      <c r="H204" s="1897"/>
      <c r="I204" s="1897"/>
      <c r="J204" s="1896"/>
    </row>
    <row r="205" spans="1:10" ht="21" customHeight="1">
      <c r="A205" s="1915"/>
      <c r="B205" s="1897"/>
      <c r="C205" s="1896"/>
      <c r="D205" s="1896"/>
      <c r="E205" s="1896"/>
      <c r="F205" s="1896"/>
      <c r="G205" s="1898"/>
      <c r="H205" s="1897"/>
      <c r="I205" s="1897"/>
      <c r="J205" s="1896"/>
    </row>
    <row r="206" spans="1:10" ht="21" customHeight="1">
      <c r="A206" s="1915"/>
      <c r="B206" s="1897"/>
      <c r="C206" s="1896"/>
      <c r="D206" s="1896"/>
      <c r="E206" s="1896"/>
      <c r="F206" s="1896"/>
      <c r="G206" s="1898"/>
      <c r="H206" s="1897"/>
      <c r="I206" s="1897"/>
      <c r="J206" s="1896"/>
    </row>
    <row r="207" spans="1:10" ht="21" customHeight="1">
      <c r="A207" s="1915"/>
      <c r="B207" s="1897"/>
      <c r="C207" s="1896"/>
      <c r="D207" s="1896"/>
      <c r="E207" s="1896"/>
      <c r="F207" s="1896"/>
      <c r="G207" s="1898"/>
      <c r="H207" s="1897"/>
      <c r="I207" s="1897"/>
      <c r="J207" s="1896"/>
    </row>
    <row r="208" spans="1:10" ht="21" customHeight="1">
      <c r="A208" s="1915"/>
      <c r="B208" s="1897"/>
      <c r="C208" s="1896"/>
      <c r="D208" s="1896"/>
      <c r="E208" s="1896"/>
      <c r="F208" s="1896"/>
      <c r="G208" s="1898"/>
      <c r="H208" s="1897"/>
      <c r="I208" s="1897"/>
      <c r="J208" s="1896"/>
    </row>
    <row r="209" spans="1:10" ht="21" customHeight="1">
      <c r="A209" s="1915"/>
      <c r="B209" s="1897"/>
      <c r="C209" s="1896"/>
      <c r="D209" s="1896"/>
      <c r="E209" s="1896"/>
      <c r="F209" s="1896"/>
      <c r="G209" s="1898"/>
      <c r="H209" s="1897"/>
      <c r="I209" s="1897"/>
      <c r="J209" s="1896"/>
    </row>
    <row r="210" spans="1:10" ht="21" customHeight="1">
      <c r="A210" s="1915"/>
      <c r="B210" s="1897"/>
      <c r="C210" s="1896"/>
      <c r="D210" s="1896"/>
      <c r="E210" s="1896"/>
      <c r="F210" s="1896"/>
      <c r="G210" s="1898"/>
      <c r="H210" s="1897"/>
      <c r="I210" s="1897"/>
      <c r="J210" s="1896"/>
    </row>
    <row r="211" spans="1:10" ht="21" customHeight="1">
      <c r="A211" s="1915"/>
      <c r="B211" s="1897"/>
      <c r="C211" s="1896"/>
      <c r="D211" s="1896"/>
      <c r="E211" s="1896"/>
      <c r="F211" s="1896"/>
      <c r="G211" s="1898"/>
      <c r="H211" s="1897"/>
      <c r="I211" s="1897"/>
      <c r="J211" s="1896"/>
    </row>
    <row r="212" spans="1:10" ht="21" customHeight="1">
      <c r="A212" s="1915"/>
      <c r="B212" s="1897"/>
      <c r="C212" s="1896"/>
      <c r="D212" s="1896"/>
      <c r="E212" s="1896"/>
      <c r="F212" s="1896"/>
      <c r="G212" s="1898"/>
      <c r="H212" s="1897"/>
      <c r="I212" s="1897"/>
      <c r="J212" s="1896"/>
    </row>
    <row r="213" spans="1:10" ht="21" customHeight="1">
      <c r="A213" s="1915"/>
      <c r="B213" s="1897"/>
      <c r="C213" s="1896"/>
      <c r="D213" s="1896"/>
      <c r="E213" s="1896"/>
      <c r="F213" s="1896"/>
      <c r="G213" s="1898"/>
      <c r="H213" s="1897"/>
      <c r="I213" s="1897"/>
      <c r="J213" s="1896"/>
    </row>
    <row r="214" spans="1:10" ht="21" customHeight="1">
      <c r="A214" s="1915"/>
      <c r="B214" s="1897"/>
      <c r="C214" s="1896"/>
      <c r="D214" s="1896"/>
      <c r="E214" s="1896"/>
      <c r="F214" s="1896"/>
      <c r="G214" s="1898"/>
      <c r="H214" s="1897"/>
      <c r="I214" s="1897"/>
      <c r="J214" s="1896"/>
    </row>
    <row r="215" spans="1:10" ht="21" customHeight="1">
      <c r="A215" s="1915"/>
      <c r="B215" s="1897"/>
      <c r="C215" s="1896"/>
      <c r="D215" s="1896"/>
      <c r="E215" s="1896"/>
      <c r="F215" s="1896"/>
      <c r="G215" s="1898"/>
      <c r="H215" s="1897"/>
      <c r="I215" s="1897"/>
      <c r="J215" s="1896"/>
    </row>
    <row r="216" spans="1:10" ht="21" customHeight="1">
      <c r="A216" s="1915"/>
      <c r="B216" s="1897"/>
      <c r="C216" s="1896"/>
      <c r="D216" s="1896"/>
      <c r="E216" s="1896"/>
      <c r="F216" s="1896"/>
      <c r="G216" s="1898"/>
      <c r="H216" s="1897"/>
      <c r="I216" s="1897"/>
      <c r="J216" s="1896"/>
    </row>
    <row r="217" spans="1:10" ht="21" customHeight="1">
      <c r="A217" s="1915"/>
      <c r="B217" s="1897"/>
      <c r="C217" s="1896"/>
      <c r="D217" s="1896"/>
      <c r="E217" s="1896"/>
      <c r="F217" s="1896"/>
      <c r="G217" s="1898"/>
      <c r="H217" s="1897"/>
      <c r="I217" s="1897"/>
      <c r="J217" s="1896"/>
    </row>
    <row r="218" spans="1:10" ht="21" customHeight="1">
      <c r="A218" s="1915"/>
      <c r="B218" s="1897"/>
      <c r="C218" s="1896"/>
      <c r="D218" s="1896"/>
      <c r="E218" s="1896"/>
      <c r="F218" s="1896"/>
      <c r="G218" s="1898"/>
      <c r="H218" s="1897"/>
      <c r="I218" s="1897"/>
      <c r="J218" s="1896"/>
    </row>
    <row r="219" spans="1:10" ht="21" customHeight="1">
      <c r="A219" s="1915"/>
      <c r="B219" s="1897"/>
      <c r="C219" s="1896"/>
      <c r="D219" s="1896"/>
      <c r="E219" s="1896"/>
      <c r="F219" s="1896"/>
      <c r="G219" s="1898"/>
      <c r="H219" s="1897"/>
      <c r="I219" s="1897"/>
      <c r="J219" s="1896"/>
    </row>
    <row r="220" spans="1:10" ht="21" customHeight="1">
      <c r="A220" s="1915"/>
      <c r="B220" s="1897"/>
      <c r="C220" s="1896"/>
      <c r="D220" s="1896"/>
      <c r="E220" s="1896"/>
      <c r="F220" s="1896"/>
      <c r="G220" s="1898"/>
      <c r="H220" s="1897"/>
      <c r="I220" s="1897"/>
      <c r="J220" s="1896"/>
    </row>
    <row r="221" spans="1:10" ht="21" customHeight="1">
      <c r="A221" s="1915"/>
      <c r="B221" s="1897"/>
      <c r="C221" s="1896"/>
      <c r="D221" s="1896"/>
      <c r="E221" s="1896"/>
      <c r="F221" s="1896"/>
      <c r="G221" s="1898"/>
      <c r="H221" s="1897"/>
      <c r="I221" s="1897"/>
      <c r="J221" s="1896"/>
    </row>
    <row r="222" spans="1:10" ht="21" customHeight="1">
      <c r="A222" s="1915"/>
      <c r="B222" s="1897"/>
      <c r="C222" s="1896"/>
      <c r="D222" s="1896"/>
      <c r="E222" s="1896"/>
      <c r="F222" s="1896"/>
      <c r="G222" s="1898"/>
      <c r="H222" s="1897"/>
      <c r="I222" s="1897"/>
      <c r="J222" s="1896"/>
    </row>
    <row r="223" spans="1:10" ht="21" customHeight="1">
      <c r="A223" s="1915"/>
      <c r="B223" s="1897"/>
      <c r="C223" s="1896"/>
      <c r="D223" s="1896"/>
      <c r="E223" s="1896"/>
      <c r="F223" s="1896"/>
      <c r="G223" s="1898"/>
      <c r="H223" s="1897"/>
      <c r="I223" s="1897"/>
      <c r="J223" s="1896"/>
    </row>
    <row r="224" spans="1:10" ht="21" customHeight="1">
      <c r="A224" s="1915"/>
      <c r="B224" s="1897"/>
      <c r="C224" s="1896"/>
      <c r="D224" s="1896"/>
      <c r="E224" s="1896"/>
      <c r="F224" s="1896"/>
      <c r="G224" s="1898"/>
      <c r="H224" s="1897"/>
      <c r="I224" s="1897"/>
      <c r="J224" s="1896"/>
    </row>
    <row r="225" spans="1:10" ht="21" customHeight="1">
      <c r="A225" s="1915"/>
      <c r="B225" s="1897"/>
      <c r="C225" s="1896"/>
      <c r="D225" s="1896"/>
      <c r="E225" s="1896"/>
      <c r="F225" s="1896"/>
      <c r="G225" s="1898"/>
      <c r="H225" s="1897"/>
      <c r="I225" s="1897"/>
      <c r="J225" s="1896"/>
    </row>
    <row r="226" spans="1:10" ht="21" customHeight="1">
      <c r="A226" s="1915"/>
      <c r="B226" s="1897"/>
      <c r="C226" s="1896"/>
      <c r="D226" s="1896"/>
      <c r="E226" s="1896"/>
      <c r="F226" s="1896"/>
      <c r="G226" s="1898"/>
      <c r="H226" s="1897"/>
      <c r="I226" s="1897"/>
      <c r="J226" s="1896"/>
    </row>
    <row r="227" spans="1:10" ht="21" customHeight="1">
      <c r="A227" s="1915"/>
      <c r="B227" s="1897"/>
      <c r="C227" s="1896"/>
      <c r="D227" s="1896"/>
      <c r="E227" s="1896"/>
      <c r="F227" s="1896"/>
      <c r="G227" s="1898"/>
      <c r="H227" s="1897"/>
      <c r="I227" s="1897"/>
      <c r="J227" s="1896"/>
    </row>
    <row r="228" spans="1:10" ht="21" customHeight="1">
      <c r="A228" s="1915"/>
      <c r="B228" s="1897"/>
      <c r="C228" s="1896"/>
      <c r="D228" s="1896"/>
      <c r="E228" s="1896"/>
      <c r="F228" s="1896"/>
      <c r="G228" s="1898"/>
      <c r="H228" s="1897"/>
      <c r="I228" s="1897"/>
      <c r="J228" s="1896"/>
    </row>
    <row r="229" spans="1:10" ht="21" customHeight="1">
      <c r="A229" s="1915"/>
      <c r="B229" s="1897"/>
      <c r="C229" s="1896"/>
      <c r="D229" s="1896"/>
      <c r="E229" s="1896"/>
      <c r="F229" s="1896"/>
      <c r="G229" s="1898"/>
      <c r="H229" s="1897"/>
      <c r="I229" s="1897"/>
      <c r="J229" s="1896"/>
    </row>
    <row r="230" spans="1:10" ht="21" customHeight="1">
      <c r="A230" s="1915"/>
      <c r="B230" s="1897"/>
      <c r="C230" s="1896"/>
      <c r="D230" s="1896"/>
      <c r="E230" s="1896"/>
      <c r="F230" s="1896"/>
      <c r="G230" s="1898"/>
      <c r="H230" s="1897"/>
      <c r="I230" s="1897"/>
      <c r="J230" s="1896"/>
    </row>
    <row r="231" spans="1:10" ht="21" customHeight="1">
      <c r="A231" s="1915"/>
      <c r="B231" s="1897"/>
      <c r="C231" s="1896"/>
      <c r="D231" s="1896"/>
      <c r="E231" s="1896"/>
      <c r="F231" s="1896"/>
      <c r="G231" s="1898"/>
      <c r="H231" s="1897"/>
      <c r="I231" s="1897"/>
      <c r="J231" s="1896"/>
    </row>
    <row r="232" spans="1:10" ht="21" customHeight="1">
      <c r="A232" s="1915"/>
      <c r="B232" s="1897"/>
      <c r="C232" s="1896"/>
      <c r="D232" s="1896"/>
      <c r="E232" s="1896"/>
      <c r="F232" s="1896"/>
      <c r="G232" s="1898"/>
      <c r="H232" s="1897"/>
      <c r="I232" s="1897"/>
      <c r="J232" s="1896"/>
    </row>
    <row r="233" spans="1:10" ht="21" customHeight="1">
      <c r="A233" s="1915"/>
      <c r="B233" s="1897"/>
      <c r="C233" s="1896"/>
      <c r="D233" s="1896"/>
      <c r="E233" s="1896"/>
      <c r="F233" s="1896"/>
      <c r="G233" s="1898"/>
      <c r="H233" s="1897"/>
      <c r="I233" s="1897"/>
      <c r="J233" s="1896"/>
    </row>
    <row r="234" spans="1:10" ht="21" customHeight="1">
      <c r="A234" s="1915"/>
      <c r="B234" s="1897"/>
      <c r="C234" s="1896"/>
      <c r="D234" s="1896"/>
      <c r="E234" s="1896"/>
      <c r="F234" s="1896"/>
      <c r="G234" s="1898"/>
      <c r="H234" s="1897"/>
      <c r="I234" s="1897"/>
      <c r="J234" s="1896"/>
    </row>
    <row r="235" spans="1:10" ht="21" customHeight="1">
      <c r="A235" s="1915"/>
      <c r="B235" s="1895"/>
      <c r="C235" s="1895"/>
      <c r="D235" s="1896"/>
      <c r="E235" s="1896"/>
      <c r="F235" s="1896"/>
      <c r="G235" s="1898"/>
      <c r="H235" s="1897"/>
      <c r="I235" s="1897"/>
      <c r="J235" s="1896"/>
    </row>
    <row r="236" spans="1:10" ht="15.75" customHeight="1">
      <c r="A236" s="1999"/>
      <c r="B236" s="1895"/>
      <c r="C236" s="1895"/>
      <c r="D236" s="1895"/>
      <c r="E236" s="1895"/>
      <c r="F236" s="1895"/>
      <c r="G236" s="1895"/>
      <c r="H236" s="1895"/>
      <c r="I236" s="1895"/>
      <c r="J236" s="1895"/>
    </row>
    <row r="237" spans="1:10" ht="15.75" customHeight="1">
      <c r="A237" s="1999"/>
      <c r="B237" s="1895"/>
      <c r="C237" s="1895"/>
      <c r="D237" s="1895"/>
      <c r="E237" s="1895"/>
      <c r="F237" s="1895"/>
      <c r="G237" s="1895"/>
      <c r="H237" s="1895"/>
      <c r="I237" s="1895"/>
      <c r="J237" s="1895"/>
    </row>
    <row r="238" spans="1:10" ht="15.75" customHeight="1">
      <c r="A238" s="1999"/>
      <c r="B238" s="1895"/>
      <c r="C238" s="1895"/>
      <c r="D238" s="1895"/>
      <c r="E238" s="1895"/>
      <c r="F238" s="1895"/>
      <c r="G238" s="1895"/>
      <c r="H238" s="1895"/>
      <c r="I238" s="1895"/>
      <c r="J238" s="1895"/>
    </row>
    <row r="239" spans="1:10" ht="15.75" customHeight="1">
      <c r="A239" s="1999"/>
      <c r="B239" s="1895"/>
      <c r="C239" s="1895"/>
      <c r="D239" s="1895"/>
      <c r="E239" s="1895"/>
      <c r="F239" s="1895"/>
      <c r="G239" s="1895"/>
      <c r="H239" s="1895"/>
      <c r="I239" s="1895"/>
      <c r="J239" s="1895"/>
    </row>
    <row r="240" spans="1:10" ht="15.75" customHeight="1">
      <c r="A240" s="1999"/>
      <c r="B240" s="1895"/>
      <c r="C240" s="1895"/>
      <c r="D240" s="1895"/>
      <c r="E240" s="1895"/>
      <c r="F240" s="1895"/>
      <c r="G240" s="1895"/>
      <c r="H240" s="1895"/>
      <c r="I240" s="1895"/>
      <c r="J240" s="1895"/>
    </row>
    <row r="241" spans="1:10" ht="15.75" customHeight="1">
      <c r="A241" s="1999"/>
      <c r="B241" s="1895"/>
      <c r="C241" s="1895"/>
      <c r="D241" s="1895"/>
      <c r="E241" s="1895"/>
      <c r="F241" s="1895"/>
      <c r="G241" s="1895"/>
      <c r="H241" s="1895"/>
      <c r="I241" s="1895"/>
      <c r="J241" s="1895"/>
    </row>
    <row r="242" spans="1:10" ht="15.75" customHeight="1">
      <c r="A242" s="1999"/>
      <c r="B242" s="1895"/>
      <c r="C242" s="1895"/>
      <c r="D242" s="1895"/>
      <c r="E242" s="1895"/>
      <c r="F242" s="1895"/>
      <c r="G242" s="1895"/>
      <c r="H242" s="1895"/>
      <c r="I242" s="1895"/>
      <c r="J242" s="1895"/>
    </row>
    <row r="243" spans="1:10" ht="15.75" customHeight="1">
      <c r="A243" s="1999"/>
      <c r="B243" s="1895"/>
      <c r="C243" s="1895"/>
      <c r="D243" s="1895"/>
      <c r="E243" s="1895"/>
      <c r="F243" s="1895"/>
      <c r="G243" s="1895"/>
      <c r="H243" s="1895"/>
      <c r="I243" s="1895"/>
      <c r="J243" s="1895"/>
    </row>
    <row r="244" spans="1:10" ht="15.75" customHeight="1">
      <c r="A244" s="1999"/>
      <c r="B244" s="1895"/>
      <c r="C244" s="1895"/>
      <c r="D244" s="1895"/>
      <c r="E244" s="1895"/>
      <c r="F244" s="1895"/>
      <c r="G244" s="1895"/>
      <c r="H244" s="1895"/>
      <c r="I244" s="1895"/>
      <c r="J244" s="1895"/>
    </row>
    <row r="245" spans="1:10" ht="15.75" customHeight="1">
      <c r="A245" s="1999"/>
      <c r="B245" s="1895"/>
      <c r="C245" s="1895"/>
      <c r="D245" s="1895"/>
      <c r="E245" s="1895"/>
      <c r="F245" s="1895"/>
      <c r="G245" s="1895"/>
      <c r="H245" s="1895"/>
      <c r="I245" s="1895"/>
      <c r="J245" s="1895"/>
    </row>
    <row r="246" spans="1:10" ht="15.75" customHeight="1">
      <c r="A246" s="1999"/>
      <c r="B246" s="1895"/>
      <c r="C246" s="1895"/>
      <c r="D246" s="1895"/>
      <c r="E246" s="1895"/>
      <c r="F246" s="1895"/>
      <c r="G246" s="1895"/>
      <c r="H246" s="1895"/>
      <c r="I246" s="1895"/>
      <c r="J246" s="1895"/>
    </row>
    <row r="247" spans="1:10" ht="15.75" customHeight="1">
      <c r="A247" s="1999"/>
      <c r="B247" s="1895"/>
      <c r="C247" s="1895"/>
      <c r="D247" s="1895"/>
      <c r="E247" s="1895"/>
      <c r="F247" s="1895"/>
      <c r="G247" s="1895"/>
      <c r="H247" s="1895"/>
      <c r="I247" s="1895"/>
      <c r="J247" s="1895"/>
    </row>
    <row r="248" spans="1:10" ht="15.75" customHeight="1">
      <c r="A248" s="1999"/>
      <c r="B248" s="1895"/>
      <c r="C248" s="1895"/>
      <c r="D248" s="1895"/>
      <c r="E248" s="1895"/>
      <c r="F248" s="1895"/>
      <c r="G248" s="1895"/>
      <c r="H248" s="1895"/>
      <c r="I248" s="1895"/>
      <c r="J248" s="1895"/>
    </row>
    <row r="249" spans="1:10" ht="15.75" customHeight="1">
      <c r="A249" s="1999"/>
      <c r="B249" s="1895"/>
      <c r="C249" s="1895"/>
      <c r="D249" s="1895"/>
      <c r="E249" s="1895"/>
      <c r="F249" s="1895"/>
      <c r="G249" s="1895"/>
      <c r="H249" s="1895"/>
      <c r="I249" s="1895"/>
      <c r="J249" s="1895"/>
    </row>
    <row r="250" spans="1:10" ht="15.75" customHeight="1">
      <c r="A250" s="1999"/>
      <c r="B250" s="1895"/>
      <c r="C250" s="1895"/>
      <c r="D250" s="1895"/>
      <c r="E250" s="1895"/>
      <c r="F250" s="1895"/>
      <c r="G250" s="1895"/>
      <c r="H250" s="1895"/>
      <c r="I250" s="1895"/>
      <c r="J250" s="1895"/>
    </row>
    <row r="251" spans="1:10" ht="15.75" customHeight="1">
      <c r="A251" s="1999"/>
      <c r="B251" s="1895"/>
      <c r="C251" s="1895"/>
      <c r="D251" s="1895"/>
      <c r="E251" s="1895"/>
      <c r="F251" s="1895"/>
      <c r="G251" s="1895"/>
      <c r="H251" s="1895"/>
      <c r="I251" s="1895"/>
      <c r="J251" s="1895"/>
    </row>
    <row r="252" spans="1:10" ht="15.75" customHeight="1">
      <c r="A252" s="1999"/>
      <c r="B252" s="1895"/>
      <c r="C252" s="1895"/>
      <c r="D252" s="1895"/>
      <c r="E252" s="1895"/>
      <c r="F252" s="1895"/>
      <c r="G252" s="1895"/>
      <c r="H252" s="1895"/>
      <c r="I252" s="1895"/>
      <c r="J252" s="1895"/>
    </row>
    <row r="253" spans="1:10" ht="15.75" customHeight="1">
      <c r="A253" s="1999"/>
      <c r="B253" s="1895"/>
      <c r="C253" s="1895"/>
      <c r="D253" s="1895"/>
      <c r="E253" s="1895"/>
      <c r="F253" s="1895"/>
      <c r="G253" s="1895"/>
      <c r="H253" s="1895"/>
      <c r="I253" s="1895"/>
      <c r="J253" s="1895"/>
    </row>
    <row r="254" spans="1:10" ht="15.75" customHeight="1">
      <c r="A254" s="1999"/>
      <c r="B254" s="1895"/>
      <c r="C254" s="1895"/>
      <c r="D254" s="1895"/>
      <c r="E254" s="1895"/>
      <c r="F254" s="1895"/>
      <c r="G254" s="1895"/>
      <c r="H254" s="1895"/>
      <c r="I254" s="1895"/>
      <c r="J254" s="1895"/>
    </row>
    <row r="255" spans="1:10" ht="15.75" customHeight="1">
      <c r="A255" s="1999"/>
      <c r="B255" s="1895"/>
      <c r="C255" s="1895"/>
      <c r="D255" s="1895"/>
      <c r="E255" s="1895"/>
      <c r="F255" s="1895"/>
      <c r="G255" s="1895"/>
      <c r="H255" s="1895"/>
      <c r="I255" s="1895"/>
      <c r="J255" s="1895"/>
    </row>
    <row r="256" spans="1:10" ht="15.75" customHeight="1">
      <c r="A256" s="1999"/>
      <c r="B256" s="1895"/>
      <c r="C256" s="1895"/>
      <c r="D256" s="1895"/>
      <c r="E256" s="1895"/>
      <c r="F256" s="1895"/>
      <c r="G256" s="1895"/>
      <c r="H256" s="1895"/>
      <c r="I256" s="1895"/>
      <c r="J256" s="1895"/>
    </row>
    <row r="257" spans="1:10" ht="15.75" customHeight="1">
      <c r="A257" s="1999"/>
      <c r="B257" s="1895"/>
      <c r="C257" s="1895"/>
      <c r="D257" s="1895"/>
      <c r="E257" s="1895"/>
      <c r="F257" s="1895"/>
      <c r="G257" s="1895"/>
      <c r="H257" s="1895"/>
      <c r="I257" s="1895"/>
      <c r="J257" s="1895"/>
    </row>
    <row r="258" spans="1:10" ht="15.75" customHeight="1">
      <c r="A258" s="1999"/>
      <c r="B258" s="1895"/>
      <c r="C258" s="1895"/>
      <c r="D258" s="1895"/>
      <c r="E258" s="1895"/>
      <c r="F258" s="1895"/>
      <c r="G258" s="1895"/>
      <c r="H258" s="1895"/>
      <c r="I258" s="1895"/>
      <c r="J258" s="1895"/>
    </row>
    <row r="259" spans="1:10" ht="15.75" customHeight="1">
      <c r="A259" s="1999"/>
      <c r="B259" s="1895"/>
      <c r="C259" s="1895"/>
      <c r="D259" s="1895"/>
      <c r="E259" s="1895"/>
      <c r="F259" s="1895"/>
      <c r="G259" s="1895"/>
      <c r="H259" s="1895"/>
      <c r="I259" s="1895"/>
      <c r="J259" s="1895"/>
    </row>
    <row r="260" spans="1:10" ht="15.75" customHeight="1">
      <c r="A260" s="1999"/>
      <c r="B260" s="1895"/>
      <c r="C260" s="1895"/>
      <c r="D260" s="1895"/>
      <c r="E260" s="1895"/>
      <c r="F260" s="1895"/>
      <c r="G260" s="1895"/>
      <c r="H260" s="1895"/>
      <c r="I260" s="1895"/>
      <c r="J260" s="1895"/>
    </row>
    <row r="261" spans="1:10" ht="15.75" customHeight="1">
      <c r="A261" s="1999"/>
      <c r="B261" s="1895"/>
      <c r="C261" s="1895"/>
      <c r="D261" s="1895"/>
      <c r="E261" s="1895"/>
      <c r="F261" s="1895"/>
      <c r="G261" s="1895"/>
      <c r="H261" s="1895"/>
      <c r="I261" s="1895"/>
      <c r="J261" s="1895"/>
    </row>
    <row r="262" spans="1:10" ht="15.75" customHeight="1">
      <c r="A262" s="1999"/>
      <c r="B262" s="1895"/>
      <c r="C262" s="1895"/>
      <c r="D262" s="1895"/>
      <c r="E262" s="1895"/>
      <c r="F262" s="1895"/>
      <c r="G262" s="1895"/>
      <c r="H262" s="1895"/>
      <c r="I262" s="1895"/>
      <c r="J262" s="1895"/>
    </row>
    <row r="263" spans="1:10" ht="15.75" customHeight="1">
      <c r="A263" s="1999"/>
      <c r="B263" s="1895"/>
      <c r="C263" s="1895"/>
      <c r="D263" s="1895"/>
      <c r="E263" s="1895"/>
      <c r="F263" s="1895"/>
      <c r="G263" s="1895"/>
      <c r="H263" s="1895"/>
      <c r="I263" s="1895"/>
      <c r="J263" s="1895"/>
    </row>
    <row r="264" spans="1:10" ht="15.75" customHeight="1">
      <c r="A264" s="1999"/>
      <c r="B264" s="1895"/>
      <c r="C264" s="1895"/>
      <c r="D264" s="1895"/>
      <c r="E264" s="1895"/>
      <c r="F264" s="1895"/>
      <c r="G264" s="1895"/>
      <c r="H264" s="1895"/>
      <c r="I264" s="1895"/>
      <c r="J264" s="1895"/>
    </row>
    <row r="265" spans="1:10" ht="15.75" customHeight="1">
      <c r="A265" s="1999"/>
      <c r="B265" s="1895"/>
      <c r="C265" s="1895"/>
      <c r="D265" s="1895"/>
      <c r="E265" s="1895"/>
      <c r="F265" s="1895"/>
      <c r="G265" s="1895"/>
      <c r="H265" s="1895"/>
      <c r="I265" s="1895"/>
      <c r="J265" s="1895"/>
    </row>
    <row r="266" spans="1:10" ht="15.75" customHeight="1">
      <c r="A266" s="1999"/>
      <c r="B266" s="1895"/>
      <c r="C266" s="1895"/>
      <c r="D266" s="1895"/>
      <c r="E266" s="1895"/>
      <c r="F266" s="1895"/>
      <c r="G266" s="1895"/>
      <c r="H266" s="1895"/>
      <c r="I266" s="1895"/>
      <c r="J266" s="1895"/>
    </row>
    <row r="267" spans="1:10" ht="15.75" customHeight="1">
      <c r="A267" s="1999"/>
      <c r="B267" s="1895"/>
      <c r="C267" s="1895"/>
      <c r="D267" s="1895"/>
      <c r="E267" s="1895"/>
      <c r="F267" s="1895"/>
      <c r="G267" s="1895"/>
      <c r="H267" s="1895"/>
      <c r="I267" s="1895"/>
      <c r="J267" s="1895"/>
    </row>
    <row r="268" spans="1:10" ht="15.75" customHeight="1">
      <c r="A268" s="1999"/>
      <c r="B268" s="1895"/>
      <c r="C268" s="1895"/>
      <c r="D268" s="1895"/>
      <c r="E268" s="1895"/>
      <c r="F268" s="1895"/>
      <c r="G268" s="1895"/>
      <c r="H268" s="1895"/>
      <c r="I268" s="1895"/>
      <c r="J268" s="1895"/>
    </row>
    <row r="269" spans="1:10" ht="15.75" customHeight="1">
      <c r="A269" s="1999"/>
      <c r="B269" s="1895"/>
      <c r="C269" s="1895"/>
      <c r="D269" s="1895"/>
      <c r="E269" s="1895"/>
      <c r="F269" s="1895"/>
      <c r="G269" s="1895"/>
      <c r="H269" s="1895"/>
      <c r="I269" s="1895"/>
      <c r="J269" s="1895"/>
    </row>
    <row r="270" spans="1:10" ht="15.75" customHeight="1">
      <c r="A270" s="1999"/>
      <c r="B270" s="1895"/>
      <c r="C270" s="1895"/>
      <c r="D270" s="1895"/>
      <c r="E270" s="1895"/>
      <c r="F270" s="1895"/>
      <c r="G270" s="1895"/>
      <c r="H270" s="1895"/>
      <c r="I270" s="1895"/>
      <c r="J270" s="1895"/>
    </row>
    <row r="271" spans="1:10" ht="15.75" customHeight="1">
      <c r="A271" s="1999"/>
      <c r="B271" s="1895"/>
      <c r="C271" s="1895"/>
      <c r="D271" s="1895"/>
      <c r="E271" s="1895"/>
      <c r="F271" s="1895"/>
      <c r="G271" s="1895"/>
      <c r="H271" s="1895"/>
      <c r="I271" s="1895"/>
      <c r="J271" s="1895"/>
    </row>
    <row r="272" spans="1:10" ht="15.75" customHeight="1">
      <c r="A272" s="1999"/>
      <c r="B272" s="1895"/>
      <c r="C272" s="1895"/>
      <c r="D272" s="1895"/>
      <c r="E272" s="1895"/>
      <c r="F272" s="1895"/>
      <c r="G272" s="1895"/>
      <c r="H272" s="1895"/>
      <c r="I272" s="1895"/>
      <c r="J272" s="1895"/>
    </row>
    <row r="273" spans="1:10" ht="15.75" customHeight="1">
      <c r="A273" s="1999"/>
      <c r="B273" s="1895"/>
      <c r="C273" s="1895"/>
      <c r="D273" s="1895"/>
      <c r="E273" s="1895"/>
      <c r="F273" s="1895"/>
      <c r="G273" s="1895"/>
      <c r="H273" s="1895"/>
      <c r="I273" s="1895"/>
      <c r="J273" s="1895"/>
    </row>
    <row r="274" spans="1:10" ht="15.75" customHeight="1">
      <c r="A274" s="1999"/>
      <c r="B274" s="1895"/>
      <c r="C274" s="1895"/>
      <c r="D274" s="1895"/>
      <c r="E274" s="1895"/>
      <c r="F274" s="1895"/>
      <c r="G274" s="1895"/>
      <c r="H274" s="1895"/>
      <c r="I274" s="1895"/>
      <c r="J274" s="1895"/>
    </row>
    <row r="275" spans="1:10" ht="15.75" customHeight="1">
      <c r="A275" s="1999"/>
      <c r="B275" s="1895"/>
      <c r="C275" s="1895"/>
      <c r="D275" s="1895"/>
      <c r="E275" s="1895"/>
      <c r="F275" s="1895"/>
      <c r="G275" s="1895"/>
      <c r="H275" s="1895"/>
      <c r="I275" s="1895"/>
      <c r="J275" s="1895"/>
    </row>
    <row r="276" spans="1:10" ht="15.75" customHeight="1">
      <c r="A276" s="1999"/>
      <c r="B276" s="1895"/>
      <c r="C276" s="1895"/>
      <c r="D276" s="1895"/>
      <c r="E276" s="1895"/>
      <c r="F276" s="1895"/>
      <c r="G276" s="1895"/>
      <c r="H276" s="1895"/>
      <c r="I276" s="1895"/>
      <c r="J276" s="1895"/>
    </row>
    <row r="277" spans="1:10" ht="15.75" customHeight="1">
      <c r="A277" s="1999"/>
      <c r="B277" s="1895"/>
      <c r="C277" s="1895"/>
      <c r="D277" s="1895"/>
      <c r="E277" s="1895"/>
      <c r="F277" s="1895"/>
      <c r="G277" s="1895"/>
      <c r="H277" s="1895"/>
      <c r="I277" s="1895"/>
      <c r="J277" s="1895"/>
    </row>
    <row r="278" spans="1:10" ht="15.75" customHeight="1">
      <c r="A278" s="1999"/>
      <c r="B278" s="1895"/>
      <c r="C278" s="1895"/>
      <c r="D278" s="1895"/>
      <c r="E278" s="1895"/>
      <c r="F278" s="1895"/>
      <c r="G278" s="1895"/>
      <c r="H278" s="1895"/>
      <c r="I278" s="1895"/>
      <c r="J278" s="1895"/>
    </row>
    <row r="279" spans="1:10" ht="15.75" customHeight="1">
      <c r="A279" s="1999"/>
      <c r="B279" s="1895"/>
      <c r="C279" s="1895"/>
      <c r="D279" s="1895"/>
      <c r="E279" s="1895"/>
      <c r="F279" s="1895"/>
      <c r="G279" s="1895"/>
      <c r="H279" s="1895"/>
      <c r="I279" s="1895"/>
      <c r="J279" s="1895"/>
    </row>
    <row r="280" spans="1:10" ht="15.75" customHeight="1">
      <c r="A280" s="1999"/>
      <c r="B280" s="1895"/>
      <c r="C280" s="1895"/>
      <c r="D280" s="1895"/>
      <c r="E280" s="1895"/>
      <c r="F280" s="1895"/>
      <c r="G280" s="1895"/>
      <c r="H280" s="1895"/>
      <c r="I280" s="1895"/>
      <c r="J280" s="1895"/>
    </row>
    <row r="281" spans="1:10" ht="15.75" customHeight="1">
      <c r="A281" s="1999"/>
      <c r="B281" s="1895"/>
      <c r="C281" s="1895"/>
      <c r="D281" s="1895"/>
      <c r="E281" s="1895"/>
      <c r="F281" s="1895"/>
      <c r="G281" s="1895"/>
      <c r="H281" s="1895"/>
      <c r="I281" s="1895"/>
      <c r="J281" s="1895"/>
    </row>
    <row r="282" spans="1:10" ht="15.75" customHeight="1">
      <c r="A282" s="1999"/>
      <c r="B282" s="1895"/>
      <c r="C282" s="1895"/>
      <c r="D282" s="1895"/>
      <c r="E282" s="1895"/>
      <c r="F282" s="1895"/>
      <c r="G282" s="1895"/>
      <c r="H282" s="1895"/>
      <c r="I282" s="1895"/>
      <c r="J282" s="1895"/>
    </row>
    <row r="283" spans="1:10" ht="15.75" customHeight="1">
      <c r="A283" s="1999"/>
      <c r="B283" s="1895"/>
      <c r="C283" s="1895"/>
      <c r="D283" s="1895"/>
      <c r="E283" s="1895"/>
      <c r="F283" s="1895"/>
      <c r="G283" s="1895"/>
      <c r="H283" s="1895"/>
      <c r="I283" s="1895"/>
      <c r="J283" s="1895"/>
    </row>
    <row r="284" spans="1:10" ht="15.75" customHeight="1">
      <c r="A284" s="1999"/>
      <c r="B284" s="1895"/>
      <c r="C284" s="1895"/>
      <c r="D284" s="1895"/>
      <c r="E284" s="1895"/>
      <c r="F284" s="1895"/>
      <c r="G284" s="1895"/>
      <c r="H284" s="1895"/>
      <c r="I284" s="1895"/>
      <c r="J284" s="1895"/>
    </row>
    <row r="285" spans="1:10" ht="15.75" customHeight="1">
      <c r="A285" s="1999"/>
      <c r="B285" s="1895"/>
      <c r="C285" s="1895"/>
      <c r="D285" s="1895"/>
      <c r="E285" s="1895"/>
      <c r="F285" s="1895"/>
      <c r="G285" s="1895"/>
      <c r="H285" s="1895"/>
      <c r="I285" s="1895"/>
      <c r="J285" s="1895"/>
    </row>
    <row r="286" spans="1:10" ht="15.75" customHeight="1">
      <c r="A286" s="1999"/>
      <c r="B286" s="1895"/>
      <c r="C286" s="1895"/>
      <c r="D286" s="1895"/>
      <c r="E286" s="1895"/>
      <c r="F286" s="1895"/>
      <c r="G286" s="1895"/>
      <c r="H286" s="1895"/>
      <c r="I286" s="1895"/>
      <c r="J286" s="1895"/>
    </row>
    <row r="287" spans="1:10" ht="15.75" customHeight="1">
      <c r="A287" s="1999"/>
      <c r="B287" s="1895"/>
      <c r="C287" s="1895"/>
      <c r="D287" s="1895"/>
      <c r="E287" s="1895"/>
      <c r="F287" s="1895"/>
      <c r="G287" s="1895"/>
      <c r="H287" s="1895"/>
      <c r="I287" s="1895"/>
      <c r="J287" s="1895"/>
    </row>
    <row r="288" spans="1:10" ht="15.75" customHeight="1">
      <c r="A288" s="1999"/>
      <c r="B288" s="1895"/>
      <c r="C288" s="1895"/>
      <c r="D288" s="1895"/>
      <c r="E288" s="1895"/>
      <c r="F288" s="1895"/>
      <c r="G288" s="1895"/>
      <c r="H288" s="1895"/>
      <c r="I288" s="1895"/>
      <c r="J288" s="1895"/>
    </row>
    <row r="289" spans="1:10" ht="15.75" customHeight="1">
      <c r="A289" s="1999"/>
      <c r="B289" s="1895"/>
      <c r="C289" s="1895"/>
      <c r="D289" s="1895"/>
      <c r="E289" s="1895"/>
      <c r="F289" s="1895"/>
      <c r="G289" s="1895"/>
      <c r="H289" s="1895"/>
      <c r="I289" s="1895"/>
      <c r="J289" s="1895"/>
    </row>
    <row r="290" spans="1:10" ht="15.75" customHeight="1">
      <c r="A290" s="1999"/>
      <c r="B290" s="1895"/>
      <c r="C290" s="1895"/>
      <c r="D290" s="1895"/>
      <c r="E290" s="1895"/>
      <c r="F290" s="1895"/>
      <c r="G290" s="1895"/>
      <c r="H290" s="1895"/>
      <c r="I290" s="1895"/>
      <c r="J290" s="1895"/>
    </row>
    <row r="291" spans="1:10" ht="15.75" customHeight="1">
      <c r="A291" s="1999"/>
      <c r="B291" s="1895"/>
      <c r="C291" s="1895"/>
      <c r="D291" s="1895"/>
      <c r="E291" s="1895"/>
      <c r="F291" s="1895"/>
      <c r="G291" s="1895"/>
      <c r="H291" s="1895"/>
      <c r="I291" s="1895"/>
      <c r="J291" s="1895"/>
    </row>
    <row r="292" spans="1:10" ht="15.75" customHeight="1">
      <c r="A292" s="1999"/>
      <c r="B292" s="1895"/>
      <c r="C292" s="1895"/>
      <c r="D292" s="1895"/>
      <c r="E292" s="1895"/>
      <c r="F292" s="1895"/>
      <c r="G292" s="1895"/>
      <c r="H292" s="1895"/>
      <c r="I292" s="1895"/>
      <c r="J292" s="1895"/>
    </row>
    <row r="293" spans="1:10" ht="15.75" customHeight="1">
      <c r="A293" s="1999"/>
      <c r="B293" s="1895"/>
      <c r="C293" s="1895"/>
      <c r="D293" s="1895"/>
      <c r="E293" s="1895"/>
      <c r="F293" s="1895"/>
      <c r="G293" s="1895"/>
      <c r="H293" s="1895"/>
      <c r="I293" s="1895"/>
      <c r="J293" s="1895"/>
    </row>
    <row r="294" spans="1:10" ht="15.75" customHeight="1">
      <c r="A294" s="1999"/>
      <c r="B294" s="1895"/>
      <c r="C294" s="1895"/>
      <c r="D294" s="1895"/>
      <c r="E294" s="1895"/>
      <c r="F294" s="1895"/>
      <c r="G294" s="1895"/>
      <c r="H294" s="1895"/>
      <c r="I294" s="1895"/>
      <c r="J294" s="1895"/>
    </row>
    <row r="295" spans="1:10" ht="15.75" customHeight="1">
      <c r="A295" s="1999"/>
      <c r="B295" s="1895"/>
      <c r="C295" s="1895"/>
      <c r="D295" s="1895"/>
      <c r="E295" s="1895"/>
      <c r="F295" s="1895"/>
      <c r="G295" s="1895"/>
      <c r="H295" s="1895"/>
      <c r="I295" s="1895"/>
      <c r="J295" s="1895"/>
    </row>
    <row r="296" spans="1:10" ht="15.75" customHeight="1">
      <c r="A296" s="1999"/>
      <c r="B296" s="1895"/>
      <c r="C296" s="1895"/>
      <c r="D296" s="1895"/>
      <c r="E296" s="1895"/>
      <c r="F296" s="1895"/>
      <c r="G296" s="1895"/>
      <c r="H296" s="1895"/>
      <c r="I296" s="1895"/>
      <c r="J296" s="1895"/>
    </row>
    <row r="297" spans="1:10" ht="15.75" customHeight="1">
      <c r="A297" s="1999"/>
      <c r="B297" s="1895"/>
      <c r="C297" s="1895"/>
      <c r="D297" s="1895"/>
      <c r="E297" s="1895"/>
      <c r="F297" s="1895"/>
      <c r="G297" s="1895"/>
      <c r="H297" s="1895"/>
      <c r="I297" s="1895"/>
      <c r="J297" s="1895"/>
    </row>
    <row r="298" spans="1:10" ht="15.75" customHeight="1">
      <c r="A298" s="1999"/>
      <c r="B298" s="1895"/>
      <c r="C298" s="1895"/>
      <c r="D298" s="1895"/>
      <c r="E298" s="1895"/>
      <c r="F298" s="1895"/>
      <c r="G298" s="1895"/>
      <c r="H298" s="1895"/>
      <c r="I298" s="1895"/>
      <c r="J298" s="1895"/>
    </row>
    <row r="299" spans="1:10" ht="15.75" customHeight="1">
      <c r="A299" s="1999"/>
      <c r="B299" s="1895"/>
      <c r="C299" s="1895"/>
      <c r="D299" s="1895"/>
      <c r="E299" s="1895"/>
      <c r="F299" s="1895"/>
      <c r="G299" s="1895"/>
      <c r="H299" s="1895"/>
      <c r="I299" s="1895"/>
      <c r="J299" s="1895"/>
    </row>
    <row r="300" spans="1:10" ht="15.75" customHeight="1">
      <c r="A300" s="1999"/>
      <c r="B300" s="1895"/>
      <c r="C300" s="1895"/>
      <c r="D300" s="1895"/>
      <c r="E300" s="1895"/>
      <c r="F300" s="1895"/>
      <c r="G300" s="1895"/>
      <c r="H300" s="1895"/>
      <c r="I300" s="1895"/>
      <c r="J300" s="1895"/>
    </row>
    <row r="301" spans="1:10" ht="15.75" customHeight="1">
      <c r="A301" s="1999"/>
      <c r="B301" s="1895"/>
      <c r="C301" s="1895"/>
      <c r="D301" s="1895"/>
      <c r="E301" s="1895"/>
      <c r="F301" s="1895"/>
      <c r="G301" s="1895"/>
      <c r="H301" s="1895"/>
      <c r="I301" s="1895"/>
      <c r="J301" s="1895"/>
    </row>
    <row r="302" spans="1:10" ht="15.75" customHeight="1">
      <c r="A302" s="1999"/>
      <c r="B302" s="1895"/>
      <c r="C302" s="1895"/>
      <c r="D302" s="1895"/>
      <c r="E302" s="1895"/>
      <c r="F302" s="1895"/>
      <c r="G302" s="1895"/>
      <c r="H302" s="1895"/>
      <c r="I302" s="1895"/>
      <c r="J302" s="1895"/>
    </row>
    <row r="303" spans="1:10" ht="15.75" customHeight="1">
      <c r="A303" s="1999"/>
      <c r="B303" s="1895"/>
      <c r="C303" s="1895"/>
      <c r="D303" s="1895"/>
      <c r="E303" s="1895"/>
      <c r="F303" s="1895"/>
      <c r="G303" s="1895"/>
      <c r="H303" s="1895"/>
      <c r="I303" s="1895"/>
      <c r="J303" s="1895"/>
    </row>
    <row r="304" spans="1:10" ht="15.75" customHeight="1">
      <c r="A304" s="1999"/>
      <c r="B304" s="1895"/>
      <c r="C304" s="1895"/>
      <c r="D304" s="1895"/>
      <c r="E304" s="1895"/>
      <c r="F304" s="1895"/>
      <c r="G304" s="1895"/>
      <c r="H304" s="1895"/>
      <c r="I304" s="1895"/>
      <c r="J304" s="1895"/>
    </row>
    <row r="305" spans="1:10" ht="15.75" customHeight="1">
      <c r="A305" s="1999"/>
      <c r="B305" s="1895"/>
      <c r="C305" s="1895"/>
      <c r="D305" s="1895"/>
      <c r="E305" s="1895"/>
      <c r="F305" s="1895"/>
      <c r="G305" s="1895"/>
      <c r="H305" s="1895"/>
      <c r="I305" s="1895"/>
      <c r="J305" s="1895"/>
    </row>
    <row r="306" spans="1:10" ht="15.75" customHeight="1">
      <c r="A306" s="1999"/>
      <c r="B306" s="1895"/>
      <c r="C306" s="1895"/>
      <c r="D306" s="1895"/>
      <c r="E306" s="1895"/>
      <c r="F306" s="1895"/>
      <c r="G306" s="1895"/>
      <c r="H306" s="1895"/>
      <c r="I306" s="1895"/>
      <c r="J306" s="1895"/>
    </row>
    <row r="307" spans="1:10" ht="15.75" customHeight="1">
      <c r="A307" s="1999"/>
      <c r="B307" s="1895"/>
      <c r="C307" s="1895"/>
      <c r="D307" s="1895"/>
      <c r="E307" s="1895"/>
      <c r="F307" s="1895"/>
      <c r="G307" s="1895"/>
      <c r="H307" s="1895"/>
      <c r="I307" s="1895"/>
      <c r="J307" s="1895"/>
    </row>
    <row r="308" spans="1:10" ht="15.75" customHeight="1">
      <c r="A308" s="1999"/>
      <c r="B308" s="1895"/>
      <c r="C308" s="1895"/>
      <c r="D308" s="1895"/>
      <c r="E308" s="1895"/>
      <c r="F308" s="1895"/>
      <c r="G308" s="1895"/>
      <c r="H308" s="1895"/>
      <c r="I308" s="1895"/>
      <c r="J308" s="1895"/>
    </row>
    <row r="309" spans="1:10" ht="15.75" customHeight="1">
      <c r="A309" s="1999"/>
      <c r="B309" s="1895"/>
      <c r="C309" s="1895"/>
      <c r="D309" s="1895"/>
      <c r="E309" s="1895"/>
      <c r="F309" s="1895"/>
      <c r="G309" s="1895"/>
      <c r="H309" s="1895"/>
      <c r="I309" s="1895"/>
      <c r="J309" s="1895"/>
    </row>
    <row r="310" spans="1:10" ht="15.75" customHeight="1">
      <c r="A310" s="1999"/>
      <c r="B310" s="1895"/>
      <c r="C310" s="1895"/>
      <c r="D310" s="1895"/>
      <c r="E310" s="1895"/>
      <c r="F310" s="1895"/>
      <c r="G310" s="1895"/>
      <c r="H310" s="1895"/>
      <c r="I310" s="1895"/>
      <c r="J310" s="1895"/>
    </row>
    <row r="311" spans="1:10" ht="15.75" customHeight="1">
      <c r="A311" s="1999"/>
      <c r="B311" s="1895"/>
      <c r="C311" s="1895"/>
      <c r="D311" s="1895"/>
      <c r="E311" s="1895"/>
      <c r="F311" s="1895"/>
      <c r="G311" s="1895"/>
      <c r="H311" s="1895"/>
      <c r="I311" s="1895"/>
      <c r="J311" s="1895"/>
    </row>
    <row r="312" spans="1:10" ht="15.75" customHeight="1">
      <c r="A312" s="1999"/>
      <c r="B312" s="1895"/>
      <c r="C312" s="1895"/>
      <c r="D312" s="1895"/>
      <c r="E312" s="1895"/>
      <c r="F312" s="1895"/>
      <c r="G312" s="1895"/>
      <c r="H312" s="1895"/>
      <c r="I312" s="1895"/>
      <c r="J312" s="1895"/>
    </row>
    <row r="313" spans="1:10" ht="15.75" customHeight="1">
      <c r="A313" s="1999"/>
      <c r="B313" s="1895"/>
      <c r="C313" s="1895"/>
      <c r="D313" s="1895"/>
      <c r="E313" s="1895"/>
      <c r="F313" s="1895"/>
      <c r="G313" s="1895"/>
      <c r="H313" s="1895"/>
      <c r="I313" s="1895"/>
      <c r="J313" s="1895"/>
    </row>
    <row r="314" spans="1:10" ht="15.75" customHeight="1">
      <c r="A314" s="1999"/>
      <c r="B314" s="1895"/>
      <c r="C314" s="1895"/>
      <c r="D314" s="1895"/>
      <c r="E314" s="1895"/>
      <c r="F314" s="1895"/>
      <c r="G314" s="1895"/>
      <c r="H314" s="1895"/>
      <c r="I314" s="1895"/>
      <c r="J314" s="1895"/>
    </row>
    <row r="315" spans="1:10" ht="15.75" customHeight="1">
      <c r="A315" s="1999"/>
      <c r="B315" s="1895"/>
      <c r="C315" s="1895"/>
      <c r="D315" s="1895"/>
      <c r="E315" s="1895"/>
      <c r="F315" s="1895"/>
      <c r="G315" s="1895"/>
      <c r="H315" s="1895"/>
      <c r="I315" s="1895"/>
      <c r="J315" s="1895"/>
    </row>
    <row r="316" spans="1:10" ht="15.75" customHeight="1">
      <c r="A316" s="1999"/>
      <c r="B316" s="1895"/>
      <c r="C316" s="1895"/>
      <c r="D316" s="1895"/>
      <c r="E316" s="1895"/>
      <c r="F316" s="1895"/>
      <c r="G316" s="1895"/>
      <c r="H316" s="1895"/>
      <c r="I316" s="1895"/>
      <c r="J316" s="1895"/>
    </row>
    <row r="317" spans="1:10" ht="15.75" customHeight="1">
      <c r="A317" s="1999"/>
      <c r="B317" s="1895"/>
      <c r="C317" s="1895"/>
      <c r="D317" s="1895"/>
      <c r="E317" s="1895"/>
      <c r="F317" s="1895"/>
      <c r="G317" s="1895"/>
      <c r="H317" s="1895"/>
      <c r="I317" s="1895"/>
      <c r="J317" s="1895"/>
    </row>
    <row r="318" spans="1:10" ht="15.75" customHeight="1">
      <c r="A318" s="1999"/>
      <c r="B318" s="1895"/>
      <c r="C318" s="1895"/>
      <c r="D318" s="1895"/>
      <c r="E318" s="1895"/>
      <c r="F318" s="1895"/>
      <c r="G318" s="1895"/>
      <c r="H318" s="1895"/>
      <c r="I318" s="1895"/>
      <c r="J318" s="1895"/>
    </row>
    <row r="319" spans="1:10" ht="15.75" customHeight="1">
      <c r="A319" s="1999"/>
      <c r="B319" s="1895"/>
      <c r="C319" s="1895"/>
      <c r="D319" s="1895"/>
      <c r="E319" s="1895"/>
      <c r="F319" s="1895"/>
      <c r="G319" s="1895"/>
      <c r="H319" s="1895"/>
      <c r="I319" s="1895"/>
      <c r="J319" s="1895"/>
    </row>
    <row r="320" spans="1:10" ht="15.75" customHeight="1">
      <c r="A320" s="1999"/>
      <c r="B320" s="1895"/>
      <c r="C320" s="1895"/>
      <c r="D320" s="1895"/>
      <c r="E320" s="1895"/>
      <c r="F320" s="1895"/>
      <c r="G320" s="1895"/>
      <c r="H320" s="1895"/>
      <c r="I320" s="1895"/>
      <c r="J320" s="1895"/>
    </row>
    <row r="321" spans="1:10" ht="15.75" customHeight="1">
      <c r="A321" s="1999"/>
      <c r="B321" s="1895"/>
      <c r="C321" s="1895"/>
      <c r="D321" s="1895"/>
      <c r="E321" s="1895"/>
      <c r="F321" s="1895"/>
      <c r="G321" s="1895"/>
      <c r="H321" s="1895"/>
      <c r="I321" s="1895"/>
      <c r="J321" s="1895"/>
    </row>
    <row r="322" spans="1:10" ht="15.75" customHeight="1">
      <c r="A322" s="1999"/>
      <c r="B322" s="1895"/>
      <c r="C322" s="1895"/>
      <c r="D322" s="1895"/>
      <c r="E322" s="1895"/>
      <c r="F322" s="1895"/>
      <c r="G322" s="1895"/>
      <c r="H322" s="1895"/>
      <c r="I322" s="1895"/>
      <c r="J322" s="1895"/>
    </row>
    <row r="323" spans="1:10" ht="15.75" customHeight="1">
      <c r="A323" s="1999"/>
      <c r="B323" s="1895"/>
      <c r="C323" s="1895"/>
      <c r="D323" s="1895"/>
      <c r="E323" s="1895"/>
      <c r="F323" s="1895"/>
      <c r="G323" s="1895"/>
      <c r="H323" s="1895"/>
      <c r="I323" s="1895"/>
      <c r="J323" s="1895"/>
    </row>
    <row r="324" spans="1:10" ht="15.75" customHeight="1">
      <c r="A324" s="1999"/>
      <c r="B324" s="1895"/>
      <c r="C324" s="1895"/>
      <c r="D324" s="1895"/>
      <c r="E324" s="1895"/>
      <c r="F324" s="1895"/>
      <c r="G324" s="1895"/>
      <c r="H324" s="1895"/>
      <c r="I324" s="1895"/>
      <c r="J324" s="1895"/>
    </row>
    <row r="325" spans="1:10" ht="15.75" customHeight="1">
      <c r="A325" s="1999"/>
      <c r="B325" s="1895"/>
      <c r="C325" s="1895"/>
      <c r="D325" s="1895"/>
      <c r="E325" s="1895"/>
      <c r="F325" s="1895"/>
      <c r="G325" s="1895"/>
      <c r="H325" s="1895"/>
      <c r="I325" s="1895"/>
      <c r="J325" s="1895"/>
    </row>
    <row r="326" spans="1:10" ht="15.75" customHeight="1">
      <c r="A326" s="1999"/>
      <c r="B326" s="1895"/>
      <c r="C326" s="1895"/>
      <c r="D326" s="1895"/>
      <c r="E326" s="1895"/>
      <c r="F326" s="1895"/>
      <c r="G326" s="1895"/>
      <c r="H326" s="1895"/>
      <c r="I326" s="1895"/>
      <c r="J326" s="1895"/>
    </row>
    <row r="327" spans="1:10" ht="15.75" customHeight="1">
      <c r="A327" s="1999"/>
      <c r="B327" s="1895"/>
      <c r="C327" s="1895"/>
      <c r="D327" s="1895"/>
      <c r="E327" s="1895"/>
      <c r="F327" s="1895"/>
      <c r="G327" s="1895"/>
      <c r="H327" s="1895"/>
      <c r="I327" s="1895"/>
      <c r="J327" s="1895"/>
    </row>
    <row r="328" spans="1:10" ht="15.75" customHeight="1">
      <c r="A328" s="1999"/>
      <c r="B328" s="1895"/>
      <c r="C328" s="1895"/>
      <c r="D328" s="1895"/>
      <c r="E328" s="1895"/>
      <c r="F328" s="1895"/>
      <c r="G328" s="1895"/>
      <c r="H328" s="1895"/>
      <c r="I328" s="1895"/>
      <c r="J328" s="1895"/>
    </row>
    <row r="329" spans="1:10" ht="15.75" customHeight="1">
      <c r="A329" s="1999"/>
      <c r="B329" s="1895"/>
      <c r="C329" s="1895"/>
      <c r="D329" s="1895"/>
      <c r="E329" s="1895"/>
      <c r="F329" s="1895"/>
      <c r="G329" s="1895"/>
      <c r="H329" s="1895"/>
      <c r="I329" s="1895"/>
      <c r="J329" s="1895"/>
    </row>
    <row r="330" spans="1:10" ht="15.75" customHeight="1">
      <c r="A330" s="1999"/>
      <c r="B330" s="1895"/>
      <c r="C330" s="1895"/>
      <c r="D330" s="1895"/>
      <c r="E330" s="1895"/>
      <c r="F330" s="1895"/>
      <c r="G330" s="1895"/>
      <c r="H330" s="1895"/>
      <c r="I330" s="1895"/>
      <c r="J330" s="1895"/>
    </row>
    <row r="331" spans="1:10" ht="15.75" customHeight="1">
      <c r="A331" s="1999"/>
      <c r="B331" s="1895"/>
      <c r="C331" s="1895"/>
      <c r="D331" s="1895"/>
      <c r="E331" s="1895"/>
      <c r="F331" s="1895"/>
      <c r="G331" s="1895"/>
      <c r="H331" s="1895"/>
      <c r="I331" s="1895"/>
      <c r="J331" s="1895"/>
    </row>
    <row r="332" spans="1:10" ht="15.75" customHeight="1">
      <c r="A332" s="1999"/>
      <c r="B332" s="1895"/>
      <c r="C332" s="1895"/>
      <c r="D332" s="1895"/>
      <c r="E332" s="1895"/>
      <c r="F332" s="1895"/>
      <c r="G332" s="1895"/>
      <c r="H332" s="1895"/>
      <c r="I332" s="1895"/>
      <c r="J332" s="1895"/>
    </row>
    <row r="333" spans="1:10" ht="15.75" customHeight="1">
      <c r="A333" s="1999"/>
      <c r="B333" s="1895"/>
      <c r="C333" s="1895"/>
      <c r="D333" s="1895"/>
      <c r="E333" s="1895"/>
      <c r="F333" s="1895"/>
      <c r="G333" s="1895"/>
      <c r="H333" s="1895"/>
      <c r="I333" s="1895"/>
      <c r="J333" s="1895"/>
    </row>
    <row r="334" spans="1:10" ht="15.75" customHeight="1">
      <c r="A334" s="1999"/>
      <c r="B334" s="1895"/>
      <c r="C334" s="1895"/>
      <c r="D334" s="1895"/>
      <c r="E334" s="1895"/>
      <c r="F334" s="1895"/>
      <c r="G334" s="1895"/>
      <c r="H334" s="1895"/>
      <c r="I334" s="1895"/>
      <c r="J334" s="1895"/>
    </row>
    <row r="335" spans="1:10" ht="15.75" customHeight="1">
      <c r="A335" s="1999"/>
      <c r="B335" s="1895"/>
      <c r="C335" s="1895"/>
      <c r="D335" s="1895"/>
      <c r="E335" s="1895"/>
      <c r="F335" s="1895"/>
      <c r="G335" s="1895"/>
      <c r="H335" s="1895"/>
      <c r="I335" s="1895"/>
      <c r="J335" s="1895"/>
    </row>
    <row r="336" spans="1:10" ht="15.75" customHeight="1">
      <c r="A336" s="1999"/>
      <c r="B336" s="1895"/>
      <c r="C336" s="1895"/>
      <c r="D336" s="1895"/>
      <c r="E336" s="1895"/>
      <c r="F336" s="1895"/>
      <c r="G336" s="1895"/>
      <c r="H336" s="1895"/>
      <c r="I336" s="1895"/>
      <c r="J336" s="1895"/>
    </row>
    <row r="337" spans="1:10" ht="15.75" customHeight="1">
      <c r="A337" s="1999"/>
      <c r="B337" s="1895"/>
      <c r="C337" s="1895"/>
      <c r="D337" s="1895"/>
      <c r="E337" s="1895"/>
      <c r="F337" s="1895"/>
      <c r="G337" s="1895"/>
      <c r="H337" s="1895"/>
      <c r="I337" s="1895"/>
      <c r="J337" s="1895"/>
    </row>
    <row r="338" spans="1:10" ht="15.75" customHeight="1">
      <c r="A338" s="1999"/>
      <c r="B338" s="1895"/>
      <c r="C338" s="1895"/>
      <c r="D338" s="1895"/>
      <c r="E338" s="1895"/>
      <c r="F338" s="1895"/>
      <c r="G338" s="1895"/>
      <c r="H338" s="1895"/>
      <c r="I338" s="1895"/>
      <c r="J338" s="1895"/>
    </row>
    <row r="339" spans="1:10" ht="15.75" customHeight="1">
      <c r="A339" s="1999"/>
      <c r="B339" s="1895"/>
      <c r="C339" s="1895"/>
      <c r="D339" s="1895"/>
      <c r="E339" s="1895"/>
      <c r="F339" s="1895"/>
      <c r="G339" s="1895"/>
      <c r="H339" s="1895"/>
      <c r="I339" s="1895"/>
      <c r="J339" s="1895"/>
    </row>
    <row r="340" spans="1:10" ht="15.75" customHeight="1">
      <c r="A340" s="1999"/>
      <c r="B340" s="1895"/>
      <c r="C340" s="1895"/>
      <c r="D340" s="1895"/>
      <c r="E340" s="1895"/>
      <c r="F340" s="1895"/>
      <c r="G340" s="1895"/>
      <c r="H340" s="1895"/>
      <c r="I340" s="1895"/>
      <c r="J340" s="1895"/>
    </row>
    <row r="341" spans="1:10" ht="15.75" customHeight="1">
      <c r="A341" s="1999"/>
      <c r="B341" s="1895"/>
      <c r="C341" s="1895"/>
      <c r="D341" s="1895"/>
      <c r="E341" s="1895"/>
      <c r="F341" s="1895"/>
      <c r="G341" s="1895"/>
      <c r="H341" s="1895"/>
      <c r="I341" s="1895"/>
      <c r="J341" s="1895"/>
    </row>
    <row r="342" spans="1:10" ht="15.75" customHeight="1">
      <c r="A342" s="1999"/>
      <c r="B342" s="1895"/>
      <c r="C342" s="1895"/>
      <c r="D342" s="1895"/>
      <c r="E342" s="1895"/>
      <c r="F342" s="1895"/>
      <c r="G342" s="1895"/>
      <c r="H342" s="1895"/>
      <c r="I342" s="1895"/>
      <c r="J342" s="1895"/>
    </row>
    <row r="343" spans="1:10" ht="15.75" customHeight="1">
      <c r="A343" s="1999"/>
      <c r="B343" s="1895"/>
      <c r="C343" s="1895"/>
      <c r="D343" s="1895"/>
      <c r="E343" s="1895"/>
      <c r="F343" s="1895"/>
      <c r="G343" s="1895"/>
      <c r="H343" s="1895"/>
      <c r="I343" s="1895"/>
      <c r="J343" s="1895"/>
    </row>
    <row r="344" spans="1:10" ht="15.75" customHeight="1">
      <c r="A344" s="1999"/>
      <c r="B344" s="1895"/>
      <c r="C344" s="1895"/>
      <c r="D344" s="1895"/>
      <c r="E344" s="1895"/>
      <c r="F344" s="1895"/>
      <c r="G344" s="1895"/>
      <c r="H344" s="1895"/>
      <c r="I344" s="1895"/>
      <c r="J344" s="1895"/>
    </row>
    <row r="345" spans="1:10" ht="15.75" customHeight="1">
      <c r="A345" s="1999"/>
      <c r="B345" s="1895"/>
      <c r="C345" s="1895"/>
      <c r="D345" s="1895"/>
      <c r="E345" s="1895"/>
      <c r="F345" s="1895"/>
      <c r="G345" s="1895"/>
      <c r="H345" s="1895"/>
      <c r="I345" s="1895"/>
      <c r="J345" s="1895"/>
    </row>
    <row r="346" spans="1:10" ht="15.75" customHeight="1">
      <c r="A346" s="1999"/>
      <c r="B346" s="1895"/>
      <c r="C346" s="1895"/>
      <c r="D346" s="1895"/>
      <c r="E346" s="1895"/>
      <c r="F346" s="1895"/>
      <c r="G346" s="1895"/>
      <c r="H346" s="1895"/>
      <c r="I346" s="1895"/>
      <c r="J346" s="1895"/>
    </row>
    <row r="347" spans="1:10" ht="15.75" customHeight="1">
      <c r="A347" s="1999"/>
      <c r="B347" s="1895"/>
      <c r="C347" s="1895"/>
      <c r="D347" s="1895"/>
      <c r="E347" s="1895"/>
      <c r="F347" s="1895"/>
      <c r="G347" s="1895"/>
      <c r="H347" s="1895"/>
      <c r="I347" s="1895"/>
      <c r="J347" s="1895"/>
    </row>
    <row r="348" spans="1:10" ht="15.75" customHeight="1">
      <c r="A348" s="1999"/>
      <c r="B348" s="1895"/>
      <c r="C348" s="1895"/>
      <c r="D348" s="1895"/>
      <c r="E348" s="1895"/>
      <c r="F348" s="1895"/>
      <c r="G348" s="1895"/>
      <c r="H348" s="1895"/>
      <c r="I348" s="1895"/>
      <c r="J348" s="1895"/>
    </row>
    <row r="349" spans="1:10" ht="15.75" customHeight="1">
      <c r="A349" s="1999"/>
      <c r="B349" s="1895"/>
      <c r="C349" s="1895"/>
      <c r="D349" s="1895"/>
      <c r="E349" s="1895"/>
      <c r="F349" s="1895"/>
      <c r="G349" s="1895"/>
      <c r="H349" s="1895"/>
      <c r="I349" s="1895"/>
      <c r="J349" s="1895"/>
    </row>
    <row r="350" spans="1:10" ht="15.75" customHeight="1">
      <c r="A350" s="1999"/>
      <c r="B350" s="1895"/>
      <c r="C350" s="1895"/>
      <c r="D350" s="1895"/>
      <c r="E350" s="1895"/>
      <c r="F350" s="1895"/>
      <c r="G350" s="1895"/>
      <c r="H350" s="1895"/>
      <c r="I350" s="1895"/>
      <c r="J350" s="1895"/>
    </row>
    <row r="351" spans="1:10" ht="15.75" customHeight="1">
      <c r="A351" s="1999"/>
      <c r="B351" s="1895"/>
      <c r="C351" s="1895"/>
      <c r="D351" s="1895"/>
      <c r="E351" s="1895"/>
      <c r="F351" s="1895"/>
      <c r="G351" s="1895"/>
      <c r="H351" s="1895"/>
      <c r="I351" s="1895"/>
      <c r="J351" s="1895"/>
    </row>
    <row r="352" spans="1:10" ht="15.75" customHeight="1">
      <c r="A352" s="1999"/>
      <c r="B352" s="1895"/>
      <c r="C352" s="1895"/>
      <c r="D352" s="1895"/>
      <c r="E352" s="1895"/>
      <c r="F352" s="1895"/>
      <c r="G352" s="1895"/>
      <c r="H352" s="1895"/>
      <c r="I352" s="1895"/>
      <c r="J352" s="1895"/>
    </row>
    <row r="353" spans="1:10" ht="15.75" customHeight="1">
      <c r="A353" s="1999"/>
      <c r="B353" s="1895"/>
      <c r="C353" s="1895"/>
      <c r="D353" s="1895"/>
      <c r="E353" s="1895"/>
      <c r="F353" s="1895"/>
      <c r="G353" s="1895"/>
      <c r="H353" s="1895"/>
      <c r="I353" s="1895"/>
      <c r="J353" s="1895"/>
    </row>
    <row r="354" spans="1:10" ht="15.75" customHeight="1">
      <c r="A354" s="1999"/>
      <c r="B354" s="1895"/>
      <c r="C354" s="1895"/>
      <c r="D354" s="1895"/>
      <c r="E354" s="1895"/>
      <c r="F354" s="1895"/>
      <c r="G354" s="1895"/>
      <c r="H354" s="1895"/>
      <c r="I354" s="1895"/>
      <c r="J354" s="1895"/>
    </row>
    <row r="355" spans="1:10" ht="15.75" customHeight="1">
      <c r="A355" s="1999"/>
      <c r="B355" s="1895"/>
      <c r="C355" s="1895"/>
      <c r="D355" s="1895"/>
      <c r="E355" s="1895"/>
      <c r="F355" s="1895"/>
      <c r="G355" s="1895"/>
      <c r="H355" s="1895"/>
      <c r="I355" s="1895"/>
      <c r="J355" s="1895"/>
    </row>
    <row r="356" spans="1:10" ht="15.75" customHeight="1">
      <c r="A356" s="1999"/>
      <c r="B356" s="1895"/>
      <c r="C356" s="1895"/>
      <c r="D356" s="1895"/>
      <c r="E356" s="1895"/>
      <c r="F356" s="1895"/>
      <c r="G356" s="1895"/>
      <c r="H356" s="1895"/>
      <c r="I356" s="1895"/>
      <c r="J356" s="1895"/>
    </row>
    <row r="357" spans="1:10" ht="15.75" customHeight="1">
      <c r="A357" s="1999"/>
      <c r="B357" s="1895"/>
      <c r="C357" s="1895"/>
      <c r="D357" s="1895"/>
      <c r="E357" s="1895"/>
      <c r="F357" s="1895"/>
      <c r="G357" s="1895"/>
      <c r="H357" s="1895"/>
      <c r="I357" s="1895"/>
      <c r="J357" s="1895"/>
    </row>
    <row r="358" spans="1:10" ht="15.75" customHeight="1">
      <c r="A358" s="1999"/>
      <c r="B358" s="1895"/>
      <c r="C358" s="1895"/>
      <c r="D358" s="1895"/>
      <c r="E358" s="1895"/>
      <c r="F358" s="1895"/>
      <c r="G358" s="1895"/>
      <c r="H358" s="1895"/>
      <c r="I358" s="1895"/>
      <c r="J358" s="1895"/>
    </row>
    <row r="359" spans="1:10" ht="15.75" customHeight="1">
      <c r="A359" s="1999"/>
      <c r="B359" s="1895"/>
      <c r="C359" s="1895"/>
      <c r="D359" s="1895"/>
      <c r="E359" s="1895"/>
      <c r="F359" s="1895"/>
      <c r="G359" s="1895"/>
      <c r="H359" s="1895"/>
      <c r="I359" s="1895"/>
      <c r="J359" s="1895"/>
    </row>
    <row r="360" spans="1:10" ht="15.75" customHeight="1">
      <c r="A360" s="1999"/>
      <c r="B360" s="1895"/>
      <c r="C360" s="1895"/>
      <c r="D360" s="1895"/>
      <c r="E360" s="1895"/>
      <c r="F360" s="1895"/>
      <c r="G360" s="1895"/>
      <c r="H360" s="1895"/>
      <c r="I360" s="1895"/>
      <c r="J360" s="1895"/>
    </row>
    <row r="361" spans="1:10" ht="15.75" customHeight="1">
      <c r="A361" s="1999"/>
      <c r="B361" s="1895"/>
      <c r="C361" s="1895"/>
      <c r="D361" s="1895"/>
      <c r="E361" s="1895"/>
      <c r="F361" s="1895"/>
      <c r="G361" s="1895"/>
      <c r="H361" s="1895"/>
      <c r="I361" s="1895"/>
      <c r="J361" s="1895"/>
    </row>
    <row r="362" spans="1:10" ht="15.75" customHeight="1">
      <c r="A362" s="1999"/>
      <c r="B362" s="1895"/>
      <c r="C362" s="1895"/>
      <c r="D362" s="1895"/>
      <c r="E362" s="1895"/>
      <c r="F362" s="1895"/>
      <c r="G362" s="1895"/>
      <c r="H362" s="1895"/>
      <c r="I362" s="1895"/>
      <c r="J362" s="1895"/>
    </row>
    <row r="363" spans="1:10" ht="15.75" customHeight="1">
      <c r="A363" s="1999"/>
      <c r="B363" s="1895"/>
      <c r="C363" s="1895"/>
      <c r="D363" s="1895"/>
      <c r="E363" s="1895"/>
      <c r="F363" s="1895"/>
      <c r="G363" s="1895"/>
      <c r="H363" s="1895"/>
      <c r="I363" s="1895"/>
      <c r="J363" s="1895"/>
    </row>
    <row r="364" spans="1:10" ht="15.75" customHeight="1">
      <c r="A364" s="1999"/>
      <c r="B364" s="1895"/>
      <c r="C364" s="1895"/>
      <c r="D364" s="1895"/>
      <c r="E364" s="1895"/>
      <c r="F364" s="1895"/>
      <c r="G364" s="1895"/>
      <c r="H364" s="1895"/>
      <c r="I364" s="1895"/>
      <c r="J364" s="1895"/>
    </row>
    <row r="365" spans="1:10" ht="15.75" customHeight="1">
      <c r="A365" s="1999"/>
      <c r="B365" s="1895"/>
      <c r="C365" s="1895"/>
      <c r="D365" s="1895"/>
      <c r="E365" s="1895"/>
      <c r="F365" s="1895"/>
      <c r="G365" s="1895"/>
      <c r="H365" s="1895"/>
      <c r="I365" s="1895"/>
      <c r="J365" s="1895"/>
    </row>
    <row r="366" spans="1:10" ht="15.75" customHeight="1">
      <c r="A366" s="1999"/>
      <c r="B366" s="1895"/>
      <c r="C366" s="1895"/>
      <c r="D366" s="1895"/>
      <c r="E366" s="1895"/>
      <c r="F366" s="1895"/>
      <c r="G366" s="1895"/>
      <c r="H366" s="1895"/>
      <c r="I366" s="1895"/>
      <c r="J366" s="1895"/>
    </row>
    <row r="367" spans="1:10" ht="15.75" customHeight="1">
      <c r="A367" s="1999"/>
      <c r="B367" s="1895"/>
      <c r="C367" s="1895"/>
      <c r="D367" s="1895"/>
      <c r="E367" s="1895"/>
      <c r="F367" s="1895"/>
      <c r="G367" s="1895"/>
      <c r="H367" s="1895"/>
      <c r="I367" s="1895"/>
      <c r="J367" s="1895"/>
    </row>
    <row r="368" spans="1:10" ht="15.75" customHeight="1">
      <c r="A368" s="1999"/>
      <c r="B368" s="1895"/>
      <c r="C368" s="1895"/>
      <c r="D368" s="1895"/>
      <c r="E368" s="1895"/>
      <c r="F368" s="1895"/>
      <c r="G368" s="1895"/>
      <c r="H368" s="1895"/>
      <c r="I368" s="1895"/>
      <c r="J368" s="1895"/>
    </row>
    <row r="369" spans="1:10" ht="15.75" customHeight="1">
      <c r="A369" s="1999"/>
      <c r="B369" s="1895"/>
      <c r="C369" s="1895"/>
      <c r="D369" s="1895"/>
      <c r="E369" s="1895"/>
      <c r="F369" s="1895"/>
      <c r="G369" s="1895"/>
      <c r="H369" s="1895"/>
      <c r="I369" s="1895"/>
      <c r="J369" s="1895"/>
    </row>
    <row r="370" spans="1:10" ht="15.75" customHeight="1">
      <c r="A370" s="1999"/>
      <c r="B370" s="1895"/>
      <c r="C370" s="1895"/>
      <c r="D370" s="1895"/>
      <c r="E370" s="1895"/>
      <c r="F370" s="1895"/>
      <c r="G370" s="1895"/>
      <c r="H370" s="1895"/>
      <c r="I370" s="1895"/>
      <c r="J370" s="1895"/>
    </row>
    <row r="371" spans="1:10" ht="15.75" customHeight="1">
      <c r="A371" s="1999"/>
      <c r="B371" s="1895"/>
      <c r="C371" s="1895"/>
      <c r="D371" s="1895"/>
      <c r="E371" s="1895"/>
      <c r="F371" s="1895"/>
      <c r="G371" s="1895"/>
      <c r="H371" s="1895"/>
      <c r="I371" s="1895"/>
      <c r="J371" s="1895"/>
    </row>
    <row r="372" spans="1:10" ht="15.75" customHeight="1">
      <c r="A372" s="1999"/>
      <c r="B372" s="1895"/>
      <c r="C372" s="1895"/>
      <c r="D372" s="1895"/>
      <c r="E372" s="1895"/>
      <c r="F372" s="1895"/>
      <c r="G372" s="1895"/>
      <c r="H372" s="1895"/>
      <c r="I372" s="1895"/>
      <c r="J372" s="1895"/>
    </row>
    <row r="373" spans="1:10" ht="15.75" customHeight="1">
      <c r="A373" s="1999"/>
      <c r="B373" s="1895"/>
      <c r="C373" s="1895"/>
      <c r="D373" s="1895"/>
      <c r="E373" s="1895"/>
      <c r="F373" s="1895"/>
      <c r="G373" s="1895"/>
      <c r="H373" s="1895"/>
      <c r="I373" s="1895"/>
      <c r="J373" s="1895"/>
    </row>
    <row r="374" spans="1:10" ht="15.75" customHeight="1">
      <c r="A374" s="1999"/>
      <c r="B374" s="1895"/>
      <c r="C374" s="1895"/>
      <c r="D374" s="1895"/>
      <c r="E374" s="1895"/>
      <c r="F374" s="1895"/>
      <c r="G374" s="1895"/>
      <c r="H374" s="1895"/>
      <c r="I374" s="1895"/>
      <c r="J374" s="1895"/>
    </row>
    <row r="375" spans="1:10" ht="15.75" customHeight="1">
      <c r="A375" s="1999"/>
      <c r="B375" s="1895"/>
      <c r="C375" s="1895"/>
      <c r="D375" s="1895"/>
      <c r="E375" s="1895"/>
      <c r="F375" s="1895"/>
      <c r="G375" s="1895"/>
      <c r="H375" s="1895"/>
      <c r="I375" s="1895"/>
      <c r="J375" s="1895"/>
    </row>
    <row r="376" spans="1:10" ht="15.75" customHeight="1">
      <c r="A376" s="1999"/>
      <c r="B376" s="1895"/>
      <c r="C376" s="1895"/>
      <c r="D376" s="1895"/>
      <c r="E376" s="1895"/>
      <c r="F376" s="1895"/>
      <c r="G376" s="1895"/>
      <c r="H376" s="1895"/>
      <c r="I376" s="1895"/>
      <c r="J376" s="1895"/>
    </row>
    <row r="377" spans="1:10" ht="15.75" customHeight="1">
      <c r="A377" s="1999"/>
      <c r="B377" s="1895"/>
      <c r="C377" s="1895"/>
      <c r="D377" s="1895"/>
      <c r="E377" s="1895"/>
      <c r="F377" s="1895"/>
      <c r="G377" s="1895"/>
      <c r="H377" s="1895"/>
      <c r="I377" s="1895"/>
      <c r="J377" s="1895"/>
    </row>
    <row r="378" spans="1:10" ht="15.75" customHeight="1">
      <c r="A378" s="1999"/>
      <c r="B378" s="1895"/>
      <c r="C378" s="1895"/>
      <c r="D378" s="1895"/>
      <c r="E378" s="1895"/>
      <c r="F378" s="1895"/>
      <c r="G378" s="1895"/>
      <c r="H378" s="1895"/>
      <c r="I378" s="1895"/>
      <c r="J378" s="1895"/>
    </row>
    <row r="379" spans="1:10" ht="15.75" customHeight="1">
      <c r="A379" s="1999"/>
      <c r="B379" s="1895"/>
      <c r="C379" s="1895"/>
      <c r="D379" s="1895"/>
      <c r="E379" s="1895"/>
      <c r="F379" s="1895"/>
      <c r="G379" s="1895"/>
      <c r="H379" s="1895"/>
      <c r="I379" s="1895"/>
      <c r="J379" s="1895"/>
    </row>
    <row r="380" spans="1:10" ht="15.75" customHeight="1">
      <c r="A380" s="1999"/>
      <c r="B380" s="1895"/>
      <c r="C380" s="1895"/>
      <c r="D380" s="1895"/>
      <c r="E380" s="1895"/>
      <c r="F380" s="1895"/>
      <c r="G380" s="1895"/>
      <c r="H380" s="1895"/>
      <c r="I380" s="1895"/>
      <c r="J380" s="1895"/>
    </row>
    <row r="381" spans="1:10" ht="15.75" customHeight="1">
      <c r="A381" s="1999"/>
      <c r="B381" s="1895"/>
      <c r="C381" s="1895"/>
      <c r="D381" s="1895"/>
      <c r="E381" s="1895"/>
      <c r="F381" s="1895"/>
      <c r="G381" s="1895"/>
      <c r="H381" s="1895"/>
      <c r="I381" s="1895"/>
      <c r="J381" s="1895"/>
    </row>
    <row r="382" spans="1:10" ht="15.75" customHeight="1">
      <c r="A382" s="1999"/>
      <c r="B382" s="1895"/>
      <c r="C382" s="1895"/>
      <c r="D382" s="1895"/>
      <c r="E382" s="1895"/>
      <c r="F382" s="1895"/>
      <c r="G382" s="1895"/>
      <c r="H382" s="1895"/>
      <c r="I382" s="1895"/>
      <c r="J382" s="1895"/>
    </row>
    <row r="383" spans="1:10" ht="15.75" customHeight="1">
      <c r="A383" s="1999"/>
      <c r="B383" s="1895"/>
      <c r="C383" s="1895"/>
      <c r="D383" s="1895"/>
      <c r="E383" s="1895"/>
      <c r="F383" s="1895"/>
      <c r="G383" s="1895"/>
      <c r="H383" s="1895"/>
      <c r="I383" s="1895"/>
      <c r="J383" s="1895"/>
    </row>
    <row r="384" spans="1:10" ht="15.75" customHeight="1">
      <c r="A384" s="1999"/>
      <c r="B384" s="1895"/>
      <c r="C384" s="1895"/>
      <c r="D384" s="1895"/>
      <c r="E384" s="1895"/>
      <c r="F384" s="1895"/>
      <c r="G384" s="1895"/>
      <c r="H384" s="1895"/>
      <c r="I384" s="1895"/>
      <c r="J384" s="1895"/>
    </row>
    <row r="385" spans="1:10" ht="15.75" customHeight="1">
      <c r="A385" s="1999"/>
      <c r="B385" s="1895"/>
      <c r="C385" s="1895"/>
      <c r="D385" s="1895"/>
      <c r="E385" s="1895"/>
      <c r="F385" s="1895"/>
      <c r="G385" s="1895"/>
      <c r="H385" s="1895"/>
      <c r="I385" s="1895"/>
      <c r="J385" s="1895"/>
    </row>
    <row r="386" spans="1:10" ht="15.75" customHeight="1">
      <c r="A386" s="1999"/>
      <c r="B386" s="1895"/>
      <c r="C386" s="1895"/>
      <c r="D386" s="1895"/>
      <c r="E386" s="1895"/>
      <c r="F386" s="1895"/>
      <c r="G386" s="1895"/>
      <c r="H386" s="1895"/>
      <c r="I386" s="1895"/>
      <c r="J386" s="1895"/>
    </row>
    <row r="387" spans="1:10" ht="15.75" customHeight="1">
      <c r="A387" s="1999"/>
      <c r="B387" s="1895"/>
      <c r="C387" s="1895"/>
      <c r="D387" s="1895"/>
      <c r="E387" s="1895"/>
      <c r="F387" s="1895"/>
      <c r="G387" s="1895"/>
      <c r="H387" s="1895"/>
      <c r="I387" s="1895"/>
      <c r="J387" s="1895"/>
    </row>
    <row r="388" spans="1:10" ht="15.75" customHeight="1">
      <c r="A388" s="1999"/>
      <c r="B388" s="1895"/>
      <c r="C388" s="1895"/>
      <c r="D388" s="1895"/>
      <c r="E388" s="1895"/>
      <c r="F388" s="1895"/>
      <c r="G388" s="1895"/>
      <c r="H388" s="1895"/>
      <c r="I388" s="1895"/>
      <c r="J388" s="1895"/>
    </row>
    <row r="389" spans="1:10" ht="15.75" customHeight="1">
      <c r="A389" s="1999"/>
      <c r="B389" s="1895"/>
      <c r="C389" s="1895"/>
      <c r="D389" s="1895"/>
      <c r="E389" s="1895"/>
      <c r="F389" s="1895"/>
      <c r="G389" s="1895"/>
      <c r="H389" s="1895"/>
      <c r="I389" s="1895"/>
      <c r="J389" s="1895"/>
    </row>
    <row r="390" spans="1:10" ht="15.75" customHeight="1">
      <c r="A390" s="1999"/>
      <c r="B390" s="1895"/>
      <c r="C390" s="1895"/>
      <c r="D390" s="1895"/>
      <c r="E390" s="1895"/>
      <c r="F390" s="1895"/>
      <c r="G390" s="1895"/>
      <c r="H390" s="1895"/>
      <c r="I390" s="1895"/>
      <c r="J390" s="1895"/>
    </row>
    <row r="391" spans="1:10" ht="15.75" customHeight="1">
      <c r="A391" s="1999"/>
      <c r="B391" s="1895"/>
      <c r="C391" s="1895"/>
      <c r="D391" s="1895"/>
      <c r="E391" s="1895"/>
      <c r="F391" s="1895"/>
      <c r="G391" s="1895"/>
      <c r="H391" s="1895"/>
      <c r="I391" s="1895"/>
      <c r="J391" s="1895"/>
    </row>
    <row r="392" spans="1:10" ht="15.75" customHeight="1">
      <c r="A392" s="1999"/>
      <c r="B392" s="1895"/>
      <c r="C392" s="1895"/>
      <c r="D392" s="1895"/>
      <c r="E392" s="1895"/>
      <c r="F392" s="1895"/>
      <c r="G392" s="1895"/>
      <c r="H392" s="1895"/>
      <c r="I392" s="1895"/>
      <c r="J392" s="1895"/>
    </row>
    <row r="393" spans="1:10" ht="15.75" customHeight="1">
      <c r="A393" s="1999"/>
      <c r="B393" s="1895"/>
      <c r="C393" s="1895"/>
      <c r="D393" s="1895"/>
      <c r="E393" s="1895"/>
      <c r="F393" s="1895"/>
      <c r="G393" s="1895"/>
      <c r="H393" s="1895"/>
      <c r="I393" s="1895"/>
      <c r="J393" s="1895"/>
    </row>
    <row r="394" spans="1:10" ht="15.75" customHeight="1">
      <c r="A394" s="1999"/>
      <c r="B394" s="1895"/>
      <c r="C394" s="1895"/>
      <c r="D394" s="1895"/>
      <c r="E394" s="1895"/>
      <c r="F394" s="1895"/>
      <c r="G394" s="1895"/>
      <c r="H394" s="1895"/>
      <c r="I394" s="1895"/>
      <c r="J394" s="1895"/>
    </row>
    <row r="395" spans="1:10" ht="15.75" customHeight="1">
      <c r="A395" s="1999"/>
      <c r="B395" s="1895"/>
      <c r="C395" s="1895"/>
      <c r="D395" s="1895"/>
      <c r="E395" s="1895"/>
      <c r="F395" s="1895"/>
      <c r="G395" s="1895"/>
      <c r="H395" s="1895"/>
      <c r="I395" s="1895"/>
      <c r="J395" s="1895"/>
    </row>
    <row r="396" spans="1:10" ht="15.75" customHeight="1">
      <c r="A396" s="1999"/>
      <c r="B396" s="1895"/>
      <c r="C396" s="1895"/>
      <c r="D396" s="1895"/>
      <c r="E396" s="1895"/>
      <c r="F396" s="1895"/>
      <c r="G396" s="1895"/>
      <c r="H396" s="1895"/>
      <c r="I396" s="1895"/>
      <c r="J396" s="1895"/>
    </row>
    <row r="397" spans="1:10" ht="15.75" customHeight="1">
      <c r="A397" s="1999"/>
      <c r="B397" s="1895"/>
      <c r="C397" s="1895"/>
      <c r="D397" s="1895"/>
      <c r="E397" s="1895"/>
      <c r="F397" s="1895"/>
      <c r="G397" s="1895"/>
      <c r="H397" s="1895"/>
      <c r="I397" s="1895"/>
      <c r="J397" s="1895"/>
    </row>
    <row r="398" spans="1:10" ht="15.75" customHeight="1">
      <c r="A398" s="1999"/>
      <c r="B398" s="1895"/>
      <c r="C398" s="1895"/>
      <c r="D398" s="1895"/>
      <c r="E398" s="1895"/>
      <c r="F398" s="1895"/>
      <c r="G398" s="1895"/>
      <c r="H398" s="1895"/>
      <c r="I398" s="1895"/>
      <c r="J398" s="1895"/>
    </row>
    <row r="399" spans="1:10" ht="15.75" customHeight="1">
      <c r="A399" s="1999"/>
      <c r="B399" s="1895"/>
      <c r="C399" s="1895"/>
      <c r="D399" s="1895"/>
      <c r="E399" s="1895"/>
      <c r="F399" s="1895"/>
      <c r="G399" s="1895"/>
      <c r="H399" s="1895"/>
      <c r="I399" s="1895"/>
      <c r="J399" s="1895"/>
    </row>
    <row r="400" spans="1:10" ht="15.75" customHeight="1">
      <c r="A400" s="1999"/>
      <c r="B400" s="1895"/>
      <c r="C400" s="1895"/>
      <c r="D400" s="1895"/>
      <c r="E400" s="1895"/>
      <c r="F400" s="1895"/>
      <c r="G400" s="1895"/>
      <c r="H400" s="1895"/>
      <c r="I400" s="1895"/>
      <c r="J400" s="1895"/>
    </row>
    <row r="401" spans="1:10" ht="15.75" customHeight="1">
      <c r="A401" s="1999"/>
      <c r="B401" s="1895"/>
      <c r="C401" s="1895"/>
      <c r="D401" s="1895"/>
      <c r="E401" s="1895"/>
      <c r="F401" s="1895"/>
      <c r="G401" s="1895"/>
      <c r="H401" s="1895"/>
      <c r="I401" s="1895"/>
      <c r="J401" s="1895"/>
    </row>
    <row r="402" spans="1:10" ht="15.75" customHeight="1">
      <c r="A402" s="1999"/>
      <c r="B402" s="1895"/>
      <c r="C402" s="1895"/>
      <c r="D402" s="1895"/>
      <c r="E402" s="1895"/>
      <c r="F402" s="1895"/>
      <c r="G402" s="1895"/>
      <c r="H402" s="1895"/>
      <c r="I402" s="1895"/>
      <c r="J402" s="1895"/>
    </row>
    <row r="403" spans="1:10" ht="15.75" customHeight="1">
      <c r="A403" s="1999"/>
      <c r="B403" s="1895"/>
      <c r="C403" s="1895"/>
      <c r="D403" s="1895"/>
      <c r="E403" s="1895"/>
      <c r="F403" s="1895"/>
      <c r="G403" s="1895"/>
      <c r="H403" s="1895"/>
      <c r="I403" s="1895"/>
      <c r="J403" s="1895"/>
    </row>
    <row r="404" spans="1:10" ht="15.75" customHeight="1">
      <c r="A404" s="1999"/>
      <c r="B404" s="1895"/>
      <c r="C404" s="1895"/>
      <c r="D404" s="1895"/>
      <c r="E404" s="1895"/>
      <c r="F404" s="1895"/>
      <c r="G404" s="1895"/>
      <c r="H404" s="1895"/>
      <c r="I404" s="1895"/>
      <c r="J404" s="1895"/>
    </row>
    <row r="405" spans="1:10" ht="15.75" customHeight="1">
      <c r="A405" s="1999"/>
      <c r="B405" s="1895"/>
      <c r="C405" s="1895"/>
      <c r="D405" s="1895"/>
      <c r="E405" s="1895"/>
      <c r="F405" s="1895"/>
      <c r="G405" s="1895"/>
      <c r="H405" s="1895"/>
      <c r="I405" s="1895"/>
      <c r="J405" s="1895"/>
    </row>
    <row r="406" spans="1:10" ht="15.75" customHeight="1">
      <c r="A406" s="1999"/>
      <c r="B406" s="1895"/>
      <c r="C406" s="1895"/>
      <c r="D406" s="1895"/>
      <c r="E406" s="1895"/>
      <c r="F406" s="1895"/>
      <c r="G406" s="1895"/>
      <c r="H406" s="1895"/>
      <c r="I406" s="1895"/>
      <c r="J406" s="1895"/>
    </row>
    <row r="407" spans="1:10" ht="15.75" customHeight="1">
      <c r="A407" s="1999"/>
      <c r="B407" s="1895"/>
      <c r="C407" s="1895"/>
      <c r="D407" s="1895"/>
      <c r="E407" s="1895"/>
      <c r="F407" s="1895"/>
      <c r="G407" s="1895"/>
      <c r="H407" s="1895"/>
      <c r="I407" s="1895"/>
      <c r="J407" s="1895"/>
    </row>
    <row r="408" spans="1:10" ht="15.75" customHeight="1">
      <c r="A408" s="1999"/>
      <c r="B408" s="1895"/>
      <c r="C408" s="1895"/>
      <c r="D408" s="1895"/>
      <c r="E408" s="1895"/>
      <c r="F408" s="1895"/>
      <c r="G408" s="1895"/>
      <c r="H408" s="1895"/>
      <c r="I408" s="1895"/>
      <c r="J408" s="1895"/>
    </row>
    <row r="409" spans="1:10" ht="15.75" customHeight="1">
      <c r="A409" s="1999"/>
      <c r="B409" s="1895"/>
      <c r="C409" s="1895"/>
      <c r="D409" s="1895"/>
      <c r="E409" s="1895"/>
      <c r="F409" s="1895"/>
      <c r="G409" s="1895"/>
      <c r="H409" s="1895"/>
      <c r="I409" s="1895"/>
      <c r="J409" s="1895"/>
    </row>
    <row r="410" spans="1:10" ht="15.75" customHeight="1">
      <c r="A410" s="1999"/>
      <c r="B410" s="1895"/>
      <c r="C410" s="1895"/>
      <c r="D410" s="1895"/>
      <c r="E410" s="1895"/>
      <c r="F410" s="1895"/>
      <c r="G410" s="1895"/>
      <c r="H410" s="1895"/>
      <c r="I410" s="1895"/>
      <c r="J410" s="1895"/>
    </row>
    <row r="411" spans="1:10" ht="15.75" customHeight="1">
      <c r="A411" s="1999"/>
      <c r="B411" s="1895"/>
      <c r="C411" s="1895"/>
      <c r="D411" s="1895"/>
      <c r="E411" s="1895"/>
      <c r="F411" s="1895"/>
      <c r="G411" s="1895"/>
      <c r="H411" s="1895"/>
      <c r="I411" s="1895"/>
      <c r="J411" s="1895"/>
    </row>
    <row r="412" spans="1:10" ht="15.75" customHeight="1">
      <c r="A412" s="1999"/>
      <c r="B412" s="1895"/>
      <c r="C412" s="1895"/>
      <c r="D412" s="1895"/>
      <c r="E412" s="1895"/>
      <c r="F412" s="1895"/>
      <c r="G412" s="1895"/>
      <c r="H412" s="1895"/>
      <c r="I412" s="1895"/>
      <c r="J412" s="1895"/>
    </row>
    <row r="413" spans="1:10" ht="15.75" customHeight="1">
      <c r="A413" s="1999"/>
      <c r="B413" s="1895"/>
      <c r="C413" s="1895"/>
      <c r="D413" s="1895"/>
      <c r="E413" s="1895"/>
      <c r="F413" s="1895"/>
      <c r="G413" s="1895"/>
      <c r="H413" s="1895"/>
      <c r="I413" s="1895"/>
      <c r="J413" s="1895"/>
    </row>
    <row r="414" spans="1:10" ht="15.75" customHeight="1">
      <c r="A414" s="1999"/>
      <c r="B414" s="1895"/>
      <c r="C414" s="1895"/>
      <c r="D414" s="1895"/>
      <c r="E414" s="1895"/>
      <c r="F414" s="1895"/>
      <c r="G414" s="1895"/>
      <c r="H414" s="1895"/>
      <c r="I414" s="1895"/>
      <c r="J414" s="1895"/>
    </row>
    <row r="415" spans="1:10" ht="15.75" customHeight="1">
      <c r="A415" s="1999"/>
      <c r="B415" s="1895"/>
      <c r="C415" s="1895"/>
      <c r="D415" s="1895"/>
      <c r="E415" s="1895"/>
      <c r="F415" s="1895"/>
      <c r="G415" s="1895"/>
      <c r="H415" s="1895"/>
      <c r="I415" s="1895"/>
      <c r="J415" s="1895"/>
    </row>
    <row r="416" spans="1:10" ht="15.75" customHeight="1">
      <c r="A416" s="1999"/>
      <c r="B416" s="1895"/>
      <c r="C416" s="1895"/>
      <c r="D416" s="1895"/>
      <c r="E416" s="1895"/>
      <c r="F416" s="1895"/>
      <c r="G416" s="1895"/>
      <c r="H416" s="1895"/>
      <c r="I416" s="1895"/>
      <c r="J416" s="1895"/>
    </row>
    <row r="417" spans="1:10" ht="15.75" customHeight="1">
      <c r="A417" s="1999"/>
      <c r="B417" s="1895"/>
      <c r="C417" s="1895"/>
      <c r="D417" s="1895"/>
      <c r="E417" s="1895"/>
      <c r="F417" s="1895"/>
      <c r="G417" s="1895"/>
      <c r="H417" s="1895"/>
      <c r="I417" s="1895"/>
      <c r="J417" s="1895"/>
    </row>
    <row r="418" spans="1:10" ht="15.75" customHeight="1">
      <c r="A418" s="1999"/>
      <c r="B418" s="1895"/>
      <c r="C418" s="1895"/>
      <c r="D418" s="1895"/>
      <c r="E418" s="1895"/>
      <c r="F418" s="1895"/>
      <c r="G418" s="1895"/>
      <c r="H418" s="1895"/>
      <c r="I418" s="1895"/>
      <c r="J418" s="1895"/>
    </row>
    <row r="419" spans="1:10" ht="15.75" customHeight="1">
      <c r="A419" s="1999"/>
      <c r="B419" s="1895"/>
      <c r="C419" s="1895"/>
      <c r="D419" s="1895"/>
      <c r="E419" s="1895"/>
      <c r="F419" s="1895"/>
      <c r="G419" s="1895"/>
      <c r="H419" s="1895"/>
      <c r="I419" s="1895"/>
      <c r="J419" s="1895"/>
    </row>
    <row r="420" spans="1:10" ht="15.75" customHeight="1">
      <c r="A420" s="1999"/>
      <c r="B420" s="1895"/>
      <c r="C420" s="1895"/>
      <c r="D420" s="1895"/>
      <c r="E420" s="1895"/>
      <c r="F420" s="1895"/>
      <c r="G420" s="1895"/>
      <c r="H420" s="1895"/>
      <c r="I420" s="1895"/>
      <c r="J420" s="1895"/>
    </row>
    <row r="421" spans="1:10" ht="15.75" customHeight="1">
      <c r="A421" s="1999"/>
      <c r="B421" s="1895"/>
      <c r="C421" s="1895"/>
      <c r="D421" s="1895"/>
      <c r="E421" s="1895"/>
      <c r="F421" s="1895"/>
      <c r="G421" s="1895"/>
      <c r="H421" s="1895"/>
      <c r="I421" s="1895"/>
      <c r="J421" s="1895"/>
    </row>
    <row r="422" spans="1:10" ht="15.75" customHeight="1">
      <c r="A422" s="1999"/>
      <c r="B422" s="1895"/>
      <c r="C422" s="1895"/>
      <c r="D422" s="1895"/>
      <c r="E422" s="1895"/>
      <c r="F422" s="1895"/>
      <c r="G422" s="1895"/>
      <c r="H422" s="1895"/>
      <c r="I422" s="1895"/>
      <c r="J422" s="1895"/>
    </row>
    <row r="423" spans="1:10" ht="15.75" customHeight="1">
      <c r="A423" s="1999"/>
      <c r="B423" s="1895"/>
      <c r="C423" s="1895"/>
      <c r="D423" s="1895"/>
      <c r="E423" s="1895"/>
      <c r="F423" s="1895"/>
      <c r="G423" s="1895"/>
      <c r="H423" s="1895"/>
      <c r="I423" s="1895"/>
      <c r="J423" s="1895"/>
    </row>
    <row r="424" spans="1:10" ht="15.75" customHeight="1">
      <c r="A424" s="1999"/>
      <c r="B424" s="1895"/>
      <c r="C424" s="1895"/>
      <c r="D424" s="1895"/>
      <c r="E424" s="1895"/>
      <c r="F424" s="1895"/>
      <c r="G424" s="1895"/>
      <c r="H424" s="1895"/>
      <c r="I424" s="1895"/>
      <c r="J424" s="1895"/>
    </row>
    <row r="425" spans="1:10" ht="15.75" customHeight="1">
      <c r="A425" s="1999"/>
      <c r="B425" s="1895"/>
      <c r="C425" s="1895"/>
      <c r="D425" s="1895"/>
      <c r="E425" s="1895"/>
      <c r="F425" s="1895"/>
      <c r="G425" s="1895"/>
      <c r="H425" s="1895"/>
      <c r="I425" s="1895"/>
      <c r="J425" s="1895"/>
    </row>
    <row r="426" spans="1:10" ht="15.75" customHeight="1">
      <c r="A426" s="1999"/>
      <c r="B426" s="1895"/>
      <c r="C426" s="1895"/>
      <c r="D426" s="1895"/>
      <c r="E426" s="1895"/>
      <c r="F426" s="1895"/>
      <c r="G426" s="1895"/>
      <c r="H426" s="1895"/>
      <c r="I426" s="1895"/>
      <c r="J426" s="1895"/>
    </row>
    <row r="427" spans="1:10" ht="15.75" customHeight="1">
      <c r="A427" s="1999"/>
      <c r="B427" s="1895"/>
      <c r="C427" s="1895"/>
      <c r="D427" s="1895"/>
      <c r="E427" s="1895"/>
      <c r="F427" s="1895"/>
      <c r="G427" s="1895"/>
      <c r="H427" s="1895"/>
      <c r="I427" s="1895"/>
      <c r="J427" s="1895"/>
    </row>
    <row r="428" spans="1:10" ht="15.75" customHeight="1">
      <c r="A428" s="1999"/>
      <c r="B428" s="1895"/>
      <c r="C428" s="1895"/>
      <c r="D428" s="1895"/>
      <c r="E428" s="1895"/>
      <c r="F428" s="1895"/>
      <c r="G428" s="1895"/>
      <c r="H428" s="1895"/>
      <c r="I428" s="1895"/>
      <c r="J428" s="1895"/>
    </row>
    <row r="429" spans="1:10" ht="15.75" customHeight="1">
      <c r="A429" s="1999"/>
      <c r="B429" s="1895"/>
      <c r="C429" s="1895"/>
      <c r="D429" s="1895"/>
      <c r="E429" s="1895"/>
      <c r="F429" s="1895"/>
      <c r="G429" s="1895"/>
      <c r="H429" s="1895"/>
      <c r="I429" s="1895"/>
      <c r="J429" s="1895"/>
    </row>
    <row r="430" spans="1:10" ht="15.75" customHeight="1">
      <c r="A430" s="1999"/>
      <c r="B430" s="1895"/>
      <c r="C430" s="1895"/>
      <c r="D430" s="1895"/>
      <c r="E430" s="1895"/>
      <c r="F430" s="1895"/>
      <c r="G430" s="1895"/>
      <c r="H430" s="1895"/>
      <c r="I430" s="1895"/>
      <c r="J430" s="1895"/>
    </row>
    <row r="431" spans="1:10" ht="15.75" customHeight="1">
      <c r="A431" s="1999"/>
      <c r="B431" s="1895"/>
      <c r="C431" s="1895"/>
      <c r="D431" s="1895"/>
      <c r="E431" s="1895"/>
      <c r="F431" s="1895"/>
      <c r="G431" s="1895"/>
      <c r="H431" s="1895"/>
      <c r="I431" s="1895"/>
      <c r="J431" s="1895"/>
    </row>
    <row r="432" spans="1:10" ht="15.75" customHeight="1">
      <c r="A432" s="1999"/>
      <c r="B432" s="1895"/>
      <c r="C432" s="1895"/>
      <c r="D432" s="1895"/>
      <c r="E432" s="1895"/>
      <c r="F432" s="1895"/>
      <c r="G432" s="1895"/>
      <c r="H432" s="1895"/>
      <c r="I432" s="1895"/>
      <c r="J432" s="1895"/>
    </row>
    <row r="433" spans="1:10" ht="15.75" customHeight="1">
      <c r="A433" s="1999"/>
      <c r="B433" s="1895"/>
      <c r="C433" s="1895"/>
      <c r="D433" s="1895"/>
      <c r="E433" s="1895"/>
      <c r="F433" s="1895"/>
      <c r="G433" s="1895"/>
      <c r="H433" s="1895"/>
      <c r="I433" s="1895"/>
      <c r="J433" s="1895"/>
    </row>
    <row r="434" spans="1:10" ht="15.75" customHeight="1">
      <c r="A434" s="1999"/>
      <c r="B434" s="1895"/>
      <c r="C434" s="1895"/>
      <c r="D434" s="1895"/>
      <c r="E434" s="1895"/>
      <c r="F434" s="1895"/>
      <c r="G434" s="1895"/>
      <c r="H434" s="1895"/>
      <c r="I434" s="1895"/>
      <c r="J434" s="1895"/>
    </row>
    <row r="435" spans="1:10" ht="15.75" customHeight="1">
      <c r="A435" s="1999"/>
      <c r="B435" s="1895"/>
      <c r="C435" s="1895"/>
      <c r="D435" s="1895"/>
      <c r="E435" s="1895"/>
      <c r="F435" s="1895"/>
      <c r="G435" s="1895"/>
      <c r="H435" s="1895"/>
      <c r="I435" s="1895"/>
      <c r="J435" s="1895"/>
    </row>
    <row r="436" spans="1:10" ht="15.75" customHeight="1">
      <c r="A436" s="1999"/>
      <c r="B436" s="1895"/>
      <c r="C436" s="1895"/>
      <c r="D436" s="1895"/>
      <c r="E436" s="1895"/>
      <c r="F436" s="1895"/>
      <c r="G436" s="1895"/>
      <c r="H436" s="1895"/>
      <c r="I436" s="1895"/>
      <c r="J436" s="1895"/>
    </row>
    <row r="437" spans="1:10" ht="15.75" customHeight="1">
      <c r="A437" s="1999"/>
      <c r="B437" s="1895"/>
      <c r="C437" s="1895"/>
      <c r="D437" s="1895"/>
      <c r="E437" s="1895"/>
      <c r="F437" s="1895"/>
      <c r="G437" s="1895"/>
      <c r="H437" s="1895"/>
      <c r="I437" s="1895"/>
      <c r="J437" s="1895"/>
    </row>
    <row r="438" spans="1:10" ht="15.75" customHeight="1">
      <c r="A438" s="1999"/>
      <c r="B438" s="1895"/>
      <c r="C438" s="1895"/>
      <c r="D438" s="1895"/>
      <c r="E438" s="1895"/>
      <c r="F438" s="1895"/>
      <c r="G438" s="1895"/>
      <c r="H438" s="1895"/>
      <c r="I438" s="1895"/>
      <c r="J438" s="1895"/>
    </row>
    <row r="439" spans="1:10" ht="15.75" customHeight="1">
      <c r="A439" s="1999"/>
      <c r="B439" s="1895"/>
      <c r="C439" s="1895"/>
      <c r="D439" s="1895"/>
      <c r="E439" s="1895"/>
      <c r="F439" s="1895"/>
      <c r="G439" s="1895"/>
      <c r="H439" s="1895"/>
      <c r="I439" s="1895"/>
      <c r="J439" s="1895"/>
    </row>
    <row r="440" spans="1:10" ht="15.75" customHeight="1">
      <c r="A440" s="1999"/>
      <c r="B440" s="1895"/>
      <c r="C440" s="1895"/>
      <c r="D440" s="1895"/>
      <c r="E440" s="1895"/>
      <c r="F440" s="1895"/>
      <c r="G440" s="1895"/>
      <c r="H440" s="1895"/>
      <c r="I440" s="1895"/>
      <c r="J440" s="1895"/>
    </row>
    <row r="441" spans="1:10" ht="15.75" customHeight="1">
      <c r="A441" s="1999"/>
      <c r="B441" s="1895"/>
      <c r="C441" s="1895"/>
      <c r="D441" s="1895"/>
      <c r="E441" s="1895"/>
      <c r="F441" s="1895"/>
      <c r="G441" s="1895"/>
      <c r="H441" s="1895"/>
      <c r="I441" s="1895"/>
      <c r="J441" s="1895"/>
    </row>
    <row r="442" spans="1:10" ht="15.75" customHeight="1">
      <c r="A442" s="1999"/>
      <c r="B442" s="1895"/>
      <c r="C442" s="1895"/>
      <c r="D442" s="1895"/>
      <c r="E442" s="1895"/>
      <c r="F442" s="1895"/>
      <c r="G442" s="1895"/>
      <c r="H442" s="1895"/>
      <c r="I442" s="1895"/>
      <c r="J442" s="1895"/>
    </row>
    <row r="443" spans="1:10" ht="15.75" customHeight="1">
      <c r="A443" s="1999"/>
      <c r="B443" s="1895"/>
      <c r="C443" s="1895"/>
      <c r="D443" s="1895"/>
      <c r="E443" s="1895"/>
      <c r="F443" s="1895"/>
      <c r="G443" s="1895"/>
      <c r="H443" s="1895"/>
      <c r="I443" s="1895"/>
      <c r="J443" s="1895"/>
    </row>
    <row r="444" spans="1:10" ht="15.75" customHeight="1">
      <c r="A444" s="1999"/>
      <c r="B444" s="1895"/>
      <c r="C444" s="1895"/>
      <c r="D444" s="1895"/>
      <c r="E444" s="1895"/>
      <c r="F444" s="1895"/>
      <c r="G444" s="1895"/>
      <c r="H444" s="1895"/>
      <c r="I444" s="1895"/>
      <c r="J444" s="1895"/>
    </row>
    <row r="445" spans="1:10" ht="15.75" customHeight="1">
      <c r="A445" s="1999"/>
      <c r="B445" s="1895"/>
      <c r="C445" s="1895"/>
      <c r="D445" s="1895"/>
      <c r="E445" s="1895"/>
      <c r="F445" s="1895"/>
      <c r="G445" s="1895"/>
      <c r="H445" s="1895"/>
      <c r="I445" s="1895"/>
      <c r="J445" s="1895"/>
    </row>
    <row r="446" spans="1:10" ht="15.75" customHeight="1">
      <c r="A446" s="1999"/>
      <c r="B446" s="1895"/>
      <c r="C446" s="1895"/>
      <c r="D446" s="1895"/>
      <c r="E446" s="1895"/>
      <c r="F446" s="1895"/>
      <c r="G446" s="1895"/>
      <c r="H446" s="1895"/>
      <c r="I446" s="1895"/>
      <c r="J446" s="1895"/>
    </row>
    <row r="447" spans="1:10" ht="15.75" customHeight="1">
      <c r="A447" s="1999"/>
      <c r="B447" s="1895"/>
      <c r="C447" s="1895"/>
      <c r="D447" s="1895"/>
      <c r="E447" s="1895"/>
      <c r="F447" s="1895"/>
      <c r="G447" s="1895"/>
      <c r="H447" s="1895"/>
      <c r="I447" s="1895"/>
      <c r="J447" s="1895"/>
    </row>
    <row r="448" spans="1:10" ht="15.75" customHeight="1">
      <c r="A448" s="1999"/>
      <c r="B448" s="1895"/>
      <c r="C448" s="1895"/>
      <c r="D448" s="1895"/>
      <c r="E448" s="1895"/>
      <c r="F448" s="1895"/>
      <c r="G448" s="1895"/>
      <c r="H448" s="1895"/>
      <c r="I448" s="1895"/>
      <c r="J448" s="1895"/>
    </row>
    <row r="449" spans="1:10" ht="15.75" customHeight="1">
      <c r="A449" s="1999"/>
      <c r="B449" s="1895"/>
      <c r="C449" s="1895"/>
      <c r="D449" s="1895"/>
      <c r="E449" s="1895"/>
      <c r="F449" s="1895"/>
      <c r="G449" s="1895"/>
      <c r="H449" s="1895"/>
      <c r="I449" s="1895"/>
      <c r="J449" s="1895"/>
    </row>
    <row r="450" spans="1:10" ht="15.75" customHeight="1">
      <c r="A450" s="1999"/>
      <c r="B450" s="1895"/>
      <c r="C450" s="1895"/>
      <c r="D450" s="1895"/>
      <c r="E450" s="1895"/>
      <c r="F450" s="1895"/>
      <c r="G450" s="1895"/>
      <c r="H450" s="1895"/>
      <c r="I450" s="1895"/>
      <c r="J450" s="1895"/>
    </row>
    <row r="451" spans="1:10" ht="15.75" customHeight="1">
      <c r="A451" s="1999"/>
      <c r="B451" s="1895"/>
      <c r="C451" s="1895"/>
      <c r="D451" s="1895"/>
      <c r="E451" s="1895"/>
      <c r="F451" s="1895"/>
      <c r="G451" s="1895"/>
      <c r="H451" s="1895"/>
      <c r="I451" s="1895"/>
      <c r="J451" s="1895"/>
    </row>
    <row r="452" spans="1:10" ht="15.75" customHeight="1">
      <c r="A452" s="1999"/>
      <c r="B452" s="1895"/>
      <c r="C452" s="1895"/>
      <c r="D452" s="1895"/>
      <c r="E452" s="1895"/>
      <c r="F452" s="1895"/>
      <c r="G452" s="1895"/>
      <c r="H452" s="1895"/>
      <c r="I452" s="1895"/>
      <c r="J452" s="1895"/>
    </row>
    <row r="453" spans="1:10" ht="15.75" customHeight="1">
      <c r="A453" s="1999"/>
      <c r="B453" s="1895"/>
      <c r="C453" s="1895"/>
      <c r="D453" s="1895"/>
      <c r="E453" s="1895"/>
      <c r="F453" s="1895"/>
      <c r="G453" s="1895"/>
      <c r="H453" s="1895"/>
      <c r="I453" s="1895"/>
      <c r="J453" s="1895"/>
    </row>
    <row r="454" spans="1:10" ht="15.75" customHeight="1">
      <c r="A454" s="1999"/>
      <c r="B454" s="1895"/>
      <c r="C454" s="1895"/>
      <c r="D454" s="1895"/>
      <c r="E454" s="1895"/>
      <c r="F454" s="1895"/>
      <c r="G454" s="1895"/>
      <c r="H454" s="1895"/>
      <c r="I454" s="1895"/>
      <c r="J454" s="1895"/>
    </row>
    <row r="455" spans="1:10" ht="15.75" customHeight="1">
      <c r="A455" s="1999"/>
      <c r="B455" s="1895"/>
      <c r="C455" s="1895"/>
      <c r="D455" s="1895"/>
      <c r="E455" s="1895"/>
      <c r="F455" s="1895"/>
      <c r="G455" s="1895"/>
      <c r="H455" s="1895"/>
      <c r="I455" s="1895"/>
      <c r="J455" s="1895"/>
    </row>
    <row r="456" spans="1:10" ht="15.75" customHeight="1">
      <c r="A456" s="1999"/>
      <c r="B456" s="1895"/>
      <c r="C456" s="1895"/>
      <c r="D456" s="1895"/>
      <c r="E456" s="1895"/>
      <c r="F456" s="1895"/>
      <c r="G456" s="1895"/>
      <c r="H456" s="1895"/>
      <c r="I456" s="1895"/>
      <c r="J456" s="1895"/>
    </row>
    <row r="457" spans="1:10" ht="15.75" customHeight="1">
      <c r="A457" s="1999"/>
      <c r="B457" s="1895"/>
      <c r="C457" s="1895"/>
      <c r="D457" s="1895"/>
      <c r="E457" s="1895"/>
      <c r="F457" s="1895"/>
      <c r="G457" s="1895"/>
      <c r="H457" s="1895"/>
      <c r="I457" s="1895"/>
      <c r="J457" s="1895"/>
    </row>
    <row r="458" spans="1:10" ht="15.75" customHeight="1">
      <c r="A458" s="1999"/>
      <c r="B458" s="1895"/>
      <c r="C458" s="1895"/>
      <c r="D458" s="1895"/>
      <c r="E458" s="1895"/>
      <c r="F458" s="1895"/>
      <c r="G458" s="1895"/>
      <c r="H458" s="1895"/>
      <c r="I458" s="1895"/>
      <c r="J458" s="1895"/>
    </row>
    <row r="459" spans="1:10" ht="15.75" customHeight="1">
      <c r="A459" s="1999"/>
      <c r="B459" s="1895"/>
      <c r="C459" s="1895"/>
      <c r="D459" s="1895"/>
      <c r="E459" s="1895"/>
      <c r="F459" s="1895"/>
      <c r="G459" s="1895"/>
      <c r="H459" s="1895"/>
      <c r="I459" s="1895"/>
      <c r="J459" s="1895"/>
    </row>
    <row r="460" spans="1:10" ht="15.75" customHeight="1">
      <c r="A460" s="1999"/>
      <c r="B460" s="1895"/>
      <c r="C460" s="1895"/>
      <c r="D460" s="1895"/>
      <c r="E460" s="1895"/>
      <c r="F460" s="1895"/>
      <c r="G460" s="1895"/>
      <c r="H460" s="1895"/>
      <c r="I460" s="1895"/>
      <c r="J460" s="1895"/>
    </row>
    <row r="461" spans="1:10" ht="15.75" customHeight="1">
      <c r="A461" s="1999"/>
      <c r="B461" s="1895"/>
      <c r="C461" s="1895"/>
      <c r="D461" s="1895"/>
      <c r="E461" s="1895"/>
      <c r="F461" s="1895"/>
      <c r="G461" s="1895"/>
      <c r="H461" s="1895"/>
      <c r="I461" s="1895"/>
      <c r="J461" s="1895"/>
    </row>
    <row r="462" spans="1:10" ht="15.75" customHeight="1">
      <c r="A462" s="1999"/>
      <c r="B462" s="1895"/>
      <c r="C462" s="1895"/>
      <c r="D462" s="1895"/>
      <c r="E462" s="1895"/>
      <c r="F462" s="1895"/>
      <c r="G462" s="1895"/>
      <c r="H462" s="1895"/>
      <c r="I462" s="1895"/>
      <c r="J462" s="1895"/>
    </row>
    <row r="463" spans="1:10" ht="15.75" customHeight="1">
      <c r="A463" s="1999"/>
      <c r="B463" s="1895"/>
      <c r="C463" s="1895"/>
      <c r="D463" s="1895"/>
      <c r="E463" s="1895"/>
      <c r="F463" s="1895"/>
      <c r="G463" s="1895"/>
      <c r="H463" s="1895"/>
      <c r="I463" s="1895"/>
      <c r="J463" s="1895"/>
    </row>
    <row r="464" spans="1:10" ht="15.75" customHeight="1">
      <c r="A464" s="1999"/>
      <c r="B464" s="1895"/>
      <c r="C464" s="1895"/>
      <c r="D464" s="1895"/>
      <c r="E464" s="1895"/>
      <c r="F464" s="1895"/>
      <c r="G464" s="1895"/>
      <c r="H464" s="1895"/>
      <c r="I464" s="1895"/>
      <c r="J464" s="1895"/>
    </row>
    <row r="465" spans="1:10" ht="15.75" customHeight="1">
      <c r="A465" s="1999"/>
      <c r="B465" s="1895"/>
      <c r="C465" s="1895"/>
      <c r="D465" s="1895"/>
      <c r="E465" s="1895"/>
      <c r="F465" s="1895"/>
      <c r="G465" s="1895"/>
      <c r="H465" s="1895"/>
      <c r="I465" s="1895"/>
      <c r="J465" s="1895"/>
    </row>
    <row r="466" spans="1:10" ht="15.75" customHeight="1">
      <c r="A466" s="1999"/>
      <c r="B466" s="1895"/>
      <c r="C466" s="1895"/>
      <c r="D466" s="1895"/>
      <c r="E466" s="1895"/>
      <c r="F466" s="1895"/>
      <c r="G466" s="1895"/>
      <c r="H466" s="1895"/>
      <c r="I466" s="1895"/>
      <c r="J466" s="1895"/>
    </row>
    <row r="467" spans="1:10" ht="15.75" customHeight="1">
      <c r="A467" s="1999"/>
      <c r="B467" s="1895"/>
      <c r="C467" s="1895"/>
      <c r="D467" s="1895"/>
      <c r="E467" s="1895"/>
      <c r="F467" s="1895"/>
      <c r="G467" s="1895"/>
      <c r="H467" s="1895"/>
      <c r="I467" s="1895"/>
      <c r="J467" s="1895"/>
    </row>
    <row r="468" spans="1:10" ht="15.75" customHeight="1">
      <c r="A468" s="1999"/>
      <c r="B468" s="1895"/>
      <c r="C468" s="1895"/>
      <c r="D468" s="1895"/>
      <c r="E468" s="1895"/>
      <c r="F468" s="1895"/>
      <c r="G468" s="1895"/>
      <c r="H468" s="1895"/>
      <c r="I468" s="1895"/>
      <c r="J468" s="1895"/>
    </row>
    <row r="469" spans="1:10" ht="15.75" customHeight="1">
      <c r="A469" s="1999"/>
      <c r="B469" s="1895"/>
      <c r="C469" s="1895"/>
      <c r="D469" s="1895"/>
      <c r="E469" s="1895"/>
      <c r="F469" s="1895"/>
      <c r="G469" s="1895"/>
      <c r="H469" s="1895"/>
      <c r="I469" s="1895"/>
      <c r="J469" s="1895"/>
    </row>
    <row r="470" spans="1:10" ht="15.75" customHeight="1">
      <c r="A470" s="1999"/>
      <c r="B470" s="1895"/>
      <c r="C470" s="1895"/>
      <c r="D470" s="1895"/>
      <c r="E470" s="1895"/>
      <c r="F470" s="1895"/>
      <c r="G470" s="1895"/>
      <c r="H470" s="1895"/>
      <c r="I470" s="1895"/>
      <c r="J470" s="1895"/>
    </row>
    <row r="471" spans="1:10" ht="15.75" customHeight="1">
      <c r="A471" s="1999"/>
      <c r="B471" s="1895"/>
      <c r="C471" s="1895"/>
      <c r="D471" s="1895"/>
      <c r="E471" s="1895"/>
      <c r="F471" s="1895"/>
      <c r="G471" s="1895"/>
      <c r="H471" s="1895"/>
      <c r="I471" s="1895"/>
      <c r="J471" s="1895"/>
    </row>
    <row r="472" spans="1:10" ht="15.75" customHeight="1">
      <c r="A472" s="1999"/>
      <c r="B472" s="1895"/>
      <c r="C472" s="1895"/>
      <c r="D472" s="1895"/>
      <c r="E472" s="1895"/>
      <c r="F472" s="1895"/>
      <c r="G472" s="1895"/>
      <c r="H472" s="1895"/>
      <c r="I472" s="1895"/>
      <c r="J472" s="1895"/>
    </row>
    <row r="473" spans="1:10" ht="15.75" customHeight="1">
      <c r="A473" s="1999"/>
      <c r="B473" s="1895"/>
      <c r="C473" s="1895"/>
      <c r="D473" s="1895"/>
      <c r="E473" s="1895"/>
      <c r="F473" s="1895"/>
      <c r="G473" s="1895"/>
      <c r="H473" s="1895"/>
      <c r="I473" s="1895"/>
      <c r="J473" s="1895"/>
    </row>
    <row r="474" spans="1:10" ht="15.75" customHeight="1">
      <c r="A474" s="1999"/>
      <c r="B474" s="1895"/>
      <c r="C474" s="1895"/>
      <c r="D474" s="1895"/>
      <c r="E474" s="1895"/>
      <c r="F474" s="1895"/>
      <c r="G474" s="1895"/>
      <c r="H474" s="1895"/>
      <c r="I474" s="1895"/>
      <c r="J474" s="1895"/>
    </row>
    <row r="475" spans="1:10" ht="15.75" customHeight="1">
      <c r="A475" s="1999"/>
      <c r="B475" s="1895"/>
      <c r="C475" s="1895"/>
      <c r="D475" s="1895"/>
      <c r="E475" s="1895"/>
      <c r="F475" s="1895"/>
      <c r="G475" s="1895"/>
      <c r="H475" s="1895"/>
      <c r="I475" s="1895"/>
      <c r="J475" s="1895"/>
    </row>
    <row r="476" spans="1:10" ht="15.75" customHeight="1">
      <c r="A476" s="1999"/>
      <c r="B476" s="1895"/>
      <c r="C476" s="1895"/>
      <c r="D476" s="1895"/>
      <c r="E476" s="1895"/>
      <c r="F476" s="1895"/>
      <c r="G476" s="1895"/>
      <c r="H476" s="1895"/>
      <c r="I476" s="1895"/>
      <c r="J476" s="1895"/>
    </row>
    <row r="477" spans="1:10" ht="15.75" customHeight="1">
      <c r="A477" s="1999"/>
      <c r="B477" s="1895"/>
      <c r="C477" s="1895"/>
      <c r="D477" s="1895"/>
      <c r="E477" s="1895"/>
      <c r="F477" s="1895"/>
      <c r="G477" s="1895"/>
      <c r="H477" s="1895"/>
      <c r="I477" s="1895"/>
      <c r="J477" s="1895"/>
    </row>
    <row r="478" spans="1:10" ht="15.75" customHeight="1">
      <c r="A478" s="1999"/>
      <c r="B478" s="1895"/>
      <c r="C478" s="1895"/>
      <c r="D478" s="1895"/>
      <c r="E478" s="1895"/>
      <c r="F478" s="1895"/>
      <c r="G478" s="1895"/>
      <c r="H478" s="1895"/>
      <c r="I478" s="1895"/>
      <c r="J478" s="1895"/>
    </row>
    <row r="479" spans="1:10" ht="15.75" customHeight="1">
      <c r="A479" s="1999"/>
      <c r="B479" s="1895"/>
      <c r="C479" s="1895"/>
      <c r="D479" s="1895"/>
      <c r="E479" s="1895"/>
      <c r="F479" s="1895"/>
      <c r="G479" s="1895"/>
      <c r="H479" s="1895"/>
      <c r="I479" s="1895"/>
      <c r="J479" s="1895"/>
    </row>
    <row r="480" spans="1:10" ht="15.75" customHeight="1">
      <c r="A480" s="1999"/>
      <c r="B480" s="1895"/>
      <c r="C480" s="1895"/>
      <c r="D480" s="1895"/>
      <c r="E480" s="1895"/>
      <c r="F480" s="1895"/>
      <c r="G480" s="1895"/>
      <c r="H480" s="1895"/>
      <c r="I480" s="1895"/>
      <c r="J480" s="1895"/>
    </row>
    <row r="481" spans="1:10" ht="15.75" customHeight="1">
      <c r="A481" s="1999"/>
      <c r="B481" s="1895"/>
      <c r="C481" s="1895"/>
      <c r="D481" s="1895"/>
      <c r="E481" s="1895"/>
      <c r="F481" s="1895"/>
      <c r="G481" s="1895"/>
      <c r="H481" s="1895"/>
      <c r="I481" s="1895"/>
      <c r="J481" s="1895"/>
    </row>
    <row r="482" spans="1:10" ht="15.75" customHeight="1">
      <c r="A482" s="1999"/>
      <c r="B482" s="1895"/>
      <c r="C482" s="1895"/>
      <c r="D482" s="1895"/>
      <c r="E482" s="1895"/>
      <c r="F482" s="1895"/>
      <c r="G482" s="1895"/>
      <c r="H482" s="1895"/>
      <c r="I482" s="1895"/>
      <c r="J482" s="1895"/>
    </row>
    <row r="483" spans="1:10" ht="15.75" customHeight="1">
      <c r="A483" s="1999"/>
      <c r="B483" s="1895"/>
      <c r="C483" s="1895"/>
      <c r="D483" s="1895"/>
      <c r="E483" s="1895"/>
      <c r="F483" s="1895"/>
      <c r="G483" s="1895"/>
      <c r="H483" s="1895"/>
      <c r="I483" s="1895"/>
      <c r="J483" s="1895"/>
    </row>
    <row r="484" spans="1:10" ht="15.75" customHeight="1">
      <c r="A484" s="1999"/>
      <c r="B484" s="1895"/>
      <c r="C484" s="1895"/>
      <c r="D484" s="1895"/>
      <c r="E484" s="1895"/>
      <c r="F484" s="1895"/>
      <c r="G484" s="1895"/>
      <c r="H484" s="1895"/>
      <c r="I484" s="1895"/>
      <c r="J484" s="1895"/>
    </row>
    <row r="485" spans="1:10" ht="15.75" customHeight="1">
      <c r="A485" s="1999"/>
      <c r="B485" s="1895"/>
      <c r="C485" s="1895"/>
      <c r="D485" s="1895"/>
      <c r="E485" s="1895"/>
      <c r="F485" s="1895"/>
      <c r="G485" s="1895"/>
      <c r="H485" s="1895"/>
      <c r="I485" s="1895"/>
      <c r="J485" s="1895"/>
    </row>
    <row r="486" spans="1:10" ht="15.75" customHeight="1">
      <c r="A486" s="1999"/>
      <c r="B486" s="1895"/>
      <c r="C486" s="1895"/>
      <c r="D486" s="1895"/>
      <c r="E486" s="1895"/>
      <c r="F486" s="1895"/>
      <c r="G486" s="1895"/>
      <c r="H486" s="1895"/>
      <c r="I486" s="1895"/>
      <c r="J486" s="1895"/>
    </row>
    <row r="487" spans="1:10" ht="15.75" customHeight="1">
      <c r="A487" s="1999"/>
      <c r="B487" s="1895"/>
      <c r="C487" s="1895"/>
      <c r="D487" s="1895"/>
      <c r="E487" s="1895"/>
      <c r="F487" s="1895"/>
      <c r="G487" s="1895"/>
      <c r="H487" s="1895"/>
      <c r="I487" s="1895"/>
      <c r="J487" s="1895"/>
    </row>
    <row r="488" spans="1:10" ht="15.75" customHeight="1">
      <c r="A488" s="1999"/>
      <c r="B488" s="1895"/>
      <c r="C488" s="1895"/>
      <c r="D488" s="1895"/>
      <c r="E488" s="1895"/>
      <c r="F488" s="1895"/>
      <c r="G488" s="1895"/>
      <c r="H488" s="1895"/>
      <c r="I488" s="1895"/>
      <c r="J488" s="1895"/>
    </row>
    <row r="489" spans="1:10" ht="15.75" customHeight="1">
      <c r="A489" s="1999"/>
      <c r="B489" s="1895"/>
      <c r="C489" s="1895"/>
      <c r="D489" s="1895"/>
      <c r="E489" s="1895"/>
      <c r="F489" s="1895"/>
      <c r="G489" s="1895"/>
      <c r="H489" s="1895"/>
      <c r="I489" s="1895"/>
      <c r="J489" s="1895"/>
    </row>
    <row r="490" spans="1:10" ht="15.75" customHeight="1">
      <c r="A490" s="1999"/>
      <c r="B490" s="1895"/>
      <c r="C490" s="1895"/>
      <c r="D490" s="1895"/>
      <c r="E490" s="1895"/>
      <c r="F490" s="1895"/>
      <c r="G490" s="1895"/>
      <c r="H490" s="1895"/>
      <c r="I490" s="1895"/>
      <c r="J490" s="1895"/>
    </row>
    <row r="491" spans="1:10" ht="15.75" customHeight="1">
      <c r="A491" s="1999"/>
      <c r="B491" s="1895"/>
      <c r="C491" s="1895"/>
      <c r="D491" s="1895"/>
      <c r="E491" s="1895"/>
      <c r="F491" s="1895"/>
      <c r="G491" s="1895"/>
      <c r="H491" s="1895"/>
      <c r="I491" s="1895"/>
      <c r="J491" s="1895"/>
    </row>
    <row r="492" spans="1:10" ht="15.75" customHeight="1">
      <c r="A492" s="1999"/>
      <c r="B492" s="1895"/>
      <c r="C492" s="1895"/>
      <c r="D492" s="1895"/>
      <c r="E492" s="1895"/>
      <c r="F492" s="1895"/>
      <c r="G492" s="1895"/>
      <c r="H492" s="1895"/>
      <c r="I492" s="1895"/>
      <c r="J492" s="1895"/>
    </row>
    <row r="493" spans="1:10" ht="15.75" customHeight="1">
      <c r="A493" s="1999"/>
      <c r="B493" s="1895"/>
      <c r="C493" s="1895"/>
      <c r="D493" s="1895"/>
      <c r="E493" s="1895"/>
      <c r="F493" s="1895"/>
      <c r="G493" s="1895"/>
      <c r="H493" s="1895"/>
      <c r="I493" s="1895"/>
      <c r="J493" s="1895"/>
    </row>
    <row r="494" spans="1:10" ht="15.75" customHeight="1">
      <c r="A494" s="1999"/>
      <c r="B494" s="1895"/>
      <c r="C494" s="1895"/>
      <c r="D494" s="1895"/>
      <c r="E494" s="1895"/>
      <c r="F494" s="1895"/>
      <c r="G494" s="1895"/>
      <c r="H494" s="1895"/>
      <c r="I494" s="1895"/>
      <c r="J494" s="1895"/>
    </row>
    <row r="495" spans="1:10" ht="15.75" customHeight="1">
      <c r="A495" s="1999"/>
      <c r="B495" s="1895"/>
      <c r="C495" s="1895"/>
      <c r="D495" s="1895"/>
      <c r="E495" s="1895"/>
      <c r="F495" s="1895"/>
      <c r="G495" s="1895"/>
      <c r="H495" s="1895"/>
      <c r="I495" s="1895"/>
      <c r="J495" s="1895"/>
    </row>
    <row r="496" spans="1:10" ht="15.75" customHeight="1">
      <c r="A496" s="1999"/>
      <c r="B496" s="1895"/>
      <c r="C496" s="1895"/>
      <c r="D496" s="1895"/>
      <c r="E496" s="1895"/>
      <c r="F496" s="1895"/>
      <c r="G496" s="1895"/>
      <c r="H496" s="1895"/>
      <c r="I496" s="1895"/>
      <c r="J496" s="1895"/>
    </row>
    <row r="497" spans="1:10" ht="15.75" customHeight="1">
      <c r="A497" s="1999"/>
      <c r="B497" s="1895"/>
      <c r="C497" s="1895"/>
      <c r="D497" s="1895"/>
      <c r="E497" s="1895"/>
      <c r="F497" s="1895"/>
      <c r="G497" s="1895"/>
      <c r="H497" s="1895"/>
      <c r="I497" s="1895"/>
      <c r="J497" s="1895"/>
    </row>
    <row r="498" spans="1:10" ht="15.75" customHeight="1">
      <c r="A498" s="1999"/>
      <c r="B498" s="1895"/>
      <c r="C498" s="1895"/>
      <c r="D498" s="1895"/>
      <c r="E498" s="1895"/>
      <c r="F498" s="1895"/>
      <c r="G498" s="1895"/>
      <c r="H498" s="1895"/>
      <c r="I498" s="1895"/>
      <c r="J498" s="1895"/>
    </row>
    <row r="499" spans="1:10" ht="15.75" customHeight="1">
      <c r="A499" s="1999"/>
      <c r="B499" s="1895"/>
      <c r="C499" s="1895"/>
      <c r="D499" s="1895"/>
      <c r="E499" s="1895"/>
      <c r="F499" s="1895"/>
      <c r="G499" s="1895"/>
      <c r="H499" s="1895"/>
      <c r="I499" s="1895"/>
      <c r="J499" s="1895"/>
    </row>
    <row r="500" spans="1:10" ht="15.75" customHeight="1">
      <c r="A500" s="1999"/>
      <c r="B500" s="1895"/>
      <c r="C500" s="1895"/>
      <c r="D500" s="1895"/>
      <c r="E500" s="1895"/>
      <c r="F500" s="1895"/>
      <c r="G500" s="1895"/>
      <c r="H500" s="1895"/>
      <c r="I500" s="1895"/>
      <c r="J500" s="1895"/>
    </row>
    <row r="501" spans="1:10" ht="15.75" customHeight="1">
      <c r="A501" s="1999"/>
      <c r="B501" s="1895"/>
      <c r="C501" s="1895"/>
      <c r="D501" s="1895"/>
      <c r="E501" s="1895"/>
      <c r="F501" s="1895"/>
      <c r="G501" s="1895"/>
      <c r="H501" s="1895"/>
      <c r="I501" s="1895"/>
      <c r="J501" s="1895"/>
    </row>
    <row r="502" spans="1:10" ht="15.75" customHeight="1">
      <c r="A502" s="1999"/>
      <c r="B502" s="1895"/>
      <c r="C502" s="1895"/>
      <c r="D502" s="1895"/>
      <c r="E502" s="1895"/>
      <c r="F502" s="1895"/>
      <c r="G502" s="1895"/>
      <c r="H502" s="1895"/>
      <c r="I502" s="1895"/>
      <c r="J502" s="1895"/>
    </row>
    <row r="503" spans="1:10" ht="15.75" customHeight="1">
      <c r="A503" s="1999"/>
      <c r="B503" s="1895"/>
      <c r="C503" s="1895"/>
      <c r="D503" s="1895"/>
      <c r="E503" s="1895"/>
      <c r="F503" s="1895"/>
      <c r="G503" s="1895"/>
      <c r="H503" s="1895"/>
      <c r="I503" s="1895"/>
      <c r="J503" s="1895"/>
    </row>
    <row r="504" spans="1:10" ht="15.75" customHeight="1">
      <c r="A504" s="1999"/>
      <c r="B504" s="1895"/>
      <c r="C504" s="1895"/>
      <c r="D504" s="1895"/>
      <c r="E504" s="1895"/>
      <c r="F504" s="1895"/>
      <c r="G504" s="1895"/>
      <c r="H504" s="1895"/>
      <c r="I504" s="1895"/>
      <c r="J504" s="1895"/>
    </row>
    <row r="505" spans="1:10" ht="15.75" customHeight="1">
      <c r="A505" s="1999"/>
      <c r="B505" s="1895"/>
      <c r="C505" s="1895"/>
      <c r="D505" s="1895"/>
      <c r="E505" s="1895"/>
      <c r="F505" s="1895"/>
      <c r="G505" s="1895"/>
      <c r="H505" s="1895"/>
      <c r="I505" s="1895"/>
      <c r="J505" s="1895"/>
    </row>
    <row r="506" spans="1:10" ht="15.75" customHeight="1">
      <c r="A506" s="1999"/>
      <c r="B506" s="1895"/>
      <c r="C506" s="1895"/>
      <c r="D506" s="1895"/>
      <c r="E506" s="1895"/>
      <c r="F506" s="1895"/>
      <c r="G506" s="1895"/>
      <c r="H506" s="1895"/>
      <c r="I506" s="1895"/>
      <c r="J506" s="1895"/>
    </row>
    <row r="507" spans="1:10" ht="15.75" customHeight="1">
      <c r="A507" s="1999"/>
      <c r="B507" s="1895"/>
      <c r="C507" s="1895"/>
      <c r="D507" s="1895"/>
      <c r="E507" s="1895"/>
      <c r="F507" s="1895"/>
      <c r="G507" s="1895"/>
      <c r="H507" s="1895"/>
      <c r="I507" s="1895"/>
      <c r="J507" s="1895"/>
    </row>
    <row r="508" spans="1:10" ht="15.75" customHeight="1">
      <c r="A508" s="1999"/>
      <c r="B508" s="1895"/>
      <c r="C508" s="1895"/>
      <c r="D508" s="1895"/>
      <c r="E508" s="1895"/>
      <c r="F508" s="1895"/>
      <c r="G508" s="1895"/>
      <c r="H508" s="1895"/>
      <c r="I508" s="1895"/>
      <c r="J508" s="1895"/>
    </row>
    <row r="509" spans="1:10" ht="15.75" customHeight="1">
      <c r="A509" s="1999"/>
      <c r="B509" s="1895"/>
      <c r="C509" s="1895"/>
      <c r="D509" s="1895"/>
      <c r="E509" s="1895"/>
      <c r="F509" s="1895"/>
      <c r="G509" s="1895"/>
      <c r="H509" s="1895"/>
      <c r="I509" s="1895"/>
      <c r="J509" s="1895"/>
    </row>
    <row r="510" spans="1:10" ht="15.75" customHeight="1">
      <c r="A510" s="1999"/>
      <c r="B510" s="1895"/>
      <c r="C510" s="1895"/>
      <c r="D510" s="1895"/>
      <c r="E510" s="1895"/>
      <c r="F510" s="1895"/>
      <c r="G510" s="1895"/>
      <c r="H510" s="1895"/>
      <c r="I510" s="1895"/>
      <c r="J510" s="1895"/>
    </row>
    <row r="511" spans="1:10" ht="15.75" customHeight="1">
      <c r="A511" s="1999"/>
      <c r="B511" s="1895"/>
      <c r="C511" s="1895"/>
      <c r="D511" s="1895"/>
      <c r="E511" s="1895"/>
      <c r="F511" s="1895"/>
      <c r="G511" s="1895"/>
      <c r="H511" s="1895"/>
      <c r="I511" s="1895"/>
      <c r="J511" s="1895"/>
    </row>
    <row r="512" spans="1:10" ht="15.75" customHeight="1">
      <c r="A512" s="1999"/>
      <c r="B512" s="1895"/>
      <c r="C512" s="1895"/>
      <c r="D512" s="1895"/>
      <c r="E512" s="1895"/>
      <c r="F512" s="1895"/>
      <c r="G512" s="1895"/>
      <c r="H512" s="1895"/>
      <c r="I512" s="1895"/>
      <c r="J512" s="1895"/>
    </row>
    <row r="513" spans="1:10" ht="15.75" customHeight="1">
      <c r="A513" s="1999"/>
      <c r="B513" s="1895"/>
      <c r="C513" s="1895"/>
      <c r="D513" s="1895"/>
      <c r="E513" s="1895"/>
      <c r="F513" s="1895"/>
      <c r="G513" s="1895"/>
      <c r="H513" s="1895"/>
      <c r="I513" s="1895"/>
      <c r="J513" s="1895"/>
    </row>
    <row r="514" spans="1:10" ht="15.75" customHeight="1">
      <c r="A514" s="1999"/>
      <c r="B514" s="1895"/>
      <c r="C514" s="1895"/>
      <c r="D514" s="1895"/>
      <c r="E514" s="1895"/>
      <c r="F514" s="1895"/>
      <c r="G514" s="1895"/>
      <c r="H514" s="1895"/>
      <c r="I514" s="1895"/>
      <c r="J514" s="1895"/>
    </row>
    <row r="515" spans="1:10" ht="15.75" customHeight="1">
      <c r="A515" s="1999"/>
      <c r="B515" s="1895"/>
      <c r="C515" s="1895"/>
      <c r="D515" s="1895"/>
      <c r="E515" s="1895"/>
      <c r="F515" s="1895"/>
      <c r="G515" s="1895"/>
      <c r="H515" s="1895"/>
      <c r="I515" s="1895"/>
      <c r="J515" s="1895"/>
    </row>
    <row r="516" spans="1:10" ht="15.75" customHeight="1">
      <c r="A516" s="1999"/>
      <c r="B516" s="1895"/>
      <c r="C516" s="1895"/>
      <c r="D516" s="1895"/>
      <c r="E516" s="1895"/>
      <c r="F516" s="1895"/>
      <c r="G516" s="1895"/>
      <c r="H516" s="1895"/>
      <c r="I516" s="1895"/>
      <c r="J516" s="1895"/>
    </row>
    <row r="517" spans="1:10" ht="15.75" customHeight="1">
      <c r="A517" s="1999"/>
      <c r="B517" s="1895"/>
      <c r="C517" s="1895"/>
      <c r="D517" s="1895"/>
      <c r="E517" s="1895"/>
      <c r="F517" s="1895"/>
      <c r="G517" s="1895"/>
      <c r="H517" s="1895"/>
      <c r="I517" s="1895"/>
      <c r="J517" s="1895"/>
    </row>
    <row r="518" spans="1:10" ht="15.75" customHeight="1">
      <c r="A518" s="1999"/>
      <c r="B518" s="1895"/>
      <c r="C518" s="1895"/>
      <c r="D518" s="1895"/>
      <c r="E518" s="1895"/>
      <c r="F518" s="1895"/>
      <c r="G518" s="1895"/>
      <c r="H518" s="1895"/>
      <c r="I518" s="1895"/>
      <c r="J518" s="1895"/>
    </row>
    <row r="519" spans="1:10" ht="15.75" customHeight="1">
      <c r="A519" s="1999"/>
      <c r="B519" s="1895"/>
      <c r="C519" s="1895"/>
      <c r="D519" s="1895"/>
      <c r="E519" s="1895"/>
      <c r="F519" s="1895"/>
      <c r="G519" s="1895"/>
      <c r="H519" s="1895"/>
      <c r="I519" s="1895"/>
      <c r="J519" s="1895"/>
    </row>
    <row r="520" spans="1:10" ht="15.75" customHeight="1">
      <c r="A520" s="1999"/>
      <c r="B520" s="1895"/>
      <c r="C520" s="1895"/>
      <c r="D520" s="1895"/>
      <c r="E520" s="1895"/>
      <c r="F520" s="1895"/>
      <c r="G520" s="1895"/>
      <c r="H520" s="1895"/>
      <c r="I520" s="1895"/>
      <c r="J520" s="1895"/>
    </row>
    <row r="521" spans="1:10" ht="15.75" customHeight="1">
      <c r="A521" s="1999"/>
      <c r="B521" s="1895"/>
      <c r="C521" s="1895"/>
      <c r="D521" s="1895"/>
      <c r="E521" s="1895"/>
      <c r="F521" s="1895"/>
      <c r="G521" s="1895"/>
      <c r="H521" s="1895"/>
      <c r="I521" s="1895"/>
      <c r="J521" s="1895"/>
    </row>
    <row r="522" spans="1:10" ht="15.75" customHeight="1">
      <c r="A522" s="1999"/>
      <c r="B522" s="1895"/>
      <c r="C522" s="1895"/>
      <c r="D522" s="1895"/>
      <c r="E522" s="1895"/>
      <c r="F522" s="1895"/>
      <c r="G522" s="1895"/>
      <c r="H522" s="1895"/>
      <c r="I522" s="1895"/>
      <c r="J522" s="1895"/>
    </row>
    <row r="523" spans="1:10" ht="15.75" customHeight="1">
      <c r="A523" s="1999"/>
      <c r="B523" s="1895"/>
      <c r="C523" s="1895"/>
      <c r="D523" s="1895"/>
      <c r="E523" s="1895"/>
      <c r="F523" s="1895"/>
      <c r="G523" s="1895"/>
      <c r="H523" s="1895"/>
      <c r="I523" s="1895"/>
      <c r="J523" s="1895"/>
    </row>
    <row r="524" spans="1:10" ht="15.75" customHeight="1">
      <c r="A524" s="1999"/>
      <c r="B524" s="1895"/>
      <c r="C524" s="1895"/>
      <c r="D524" s="1895"/>
      <c r="E524" s="1895"/>
      <c r="F524" s="1895"/>
      <c r="G524" s="1895"/>
      <c r="H524" s="1895"/>
      <c r="I524" s="1895"/>
      <c r="J524" s="1895"/>
    </row>
    <row r="525" spans="1:10" ht="15.75" customHeight="1">
      <c r="A525" s="1999"/>
      <c r="B525" s="1895"/>
      <c r="C525" s="1895"/>
      <c r="D525" s="1895"/>
      <c r="E525" s="1895"/>
      <c r="F525" s="1895"/>
      <c r="G525" s="1895"/>
      <c r="H525" s="1895"/>
      <c r="I525" s="1895"/>
      <c r="J525" s="1895"/>
    </row>
    <row r="526" spans="1:10" ht="15.75" customHeight="1">
      <c r="A526" s="1999"/>
      <c r="B526" s="1895"/>
      <c r="C526" s="1895"/>
      <c r="D526" s="1895"/>
      <c r="E526" s="1895"/>
      <c r="F526" s="1895"/>
      <c r="G526" s="1895"/>
      <c r="H526" s="1895"/>
      <c r="I526" s="1895"/>
      <c r="J526" s="1895"/>
    </row>
    <row r="527" spans="1:10" ht="15.75" customHeight="1">
      <c r="A527" s="1999"/>
      <c r="B527" s="1895"/>
      <c r="C527" s="1895"/>
      <c r="D527" s="1895"/>
      <c r="E527" s="1895"/>
      <c r="F527" s="1895"/>
      <c r="G527" s="1895"/>
      <c r="H527" s="1895"/>
      <c r="I527" s="1895"/>
      <c r="J527" s="1895"/>
    </row>
    <row r="528" spans="1:10" ht="15.75" customHeight="1">
      <c r="A528" s="1999"/>
      <c r="B528" s="1895"/>
      <c r="C528" s="1895"/>
      <c r="D528" s="1895"/>
      <c r="E528" s="1895"/>
      <c r="F528" s="1895"/>
      <c r="G528" s="1895"/>
      <c r="H528" s="1895"/>
      <c r="I528" s="1895"/>
      <c r="J528" s="1895"/>
    </row>
    <row r="529" spans="1:10" ht="15.75" customHeight="1">
      <c r="A529" s="1999"/>
      <c r="B529" s="1895"/>
      <c r="C529" s="1895"/>
      <c r="D529" s="1895"/>
      <c r="E529" s="1895"/>
      <c r="F529" s="1895"/>
      <c r="G529" s="1895"/>
      <c r="H529" s="1895"/>
      <c r="I529" s="1895"/>
      <c r="J529" s="1895"/>
    </row>
    <row r="530" spans="1:10" ht="15.75" customHeight="1">
      <c r="A530" s="1999"/>
      <c r="B530" s="1895"/>
      <c r="C530" s="1895"/>
      <c r="D530" s="1895"/>
      <c r="E530" s="1895"/>
      <c r="F530" s="1895"/>
      <c r="G530" s="1895"/>
      <c r="H530" s="1895"/>
      <c r="I530" s="1895"/>
      <c r="J530" s="1895"/>
    </row>
    <row r="531" spans="1:10" ht="15.75" customHeight="1">
      <c r="A531" s="1999"/>
      <c r="B531" s="1895"/>
      <c r="C531" s="1895"/>
      <c r="D531" s="1895"/>
      <c r="E531" s="1895"/>
      <c r="F531" s="1895"/>
      <c r="G531" s="1895"/>
      <c r="H531" s="1895"/>
      <c r="I531" s="1895"/>
      <c r="J531" s="1895"/>
    </row>
    <row r="532" spans="1:10" ht="15.75" customHeight="1">
      <c r="A532" s="1999"/>
      <c r="B532" s="1895"/>
      <c r="C532" s="1895"/>
      <c r="D532" s="1895"/>
      <c r="E532" s="1895"/>
      <c r="F532" s="1895"/>
      <c r="G532" s="1895"/>
      <c r="H532" s="1895"/>
      <c r="I532" s="1895"/>
      <c r="J532" s="1895"/>
    </row>
    <row r="533" spans="1:10" ht="15.75" customHeight="1">
      <c r="A533" s="1999"/>
      <c r="B533" s="1895"/>
      <c r="C533" s="1895"/>
      <c r="D533" s="1895"/>
      <c r="E533" s="1895"/>
      <c r="F533" s="1895"/>
      <c r="G533" s="1895"/>
      <c r="H533" s="1895"/>
      <c r="I533" s="1895"/>
      <c r="J533" s="1895"/>
    </row>
    <row r="534" spans="1:10" ht="15.75" customHeight="1">
      <c r="A534" s="1999"/>
      <c r="B534" s="1895"/>
      <c r="C534" s="1895"/>
      <c r="D534" s="1895"/>
      <c r="E534" s="1895"/>
      <c r="F534" s="1895"/>
      <c r="G534" s="1895"/>
      <c r="H534" s="1895"/>
      <c r="I534" s="1895"/>
      <c r="J534" s="1895"/>
    </row>
    <row r="535" spans="1:10" ht="15.75" customHeight="1">
      <c r="A535" s="1999"/>
      <c r="B535" s="1895"/>
      <c r="C535" s="1895"/>
      <c r="D535" s="1895"/>
      <c r="E535" s="1895"/>
      <c r="F535" s="1895"/>
      <c r="G535" s="1895"/>
      <c r="H535" s="1895"/>
      <c r="I535" s="1895"/>
      <c r="J535" s="1895"/>
    </row>
    <row r="536" spans="1:10" ht="15.75" customHeight="1">
      <c r="A536" s="1999"/>
      <c r="B536" s="1895"/>
      <c r="C536" s="1895"/>
      <c r="D536" s="1895"/>
      <c r="E536" s="1895"/>
      <c r="F536" s="1895"/>
      <c r="G536" s="1895"/>
      <c r="H536" s="1895"/>
      <c r="I536" s="1895"/>
      <c r="J536" s="1895"/>
    </row>
    <row r="537" spans="1:10" ht="15.75" customHeight="1">
      <c r="A537" s="1999"/>
      <c r="B537" s="1895"/>
      <c r="C537" s="1895"/>
      <c r="D537" s="1895"/>
      <c r="E537" s="1895"/>
      <c r="F537" s="1895"/>
      <c r="G537" s="1895"/>
      <c r="H537" s="1895"/>
      <c r="I537" s="1895"/>
      <c r="J537" s="1895"/>
    </row>
    <row r="538" spans="1:10" ht="15.75" customHeight="1">
      <c r="A538" s="1999"/>
      <c r="B538" s="1895"/>
      <c r="C538" s="1895"/>
      <c r="D538" s="1895"/>
      <c r="E538" s="1895"/>
      <c r="F538" s="1895"/>
      <c r="G538" s="1895"/>
      <c r="H538" s="1895"/>
      <c r="I538" s="1895"/>
      <c r="J538" s="1895"/>
    </row>
    <row r="539" spans="1:10" ht="15.75" customHeight="1">
      <c r="A539" s="1999"/>
      <c r="B539" s="1895"/>
      <c r="C539" s="1895"/>
      <c r="D539" s="1895"/>
      <c r="E539" s="1895"/>
      <c r="F539" s="1895"/>
      <c r="G539" s="1895"/>
      <c r="H539" s="1895"/>
      <c r="I539" s="1895"/>
      <c r="J539" s="1895"/>
    </row>
    <row r="540" spans="1:10" ht="15.75" customHeight="1">
      <c r="A540" s="1999"/>
      <c r="B540" s="1895"/>
      <c r="C540" s="1895"/>
      <c r="D540" s="1895"/>
      <c r="E540" s="1895"/>
      <c r="F540" s="1895"/>
      <c r="G540" s="1895"/>
      <c r="H540" s="1895"/>
      <c r="I540" s="1895"/>
      <c r="J540" s="1895"/>
    </row>
    <row r="541" spans="1:10" ht="15.75" customHeight="1">
      <c r="A541" s="1999"/>
      <c r="B541" s="1895"/>
      <c r="C541" s="1895"/>
      <c r="D541" s="1895"/>
      <c r="E541" s="1895"/>
      <c r="F541" s="1895"/>
      <c r="G541" s="1895"/>
      <c r="H541" s="1895"/>
      <c r="I541" s="1895"/>
      <c r="J541" s="1895"/>
    </row>
    <row r="542" spans="1:10" ht="15.75" customHeight="1">
      <c r="A542" s="1999"/>
      <c r="B542" s="1895"/>
      <c r="C542" s="1895"/>
      <c r="D542" s="1895"/>
      <c r="E542" s="1895"/>
      <c r="F542" s="1895"/>
      <c r="G542" s="1895"/>
      <c r="H542" s="1895"/>
      <c r="I542" s="1895"/>
      <c r="J542" s="1895"/>
    </row>
    <row r="543" spans="1:10" ht="15.75" customHeight="1">
      <c r="A543" s="1999"/>
      <c r="B543" s="1895"/>
      <c r="C543" s="1895"/>
      <c r="D543" s="1895"/>
      <c r="E543" s="1895"/>
      <c r="F543" s="1895"/>
      <c r="G543" s="1895"/>
      <c r="H543" s="1895"/>
      <c r="I543" s="1895"/>
      <c r="J543" s="1895"/>
    </row>
    <row r="544" spans="1:10" ht="15.75" customHeight="1">
      <c r="A544" s="1999"/>
      <c r="B544" s="1895"/>
      <c r="C544" s="1895"/>
      <c r="D544" s="1895"/>
      <c r="E544" s="1895"/>
      <c r="F544" s="1895"/>
      <c r="G544" s="1895"/>
      <c r="H544" s="1895"/>
      <c r="I544" s="1895"/>
      <c r="J544" s="1895"/>
    </row>
    <row r="545" spans="1:10" ht="15.75" customHeight="1">
      <c r="A545" s="1999"/>
      <c r="B545" s="1895"/>
      <c r="C545" s="1895"/>
      <c r="D545" s="1895"/>
      <c r="E545" s="1895"/>
      <c r="F545" s="1895"/>
      <c r="G545" s="1895"/>
      <c r="H545" s="1895"/>
      <c r="I545" s="1895"/>
      <c r="J545" s="1895"/>
    </row>
    <row r="546" spans="1:10" ht="15.75" customHeight="1">
      <c r="A546" s="1999"/>
      <c r="B546" s="1895"/>
      <c r="C546" s="1895"/>
      <c r="D546" s="1895"/>
      <c r="E546" s="1895"/>
      <c r="F546" s="1895"/>
      <c r="G546" s="1895"/>
      <c r="H546" s="1895"/>
      <c r="I546" s="1895"/>
      <c r="J546" s="1895"/>
    </row>
    <row r="547" spans="1:10" ht="15.75" customHeight="1">
      <c r="A547" s="1999"/>
      <c r="B547" s="1895"/>
      <c r="C547" s="1895"/>
      <c r="D547" s="1895"/>
      <c r="E547" s="1895"/>
      <c r="F547" s="1895"/>
      <c r="G547" s="1895"/>
      <c r="H547" s="1895"/>
      <c r="I547" s="1895"/>
      <c r="J547" s="1895"/>
    </row>
    <row r="548" spans="1:10" ht="15.75" customHeight="1">
      <c r="A548" s="1999"/>
      <c r="B548" s="1895"/>
      <c r="C548" s="1895"/>
      <c r="D548" s="1895"/>
      <c r="E548" s="1895"/>
      <c r="F548" s="1895"/>
      <c r="G548" s="1895"/>
      <c r="H548" s="1895"/>
      <c r="I548" s="1895"/>
      <c r="J548" s="1895"/>
    </row>
    <row r="549" spans="1:10" ht="15.75" customHeight="1">
      <c r="A549" s="1999"/>
      <c r="B549" s="1895"/>
      <c r="C549" s="1895"/>
      <c r="D549" s="1895"/>
      <c r="E549" s="1895"/>
      <c r="F549" s="1895"/>
      <c r="G549" s="1895"/>
      <c r="H549" s="1895"/>
      <c r="I549" s="1895"/>
      <c r="J549" s="1895"/>
    </row>
    <row r="550" spans="1:10" ht="15.75" customHeight="1">
      <c r="A550" s="1999"/>
      <c r="B550" s="1895"/>
      <c r="C550" s="1895"/>
      <c r="D550" s="1895"/>
      <c r="E550" s="1895"/>
      <c r="F550" s="1895"/>
      <c r="G550" s="1895"/>
      <c r="H550" s="1895"/>
      <c r="I550" s="1895"/>
      <c r="J550" s="1895"/>
    </row>
    <row r="551" spans="1:10" ht="15.75" customHeight="1">
      <c r="A551" s="1999"/>
      <c r="B551" s="1895"/>
      <c r="C551" s="1895"/>
      <c r="D551" s="1895"/>
      <c r="E551" s="1895"/>
      <c r="F551" s="1895"/>
      <c r="G551" s="1895"/>
      <c r="H551" s="1895"/>
      <c r="I551" s="1895"/>
      <c r="J551" s="1895"/>
    </row>
    <row r="552" spans="1:10" ht="15.75" customHeight="1">
      <c r="A552" s="1999"/>
      <c r="B552" s="1895"/>
      <c r="C552" s="1895"/>
      <c r="D552" s="1895"/>
      <c r="E552" s="1895"/>
      <c r="F552" s="1895"/>
      <c r="G552" s="1895"/>
      <c r="H552" s="1895"/>
      <c r="I552" s="1895"/>
      <c r="J552" s="1895"/>
    </row>
    <row r="553" spans="1:10" ht="15.75" customHeight="1">
      <c r="A553" s="1999"/>
      <c r="B553" s="1895"/>
      <c r="C553" s="1895"/>
      <c r="D553" s="1895"/>
      <c r="E553" s="1895"/>
      <c r="F553" s="1895"/>
      <c r="G553" s="1895"/>
      <c r="H553" s="1895"/>
      <c r="I553" s="1895"/>
      <c r="J553" s="1895"/>
    </row>
    <row r="554" spans="1:10" ht="15.75" customHeight="1">
      <c r="A554" s="1999"/>
      <c r="B554" s="1895"/>
      <c r="C554" s="1895"/>
      <c r="D554" s="1895"/>
      <c r="E554" s="1895"/>
      <c r="F554" s="1895"/>
      <c r="G554" s="1895"/>
      <c r="H554" s="1895"/>
      <c r="I554" s="1895"/>
      <c r="J554" s="1895"/>
    </row>
    <row r="555" spans="1:10" ht="15.75" customHeight="1">
      <c r="A555" s="1999"/>
      <c r="B555" s="1895"/>
      <c r="C555" s="1895"/>
      <c r="D555" s="1895"/>
      <c r="E555" s="1895"/>
      <c r="F555" s="1895"/>
      <c r="G555" s="1895"/>
      <c r="H555" s="1895"/>
      <c r="I555" s="1895"/>
      <c r="J555" s="1895"/>
    </row>
    <row r="556" spans="1:10" ht="15.75" customHeight="1">
      <c r="A556" s="1999"/>
      <c r="B556" s="1895"/>
      <c r="C556" s="1895"/>
      <c r="D556" s="1895"/>
      <c r="E556" s="1895"/>
      <c r="F556" s="1895"/>
      <c r="G556" s="1895"/>
      <c r="H556" s="1895"/>
      <c r="I556" s="1895"/>
      <c r="J556" s="1895"/>
    </row>
    <row r="557" spans="1:10" ht="15.75" customHeight="1">
      <c r="A557" s="1999"/>
      <c r="B557" s="1895"/>
      <c r="C557" s="1895"/>
      <c r="D557" s="1895"/>
      <c r="E557" s="1895"/>
      <c r="F557" s="1895"/>
      <c r="G557" s="1895"/>
      <c r="H557" s="1895"/>
      <c r="I557" s="1895"/>
      <c r="J557" s="1895"/>
    </row>
    <row r="558" spans="1:10" ht="15.75" customHeight="1">
      <c r="A558" s="1999"/>
      <c r="B558" s="1895"/>
      <c r="C558" s="1895"/>
      <c r="D558" s="1895"/>
      <c r="E558" s="1895"/>
      <c r="F558" s="1895"/>
      <c r="G558" s="1895"/>
      <c r="H558" s="1895"/>
      <c r="I558" s="1895"/>
      <c r="J558" s="1895"/>
    </row>
    <row r="559" spans="1:10" ht="15.75" customHeight="1">
      <c r="A559" s="1999"/>
      <c r="B559" s="1895"/>
      <c r="C559" s="1895"/>
      <c r="D559" s="1895"/>
      <c r="E559" s="1895"/>
      <c r="F559" s="1895"/>
      <c r="G559" s="1895"/>
      <c r="H559" s="1895"/>
      <c r="I559" s="1895"/>
      <c r="J559" s="1895"/>
    </row>
    <row r="560" spans="1:10" ht="15.75" customHeight="1">
      <c r="A560" s="1999"/>
      <c r="B560" s="1895"/>
      <c r="C560" s="1895"/>
      <c r="D560" s="1895"/>
      <c r="E560" s="1895"/>
      <c r="F560" s="1895"/>
      <c r="G560" s="1895"/>
      <c r="H560" s="1895"/>
      <c r="I560" s="1895"/>
      <c r="J560" s="1895"/>
    </row>
    <row r="561" spans="1:10" ht="15.75" customHeight="1">
      <c r="A561" s="1999"/>
      <c r="B561" s="1895"/>
      <c r="C561" s="1895"/>
      <c r="D561" s="1895"/>
      <c r="E561" s="1895"/>
      <c r="F561" s="1895"/>
      <c r="G561" s="1895"/>
      <c r="H561" s="1895"/>
      <c r="I561" s="1895"/>
      <c r="J561" s="1895"/>
    </row>
    <row r="562" spans="1:10" ht="15.75" customHeight="1">
      <c r="A562" s="1999"/>
      <c r="B562" s="1895"/>
      <c r="C562" s="1895"/>
      <c r="D562" s="1895"/>
      <c r="E562" s="1895"/>
      <c r="F562" s="1895"/>
      <c r="G562" s="1895"/>
      <c r="H562" s="1895"/>
      <c r="I562" s="1895"/>
      <c r="J562" s="1895"/>
    </row>
    <row r="563" spans="1:10" ht="15.75" customHeight="1">
      <c r="A563" s="1999"/>
      <c r="B563" s="1895"/>
      <c r="C563" s="1895"/>
      <c r="D563" s="1895"/>
      <c r="E563" s="1895"/>
      <c r="F563" s="1895"/>
      <c r="G563" s="1895"/>
      <c r="H563" s="1895"/>
      <c r="I563" s="1895"/>
      <c r="J563" s="1895"/>
    </row>
    <row r="564" spans="1:10" ht="15.75" customHeight="1">
      <c r="A564" s="1999"/>
      <c r="B564" s="1895"/>
      <c r="C564" s="1895"/>
      <c r="D564" s="1895"/>
      <c r="E564" s="1895"/>
      <c r="F564" s="1895"/>
      <c r="G564" s="1895"/>
      <c r="H564" s="1895"/>
      <c r="I564" s="1895"/>
      <c r="J564" s="1895"/>
    </row>
    <row r="565" spans="1:10" ht="15.75" customHeight="1">
      <c r="A565" s="1999"/>
      <c r="B565" s="1895"/>
      <c r="C565" s="1895"/>
      <c r="D565" s="1895"/>
      <c r="E565" s="1895"/>
      <c r="F565" s="1895"/>
      <c r="G565" s="1895"/>
      <c r="H565" s="1895"/>
      <c r="I565" s="1895"/>
      <c r="J565" s="1895"/>
    </row>
    <row r="566" spans="1:10" ht="15.75" customHeight="1">
      <c r="A566" s="1999"/>
      <c r="B566" s="1895"/>
      <c r="C566" s="1895"/>
      <c r="D566" s="1895"/>
      <c r="E566" s="1895"/>
      <c r="F566" s="1895"/>
      <c r="G566" s="1895"/>
      <c r="H566" s="1895"/>
      <c r="I566" s="1895"/>
      <c r="J566" s="1895"/>
    </row>
    <row r="567" spans="1:10" ht="15.75" customHeight="1">
      <c r="A567" s="1999"/>
      <c r="B567" s="1895"/>
      <c r="C567" s="1895"/>
      <c r="D567" s="1895"/>
      <c r="E567" s="1895"/>
      <c r="F567" s="1895"/>
      <c r="G567" s="1895"/>
      <c r="H567" s="1895"/>
      <c r="I567" s="1895"/>
      <c r="J567" s="1895"/>
    </row>
    <row r="568" spans="1:10" ht="15.75" customHeight="1">
      <c r="A568" s="1999"/>
      <c r="B568" s="1895"/>
      <c r="C568" s="1895"/>
      <c r="D568" s="1895"/>
      <c r="E568" s="1895"/>
      <c r="F568" s="1895"/>
      <c r="G568" s="1895"/>
      <c r="H568" s="1895"/>
      <c r="I568" s="1895"/>
      <c r="J568" s="1895"/>
    </row>
    <row r="569" spans="1:10" ht="15.75" customHeight="1">
      <c r="A569" s="1999"/>
      <c r="B569" s="1895"/>
      <c r="C569" s="1895"/>
      <c r="D569" s="1895"/>
      <c r="E569" s="1895"/>
      <c r="F569" s="1895"/>
      <c r="G569" s="1895"/>
      <c r="H569" s="1895"/>
      <c r="I569" s="1895"/>
      <c r="J569" s="1895"/>
    </row>
    <row r="570" spans="1:10" ht="15.75" customHeight="1">
      <c r="A570" s="1999"/>
      <c r="B570" s="1895"/>
      <c r="C570" s="1895"/>
      <c r="D570" s="1895"/>
      <c r="E570" s="1895"/>
      <c r="F570" s="1895"/>
      <c r="G570" s="1895"/>
      <c r="H570" s="1895"/>
      <c r="I570" s="1895"/>
      <c r="J570" s="1895"/>
    </row>
    <row r="571" spans="1:10" ht="15.75" customHeight="1">
      <c r="A571" s="1999"/>
      <c r="B571" s="1895"/>
      <c r="C571" s="1895"/>
      <c r="D571" s="1895"/>
      <c r="E571" s="1895"/>
      <c r="F571" s="1895"/>
      <c r="G571" s="1895"/>
      <c r="H571" s="1895"/>
      <c r="I571" s="1895"/>
      <c r="J571" s="1895"/>
    </row>
    <row r="572" spans="1:10" ht="15.75" customHeight="1">
      <c r="A572" s="1999"/>
      <c r="B572" s="1895"/>
      <c r="C572" s="1895"/>
      <c r="D572" s="1895"/>
      <c r="E572" s="1895"/>
      <c r="F572" s="1895"/>
      <c r="G572" s="1895"/>
      <c r="H572" s="1895"/>
      <c r="I572" s="1895"/>
      <c r="J572" s="1895"/>
    </row>
    <row r="573" spans="1:10" ht="15.75" customHeight="1">
      <c r="A573" s="1999"/>
      <c r="B573" s="1895"/>
      <c r="C573" s="1895"/>
      <c r="D573" s="1895"/>
      <c r="E573" s="1895"/>
      <c r="F573" s="1895"/>
      <c r="G573" s="1895"/>
      <c r="H573" s="1895"/>
      <c r="I573" s="1895"/>
      <c r="J573" s="1895"/>
    </row>
    <row r="574" spans="1:10" ht="15.75" customHeight="1">
      <c r="A574" s="1999"/>
      <c r="B574" s="1895"/>
      <c r="C574" s="1895"/>
      <c r="D574" s="1895"/>
      <c r="E574" s="1895"/>
      <c r="F574" s="1895"/>
      <c r="G574" s="1895"/>
      <c r="H574" s="1895"/>
      <c r="I574" s="1895"/>
      <c r="J574" s="1895"/>
    </row>
    <row r="575" spans="1:10" ht="15.75" customHeight="1">
      <c r="A575" s="1999"/>
      <c r="B575" s="1895"/>
      <c r="C575" s="1895"/>
      <c r="D575" s="1895"/>
      <c r="E575" s="1895"/>
      <c r="F575" s="1895"/>
      <c r="G575" s="1895"/>
      <c r="H575" s="1895"/>
      <c r="I575" s="1895"/>
      <c r="J575" s="1895"/>
    </row>
    <row r="576" spans="1:10" ht="15.75" customHeight="1">
      <c r="A576" s="1999"/>
      <c r="B576" s="1895"/>
      <c r="C576" s="1895"/>
      <c r="D576" s="1895"/>
      <c r="E576" s="1895"/>
      <c r="F576" s="1895"/>
      <c r="G576" s="1895"/>
      <c r="H576" s="1895"/>
      <c r="I576" s="1895"/>
      <c r="J576" s="1895"/>
    </row>
    <row r="577" spans="1:10" ht="15.75" customHeight="1">
      <c r="A577" s="1999"/>
      <c r="B577" s="1895"/>
      <c r="C577" s="1895"/>
      <c r="D577" s="1895"/>
      <c r="E577" s="1895"/>
      <c r="F577" s="1895"/>
      <c r="G577" s="1895"/>
      <c r="H577" s="1895"/>
      <c r="I577" s="1895"/>
      <c r="J577" s="1895"/>
    </row>
    <row r="578" spans="1:10" ht="15.75" customHeight="1">
      <c r="A578" s="1999"/>
      <c r="B578" s="1895"/>
      <c r="C578" s="1895"/>
      <c r="D578" s="1895"/>
      <c r="E578" s="1895"/>
      <c r="F578" s="1895"/>
      <c r="G578" s="1895"/>
      <c r="H578" s="1895"/>
      <c r="I578" s="1895"/>
      <c r="J578" s="1895"/>
    </row>
    <row r="579" spans="1:10" ht="15.75" customHeight="1">
      <c r="A579" s="1999"/>
      <c r="B579" s="1895"/>
      <c r="C579" s="1895"/>
      <c r="D579" s="1895"/>
      <c r="E579" s="1895"/>
      <c r="F579" s="1895"/>
      <c r="G579" s="1895"/>
      <c r="H579" s="1895"/>
      <c r="I579" s="1895"/>
      <c r="J579" s="1895"/>
    </row>
    <row r="580" spans="1:10" ht="15.75" customHeight="1">
      <c r="A580" s="1999"/>
      <c r="B580" s="1895"/>
      <c r="C580" s="1895"/>
      <c r="D580" s="1895"/>
      <c r="E580" s="1895"/>
      <c r="F580" s="1895"/>
      <c r="G580" s="1895"/>
      <c r="H580" s="1895"/>
      <c r="I580" s="1895"/>
      <c r="J580" s="1895"/>
    </row>
    <row r="581" spans="1:10" ht="15.75" customHeight="1">
      <c r="A581" s="1999"/>
      <c r="B581" s="1895"/>
      <c r="C581" s="1895"/>
      <c r="D581" s="1895"/>
      <c r="E581" s="1895"/>
      <c r="F581" s="1895"/>
      <c r="G581" s="1895"/>
      <c r="H581" s="1895"/>
      <c r="I581" s="1895"/>
      <c r="J581" s="1895"/>
    </row>
    <row r="582" spans="1:10" ht="15.75" customHeight="1">
      <c r="A582" s="1999"/>
      <c r="B582" s="1895"/>
      <c r="C582" s="1895"/>
      <c r="D582" s="1895"/>
      <c r="E582" s="1895"/>
      <c r="F582" s="1895"/>
      <c r="G582" s="1895"/>
      <c r="H582" s="1895"/>
      <c r="I582" s="1895"/>
      <c r="J582" s="1895"/>
    </row>
    <row r="583" spans="1:10" ht="15.75" customHeight="1">
      <c r="A583" s="1999"/>
      <c r="B583" s="1895"/>
      <c r="C583" s="1895"/>
      <c r="D583" s="1895"/>
      <c r="E583" s="1895"/>
      <c r="F583" s="1895"/>
      <c r="G583" s="1895"/>
      <c r="H583" s="1895"/>
      <c r="I583" s="1895"/>
      <c r="J583" s="1895"/>
    </row>
    <row r="584" spans="1:10" ht="15.75" customHeight="1">
      <c r="A584" s="1999"/>
      <c r="B584" s="1895"/>
      <c r="C584" s="1895"/>
      <c r="D584" s="1895"/>
      <c r="E584" s="1895"/>
      <c r="F584" s="1895"/>
      <c r="G584" s="1895"/>
      <c r="H584" s="1895"/>
      <c r="I584" s="1895"/>
      <c r="J584" s="1895"/>
    </row>
    <row r="585" spans="1:10" ht="15.75" customHeight="1">
      <c r="A585" s="1999"/>
      <c r="B585" s="1895"/>
      <c r="C585" s="1895"/>
      <c r="D585" s="1895"/>
      <c r="E585" s="1895"/>
      <c r="F585" s="1895"/>
      <c r="G585" s="1895"/>
      <c r="H585" s="1895"/>
      <c r="I585" s="1895"/>
      <c r="J585" s="1895"/>
    </row>
    <row r="586" spans="1:10" ht="15.75" customHeight="1">
      <c r="A586" s="1999"/>
      <c r="B586" s="1895"/>
      <c r="C586" s="1895"/>
      <c r="D586" s="1895"/>
      <c r="E586" s="1895"/>
      <c r="F586" s="1895"/>
      <c r="G586" s="1895"/>
      <c r="H586" s="1895"/>
      <c r="I586" s="1895"/>
      <c r="J586" s="1895"/>
    </row>
    <row r="587" spans="1:10" ht="15.75" customHeight="1">
      <c r="A587" s="1999"/>
      <c r="B587" s="1895"/>
      <c r="C587" s="1895"/>
      <c r="D587" s="1895"/>
      <c r="E587" s="1895"/>
      <c r="F587" s="1895"/>
      <c r="G587" s="1895"/>
      <c r="H587" s="1895"/>
      <c r="I587" s="1895"/>
      <c r="J587" s="1895"/>
    </row>
    <row r="588" spans="1:10" ht="15.75" customHeight="1">
      <c r="A588" s="1999"/>
      <c r="B588" s="1895"/>
      <c r="C588" s="1895"/>
      <c r="D588" s="1895"/>
      <c r="E588" s="1895"/>
      <c r="F588" s="1895"/>
      <c r="G588" s="1895"/>
      <c r="H588" s="1895"/>
      <c r="I588" s="1895"/>
      <c r="J588" s="1895"/>
    </row>
    <row r="589" spans="1:10" ht="15.75" customHeight="1">
      <c r="A589" s="1999"/>
      <c r="B589" s="1895"/>
      <c r="C589" s="1895"/>
      <c r="D589" s="1895"/>
      <c r="E589" s="1895"/>
      <c r="F589" s="1895"/>
      <c r="G589" s="1895"/>
      <c r="H589" s="1895"/>
      <c r="I589" s="1895"/>
      <c r="J589" s="1895"/>
    </row>
    <row r="590" spans="1:10" ht="15.75" customHeight="1">
      <c r="A590" s="1999"/>
      <c r="B590" s="1895"/>
      <c r="C590" s="1895"/>
      <c r="D590" s="1895"/>
      <c r="E590" s="1895"/>
      <c r="F590" s="1895"/>
      <c r="G590" s="1895"/>
      <c r="H590" s="1895"/>
      <c r="I590" s="1895"/>
      <c r="J590" s="1895"/>
    </row>
    <row r="591" spans="1:10" ht="15.75" customHeight="1">
      <c r="A591" s="1999"/>
      <c r="B591" s="1895"/>
      <c r="C591" s="1895"/>
      <c r="D591" s="1895"/>
      <c r="E591" s="1895"/>
      <c r="F591" s="1895"/>
      <c r="G591" s="1895"/>
      <c r="H591" s="1895"/>
      <c r="I591" s="1895"/>
      <c r="J591" s="1895"/>
    </row>
    <row r="592" spans="1:10" ht="15.75" customHeight="1">
      <c r="A592" s="1999"/>
      <c r="B592" s="1895"/>
      <c r="C592" s="1895"/>
      <c r="D592" s="1895"/>
      <c r="E592" s="1895"/>
      <c r="F592" s="1895"/>
      <c r="G592" s="1895"/>
      <c r="H592" s="1895"/>
      <c r="I592" s="1895"/>
      <c r="J592" s="1895"/>
    </row>
    <row r="593" spans="1:10" ht="15.75" customHeight="1">
      <c r="A593" s="1999"/>
      <c r="B593" s="1895"/>
      <c r="C593" s="1895"/>
      <c r="D593" s="1895"/>
      <c r="E593" s="1895"/>
      <c r="F593" s="1895"/>
      <c r="G593" s="1895"/>
      <c r="H593" s="1895"/>
      <c r="I593" s="1895"/>
      <c r="J593" s="1895"/>
    </row>
    <row r="594" spans="1:10" ht="15.75" customHeight="1">
      <c r="A594" s="1999"/>
      <c r="B594" s="1895"/>
      <c r="C594" s="1895"/>
      <c r="D594" s="1895"/>
      <c r="E594" s="1895"/>
      <c r="F594" s="1895"/>
      <c r="G594" s="1895"/>
      <c r="H594" s="1895"/>
      <c r="I594" s="1895"/>
      <c r="J594" s="1895"/>
    </row>
    <row r="595" spans="1:10" ht="15.75" customHeight="1">
      <c r="A595" s="1999"/>
      <c r="B595" s="1895"/>
      <c r="C595" s="1895"/>
      <c r="D595" s="1895"/>
      <c r="E595" s="1895"/>
      <c r="F595" s="1895"/>
      <c r="G595" s="1895"/>
      <c r="H595" s="1895"/>
      <c r="I595" s="1895"/>
      <c r="J595" s="1895"/>
    </row>
    <row r="596" spans="1:10" ht="15.75" customHeight="1">
      <c r="A596" s="1999"/>
      <c r="B596" s="1895"/>
      <c r="C596" s="1895"/>
      <c r="D596" s="1895"/>
      <c r="E596" s="1895"/>
      <c r="F596" s="1895"/>
      <c r="G596" s="1895"/>
      <c r="H596" s="1895"/>
      <c r="I596" s="1895"/>
      <c r="J596" s="1895"/>
    </row>
    <row r="597" spans="1:10" ht="15.75" customHeight="1">
      <c r="A597" s="1999"/>
      <c r="B597" s="1895"/>
      <c r="C597" s="1895"/>
      <c r="D597" s="1895"/>
      <c r="E597" s="1895"/>
      <c r="F597" s="1895"/>
      <c r="G597" s="1895"/>
      <c r="H597" s="1895"/>
      <c r="I597" s="1895"/>
      <c r="J597" s="1895"/>
    </row>
    <row r="598" spans="1:10" ht="15.75" customHeight="1">
      <c r="A598" s="1999"/>
      <c r="B598" s="1895"/>
      <c r="C598" s="1895"/>
      <c r="D598" s="1895"/>
      <c r="E598" s="1895"/>
      <c r="F598" s="1895"/>
      <c r="G598" s="1895"/>
      <c r="H598" s="1895"/>
      <c r="I598" s="1895"/>
      <c r="J598" s="1895"/>
    </row>
    <row r="599" spans="1:10" ht="15.75" customHeight="1">
      <c r="A599" s="1999"/>
      <c r="B599" s="1895"/>
      <c r="C599" s="1895"/>
      <c r="D599" s="1895"/>
      <c r="E599" s="1895"/>
      <c r="F599" s="1895"/>
      <c r="G599" s="1895"/>
      <c r="H599" s="1895"/>
      <c r="I599" s="1895"/>
      <c r="J599" s="1895"/>
    </row>
    <row r="600" spans="1:10" ht="15.75" customHeight="1">
      <c r="A600" s="1999"/>
      <c r="B600" s="1895"/>
      <c r="C600" s="1895"/>
      <c r="D600" s="1895"/>
      <c r="E600" s="1895"/>
      <c r="F600" s="1895"/>
      <c r="G600" s="1895"/>
      <c r="H600" s="1895"/>
      <c r="I600" s="1895"/>
      <c r="J600" s="1895"/>
    </row>
    <row r="601" spans="1:10" ht="15.75" customHeight="1">
      <c r="A601" s="1999"/>
      <c r="B601" s="1895"/>
      <c r="C601" s="1895"/>
      <c r="D601" s="1895"/>
      <c r="E601" s="1895"/>
      <c r="F601" s="1895"/>
      <c r="G601" s="1895"/>
      <c r="H601" s="1895"/>
      <c r="I601" s="1895"/>
      <c r="J601" s="1895"/>
    </row>
    <row r="602" spans="1:10" ht="15.75" customHeight="1">
      <c r="A602" s="1999"/>
      <c r="B602" s="1895"/>
      <c r="C602" s="1895"/>
      <c r="D602" s="1895"/>
      <c r="E602" s="1895"/>
      <c r="F602" s="1895"/>
      <c r="G602" s="1895"/>
      <c r="H602" s="1895"/>
      <c r="I602" s="1895"/>
      <c r="J602" s="1895"/>
    </row>
    <row r="603" spans="1:10" ht="15.75" customHeight="1">
      <c r="A603" s="1999"/>
      <c r="B603" s="1895"/>
      <c r="C603" s="1895"/>
      <c r="D603" s="1895"/>
      <c r="E603" s="1895"/>
      <c r="F603" s="1895"/>
      <c r="G603" s="1895"/>
      <c r="H603" s="1895"/>
      <c r="I603" s="1895"/>
      <c r="J603" s="1895"/>
    </row>
    <row r="604" spans="1:10" ht="15.75" customHeight="1">
      <c r="A604" s="1999"/>
      <c r="B604" s="1895"/>
      <c r="C604" s="1895"/>
      <c r="D604" s="1895"/>
      <c r="E604" s="1895"/>
      <c r="F604" s="1895"/>
      <c r="G604" s="1895"/>
      <c r="H604" s="1895"/>
      <c r="I604" s="1895"/>
      <c r="J604" s="1895"/>
    </row>
    <row r="605" spans="1:10" ht="15.75" customHeight="1">
      <c r="A605" s="1999"/>
      <c r="B605" s="1895"/>
      <c r="C605" s="1895"/>
      <c r="D605" s="1895"/>
      <c r="E605" s="1895"/>
      <c r="F605" s="1895"/>
      <c r="G605" s="1895"/>
      <c r="H605" s="1895"/>
      <c r="I605" s="1895"/>
      <c r="J605" s="1895"/>
    </row>
    <row r="606" spans="1:10" ht="15.75" customHeight="1">
      <c r="A606" s="1999"/>
      <c r="B606" s="1895"/>
      <c r="C606" s="1895"/>
      <c r="D606" s="1895"/>
      <c r="E606" s="1895"/>
      <c r="F606" s="1895"/>
      <c r="G606" s="1895"/>
      <c r="H606" s="1895"/>
      <c r="I606" s="1895"/>
      <c r="J606" s="1895"/>
    </row>
    <row r="607" spans="1:10" ht="15.75" customHeight="1">
      <c r="A607" s="1999"/>
      <c r="B607" s="1895"/>
      <c r="C607" s="1895"/>
      <c r="D607" s="1895"/>
      <c r="E607" s="1895"/>
      <c r="F607" s="1895"/>
      <c r="G607" s="1895"/>
      <c r="H607" s="1895"/>
      <c r="I607" s="1895"/>
      <c r="J607" s="1895"/>
    </row>
    <row r="608" spans="1:10" ht="15.75" customHeight="1">
      <c r="A608" s="1999"/>
      <c r="B608" s="1895"/>
      <c r="C608" s="1895"/>
      <c r="D608" s="1895"/>
      <c r="E608" s="1895"/>
      <c r="F608" s="1895"/>
      <c r="G608" s="1895"/>
      <c r="H608" s="1895"/>
      <c r="I608" s="1895"/>
      <c r="J608" s="1895"/>
    </row>
    <row r="609" spans="1:10" ht="15.75" customHeight="1">
      <c r="A609" s="1999"/>
      <c r="B609" s="1895"/>
      <c r="C609" s="1895"/>
      <c r="D609" s="1895"/>
      <c r="E609" s="1895"/>
      <c r="F609" s="1895"/>
      <c r="G609" s="1895"/>
      <c r="H609" s="1895"/>
      <c r="I609" s="1895"/>
      <c r="J609" s="1895"/>
    </row>
    <row r="610" spans="1:10" ht="15.75" customHeight="1">
      <c r="A610" s="1999"/>
      <c r="B610" s="1895"/>
      <c r="C610" s="1895"/>
      <c r="D610" s="1895"/>
      <c r="E610" s="1895"/>
      <c r="F610" s="1895"/>
      <c r="G610" s="1895"/>
      <c r="H610" s="1895"/>
      <c r="I610" s="1895"/>
      <c r="J610" s="1895"/>
    </row>
    <row r="611" spans="1:10" ht="15.75" customHeight="1">
      <c r="A611" s="1999"/>
      <c r="B611" s="1895"/>
      <c r="C611" s="1895"/>
      <c r="D611" s="1895"/>
      <c r="E611" s="1895"/>
      <c r="F611" s="1895"/>
      <c r="G611" s="1895"/>
      <c r="H611" s="1895"/>
      <c r="I611" s="1895"/>
      <c r="J611" s="1895"/>
    </row>
    <row r="612" spans="1:10" ht="15.75" customHeight="1">
      <c r="A612" s="1999"/>
      <c r="B612" s="1895"/>
      <c r="C612" s="1895"/>
      <c r="D612" s="1895"/>
      <c r="E612" s="1895"/>
      <c r="F612" s="1895"/>
      <c r="G612" s="1895"/>
      <c r="H612" s="1895"/>
      <c r="I612" s="1895"/>
      <c r="J612" s="1895"/>
    </row>
    <row r="613" spans="1:10" ht="15.75" customHeight="1">
      <c r="A613" s="1999"/>
      <c r="B613" s="1895"/>
      <c r="C613" s="1895"/>
      <c r="D613" s="1895"/>
      <c r="E613" s="1895"/>
      <c r="F613" s="1895"/>
      <c r="G613" s="1895"/>
      <c r="H613" s="1895"/>
      <c r="I613" s="1895"/>
      <c r="J613" s="1895"/>
    </row>
    <row r="614" spans="1:10" ht="15.75" customHeight="1">
      <c r="A614" s="1999"/>
      <c r="B614" s="1895"/>
      <c r="C614" s="1895"/>
      <c r="D614" s="1895"/>
      <c r="E614" s="1895"/>
      <c r="F614" s="1895"/>
      <c r="G614" s="1895"/>
      <c r="H614" s="1895"/>
      <c r="I614" s="1895"/>
      <c r="J614" s="1895"/>
    </row>
    <row r="615" spans="1:10" ht="15.75" customHeight="1">
      <c r="A615" s="1999"/>
      <c r="B615" s="1895"/>
      <c r="C615" s="1895"/>
      <c r="D615" s="1895"/>
      <c r="E615" s="1895"/>
      <c r="F615" s="1895"/>
      <c r="G615" s="1895"/>
      <c r="H615" s="1895"/>
      <c r="I615" s="1895"/>
      <c r="J615" s="1895"/>
    </row>
    <row r="616" spans="1:10" ht="15.75" customHeight="1">
      <c r="A616" s="1999"/>
      <c r="B616" s="1895"/>
      <c r="C616" s="1895"/>
      <c r="D616" s="1895"/>
      <c r="E616" s="1895"/>
      <c r="F616" s="1895"/>
      <c r="G616" s="1895"/>
      <c r="H616" s="1895"/>
      <c r="I616" s="1895"/>
      <c r="J616" s="1895"/>
    </row>
    <row r="617" spans="1:10" ht="15.75" customHeight="1">
      <c r="A617" s="1999"/>
      <c r="B617" s="1895"/>
      <c r="C617" s="1895"/>
      <c r="D617" s="1895"/>
      <c r="E617" s="1895"/>
      <c r="F617" s="1895"/>
      <c r="G617" s="1895"/>
      <c r="H617" s="1895"/>
      <c r="I617" s="1895"/>
      <c r="J617" s="1895"/>
    </row>
    <row r="618" spans="1:10" ht="15.75" customHeight="1">
      <c r="A618" s="1999"/>
      <c r="B618" s="1895"/>
      <c r="C618" s="1895"/>
      <c r="D618" s="1895"/>
      <c r="E618" s="1895"/>
      <c r="F618" s="1895"/>
      <c r="G618" s="1895"/>
      <c r="H618" s="1895"/>
      <c r="I618" s="1895"/>
      <c r="J618" s="1895"/>
    </row>
    <row r="619" spans="1:10" ht="15.75" customHeight="1">
      <c r="A619" s="1999"/>
      <c r="B619" s="1895"/>
      <c r="C619" s="1895"/>
      <c r="D619" s="1895"/>
      <c r="E619" s="1895"/>
      <c r="F619" s="1895"/>
      <c r="G619" s="1895"/>
      <c r="H619" s="1895"/>
      <c r="I619" s="1895"/>
      <c r="J619" s="1895"/>
    </row>
    <row r="620" spans="1:10" ht="15.75" customHeight="1">
      <c r="A620" s="1999"/>
      <c r="B620" s="1895"/>
      <c r="C620" s="1895"/>
      <c r="D620" s="1895"/>
      <c r="E620" s="1895"/>
      <c r="F620" s="1895"/>
      <c r="G620" s="1895"/>
      <c r="H620" s="1895"/>
      <c r="I620" s="1895"/>
      <c r="J620" s="1895"/>
    </row>
    <row r="621" spans="1:10" ht="15.75" customHeight="1">
      <c r="A621" s="1999"/>
      <c r="B621" s="1895"/>
      <c r="C621" s="1895"/>
      <c r="D621" s="1895"/>
      <c r="E621" s="1895"/>
      <c r="F621" s="1895"/>
      <c r="G621" s="1895"/>
      <c r="H621" s="1895"/>
      <c r="I621" s="1895"/>
      <c r="J621" s="1895"/>
    </row>
    <row r="622" spans="1:10" ht="15.75" customHeight="1">
      <c r="A622" s="1999"/>
      <c r="B622" s="1895"/>
      <c r="C622" s="1895"/>
      <c r="D622" s="1895"/>
      <c r="E622" s="1895"/>
      <c r="F622" s="1895"/>
      <c r="G622" s="1895"/>
      <c r="H622" s="1895"/>
      <c r="I622" s="1895"/>
      <c r="J622" s="1895"/>
    </row>
    <row r="623" spans="1:10" ht="15.75" customHeight="1">
      <c r="A623" s="1999"/>
      <c r="B623" s="1895"/>
      <c r="C623" s="1895"/>
      <c r="D623" s="1895"/>
      <c r="E623" s="1895"/>
      <c r="F623" s="1895"/>
      <c r="G623" s="1895"/>
      <c r="H623" s="1895"/>
      <c r="I623" s="1895"/>
      <c r="J623" s="1895"/>
    </row>
    <row r="624" spans="1:10" ht="15.75" customHeight="1">
      <c r="A624" s="1999"/>
      <c r="B624" s="1895"/>
      <c r="C624" s="1895"/>
      <c r="D624" s="1895"/>
      <c r="E624" s="1895"/>
      <c r="F624" s="1895"/>
      <c r="G624" s="1895"/>
      <c r="H624" s="1895"/>
      <c r="I624" s="1895"/>
      <c r="J624" s="1895"/>
    </row>
    <row r="625" spans="1:10" ht="15.75" customHeight="1">
      <c r="A625" s="1999"/>
      <c r="B625" s="1895"/>
      <c r="C625" s="1895"/>
      <c r="D625" s="1895"/>
      <c r="E625" s="1895"/>
      <c r="F625" s="1895"/>
      <c r="G625" s="1895"/>
      <c r="H625" s="1895"/>
      <c r="I625" s="1895"/>
      <c r="J625" s="1895"/>
    </row>
    <row r="626" spans="1:10" ht="15.75" customHeight="1">
      <c r="A626" s="1999"/>
      <c r="B626" s="1895"/>
      <c r="C626" s="1895"/>
      <c r="D626" s="1895"/>
      <c r="E626" s="1895"/>
      <c r="F626" s="1895"/>
      <c r="G626" s="1895"/>
      <c r="H626" s="1895"/>
      <c r="I626" s="1895"/>
      <c r="J626" s="1895"/>
    </row>
    <row r="627" spans="1:10" ht="15.75" customHeight="1">
      <c r="A627" s="1999"/>
      <c r="B627" s="1895"/>
      <c r="C627" s="1895"/>
      <c r="D627" s="1895"/>
      <c r="E627" s="1895"/>
      <c r="F627" s="1895"/>
      <c r="G627" s="1895"/>
      <c r="H627" s="1895"/>
      <c r="I627" s="1895"/>
      <c r="J627" s="1895"/>
    </row>
    <row r="628" spans="1:10" ht="15.75" customHeight="1">
      <c r="A628" s="1999"/>
      <c r="B628" s="1895"/>
      <c r="C628" s="1895"/>
      <c r="D628" s="1895"/>
      <c r="E628" s="1895"/>
      <c r="F628" s="1895"/>
      <c r="G628" s="1895"/>
      <c r="H628" s="1895"/>
      <c r="I628" s="1895"/>
      <c r="J628" s="1895"/>
    </row>
    <row r="629" spans="1:10" ht="15.75" customHeight="1">
      <c r="A629" s="1999"/>
      <c r="B629" s="1895"/>
      <c r="C629" s="1895"/>
      <c r="D629" s="1895"/>
      <c r="E629" s="1895"/>
      <c r="F629" s="1895"/>
      <c r="G629" s="1895"/>
      <c r="H629" s="1895"/>
      <c r="I629" s="1895"/>
      <c r="J629" s="1895"/>
    </row>
    <row r="630" spans="1:10" ht="15.75" customHeight="1">
      <c r="A630" s="1999"/>
      <c r="B630" s="1895"/>
      <c r="C630" s="1895"/>
      <c r="D630" s="1895"/>
      <c r="E630" s="1895"/>
      <c r="F630" s="1895"/>
      <c r="G630" s="1895"/>
      <c r="H630" s="1895"/>
      <c r="I630" s="1895"/>
      <c r="J630" s="1895"/>
    </row>
    <row r="631" spans="1:10" ht="15.75" customHeight="1">
      <c r="A631" s="1999"/>
      <c r="B631" s="1895"/>
      <c r="C631" s="1895"/>
      <c r="D631" s="1895"/>
      <c r="E631" s="1895"/>
      <c r="F631" s="1895"/>
      <c r="G631" s="1895"/>
      <c r="H631" s="1895"/>
      <c r="I631" s="1895"/>
      <c r="J631" s="1895"/>
    </row>
    <row r="632" spans="1:10" ht="15.75" customHeight="1">
      <c r="A632" s="1999"/>
      <c r="B632" s="1895"/>
      <c r="C632" s="1895"/>
      <c r="D632" s="1895"/>
      <c r="E632" s="1895"/>
      <c r="F632" s="1895"/>
      <c r="G632" s="1895"/>
      <c r="H632" s="1895"/>
      <c r="I632" s="1895"/>
      <c r="J632" s="1895"/>
    </row>
    <row r="633" spans="1:10" ht="15.75" customHeight="1">
      <c r="A633" s="1999"/>
      <c r="B633" s="1895"/>
      <c r="C633" s="1895"/>
      <c r="D633" s="1895"/>
      <c r="E633" s="1895"/>
      <c r="F633" s="1895"/>
      <c r="G633" s="1895"/>
      <c r="H633" s="1895"/>
      <c r="I633" s="1895"/>
      <c r="J633" s="1895"/>
    </row>
    <row r="634" spans="1:10" ht="15.75" customHeight="1">
      <c r="A634" s="1999"/>
      <c r="B634" s="1895"/>
      <c r="C634" s="1895"/>
      <c r="D634" s="1895"/>
      <c r="E634" s="1895"/>
      <c r="F634" s="1895"/>
      <c r="G634" s="1895"/>
      <c r="H634" s="1895"/>
      <c r="I634" s="1895"/>
      <c r="J634" s="1895"/>
    </row>
    <row r="635" spans="1:10" ht="15.75" customHeight="1">
      <c r="A635" s="1999"/>
      <c r="B635" s="1895"/>
      <c r="C635" s="1895"/>
      <c r="D635" s="1895"/>
      <c r="E635" s="1895"/>
      <c r="F635" s="1895"/>
      <c r="G635" s="1895"/>
      <c r="H635" s="1895"/>
      <c r="I635" s="1895"/>
      <c r="J635" s="1895"/>
    </row>
    <row r="636" spans="1:10" ht="15.75" customHeight="1">
      <c r="A636" s="1999"/>
      <c r="B636" s="1895"/>
      <c r="C636" s="1895"/>
      <c r="D636" s="1895"/>
      <c r="E636" s="1895"/>
      <c r="F636" s="1895"/>
      <c r="G636" s="1895"/>
      <c r="H636" s="1895"/>
      <c r="I636" s="1895"/>
      <c r="J636" s="1895"/>
    </row>
    <row r="637" spans="1:10" ht="15.75" customHeight="1">
      <c r="A637" s="1999"/>
      <c r="B637" s="1895"/>
      <c r="C637" s="1895"/>
      <c r="D637" s="1895"/>
      <c r="E637" s="1895"/>
      <c r="F637" s="1895"/>
      <c r="G637" s="1895"/>
      <c r="H637" s="1895"/>
      <c r="I637" s="1895"/>
      <c r="J637" s="1895"/>
    </row>
    <row r="638" spans="1:10" ht="15.75" customHeight="1">
      <c r="A638" s="1999"/>
      <c r="B638" s="1895"/>
      <c r="C638" s="1895"/>
      <c r="D638" s="1895"/>
      <c r="E638" s="1895"/>
      <c r="F638" s="1895"/>
      <c r="G638" s="1895"/>
      <c r="H638" s="1895"/>
      <c r="I638" s="1895"/>
      <c r="J638" s="1895"/>
    </row>
    <row r="639" spans="1:10" ht="15.75" customHeight="1">
      <c r="A639" s="1999"/>
      <c r="B639" s="1895"/>
      <c r="C639" s="1895"/>
      <c r="D639" s="1895"/>
      <c r="E639" s="1895"/>
      <c r="F639" s="1895"/>
      <c r="G639" s="1895"/>
      <c r="H639" s="1895"/>
      <c r="I639" s="1895"/>
      <c r="J639" s="1895"/>
    </row>
    <row r="640" spans="1:10" ht="15.75" customHeight="1">
      <c r="A640" s="1999"/>
      <c r="B640" s="1895"/>
      <c r="C640" s="1895"/>
      <c r="D640" s="1895"/>
      <c r="E640" s="1895"/>
      <c r="F640" s="1895"/>
      <c r="G640" s="1895"/>
      <c r="H640" s="1895"/>
      <c r="I640" s="1895"/>
      <c r="J640" s="1895"/>
    </row>
    <row r="641" spans="1:10" ht="15.75" customHeight="1">
      <c r="A641" s="1999"/>
      <c r="B641" s="1895"/>
      <c r="C641" s="1895"/>
      <c r="D641" s="1895"/>
      <c r="E641" s="1895"/>
      <c r="F641" s="1895"/>
      <c r="G641" s="1895"/>
      <c r="H641" s="1895"/>
      <c r="I641" s="1895"/>
      <c r="J641" s="1895"/>
    </row>
    <row r="642" spans="1:10" ht="15.75" customHeight="1">
      <c r="A642" s="1999"/>
      <c r="B642" s="1895"/>
      <c r="C642" s="1895"/>
      <c r="D642" s="1895"/>
      <c r="E642" s="1895"/>
      <c r="F642" s="1895"/>
      <c r="G642" s="1895"/>
      <c r="H642" s="1895"/>
      <c r="I642" s="1895"/>
      <c r="J642" s="1895"/>
    </row>
    <row r="643" spans="1:10" ht="15.75" customHeight="1">
      <c r="A643" s="1999"/>
      <c r="B643" s="1895"/>
      <c r="C643" s="1895"/>
      <c r="D643" s="1895"/>
      <c r="E643" s="1895"/>
      <c r="F643" s="1895"/>
      <c r="G643" s="1895"/>
      <c r="H643" s="1895"/>
      <c r="I643" s="1895"/>
      <c r="J643" s="1895"/>
    </row>
    <row r="644" spans="1:10" ht="15.75" customHeight="1">
      <c r="A644" s="1999"/>
      <c r="B644" s="1895"/>
      <c r="C644" s="1895"/>
      <c r="D644" s="1895"/>
      <c r="E644" s="1895"/>
      <c r="F644" s="1895"/>
      <c r="G644" s="1895"/>
      <c r="H644" s="1895"/>
      <c r="I644" s="1895"/>
      <c r="J644" s="1895"/>
    </row>
    <row r="645" spans="1:10" ht="15.75" customHeight="1">
      <c r="A645" s="1999"/>
      <c r="B645" s="1895"/>
      <c r="C645" s="1895"/>
      <c r="D645" s="1895"/>
      <c r="E645" s="1895"/>
      <c r="F645" s="1895"/>
      <c r="G645" s="1895"/>
      <c r="H645" s="1895"/>
      <c r="I645" s="1895"/>
      <c r="J645" s="1895"/>
    </row>
    <row r="646" spans="1:10" ht="15.75" customHeight="1">
      <c r="A646" s="1999"/>
      <c r="B646" s="1895"/>
      <c r="C646" s="1895"/>
      <c r="D646" s="1895"/>
      <c r="E646" s="1895"/>
      <c r="F646" s="1895"/>
      <c r="G646" s="1895"/>
      <c r="H646" s="1895"/>
      <c r="I646" s="1895"/>
      <c r="J646" s="1895"/>
    </row>
    <row r="647" spans="1:10" ht="15.75" customHeight="1">
      <c r="A647" s="1999"/>
      <c r="B647" s="1895"/>
      <c r="C647" s="1895"/>
      <c r="D647" s="1895"/>
      <c r="E647" s="1895"/>
      <c r="F647" s="1895"/>
      <c r="G647" s="1895"/>
      <c r="H647" s="1895"/>
      <c r="I647" s="1895"/>
      <c r="J647" s="1895"/>
    </row>
    <row r="648" spans="1:10" ht="15.75" customHeight="1">
      <c r="A648" s="1999"/>
      <c r="B648" s="1895"/>
      <c r="C648" s="1895"/>
      <c r="D648" s="1895"/>
      <c r="E648" s="1895"/>
      <c r="F648" s="1895"/>
      <c r="G648" s="1895"/>
      <c r="H648" s="1895"/>
      <c r="I648" s="1895"/>
      <c r="J648" s="1895"/>
    </row>
    <row r="649" spans="1:10" ht="15.75" customHeight="1">
      <c r="A649" s="1999"/>
      <c r="B649" s="1895"/>
      <c r="C649" s="1895"/>
      <c r="D649" s="1895"/>
      <c r="E649" s="1895"/>
      <c r="F649" s="1895"/>
      <c r="G649" s="1895"/>
      <c r="H649" s="1895"/>
      <c r="I649" s="1895"/>
      <c r="J649" s="1895"/>
    </row>
    <row r="650" spans="1:10" ht="15.75" customHeight="1">
      <c r="A650" s="1999"/>
      <c r="B650" s="1895"/>
      <c r="C650" s="1895"/>
      <c r="D650" s="1895"/>
      <c r="E650" s="1895"/>
      <c r="F650" s="1895"/>
      <c r="G650" s="1895"/>
      <c r="H650" s="1895"/>
      <c r="I650" s="1895"/>
      <c r="J650" s="1895"/>
    </row>
    <row r="651" spans="1:10" ht="15.75" customHeight="1">
      <c r="A651" s="1999"/>
      <c r="B651" s="1895"/>
      <c r="C651" s="1895"/>
      <c r="D651" s="1895"/>
      <c r="E651" s="1895"/>
      <c r="F651" s="1895"/>
      <c r="G651" s="1895"/>
      <c r="H651" s="1895"/>
      <c r="I651" s="1895"/>
      <c r="J651" s="1895"/>
    </row>
    <row r="652" spans="1:10" ht="15.75" customHeight="1">
      <c r="A652" s="1999"/>
      <c r="B652" s="1895"/>
      <c r="C652" s="1895"/>
      <c r="D652" s="1895"/>
      <c r="E652" s="1895"/>
      <c r="F652" s="1895"/>
      <c r="G652" s="1895"/>
      <c r="H652" s="1895"/>
      <c r="I652" s="1895"/>
      <c r="J652" s="1895"/>
    </row>
    <row r="653" spans="1:10" ht="15.75" customHeight="1">
      <c r="A653" s="1999"/>
      <c r="B653" s="1895"/>
      <c r="C653" s="1895"/>
      <c r="D653" s="1895"/>
      <c r="E653" s="1895"/>
      <c r="F653" s="1895"/>
      <c r="G653" s="1895"/>
      <c r="H653" s="1895"/>
      <c r="I653" s="1895"/>
      <c r="J653" s="1895"/>
    </row>
    <row r="654" spans="1:10" ht="15.75" customHeight="1">
      <c r="A654" s="1999"/>
      <c r="B654" s="1895"/>
      <c r="C654" s="1895"/>
      <c r="D654" s="1895"/>
      <c r="E654" s="1895"/>
      <c r="F654" s="1895"/>
      <c r="G654" s="1895"/>
      <c r="H654" s="1895"/>
      <c r="I654" s="1895"/>
      <c r="J654" s="1895"/>
    </row>
    <row r="655" spans="1:10" ht="15.75" customHeight="1">
      <c r="A655" s="1999"/>
      <c r="B655" s="1895"/>
      <c r="C655" s="1895"/>
      <c r="D655" s="1895"/>
      <c r="E655" s="1895"/>
      <c r="F655" s="1895"/>
      <c r="G655" s="1895"/>
      <c r="H655" s="1895"/>
      <c r="I655" s="1895"/>
      <c r="J655" s="1895"/>
    </row>
    <row r="656" spans="1:10" ht="15.75" customHeight="1">
      <c r="A656" s="1999"/>
      <c r="B656" s="1895"/>
      <c r="C656" s="1895"/>
      <c r="D656" s="1895"/>
      <c r="E656" s="1895"/>
      <c r="F656" s="1895"/>
      <c r="G656" s="1895"/>
      <c r="H656" s="1895"/>
      <c r="I656" s="1895"/>
      <c r="J656" s="1895"/>
    </row>
    <row r="657" spans="1:10" ht="15.75" customHeight="1">
      <c r="A657" s="1999"/>
      <c r="B657" s="1895"/>
      <c r="C657" s="1895"/>
      <c r="D657" s="1895"/>
      <c r="E657" s="1895"/>
      <c r="F657" s="1895"/>
      <c r="G657" s="1895"/>
      <c r="H657" s="1895"/>
      <c r="I657" s="1895"/>
      <c r="J657" s="1895"/>
    </row>
    <row r="658" spans="1:10" ht="15.75" customHeight="1">
      <c r="A658" s="1999"/>
      <c r="B658" s="1895"/>
      <c r="C658" s="1895"/>
      <c r="D658" s="1895"/>
      <c r="E658" s="1895"/>
      <c r="F658" s="1895"/>
      <c r="G658" s="1895"/>
      <c r="H658" s="1895"/>
      <c r="I658" s="1895"/>
      <c r="J658" s="1895"/>
    </row>
    <row r="659" spans="1:10" ht="15.75" customHeight="1">
      <c r="A659" s="1999"/>
      <c r="B659" s="1895"/>
      <c r="C659" s="1895"/>
      <c r="D659" s="1895"/>
      <c r="E659" s="1895"/>
      <c r="F659" s="1895"/>
      <c r="G659" s="1895"/>
      <c r="H659" s="1895"/>
      <c r="I659" s="1895"/>
      <c r="J659" s="1895"/>
    </row>
    <row r="660" spans="1:10" ht="15.75" customHeight="1">
      <c r="A660" s="1999"/>
      <c r="B660" s="1895"/>
      <c r="C660" s="1895"/>
      <c r="D660" s="1895"/>
      <c r="E660" s="1895"/>
      <c r="F660" s="1895"/>
      <c r="G660" s="1895"/>
      <c r="H660" s="1895"/>
      <c r="I660" s="1895"/>
      <c r="J660" s="1895"/>
    </row>
    <row r="661" spans="1:10" ht="15.75" customHeight="1">
      <c r="A661" s="1999"/>
      <c r="B661" s="1895"/>
      <c r="C661" s="1895"/>
      <c r="D661" s="1895"/>
      <c r="E661" s="1895"/>
      <c r="F661" s="1895"/>
      <c r="G661" s="1895"/>
      <c r="H661" s="1895"/>
      <c r="I661" s="1895"/>
      <c r="J661" s="1895"/>
    </row>
    <row r="662" spans="1:10" ht="15.75" customHeight="1">
      <c r="A662" s="1999"/>
      <c r="B662" s="1895"/>
      <c r="C662" s="1895"/>
      <c r="D662" s="1895"/>
      <c r="E662" s="1895"/>
      <c r="F662" s="1895"/>
      <c r="G662" s="1895"/>
      <c r="H662" s="1895"/>
      <c r="I662" s="1895"/>
      <c r="J662" s="1895"/>
    </row>
    <row r="663" spans="1:10" ht="15.75" customHeight="1">
      <c r="A663" s="1999"/>
      <c r="B663" s="1895"/>
      <c r="C663" s="1895"/>
      <c r="D663" s="1895"/>
      <c r="E663" s="1895"/>
      <c r="F663" s="1895"/>
      <c r="G663" s="1895"/>
      <c r="H663" s="1895"/>
      <c r="I663" s="1895"/>
      <c r="J663" s="1895"/>
    </row>
    <row r="664" spans="1:10" ht="15.75" customHeight="1">
      <c r="A664" s="1999"/>
      <c r="B664" s="1895"/>
      <c r="C664" s="1895"/>
      <c r="D664" s="1895"/>
      <c r="E664" s="1895"/>
      <c r="F664" s="1895"/>
      <c r="G664" s="1895"/>
      <c r="H664" s="1895"/>
      <c r="I664" s="1895"/>
      <c r="J664" s="1895"/>
    </row>
    <row r="665" spans="1:10" ht="15.75" customHeight="1">
      <c r="A665" s="1999"/>
      <c r="B665" s="1895"/>
      <c r="C665" s="1895"/>
      <c r="D665" s="1895"/>
      <c r="E665" s="1895"/>
      <c r="F665" s="1895"/>
      <c r="G665" s="1895"/>
      <c r="H665" s="1895"/>
      <c r="I665" s="1895"/>
      <c r="J665" s="1895"/>
    </row>
    <row r="666" spans="1:10" ht="15.75" customHeight="1">
      <c r="A666" s="1999"/>
      <c r="B666" s="1895"/>
      <c r="C666" s="1895"/>
      <c r="D666" s="1895"/>
      <c r="E666" s="1895"/>
      <c r="F666" s="1895"/>
      <c r="G666" s="1895"/>
      <c r="H666" s="1895"/>
      <c r="I666" s="1895"/>
      <c r="J666" s="1895"/>
    </row>
    <row r="667" spans="1:10" ht="15.75" customHeight="1">
      <c r="A667" s="1999"/>
      <c r="B667" s="1895"/>
      <c r="C667" s="1895"/>
      <c r="D667" s="1895"/>
      <c r="E667" s="1895"/>
      <c r="F667" s="1895"/>
      <c r="G667" s="1895"/>
      <c r="H667" s="1895"/>
      <c r="I667" s="1895"/>
      <c r="J667" s="1895"/>
    </row>
    <row r="668" spans="1:10" ht="15.75" customHeight="1">
      <c r="A668" s="1999"/>
      <c r="B668" s="1895"/>
      <c r="C668" s="1895"/>
      <c r="D668" s="1895"/>
      <c r="E668" s="1895"/>
      <c r="F668" s="1895"/>
      <c r="G668" s="1895"/>
      <c r="H668" s="1895"/>
      <c r="I668" s="1895"/>
      <c r="J668" s="1895"/>
    </row>
    <row r="669" spans="1:10" ht="15.75" customHeight="1">
      <c r="A669" s="1999"/>
      <c r="B669" s="1895"/>
      <c r="C669" s="1895"/>
      <c r="D669" s="1895"/>
      <c r="E669" s="1895"/>
      <c r="F669" s="1895"/>
      <c r="G669" s="1895"/>
      <c r="H669" s="1895"/>
      <c r="I669" s="1895"/>
      <c r="J669" s="1895"/>
    </row>
    <row r="670" spans="1:10" ht="15.75" customHeight="1">
      <c r="A670" s="1999"/>
      <c r="B670" s="1895"/>
      <c r="C670" s="1895"/>
      <c r="D670" s="1895"/>
      <c r="E670" s="1895"/>
      <c r="F670" s="1895"/>
      <c r="G670" s="1895"/>
      <c r="H670" s="1895"/>
      <c r="I670" s="1895"/>
      <c r="J670" s="1895"/>
    </row>
    <row r="671" spans="1:10" ht="15.75" customHeight="1">
      <c r="A671" s="1999"/>
      <c r="B671" s="1895"/>
      <c r="C671" s="1895"/>
      <c r="D671" s="1895"/>
      <c r="E671" s="1895"/>
      <c r="F671" s="1895"/>
      <c r="G671" s="1895"/>
      <c r="H671" s="1895"/>
      <c r="I671" s="1895"/>
      <c r="J671" s="1895"/>
    </row>
    <row r="672" spans="1:10" ht="15.75" customHeight="1">
      <c r="A672" s="1999"/>
      <c r="B672" s="1895"/>
      <c r="C672" s="1895"/>
      <c r="D672" s="1895"/>
      <c r="E672" s="1895"/>
      <c r="F672" s="1895"/>
      <c r="G672" s="1895"/>
      <c r="H672" s="1895"/>
      <c r="I672" s="1895"/>
      <c r="J672" s="1895"/>
    </row>
    <row r="673" spans="1:10" ht="15.75" customHeight="1">
      <c r="A673" s="1999"/>
      <c r="B673" s="1895"/>
      <c r="C673" s="1895"/>
      <c r="D673" s="1895"/>
      <c r="E673" s="1895"/>
      <c r="F673" s="1895"/>
      <c r="G673" s="1895"/>
      <c r="H673" s="1895"/>
      <c r="I673" s="1895"/>
      <c r="J673" s="1895"/>
    </row>
    <row r="674" spans="1:10" ht="15.75" customHeight="1">
      <c r="A674" s="1999"/>
      <c r="B674" s="1895"/>
      <c r="C674" s="1895"/>
      <c r="D674" s="1895"/>
      <c r="E674" s="1895"/>
      <c r="F674" s="1895"/>
      <c r="G674" s="1895"/>
      <c r="H674" s="1895"/>
      <c r="I674" s="1895"/>
      <c r="J674" s="1895"/>
    </row>
    <row r="675" spans="1:10" ht="15.75" customHeight="1">
      <c r="A675" s="1999"/>
      <c r="B675" s="1895"/>
      <c r="C675" s="1895"/>
      <c r="D675" s="1895"/>
      <c r="E675" s="1895"/>
      <c r="F675" s="1895"/>
      <c r="G675" s="1895"/>
      <c r="H675" s="1895"/>
      <c r="I675" s="1895"/>
      <c r="J675" s="1895"/>
    </row>
    <row r="676" spans="1:10" ht="15.75" customHeight="1">
      <c r="A676" s="1999"/>
      <c r="B676" s="1895"/>
      <c r="C676" s="1895"/>
      <c r="D676" s="1895"/>
      <c r="E676" s="1895"/>
      <c r="F676" s="1895"/>
      <c r="G676" s="1895"/>
      <c r="H676" s="1895"/>
      <c r="I676" s="1895"/>
      <c r="J676" s="1895"/>
    </row>
    <row r="677" spans="1:10" ht="15.75" customHeight="1">
      <c r="A677" s="1999"/>
      <c r="B677" s="1895"/>
      <c r="C677" s="1895"/>
      <c r="D677" s="1895"/>
      <c r="E677" s="1895"/>
      <c r="F677" s="1895"/>
      <c r="G677" s="1895"/>
      <c r="H677" s="1895"/>
      <c r="I677" s="1895"/>
      <c r="J677" s="1895"/>
    </row>
    <row r="678" spans="1:10" ht="15.75" customHeight="1">
      <c r="A678" s="1999"/>
      <c r="B678" s="1895"/>
      <c r="C678" s="1895"/>
      <c r="D678" s="1895"/>
      <c r="E678" s="1895"/>
      <c r="F678" s="1895"/>
      <c r="G678" s="1895"/>
      <c r="H678" s="1895"/>
      <c r="I678" s="1895"/>
      <c r="J678" s="1895"/>
    </row>
    <row r="679" spans="1:10" ht="15.75" customHeight="1">
      <c r="A679" s="1999"/>
      <c r="B679" s="1895"/>
      <c r="C679" s="1895"/>
      <c r="D679" s="1895"/>
      <c r="E679" s="1895"/>
      <c r="F679" s="1895"/>
      <c r="G679" s="1895"/>
      <c r="H679" s="1895"/>
      <c r="I679" s="1895"/>
      <c r="J679" s="1895"/>
    </row>
    <row r="680" spans="1:10" ht="15.75" customHeight="1">
      <c r="A680" s="1999"/>
      <c r="B680" s="1895"/>
      <c r="C680" s="1895"/>
      <c r="D680" s="1895"/>
      <c r="E680" s="1895"/>
      <c r="F680" s="1895"/>
      <c r="G680" s="1895"/>
      <c r="H680" s="1895"/>
      <c r="I680" s="1895"/>
      <c r="J680" s="1895"/>
    </row>
    <row r="681" spans="1:10" ht="15.75" customHeight="1">
      <c r="A681" s="1999"/>
      <c r="B681" s="1895"/>
      <c r="C681" s="1895"/>
      <c r="D681" s="1895"/>
      <c r="E681" s="1895"/>
      <c r="F681" s="1895"/>
      <c r="G681" s="1895"/>
      <c r="H681" s="1895"/>
      <c r="I681" s="1895"/>
      <c r="J681" s="1895"/>
    </row>
    <row r="682" spans="1:10" ht="15.75" customHeight="1">
      <c r="A682" s="1999"/>
      <c r="B682" s="1895"/>
      <c r="C682" s="1895"/>
      <c r="D682" s="1895"/>
      <c r="E682" s="1895"/>
      <c r="F682" s="1895"/>
      <c r="G682" s="1895"/>
      <c r="H682" s="1895"/>
      <c r="I682" s="1895"/>
      <c r="J682" s="1895"/>
    </row>
    <row r="683" spans="1:10" ht="15.75" customHeight="1">
      <c r="A683" s="1999"/>
      <c r="B683" s="1895"/>
      <c r="C683" s="1895"/>
      <c r="D683" s="1895"/>
      <c r="E683" s="1895"/>
      <c r="F683" s="1895"/>
      <c r="G683" s="1895"/>
      <c r="H683" s="1895"/>
      <c r="I683" s="1895"/>
      <c r="J683" s="1895"/>
    </row>
    <row r="684" spans="1:10" ht="15.75" customHeight="1">
      <c r="A684" s="1999"/>
      <c r="B684" s="1895"/>
      <c r="C684" s="1895"/>
      <c r="D684" s="1895"/>
      <c r="E684" s="1895"/>
      <c r="F684" s="1895"/>
      <c r="G684" s="1895"/>
      <c r="H684" s="1895"/>
      <c r="I684" s="1895"/>
      <c r="J684" s="1895"/>
    </row>
    <row r="685" spans="1:10" ht="15.75" customHeight="1">
      <c r="A685" s="1999"/>
      <c r="B685" s="1895"/>
      <c r="C685" s="1895"/>
      <c r="D685" s="1895"/>
      <c r="E685" s="1895"/>
      <c r="F685" s="1895"/>
      <c r="G685" s="1895"/>
      <c r="H685" s="1895"/>
      <c r="I685" s="1895"/>
      <c r="J685" s="1895"/>
    </row>
    <row r="686" spans="1:10" ht="15.75" customHeight="1">
      <c r="A686" s="1999"/>
      <c r="B686" s="1895"/>
      <c r="C686" s="1895"/>
      <c r="D686" s="1895"/>
      <c r="E686" s="1895"/>
      <c r="F686" s="1895"/>
      <c r="G686" s="1895"/>
      <c r="H686" s="1895"/>
      <c r="I686" s="1895"/>
      <c r="J686" s="1895"/>
    </row>
    <row r="687" spans="1:10" ht="15.75" customHeight="1">
      <c r="A687" s="1999"/>
      <c r="B687" s="1895"/>
      <c r="C687" s="1895"/>
      <c r="D687" s="1895"/>
      <c r="E687" s="1895"/>
      <c r="F687" s="1895"/>
      <c r="G687" s="1895"/>
      <c r="H687" s="1895"/>
      <c r="I687" s="1895"/>
      <c r="J687" s="1895"/>
    </row>
    <row r="688" spans="1:10" ht="15.75" customHeight="1">
      <c r="A688" s="1999"/>
      <c r="B688" s="1895"/>
      <c r="C688" s="1895"/>
      <c r="D688" s="1895"/>
      <c r="E688" s="1895"/>
      <c r="F688" s="1895"/>
      <c r="G688" s="1895"/>
      <c r="H688" s="1895"/>
      <c r="I688" s="1895"/>
      <c r="J688" s="1895"/>
    </row>
    <row r="689" spans="1:10" ht="15.75" customHeight="1">
      <c r="A689" s="1999"/>
      <c r="B689" s="1895"/>
      <c r="C689" s="1895"/>
      <c r="D689" s="1895"/>
      <c r="E689" s="1895"/>
      <c r="F689" s="1895"/>
      <c r="G689" s="1895"/>
      <c r="H689" s="1895"/>
      <c r="I689" s="1895"/>
      <c r="J689" s="1895"/>
    </row>
    <row r="690" spans="1:10" ht="15.75" customHeight="1">
      <c r="A690" s="1999"/>
      <c r="B690" s="1895"/>
      <c r="C690" s="1895"/>
      <c r="D690" s="1895"/>
      <c r="E690" s="1895"/>
      <c r="F690" s="1895"/>
      <c r="G690" s="1895"/>
      <c r="H690" s="1895"/>
      <c r="I690" s="1895"/>
      <c r="J690" s="1895"/>
    </row>
    <row r="691" spans="1:10" ht="15.75" customHeight="1">
      <c r="A691" s="1999"/>
      <c r="B691" s="1895"/>
      <c r="C691" s="1895"/>
      <c r="D691" s="1895"/>
      <c r="E691" s="1895"/>
      <c r="F691" s="1895"/>
      <c r="G691" s="1895"/>
      <c r="H691" s="1895"/>
      <c r="I691" s="1895"/>
      <c r="J691" s="1895"/>
    </row>
    <row r="692" spans="1:10" ht="15.75" customHeight="1">
      <c r="A692" s="1999"/>
      <c r="B692" s="1895"/>
      <c r="C692" s="1895"/>
      <c r="D692" s="1895"/>
      <c r="E692" s="1895"/>
      <c r="F692" s="1895"/>
      <c r="G692" s="1895"/>
      <c r="H692" s="1895"/>
      <c r="I692" s="1895"/>
      <c r="J692" s="1895"/>
    </row>
    <row r="693" spans="1:10" ht="15.75" customHeight="1">
      <c r="A693" s="1999"/>
      <c r="B693" s="1895"/>
      <c r="C693" s="1895"/>
      <c r="D693" s="1895"/>
      <c r="E693" s="1895"/>
      <c r="F693" s="1895"/>
      <c r="G693" s="1895"/>
      <c r="H693" s="1895"/>
      <c r="I693" s="1895"/>
      <c r="J693" s="1895"/>
    </row>
    <row r="694" spans="1:10" ht="15.75" customHeight="1">
      <c r="A694" s="1999"/>
      <c r="B694" s="1895"/>
      <c r="C694" s="1895"/>
      <c r="D694" s="1895"/>
      <c r="E694" s="1895"/>
      <c r="F694" s="1895"/>
      <c r="G694" s="1895"/>
      <c r="H694" s="1895"/>
      <c r="I694" s="1895"/>
      <c r="J694" s="1895"/>
    </row>
    <row r="695" spans="1:10" ht="15.75" customHeight="1">
      <c r="A695" s="1999"/>
      <c r="B695" s="1895"/>
      <c r="C695" s="1895"/>
      <c r="D695" s="1895"/>
      <c r="E695" s="1895"/>
      <c r="F695" s="1895"/>
      <c r="G695" s="1895"/>
      <c r="H695" s="1895"/>
      <c r="I695" s="1895"/>
      <c r="J695" s="1895"/>
    </row>
    <row r="696" spans="1:10" ht="15.75" customHeight="1">
      <c r="A696" s="1999"/>
      <c r="B696" s="1895"/>
      <c r="C696" s="1895"/>
      <c r="D696" s="1895"/>
      <c r="E696" s="1895"/>
      <c r="F696" s="1895"/>
      <c r="G696" s="1895"/>
      <c r="H696" s="1895"/>
      <c r="I696" s="1895"/>
      <c r="J696" s="1895"/>
    </row>
    <row r="697" spans="1:10" ht="15.75" customHeight="1">
      <c r="A697" s="1999"/>
      <c r="B697" s="1895"/>
      <c r="C697" s="1895"/>
      <c r="D697" s="1895"/>
      <c r="E697" s="1895"/>
      <c r="F697" s="1895"/>
      <c r="G697" s="1895"/>
      <c r="H697" s="1895"/>
      <c r="I697" s="1895"/>
      <c r="J697" s="1895"/>
    </row>
    <row r="698" spans="1:10" ht="15.75" customHeight="1">
      <c r="A698" s="1999"/>
      <c r="B698" s="1895"/>
      <c r="C698" s="1895"/>
      <c r="D698" s="1895"/>
      <c r="E698" s="1895"/>
      <c r="F698" s="1895"/>
      <c r="G698" s="1895"/>
      <c r="H698" s="1895"/>
      <c r="I698" s="1895"/>
      <c r="J698" s="1895"/>
    </row>
    <row r="699" spans="1:10" ht="15.75" customHeight="1">
      <c r="A699" s="1999"/>
      <c r="B699" s="1895"/>
      <c r="C699" s="1895"/>
      <c r="D699" s="1895"/>
      <c r="E699" s="1895"/>
      <c r="F699" s="1895"/>
      <c r="G699" s="1895"/>
      <c r="H699" s="1895"/>
      <c r="I699" s="1895"/>
      <c r="J699" s="1895"/>
    </row>
    <row r="700" spans="1:10" ht="15.75" customHeight="1">
      <c r="A700" s="1999"/>
      <c r="B700" s="1895"/>
      <c r="C700" s="1895"/>
      <c r="D700" s="1895"/>
      <c r="E700" s="1895"/>
      <c r="F700" s="1895"/>
      <c r="G700" s="1895"/>
      <c r="H700" s="1895"/>
      <c r="I700" s="1895"/>
      <c r="J700" s="1895"/>
    </row>
    <row r="701" spans="1:10" ht="15.75" customHeight="1">
      <c r="A701" s="1999"/>
      <c r="B701" s="1895"/>
      <c r="C701" s="1895"/>
      <c r="D701" s="1895"/>
      <c r="E701" s="1895"/>
      <c r="F701" s="1895"/>
      <c r="G701" s="1895"/>
      <c r="H701" s="1895"/>
      <c r="I701" s="1895"/>
      <c r="J701" s="1895"/>
    </row>
    <row r="702" spans="1:10" ht="15.75" customHeight="1">
      <c r="A702" s="1999"/>
      <c r="B702" s="1895"/>
      <c r="C702" s="1895"/>
      <c r="D702" s="1895"/>
      <c r="E702" s="1895"/>
      <c r="F702" s="1895"/>
      <c r="G702" s="1895"/>
      <c r="H702" s="1895"/>
      <c r="I702" s="1895"/>
      <c r="J702" s="1895"/>
    </row>
    <row r="703" spans="1:10" ht="15.75" customHeight="1">
      <c r="A703" s="1999"/>
      <c r="B703" s="1895"/>
      <c r="C703" s="1895"/>
      <c r="D703" s="1895"/>
      <c r="E703" s="1895"/>
      <c r="F703" s="1895"/>
      <c r="G703" s="1895"/>
      <c r="H703" s="1895"/>
      <c r="I703" s="1895"/>
      <c r="J703" s="1895"/>
    </row>
    <row r="704" spans="1:10" ht="15.75" customHeight="1">
      <c r="A704" s="1999"/>
      <c r="B704" s="1895"/>
      <c r="C704" s="1895"/>
      <c r="D704" s="1895"/>
      <c r="E704" s="1895"/>
      <c r="F704" s="1895"/>
      <c r="G704" s="1895"/>
      <c r="H704" s="1895"/>
      <c r="I704" s="1895"/>
      <c r="J704" s="1895"/>
    </row>
    <row r="705" spans="1:10" ht="15.75" customHeight="1">
      <c r="A705" s="1999"/>
      <c r="B705" s="1895"/>
      <c r="C705" s="1895"/>
      <c r="D705" s="1895"/>
      <c r="E705" s="1895"/>
      <c r="F705" s="1895"/>
      <c r="G705" s="1895"/>
      <c r="H705" s="1895"/>
      <c r="I705" s="1895"/>
      <c r="J705" s="1895"/>
    </row>
    <row r="706" spans="1:10" ht="15.75" customHeight="1">
      <c r="A706" s="1999"/>
      <c r="B706" s="1895"/>
      <c r="C706" s="1895"/>
      <c r="D706" s="1895"/>
      <c r="E706" s="1895"/>
      <c r="F706" s="1895"/>
      <c r="G706" s="1895"/>
      <c r="H706" s="1895"/>
      <c r="I706" s="1895"/>
      <c r="J706" s="1895"/>
    </row>
    <row r="707" spans="1:10" ht="15.75" customHeight="1">
      <c r="A707" s="1999"/>
      <c r="B707" s="1895"/>
      <c r="C707" s="1895"/>
      <c r="D707" s="1895"/>
      <c r="E707" s="1895"/>
      <c r="F707" s="1895"/>
      <c r="G707" s="1895"/>
      <c r="H707" s="1895"/>
      <c r="I707" s="1895"/>
      <c r="J707" s="1895"/>
    </row>
    <row r="708" spans="1:10" ht="15.75" customHeight="1">
      <c r="A708" s="1999"/>
      <c r="B708" s="1895"/>
      <c r="C708" s="1895"/>
      <c r="D708" s="1895"/>
      <c r="E708" s="1895"/>
      <c r="F708" s="1895"/>
      <c r="G708" s="1895"/>
      <c r="H708" s="1895"/>
      <c r="I708" s="1895"/>
      <c r="J708" s="1895"/>
    </row>
    <row r="709" spans="1:10" ht="15.75" customHeight="1">
      <c r="A709" s="1999"/>
      <c r="B709" s="1895"/>
      <c r="C709" s="1895"/>
      <c r="D709" s="1895"/>
      <c r="E709" s="1895"/>
      <c r="F709" s="1895"/>
      <c r="G709" s="1895"/>
      <c r="H709" s="1895"/>
      <c r="I709" s="1895"/>
      <c r="J709" s="1895"/>
    </row>
    <row r="710" spans="1:10" ht="15.75" customHeight="1">
      <c r="A710" s="1999"/>
      <c r="B710" s="1895"/>
      <c r="C710" s="1895"/>
      <c r="D710" s="1895"/>
      <c r="E710" s="1895"/>
      <c r="F710" s="1895"/>
      <c r="G710" s="1895"/>
      <c r="H710" s="1895"/>
      <c r="I710" s="1895"/>
      <c r="J710" s="1895"/>
    </row>
    <row r="711" spans="1:10" ht="15.75" customHeight="1">
      <c r="A711" s="1999"/>
      <c r="B711" s="1895"/>
      <c r="C711" s="1895"/>
      <c r="D711" s="1895"/>
      <c r="E711" s="1895"/>
      <c r="F711" s="1895"/>
      <c r="G711" s="1895"/>
      <c r="H711" s="1895"/>
      <c r="I711" s="1895"/>
      <c r="J711" s="1895"/>
    </row>
    <row r="712" spans="1:10" ht="15.75" customHeight="1">
      <c r="A712" s="1999"/>
      <c r="B712" s="1895"/>
      <c r="C712" s="1895"/>
      <c r="D712" s="1895"/>
      <c r="E712" s="1895"/>
      <c r="F712" s="1895"/>
      <c r="G712" s="1895"/>
      <c r="H712" s="1895"/>
      <c r="I712" s="1895"/>
      <c r="J712" s="1895"/>
    </row>
    <row r="713" spans="1:10" ht="15.75" customHeight="1">
      <c r="A713" s="1999"/>
      <c r="B713" s="1895"/>
      <c r="C713" s="1895"/>
      <c r="D713" s="1895"/>
      <c r="E713" s="1895"/>
      <c r="F713" s="1895"/>
      <c r="G713" s="1895"/>
      <c r="H713" s="1895"/>
      <c r="I713" s="1895"/>
      <c r="J713" s="1895"/>
    </row>
    <row r="714" spans="1:10" ht="15.75" customHeight="1">
      <c r="A714" s="1999"/>
      <c r="B714" s="1895"/>
      <c r="C714" s="1895"/>
      <c r="D714" s="1895"/>
      <c r="E714" s="1895"/>
      <c r="F714" s="1895"/>
      <c r="G714" s="1895"/>
      <c r="H714" s="1895"/>
      <c r="I714" s="1895"/>
      <c r="J714" s="1895"/>
    </row>
    <row r="715" spans="1:10" ht="15.75" customHeight="1">
      <c r="A715" s="1999"/>
      <c r="B715" s="1895"/>
      <c r="C715" s="1895"/>
      <c r="D715" s="1895"/>
      <c r="E715" s="1895"/>
      <c r="F715" s="1895"/>
      <c r="G715" s="1895"/>
      <c r="H715" s="1895"/>
      <c r="I715" s="1895"/>
      <c r="J715" s="1895"/>
    </row>
    <row r="716" spans="1:10" ht="15.75" customHeight="1">
      <c r="A716" s="1999"/>
      <c r="B716" s="1895"/>
      <c r="C716" s="1895"/>
      <c r="D716" s="1895"/>
      <c r="E716" s="1895"/>
      <c r="F716" s="1895"/>
      <c r="G716" s="1895"/>
      <c r="H716" s="1895"/>
      <c r="I716" s="1895"/>
      <c r="J716" s="1895"/>
    </row>
    <row r="717" spans="1:10" ht="15.75" customHeight="1">
      <c r="A717" s="1999"/>
      <c r="B717" s="1895"/>
      <c r="C717" s="1895"/>
      <c r="D717" s="1895"/>
      <c r="E717" s="1895"/>
      <c r="F717" s="1895"/>
      <c r="G717" s="1895"/>
      <c r="H717" s="1895"/>
      <c r="I717" s="1895"/>
      <c r="J717" s="1895"/>
    </row>
    <row r="718" spans="1:10" ht="15.75" customHeight="1">
      <c r="A718" s="1999"/>
      <c r="B718" s="1895"/>
      <c r="C718" s="1895"/>
      <c r="D718" s="1895"/>
      <c r="E718" s="1895"/>
      <c r="F718" s="1895"/>
      <c r="G718" s="1895"/>
      <c r="H718" s="1895"/>
      <c r="I718" s="1895"/>
      <c r="J718" s="1895"/>
    </row>
    <row r="719" spans="1:10" ht="15.75" customHeight="1">
      <c r="A719" s="1999"/>
      <c r="B719" s="1895"/>
      <c r="C719" s="1895"/>
      <c r="D719" s="1895"/>
      <c r="E719" s="1895"/>
      <c r="F719" s="1895"/>
      <c r="G719" s="1895"/>
      <c r="H719" s="1895"/>
      <c r="I719" s="1895"/>
      <c r="J719" s="1895"/>
    </row>
    <row r="720" spans="1:10" ht="15.75" customHeight="1">
      <c r="A720" s="1999"/>
      <c r="B720" s="1895"/>
      <c r="C720" s="1895"/>
      <c r="D720" s="1895"/>
      <c r="E720" s="1895"/>
      <c r="F720" s="1895"/>
      <c r="G720" s="1895"/>
      <c r="H720" s="1895"/>
      <c r="I720" s="1895"/>
      <c r="J720" s="1895"/>
    </row>
    <row r="721" spans="1:10" ht="15.75" customHeight="1">
      <c r="A721" s="1999"/>
      <c r="B721" s="1895"/>
      <c r="C721" s="1895"/>
      <c r="D721" s="1895"/>
      <c r="E721" s="1895"/>
      <c r="F721" s="1895"/>
      <c r="G721" s="1895"/>
      <c r="H721" s="1895"/>
      <c r="I721" s="1895"/>
      <c r="J721" s="1895"/>
    </row>
    <row r="722" spans="1:10" ht="15.75" customHeight="1">
      <c r="A722" s="1999"/>
      <c r="B722" s="1895"/>
      <c r="C722" s="1895"/>
      <c r="D722" s="1895"/>
      <c r="E722" s="1895"/>
      <c r="F722" s="1895"/>
      <c r="G722" s="1895"/>
      <c r="H722" s="1895"/>
      <c r="I722" s="1895"/>
      <c r="J722" s="1895"/>
    </row>
    <row r="723" spans="1:10" ht="15.75" customHeight="1">
      <c r="A723" s="1999"/>
      <c r="B723" s="1895"/>
      <c r="C723" s="1895"/>
      <c r="D723" s="1895"/>
      <c r="E723" s="1895"/>
      <c r="F723" s="1895"/>
      <c r="G723" s="1895"/>
      <c r="H723" s="1895"/>
      <c r="I723" s="1895"/>
      <c r="J723" s="1895"/>
    </row>
    <row r="724" spans="1:10" ht="15.75" customHeight="1">
      <c r="A724" s="1999"/>
      <c r="B724" s="1895"/>
      <c r="C724" s="1895"/>
      <c r="D724" s="1895"/>
      <c r="E724" s="1895"/>
      <c r="F724" s="1895"/>
      <c r="G724" s="1895"/>
      <c r="H724" s="1895"/>
      <c r="I724" s="1895"/>
      <c r="J724" s="1895"/>
    </row>
    <row r="725" spans="1:10" ht="15.75" customHeight="1">
      <c r="A725" s="1999"/>
      <c r="B725" s="1895"/>
      <c r="C725" s="1895"/>
      <c r="D725" s="1895"/>
      <c r="E725" s="1895"/>
      <c r="F725" s="1895"/>
      <c r="G725" s="1895"/>
      <c r="H725" s="1895"/>
      <c r="I725" s="1895"/>
      <c r="J725" s="1895"/>
    </row>
    <row r="726" spans="1:10" ht="15.75" customHeight="1">
      <c r="A726" s="1999"/>
      <c r="B726" s="1895"/>
      <c r="C726" s="1895"/>
      <c r="D726" s="1895"/>
      <c r="E726" s="1895"/>
      <c r="F726" s="1895"/>
      <c r="G726" s="1895"/>
      <c r="H726" s="1895"/>
      <c r="I726" s="1895"/>
      <c r="J726" s="1895"/>
    </row>
    <row r="727" spans="1:10" ht="15.75" customHeight="1">
      <c r="A727" s="1999"/>
      <c r="B727" s="1895"/>
      <c r="C727" s="1895"/>
      <c r="D727" s="1895"/>
      <c r="E727" s="1895"/>
      <c r="F727" s="1895"/>
      <c r="G727" s="1895"/>
      <c r="H727" s="1895"/>
      <c r="I727" s="1895"/>
      <c r="J727" s="1895"/>
    </row>
    <row r="728" spans="1:10" ht="15.75" customHeight="1">
      <c r="A728" s="1999"/>
      <c r="B728" s="1895"/>
      <c r="C728" s="1895"/>
      <c r="D728" s="1895"/>
      <c r="E728" s="1895"/>
      <c r="F728" s="1895"/>
      <c r="G728" s="1895"/>
      <c r="H728" s="1895"/>
      <c r="I728" s="1895"/>
      <c r="J728" s="1895"/>
    </row>
    <row r="729" spans="1:10" ht="15.75" customHeight="1">
      <c r="A729" s="1999"/>
      <c r="B729" s="1895"/>
      <c r="C729" s="1895"/>
      <c r="D729" s="1895"/>
      <c r="E729" s="1895"/>
      <c r="F729" s="1895"/>
      <c r="G729" s="1895"/>
      <c r="H729" s="1895"/>
      <c r="I729" s="1895"/>
      <c r="J729" s="1895"/>
    </row>
    <row r="730" spans="1:10" ht="15.75" customHeight="1">
      <c r="A730" s="1999"/>
      <c r="B730" s="1895"/>
      <c r="C730" s="1895"/>
      <c r="D730" s="1895"/>
      <c r="E730" s="1895"/>
      <c r="F730" s="1895"/>
      <c r="G730" s="1895"/>
      <c r="H730" s="1895"/>
      <c r="I730" s="1895"/>
      <c r="J730" s="1895"/>
    </row>
    <row r="731" spans="1:10" ht="15.75" customHeight="1">
      <c r="A731" s="1999"/>
      <c r="B731" s="1895"/>
      <c r="C731" s="1895"/>
      <c r="D731" s="1895"/>
      <c r="E731" s="1895"/>
      <c r="F731" s="1895"/>
      <c r="G731" s="1895"/>
      <c r="H731" s="1895"/>
      <c r="I731" s="1895"/>
      <c r="J731" s="1895"/>
    </row>
    <row r="732" spans="1:10" ht="15.75" customHeight="1">
      <c r="A732" s="1999"/>
      <c r="B732" s="1895"/>
      <c r="C732" s="1895"/>
      <c r="D732" s="1895"/>
      <c r="E732" s="1895"/>
      <c r="F732" s="1895"/>
      <c r="G732" s="1895"/>
      <c r="H732" s="1895"/>
      <c r="I732" s="1895"/>
      <c r="J732" s="1895"/>
    </row>
    <row r="733" spans="1:10" ht="15.75" customHeight="1">
      <c r="A733" s="1999"/>
      <c r="B733" s="1895"/>
      <c r="C733" s="1895"/>
      <c r="D733" s="1895"/>
      <c r="E733" s="1895"/>
      <c r="F733" s="1895"/>
      <c r="G733" s="1895"/>
      <c r="H733" s="1895"/>
      <c r="I733" s="1895"/>
      <c r="J733" s="1895"/>
    </row>
    <row r="734" spans="1:10" ht="15.75" customHeight="1">
      <c r="A734" s="1999"/>
      <c r="B734" s="1895"/>
      <c r="C734" s="1895"/>
      <c r="D734" s="1895"/>
      <c r="E734" s="1895"/>
      <c r="F734" s="1895"/>
      <c r="G734" s="1895"/>
      <c r="H734" s="1895"/>
      <c r="I734" s="1895"/>
      <c r="J734" s="1895"/>
    </row>
    <row r="735" spans="1:10" ht="15.75" customHeight="1">
      <c r="A735" s="1999"/>
      <c r="B735" s="1895"/>
      <c r="C735" s="1895"/>
      <c r="D735" s="1895"/>
      <c r="E735" s="1895"/>
      <c r="F735" s="1895"/>
      <c r="G735" s="1895"/>
      <c r="H735" s="1895"/>
      <c r="I735" s="1895"/>
      <c r="J735" s="1895"/>
    </row>
    <row r="736" spans="1:10" ht="15.75" customHeight="1">
      <c r="A736" s="1999"/>
      <c r="B736" s="1895"/>
      <c r="C736" s="1895"/>
      <c r="D736" s="1895"/>
      <c r="E736" s="1895"/>
      <c r="F736" s="1895"/>
      <c r="G736" s="1895"/>
      <c r="H736" s="1895"/>
      <c r="I736" s="1895"/>
      <c r="J736" s="1895"/>
    </row>
    <row r="737" spans="1:10" ht="15.75" customHeight="1">
      <c r="A737" s="1999"/>
      <c r="B737" s="1895"/>
      <c r="C737" s="1895"/>
      <c r="D737" s="1895"/>
      <c r="E737" s="1895"/>
      <c r="F737" s="1895"/>
      <c r="G737" s="1895"/>
      <c r="H737" s="1895"/>
      <c r="I737" s="1895"/>
      <c r="J737" s="1895"/>
    </row>
    <row r="738" spans="1:10" ht="15.75" customHeight="1">
      <c r="A738" s="1999"/>
      <c r="B738" s="1895"/>
      <c r="C738" s="1895"/>
      <c r="D738" s="1895"/>
      <c r="E738" s="1895"/>
      <c r="F738" s="1895"/>
      <c r="G738" s="1895"/>
      <c r="H738" s="1895"/>
      <c r="I738" s="1895"/>
      <c r="J738" s="1895"/>
    </row>
    <row r="739" spans="1:10" ht="15.75" customHeight="1">
      <c r="A739" s="1999"/>
      <c r="B739" s="1895"/>
      <c r="C739" s="1895"/>
      <c r="D739" s="1895"/>
      <c r="E739" s="1895"/>
      <c r="F739" s="1895"/>
      <c r="G739" s="1895"/>
      <c r="H739" s="1895"/>
      <c r="I739" s="1895"/>
      <c r="J739" s="1895"/>
    </row>
    <row r="740" spans="1:10" ht="15.75" customHeight="1">
      <c r="A740" s="1999"/>
      <c r="B740" s="1895"/>
      <c r="C740" s="1895"/>
      <c r="D740" s="1895"/>
      <c r="E740" s="1895"/>
      <c r="F740" s="1895"/>
      <c r="G740" s="1895"/>
      <c r="H740" s="1895"/>
      <c r="I740" s="1895"/>
      <c r="J740" s="1895"/>
    </row>
    <row r="741" spans="1:10" ht="15.75" customHeight="1">
      <c r="A741" s="1999"/>
      <c r="B741" s="1895"/>
      <c r="C741" s="1895"/>
      <c r="D741" s="1895"/>
      <c r="E741" s="1895"/>
      <c r="F741" s="1895"/>
      <c r="G741" s="1895"/>
      <c r="H741" s="1895"/>
      <c r="I741" s="1895"/>
      <c r="J741" s="1895"/>
    </row>
    <row r="742" spans="1:10" ht="15.75" customHeight="1">
      <c r="A742" s="1999"/>
      <c r="B742" s="1895"/>
      <c r="C742" s="1895"/>
      <c r="D742" s="1895"/>
      <c r="E742" s="1895"/>
      <c r="F742" s="1895"/>
      <c r="G742" s="1895"/>
      <c r="H742" s="1895"/>
      <c r="I742" s="1895"/>
      <c r="J742" s="1895"/>
    </row>
    <row r="743" spans="1:10" ht="15.75" customHeight="1">
      <c r="A743" s="1999"/>
      <c r="B743" s="1895"/>
      <c r="C743" s="1895"/>
      <c r="D743" s="1895"/>
      <c r="E743" s="1895"/>
      <c r="F743" s="1895"/>
      <c r="G743" s="1895"/>
      <c r="H743" s="1895"/>
      <c r="I743" s="1895"/>
      <c r="J743" s="1895"/>
    </row>
    <row r="744" spans="1:10" ht="15.75" customHeight="1">
      <c r="A744" s="1999"/>
      <c r="B744" s="1895"/>
      <c r="C744" s="1895"/>
      <c r="D744" s="1895"/>
      <c r="E744" s="1895"/>
      <c r="F744" s="1895"/>
      <c r="G744" s="1895"/>
      <c r="H744" s="1895"/>
      <c r="I744" s="1895"/>
      <c r="J744" s="1895"/>
    </row>
    <row r="745" spans="1:10" ht="15.75" customHeight="1">
      <c r="A745" s="1999"/>
      <c r="B745" s="1895"/>
      <c r="C745" s="1895"/>
      <c r="D745" s="1895"/>
      <c r="E745" s="1895"/>
      <c r="F745" s="1895"/>
      <c r="G745" s="1895"/>
      <c r="H745" s="1895"/>
      <c r="I745" s="1895"/>
      <c r="J745" s="1895"/>
    </row>
    <row r="746" spans="1:10" ht="15.75" customHeight="1">
      <c r="A746" s="1999"/>
      <c r="B746" s="1895"/>
      <c r="C746" s="1895"/>
      <c r="D746" s="1895"/>
      <c r="E746" s="1895"/>
      <c r="F746" s="1895"/>
      <c r="G746" s="1895"/>
      <c r="H746" s="1895"/>
      <c r="I746" s="1895"/>
      <c r="J746" s="1895"/>
    </row>
    <row r="747" spans="1:10" ht="15.75" customHeight="1">
      <c r="A747" s="1999"/>
      <c r="B747" s="1895"/>
      <c r="C747" s="1895"/>
      <c r="D747" s="1895"/>
      <c r="E747" s="1895"/>
      <c r="F747" s="1895"/>
      <c r="G747" s="1895"/>
      <c r="H747" s="1895"/>
      <c r="I747" s="1895"/>
      <c r="J747" s="1895"/>
    </row>
    <row r="748" spans="1:10" ht="15.75" customHeight="1">
      <c r="A748" s="1999"/>
      <c r="B748" s="1895"/>
      <c r="C748" s="1895"/>
      <c r="D748" s="1895"/>
      <c r="E748" s="1895"/>
      <c r="F748" s="1895"/>
      <c r="G748" s="1895"/>
      <c r="H748" s="1895"/>
      <c r="I748" s="1895"/>
      <c r="J748" s="1895"/>
    </row>
    <row r="749" spans="1:10" ht="15.75" customHeight="1">
      <c r="A749" s="1999"/>
      <c r="B749" s="1895"/>
      <c r="C749" s="1895"/>
      <c r="D749" s="1895"/>
      <c r="E749" s="1895"/>
      <c r="F749" s="1895"/>
      <c r="G749" s="1895"/>
      <c r="H749" s="1895"/>
      <c r="I749" s="1895"/>
      <c r="J749" s="1895"/>
    </row>
    <row r="750" spans="1:10" ht="15.75" customHeight="1">
      <c r="A750" s="1999"/>
      <c r="B750" s="1895"/>
      <c r="C750" s="1895"/>
      <c r="D750" s="1895"/>
      <c r="E750" s="1895"/>
      <c r="F750" s="1895"/>
      <c r="G750" s="1895"/>
      <c r="H750" s="1895"/>
      <c r="I750" s="1895"/>
      <c r="J750" s="1895"/>
    </row>
    <row r="751" spans="1:10" ht="15.75" customHeight="1">
      <c r="A751" s="1999"/>
      <c r="B751" s="1895"/>
      <c r="C751" s="1895"/>
      <c r="D751" s="1895"/>
      <c r="E751" s="1895"/>
      <c r="F751" s="1895"/>
      <c r="G751" s="1895"/>
      <c r="H751" s="1895"/>
      <c r="I751" s="1895"/>
      <c r="J751" s="1895"/>
    </row>
    <row r="752" spans="1:10" ht="15.75" customHeight="1">
      <c r="A752" s="1999"/>
      <c r="B752" s="1895"/>
      <c r="C752" s="1895"/>
      <c r="D752" s="1895"/>
      <c r="E752" s="1895"/>
      <c r="F752" s="1895"/>
      <c r="G752" s="1895"/>
      <c r="H752" s="1895"/>
      <c r="I752" s="1895"/>
      <c r="J752" s="1895"/>
    </row>
    <row r="753" spans="1:10" ht="15.75" customHeight="1">
      <c r="A753" s="1999"/>
      <c r="B753" s="1895"/>
      <c r="C753" s="1895"/>
      <c r="D753" s="1895"/>
      <c r="E753" s="1895"/>
      <c r="F753" s="1895"/>
      <c r="G753" s="1895"/>
      <c r="H753" s="1895"/>
      <c r="I753" s="1895"/>
      <c r="J753" s="1895"/>
    </row>
    <row r="754" spans="1:10" ht="15.75" customHeight="1">
      <c r="A754" s="1999"/>
      <c r="B754" s="1895"/>
      <c r="C754" s="1895"/>
      <c r="D754" s="1895"/>
      <c r="E754" s="1895"/>
      <c r="F754" s="1895"/>
      <c r="G754" s="1895"/>
      <c r="H754" s="1895"/>
      <c r="I754" s="1895"/>
      <c r="J754" s="1895"/>
    </row>
    <row r="755" spans="1:10" ht="15.75" customHeight="1">
      <c r="A755" s="1999"/>
      <c r="B755" s="1895"/>
      <c r="C755" s="1895"/>
      <c r="D755" s="1895"/>
      <c r="E755" s="1895"/>
      <c r="F755" s="1895"/>
      <c r="G755" s="1895"/>
      <c r="H755" s="1895"/>
      <c r="I755" s="1895"/>
      <c r="J755" s="1895"/>
    </row>
    <row r="756" spans="1:10" ht="15.75" customHeight="1">
      <c r="A756" s="1999"/>
      <c r="B756" s="1895"/>
      <c r="C756" s="1895"/>
      <c r="D756" s="1895"/>
      <c r="E756" s="1895"/>
      <c r="F756" s="1895"/>
      <c r="G756" s="1895"/>
      <c r="H756" s="1895"/>
      <c r="I756" s="1895"/>
      <c r="J756" s="1895"/>
    </row>
    <row r="757" spans="1:10" ht="15.75" customHeight="1">
      <c r="A757" s="1999"/>
      <c r="B757" s="1895"/>
      <c r="C757" s="1895"/>
      <c r="D757" s="1895"/>
      <c r="E757" s="1895"/>
      <c r="F757" s="1895"/>
      <c r="G757" s="1895"/>
      <c r="H757" s="1895"/>
      <c r="I757" s="1895"/>
      <c r="J757" s="1895"/>
    </row>
    <row r="758" spans="1:10" ht="15.75" customHeight="1">
      <c r="A758" s="1999"/>
      <c r="B758" s="1895"/>
      <c r="C758" s="1895"/>
      <c r="D758" s="1895"/>
      <c r="E758" s="1895"/>
      <c r="F758" s="1895"/>
      <c r="G758" s="1895"/>
      <c r="H758" s="1895"/>
      <c r="I758" s="1895"/>
      <c r="J758" s="1895"/>
    </row>
    <row r="759" spans="1:10" ht="15.75" customHeight="1">
      <c r="A759" s="1999"/>
      <c r="B759" s="1895"/>
      <c r="C759" s="1895"/>
      <c r="D759" s="1895"/>
      <c r="E759" s="1895"/>
      <c r="F759" s="1895"/>
      <c r="G759" s="1895"/>
      <c r="H759" s="1895"/>
      <c r="I759" s="1895"/>
      <c r="J759" s="1895"/>
    </row>
    <row r="760" spans="1:10" ht="15.75" customHeight="1">
      <c r="A760" s="1999"/>
      <c r="B760" s="1895"/>
      <c r="C760" s="1895"/>
      <c r="D760" s="1895"/>
      <c r="E760" s="1895"/>
      <c r="F760" s="1895"/>
      <c r="G760" s="1895"/>
      <c r="H760" s="1895"/>
      <c r="I760" s="1895"/>
      <c r="J760" s="1895"/>
    </row>
    <row r="761" spans="1:10" ht="15.75" customHeight="1">
      <c r="A761" s="1999"/>
      <c r="B761" s="1895"/>
      <c r="C761" s="1895"/>
      <c r="D761" s="1895"/>
      <c r="E761" s="1895"/>
      <c r="F761" s="1895"/>
      <c r="G761" s="1895"/>
      <c r="H761" s="1895"/>
      <c r="I761" s="1895"/>
      <c r="J761" s="1895"/>
    </row>
    <row r="762" spans="1:10" ht="15.75" customHeight="1">
      <c r="A762" s="1999"/>
      <c r="B762" s="1895"/>
      <c r="C762" s="1895"/>
      <c r="D762" s="1895"/>
      <c r="E762" s="1895"/>
      <c r="F762" s="1895"/>
      <c r="G762" s="1895"/>
      <c r="H762" s="1895"/>
      <c r="I762" s="1895"/>
      <c r="J762" s="1895"/>
    </row>
    <row r="763" spans="1:10" ht="15.75" customHeight="1">
      <c r="A763" s="1999"/>
      <c r="B763" s="1895"/>
      <c r="C763" s="1895"/>
      <c r="D763" s="1895"/>
      <c r="E763" s="1895"/>
      <c r="F763" s="1895"/>
      <c r="G763" s="1895"/>
      <c r="H763" s="1895"/>
      <c r="I763" s="1895"/>
      <c r="J763" s="1895"/>
    </row>
    <row r="764" spans="1:10" ht="15.75" customHeight="1">
      <c r="A764" s="1999"/>
      <c r="B764" s="1895"/>
      <c r="C764" s="1895"/>
      <c r="D764" s="1895"/>
      <c r="E764" s="1895"/>
      <c r="F764" s="1895"/>
      <c r="G764" s="1895"/>
      <c r="H764" s="1895"/>
      <c r="I764" s="1895"/>
      <c r="J764" s="1895"/>
    </row>
    <row r="765" spans="1:10" ht="15.75" customHeight="1">
      <c r="A765" s="1999"/>
      <c r="B765" s="1895"/>
      <c r="C765" s="1895"/>
      <c r="D765" s="1895"/>
      <c r="E765" s="1895"/>
      <c r="F765" s="1895"/>
      <c r="G765" s="1895"/>
      <c r="H765" s="1895"/>
      <c r="I765" s="1895"/>
      <c r="J765" s="1895"/>
    </row>
    <row r="766" spans="1:10" ht="15.75" customHeight="1">
      <c r="A766" s="1999"/>
      <c r="B766" s="1895"/>
      <c r="C766" s="1895"/>
      <c r="D766" s="1895"/>
      <c r="E766" s="1895"/>
      <c r="F766" s="1895"/>
      <c r="G766" s="1895"/>
      <c r="H766" s="1895"/>
      <c r="I766" s="1895"/>
      <c r="J766" s="1895"/>
    </row>
    <row r="767" spans="1:10" ht="15.75" customHeight="1">
      <c r="A767" s="1999"/>
      <c r="B767" s="1895"/>
      <c r="C767" s="1895"/>
      <c r="D767" s="1895"/>
      <c r="E767" s="1895"/>
      <c r="F767" s="1895"/>
      <c r="G767" s="1895"/>
      <c r="H767" s="1895"/>
      <c r="I767" s="1895"/>
      <c r="J767" s="1895"/>
    </row>
    <row r="768" spans="1:10" ht="15.75" customHeight="1">
      <c r="A768" s="1999"/>
      <c r="B768" s="1895"/>
      <c r="C768" s="1895"/>
      <c r="D768" s="1895"/>
      <c r="E768" s="1895"/>
      <c r="F768" s="1895"/>
      <c r="G768" s="1895"/>
      <c r="H768" s="1895"/>
      <c r="I768" s="1895"/>
      <c r="J768" s="1895"/>
    </row>
    <row r="769" spans="1:10" ht="15.75" customHeight="1">
      <c r="A769" s="1999"/>
      <c r="B769" s="1895"/>
      <c r="C769" s="1895"/>
      <c r="D769" s="1895"/>
      <c r="E769" s="1895"/>
      <c r="F769" s="1895"/>
      <c r="G769" s="1895"/>
      <c r="H769" s="1895"/>
      <c r="I769" s="1895"/>
      <c r="J769" s="1895"/>
    </row>
    <row r="770" spans="1:10" ht="15.75" customHeight="1">
      <c r="A770" s="1999"/>
      <c r="B770" s="1895"/>
      <c r="C770" s="1895"/>
      <c r="D770" s="1895"/>
      <c r="E770" s="1895"/>
      <c r="F770" s="1895"/>
      <c r="G770" s="1895"/>
      <c r="H770" s="1895"/>
      <c r="I770" s="1895"/>
      <c r="J770" s="1895"/>
    </row>
    <row r="771" spans="1:10" ht="15.75" customHeight="1">
      <c r="A771" s="1999"/>
      <c r="B771" s="1895"/>
      <c r="C771" s="1895"/>
      <c r="D771" s="1895"/>
      <c r="E771" s="1895"/>
      <c r="F771" s="1895"/>
      <c r="G771" s="1895"/>
      <c r="H771" s="1895"/>
      <c r="I771" s="1895"/>
      <c r="J771" s="1895"/>
    </row>
    <row r="772" spans="1:10" ht="15.75" customHeight="1">
      <c r="A772" s="1999"/>
      <c r="B772" s="1895"/>
      <c r="C772" s="1895"/>
      <c r="D772" s="1895"/>
      <c r="E772" s="1895"/>
      <c r="F772" s="1895"/>
      <c r="G772" s="1895"/>
      <c r="H772" s="1895"/>
      <c r="I772" s="1895"/>
      <c r="J772" s="1895"/>
    </row>
    <row r="773" spans="1:10" ht="15.75" customHeight="1">
      <c r="A773" s="1999"/>
      <c r="B773" s="1895"/>
      <c r="C773" s="1895"/>
      <c r="D773" s="1895"/>
      <c r="E773" s="1895"/>
      <c r="F773" s="1895"/>
      <c r="G773" s="1895"/>
      <c r="H773" s="1895"/>
      <c r="I773" s="1895"/>
      <c r="J773" s="1895"/>
    </row>
    <row r="774" spans="1:10" ht="15.75" customHeight="1">
      <c r="A774" s="1999"/>
      <c r="B774" s="1895"/>
      <c r="C774" s="1895"/>
      <c r="D774" s="1895"/>
      <c r="E774" s="1895"/>
      <c r="F774" s="1895"/>
      <c r="G774" s="1895"/>
      <c r="H774" s="1895"/>
      <c r="I774" s="1895"/>
      <c r="J774" s="1895"/>
    </row>
    <row r="775" spans="1:10" ht="15.75" customHeight="1">
      <c r="A775" s="1999"/>
      <c r="B775" s="1895"/>
      <c r="C775" s="1895"/>
      <c r="D775" s="1895"/>
      <c r="E775" s="1895"/>
      <c r="F775" s="1895"/>
      <c r="G775" s="1895"/>
      <c r="H775" s="1895"/>
      <c r="I775" s="1895"/>
      <c r="J775" s="1895"/>
    </row>
    <row r="776" spans="1:10" ht="15.75" customHeight="1">
      <c r="A776" s="1999"/>
      <c r="B776" s="1895"/>
      <c r="C776" s="1895"/>
      <c r="D776" s="1895"/>
      <c r="E776" s="1895"/>
      <c r="F776" s="1895"/>
      <c r="G776" s="1895"/>
      <c r="H776" s="1895"/>
      <c r="I776" s="1895"/>
      <c r="J776" s="1895"/>
    </row>
    <row r="777" spans="1:10" ht="15.75" customHeight="1">
      <c r="A777" s="1999"/>
      <c r="B777" s="1895"/>
      <c r="C777" s="1895"/>
      <c r="D777" s="1895"/>
      <c r="E777" s="1895"/>
      <c r="F777" s="1895"/>
      <c r="G777" s="1895"/>
      <c r="H777" s="1895"/>
      <c r="I777" s="1895"/>
      <c r="J777" s="1895"/>
    </row>
    <row r="778" spans="1:10" ht="15.75" customHeight="1">
      <c r="A778" s="1999"/>
      <c r="B778" s="1895"/>
      <c r="C778" s="1895"/>
      <c r="D778" s="1895"/>
      <c r="E778" s="1895"/>
      <c r="F778" s="1895"/>
      <c r="G778" s="1895"/>
      <c r="H778" s="1895"/>
      <c r="I778" s="1895"/>
      <c r="J778" s="1895"/>
    </row>
    <row r="779" spans="1:10" ht="15.75" customHeight="1">
      <c r="A779" s="1999"/>
      <c r="B779" s="1895"/>
      <c r="C779" s="1895"/>
      <c r="D779" s="1895"/>
      <c r="E779" s="1895"/>
      <c r="F779" s="1895"/>
      <c r="G779" s="1895"/>
      <c r="H779" s="1895"/>
      <c r="I779" s="1895"/>
      <c r="J779" s="1895"/>
    </row>
    <row r="780" spans="1:10" ht="15.75" customHeight="1">
      <c r="A780" s="1999"/>
      <c r="B780" s="1895"/>
      <c r="C780" s="1895"/>
      <c r="D780" s="1895"/>
      <c r="E780" s="1895"/>
      <c r="F780" s="1895"/>
      <c r="G780" s="1895"/>
      <c r="H780" s="1895"/>
      <c r="I780" s="1895"/>
      <c r="J780" s="1895"/>
    </row>
    <row r="781" spans="1:10" ht="15.75" customHeight="1">
      <c r="A781" s="1999"/>
      <c r="B781" s="1895"/>
      <c r="C781" s="1895"/>
      <c r="D781" s="1895"/>
      <c r="E781" s="1895"/>
      <c r="F781" s="1895"/>
      <c r="G781" s="1895"/>
      <c r="H781" s="1895"/>
      <c r="I781" s="1895"/>
      <c r="J781" s="1895"/>
    </row>
    <row r="782" spans="1:10" ht="15.75" customHeight="1">
      <c r="A782" s="1999"/>
      <c r="B782" s="1895"/>
      <c r="C782" s="1895"/>
      <c r="D782" s="1895"/>
      <c r="E782" s="1895"/>
      <c r="F782" s="1895"/>
      <c r="G782" s="1895"/>
      <c r="H782" s="1895"/>
      <c r="I782" s="1895"/>
      <c r="J782" s="1895"/>
    </row>
    <row r="783" spans="1:10" ht="15.75" customHeight="1">
      <c r="A783" s="1999"/>
      <c r="B783" s="1895"/>
      <c r="C783" s="1895"/>
      <c r="D783" s="1895"/>
      <c r="E783" s="1895"/>
      <c r="F783" s="1895"/>
      <c r="G783" s="1895"/>
      <c r="H783" s="1895"/>
      <c r="I783" s="1895"/>
      <c r="J783" s="1895"/>
    </row>
    <row r="784" spans="1:10" ht="15.75" customHeight="1">
      <c r="A784" s="1999"/>
      <c r="B784" s="1895"/>
      <c r="C784" s="1895"/>
      <c r="D784" s="1895"/>
      <c r="E784" s="1895"/>
      <c r="F784" s="1895"/>
      <c r="G784" s="1895"/>
      <c r="H784" s="1895"/>
      <c r="I784" s="1895"/>
      <c r="J784" s="1895"/>
    </row>
    <row r="785" spans="1:10" ht="15.75" customHeight="1">
      <c r="A785" s="1999"/>
      <c r="B785" s="1895"/>
      <c r="C785" s="1895"/>
      <c r="D785" s="1895"/>
      <c r="E785" s="1895"/>
      <c r="F785" s="1895"/>
      <c r="G785" s="1895"/>
      <c r="H785" s="1895"/>
      <c r="I785" s="1895"/>
      <c r="J785" s="1895"/>
    </row>
    <row r="786" spans="1:10" ht="15.75" customHeight="1">
      <c r="A786" s="1999"/>
      <c r="B786" s="1895"/>
      <c r="C786" s="1895"/>
      <c r="D786" s="1895"/>
      <c r="E786" s="1895"/>
      <c r="F786" s="1895"/>
      <c r="G786" s="1895"/>
      <c r="H786" s="1895"/>
      <c r="I786" s="1895"/>
      <c r="J786" s="1895"/>
    </row>
    <row r="787" spans="1:10" ht="15.75" customHeight="1">
      <c r="A787" s="1999"/>
      <c r="B787" s="1895"/>
      <c r="C787" s="1895"/>
      <c r="D787" s="1895"/>
      <c r="E787" s="1895"/>
      <c r="F787" s="1895"/>
      <c r="G787" s="1895"/>
      <c r="H787" s="1895"/>
      <c r="I787" s="1895"/>
      <c r="J787" s="1895"/>
    </row>
    <row r="788" spans="1:10" ht="15.75" customHeight="1">
      <c r="A788" s="1999"/>
      <c r="B788" s="1895"/>
      <c r="C788" s="1895"/>
      <c r="D788" s="1895"/>
      <c r="E788" s="1895"/>
      <c r="F788" s="1895"/>
      <c r="G788" s="1895"/>
      <c r="H788" s="1895"/>
      <c r="I788" s="1895"/>
      <c r="J788" s="1895"/>
    </row>
    <row r="789" spans="1:10" ht="15.75" customHeight="1">
      <c r="A789" s="1999"/>
      <c r="B789" s="1895"/>
      <c r="C789" s="1895"/>
      <c r="D789" s="1895"/>
      <c r="E789" s="1895"/>
      <c r="F789" s="1895"/>
      <c r="G789" s="1895"/>
      <c r="H789" s="1895"/>
      <c r="I789" s="1895"/>
      <c r="J789" s="1895"/>
    </row>
    <row r="790" spans="1:10" ht="15.75" customHeight="1">
      <c r="A790" s="1999"/>
      <c r="B790" s="1895"/>
      <c r="C790" s="1895"/>
      <c r="D790" s="1895"/>
      <c r="E790" s="1895"/>
      <c r="F790" s="1895"/>
      <c r="G790" s="1895"/>
      <c r="H790" s="1895"/>
      <c r="I790" s="1895"/>
      <c r="J790" s="1895"/>
    </row>
    <row r="791" spans="1:10" ht="15.75" customHeight="1">
      <c r="A791" s="1999"/>
      <c r="B791" s="1895"/>
      <c r="C791" s="1895"/>
      <c r="D791" s="1895"/>
      <c r="E791" s="1895"/>
      <c r="F791" s="1895"/>
      <c r="G791" s="1895"/>
      <c r="H791" s="1895"/>
      <c r="I791" s="1895"/>
      <c r="J791" s="1895"/>
    </row>
    <row r="792" spans="1:10" ht="15.75" customHeight="1">
      <c r="A792" s="1999"/>
      <c r="B792" s="1895"/>
      <c r="C792" s="1895"/>
      <c r="D792" s="1895"/>
      <c r="E792" s="1895"/>
      <c r="F792" s="1895"/>
      <c r="G792" s="1895"/>
      <c r="H792" s="1895"/>
      <c r="I792" s="1895"/>
      <c r="J792" s="1895"/>
    </row>
    <row r="793" spans="1:10" ht="15.75" customHeight="1">
      <c r="A793" s="1999"/>
      <c r="B793" s="1895"/>
      <c r="C793" s="1895"/>
      <c r="D793" s="1895"/>
      <c r="E793" s="1895"/>
      <c r="F793" s="1895"/>
      <c r="G793" s="1895"/>
      <c r="H793" s="1895"/>
      <c r="I793" s="1895"/>
      <c r="J793" s="1895"/>
    </row>
    <row r="794" spans="1:10" ht="15.75" customHeight="1">
      <c r="A794" s="1999"/>
      <c r="B794" s="1895"/>
      <c r="C794" s="1895"/>
      <c r="D794" s="1895"/>
      <c r="E794" s="1895"/>
      <c r="F794" s="1895"/>
      <c r="G794" s="1895"/>
      <c r="H794" s="1895"/>
      <c r="I794" s="1895"/>
      <c r="J794" s="1895"/>
    </row>
    <row r="795" spans="1:10" ht="15.75" customHeight="1">
      <c r="A795" s="1999"/>
      <c r="B795" s="1895"/>
      <c r="C795" s="1895"/>
      <c r="D795" s="1895"/>
      <c r="E795" s="1895"/>
      <c r="F795" s="1895"/>
      <c r="G795" s="1895"/>
      <c r="H795" s="1895"/>
      <c r="I795" s="1895"/>
      <c r="J795" s="1895"/>
    </row>
    <row r="796" spans="1:10" ht="15.75" customHeight="1">
      <c r="A796" s="1999"/>
      <c r="B796" s="1895"/>
      <c r="C796" s="1895"/>
      <c r="D796" s="1895"/>
      <c r="E796" s="1895"/>
      <c r="F796" s="1895"/>
      <c r="G796" s="1895"/>
      <c r="H796" s="1895"/>
      <c r="I796" s="1895"/>
      <c r="J796" s="1895"/>
    </row>
    <row r="797" spans="1:10" ht="15.75" customHeight="1">
      <c r="A797" s="1999"/>
      <c r="B797" s="1895"/>
      <c r="C797" s="1895"/>
      <c r="D797" s="1895"/>
      <c r="E797" s="1895"/>
      <c r="F797" s="1895"/>
      <c r="G797" s="1895"/>
      <c r="H797" s="1895"/>
      <c r="I797" s="1895"/>
      <c r="J797" s="1895"/>
    </row>
    <row r="798" spans="1:10" ht="15.75" customHeight="1">
      <c r="A798" s="1999"/>
      <c r="B798" s="1895"/>
      <c r="C798" s="1895"/>
      <c r="D798" s="1895"/>
      <c r="E798" s="1895"/>
      <c r="F798" s="1895"/>
      <c r="G798" s="1895"/>
      <c r="H798" s="1895"/>
      <c r="I798" s="1895"/>
      <c r="J798" s="1895"/>
    </row>
    <row r="799" spans="1:10" ht="15.75" customHeight="1">
      <c r="A799" s="1999"/>
      <c r="B799" s="1895"/>
      <c r="C799" s="1895"/>
      <c r="D799" s="1895"/>
      <c r="E799" s="1895"/>
      <c r="F799" s="1895"/>
      <c r="G799" s="1895"/>
      <c r="H799" s="1895"/>
      <c r="I799" s="1895"/>
      <c r="J799" s="1895"/>
    </row>
    <row r="800" spans="1:10" ht="15.75" customHeight="1">
      <c r="A800" s="1999"/>
      <c r="B800" s="1895"/>
      <c r="C800" s="1895"/>
      <c r="D800" s="1895"/>
      <c r="E800" s="1895"/>
      <c r="F800" s="1895"/>
      <c r="G800" s="1895"/>
      <c r="H800" s="1895"/>
      <c r="I800" s="1895"/>
      <c r="J800" s="1895"/>
    </row>
    <row r="801" spans="1:10" ht="15.75" customHeight="1">
      <c r="A801" s="1999"/>
      <c r="B801" s="1895"/>
      <c r="C801" s="1895"/>
      <c r="D801" s="1895"/>
      <c r="E801" s="1895"/>
      <c r="F801" s="1895"/>
      <c r="G801" s="1895"/>
      <c r="H801" s="1895"/>
      <c r="I801" s="1895"/>
      <c r="J801" s="1895"/>
    </row>
    <row r="802" spans="1:10" ht="15.75" customHeight="1">
      <c r="A802" s="1999"/>
      <c r="B802" s="1895"/>
      <c r="C802" s="1895"/>
      <c r="D802" s="1895"/>
      <c r="E802" s="1895"/>
      <c r="F802" s="1895"/>
      <c r="G802" s="1895"/>
      <c r="H802" s="1895"/>
      <c r="I802" s="1895"/>
      <c r="J802" s="1895"/>
    </row>
    <row r="803" spans="1:10" ht="15.75" customHeight="1">
      <c r="A803" s="1999"/>
      <c r="B803" s="1895"/>
      <c r="C803" s="1895"/>
      <c r="D803" s="1895"/>
      <c r="E803" s="1895"/>
      <c r="F803" s="1895"/>
      <c r="G803" s="1895"/>
      <c r="H803" s="1895"/>
      <c r="I803" s="1895"/>
      <c r="J803" s="1895"/>
    </row>
    <row r="804" spans="1:10" ht="15.75" customHeight="1">
      <c r="A804" s="1999"/>
      <c r="B804" s="1895"/>
      <c r="C804" s="1895"/>
      <c r="D804" s="1895"/>
      <c r="E804" s="1895"/>
      <c r="F804" s="1895"/>
      <c r="G804" s="1895"/>
      <c r="H804" s="1895"/>
      <c r="I804" s="1895"/>
      <c r="J804" s="1895"/>
    </row>
    <row r="805" spans="1:10" ht="15.75" customHeight="1">
      <c r="A805" s="1999"/>
      <c r="B805" s="1895"/>
      <c r="C805" s="1895"/>
      <c r="D805" s="1895"/>
      <c r="E805" s="1895"/>
      <c r="F805" s="1895"/>
      <c r="G805" s="1895"/>
      <c r="H805" s="1895"/>
      <c r="I805" s="1895"/>
      <c r="J805" s="1895"/>
    </row>
    <row r="806" spans="1:10" ht="15.75" customHeight="1">
      <c r="A806" s="1999"/>
      <c r="B806" s="1895"/>
      <c r="C806" s="1895"/>
      <c r="D806" s="1895"/>
      <c r="E806" s="1895"/>
      <c r="F806" s="1895"/>
      <c r="G806" s="1895"/>
      <c r="H806" s="1895"/>
      <c r="I806" s="1895"/>
      <c r="J806" s="1895"/>
    </row>
    <row r="807" spans="1:10" ht="15.75" customHeight="1">
      <c r="A807" s="1999"/>
      <c r="B807" s="1895"/>
      <c r="C807" s="1895"/>
      <c r="D807" s="1895"/>
      <c r="E807" s="1895"/>
      <c r="F807" s="1895"/>
      <c r="G807" s="1895"/>
      <c r="H807" s="1895"/>
      <c r="I807" s="1895"/>
      <c r="J807" s="1895"/>
    </row>
    <row r="808" spans="1:10" ht="15.75" customHeight="1">
      <c r="A808" s="1999"/>
      <c r="B808" s="1895"/>
      <c r="C808" s="1895"/>
      <c r="D808" s="1895"/>
      <c r="E808" s="1895"/>
      <c r="F808" s="1895"/>
      <c r="G808" s="1895"/>
      <c r="H808" s="1895"/>
      <c r="I808" s="1895"/>
      <c r="J808" s="1895"/>
    </row>
    <row r="809" spans="1:10" ht="15.75" customHeight="1">
      <c r="A809" s="1999"/>
      <c r="B809" s="1895"/>
      <c r="C809" s="1895"/>
      <c r="D809" s="1895"/>
      <c r="E809" s="1895"/>
      <c r="F809" s="1895"/>
      <c r="G809" s="1895"/>
      <c r="H809" s="1895"/>
      <c r="I809" s="1895"/>
      <c r="J809" s="1895"/>
    </row>
    <row r="810" spans="1:10" ht="15.75" customHeight="1">
      <c r="A810" s="1999"/>
      <c r="B810" s="1895"/>
      <c r="C810" s="1895"/>
      <c r="D810" s="1895"/>
      <c r="E810" s="1895"/>
      <c r="F810" s="1895"/>
      <c r="G810" s="1895"/>
      <c r="H810" s="1895"/>
      <c r="I810" s="1895"/>
      <c r="J810" s="1895"/>
    </row>
    <row r="811" spans="1:10" ht="15.75" customHeight="1">
      <c r="A811" s="1999"/>
      <c r="B811" s="1895"/>
      <c r="C811" s="1895"/>
      <c r="D811" s="1895"/>
      <c r="E811" s="1895"/>
      <c r="F811" s="1895"/>
      <c r="G811" s="1895"/>
      <c r="H811" s="1895"/>
      <c r="I811" s="1895"/>
      <c r="J811" s="1895"/>
    </row>
    <row r="812" spans="1:10" ht="15.75" customHeight="1">
      <c r="A812" s="1999"/>
      <c r="B812" s="1895"/>
      <c r="C812" s="1895"/>
      <c r="D812" s="1895"/>
      <c r="E812" s="1895"/>
      <c r="F812" s="1895"/>
      <c r="G812" s="1895"/>
      <c r="H812" s="1895"/>
      <c r="I812" s="1895"/>
      <c r="J812" s="1895"/>
    </row>
    <row r="813" spans="1:10" ht="15.75" customHeight="1">
      <c r="A813" s="1999"/>
      <c r="B813" s="1895"/>
      <c r="C813" s="1895"/>
      <c r="D813" s="1895"/>
      <c r="E813" s="1895"/>
      <c r="F813" s="1895"/>
      <c r="G813" s="1895"/>
      <c r="H813" s="1895"/>
      <c r="I813" s="1895"/>
      <c r="J813" s="1895"/>
    </row>
    <row r="814" spans="1:10" ht="15.75" customHeight="1">
      <c r="A814" s="1999"/>
      <c r="B814" s="1895"/>
      <c r="C814" s="1895"/>
      <c r="D814" s="1895"/>
      <c r="E814" s="1895"/>
      <c r="F814" s="1895"/>
      <c r="G814" s="1895"/>
      <c r="H814" s="1895"/>
      <c r="I814" s="1895"/>
      <c r="J814" s="1895"/>
    </row>
    <row r="815" spans="1:10" ht="15.75" customHeight="1">
      <c r="A815" s="1999"/>
      <c r="B815" s="1895"/>
      <c r="C815" s="1895"/>
      <c r="D815" s="1895"/>
      <c r="E815" s="1895"/>
      <c r="F815" s="1895"/>
      <c r="G815" s="1895"/>
      <c r="H815" s="1895"/>
      <c r="I815" s="1895"/>
      <c r="J815" s="1895"/>
    </row>
    <row r="816" spans="1:10" ht="15.75" customHeight="1">
      <c r="A816" s="1999"/>
      <c r="B816" s="1895"/>
      <c r="C816" s="1895"/>
      <c r="D816" s="1895"/>
      <c r="E816" s="1895"/>
      <c r="F816" s="1895"/>
      <c r="G816" s="1895"/>
      <c r="H816" s="1895"/>
      <c r="I816" s="1895"/>
      <c r="J816" s="1895"/>
    </row>
    <row r="817" spans="1:10" ht="15.75" customHeight="1">
      <c r="A817" s="1999"/>
      <c r="B817" s="1895"/>
      <c r="C817" s="1895"/>
      <c r="D817" s="1895"/>
      <c r="E817" s="1895"/>
      <c r="F817" s="1895"/>
      <c r="G817" s="1895"/>
      <c r="H817" s="1895"/>
      <c r="I817" s="1895"/>
      <c r="J817" s="1895"/>
    </row>
    <row r="818" spans="1:10" ht="15.75" customHeight="1">
      <c r="A818" s="1999"/>
      <c r="B818" s="1895"/>
      <c r="C818" s="1895"/>
      <c r="D818" s="1895"/>
      <c r="E818" s="1895"/>
      <c r="F818" s="1895"/>
      <c r="G818" s="1895"/>
      <c r="H818" s="1895"/>
      <c r="I818" s="1895"/>
      <c r="J818" s="1895"/>
    </row>
    <row r="819" spans="1:10" ht="15.75" customHeight="1">
      <c r="A819" s="1999"/>
      <c r="B819" s="1895"/>
      <c r="C819" s="1895"/>
      <c r="D819" s="1895"/>
      <c r="E819" s="1895"/>
      <c r="F819" s="1895"/>
      <c r="G819" s="1895"/>
      <c r="H819" s="1895"/>
      <c r="I819" s="1895"/>
      <c r="J819" s="1895"/>
    </row>
    <row r="820" spans="1:10" ht="15.75" customHeight="1">
      <c r="A820" s="1999"/>
      <c r="B820" s="1895"/>
      <c r="C820" s="1895"/>
      <c r="D820" s="1895"/>
      <c r="E820" s="1895"/>
      <c r="F820" s="1895"/>
      <c r="G820" s="1895"/>
      <c r="H820" s="1895"/>
      <c r="I820" s="1895"/>
      <c r="J820" s="1895"/>
    </row>
    <row r="821" spans="1:10" ht="15.75" customHeight="1">
      <c r="A821" s="1999"/>
      <c r="B821" s="1895"/>
      <c r="C821" s="1895"/>
      <c r="D821" s="1895"/>
      <c r="E821" s="1895"/>
      <c r="F821" s="1895"/>
      <c r="G821" s="1895"/>
      <c r="H821" s="1895"/>
      <c r="I821" s="1895"/>
      <c r="J821" s="1895"/>
    </row>
    <row r="822" spans="1:10" ht="15.75" customHeight="1">
      <c r="A822" s="1999"/>
      <c r="B822" s="1895"/>
      <c r="C822" s="1895"/>
      <c r="D822" s="1895"/>
      <c r="E822" s="1895"/>
      <c r="F822" s="1895"/>
      <c r="G822" s="1895"/>
      <c r="H822" s="1895"/>
      <c r="I822" s="1895"/>
      <c r="J822" s="1895"/>
    </row>
    <row r="823" spans="1:10" ht="15.75" customHeight="1">
      <c r="A823" s="1999"/>
      <c r="B823" s="1895"/>
      <c r="C823" s="1895"/>
      <c r="D823" s="1895"/>
      <c r="E823" s="1895"/>
      <c r="F823" s="1895"/>
      <c r="G823" s="1895"/>
      <c r="H823" s="1895"/>
      <c r="I823" s="1895"/>
      <c r="J823" s="1895"/>
    </row>
    <row r="824" spans="1:10" ht="15.75" customHeight="1">
      <c r="A824" s="1999"/>
      <c r="B824" s="1895"/>
      <c r="C824" s="1895"/>
      <c r="D824" s="1895"/>
      <c r="E824" s="1895"/>
      <c r="F824" s="1895"/>
      <c r="G824" s="1895"/>
      <c r="H824" s="1895"/>
      <c r="I824" s="1895"/>
      <c r="J824" s="1895"/>
    </row>
    <row r="825" spans="1:10" ht="15.75" customHeight="1">
      <c r="A825" s="1999"/>
      <c r="B825" s="1895"/>
      <c r="C825" s="1895"/>
      <c r="D825" s="1895"/>
      <c r="E825" s="1895"/>
      <c r="F825" s="1895"/>
      <c r="G825" s="1895"/>
      <c r="H825" s="1895"/>
      <c r="I825" s="1895"/>
      <c r="J825" s="1895"/>
    </row>
    <row r="826" spans="1:10" ht="15.75" customHeight="1">
      <c r="A826" s="1999"/>
      <c r="B826" s="1895"/>
      <c r="C826" s="1895"/>
      <c r="D826" s="1895"/>
      <c r="E826" s="1895"/>
      <c r="F826" s="1895"/>
      <c r="G826" s="1895"/>
      <c r="H826" s="1895"/>
      <c r="I826" s="1895"/>
      <c r="J826" s="1895"/>
    </row>
    <row r="827" spans="1:10" ht="15.75" customHeight="1">
      <c r="A827" s="1999"/>
      <c r="B827" s="1895"/>
      <c r="C827" s="1895"/>
      <c r="D827" s="1895"/>
      <c r="E827" s="1895"/>
      <c r="F827" s="1895"/>
      <c r="G827" s="1895"/>
      <c r="H827" s="1895"/>
      <c r="I827" s="1895"/>
      <c r="J827" s="1895"/>
    </row>
    <row r="828" spans="1:10" ht="15.75" customHeight="1">
      <c r="A828" s="1999"/>
      <c r="B828" s="1895"/>
      <c r="C828" s="1895"/>
      <c r="D828" s="1895"/>
      <c r="E828" s="1895"/>
      <c r="F828" s="1895"/>
      <c r="G828" s="1895"/>
      <c r="H828" s="1895"/>
      <c r="I828" s="1895"/>
      <c r="J828" s="1895"/>
    </row>
    <row r="829" spans="1:10" ht="15.75" customHeight="1">
      <c r="A829" s="1999"/>
      <c r="B829" s="1895"/>
      <c r="C829" s="1895"/>
      <c r="D829" s="1895"/>
      <c r="E829" s="1895"/>
      <c r="F829" s="1895"/>
      <c r="G829" s="1895"/>
      <c r="H829" s="1895"/>
      <c r="I829" s="1895"/>
      <c r="J829" s="1895"/>
    </row>
    <row r="830" spans="1:10" ht="15.75" customHeight="1">
      <c r="A830" s="1999"/>
      <c r="B830" s="1895"/>
      <c r="C830" s="1895"/>
      <c r="D830" s="1895"/>
      <c r="E830" s="1895"/>
      <c r="F830" s="1895"/>
      <c r="G830" s="1895"/>
      <c r="H830" s="1895"/>
      <c r="I830" s="1895"/>
      <c r="J830" s="1895"/>
    </row>
    <row r="831" spans="1:10" ht="15.75" customHeight="1">
      <c r="A831" s="1999"/>
      <c r="B831" s="1895"/>
      <c r="C831" s="1895"/>
      <c r="D831" s="1895"/>
      <c r="E831" s="1895"/>
      <c r="F831" s="1895"/>
      <c r="G831" s="1895"/>
      <c r="H831" s="1895"/>
      <c r="I831" s="1895"/>
      <c r="J831" s="1895"/>
    </row>
    <row r="832" spans="1:10" ht="15.75" customHeight="1">
      <c r="A832" s="1999"/>
      <c r="B832" s="1895"/>
      <c r="C832" s="1895"/>
      <c r="D832" s="1895"/>
      <c r="E832" s="1895"/>
      <c r="F832" s="1895"/>
      <c r="G832" s="1895"/>
      <c r="H832" s="1895"/>
      <c r="I832" s="1895"/>
      <c r="J832" s="1895"/>
    </row>
    <row r="833" spans="1:10" ht="15.75" customHeight="1">
      <c r="A833" s="1999"/>
      <c r="B833" s="1895"/>
      <c r="C833" s="1895"/>
      <c r="D833" s="1895"/>
      <c r="E833" s="1895"/>
      <c r="F833" s="1895"/>
      <c r="G833" s="1895"/>
      <c r="H833" s="1895"/>
      <c r="I833" s="1895"/>
      <c r="J833" s="1895"/>
    </row>
    <row r="834" spans="1:10" ht="15.75" customHeight="1">
      <c r="A834" s="1999"/>
      <c r="B834" s="1895"/>
      <c r="C834" s="1895"/>
      <c r="D834" s="1895"/>
      <c r="E834" s="1895"/>
      <c r="F834" s="1895"/>
      <c r="G834" s="1895"/>
      <c r="H834" s="1895"/>
      <c r="I834" s="1895"/>
      <c r="J834" s="1895"/>
    </row>
    <row r="835" spans="1:10" ht="15.75" customHeight="1">
      <c r="A835" s="1999"/>
      <c r="B835" s="1895"/>
      <c r="C835" s="1895"/>
      <c r="D835" s="1895"/>
      <c r="E835" s="1895"/>
      <c r="F835" s="1895"/>
      <c r="G835" s="1895"/>
      <c r="H835" s="1895"/>
      <c r="I835" s="1895"/>
      <c r="J835" s="1895"/>
    </row>
    <row r="836" spans="1:10" ht="15.75" customHeight="1">
      <c r="A836" s="1999"/>
      <c r="B836" s="1895"/>
      <c r="C836" s="1895"/>
      <c r="D836" s="1895"/>
      <c r="E836" s="1895"/>
      <c r="F836" s="1895"/>
      <c r="G836" s="1895"/>
      <c r="H836" s="1895"/>
      <c r="I836" s="1895"/>
      <c r="J836" s="1895"/>
    </row>
    <row r="837" spans="1:10" ht="15.75" customHeight="1">
      <c r="A837" s="1999"/>
      <c r="B837" s="1895"/>
      <c r="C837" s="1895"/>
      <c r="D837" s="1895"/>
      <c r="E837" s="1895"/>
      <c r="F837" s="1895"/>
      <c r="G837" s="1895"/>
      <c r="H837" s="1895"/>
      <c r="I837" s="1895"/>
      <c r="J837" s="1895"/>
    </row>
    <row r="838" spans="1:10" ht="15.75" customHeight="1">
      <c r="A838" s="1999"/>
      <c r="B838" s="1895"/>
      <c r="C838" s="1895"/>
      <c r="D838" s="1895"/>
      <c r="E838" s="1895"/>
      <c r="F838" s="1895"/>
      <c r="G838" s="1895"/>
      <c r="H838" s="1895"/>
      <c r="I838" s="1895"/>
      <c r="J838" s="1895"/>
    </row>
    <row r="839" spans="1:10" ht="15.75" customHeight="1">
      <c r="A839" s="1999"/>
      <c r="B839" s="1895"/>
      <c r="C839" s="1895"/>
      <c r="D839" s="1895"/>
      <c r="E839" s="1895"/>
      <c r="F839" s="1895"/>
      <c r="G839" s="1895"/>
      <c r="H839" s="1895"/>
      <c r="I839" s="1895"/>
      <c r="J839" s="1895"/>
    </row>
    <row r="840" spans="1:10" ht="15.75" customHeight="1">
      <c r="A840" s="1999"/>
      <c r="B840" s="1895"/>
      <c r="C840" s="1895"/>
      <c r="D840" s="1895"/>
      <c r="E840" s="1895"/>
      <c r="F840" s="1895"/>
      <c r="G840" s="1895"/>
      <c r="H840" s="1895"/>
      <c r="I840" s="1895"/>
      <c r="J840" s="1895"/>
    </row>
    <row r="841" spans="1:10" ht="15.75" customHeight="1">
      <c r="A841" s="1999"/>
      <c r="B841" s="1895"/>
      <c r="C841" s="1895"/>
      <c r="D841" s="1895"/>
      <c r="E841" s="1895"/>
      <c r="F841" s="1895"/>
      <c r="G841" s="1895"/>
      <c r="H841" s="1895"/>
      <c r="I841" s="1895"/>
      <c r="J841" s="1895"/>
    </row>
    <row r="842" spans="1:10" ht="15.75" customHeight="1">
      <c r="A842" s="1999"/>
      <c r="B842" s="1895"/>
      <c r="C842" s="1895"/>
      <c r="D842" s="1895"/>
      <c r="E842" s="1895"/>
      <c r="F842" s="1895"/>
      <c r="G842" s="1895"/>
      <c r="H842" s="1895"/>
      <c r="I842" s="1895"/>
      <c r="J842" s="1895"/>
    </row>
    <row r="843" spans="1:10" ht="15.75" customHeight="1">
      <c r="A843" s="1999"/>
      <c r="B843" s="1895"/>
      <c r="C843" s="1895"/>
      <c r="D843" s="1895"/>
      <c r="E843" s="1895"/>
      <c r="F843" s="1895"/>
      <c r="G843" s="1895"/>
      <c r="H843" s="1895"/>
      <c r="I843" s="1895"/>
      <c r="J843" s="1895"/>
    </row>
    <row r="844" spans="1:10" ht="15.75" customHeight="1">
      <c r="A844" s="1999"/>
      <c r="B844" s="1895"/>
      <c r="C844" s="1895"/>
      <c r="D844" s="1895"/>
      <c r="E844" s="1895"/>
      <c r="F844" s="1895"/>
      <c r="G844" s="1895"/>
      <c r="H844" s="1895"/>
      <c r="I844" s="1895"/>
      <c r="J844" s="1895"/>
    </row>
    <row r="845" spans="1:10" ht="15.75" customHeight="1">
      <c r="A845" s="1999"/>
      <c r="B845" s="1895"/>
      <c r="C845" s="1895"/>
      <c r="D845" s="1895"/>
      <c r="E845" s="1895"/>
      <c r="F845" s="1895"/>
      <c r="G845" s="1895"/>
      <c r="H845" s="1895"/>
      <c r="I845" s="1895"/>
      <c r="J845" s="1895"/>
    </row>
    <row r="846" spans="1:10" ht="15.75" customHeight="1">
      <c r="A846" s="1999"/>
      <c r="B846" s="1895"/>
      <c r="C846" s="1895"/>
      <c r="D846" s="1895"/>
      <c r="E846" s="1895"/>
      <c r="F846" s="1895"/>
      <c r="G846" s="1895"/>
      <c r="H846" s="1895"/>
      <c r="I846" s="1895"/>
      <c r="J846" s="1895"/>
    </row>
    <row r="847" spans="1:10" ht="15.75" customHeight="1">
      <c r="A847" s="1999"/>
      <c r="B847" s="1895"/>
      <c r="C847" s="1895"/>
      <c r="D847" s="1895"/>
      <c r="E847" s="1895"/>
      <c r="F847" s="1895"/>
      <c r="G847" s="1895"/>
      <c r="H847" s="1895"/>
      <c r="I847" s="1895"/>
      <c r="J847" s="1895"/>
    </row>
    <row r="848" spans="1:10" ht="15.75" customHeight="1">
      <c r="A848" s="1999"/>
      <c r="B848" s="1895"/>
      <c r="C848" s="1895"/>
      <c r="D848" s="1895"/>
      <c r="E848" s="1895"/>
      <c r="F848" s="1895"/>
      <c r="G848" s="1895"/>
      <c r="H848" s="1895"/>
      <c r="I848" s="1895"/>
      <c r="J848" s="1895"/>
    </row>
    <row r="849" spans="1:10" ht="15.75" customHeight="1">
      <c r="A849" s="1999"/>
      <c r="B849" s="1895"/>
      <c r="C849" s="1895"/>
      <c r="D849" s="1895"/>
      <c r="E849" s="1895"/>
      <c r="F849" s="1895"/>
      <c r="G849" s="1895"/>
      <c r="H849" s="1895"/>
      <c r="I849" s="1895"/>
      <c r="J849" s="1895"/>
    </row>
    <row r="850" spans="1:10" ht="15.75" customHeight="1">
      <c r="A850" s="1999"/>
      <c r="B850" s="1895"/>
      <c r="C850" s="1895"/>
      <c r="D850" s="1895"/>
      <c r="E850" s="1895"/>
      <c r="F850" s="1895"/>
      <c r="G850" s="1895"/>
      <c r="H850" s="1895"/>
      <c r="I850" s="1895"/>
      <c r="J850" s="1895"/>
    </row>
    <row r="851" spans="1:10" ht="15.75" customHeight="1">
      <c r="A851" s="1999"/>
      <c r="B851" s="1895"/>
      <c r="C851" s="1895"/>
      <c r="D851" s="1895"/>
      <c r="E851" s="1895"/>
      <c r="F851" s="1895"/>
      <c r="G851" s="1895"/>
      <c r="H851" s="1895"/>
      <c r="I851" s="1895"/>
      <c r="J851" s="1895"/>
    </row>
    <row r="852" spans="1:10" ht="15.75" customHeight="1">
      <c r="A852" s="1999"/>
      <c r="B852" s="1895"/>
      <c r="C852" s="1895"/>
      <c r="D852" s="1895"/>
      <c r="E852" s="1895"/>
      <c r="F852" s="1895"/>
      <c r="G852" s="1895"/>
      <c r="H852" s="1895"/>
      <c r="I852" s="1895"/>
      <c r="J852" s="1895"/>
    </row>
    <row r="853" spans="1:10" ht="15.75" customHeight="1">
      <c r="A853" s="1999"/>
      <c r="B853" s="1895"/>
      <c r="C853" s="1895"/>
      <c r="D853" s="1895"/>
      <c r="E853" s="1895"/>
      <c r="F853" s="1895"/>
      <c r="G853" s="1895"/>
      <c r="H853" s="1895"/>
      <c r="I853" s="1895"/>
      <c r="J853" s="1895"/>
    </row>
    <row r="854" spans="1:10" ht="15.75" customHeight="1">
      <c r="A854" s="1999"/>
      <c r="B854" s="1895"/>
      <c r="C854" s="1895"/>
      <c r="D854" s="1895"/>
      <c r="E854" s="1895"/>
      <c r="F854" s="1895"/>
      <c r="G854" s="1895"/>
      <c r="H854" s="1895"/>
      <c r="I854" s="1895"/>
      <c r="J854" s="1895"/>
    </row>
    <row r="855" spans="1:10" ht="15.75" customHeight="1">
      <c r="A855" s="1999"/>
      <c r="B855" s="1895"/>
      <c r="C855" s="1895"/>
      <c r="D855" s="1895"/>
      <c r="E855" s="1895"/>
      <c r="F855" s="1895"/>
      <c r="G855" s="1895"/>
      <c r="H855" s="1895"/>
      <c r="I855" s="1895"/>
      <c r="J855" s="1895"/>
    </row>
    <row r="856" spans="1:10" ht="15.75" customHeight="1">
      <c r="A856" s="1999"/>
      <c r="B856" s="1895"/>
      <c r="C856" s="1895"/>
      <c r="D856" s="1895"/>
      <c r="E856" s="1895"/>
      <c r="F856" s="1895"/>
      <c r="G856" s="1895"/>
      <c r="H856" s="1895"/>
      <c r="I856" s="1895"/>
      <c r="J856" s="1895"/>
    </row>
    <row r="857" spans="1:10" ht="15.75" customHeight="1">
      <c r="A857" s="1999"/>
      <c r="B857" s="1895"/>
      <c r="C857" s="1895"/>
      <c r="D857" s="1895"/>
      <c r="E857" s="1895"/>
      <c r="F857" s="1895"/>
      <c r="G857" s="1895"/>
      <c r="H857" s="1895"/>
      <c r="I857" s="1895"/>
      <c r="J857" s="1895"/>
    </row>
    <row r="858" spans="1:10" ht="15.75" customHeight="1">
      <c r="A858" s="1999"/>
      <c r="B858" s="1895"/>
      <c r="C858" s="1895"/>
      <c r="D858" s="1895"/>
      <c r="E858" s="1895"/>
      <c r="F858" s="1895"/>
      <c r="G858" s="1895"/>
      <c r="H858" s="1895"/>
      <c r="I858" s="1895"/>
      <c r="J858" s="1895"/>
    </row>
    <row r="859" spans="1:10" ht="15.75" customHeight="1">
      <c r="A859" s="1999"/>
      <c r="B859" s="1895"/>
      <c r="C859" s="1895"/>
      <c r="D859" s="1895"/>
      <c r="E859" s="1895"/>
      <c r="F859" s="1895"/>
      <c r="G859" s="1895"/>
      <c r="H859" s="1895"/>
      <c r="I859" s="1895"/>
      <c r="J859" s="1895"/>
    </row>
    <row r="860" spans="1:10" ht="15.75" customHeight="1">
      <c r="A860" s="1999"/>
      <c r="B860" s="1895"/>
      <c r="C860" s="1895"/>
      <c r="D860" s="1895"/>
      <c r="E860" s="1895"/>
      <c r="F860" s="1895"/>
      <c r="G860" s="1895"/>
      <c r="H860" s="1895"/>
      <c r="I860" s="1895"/>
      <c r="J860" s="1895"/>
    </row>
    <row r="861" spans="1:10" ht="15.75" customHeight="1">
      <c r="A861" s="1999"/>
      <c r="B861" s="1895"/>
      <c r="C861" s="1895"/>
      <c r="D861" s="1895"/>
      <c r="E861" s="1895"/>
      <c r="F861" s="1895"/>
      <c r="G861" s="1895"/>
      <c r="H861" s="1895"/>
      <c r="I861" s="1895"/>
      <c r="J861" s="1895"/>
    </row>
    <row r="862" spans="1:10" ht="15.75" customHeight="1">
      <c r="A862" s="1999"/>
      <c r="B862" s="1895"/>
      <c r="C862" s="1895"/>
      <c r="D862" s="1895"/>
      <c r="E862" s="1895"/>
      <c r="F862" s="1895"/>
      <c r="G862" s="1895"/>
      <c r="H862" s="1895"/>
      <c r="I862" s="1895"/>
      <c r="J862" s="1895"/>
    </row>
    <row r="863" spans="1:10" ht="15.75" customHeight="1">
      <c r="A863" s="1999"/>
      <c r="B863" s="1895"/>
      <c r="C863" s="1895"/>
      <c r="D863" s="1895"/>
      <c r="E863" s="1895"/>
      <c r="F863" s="1895"/>
      <c r="G863" s="1895"/>
      <c r="H863" s="1895"/>
      <c r="I863" s="1895"/>
      <c r="J863" s="1895"/>
    </row>
    <row r="864" spans="1:10" ht="15.75" customHeight="1">
      <c r="A864" s="1999"/>
      <c r="B864" s="1895"/>
      <c r="C864" s="1895"/>
      <c r="D864" s="1895"/>
      <c r="E864" s="1895"/>
      <c r="F864" s="1895"/>
      <c r="G864" s="1895"/>
      <c r="H864" s="1895"/>
      <c r="I864" s="1895"/>
      <c r="J864" s="1895"/>
    </row>
    <row r="865" spans="1:10" ht="15.75" customHeight="1">
      <c r="A865" s="1999"/>
      <c r="B865" s="1895"/>
      <c r="C865" s="1895"/>
      <c r="D865" s="1895"/>
      <c r="E865" s="1895"/>
      <c r="F865" s="1895"/>
      <c r="G865" s="1895"/>
      <c r="H865" s="1895"/>
      <c r="I865" s="1895"/>
      <c r="J865" s="1895"/>
    </row>
    <row r="866" spans="1:10" ht="15.75" customHeight="1">
      <c r="A866" s="1999"/>
      <c r="B866" s="1895"/>
      <c r="C866" s="1895"/>
      <c r="D866" s="1895"/>
      <c r="E866" s="1895"/>
      <c r="F866" s="1895"/>
      <c r="G866" s="1895"/>
      <c r="H866" s="1895"/>
      <c r="I866" s="1895"/>
      <c r="J866" s="1895"/>
    </row>
    <row r="867" spans="1:10" ht="15.75" customHeight="1">
      <c r="A867" s="1999"/>
      <c r="B867" s="1895"/>
      <c r="C867" s="1895"/>
      <c r="D867" s="1895"/>
      <c r="E867" s="1895"/>
      <c r="F867" s="1895"/>
      <c r="G867" s="1895"/>
      <c r="H867" s="1895"/>
      <c r="I867" s="1895"/>
      <c r="J867" s="1895"/>
    </row>
    <row r="868" spans="1:10" ht="15.75" customHeight="1">
      <c r="A868" s="1999"/>
      <c r="B868" s="1895"/>
      <c r="C868" s="1895"/>
      <c r="D868" s="1895"/>
      <c r="E868" s="1895"/>
      <c r="F868" s="1895"/>
      <c r="G868" s="1895"/>
      <c r="H868" s="1895"/>
      <c r="I868" s="1895"/>
      <c r="J868" s="1895"/>
    </row>
    <row r="869" spans="1:10" ht="15.75" customHeight="1">
      <c r="A869" s="1999"/>
      <c r="B869" s="1895"/>
      <c r="C869" s="1895"/>
      <c r="D869" s="1895"/>
      <c r="E869" s="1895"/>
      <c r="F869" s="1895"/>
      <c r="G869" s="1895"/>
      <c r="H869" s="1895"/>
      <c r="I869" s="1895"/>
      <c r="J869" s="1895"/>
    </row>
    <row r="870" spans="1:10" ht="15.75" customHeight="1">
      <c r="A870" s="1999"/>
      <c r="B870" s="1895"/>
      <c r="C870" s="1895"/>
      <c r="D870" s="1895"/>
      <c r="E870" s="1895"/>
      <c r="F870" s="1895"/>
      <c r="G870" s="1895"/>
      <c r="H870" s="1895"/>
      <c r="I870" s="1895"/>
      <c r="J870" s="1895"/>
    </row>
    <row r="871" spans="1:10" ht="15.75" customHeight="1">
      <c r="A871" s="1999"/>
      <c r="B871" s="1895"/>
      <c r="C871" s="1895"/>
      <c r="D871" s="1895"/>
      <c r="E871" s="1895"/>
      <c r="F871" s="1895"/>
      <c r="G871" s="1895"/>
      <c r="H871" s="1895"/>
      <c r="I871" s="1895"/>
      <c r="J871" s="1895"/>
    </row>
    <row r="872" spans="1:10" ht="15.75" customHeight="1">
      <c r="A872" s="1999"/>
      <c r="B872" s="1895"/>
      <c r="C872" s="1895"/>
      <c r="D872" s="1895"/>
      <c r="E872" s="1895"/>
      <c r="F872" s="1895"/>
      <c r="G872" s="1895"/>
      <c r="H872" s="1895"/>
      <c r="I872" s="1895"/>
      <c r="J872" s="1895"/>
    </row>
    <row r="873" spans="1:10" ht="15.75" customHeight="1">
      <c r="A873" s="1999"/>
      <c r="B873" s="1895"/>
      <c r="C873" s="1895"/>
      <c r="D873" s="1895"/>
      <c r="E873" s="1895"/>
      <c r="F873" s="1895"/>
      <c r="G873" s="1895"/>
      <c r="H873" s="1895"/>
      <c r="I873" s="1895"/>
      <c r="J873" s="1895"/>
    </row>
    <row r="874" spans="1:10" ht="15.75" customHeight="1">
      <c r="A874" s="1999"/>
      <c r="B874" s="1895"/>
      <c r="C874" s="1895"/>
      <c r="D874" s="1895"/>
      <c r="E874" s="1895"/>
      <c r="F874" s="1895"/>
      <c r="G874" s="1895"/>
      <c r="H874" s="1895"/>
      <c r="I874" s="1895"/>
      <c r="J874" s="1895"/>
    </row>
    <row r="875" spans="1:10" ht="15.75" customHeight="1">
      <c r="A875" s="1999"/>
      <c r="B875" s="1895"/>
      <c r="C875" s="1895"/>
      <c r="D875" s="1895"/>
      <c r="E875" s="1895"/>
      <c r="F875" s="1895"/>
      <c r="G875" s="1895"/>
      <c r="H875" s="1895"/>
      <c r="I875" s="1895"/>
      <c r="J875" s="1895"/>
    </row>
    <row r="876" spans="1:10" ht="15.75" customHeight="1">
      <c r="A876" s="1999"/>
      <c r="B876" s="1895"/>
      <c r="C876" s="1895"/>
      <c r="D876" s="1895"/>
      <c r="E876" s="1895"/>
      <c r="F876" s="1895"/>
      <c r="G876" s="1895"/>
      <c r="H876" s="1895"/>
      <c r="I876" s="1895"/>
      <c r="J876" s="1895"/>
    </row>
    <row r="877" spans="1:10" ht="15.75" customHeight="1">
      <c r="A877" s="1999"/>
      <c r="B877" s="1895"/>
      <c r="C877" s="1895"/>
      <c r="D877" s="1895"/>
      <c r="E877" s="1895"/>
      <c r="F877" s="1895"/>
      <c r="G877" s="1895"/>
      <c r="H877" s="1895"/>
      <c r="I877" s="1895"/>
      <c r="J877" s="1895"/>
    </row>
    <row r="878" spans="1:10" ht="15.75" customHeight="1">
      <c r="A878" s="1999"/>
      <c r="B878" s="1895"/>
      <c r="C878" s="1895"/>
      <c r="D878" s="1895"/>
      <c r="E878" s="1895"/>
      <c r="F878" s="1895"/>
      <c r="G878" s="1895"/>
      <c r="H878" s="1895"/>
      <c r="I878" s="1895"/>
      <c r="J878" s="1895"/>
    </row>
    <row r="879" spans="1:10" ht="15.75" customHeight="1">
      <c r="A879" s="1999"/>
      <c r="B879" s="1895"/>
      <c r="C879" s="1895"/>
      <c r="D879" s="1895"/>
      <c r="E879" s="1895"/>
      <c r="F879" s="1895"/>
      <c r="G879" s="1895"/>
      <c r="H879" s="1895"/>
      <c r="I879" s="1895"/>
      <c r="J879" s="1895"/>
    </row>
    <row r="880" spans="1:10" ht="15.75" customHeight="1">
      <c r="A880" s="1999"/>
      <c r="B880" s="1895"/>
      <c r="C880" s="1895"/>
      <c r="D880" s="1895"/>
      <c r="E880" s="1895"/>
      <c r="F880" s="1895"/>
      <c r="G880" s="1895"/>
      <c r="H880" s="1895"/>
      <c r="I880" s="1895"/>
      <c r="J880" s="1895"/>
    </row>
    <row r="881" spans="1:10" ht="15.75" customHeight="1">
      <c r="A881" s="1999"/>
      <c r="B881" s="1895"/>
      <c r="C881" s="1895"/>
      <c r="D881" s="1895"/>
      <c r="E881" s="1895"/>
      <c r="F881" s="1895"/>
      <c r="G881" s="1895"/>
      <c r="H881" s="1895"/>
      <c r="I881" s="1895"/>
      <c r="J881" s="1895"/>
    </row>
    <row r="882" spans="1:10" ht="15.75" customHeight="1">
      <c r="A882" s="1999"/>
      <c r="B882" s="1895"/>
      <c r="C882" s="1895"/>
      <c r="D882" s="1895"/>
      <c r="E882" s="1895"/>
      <c r="F882" s="1895"/>
      <c r="G882" s="1895"/>
      <c r="H882" s="1895"/>
      <c r="I882" s="1895"/>
      <c r="J882" s="1895"/>
    </row>
    <row r="883" spans="1:10" ht="15.75" customHeight="1">
      <c r="A883" s="1999"/>
      <c r="B883" s="1895"/>
      <c r="C883" s="1895"/>
      <c r="D883" s="1895"/>
      <c r="E883" s="1895"/>
      <c r="F883" s="1895"/>
      <c r="G883" s="1895"/>
      <c r="H883" s="1895"/>
      <c r="I883" s="1895"/>
      <c r="J883" s="1895"/>
    </row>
    <row r="884" spans="1:10" ht="15.75" customHeight="1">
      <c r="A884" s="1999"/>
      <c r="B884" s="1895"/>
      <c r="C884" s="1895"/>
      <c r="D884" s="1895"/>
      <c r="E884" s="1895"/>
      <c r="F884" s="1895"/>
      <c r="G884" s="1895"/>
      <c r="H884" s="1895"/>
      <c r="I884" s="1895"/>
      <c r="J884" s="1895"/>
    </row>
    <row r="885" spans="1:10" ht="15.75" customHeight="1">
      <c r="A885" s="1999"/>
      <c r="B885" s="1895"/>
      <c r="C885" s="1895"/>
      <c r="D885" s="1895"/>
      <c r="E885" s="1895"/>
      <c r="F885" s="1895"/>
      <c r="G885" s="1895"/>
      <c r="H885" s="1895"/>
      <c r="I885" s="1895"/>
      <c r="J885" s="1895"/>
    </row>
    <row r="886" spans="1:10" ht="15.75" customHeight="1">
      <c r="A886" s="1999"/>
      <c r="B886" s="1895"/>
      <c r="C886" s="1895"/>
      <c r="D886" s="1895"/>
      <c r="E886" s="1895"/>
      <c r="F886" s="1895"/>
      <c r="G886" s="1895"/>
      <c r="H886" s="1895"/>
      <c r="I886" s="1895"/>
      <c r="J886" s="1895"/>
    </row>
    <row r="887" spans="1:10" ht="15.75" customHeight="1">
      <c r="A887" s="1999"/>
      <c r="B887" s="1895"/>
      <c r="C887" s="1895"/>
      <c r="D887" s="1895"/>
      <c r="E887" s="1895"/>
      <c r="F887" s="1895"/>
      <c r="G887" s="1895"/>
      <c r="H887" s="1895"/>
      <c r="I887" s="1895"/>
      <c r="J887" s="1895"/>
    </row>
    <row r="888" spans="1:10" ht="15.75" customHeight="1">
      <c r="A888" s="1999"/>
      <c r="B888" s="1895"/>
      <c r="C888" s="1895"/>
      <c r="D888" s="1895"/>
      <c r="E888" s="1895"/>
      <c r="F888" s="1895"/>
      <c r="G888" s="1895"/>
      <c r="H888" s="1895"/>
      <c r="I888" s="1895"/>
      <c r="J888" s="1895"/>
    </row>
    <row r="889" spans="1:10" ht="15.75" customHeight="1">
      <c r="A889" s="1999"/>
      <c r="B889" s="1895"/>
      <c r="C889" s="1895"/>
      <c r="D889" s="1895"/>
      <c r="E889" s="1895"/>
      <c r="F889" s="1895"/>
      <c r="G889" s="1895"/>
      <c r="H889" s="1895"/>
      <c r="I889" s="1895"/>
      <c r="J889" s="1895"/>
    </row>
    <row r="890" spans="1:10" ht="15.75" customHeight="1">
      <c r="A890" s="1999"/>
      <c r="B890" s="1895"/>
      <c r="C890" s="1895"/>
      <c r="D890" s="1895"/>
      <c r="E890" s="1895"/>
      <c r="F890" s="1895"/>
      <c r="G890" s="1895"/>
      <c r="H890" s="1895"/>
      <c r="I890" s="1895"/>
      <c r="J890" s="1895"/>
    </row>
    <row r="891" spans="1:10" ht="15.75" customHeight="1">
      <c r="A891" s="1999"/>
      <c r="B891" s="1895"/>
      <c r="C891" s="1895"/>
      <c r="D891" s="1895"/>
      <c r="E891" s="1895"/>
      <c r="F891" s="1895"/>
      <c r="G891" s="1895"/>
      <c r="H891" s="1895"/>
      <c r="I891" s="1895"/>
      <c r="J891" s="1895"/>
    </row>
    <row r="892" spans="1:10" ht="15.75" customHeight="1">
      <c r="A892" s="1999"/>
      <c r="B892" s="1895"/>
      <c r="C892" s="1895"/>
      <c r="D892" s="1895"/>
      <c r="E892" s="1895"/>
      <c r="F892" s="1895"/>
      <c r="G892" s="1895"/>
      <c r="H892" s="1895"/>
      <c r="I892" s="1895"/>
      <c r="J892" s="1895"/>
    </row>
    <row r="893" spans="1:10" ht="15.75" customHeight="1">
      <c r="A893" s="1999"/>
      <c r="B893" s="1895"/>
      <c r="C893" s="1895"/>
      <c r="D893" s="1895"/>
      <c r="E893" s="1895"/>
      <c r="F893" s="1895"/>
      <c r="G893" s="1895"/>
      <c r="H893" s="1895"/>
      <c r="I893" s="1895"/>
      <c r="J893" s="1895"/>
    </row>
    <row r="894" spans="1:10" ht="15.75" customHeight="1">
      <c r="A894" s="1999"/>
      <c r="B894" s="1895"/>
      <c r="C894" s="1895"/>
      <c r="D894" s="1895"/>
      <c r="E894" s="1895"/>
      <c r="F894" s="1895"/>
      <c r="G894" s="1895"/>
      <c r="H894" s="1895"/>
      <c r="I894" s="1895"/>
      <c r="J894" s="1895"/>
    </row>
    <row r="895" spans="1:10" ht="15.75" customHeight="1">
      <c r="A895" s="1999"/>
      <c r="B895" s="1895"/>
      <c r="C895" s="1895"/>
      <c r="D895" s="1895"/>
      <c r="E895" s="1895"/>
      <c r="F895" s="1895"/>
      <c r="G895" s="1895"/>
      <c r="H895" s="1895"/>
      <c r="I895" s="1895"/>
      <c r="J895" s="1895"/>
    </row>
    <row r="896" spans="1:10" ht="15.75" customHeight="1">
      <c r="A896" s="1999"/>
      <c r="B896" s="1895"/>
      <c r="C896" s="1895"/>
      <c r="D896" s="1895"/>
      <c r="E896" s="1895"/>
      <c r="F896" s="1895"/>
      <c r="G896" s="1895"/>
      <c r="H896" s="1895"/>
      <c r="I896" s="1895"/>
      <c r="J896" s="1895"/>
    </row>
    <row r="897" spans="1:10" ht="15.75" customHeight="1">
      <c r="A897" s="1999"/>
      <c r="B897" s="1895"/>
      <c r="C897" s="1895"/>
      <c r="D897" s="1895"/>
      <c r="E897" s="1895"/>
      <c r="F897" s="1895"/>
      <c r="G897" s="1895"/>
      <c r="H897" s="1895"/>
      <c r="I897" s="1895"/>
      <c r="J897" s="1895"/>
    </row>
    <row r="898" spans="1:10" ht="15.75" customHeight="1">
      <c r="A898" s="1999"/>
      <c r="B898" s="1895"/>
      <c r="C898" s="1895"/>
      <c r="D898" s="1895"/>
      <c r="E898" s="1895"/>
      <c r="F898" s="1895"/>
      <c r="G898" s="1895"/>
      <c r="H898" s="1895"/>
      <c r="I898" s="1895"/>
      <c r="J898" s="1895"/>
    </row>
    <row r="899" spans="1:10" ht="15.75" customHeight="1">
      <c r="A899" s="1999"/>
      <c r="B899" s="1895"/>
      <c r="C899" s="1895"/>
      <c r="D899" s="1895"/>
      <c r="E899" s="1895"/>
      <c r="F899" s="1895"/>
      <c r="G899" s="1895"/>
      <c r="H899" s="1895"/>
      <c r="I899" s="1895"/>
      <c r="J899" s="1895"/>
    </row>
    <row r="900" spans="1:10" ht="15.75" customHeight="1">
      <c r="A900" s="1999"/>
      <c r="B900" s="1895"/>
      <c r="C900" s="1895"/>
      <c r="D900" s="1895"/>
      <c r="E900" s="1895"/>
      <c r="F900" s="1895"/>
      <c r="G900" s="1895"/>
      <c r="H900" s="1895"/>
      <c r="I900" s="1895"/>
      <c r="J900" s="1895"/>
    </row>
    <row r="901" spans="1:10" ht="15.75" customHeight="1">
      <c r="A901" s="1999"/>
      <c r="B901" s="1895"/>
      <c r="C901" s="1895"/>
      <c r="D901" s="1895"/>
      <c r="E901" s="1895"/>
      <c r="F901" s="1895"/>
      <c r="G901" s="1895"/>
      <c r="H901" s="1895"/>
      <c r="I901" s="1895"/>
      <c r="J901" s="1895"/>
    </row>
    <row r="902" spans="1:10" ht="15.75" customHeight="1">
      <c r="A902" s="1999"/>
      <c r="B902" s="1895"/>
      <c r="C902" s="1895"/>
      <c r="D902" s="1895"/>
      <c r="E902" s="1895"/>
      <c r="F902" s="1895"/>
      <c r="G902" s="1895"/>
      <c r="H902" s="1895"/>
      <c r="I902" s="1895"/>
      <c r="J902" s="1895"/>
    </row>
    <row r="903" spans="1:10" ht="15.75" customHeight="1">
      <c r="A903" s="1999"/>
      <c r="B903" s="1895"/>
      <c r="C903" s="1895"/>
      <c r="D903" s="1895"/>
      <c r="E903" s="1895"/>
      <c r="F903" s="1895"/>
      <c r="G903" s="1895"/>
      <c r="H903" s="1895"/>
      <c r="I903" s="1895"/>
      <c r="J903" s="1895"/>
    </row>
    <row r="904" spans="1:10" ht="15.75" customHeight="1">
      <c r="A904" s="1999"/>
      <c r="B904" s="1895"/>
      <c r="C904" s="1895"/>
      <c r="D904" s="1895"/>
      <c r="E904" s="1895"/>
      <c r="F904" s="1895"/>
      <c r="G904" s="1895"/>
      <c r="H904" s="1895"/>
      <c r="I904" s="1895"/>
      <c r="J904" s="1895"/>
    </row>
    <row r="905" spans="1:10" ht="15.75" customHeight="1">
      <c r="A905" s="1999"/>
      <c r="B905" s="1895"/>
      <c r="C905" s="1895"/>
      <c r="D905" s="1895"/>
      <c r="E905" s="1895"/>
      <c r="F905" s="1895"/>
      <c r="G905" s="1895"/>
      <c r="H905" s="1895"/>
      <c r="I905" s="1895"/>
      <c r="J905" s="1895"/>
    </row>
    <row r="906" spans="1:10" ht="15.75" customHeight="1">
      <c r="A906" s="1999"/>
      <c r="B906" s="1895"/>
      <c r="C906" s="1895"/>
      <c r="D906" s="1895"/>
      <c r="E906" s="1895"/>
      <c r="F906" s="1895"/>
      <c r="G906" s="1895"/>
      <c r="H906" s="1895"/>
      <c r="I906" s="1895"/>
      <c r="J906" s="1895"/>
    </row>
    <row r="907" spans="1:10" ht="15.75" customHeight="1">
      <c r="A907" s="1999"/>
      <c r="B907" s="1895"/>
      <c r="C907" s="1895"/>
      <c r="D907" s="1895"/>
      <c r="E907" s="1895"/>
      <c r="F907" s="1895"/>
      <c r="G907" s="1895"/>
      <c r="H907" s="1895"/>
      <c r="I907" s="1895"/>
      <c r="J907" s="1895"/>
    </row>
    <row r="908" spans="1:10" ht="15.75" customHeight="1">
      <c r="A908" s="1999"/>
      <c r="B908" s="1895"/>
      <c r="C908" s="1895"/>
      <c r="D908" s="1895"/>
      <c r="E908" s="1895"/>
      <c r="F908" s="1895"/>
      <c r="G908" s="1895"/>
      <c r="H908" s="1895"/>
      <c r="I908" s="1895"/>
      <c r="J908" s="1895"/>
    </row>
    <row r="909" spans="1:10" ht="15.75" customHeight="1">
      <c r="A909" s="1999"/>
      <c r="B909" s="1895"/>
      <c r="C909" s="1895"/>
      <c r="D909" s="1895"/>
      <c r="E909" s="1895"/>
      <c r="F909" s="1895"/>
      <c r="G909" s="1895"/>
      <c r="H909" s="1895"/>
      <c r="I909" s="1895"/>
      <c r="J909" s="1895"/>
    </row>
    <row r="910" spans="1:10" ht="15.75" customHeight="1">
      <c r="A910" s="1999"/>
      <c r="B910" s="1895"/>
      <c r="C910" s="1895"/>
      <c r="D910" s="1895"/>
      <c r="E910" s="1895"/>
      <c r="F910" s="1895"/>
      <c r="G910" s="1895"/>
      <c r="H910" s="1895"/>
      <c r="I910" s="1895"/>
      <c r="J910" s="1895"/>
    </row>
    <row r="911" spans="1:10" ht="15.75" customHeight="1">
      <c r="A911" s="1999"/>
      <c r="B911" s="1895"/>
      <c r="C911" s="1895"/>
      <c r="D911" s="1895"/>
      <c r="E911" s="1895"/>
      <c r="F911" s="1895"/>
      <c r="G911" s="1895"/>
      <c r="H911" s="1895"/>
      <c r="I911" s="1895"/>
      <c r="J911" s="1895"/>
    </row>
    <row r="912" spans="1:10" ht="15.75" customHeight="1">
      <c r="A912" s="1999"/>
      <c r="B912" s="1895"/>
      <c r="C912" s="1895"/>
      <c r="D912" s="1895"/>
      <c r="E912" s="1895"/>
      <c r="F912" s="1895"/>
      <c r="G912" s="1895"/>
      <c r="H912" s="1895"/>
      <c r="I912" s="1895"/>
      <c r="J912" s="1895"/>
    </row>
    <row r="913" spans="1:10" ht="15.75" customHeight="1">
      <c r="A913" s="1999"/>
      <c r="B913" s="1895"/>
      <c r="C913" s="1895"/>
      <c r="D913" s="1895"/>
      <c r="E913" s="1895"/>
      <c r="F913" s="1895"/>
      <c r="G913" s="1895"/>
      <c r="H913" s="1895"/>
      <c r="I913" s="1895"/>
      <c r="J913" s="1895"/>
    </row>
    <row r="914" spans="1:10" ht="15.75" customHeight="1">
      <c r="A914" s="1999"/>
      <c r="B914" s="1895"/>
      <c r="C914" s="1895"/>
      <c r="D914" s="1895"/>
      <c r="E914" s="1895"/>
      <c r="F914" s="1895"/>
      <c r="G914" s="1895"/>
      <c r="H914" s="1895"/>
      <c r="I914" s="1895"/>
      <c r="J914" s="1895"/>
    </row>
    <row r="915" spans="1:10" ht="15.75" customHeight="1">
      <c r="A915" s="1999"/>
      <c r="B915" s="1895"/>
      <c r="C915" s="1895"/>
      <c r="D915" s="1895"/>
      <c r="E915" s="1895"/>
      <c r="F915" s="1895"/>
      <c r="G915" s="1895"/>
      <c r="H915" s="1895"/>
      <c r="I915" s="1895"/>
      <c r="J915" s="1895"/>
    </row>
    <row r="916" spans="1:10" ht="15.75" customHeight="1">
      <c r="A916" s="1999"/>
      <c r="B916" s="1895"/>
      <c r="C916" s="1895"/>
      <c r="D916" s="1895"/>
      <c r="E916" s="1895"/>
      <c r="F916" s="1895"/>
      <c r="G916" s="1895"/>
      <c r="H916" s="1895"/>
      <c r="I916" s="1895"/>
      <c r="J916" s="1895"/>
    </row>
    <row r="917" spans="1:10" ht="15.75" customHeight="1">
      <c r="A917" s="1999"/>
      <c r="B917" s="1895"/>
      <c r="C917" s="1895"/>
      <c r="D917" s="1895"/>
      <c r="E917" s="1895"/>
      <c r="F917" s="1895"/>
      <c r="G917" s="1895"/>
      <c r="H917" s="1895"/>
      <c r="I917" s="1895"/>
      <c r="J917" s="1895"/>
    </row>
    <row r="918" spans="1:10" ht="15.75" customHeight="1">
      <c r="A918" s="1999"/>
      <c r="B918" s="1895"/>
      <c r="C918" s="1895"/>
      <c r="D918" s="1895"/>
      <c r="E918" s="1895"/>
      <c r="F918" s="1895"/>
      <c r="G918" s="1895"/>
      <c r="H918" s="1895"/>
      <c r="I918" s="1895"/>
      <c r="J918" s="1895"/>
    </row>
    <row r="919" spans="1:10" ht="15.75" customHeight="1">
      <c r="A919" s="1999"/>
      <c r="B919" s="1895"/>
      <c r="C919" s="1895"/>
      <c r="D919" s="1895"/>
      <c r="E919" s="1895"/>
      <c r="F919" s="1895"/>
      <c r="G919" s="1895"/>
      <c r="H919" s="1895"/>
      <c r="I919" s="1895"/>
      <c r="J919" s="1895"/>
    </row>
    <row r="920" spans="1:10" ht="15.75" customHeight="1">
      <c r="A920" s="1999"/>
      <c r="B920" s="1895"/>
      <c r="C920" s="1895"/>
      <c r="D920" s="1895"/>
      <c r="E920" s="1895"/>
      <c r="F920" s="1895"/>
      <c r="G920" s="1895"/>
      <c r="H920" s="1895"/>
      <c r="I920" s="1895"/>
      <c r="J920" s="1895"/>
    </row>
    <row r="921" spans="1:10" ht="15.75" customHeight="1">
      <c r="A921" s="1999"/>
      <c r="B921" s="1895"/>
      <c r="C921" s="1895"/>
      <c r="D921" s="1895"/>
      <c r="E921" s="1895"/>
      <c r="F921" s="1895"/>
      <c r="G921" s="1895"/>
      <c r="H921" s="1895"/>
      <c r="I921" s="1895"/>
      <c r="J921" s="1895"/>
    </row>
    <row r="922" spans="1:10" ht="15.75" customHeight="1">
      <c r="A922" s="1999"/>
      <c r="B922" s="1895"/>
      <c r="C922" s="1895"/>
      <c r="D922" s="1895"/>
      <c r="E922" s="1895"/>
      <c r="F922" s="1895"/>
      <c r="G922" s="1895"/>
      <c r="H922" s="1895"/>
      <c r="I922" s="1895"/>
      <c r="J922" s="1895"/>
    </row>
    <row r="923" spans="1:10" ht="15.75" customHeight="1">
      <c r="A923" s="1999"/>
      <c r="B923" s="1895"/>
      <c r="C923" s="1895"/>
      <c r="D923" s="1895"/>
      <c r="E923" s="1895"/>
      <c r="F923" s="1895"/>
      <c r="G923" s="1895"/>
      <c r="H923" s="1895"/>
      <c r="I923" s="1895"/>
      <c r="J923" s="1895"/>
    </row>
    <row r="924" spans="1:10" ht="15.75" customHeight="1">
      <c r="A924" s="1999"/>
      <c r="B924" s="1895"/>
      <c r="C924" s="1895"/>
      <c r="D924" s="1895"/>
      <c r="E924" s="1895"/>
      <c r="F924" s="1895"/>
      <c r="G924" s="1895"/>
      <c r="H924" s="1895"/>
      <c r="I924" s="1895"/>
      <c r="J924" s="1895"/>
    </row>
    <row r="925" spans="1:10" ht="15.75" customHeight="1">
      <c r="A925" s="1999"/>
      <c r="B925" s="1895"/>
      <c r="C925" s="1895"/>
      <c r="D925" s="1895"/>
      <c r="E925" s="1895"/>
      <c r="F925" s="1895"/>
      <c r="G925" s="1895"/>
      <c r="H925" s="1895"/>
      <c r="I925" s="1895"/>
      <c r="J925" s="1895"/>
    </row>
    <row r="926" spans="1:10" ht="15.75" customHeight="1">
      <c r="A926" s="1999"/>
      <c r="B926" s="1895"/>
      <c r="C926" s="1895"/>
      <c r="D926" s="1895"/>
      <c r="E926" s="1895"/>
      <c r="F926" s="1895"/>
      <c r="G926" s="1895"/>
      <c r="H926" s="1895"/>
      <c r="I926" s="1895"/>
      <c r="J926" s="1895"/>
    </row>
    <row r="927" spans="1:10" ht="15.75" customHeight="1">
      <c r="A927" s="1999"/>
      <c r="B927" s="1895"/>
      <c r="C927" s="1895"/>
      <c r="D927" s="1895"/>
      <c r="E927" s="1895"/>
      <c r="F927" s="1895"/>
      <c r="G927" s="1895"/>
      <c r="H927" s="1895"/>
      <c r="I927" s="1895"/>
      <c r="J927" s="1895"/>
    </row>
    <row r="928" spans="1:10" ht="15.75" customHeight="1">
      <c r="A928" s="1999"/>
      <c r="B928" s="1895"/>
      <c r="C928" s="1895"/>
      <c r="D928" s="1895"/>
      <c r="E928" s="1895"/>
      <c r="F928" s="1895"/>
      <c r="G928" s="1895"/>
      <c r="H928" s="1895"/>
      <c r="I928" s="1895"/>
      <c r="J928" s="1895"/>
    </row>
    <row r="929" spans="1:10" ht="15.75" customHeight="1">
      <c r="A929" s="1999"/>
      <c r="B929" s="1895"/>
      <c r="C929" s="1895"/>
      <c r="D929" s="1895"/>
      <c r="E929" s="1895"/>
      <c r="F929" s="1895"/>
      <c r="G929" s="1895"/>
      <c r="H929" s="1895"/>
      <c r="I929" s="1895"/>
      <c r="J929" s="1895"/>
    </row>
    <row r="930" spans="1:10" ht="15.75" customHeight="1">
      <c r="A930" s="1999"/>
      <c r="B930" s="1895"/>
      <c r="C930" s="1895"/>
      <c r="D930" s="1895"/>
      <c r="E930" s="1895"/>
      <c r="F930" s="1895"/>
      <c r="G930" s="1895"/>
      <c r="H930" s="1895"/>
      <c r="I930" s="1895"/>
      <c r="J930" s="1895"/>
    </row>
    <row r="931" spans="1:10" ht="15.75" customHeight="1">
      <c r="A931" s="1999"/>
      <c r="B931" s="1895"/>
      <c r="C931" s="1895"/>
      <c r="D931" s="1895"/>
      <c r="E931" s="1895"/>
      <c r="F931" s="1895"/>
      <c r="G931" s="1895"/>
      <c r="H931" s="1895"/>
      <c r="I931" s="1895"/>
      <c r="J931" s="1895"/>
    </row>
    <row r="932" spans="1:10" ht="15.75" customHeight="1">
      <c r="A932" s="1999"/>
      <c r="B932" s="1895"/>
      <c r="C932" s="1895"/>
      <c r="D932" s="1895"/>
      <c r="E932" s="1895"/>
      <c r="F932" s="1895"/>
      <c r="G932" s="1895"/>
      <c r="H932" s="1895"/>
      <c r="I932" s="1895"/>
      <c r="J932" s="1895"/>
    </row>
    <row r="933" spans="1:10" ht="15.75" customHeight="1">
      <c r="A933" s="1999"/>
      <c r="B933" s="1895"/>
      <c r="C933" s="1895"/>
      <c r="D933" s="1895"/>
      <c r="E933" s="1895"/>
      <c r="F933" s="1895"/>
      <c r="G933" s="1895"/>
      <c r="H933" s="1895"/>
      <c r="I933" s="1895"/>
      <c r="J933" s="1895"/>
    </row>
    <row r="934" spans="1:10" ht="15.75" customHeight="1">
      <c r="A934" s="1999"/>
      <c r="B934" s="1895"/>
      <c r="C934" s="1895"/>
      <c r="D934" s="1895"/>
      <c r="E934" s="1895"/>
      <c r="F934" s="1895"/>
      <c r="G934" s="1895"/>
      <c r="H934" s="1895"/>
      <c r="I934" s="1895"/>
      <c r="J934" s="1895"/>
    </row>
    <row r="935" spans="1:10" ht="15.75" customHeight="1">
      <c r="A935" s="1999"/>
      <c r="B935" s="1895"/>
      <c r="C935" s="1895"/>
      <c r="D935" s="1895"/>
      <c r="E935" s="1895"/>
      <c r="F935" s="1895"/>
      <c r="G935" s="1895"/>
      <c r="H935" s="1895"/>
      <c r="I935" s="1895"/>
      <c r="J935" s="1895"/>
    </row>
    <row r="936" spans="1:10" ht="15.75" customHeight="1">
      <c r="A936" s="1999"/>
      <c r="B936" s="1895"/>
      <c r="C936" s="1895"/>
      <c r="D936" s="1895"/>
      <c r="E936" s="1895"/>
      <c r="F936" s="1895"/>
      <c r="G936" s="1895"/>
      <c r="H936" s="1895"/>
      <c r="I936" s="1895"/>
      <c r="J936" s="1895"/>
    </row>
    <row r="937" spans="1:10" ht="15.75" customHeight="1">
      <c r="A937" s="1999"/>
      <c r="B937" s="1895"/>
      <c r="C937" s="1895"/>
      <c r="D937" s="1895"/>
      <c r="E937" s="1895"/>
      <c r="F937" s="1895"/>
      <c r="G937" s="1895"/>
      <c r="H937" s="1895"/>
      <c r="I937" s="1895"/>
      <c r="J937" s="1895"/>
    </row>
    <row r="938" spans="1:10" ht="15.75" customHeight="1">
      <c r="A938" s="1999"/>
      <c r="B938" s="1895"/>
      <c r="C938" s="1895"/>
      <c r="D938" s="1895"/>
      <c r="E938" s="1895"/>
      <c r="F938" s="1895"/>
      <c r="G938" s="1895"/>
      <c r="H938" s="1895"/>
      <c r="I938" s="1895"/>
      <c r="J938" s="1895"/>
    </row>
    <row r="939" spans="1:10" ht="15.75" customHeight="1">
      <c r="A939" s="1999"/>
      <c r="B939" s="1895"/>
      <c r="C939" s="1895"/>
      <c r="D939" s="1895"/>
      <c r="E939" s="1895"/>
      <c r="F939" s="1895"/>
      <c r="G939" s="1895"/>
      <c r="H939" s="1895"/>
      <c r="I939" s="1895"/>
      <c r="J939" s="1895"/>
    </row>
    <row r="940" spans="1:10" ht="15.75" customHeight="1">
      <c r="A940" s="1999"/>
      <c r="B940" s="1895"/>
      <c r="C940" s="1895"/>
      <c r="D940" s="1895"/>
      <c r="E940" s="1895"/>
      <c r="F940" s="1895"/>
      <c r="G940" s="1895"/>
      <c r="H940" s="1895"/>
      <c r="I940" s="1895"/>
      <c r="J940" s="1895"/>
    </row>
    <row r="941" spans="1:10" ht="15.75" customHeight="1">
      <c r="A941" s="1999"/>
      <c r="B941" s="1895"/>
      <c r="C941" s="1895"/>
      <c r="D941" s="1895"/>
      <c r="E941" s="1895"/>
      <c r="F941" s="1895"/>
      <c r="G941" s="1895"/>
      <c r="H941" s="1895"/>
      <c r="I941" s="1895"/>
      <c r="J941" s="1895"/>
    </row>
    <row r="942" spans="1:10" ht="15.75" customHeight="1">
      <c r="A942" s="1999"/>
      <c r="B942" s="1895"/>
      <c r="C942" s="1895"/>
      <c r="D942" s="1895"/>
      <c r="E942" s="1895"/>
      <c r="F942" s="1895"/>
      <c r="G942" s="1895"/>
      <c r="H942" s="1895"/>
      <c r="I942" s="1895"/>
      <c r="J942" s="1895"/>
    </row>
    <row r="943" spans="1:10" ht="15.75" customHeight="1">
      <c r="A943" s="1999"/>
      <c r="B943" s="1895"/>
      <c r="C943" s="1895"/>
      <c r="D943" s="1895"/>
      <c r="E943" s="1895"/>
      <c r="F943" s="1895"/>
      <c r="G943" s="1895"/>
      <c r="H943" s="1895"/>
      <c r="I943" s="1895"/>
      <c r="J943" s="1895"/>
    </row>
    <row r="944" spans="1:10" ht="15.75" customHeight="1">
      <c r="A944" s="1999"/>
      <c r="B944" s="1895"/>
      <c r="C944" s="1895"/>
      <c r="D944" s="1895"/>
      <c r="E944" s="1895"/>
      <c r="F944" s="1895"/>
      <c r="G944" s="1895"/>
      <c r="H944" s="1895"/>
      <c r="I944" s="1895"/>
      <c r="J944" s="1895"/>
    </row>
    <row r="945" spans="1:10" ht="15.75" customHeight="1">
      <c r="A945" s="1999"/>
      <c r="B945" s="1895"/>
      <c r="C945" s="1895"/>
      <c r="D945" s="1895"/>
      <c r="E945" s="1895"/>
      <c r="F945" s="1895"/>
      <c r="G945" s="1895"/>
      <c r="H945" s="1895"/>
      <c r="I945" s="1895"/>
      <c r="J945" s="1895"/>
    </row>
    <row r="946" spans="1:10" ht="15.75" customHeight="1">
      <c r="A946" s="1999"/>
      <c r="B946" s="1895"/>
      <c r="C946" s="1895"/>
      <c r="D946" s="1895"/>
      <c r="E946" s="1895"/>
      <c r="F946" s="1895"/>
      <c r="G946" s="1895"/>
      <c r="H946" s="1895"/>
      <c r="I946" s="1895"/>
      <c r="J946" s="1895"/>
    </row>
    <row r="947" spans="1:10" ht="15.75" customHeight="1">
      <c r="A947" s="1999"/>
      <c r="B947" s="1895"/>
      <c r="C947" s="1895"/>
      <c r="D947" s="1895"/>
      <c r="E947" s="1895"/>
      <c r="F947" s="1895"/>
      <c r="G947" s="1895"/>
      <c r="H947" s="1895"/>
      <c r="I947" s="1895"/>
      <c r="J947" s="1895"/>
    </row>
    <row r="948" spans="1:10" ht="15.75" customHeight="1">
      <c r="A948" s="1999"/>
      <c r="B948" s="1895"/>
      <c r="C948" s="1895"/>
      <c r="D948" s="1895"/>
      <c r="E948" s="1895"/>
      <c r="F948" s="1895"/>
      <c r="G948" s="1895"/>
      <c r="H948" s="1895"/>
      <c r="I948" s="1895"/>
      <c r="J948" s="1895"/>
    </row>
    <row r="949" spans="1:10" ht="15.75" customHeight="1">
      <c r="A949" s="1999"/>
      <c r="B949" s="1895"/>
      <c r="C949" s="1895"/>
      <c r="D949" s="1895"/>
      <c r="E949" s="1895"/>
      <c r="F949" s="1895"/>
      <c r="G949" s="1895"/>
      <c r="H949" s="1895"/>
      <c r="I949" s="1895"/>
      <c r="J949" s="1895"/>
    </row>
    <row r="950" spans="1:10" ht="15.75" customHeight="1">
      <c r="A950" s="1999"/>
      <c r="B950" s="1895"/>
      <c r="C950" s="1895"/>
      <c r="D950" s="1895"/>
      <c r="E950" s="1895"/>
      <c r="F950" s="1895"/>
      <c r="G950" s="1895"/>
      <c r="H950" s="1895"/>
      <c r="I950" s="1895"/>
      <c r="J950" s="1895"/>
    </row>
    <row r="951" spans="1:10" ht="15.75" customHeight="1">
      <c r="A951" s="1999"/>
      <c r="B951" s="1895"/>
      <c r="C951" s="1895"/>
      <c r="D951" s="1895"/>
      <c r="E951" s="1895"/>
      <c r="F951" s="1895"/>
      <c r="G951" s="1895"/>
      <c r="H951" s="1895"/>
      <c r="I951" s="1895"/>
      <c r="J951" s="1895"/>
    </row>
    <row r="952" spans="1:10" ht="15.75" customHeight="1">
      <c r="A952" s="1999"/>
      <c r="B952" s="1895"/>
      <c r="C952" s="1895"/>
      <c r="D952" s="1895"/>
      <c r="E952" s="1895"/>
      <c r="F952" s="1895"/>
      <c r="G952" s="1895"/>
      <c r="H952" s="1895"/>
      <c r="I952" s="1895"/>
      <c r="J952" s="1895"/>
    </row>
    <row r="953" spans="1:10" ht="15.75" customHeight="1">
      <c r="A953" s="1999"/>
      <c r="B953" s="1895"/>
      <c r="C953" s="1895"/>
      <c r="D953" s="1895"/>
      <c r="E953" s="1895"/>
      <c r="F953" s="1895"/>
      <c r="G953" s="1895"/>
      <c r="H953" s="1895"/>
      <c r="I953" s="1895"/>
      <c r="J953" s="1895"/>
    </row>
    <row r="954" spans="1:10" ht="15.75" customHeight="1">
      <c r="A954" s="1999"/>
      <c r="B954" s="1895"/>
      <c r="C954" s="1895"/>
      <c r="D954" s="1895"/>
      <c r="E954" s="1895"/>
      <c r="F954" s="1895"/>
      <c r="G954" s="1895"/>
      <c r="H954" s="1895"/>
      <c r="I954" s="1895"/>
      <c r="J954" s="1895"/>
    </row>
    <row r="955" spans="1:10" ht="15.75" customHeight="1">
      <c r="A955" s="1999"/>
      <c r="B955" s="1895"/>
      <c r="C955" s="1895"/>
      <c r="D955" s="1895"/>
      <c r="E955" s="1895"/>
      <c r="F955" s="1895"/>
      <c r="G955" s="1895"/>
      <c r="H955" s="1895"/>
      <c r="I955" s="1895"/>
      <c r="J955" s="1895"/>
    </row>
    <row r="956" spans="1:10" ht="15.75" customHeight="1">
      <c r="A956" s="1999"/>
      <c r="B956" s="1895"/>
      <c r="C956" s="1895"/>
      <c r="D956" s="1895"/>
      <c r="E956" s="1895"/>
      <c r="F956" s="1895"/>
      <c r="G956" s="1895"/>
      <c r="H956" s="1895"/>
      <c r="I956" s="1895"/>
      <c r="J956" s="1895"/>
    </row>
    <row r="957" spans="1:10" ht="15.75" customHeight="1">
      <c r="A957" s="1999"/>
      <c r="B957" s="1895"/>
      <c r="C957" s="1895"/>
      <c r="D957" s="1895"/>
      <c r="E957" s="1895"/>
      <c r="F957" s="1895"/>
      <c r="G957" s="1895"/>
      <c r="H957" s="1895"/>
      <c r="I957" s="1895"/>
      <c r="J957" s="1895"/>
    </row>
    <row r="958" spans="1:10" ht="15.75" customHeight="1">
      <c r="A958" s="1999"/>
      <c r="B958" s="1895"/>
      <c r="C958" s="1895"/>
      <c r="D958" s="1895"/>
      <c r="E958" s="1895"/>
      <c r="F958" s="1895"/>
      <c r="G958" s="1895"/>
      <c r="H958" s="1895"/>
      <c r="I958" s="1895"/>
      <c r="J958" s="1895"/>
    </row>
    <row r="959" spans="1:10" ht="15.75" customHeight="1">
      <c r="A959" s="1999"/>
      <c r="B959" s="1895"/>
      <c r="C959" s="1895"/>
      <c r="D959" s="1895"/>
      <c r="E959" s="1895"/>
      <c r="F959" s="1895"/>
      <c r="G959" s="1895"/>
      <c r="H959" s="1895"/>
      <c r="I959" s="1895"/>
      <c r="J959" s="1895"/>
    </row>
    <row r="960" spans="1:10" ht="15.75" customHeight="1">
      <c r="A960" s="1999"/>
      <c r="B960" s="1895"/>
      <c r="C960" s="1895"/>
      <c r="D960" s="1895"/>
      <c r="E960" s="1895"/>
      <c r="F960" s="1895"/>
      <c r="G960" s="1895"/>
      <c r="H960" s="1895"/>
      <c r="I960" s="1895"/>
      <c r="J960" s="1895"/>
    </row>
    <row r="961" spans="1:10" ht="15.75" customHeight="1">
      <c r="A961" s="1999"/>
      <c r="B961" s="1895"/>
      <c r="C961" s="1895"/>
      <c r="D961" s="1895"/>
      <c r="E961" s="1895"/>
      <c r="F961" s="1895"/>
      <c r="G961" s="1895"/>
      <c r="H961" s="1895"/>
      <c r="I961" s="1895"/>
      <c r="J961" s="1895"/>
    </row>
    <row r="962" spans="1:10" ht="15.75" customHeight="1">
      <c r="A962" s="1999"/>
      <c r="B962" s="1895"/>
      <c r="C962" s="1895"/>
      <c r="D962" s="1895"/>
      <c r="E962" s="1895"/>
      <c r="F962" s="1895"/>
      <c r="G962" s="1895"/>
      <c r="H962" s="1895"/>
      <c r="I962" s="1895"/>
      <c r="J962" s="1895"/>
    </row>
    <row r="963" spans="1:10" ht="15.75" customHeight="1">
      <c r="A963" s="1999"/>
      <c r="B963" s="1895"/>
      <c r="C963" s="1895"/>
      <c r="D963" s="1895"/>
      <c r="E963" s="1895"/>
      <c r="F963" s="1895"/>
      <c r="G963" s="1895"/>
      <c r="H963" s="1895"/>
      <c r="I963" s="1895"/>
      <c r="J963" s="1895"/>
    </row>
    <row r="964" spans="1:10" ht="15.75" customHeight="1">
      <c r="A964" s="1999"/>
      <c r="B964" s="1895"/>
      <c r="C964" s="1895"/>
      <c r="D964" s="1895"/>
      <c r="E964" s="1895"/>
      <c r="F964" s="1895"/>
      <c r="G964" s="1895"/>
      <c r="H964" s="1895"/>
      <c r="I964" s="1895"/>
      <c r="J964" s="1895"/>
    </row>
    <row r="965" spans="1:10" ht="15.75" customHeight="1">
      <c r="A965" s="1999"/>
      <c r="B965" s="1895"/>
      <c r="C965" s="1895"/>
      <c r="D965" s="1895"/>
      <c r="E965" s="1895"/>
      <c r="F965" s="1895"/>
      <c r="G965" s="1895"/>
      <c r="H965" s="1895"/>
      <c r="I965" s="1895"/>
      <c r="J965" s="1895"/>
    </row>
    <row r="966" spans="1:10" ht="15.75" customHeight="1">
      <c r="A966" s="1999"/>
      <c r="B966" s="1895"/>
      <c r="C966" s="1895"/>
      <c r="D966" s="1895"/>
      <c r="E966" s="1895"/>
      <c r="F966" s="1895"/>
      <c r="G966" s="1895"/>
      <c r="H966" s="1895"/>
      <c r="I966" s="1895"/>
      <c r="J966" s="1895"/>
    </row>
    <row r="967" spans="1:10" ht="15.75" customHeight="1">
      <c r="A967" s="1999"/>
      <c r="B967" s="1895"/>
      <c r="C967" s="1895"/>
      <c r="D967" s="1895"/>
      <c r="E967" s="1895"/>
      <c r="F967" s="1895"/>
      <c r="G967" s="1895"/>
      <c r="H967" s="1895"/>
      <c r="I967" s="1895"/>
      <c r="J967" s="1895"/>
    </row>
    <row r="968" spans="1:10" ht="15.75" customHeight="1">
      <c r="A968" s="1999"/>
      <c r="B968" s="1895"/>
      <c r="C968" s="1895"/>
      <c r="D968" s="1895"/>
      <c r="E968" s="1895"/>
      <c r="F968" s="1895"/>
      <c r="G968" s="1895"/>
      <c r="H968" s="1895"/>
      <c r="I968" s="1895"/>
      <c r="J968" s="1895"/>
    </row>
    <row r="969" spans="1:10" ht="15.75" customHeight="1">
      <c r="A969" s="1999"/>
      <c r="B969" s="1895"/>
      <c r="C969" s="1895"/>
      <c r="D969" s="1895"/>
      <c r="E969" s="1895"/>
      <c r="F969" s="1895"/>
      <c r="G969" s="1895"/>
      <c r="H969" s="1895"/>
      <c r="I969" s="1895"/>
      <c r="J969" s="1895"/>
    </row>
    <row r="970" spans="1:10" ht="15.75" customHeight="1">
      <c r="A970" s="1999"/>
      <c r="B970" s="1895"/>
      <c r="C970" s="1895"/>
      <c r="D970" s="1895"/>
      <c r="E970" s="1895"/>
      <c r="F970" s="1895"/>
      <c r="G970" s="1895"/>
      <c r="H970" s="1895"/>
      <c r="I970" s="1895"/>
      <c r="J970" s="1895"/>
    </row>
    <row r="971" spans="1:10" ht="15.75" customHeight="1">
      <c r="A971" s="1999"/>
      <c r="B971" s="1895"/>
      <c r="C971" s="1895"/>
      <c r="D971" s="1895"/>
      <c r="E971" s="1895"/>
      <c r="F971" s="1895"/>
      <c r="G971" s="1895"/>
      <c r="H971" s="1895"/>
      <c r="I971" s="1895"/>
      <c r="J971" s="1895"/>
    </row>
    <row r="972" spans="1:10" ht="15.75" customHeight="1">
      <c r="A972" s="1999"/>
      <c r="B972" s="1895"/>
      <c r="C972" s="1895"/>
      <c r="D972" s="1895"/>
      <c r="E972" s="1895"/>
      <c r="F972" s="1895"/>
      <c r="G972" s="1895"/>
      <c r="H972" s="1895"/>
      <c r="I972" s="1895"/>
      <c r="J972" s="1895"/>
    </row>
    <row r="973" spans="1:10" ht="15.75" customHeight="1">
      <c r="A973" s="1999"/>
      <c r="B973" s="1895"/>
      <c r="C973" s="1895"/>
      <c r="D973" s="1895"/>
      <c r="E973" s="1895"/>
      <c r="F973" s="1895"/>
      <c r="G973" s="1895"/>
      <c r="H973" s="1895"/>
      <c r="I973" s="1895"/>
      <c r="J973" s="1895"/>
    </row>
    <row r="974" spans="1:10" ht="15.75" customHeight="1">
      <c r="A974" s="1999"/>
      <c r="B974" s="1895"/>
      <c r="C974" s="1895"/>
      <c r="D974" s="1895"/>
      <c r="E974" s="1895"/>
      <c r="F974" s="1895"/>
      <c r="G974" s="1895"/>
      <c r="H974" s="1895"/>
      <c r="I974" s="1895"/>
      <c r="J974" s="1895"/>
    </row>
    <row r="975" spans="1:10" ht="15.75" customHeight="1">
      <c r="A975" s="1999"/>
      <c r="B975" s="1895"/>
      <c r="C975" s="1895"/>
      <c r="D975" s="1895"/>
      <c r="E975" s="1895"/>
      <c r="F975" s="1895"/>
      <c r="G975" s="1895"/>
      <c r="H975" s="1895"/>
      <c r="I975" s="1895"/>
      <c r="J975" s="1895"/>
    </row>
    <row r="976" spans="1:10" ht="15.75" customHeight="1">
      <c r="A976" s="1999"/>
      <c r="B976" s="1895"/>
      <c r="C976" s="1895"/>
      <c r="D976" s="1895"/>
      <c r="E976" s="1895"/>
      <c r="F976" s="1895"/>
      <c r="G976" s="1895"/>
      <c r="H976" s="1895"/>
      <c r="I976" s="1895"/>
      <c r="J976" s="1895"/>
    </row>
    <row r="977" spans="1:10" ht="15.75" customHeight="1">
      <c r="A977" s="1999"/>
      <c r="B977" s="1895"/>
      <c r="C977" s="1895"/>
      <c r="D977" s="1895"/>
      <c r="E977" s="1895"/>
      <c r="F977" s="1895"/>
      <c r="G977" s="1895"/>
      <c r="H977" s="1895"/>
      <c r="I977" s="1895"/>
      <c r="J977" s="1895"/>
    </row>
    <row r="978" spans="1:10" ht="15.75" customHeight="1">
      <c r="A978" s="1999"/>
      <c r="B978" s="1895"/>
      <c r="C978" s="1895"/>
      <c r="D978" s="1895"/>
      <c r="E978" s="1895"/>
      <c r="F978" s="1895"/>
      <c r="G978" s="1895"/>
      <c r="H978" s="1895"/>
      <c r="I978" s="1895"/>
      <c r="J978" s="1895"/>
    </row>
    <row r="979" spans="1:10" ht="15.75" customHeight="1">
      <c r="A979" s="1999"/>
      <c r="B979" s="1895"/>
      <c r="C979" s="1895"/>
      <c r="D979" s="1895"/>
      <c r="E979" s="1895"/>
      <c r="F979" s="1895"/>
      <c r="G979" s="1895"/>
      <c r="H979" s="1895"/>
      <c r="I979" s="1895"/>
      <c r="J979" s="1895"/>
    </row>
    <row r="980" spans="1:10" ht="15.75" customHeight="1">
      <c r="A980" s="1999"/>
      <c r="B980" s="1895"/>
      <c r="C980" s="1895"/>
      <c r="D980" s="1895"/>
      <c r="E980" s="1895"/>
      <c r="F980" s="1895"/>
      <c r="G980" s="1895"/>
      <c r="H980" s="1895"/>
      <c r="I980" s="1895"/>
      <c r="J980" s="1895"/>
    </row>
    <row r="981" spans="1:10" ht="15.75" customHeight="1">
      <c r="A981" s="1999"/>
      <c r="B981" s="1895"/>
      <c r="C981" s="1895"/>
      <c r="D981" s="1895"/>
      <c r="E981" s="1895"/>
      <c r="F981" s="1895"/>
      <c r="G981" s="1895"/>
      <c r="H981" s="1895"/>
      <c r="I981" s="1895"/>
      <c r="J981" s="1895"/>
    </row>
    <row r="982" spans="1:10" ht="15.75" customHeight="1">
      <c r="A982" s="1999"/>
      <c r="B982" s="1895"/>
      <c r="C982" s="1895"/>
      <c r="D982" s="1895"/>
      <c r="E982" s="1895"/>
      <c r="F982" s="1895"/>
      <c r="G982" s="1895"/>
      <c r="H982" s="1895"/>
      <c r="I982" s="1895"/>
      <c r="J982" s="1895"/>
    </row>
    <row r="983" spans="1:10" ht="15.75" customHeight="1">
      <c r="A983" s="1999"/>
      <c r="B983" s="1895"/>
      <c r="C983" s="1895"/>
      <c r="D983" s="1895"/>
      <c r="E983" s="1895"/>
      <c r="F983" s="1895"/>
      <c r="G983" s="1895"/>
      <c r="H983" s="1895"/>
      <c r="I983" s="1895"/>
      <c r="J983" s="1895"/>
    </row>
    <row r="984" spans="1:10" ht="15.75" customHeight="1">
      <c r="A984" s="1999"/>
      <c r="B984" s="1895"/>
      <c r="C984" s="1895"/>
      <c r="D984" s="1895"/>
      <c r="E984" s="1895"/>
      <c r="F984" s="1895"/>
      <c r="G984" s="1895"/>
      <c r="H984" s="1895"/>
      <c r="I984" s="1895"/>
      <c r="J984" s="1895"/>
    </row>
    <row r="985" spans="1:10" ht="15.75" customHeight="1">
      <c r="A985" s="1999"/>
      <c r="B985" s="1895"/>
      <c r="C985" s="1895"/>
      <c r="D985" s="1895"/>
      <c r="E985" s="1895"/>
      <c r="F985" s="1895"/>
      <c r="G985" s="1895"/>
      <c r="H985" s="1895"/>
      <c r="I985" s="1895"/>
      <c r="J985" s="1895"/>
    </row>
    <row r="986" spans="1:10" ht="15.75" customHeight="1">
      <c r="A986" s="1999"/>
      <c r="B986" s="1895"/>
      <c r="C986" s="1895"/>
      <c r="D986" s="1895"/>
      <c r="E986" s="1895"/>
      <c r="F986" s="1895"/>
      <c r="G986" s="1895"/>
      <c r="H986" s="1895"/>
      <c r="I986" s="1895"/>
      <c r="J986" s="1895"/>
    </row>
    <row r="987" spans="1:10" ht="15.75" customHeight="1">
      <c r="A987" s="1999"/>
      <c r="B987" s="1895"/>
      <c r="C987" s="1895"/>
      <c r="D987" s="1895"/>
      <c r="E987" s="1895"/>
      <c r="F987" s="1895"/>
      <c r="G987" s="1895"/>
      <c r="H987" s="1895"/>
      <c r="I987" s="1895"/>
      <c r="J987" s="1895"/>
    </row>
    <row r="988" spans="1:10" ht="15.75" customHeight="1">
      <c r="A988" s="1999"/>
      <c r="B988" s="1895"/>
      <c r="C988" s="1895"/>
      <c r="D988" s="1895"/>
      <c r="E988" s="1895"/>
      <c r="F988" s="1895"/>
      <c r="G988" s="1895"/>
      <c r="H988" s="1895"/>
      <c r="I988" s="1895"/>
      <c r="J988" s="1895"/>
    </row>
    <row r="989" spans="1:10" ht="15.75" customHeight="1">
      <c r="A989" s="1999"/>
      <c r="B989" s="1895"/>
      <c r="C989" s="1895"/>
      <c r="D989" s="1895"/>
      <c r="E989" s="1895"/>
      <c r="F989" s="1895"/>
      <c r="G989" s="1895"/>
      <c r="H989" s="1895"/>
      <c r="I989" s="1895"/>
      <c r="J989" s="1895"/>
    </row>
    <row r="990" spans="1:10" ht="15.75" customHeight="1">
      <c r="A990" s="1999"/>
      <c r="B990" s="1895"/>
      <c r="C990" s="1895"/>
      <c r="D990" s="1895"/>
      <c r="E990" s="1895"/>
      <c r="F990" s="1895"/>
      <c r="G990" s="1895"/>
      <c r="H990" s="1895"/>
      <c r="I990" s="1895"/>
      <c r="J990" s="1895"/>
    </row>
    <row r="991" spans="1:10" ht="15.75" customHeight="1">
      <c r="A991" s="1999"/>
      <c r="B991" s="1895"/>
      <c r="C991" s="1895"/>
      <c r="D991" s="1895"/>
      <c r="E991" s="1895"/>
      <c r="F991" s="1895"/>
      <c r="G991" s="1895"/>
      <c r="H991" s="1895"/>
      <c r="I991" s="1895"/>
      <c r="J991" s="1895"/>
    </row>
    <row r="992" spans="1:10" ht="15.75" customHeight="1">
      <c r="A992" s="1999"/>
      <c r="B992" s="1895"/>
      <c r="C992" s="1895"/>
      <c r="D992" s="1895"/>
      <c r="E992" s="1895"/>
      <c r="F992" s="1895"/>
      <c r="G992" s="1895"/>
      <c r="H992" s="1895"/>
      <c r="I992" s="1895"/>
      <c r="J992" s="1895"/>
    </row>
    <row r="993" spans="1:10" ht="15.75" customHeight="1">
      <c r="A993" s="1999"/>
      <c r="B993" s="1895"/>
      <c r="C993" s="1895"/>
      <c r="D993" s="1895"/>
      <c r="E993" s="1895"/>
      <c r="F993" s="1895"/>
      <c r="G993" s="1895"/>
      <c r="H993" s="1895"/>
      <c r="I993" s="1895"/>
      <c r="J993" s="1895"/>
    </row>
    <row r="994" spans="1:10" ht="15.75" customHeight="1">
      <c r="A994" s="1999"/>
      <c r="B994" s="1895"/>
      <c r="C994" s="1895"/>
      <c r="D994" s="1895"/>
      <c r="E994" s="1895"/>
      <c r="F994" s="1895"/>
      <c r="G994" s="1895"/>
      <c r="H994" s="1895"/>
      <c r="I994" s="1895"/>
      <c r="J994" s="1895"/>
    </row>
    <row r="995" spans="1:10" ht="15.75" customHeight="1">
      <c r="A995" s="1999"/>
      <c r="B995" s="1895"/>
      <c r="C995" s="1895"/>
      <c r="D995" s="1895"/>
      <c r="E995" s="1895"/>
      <c r="F995" s="1895"/>
      <c r="G995" s="1895"/>
      <c r="H995" s="1895"/>
      <c r="I995" s="1895"/>
      <c r="J995" s="1895"/>
    </row>
    <row r="996" spans="1:10" ht="15.75" customHeight="1">
      <c r="A996" s="1999"/>
      <c r="B996" s="1895"/>
      <c r="C996" s="1895"/>
      <c r="D996" s="1895"/>
      <c r="E996" s="1895"/>
      <c r="F996" s="1895"/>
      <c r="G996" s="1895"/>
      <c r="H996" s="1895"/>
      <c r="I996" s="1895"/>
      <c r="J996" s="1895"/>
    </row>
    <row r="997" spans="1:10" ht="15.75" customHeight="1">
      <c r="A997" s="1999"/>
      <c r="B997" s="1895"/>
      <c r="C997" s="1895"/>
      <c r="D997" s="1895"/>
      <c r="E997" s="1895"/>
      <c r="F997" s="1895"/>
      <c r="G997" s="1895"/>
      <c r="H997" s="1895"/>
      <c r="I997" s="1895"/>
      <c r="J997" s="1895"/>
    </row>
    <row r="998" spans="1:10" ht="15.75" customHeight="1">
      <c r="A998" s="1999"/>
      <c r="B998" s="1895"/>
      <c r="C998" s="1895"/>
      <c r="D998" s="1895"/>
      <c r="E998" s="1895"/>
      <c r="F998" s="1895"/>
      <c r="G998" s="1895"/>
      <c r="H998" s="1895"/>
      <c r="I998" s="1895"/>
      <c r="J998" s="1895"/>
    </row>
    <row r="999" spans="1:10" ht="15.75" customHeight="1">
      <c r="A999" s="1999"/>
      <c r="B999" s="1895"/>
      <c r="C999" s="1895"/>
      <c r="D999" s="1895"/>
      <c r="E999" s="1895"/>
      <c r="F999" s="1895"/>
      <c r="G999" s="1895"/>
      <c r="H999" s="1895"/>
      <c r="I999" s="1895"/>
      <c r="J999" s="1895"/>
    </row>
    <row r="1000" spans="1:10" ht="15.75" customHeight="1">
      <c r="A1000" s="1999"/>
      <c r="B1000" s="1895"/>
      <c r="C1000" s="1895"/>
      <c r="D1000" s="1895"/>
      <c r="E1000" s="1895"/>
      <c r="F1000" s="1895"/>
      <c r="G1000" s="1895"/>
      <c r="H1000" s="1895"/>
      <c r="I1000" s="1895"/>
      <c r="J1000" s="1895"/>
    </row>
    <row r="1001" spans="1:10" ht="15.75" customHeight="1">
      <c r="A1001" s="1999"/>
      <c r="D1001" s="1895"/>
      <c r="E1001" s="1895"/>
      <c r="F1001" s="1895"/>
      <c r="G1001" s="1895"/>
      <c r="H1001" s="1895"/>
      <c r="I1001" s="1895"/>
      <c r="J1001" s="1895"/>
    </row>
  </sheetData>
  <mergeCells count="13">
    <mergeCell ref="B1:J1"/>
    <mergeCell ref="B2:J2"/>
    <mergeCell ref="B3:H3"/>
    <mergeCell ref="B4:J4"/>
    <mergeCell ref="B5:B6"/>
    <mergeCell ref="C5:C6"/>
    <mergeCell ref="F5:G5"/>
    <mergeCell ref="B36:C36"/>
    <mergeCell ref="H5:J5"/>
    <mergeCell ref="B30:B31"/>
    <mergeCell ref="D5:E5"/>
    <mergeCell ref="B32:H32"/>
    <mergeCell ref="B35:C35"/>
  </mergeCells>
  <pageMargins left="0.39370078740157483" right="0.39370078740157483" top="0.51181102362204722" bottom="0.51181102362204722" header="0" footer="0"/>
  <pageSetup scale="16"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1"/>
  <sheetViews>
    <sheetView showGridLines="0" zoomScale="90" zoomScaleNormal="90" workbookViewId="0"/>
  </sheetViews>
  <sheetFormatPr defaultColWidth="14.44140625" defaultRowHeight="15" customHeight="1"/>
  <cols>
    <col min="1" max="1" width="9.109375" style="1893" customWidth="1"/>
    <col min="2" max="2" width="5.109375" style="1893" customWidth="1"/>
    <col min="3" max="3" width="60.88671875" style="1893" customWidth="1"/>
    <col min="4" max="5" width="16" style="1893" customWidth="1"/>
    <col min="6" max="6" width="17.109375" style="1893" bestFit="1" customWidth="1"/>
    <col min="7" max="7" width="16.109375" style="1893" customWidth="1"/>
    <col min="8" max="8" width="15.6640625" style="1893" customWidth="1"/>
    <col min="9" max="9" width="15" style="1893" bestFit="1" customWidth="1"/>
    <col min="10" max="10" width="11.44140625" style="1893" customWidth="1"/>
    <col min="11" max="11" width="8.5546875" style="1893" customWidth="1"/>
    <col min="12" max="16384" width="14.44140625" style="1893"/>
  </cols>
  <sheetData>
    <row r="1" spans="1:11" ht="15.75" customHeight="1">
      <c r="A1" s="1896"/>
      <c r="B1" s="3046" t="s">
        <v>1611</v>
      </c>
      <c r="C1" s="3047"/>
      <c r="D1" s="3047"/>
      <c r="E1" s="3047"/>
      <c r="F1" s="3047"/>
      <c r="G1" s="3047"/>
      <c r="H1" s="3047"/>
      <c r="I1" s="3047"/>
      <c r="J1" s="3047"/>
      <c r="K1" s="1896"/>
    </row>
    <row r="2" spans="1:11" ht="15" customHeight="1">
      <c r="A2" s="1896"/>
      <c r="B2" s="3062" t="s">
        <v>18</v>
      </c>
      <c r="C2" s="3047"/>
      <c r="D2" s="3047"/>
      <c r="E2" s="3047"/>
      <c r="F2" s="3047"/>
      <c r="G2" s="3047"/>
      <c r="H2" s="3047"/>
      <c r="I2" s="3047"/>
      <c r="J2" s="3047"/>
      <c r="K2" s="1896"/>
    </row>
    <row r="3" spans="1:11" ht="15" customHeight="1">
      <c r="A3" s="1896"/>
      <c r="B3" s="3062"/>
      <c r="C3" s="3047"/>
      <c r="D3" s="3047"/>
      <c r="E3" s="3047"/>
      <c r="F3" s="3047"/>
      <c r="G3" s="3047"/>
      <c r="H3" s="3047"/>
      <c r="I3" s="3047"/>
      <c r="J3" s="3047"/>
      <c r="K3" s="1896"/>
    </row>
    <row r="4" spans="1:11" ht="15" customHeight="1" thickBot="1">
      <c r="A4" s="1896"/>
      <c r="B4" s="3071" t="s">
        <v>126</v>
      </c>
      <c r="C4" s="3047"/>
      <c r="D4" s="3047"/>
      <c r="E4" s="3047"/>
      <c r="F4" s="3047"/>
      <c r="G4" s="3047"/>
      <c r="H4" s="3047"/>
      <c r="I4" s="3047"/>
      <c r="J4" s="3047"/>
      <c r="K4" s="1896"/>
    </row>
    <row r="5" spans="1:11" ht="19.5" customHeight="1" thickTop="1">
      <c r="A5" s="1896"/>
      <c r="B5" s="3063" t="s">
        <v>127</v>
      </c>
      <c r="C5" s="3064" t="s">
        <v>65</v>
      </c>
      <c r="D5" s="3066" t="s">
        <v>1473</v>
      </c>
      <c r="E5" s="3055"/>
      <c r="F5" s="3058" t="s">
        <v>1472</v>
      </c>
      <c r="G5" s="3055"/>
      <c r="H5" s="1981" t="s">
        <v>434</v>
      </c>
      <c r="I5" s="3059" t="s">
        <v>757</v>
      </c>
      <c r="J5" s="3057"/>
      <c r="K5" s="1896"/>
    </row>
    <row r="6" spans="1:11" ht="15.6">
      <c r="A6" s="1896"/>
      <c r="B6" s="3051"/>
      <c r="C6" s="3065"/>
      <c r="D6" s="1948" t="s">
        <v>1471</v>
      </c>
      <c r="E6" s="1947" t="s">
        <v>506</v>
      </c>
      <c r="F6" s="1948" t="s">
        <v>66</v>
      </c>
      <c r="G6" s="1947" t="s">
        <v>506</v>
      </c>
      <c r="H6" s="1947" t="s">
        <v>506</v>
      </c>
      <c r="I6" s="1980" t="s">
        <v>221</v>
      </c>
      <c r="J6" s="1979" t="s">
        <v>432</v>
      </c>
      <c r="K6" s="1896"/>
    </row>
    <row r="7" spans="1:11" ht="15" customHeight="1">
      <c r="A7" s="1896"/>
      <c r="B7" s="2040"/>
      <c r="C7" s="1967" t="s">
        <v>1538</v>
      </c>
      <c r="D7" s="1990">
        <v>752129.52904279984</v>
      </c>
      <c r="E7" s="1990">
        <v>402918.09769149998</v>
      </c>
      <c r="F7" s="1990">
        <v>973369.10464650008</v>
      </c>
      <c r="G7" s="1990">
        <v>556848.34670860018</v>
      </c>
      <c r="H7" s="1990">
        <v>453512.75808489998</v>
      </c>
      <c r="I7" s="1965">
        <v>38.203855795764994</v>
      </c>
      <c r="J7" s="1977">
        <v>-18.557222847924859</v>
      </c>
      <c r="K7" s="1896"/>
    </row>
    <row r="8" spans="1:11" ht="15" customHeight="1">
      <c r="A8" s="1896"/>
      <c r="B8" s="1974">
        <v>1</v>
      </c>
      <c r="C8" s="2041" t="s">
        <v>1610</v>
      </c>
      <c r="D8" s="1992">
        <v>6593.1339822</v>
      </c>
      <c r="E8" s="1992">
        <v>3327.4685264</v>
      </c>
      <c r="F8" s="1992">
        <v>6856.1285989999997</v>
      </c>
      <c r="G8" s="1992">
        <v>4030.0125521</v>
      </c>
      <c r="H8" s="1992">
        <v>2812.2122956999997</v>
      </c>
      <c r="I8" s="1971">
        <v>21.113468696278993</v>
      </c>
      <c r="J8" s="1970">
        <v>-30.2182745253589</v>
      </c>
      <c r="K8" s="1896"/>
    </row>
    <row r="9" spans="1:11" ht="15" customHeight="1">
      <c r="A9" s="1896"/>
      <c r="B9" s="1974">
        <v>2</v>
      </c>
      <c r="C9" s="2041" t="s">
        <v>1609</v>
      </c>
      <c r="D9" s="1992">
        <v>5247.2693096000003</v>
      </c>
      <c r="E9" s="1992">
        <v>2677.2000042</v>
      </c>
      <c r="F9" s="1992">
        <v>7158.0461273000001</v>
      </c>
      <c r="G9" s="1992">
        <v>4194.2949687999999</v>
      </c>
      <c r="H9" s="1992">
        <v>4659.8602381000001</v>
      </c>
      <c r="I9" s="1971">
        <v>56.667225542356817</v>
      </c>
      <c r="J9" s="1970">
        <v>11.099964899063819</v>
      </c>
      <c r="K9" s="1896"/>
    </row>
    <row r="10" spans="1:11" ht="15" customHeight="1">
      <c r="A10" s="1896"/>
      <c r="B10" s="1974">
        <v>3</v>
      </c>
      <c r="C10" s="2041" t="s">
        <v>1608</v>
      </c>
      <c r="D10" s="1992">
        <v>7094.4786948000001</v>
      </c>
      <c r="E10" s="1992">
        <v>4515.5125504999996</v>
      </c>
      <c r="F10" s="1992">
        <v>7355.5557803000002</v>
      </c>
      <c r="G10" s="1992">
        <v>4694.3073433999998</v>
      </c>
      <c r="H10" s="1992">
        <v>4466.2061414</v>
      </c>
      <c r="I10" s="1971">
        <v>3.9595680645423625</v>
      </c>
      <c r="J10" s="1970">
        <v>-4.8591024258499154</v>
      </c>
      <c r="K10" s="1896"/>
    </row>
    <row r="11" spans="1:11" ht="15" customHeight="1">
      <c r="A11" s="1896"/>
      <c r="B11" s="1974">
        <v>4</v>
      </c>
      <c r="C11" s="2041" t="s">
        <v>1607</v>
      </c>
      <c r="D11" s="1992">
        <v>6564.4523026000006</v>
      </c>
      <c r="E11" s="1992">
        <v>3042.0871543000003</v>
      </c>
      <c r="F11" s="1992">
        <v>6251.7405533000001</v>
      </c>
      <c r="G11" s="1992">
        <v>3439.7776634000002</v>
      </c>
      <c r="H11" s="1992">
        <v>3057.3152849000003</v>
      </c>
      <c r="I11" s="1971">
        <v>13.072949226252861</v>
      </c>
      <c r="J11" s="1970">
        <v>-11.118811037395959</v>
      </c>
      <c r="K11" s="1896"/>
    </row>
    <row r="12" spans="1:11" ht="15" customHeight="1">
      <c r="A12" s="1896"/>
      <c r="B12" s="1974">
        <v>5</v>
      </c>
      <c r="C12" s="2041" t="s">
        <v>1606</v>
      </c>
      <c r="D12" s="1992">
        <v>545.35012829999994</v>
      </c>
      <c r="E12" s="1992">
        <v>263.4645878</v>
      </c>
      <c r="F12" s="1992">
        <v>984.82534110000006</v>
      </c>
      <c r="G12" s="1992">
        <v>497.95212289999995</v>
      </c>
      <c r="H12" s="1992">
        <v>539.75122070000009</v>
      </c>
      <c r="I12" s="1971">
        <v>89.001537951659373</v>
      </c>
      <c r="J12" s="1970">
        <v>8.3942001404810451</v>
      </c>
      <c r="K12" s="1896"/>
    </row>
    <row r="13" spans="1:11" ht="15" customHeight="1">
      <c r="A13" s="1896"/>
      <c r="B13" s="1974">
        <v>6</v>
      </c>
      <c r="C13" s="2041" t="s">
        <v>1605</v>
      </c>
      <c r="D13" s="1992">
        <v>3981.6162896999999</v>
      </c>
      <c r="E13" s="1992">
        <v>3107.6516113000002</v>
      </c>
      <c r="F13" s="1992">
        <v>689.35343250000005</v>
      </c>
      <c r="G13" s="1992">
        <v>544.36505390000002</v>
      </c>
      <c r="H13" s="1992">
        <v>209.64806300000001</v>
      </c>
      <c r="I13" s="1971">
        <v>-82.483073330337703</v>
      </c>
      <c r="J13" s="1970">
        <v>-61.487597064136224</v>
      </c>
      <c r="K13" s="1896"/>
    </row>
    <row r="14" spans="1:11" ht="15" customHeight="1">
      <c r="A14" s="1896"/>
      <c r="B14" s="1974">
        <v>7</v>
      </c>
      <c r="C14" s="2041" t="s">
        <v>1565</v>
      </c>
      <c r="D14" s="1992">
        <v>1088.8538547999999</v>
      </c>
      <c r="E14" s="1992">
        <v>868.79841060000001</v>
      </c>
      <c r="F14" s="1992">
        <v>1826.0002800999998</v>
      </c>
      <c r="G14" s="1992">
        <v>774.57689689999995</v>
      </c>
      <c r="H14" s="1992">
        <v>993.76663239999993</v>
      </c>
      <c r="I14" s="1971">
        <v>-10.845037531195512</v>
      </c>
      <c r="J14" s="1970">
        <v>28.2979955091919</v>
      </c>
      <c r="K14" s="1896"/>
    </row>
    <row r="15" spans="1:11" ht="15" customHeight="1">
      <c r="A15" s="1896"/>
      <c r="B15" s="1974">
        <v>8</v>
      </c>
      <c r="C15" s="2041" t="s">
        <v>1604</v>
      </c>
      <c r="D15" s="1992">
        <v>9176.6591509999998</v>
      </c>
      <c r="E15" s="1992">
        <v>4999.5801753000005</v>
      </c>
      <c r="F15" s="1992">
        <v>11979.1034549</v>
      </c>
      <c r="G15" s="1992">
        <v>6878.3461716000002</v>
      </c>
      <c r="H15" s="1992">
        <v>6467.2941822000003</v>
      </c>
      <c r="I15" s="1971">
        <v>37.578475200415483</v>
      </c>
      <c r="J15" s="1970">
        <v>-5.9760293992935694</v>
      </c>
      <c r="K15" s="1896"/>
    </row>
    <row r="16" spans="1:11" ht="15" customHeight="1">
      <c r="A16" s="1896"/>
      <c r="B16" s="1974">
        <v>9</v>
      </c>
      <c r="C16" s="2041" t="s">
        <v>1562</v>
      </c>
      <c r="D16" s="1992">
        <v>5739.6456802000002</v>
      </c>
      <c r="E16" s="1992">
        <v>4969.0100006000002</v>
      </c>
      <c r="F16" s="1992">
        <v>16511.504036599999</v>
      </c>
      <c r="G16" s="1992">
        <v>7148.7711701000007</v>
      </c>
      <c r="H16" s="1992">
        <v>10080.3403395</v>
      </c>
      <c r="I16" s="1971">
        <v>43.867111743321054</v>
      </c>
      <c r="J16" s="1970">
        <v>41.008015218914771</v>
      </c>
      <c r="K16" s="1896"/>
    </row>
    <row r="17" spans="1:11" ht="15" customHeight="1">
      <c r="A17" s="1896"/>
      <c r="B17" s="1974">
        <v>10</v>
      </c>
      <c r="C17" s="2041" t="s">
        <v>1603</v>
      </c>
      <c r="D17" s="1992">
        <v>3444.3156499000002</v>
      </c>
      <c r="E17" s="1992">
        <v>2556.0577204000001</v>
      </c>
      <c r="F17" s="1992">
        <v>3853.0174793000001</v>
      </c>
      <c r="G17" s="1992">
        <v>3176.4143681</v>
      </c>
      <c r="H17" s="1992">
        <v>324.06211020000001</v>
      </c>
      <c r="I17" s="1971">
        <v>24.270056296026034</v>
      </c>
      <c r="J17" s="1970">
        <v>-89.797864111984836</v>
      </c>
      <c r="K17" s="1896"/>
    </row>
    <row r="18" spans="1:11" ht="15" customHeight="1">
      <c r="A18" s="1896"/>
      <c r="B18" s="1974">
        <v>11</v>
      </c>
      <c r="C18" s="2041" t="s">
        <v>1602</v>
      </c>
      <c r="D18" s="1992">
        <v>824.68438570000001</v>
      </c>
      <c r="E18" s="1992">
        <v>531.42930610000008</v>
      </c>
      <c r="F18" s="1992">
        <v>903.11209610000003</v>
      </c>
      <c r="G18" s="1992">
        <v>573.01256079999996</v>
      </c>
      <c r="H18" s="1992">
        <v>342.99674329999999</v>
      </c>
      <c r="I18" s="1971">
        <v>7.8247951745768152</v>
      </c>
      <c r="J18" s="1970">
        <v>-40.141496580610379</v>
      </c>
      <c r="K18" s="1896"/>
    </row>
    <row r="19" spans="1:11" ht="15" customHeight="1">
      <c r="A19" s="1896"/>
      <c r="B19" s="1974">
        <v>12</v>
      </c>
      <c r="C19" s="2041" t="s">
        <v>1601</v>
      </c>
      <c r="D19" s="1992">
        <v>2871.5418343000001</v>
      </c>
      <c r="E19" s="1992">
        <v>1653.9659192000001</v>
      </c>
      <c r="F19" s="1992">
        <v>3512.7196724999999</v>
      </c>
      <c r="G19" s="1992">
        <v>2262.9267031999998</v>
      </c>
      <c r="H19" s="1992">
        <v>2036.2046220999998</v>
      </c>
      <c r="I19" s="1971">
        <v>36.818218376261669</v>
      </c>
      <c r="J19" s="1970">
        <v>-10.018975903169681</v>
      </c>
      <c r="K19" s="1896"/>
    </row>
    <row r="20" spans="1:11" ht="15" customHeight="1">
      <c r="A20" s="1896"/>
      <c r="B20" s="1974">
        <v>13</v>
      </c>
      <c r="C20" s="2041" t="s">
        <v>1600</v>
      </c>
      <c r="D20" s="1992">
        <v>2472.5040884</v>
      </c>
      <c r="E20" s="1992">
        <v>1525.1349645999999</v>
      </c>
      <c r="F20" s="1992">
        <v>2103.5876321999999</v>
      </c>
      <c r="G20" s="1992">
        <v>1402.4738109</v>
      </c>
      <c r="H20" s="1992">
        <v>955.33281829999999</v>
      </c>
      <c r="I20" s="1971">
        <v>-8.0426425560422778</v>
      </c>
      <c r="J20" s="1970">
        <v>-31.882306045562391</v>
      </c>
      <c r="K20" s="1896"/>
    </row>
    <row r="21" spans="1:11" ht="15" customHeight="1">
      <c r="A21" s="1896"/>
      <c r="B21" s="1974">
        <v>14</v>
      </c>
      <c r="C21" s="2041" t="s">
        <v>1599</v>
      </c>
      <c r="D21" s="1992">
        <v>3628.1404914</v>
      </c>
      <c r="E21" s="1992">
        <v>2314.4794609</v>
      </c>
      <c r="F21" s="1992">
        <v>3780.8757103000003</v>
      </c>
      <c r="G21" s="1992">
        <v>2462.8049660000001</v>
      </c>
      <c r="H21" s="1992">
        <v>1882.6444289999999</v>
      </c>
      <c r="I21" s="1971">
        <v>6.4085902513182358</v>
      </c>
      <c r="J21" s="1970">
        <v>-23.556901379092</v>
      </c>
      <c r="K21" s="1896"/>
    </row>
    <row r="22" spans="1:11" ht="15" customHeight="1">
      <c r="A22" s="1896"/>
      <c r="B22" s="1974">
        <v>15</v>
      </c>
      <c r="C22" s="2041" t="s">
        <v>1563</v>
      </c>
      <c r="D22" s="1992">
        <v>26587.963256900002</v>
      </c>
      <c r="E22" s="1992">
        <v>14610.103426899999</v>
      </c>
      <c r="F22" s="1992">
        <v>33671.032693100002</v>
      </c>
      <c r="G22" s="1992">
        <v>19621.1461346</v>
      </c>
      <c r="H22" s="1992">
        <v>15676.647062200002</v>
      </c>
      <c r="I22" s="1971">
        <v>34.298475248804273</v>
      </c>
      <c r="J22" s="1970">
        <v>-20.103306123612498</v>
      </c>
      <c r="K22" s="1896"/>
    </row>
    <row r="23" spans="1:11" ht="15" customHeight="1">
      <c r="A23" s="1896"/>
      <c r="B23" s="1974">
        <v>16</v>
      </c>
      <c r="C23" s="2041" t="s">
        <v>1598</v>
      </c>
      <c r="D23" s="1992">
        <v>5979.8075103000001</v>
      </c>
      <c r="E23" s="1992">
        <v>3389.7541848999999</v>
      </c>
      <c r="F23" s="1992">
        <v>7047.6818963000005</v>
      </c>
      <c r="G23" s="1992">
        <v>4229.7027896999998</v>
      </c>
      <c r="H23" s="1992">
        <v>3098.7071046000001</v>
      </c>
      <c r="I23" s="1971">
        <v>24.77904175298713</v>
      </c>
      <c r="J23" s="1970">
        <v>-26.739365419578753</v>
      </c>
      <c r="K23" s="1896"/>
    </row>
    <row r="24" spans="1:11" ht="15" customHeight="1">
      <c r="A24" s="1896"/>
      <c r="B24" s="1974">
        <v>17</v>
      </c>
      <c r="C24" s="2043" t="s">
        <v>1569</v>
      </c>
      <c r="D24" s="1992">
        <v>7879.6788346000003</v>
      </c>
      <c r="E24" s="1992">
        <v>4257.2050166999998</v>
      </c>
      <c r="F24" s="1992">
        <v>23981.702577799999</v>
      </c>
      <c r="G24" s="1992">
        <v>11476.1003206</v>
      </c>
      <c r="H24" s="1992">
        <v>23660.350852099997</v>
      </c>
      <c r="I24" s="1971">
        <v>169.56889028322567</v>
      </c>
      <c r="J24" s="1970">
        <v>106.17065197337845</v>
      </c>
      <c r="K24" s="1896"/>
    </row>
    <row r="25" spans="1:11" ht="15" customHeight="1">
      <c r="A25" s="1896"/>
      <c r="B25" s="1974">
        <v>18</v>
      </c>
      <c r="C25" s="2041" t="s">
        <v>1533</v>
      </c>
      <c r="D25" s="1992">
        <v>10357.0881102</v>
      </c>
      <c r="E25" s="1992">
        <v>4954.1963913</v>
      </c>
      <c r="F25" s="1992">
        <v>10932.777468600001</v>
      </c>
      <c r="G25" s="1992">
        <v>5800.8741801999995</v>
      </c>
      <c r="H25" s="1992">
        <v>4807.5382648000004</v>
      </c>
      <c r="I25" s="1971">
        <v>17.090113552761842</v>
      </c>
      <c r="J25" s="1970">
        <v>-17.123900373335655</v>
      </c>
      <c r="K25" s="1896"/>
    </row>
    <row r="26" spans="1:11" ht="15" customHeight="1">
      <c r="A26" s="1896"/>
      <c r="B26" s="1974">
        <v>19</v>
      </c>
      <c r="C26" s="2041" t="s">
        <v>1597</v>
      </c>
      <c r="D26" s="1992">
        <v>6102.0971653000006</v>
      </c>
      <c r="E26" s="1992">
        <v>2894.3419521999999</v>
      </c>
      <c r="F26" s="1992">
        <v>7521.2268992999998</v>
      </c>
      <c r="G26" s="1992">
        <v>4273.4801072999999</v>
      </c>
      <c r="H26" s="1992">
        <v>3753.0851384000002</v>
      </c>
      <c r="I26" s="1971">
        <v>47.649454621341889</v>
      </c>
      <c r="J26" s="1970">
        <v>-12.17731113363687</v>
      </c>
      <c r="K26" s="1896"/>
    </row>
    <row r="27" spans="1:11" ht="15" customHeight="1">
      <c r="A27" s="1896"/>
      <c r="B27" s="1974">
        <v>20</v>
      </c>
      <c r="C27" s="2041" t="s">
        <v>1596</v>
      </c>
      <c r="D27" s="1992">
        <v>25615.4480654</v>
      </c>
      <c r="E27" s="1992">
        <v>15197.038444</v>
      </c>
      <c r="F27" s="1992">
        <v>37250.415841800001</v>
      </c>
      <c r="G27" s="1992">
        <v>23562.499528200002</v>
      </c>
      <c r="H27" s="1992">
        <v>20574.960955099999</v>
      </c>
      <c r="I27" s="1971">
        <v>55.046653432023149</v>
      </c>
      <c r="J27" s="1970">
        <v>-12.679209052182539</v>
      </c>
      <c r="K27" s="1896"/>
    </row>
    <row r="28" spans="1:11" ht="15" customHeight="1">
      <c r="A28" s="1896"/>
      <c r="B28" s="1974">
        <v>21</v>
      </c>
      <c r="C28" s="2041" t="s">
        <v>1595</v>
      </c>
      <c r="D28" s="1992">
        <v>1239.3928747999998</v>
      </c>
      <c r="E28" s="1992">
        <v>698.4431072000001</v>
      </c>
      <c r="F28" s="1992">
        <v>1248.079283</v>
      </c>
      <c r="G28" s="1992">
        <v>787.32677960000001</v>
      </c>
      <c r="H28" s="1992">
        <v>720.10402520000002</v>
      </c>
      <c r="I28" s="1971">
        <v>12.725971733950825</v>
      </c>
      <c r="J28" s="1970">
        <v>-8.5381008422134919</v>
      </c>
      <c r="K28" s="1896"/>
    </row>
    <row r="29" spans="1:11" ht="15" customHeight="1">
      <c r="A29" s="1896"/>
      <c r="B29" s="1974">
        <v>22</v>
      </c>
      <c r="C29" s="2041" t="s">
        <v>1594</v>
      </c>
      <c r="D29" s="1992">
        <v>4936.7290597000001</v>
      </c>
      <c r="E29" s="1992">
        <v>2598.9142866999996</v>
      </c>
      <c r="F29" s="1992">
        <v>4418.1128715000004</v>
      </c>
      <c r="G29" s="1992">
        <v>2270.6036951999999</v>
      </c>
      <c r="H29" s="1992">
        <v>1828.3802115000001</v>
      </c>
      <c r="I29" s="1971">
        <v>-12.632605591501655</v>
      </c>
      <c r="J29" s="1970">
        <v>-19.476031182141096</v>
      </c>
      <c r="K29" s="1896"/>
    </row>
    <row r="30" spans="1:11" ht="15" customHeight="1">
      <c r="A30" s="1896"/>
      <c r="B30" s="1974">
        <v>23</v>
      </c>
      <c r="C30" s="2041" t="s">
        <v>1593</v>
      </c>
      <c r="D30" s="1992">
        <v>121.9941875</v>
      </c>
      <c r="E30" s="1992">
        <v>74.380292299999994</v>
      </c>
      <c r="F30" s="1992">
        <v>454.7570407</v>
      </c>
      <c r="G30" s="1992">
        <v>417.45757750000001</v>
      </c>
      <c r="H30" s="1992">
        <v>0.51047589999999998</v>
      </c>
      <c r="I30" s="1971" t="s">
        <v>73</v>
      </c>
      <c r="J30" s="1970">
        <v>-99.877717898173728</v>
      </c>
      <c r="K30" s="1896"/>
    </row>
    <row r="31" spans="1:11" ht="15" customHeight="1">
      <c r="A31" s="1896"/>
      <c r="B31" s="1974">
        <v>24</v>
      </c>
      <c r="C31" s="2041" t="s">
        <v>1560</v>
      </c>
      <c r="D31" s="1992">
        <v>71528.371923800005</v>
      </c>
      <c r="E31" s="1992">
        <v>38138.7859293</v>
      </c>
      <c r="F31" s="1992">
        <v>51330.341172400003</v>
      </c>
      <c r="G31" s="1992">
        <v>29874.676106900002</v>
      </c>
      <c r="H31" s="1992">
        <v>10489.001420299999</v>
      </c>
      <c r="I31" s="1971">
        <v>-21.668518336476783</v>
      </c>
      <c r="J31" s="1970">
        <v>-64.889991165871066</v>
      </c>
      <c r="K31" s="1896"/>
    </row>
    <row r="32" spans="1:11" ht="15" customHeight="1">
      <c r="A32" s="1896"/>
      <c r="B32" s="1974">
        <v>25</v>
      </c>
      <c r="C32" s="2041" t="s">
        <v>1592</v>
      </c>
      <c r="D32" s="1992">
        <v>17478.1776876</v>
      </c>
      <c r="E32" s="1992">
        <v>9780.2607372999992</v>
      </c>
      <c r="F32" s="1992">
        <v>18430.847752899997</v>
      </c>
      <c r="G32" s="1992">
        <v>13014.198111600001</v>
      </c>
      <c r="H32" s="1992">
        <v>2458.3717596000001</v>
      </c>
      <c r="I32" s="1971">
        <v>33.065962770976</v>
      </c>
      <c r="J32" s="1970">
        <v>-81.110078865260476</v>
      </c>
      <c r="K32" s="1896"/>
    </row>
    <row r="33" spans="1:11" ht="15" customHeight="1">
      <c r="A33" s="1896"/>
      <c r="B33" s="1974">
        <v>26</v>
      </c>
      <c r="C33" s="2041" t="s">
        <v>1571</v>
      </c>
      <c r="D33" s="1992">
        <v>29484.900105700002</v>
      </c>
      <c r="E33" s="1992">
        <v>14677.9445579</v>
      </c>
      <c r="F33" s="1992">
        <v>35683.834369800003</v>
      </c>
      <c r="G33" s="1992">
        <v>21870.210677400002</v>
      </c>
      <c r="H33" s="1992">
        <v>18908.729021799998</v>
      </c>
      <c r="I33" s="1971">
        <v>49.000499294221434</v>
      </c>
      <c r="J33" s="1970">
        <v>-13.541166563430995</v>
      </c>
      <c r="K33" s="1896"/>
    </row>
    <row r="34" spans="1:11" ht="15" customHeight="1">
      <c r="A34" s="1896"/>
      <c r="B34" s="1974">
        <v>27</v>
      </c>
      <c r="C34" s="2041" t="s">
        <v>1591</v>
      </c>
      <c r="D34" s="1992">
        <v>914.33928289999994</v>
      </c>
      <c r="E34" s="1992">
        <v>676.37424820000001</v>
      </c>
      <c r="F34" s="1992">
        <v>219.22817649999999</v>
      </c>
      <c r="G34" s="1992">
        <v>192.6632084</v>
      </c>
      <c r="H34" s="1992">
        <v>120.3885824</v>
      </c>
      <c r="I34" s="1971">
        <v>-71.515295132432271</v>
      </c>
      <c r="J34" s="1970">
        <v>-37.513455007946398</v>
      </c>
      <c r="K34" s="1896"/>
    </row>
    <row r="35" spans="1:11" ht="15" customHeight="1">
      <c r="A35" s="1896"/>
      <c r="B35" s="1974">
        <v>28</v>
      </c>
      <c r="C35" s="2041" t="s">
        <v>1574</v>
      </c>
      <c r="D35" s="1992">
        <v>45544.703992099996</v>
      </c>
      <c r="E35" s="1992">
        <v>24058.885892499999</v>
      </c>
      <c r="F35" s="1992">
        <v>55451.9717638</v>
      </c>
      <c r="G35" s="1992">
        <v>32965.118039699999</v>
      </c>
      <c r="H35" s="1992">
        <v>23161.806358900001</v>
      </c>
      <c r="I35" s="1971">
        <v>37.018472871083304</v>
      </c>
      <c r="J35" s="1970">
        <v>-29.73843948926207</v>
      </c>
      <c r="K35" s="1896"/>
    </row>
    <row r="36" spans="1:11" ht="15" customHeight="1">
      <c r="A36" s="1896"/>
      <c r="B36" s="1974">
        <v>29</v>
      </c>
      <c r="C36" s="2041" t="s">
        <v>1590</v>
      </c>
      <c r="D36" s="1992">
        <v>877.5153239</v>
      </c>
      <c r="E36" s="1992">
        <v>410.47675229999999</v>
      </c>
      <c r="F36" s="1992">
        <v>1251.7458333</v>
      </c>
      <c r="G36" s="1992">
        <v>624.42957089999993</v>
      </c>
      <c r="H36" s="1992">
        <v>835.15843900000004</v>
      </c>
      <c r="I36" s="1971">
        <v>52.123005115678488</v>
      </c>
      <c r="J36" s="1970">
        <v>33.747419712406227</v>
      </c>
      <c r="K36" s="1896"/>
    </row>
    <row r="37" spans="1:11" ht="15" customHeight="1">
      <c r="A37" s="1896"/>
      <c r="B37" s="1974">
        <v>30</v>
      </c>
      <c r="C37" s="2041" t="s">
        <v>1525</v>
      </c>
      <c r="D37" s="1992">
        <v>6667.6984523000001</v>
      </c>
      <c r="E37" s="1992">
        <v>3435.1047079</v>
      </c>
      <c r="F37" s="1992">
        <v>8696.5913457000006</v>
      </c>
      <c r="G37" s="1992">
        <v>4655.1909946000005</v>
      </c>
      <c r="H37" s="1992">
        <v>5366.8615906999994</v>
      </c>
      <c r="I37" s="1971">
        <v>35.518168744436387</v>
      </c>
      <c r="J37" s="1970">
        <v>15.287677711301928</v>
      </c>
      <c r="K37" s="1896"/>
    </row>
    <row r="38" spans="1:11" ht="15" customHeight="1">
      <c r="A38" s="1896"/>
      <c r="B38" s="1974">
        <v>31</v>
      </c>
      <c r="C38" s="2041" t="s">
        <v>1575</v>
      </c>
      <c r="D38" s="1992">
        <v>172685.66222170001</v>
      </c>
      <c r="E38" s="1992">
        <v>79265.024174899998</v>
      </c>
      <c r="F38" s="1992">
        <v>330704.92552649998</v>
      </c>
      <c r="G38" s="1992">
        <v>153523.01518049999</v>
      </c>
      <c r="H38" s="1992">
        <v>173925.61420820002</v>
      </c>
      <c r="I38" s="1971">
        <v>93.683174613998887</v>
      </c>
      <c r="J38" s="1970">
        <v>13.289602867499895</v>
      </c>
      <c r="K38" s="1896"/>
    </row>
    <row r="39" spans="1:11" ht="15" customHeight="1">
      <c r="A39" s="1896"/>
      <c r="B39" s="1974">
        <v>32</v>
      </c>
      <c r="C39" s="2041" t="s">
        <v>1589</v>
      </c>
      <c r="D39" s="1992">
        <v>3926.6860233000002</v>
      </c>
      <c r="E39" s="1992">
        <v>2024.2095587000001</v>
      </c>
      <c r="F39" s="1992">
        <v>7369.2130772</v>
      </c>
      <c r="G39" s="1992">
        <v>3817.5010863000002</v>
      </c>
      <c r="H39" s="1992">
        <v>3042.6943323</v>
      </c>
      <c r="I39" s="1971">
        <v>88.59218749820046</v>
      </c>
      <c r="J39" s="1970">
        <v>-20.296176385661713</v>
      </c>
      <c r="K39" s="1896"/>
    </row>
    <row r="40" spans="1:11" ht="15" customHeight="1">
      <c r="A40" s="1896"/>
      <c r="B40" s="1974">
        <v>33</v>
      </c>
      <c r="C40" s="2041" t="s">
        <v>1524</v>
      </c>
      <c r="D40" s="1992">
        <v>3647.5755614999998</v>
      </c>
      <c r="E40" s="1992">
        <v>1919.4104596</v>
      </c>
      <c r="F40" s="1992">
        <v>5834.7696507999999</v>
      </c>
      <c r="G40" s="1992">
        <v>3483.2098827</v>
      </c>
      <c r="H40" s="1992">
        <v>2947.2875983000004</v>
      </c>
      <c r="I40" s="1971">
        <v>81.472903061385395</v>
      </c>
      <c r="J40" s="1970">
        <v>-15.385874019873336</v>
      </c>
      <c r="K40" s="1896"/>
    </row>
    <row r="41" spans="1:11" ht="15" customHeight="1">
      <c r="A41" s="1896"/>
      <c r="B41" s="1974">
        <v>34</v>
      </c>
      <c r="C41" s="2042" t="s">
        <v>1588</v>
      </c>
      <c r="D41" s="1992">
        <v>6028.1042150000003</v>
      </c>
      <c r="E41" s="1992">
        <v>3307.4513084999999</v>
      </c>
      <c r="F41" s="1992">
        <v>7201.5479130000003</v>
      </c>
      <c r="G41" s="1992">
        <v>4271.9706770000003</v>
      </c>
      <c r="H41" s="1992">
        <v>2466.2718679</v>
      </c>
      <c r="I41" s="1971">
        <v>29.162012635567123</v>
      </c>
      <c r="J41" s="1970">
        <v>-42.268520681140444</v>
      </c>
      <c r="K41" s="1896"/>
    </row>
    <row r="42" spans="1:11" ht="15" customHeight="1">
      <c r="A42" s="1896"/>
      <c r="B42" s="1974">
        <v>35</v>
      </c>
      <c r="C42" s="2041" t="s">
        <v>1587</v>
      </c>
      <c r="D42" s="1992">
        <v>1444.1699251</v>
      </c>
      <c r="E42" s="1992">
        <v>819.84151859999997</v>
      </c>
      <c r="F42" s="1992">
        <v>1727.7848778</v>
      </c>
      <c r="G42" s="1992">
        <v>1199.0767641</v>
      </c>
      <c r="H42" s="1992">
        <v>1453.5720387000001</v>
      </c>
      <c r="I42" s="1971">
        <v>46.257140788331874</v>
      </c>
      <c r="J42" s="1970">
        <v>21.224268722363114</v>
      </c>
      <c r="K42" s="1896"/>
    </row>
    <row r="43" spans="1:11" ht="15" customHeight="1">
      <c r="A43" s="1896"/>
      <c r="B43" s="1974">
        <v>36</v>
      </c>
      <c r="C43" s="2041" t="s">
        <v>1586</v>
      </c>
      <c r="D43" s="1992">
        <v>209.60667519999998</v>
      </c>
      <c r="E43" s="1992">
        <v>151.3714622</v>
      </c>
      <c r="F43" s="1992">
        <v>182.14622519999998</v>
      </c>
      <c r="G43" s="1992">
        <v>115.8424412</v>
      </c>
      <c r="H43" s="1992">
        <v>43.140626299999994</v>
      </c>
      <c r="I43" s="1971">
        <v>-23.47141296227764</v>
      </c>
      <c r="J43" s="1970">
        <v>-62.759222049267379</v>
      </c>
      <c r="K43" s="1896"/>
    </row>
    <row r="44" spans="1:11" ht="15" customHeight="1">
      <c r="A44" s="1896"/>
      <c r="B44" s="1974">
        <v>37</v>
      </c>
      <c r="C44" s="2041" t="s">
        <v>1500</v>
      </c>
      <c r="D44" s="1992">
        <v>9274.8186142000013</v>
      </c>
      <c r="E44" s="1992">
        <v>6007.6595246999996</v>
      </c>
      <c r="F44" s="1992">
        <v>9574.7233492000014</v>
      </c>
      <c r="G44" s="1992">
        <v>7283.0380178000005</v>
      </c>
      <c r="H44" s="1992">
        <v>3174.9176051999998</v>
      </c>
      <c r="I44" s="1971">
        <v>21.229207278747843</v>
      </c>
      <c r="J44" s="1970">
        <v>-56.406686365766731</v>
      </c>
      <c r="K44" s="1896"/>
    </row>
    <row r="45" spans="1:11" ht="15" customHeight="1">
      <c r="A45" s="1896"/>
      <c r="B45" s="1974">
        <v>38</v>
      </c>
      <c r="C45" s="2041" t="s">
        <v>1568</v>
      </c>
      <c r="D45" s="1992">
        <v>50478.174360600002</v>
      </c>
      <c r="E45" s="1992">
        <v>30650.1668613</v>
      </c>
      <c r="F45" s="1992">
        <v>47355.962568399998</v>
      </c>
      <c r="G45" s="1992">
        <v>32207.130231799998</v>
      </c>
      <c r="H45" s="1992">
        <v>23462.835184200001</v>
      </c>
      <c r="I45" s="1971">
        <v>5.0797875833618278</v>
      </c>
      <c r="J45" s="1970">
        <v>-27.150183778144378</v>
      </c>
      <c r="K45" s="1896"/>
    </row>
    <row r="46" spans="1:11" ht="15" customHeight="1">
      <c r="A46" s="1896"/>
      <c r="B46" s="1974">
        <v>39</v>
      </c>
      <c r="C46" s="2041" t="s">
        <v>1585</v>
      </c>
      <c r="D46" s="1992">
        <v>1968.9697546</v>
      </c>
      <c r="E46" s="1992">
        <v>1024.2100934</v>
      </c>
      <c r="F46" s="1992">
        <v>1835.6441295999998</v>
      </c>
      <c r="G46" s="1992">
        <v>716.52830889999996</v>
      </c>
      <c r="H46" s="1992">
        <v>1541.8020042999999</v>
      </c>
      <c r="I46" s="1971">
        <v>-30.04088579898778</v>
      </c>
      <c r="J46" s="1970">
        <v>115.17670483486464</v>
      </c>
      <c r="K46" s="1896"/>
    </row>
    <row r="47" spans="1:11" ht="15" customHeight="1">
      <c r="A47" s="1896"/>
      <c r="B47" s="1974">
        <v>40</v>
      </c>
      <c r="C47" s="2041" t="s">
        <v>1584</v>
      </c>
      <c r="D47" s="1992">
        <v>3094.0385734000001</v>
      </c>
      <c r="E47" s="1992">
        <v>1807.7191789999999</v>
      </c>
      <c r="F47" s="1992">
        <v>3712.6391643000002</v>
      </c>
      <c r="G47" s="1992">
        <v>2382.0624775000001</v>
      </c>
      <c r="H47" s="1992">
        <v>1900.4000439000001</v>
      </c>
      <c r="I47" s="1971">
        <v>31.771710184416868</v>
      </c>
      <c r="J47" s="1970">
        <v>-20.220394643280304</v>
      </c>
      <c r="K47" s="1896"/>
    </row>
    <row r="48" spans="1:11" ht="15" customHeight="1">
      <c r="A48" s="1896"/>
      <c r="B48" s="1974">
        <v>41</v>
      </c>
      <c r="C48" s="2041" t="s">
        <v>1490</v>
      </c>
      <c r="D48" s="1992">
        <v>892.32497179999996</v>
      </c>
      <c r="E48" s="1992">
        <v>544.58766739999999</v>
      </c>
      <c r="F48" s="1992">
        <v>1135.7581874</v>
      </c>
      <c r="G48" s="1992">
        <v>759.64878959999999</v>
      </c>
      <c r="H48" s="1992">
        <v>706.50422179999998</v>
      </c>
      <c r="I48" s="1971">
        <v>39.490633937187106</v>
      </c>
      <c r="J48" s="1970">
        <v>-6.9959392455536946</v>
      </c>
      <c r="K48" s="1896"/>
    </row>
    <row r="49" spans="1:11" ht="15" customHeight="1">
      <c r="A49" s="1896"/>
      <c r="B49" s="1974">
        <v>42</v>
      </c>
      <c r="C49" s="2041" t="s">
        <v>1583</v>
      </c>
      <c r="D49" s="1992">
        <v>8554.0019171000004</v>
      </c>
      <c r="E49" s="1992">
        <v>2787.5018940999998</v>
      </c>
      <c r="F49" s="1992">
        <v>10995.679741</v>
      </c>
      <c r="G49" s="1992">
        <v>8258.3868034999996</v>
      </c>
      <c r="H49" s="1992">
        <v>502.67478210000002</v>
      </c>
      <c r="I49" s="1971">
        <v>196.2647961237129</v>
      </c>
      <c r="J49" s="1970">
        <v>-93.913160111524917</v>
      </c>
      <c r="K49" s="1896"/>
    </row>
    <row r="50" spans="1:11" ht="15" customHeight="1">
      <c r="A50" s="1896"/>
      <c r="B50" s="1974">
        <v>43</v>
      </c>
      <c r="C50" s="2041" t="s">
        <v>1499</v>
      </c>
      <c r="D50" s="1992">
        <v>123.4211751</v>
      </c>
      <c r="E50" s="1992">
        <v>97.162186200000008</v>
      </c>
      <c r="F50" s="1992">
        <v>65.252422600000003</v>
      </c>
      <c r="G50" s="1992">
        <v>58.254214500000003</v>
      </c>
      <c r="H50" s="1992">
        <v>67.563977299999991</v>
      </c>
      <c r="I50" s="1971">
        <v>-40.044355959540979</v>
      </c>
      <c r="J50" s="1970">
        <v>15.981269132038477</v>
      </c>
      <c r="K50" s="1896"/>
    </row>
    <row r="51" spans="1:11" ht="15" customHeight="1">
      <c r="A51" s="1896"/>
      <c r="B51" s="1974">
        <v>44</v>
      </c>
      <c r="C51" s="2042" t="s">
        <v>1567</v>
      </c>
      <c r="D51" s="1992">
        <v>12666.395398799999</v>
      </c>
      <c r="E51" s="1992">
        <v>7750.0006089999997</v>
      </c>
      <c r="F51" s="1992">
        <v>14187.871892700001</v>
      </c>
      <c r="G51" s="1992">
        <v>10603.881779399999</v>
      </c>
      <c r="H51" s="1992">
        <v>4591.7599676999998</v>
      </c>
      <c r="I51" s="1971">
        <v>36.82427027277668</v>
      </c>
      <c r="J51" s="1970">
        <v>-56.697367405393528</v>
      </c>
      <c r="K51" s="1896"/>
    </row>
    <row r="52" spans="1:11" ht="15" customHeight="1">
      <c r="A52" s="1896"/>
      <c r="B52" s="1974">
        <v>45</v>
      </c>
      <c r="C52" s="2041" t="s">
        <v>747</v>
      </c>
      <c r="D52" s="1992">
        <v>10795.369410200001</v>
      </c>
      <c r="E52" s="1992">
        <v>6736.6958775000003</v>
      </c>
      <c r="F52" s="1992">
        <v>11885.309110100001</v>
      </c>
      <c r="G52" s="1992">
        <v>7718.6079148999997</v>
      </c>
      <c r="H52" s="1992">
        <v>5169.1695632000001</v>
      </c>
      <c r="I52" s="1971">
        <v>14.57557317793583</v>
      </c>
      <c r="J52" s="1970">
        <v>-33.029768836665021</v>
      </c>
      <c r="K52" s="1896"/>
    </row>
    <row r="53" spans="1:11" ht="15" customHeight="1">
      <c r="A53" s="1896"/>
      <c r="B53" s="1974">
        <v>46</v>
      </c>
      <c r="C53" s="2041" t="s">
        <v>1520</v>
      </c>
      <c r="D53" s="1992">
        <v>12635.552715599999</v>
      </c>
      <c r="E53" s="1992">
        <v>7245.0319831000006</v>
      </c>
      <c r="F53" s="1992">
        <v>17520.952575700001</v>
      </c>
      <c r="G53" s="1992">
        <v>10875.121773899999</v>
      </c>
      <c r="H53" s="1992">
        <v>10246.0085918</v>
      </c>
      <c r="I53" s="1971">
        <v>50.104537830442489</v>
      </c>
      <c r="J53" s="1970">
        <v>-5.7848840241021771</v>
      </c>
      <c r="K53" s="1896"/>
    </row>
    <row r="54" spans="1:11" ht="15" customHeight="1">
      <c r="A54" s="1896"/>
      <c r="B54" s="1974">
        <v>47</v>
      </c>
      <c r="C54" s="2041" t="s">
        <v>1582</v>
      </c>
      <c r="D54" s="1992">
        <v>2583.2701191000001</v>
      </c>
      <c r="E54" s="1992">
        <v>1296.5663724000001</v>
      </c>
      <c r="F54" s="1992">
        <v>2984.2770725</v>
      </c>
      <c r="G54" s="1992">
        <v>1631.6152731</v>
      </c>
      <c r="H54" s="1992">
        <v>1687.6025207</v>
      </c>
      <c r="I54" s="1971">
        <v>25.841245603170314</v>
      </c>
      <c r="J54" s="1970">
        <v>3.4314000685729429</v>
      </c>
      <c r="K54" s="1896"/>
    </row>
    <row r="55" spans="1:11" ht="15" customHeight="1">
      <c r="A55" s="1896"/>
      <c r="B55" s="1974">
        <v>48</v>
      </c>
      <c r="C55" s="2041" t="s">
        <v>1581</v>
      </c>
      <c r="D55" s="1992">
        <v>10231.0599069</v>
      </c>
      <c r="E55" s="1992">
        <v>5827.8535776000008</v>
      </c>
      <c r="F55" s="1992">
        <v>11043.846844799999</v>
      </c>
      <c r="G55" s="1992">
        <v>6928.9489318000005</v>
      </c>
      <c r="H55" s="1992">
        <v>4532.8068701000002</v>
      </c>
      <c r="I55" s="1971">
        <v>18.893668818862942</v>
      </c>
      <c r="J55" s="1970">
        <v>-34.581609494955991</v>
      </c>
      <c r="K55" s="1896"/>
    </row>
    <row r="56" spans="1:11" ht="15" customHeight="1">
      <c r="A56" s="1896"/>
      <c r="B56" s="1974">
        <v>49</v>
      </c>
      <c r="C56" s="2041" t="s">
        <v>1517</v>
      </c>
      <c r="D56" s="1992">
        <v>15277.713242700002</v>
      </c>
      <c r="E56" s="1992">
        <v>9073.7305983999995</v>
      </c>
      <c r="F56" s="1992">
        <v>16961.267049099999</v>
      </c>
      <c r="G56" s="1992">
        <v>11445.2023754</v>
      </c>
      <c r="H56" s="1992">
        <v>10851.038780499999</v>
      </c>
      <c r="I56" s="1971">
        <v>26.1355762250443</v>
      </c>
      <c r="J56" s="1970">
        <v>-5.1913769229374189</v>
      </c>
      <c r="K56" s="1896"/>
    </row>
    <row r="57" spans="1:11" ht="15" customHeight="1">
      <c r="A57" s="1896"/>
      <c r="B57" s="1974">
        <v>50</v>
      </c>
      <c r="C57" s="2041" t="s">
        <v>1580</v>
      </c>
      <c r="D57" s="1992">
        <v>100552.0653111</v>
      </c>
      <c r="E57" s="1992">
        <v>55905.917874999999</v>
      </c>
      <c r="F57" s="1992">
        <v>94298.9722951</v>
      </c>
      <c r="G57" s="1992">
        <v>68373.373821999994</v>
      </c>
      <c r="H57" s="1992">
        <v>24081.887214999999</v>
      </c>
      <c r="I57" s="1971">
        <v>22.300780348291525</v>
      </c>
      <c r="J57" s="1970">
        <v>-64.778851958229168</v>
      </c>
      <c r="K57" s="1896"/>
    </row>
    <row r="58" spans="1:11" ht="15" customHeight="1">
      <c r="A58" s="1896"/>
      <c r="B58" s="1974">
        <v>51</v>
      </c>
      <c r="C58" s="2041" t="s">
        <v>1579</v>
      </c>
      <c r="D58" s="1992">
        <v>4471.9972738999995</v>
      </c>
      <c r="E58" s="1992">
        <v>2471.9345900999997</v>
      </c>
      <c r="F58" s="1992">
        <v>5434.6437914999997</v>
      </c>
      <c r="G58" s="1992">
        <v>3480.2157881999997</v>
      </c>
      <c r="H58" s="1992">
        <v>2828.9697020999997</v>
      </c>
      <c r="I58" s="1971">
        <v>40.789153650672084</v>
      </c>
      <c r="J58" s="1970">
        <v>-18.712807645667006</v>
      </c>
      <c r="K58" s="1896"/>
    </row>
    <row r="59" spans="1:11" ht="15" customHeight="1">
      <c r="A59" s="1896"/>
      <c r="B59" s="2040"/>
      <c r="C59" s="2039" t="s">
        <v>1515</v>
      </c>
      <c r="D59" s="2038">
        <v>219474.4179257002</v>
      </c>
      <c r="E59" s="2038">
        <v>129034.20641119999</v>
      </c>
      <c r="F59" s="2038">
        <v>226783.62581639981</v>
      </c>
      <c r="G59" s="2038">
        <v>139396.04850539984</v>
      </c>
      <c r="H59" s="2038">
        <v>117456.94346370001</v>
      </c>
      <c r="I59" s="1965">
        <v>8.0303063678938145</v>
      </c>
      <c r="J59" s="1964">
        <v>-15.738685046620937</v>
      </c>
      <c r="K59" s="1896"/>
    </row>
    <row r="60" spans="1:11" ht="15" customHeight="1" thickBot="1">
      <c r="A60" s="1896"/>
      <c r="B60" s="2037"/>
      <c r="C60" s="1962" t="s">
        <v>1514</v>
      </c>
      <c r="D60" s="1990">
        <v>971603.94696850004</v>
      </c>
      <c r="E60" s="1990">
        <v>531952.30410269997</v>
      </c>
      <c r="F60" s="1990">
        <v>1200152.7304628999</v>
      </c>
      <c r="G60" s="1990">
        <v>696244.39521400002</v>
      </c>
      <c r="H60" s="1990">
        <v>570969.70154859999</v>
      </c>
      <c r="I60" s="1960">
        <v>30.884740952185339</v>
      </c>
      <c r="J60" s="1959">
        <v>-17.992919515983353</v>
      </c>
      <c r="K60" s="1896"/>
    </row>
    <row r="61" spans="1:11" ht="15" customHeight="1" thickTop="1">
      <c r="A61" s="1896"/>
      <c r="B61" s="3067" t="s">
        <v>1476</v>
      </c>
      <c r="C61" s="3068"/>
      <c r="D61" s="3068"/>
      <c r="E61" s="3068"/>
      <c r="F61" s="3068"/>
      <c r="G61" s="3068"/>
      <c r="H61" s="3068"/>
      <c r="I61" s="3068"/>
      <c r="J61" s="3068"/>
      <c r="K61" s="1896"/>
    </row>
    <row r="62" spans="1:11" ht="15.75" customHeight="1">
      <c r="A62" s="1896"/>
      <c r="B62" s="1958"/>
      <c r="C62" s="1896"/>
      <c r="D62" s="2036"/>
      <c r="E62" s="2036"/>
      <c r="F62" s="2036"/>
      <c r="G62" s="2036"/>
      <c r="H62" s="2036"/>
      <c r="I62" s="1896"/>
      <c r="J62" s="1896"/>
      <c r="K62" s="1896"/>
    </row>
    <row r="63" spans="1:11" ht="15.75" customHeight="1">
      <c r="A63" s="1896"/>
      <c r="B63" s="1896"/>
      <c r="C63" s="1896"/>
      <c r="D63" s="2032"/>
      <c r="E63" s="2032"/>
      <c r="F63" s="2032"/>
      <c r="G63" s="2032"/>
      <c r="H63" s="2032"/>
      <c r="I63" s="1985"/>
      <c r="J63" s="1985"/>
      <c r="K63" s="1896"/>
    </row>
    <row r="64" spans="1:11" ht="15.75" customHeight="1">
      <c r="A64" s="1896"/>
      <c r="B64" s="1896"/>
      <c r="C64" s="1896"/>
      <c r="D64" s="2035"/>
      <c r="E64" s="2035"/>
      <c r="F64" s="2035"/>
      <c r="G64" s="2035"/>
      <c r="H64" s="2035"/>
      <c r="I64" s="2035"/>
      <c r="J64" s="2035"/>
      <c r="K64" s="2034"/>
    </row>
    <row r="65" spans="1:11" ht="15.75" customHeight="1">
      <c r="A65" s="1896"/>
      <c r="B65" s="1896"/>
      <c r="C65" s="1896"/>
      <c r="D65" s="2033"/>
      <c r="E65" s="2033"/>
      <c r="F65" s="2033"/>
      <c r="G65" s="2033"/>
      <c r="H65" s="2033"/>
      <c r="I65" s="2033"/>
      <c r="J65" s="2032"/>
      <c r="K65" s="1896"/>
    </row>
    <row r="66" spans="1:11" ht="15.75" customHeight="1">
      <c r="A66" s="1896"/>
      <c r="B66" s="1896"/>
      <c r="C66" s="1896"/>
      <c r="D66" s="2031"/>
      <c r="E66" s="2031"/>
      <c r="F66" s="2031"/>
      <c r="G66" s="2031"/>
      <c r="H66" s="2031"/>
      <c r="I66" s="1896"/>
      <c r="J66" s="1896"/>
      <c r="K66" s="1896"/>
    </row>
    <row r="67" spans="1:11" ht="15.75" customHeight="1">
      <c r="A67" s="1896"/>
      <c r="B67" s="1896"/>
      <c r="C67" s="1896"/>
      <c r="D67" s="1896"/>
      <c r="E67" s="1896"/>
      <c r="F67" s="1896"/>
      <c r="G67" s="1896"/>
      <c r="H67" s="1896"/>
      <c r="I67" s="1896"/>
      <c r="J67" s="1896"/>
      <c r="K67" s="1896"/>
    </row>
    <row r="68" spans="1:11" ht="15.75" customHeight="1">
      <c r="A68" s="1896"/>
      <c r="B68" s="1896"/>
      <c r="C68" s="1896"/>
      <c r="D68" s="1896"/>
      <c r="E68" s="1896"/>
      <c r="F68" s="1896"/>
      <c r="G68" s="1896"/>
      <c r="H68" s="1896"/>
      <c r="I68" s="1896"/>
      <c r="J68" s="1896"/>
      <c r="K68" s="1896"/>
    </row>
    <row r="69" spans="1:11" ht="15.75" customHeight="1">
      <c r="A69" s="1896"/>
      <c r="B69" s="1896"/>
      <c r="C69" s="1896"/>
      <c r="D69" s="1896"/>
      <c r="E69" s="1896"/>
      <c r="F69" s="1896"/>
      <c r="G69" s="1896"/>
      <c r="H69" s="1896"/>
      <c r="I69" s="1896"/>
      <c r="J69" s="1896"/>
      <c r="K69" s="1896"/>
    </row>
    <row r="70" spans="1:11" ht="15.75" customHeight="1">
      <c r="A70" s="1896"/>
      <c r="B70" s="1896"/>
      <c r="C70" s="1896"/>
      <c r="D70" s="1896"/>
      <c r="E70" s="1896"/>
      <c r="F70" s="1896"/>
      <c r="G70" s="1896"/>
      <c r="H70" s="1896"/>
      <c r="I70" s="1896"/>
      <c r="J70" s="1896"/>
      <c r="K70" s="1896"/>
    </row>
    <row r="71" spans="1:11" ht="15.75" customHeight="1">
      <c r="A71" s="1896"/>
      <c r="B71" s="1896"/>
      <c r="C71" s="1896"/>
      <c r="D71" s="1896"/>
      <c r="E71" s="1896"/>
      <c r="F71" s="1896"/>
      <c r="G71" s="1896"/>
      <c r="H71" s="1896"/>
      <c r="I71" s="1896"/>
      <c r="J71" s="1896"/>
      <c r="K71" s="1896"/>
    </row>
    <row r="72" spans="1:11" ht="15.75" customHeight="1">
      <c r="A72" s="1896"/>
      <c r="B72" s="1896"/>
      <c r="C72" s="1896"/>
      <c r="D72" s="1896"/>
      <c r="E72" s="1896"/>
      <c r="F72" s="1896"/>
      <c r="G72" s="1896"/>
      <c r="H72" s="1896"/>
      <c r="I72" s="1896"/>
      <c r="J72" s="1896"/>
      <c r="K72" s="1896"/>
    </row>
    <row r="73" spans="1:11" ht="15.75" customHeight="1">
      <c r="A73" s="1896"/>
      <c r="B73" s="1896"/>
      <c r="C73" s="1896"/>
      <c r="D73" s="1896"/>
      <c r="E73" s="1896"/>
      <c r="F73" s="1896"/>
      <c r="G73" s="1896"/>
      <c r="H73" s="1896"/>
      <c r="I73" s="1896"/>
      <c r="J73" s="1896"/>
      <c r="K73" s="1896"/>
    </row>
    <row r="74" spans="1:11" ht="15.75" customHeight="1">
      <c r="A74" s="1896"/>
      <c r="B74" s="1896"/>
      <c r="C74" s="1896"/>
      <c r="D74" s="1896"/>
      <c r="E74" s="1896"/>
      <c r="F74" s="1896"/>
      <c r="G74" s="1896"/>
      <c r="H74" s="1896"/>
      <c r="I74" s="1896"/>
      <c r="J74" s="1896"/>
      <c r="K74" s="1896"/>
    </row>
    <row r="75" spans="1:11" ht="15.75" customHeight="1">
      <c r="A75" s="1896"/>
      <c r="B75" s="1896"/>
      <c r="C75" s="1896"/>
      <c r="D75" s="1896"/>
      <c r="E75" s="1896"/>
      <c r="F75" s="1896"/>
      <c r="G75" s="1896"/>
      <c r="H75" s="1896"/>
      <c r="I75" s="1896"/>
      <c r="J75" s="1896"/>
      <c r="K75" s="1896"/>
    </row>
    <row r="76" spans="1:11" ht="15.75" customHeight="1">
      <c r="A76" s="1896"/>
      <c r="B76" s="1896"/>
      <c r="C76" s="1896"/>
      <c r="D76" s="1896"/>
      <c r="E76" s="1896"/>
      <c r="F76" s="1896"/>
      <c r="G76" s="1896"/>
      <c r="H76" s="1896"/>
      <c r="I76" s="1896"/>
      <c r="J76" s="1896"/>
      <c r="K76" s="1896"/>
    </row>
    <row r="77" spans="1:11" ht="15.75" customHeight="1">
      <c r="A77" s="1896"/>
      <c r="B77" s="1896"/>
      <c r="C77" s="1896"/>
      <c r="D77" s="1896"/>
      <c r="E77" s="1896"/>
      <c r="F77" s="1896"/>
      <c r="G77" s="1896"/>
      <c r="H77" s="1896"/>
      <c r="I77" s="1896"/>
      <c r="J77" s="1896"/>
      <c r="K77" s="1896"/>
    </row>
    <row r="78" spans="1:11" ht="15.75" customHeight="1">
      <c r="A78" s="1896"/>
      <c r="B78" s="1896"/>
      <c r="C78" s="1896"/>
      <c r="D78" s="1896"/>
      <c r="E78" s="1896"/>
      <c r="F78" s="1896"/>
      <c r="G78" s="1896"/>
      <c r="H78" s="1896"/>
      <c r="I78" s="1896"/>
      <c r="J78" s="1896"/>
      <c r="K78" s="1896"/>
    </row>
    <row r="79" spans="1:11" ht="15.75" customHeight="1">
      <c r="A79" s="1896"/>
      <c r="B79" s="1896"/>
      <c r="C79" s="1896"/>
      <c r="D79" s="1896"/>
      <c r="E79" s="1896"/>
      <c r="F79" s="1896"/>
      <c r="G79" s="1896"/>
      <c r="H79" s="1896"/>
      <c r="I79" s="1896"/>
      <c r="J79" s="1896"/>
      <c r="K79" s="1896"/>
    </row>
    <row r="80" spans="1:11" ht="15.75" customHeight="1">
      <c r="A80" s="1896"/>
      <c r="B80" s="1896"/>
      <c r="C80" s="1896"/>
      <c r="D80" s="1896"/>
      <c r="E80" s="1896"/>
      <c r="F80" s="1896"/>
      <c r="G80" s="1896"/>
      <c r="H80" s="1896"/>
      <c r="I80" s="1896"/>
      <c r="J80" s="1896"/>
      <c r="K80" s="1896"/>
    </row>
    <row r="81" spans="1:11" ht="15.75" customHeight="1">
      <c r="A81" s="1896"/>
      <c r="B81" s="1896"/>
      <c r="C81" s="1896"/>
      <c r="D81" s="1896"/>
      <c r="E81" s="1896"/>
      <c r="F81" s="1896"/>
      <c r="G81" s="1896"/>
      <c r="H81" s="1896"/>
      <c r="I81" s="1896"/>
      <c r="J81" s="1896"/>
      <c r="K81" s="1896"/>
    </row>
    <row r="82" spans="1:11" ht="15.75" customHeight="1">
      <c r="A82" s="1896"/>
      <c r="B82" s="1896"/>
      <c r="C82" s="1896"/>
      <c r="D82" s="1896"/>
      <c r="E82" s="1896"/>
      <c r="F82" s="1896"/>
      <c r="G82" s="1896"/>
      <c r="H82" s="1896"/>
      <c r="I82" s="1896"/>
      <c r="J82" s="1896"/>
      <c r="K82" s="1896"/>
    </row>
    <row r="83" spans="1:11" ht="15.75" customHeight="1">
      <c r="A83" s="1896"/>
      <c r="B83" s="1896"/>
      <c r="C83" s="1896"/>
      <c r="D83" s="1896"/>
      <c r="E83" s="1896"/>
      <c r="F83" s="1896"/>
      <c r="G83" s="1896"/>
      <c r="H83" s="1896"/>
      <c r="I83" s="1896"/>
      <c r="J83" s="1896"/>
      <c r="K83" s="1896"/>
    </row>
    <row r="84" spans="1:11" ht="15.75" customHeight="1">
      <c r="A84" s="1896"/>
      <c r="B84" s="1896"/>
      <c r="C84" s="1896"/>
      <c r="D84" s="1896"/>
      <c r="E84" s="1896"/>
      <c r="F84" s="1896"/>
      <c r="G84" s="1896"/>
      <c r="H84" s="1896"/>
      <c r="I84" s="1896"/>
      <c r="J84" s="1896"/>
      <c r="K84" s="1896"/>
    </row>
    <row r="85" spans="1:11" ht="15.75" customHeight="1">
      <c r="A85" s="1896"/>
      <c r="B85" s="1896"/>
      <c r="C85" s="1896"/>
      <c r="D85" s="1896"/>
      <c r="E85" s="1896"/>
      <c r="F85" s="1896"/>
      <c r="G85" s="1896"/>
      <c r="H85" s="1896"/>
      <c r="I85" s="1896"/>
      <c r="J85" s="1896"/>
      <c r="K85" s="1896"/>
    </row>
    <row r="86" spans="1:11" ht="15.75" customHeight="1">
      <c r="A86" s="1896"/>
      <c r="B86" s="1896"/>
      <c r="C86" s="1896"/>
      <c r="D86" s="1896"/>
      <c r="E86" s="1896"/>
      <c r="F86" s="1896"/>
      <c r="G86" s="1896"/>
      <c r="H86" s="1896"/>
      <c r="I86" s="1896"/>
      <c r="J86" s="1896"/>
      <c r="K86" s="1896"/>
    </row>
    <row r="87" spans="1:11" ht="15.75" customHeight="1">
      <c r="A87" s="1896"/>
      <c r="B87" s="1896"/>
      <c r="C87" s="1896"/>
      <c r="D87" s="1896"/>
      <c r="E87" s="1896"/>
      <c r="F87" s="1896"/>
      <c r="G87" s="1896"/>
      <c r="H87" s="1896"/>
      <c r="I87" s="1896"/>
      <c r="J87" s="1896"/>
      <c r="K87" s="1896"/>
    </row>
    <row r="88" spans="1:11" ht="15.75" customHeight="1">
      <c r="A88" s="1896"/>
      <c r="B88" s="1896"/>
      <c r="C88" s="1896"/>
      <c r="D88" s="1896"/>
      <c r="E88" s="1896"/>
      <c r="F88" s="1896"/>
      <c r="G88" s="1896"/>
      <c r="H88" s="1896"/>
      <c r="I88" s="1896"/>
      <c r="J88" s="1896"/>
      <c r="K88" s="1896"/>
    </row>
    <row r="89" spans="1:11" ht="15.75" customHeight="1">
      <c r="A89" s="1896"/>
      <c r="B89" s="1896"/>
      <c r="C89" s="1896"/>
      <c r="D89" s="1896"/>
      <c r="E89" s="1896"/>
      <c r="F89" s="1896"/>
      <c r="G89" s="1896"/>
      <c r="H89" s="1896"/>
      <c r="I89" s="1896"/>
      <c r="J89" s="1896"/>
      <c r="K89" s="1896"/>
    </row>
    <row r="90" spans="1:11" ht="15.75" customHeight="1">
      <c r="A90" s="1896"/>
      <c r="B90" s="1896"/>
      <c r="C90" s="1896"/>
      <c r="D90" s="1896"/>
      <c r="E90" s="1896"/>
      <c r="F90" s="1896"/>
      <c r="G90" s="1896"/>
      <c r="H90" s="1896"/>
      <c r="I90" s="1896"/>
      <c r="J90" s="1896"/>
      <c r="K90" s="1896"/>
    </row>
    <row r="91" spans="1:11" ht="15.75" customHeight="1">
      <c r="A91" s="1896"/>
      <c r="B91" s="1896"/>
      <c r="C91" s="1896"/>
      <c r="D91" s="1896"/>
      <c r="E91" s="1896"/>
      <c r="F91" s="1896"/>
      <c r="G91" s="1896"/>
      <c r="H91" s="1896"/>
      <c r="I91" s="1896"/>
      <c r="J91" s="1896"/>
      <c r="K91" s="1896"/>
    </row>
    <row r="92" spans="1:11" ht="15.75" customHeight="1">
      <c r="A92" s="1896"/>
      <c r="B92" s="1896"/>
      <c r="C92" s="1896"/>
      <c r="D92" s="1896"/>
      <c r="E92" s="1896"/>
      <c r="F92" s="1896"/>
      <c r="G92" s="1896"/>
      <c r="H92" s="1896"/>
      <c r="I92" s="1896"/>
      <c r="J92" s="1896"/>
      <c r="K92" s="1896"/>
    </row>
    <row r="93" spans="1:11" ht="15.75" customHeight="1">
      <c r="A93" s="1896"/>
      <c r="B93" s="1896"/>
      <c r="C93" s="1896"/>
      <c r="D93" s="1896"/>
      <c r="E93" s="1896"/>
      <c r="F93" s="1896"/>
      <c r="G93" s="1896"/>
      <c r="H93" s="1896"/>
      <c r="I93" s="1896"/>
      <c r="J93" s="1896"/>
      <c r="K93" s="1896"/>
    </row>
    <row r="94" spans="1:11" ht="15.75" customHeight="1">
      <c r="A94" s="1896"/>
      <c r="B94" s="1896"/>
      <c r="C94" s="1896"/>
      <c r="D94" s="1896"/>
      <c r="E94" s="1896"/>
      <c r="F94" s="1896"/>
      <c r="G94" s="1896"/>
      <c r="H94" s="1896"/>
      <c r="I94" s="1896"/>
      <c r="J94" s="1896"/>
      <c r="K94" s="1896"/>
    </row>
    <row r="95" spans="1:11" ht="15.75" customHeight="1">
      <c r="A95" s="1896"/>
      <c r="B95" s="1896"/>
      <c r="C95" s="1896"/>
      <c r="D95" s="1896"/>
      <c r="E95" s="1896"/>
      <c r="F95" s="1896"/>
      <c r="G95" s="1896"/>
      <c r="H95" s="1896"/>
      <c r="I95" s="1896"/>
      <c r="J95" s="1896"/>
      <c r="K95" s="1896"/>
    </row>
    <row r="96" spans="1:11" ht="15.75" customHeight="1">
      <c r="A96" s="1896"/>
      <c r="B96" s="1896"/>
      <c r="C96" s="1896"/>
      <c r="D96" s="1896"/>
      <c r="E96" s="1896"/>
      <c r="F96" s="1896"/>
      <c r="G96" s="1896"/>
      <c r="H96" s="1896"/>
      <c r="I96" s="1896"/>
      <c r="J96" s="1896"/>
      <c r="K96" s="1896"/>
    </row>
    <row r="97" spans="1:11" ht="15.75" customHeight="1">
      <c r="A97" s="1896"/>
      <c r="B97" s="1896"/>
      <c r="C97" s="1896"/>
      <c r="D97" s="1896"/>
      <c r="E97" s="1896"/>
      <c r="F97" s="1896"/>
      <c r="G97" s="1896"/>
      <c r="H97" s="1896"/>
      <c r="I97" s="1896"/>
      <c r="J97" s="1896"/>
      <c r="K97" s="1896"/>
    </row>
    <row r="98" spans="1:11" ht="15.75" customHeight="1">
      <c r="A98" s="1896"/>
      <c r="B98" s="1896"/>
      <c r="C98" s="1896"/>
      <c r="D98" s="1896"/>
      <c r="E98" s="1896"/>
      <c r="F98" s="1896"/>
      <c r="G98" s="1896"/>
      <c r="H98" s="1896"/>
      <c r="I98" s="1896"/>
      <c r="J98" s="1896"/>
      <c r="K98" s="1896"/>
    </row>
    <row r="99" spans="1:11" ht="15.75" customHeight="1">
      <c r="A99" s="1896"/>
      <c r="B99" s="1896"/>
      <c r="C99" s="1896"/>
      <c r="D99" s="1896"/>
      <c r="E99" s="1896"/>
      <c r="F99" s="1896"/>
      <c r="G99" s="1896"/>
      <c r="H99" s="1896"/>
      <c r="I99" s="1896"/>
      <c r="J99" s="1896"/>
      <c r="K99" s="1896"/>
    </row>
    <row r="100" spans="1:11" ht="15.75" customHeight="1">
      <c r="A100" s="1896"/>
      <c r="B100" s="1896"/>
      <c r="C100" s="1896"/>
      <c r="D100" s="1896"/>
      <c r="E100" s="1896"/>
      <c r="F100" s="1896"/>
      <c r="G100" s="1896"/>
      <c r="H100" s="1896"/>
      <c r="I100" s="1896"/>
      <c r="J100" s="1896"/>
      <c r="K100" s="1896"/>
    </row>
    <row r="101" spans="1:11" ht="15.75" customHeight="1">
      <c r="A101" s="1896"/>
      <c r="B101" s="1896"/>
      <c r="C101" s="1896"/>
      <c r="D101" s="1896"/>
      <c r="E101" s="1896"/>
      <c r="F101" s="1896"/>
      <c r="G101" s="1896"/>
      <c r="H101" s="1896"/>
      <c r="I101" s="1896"/>
      <c r="J101" s="1896"/>
      <c r="K101" s="1896"/>
    </row>
    <row r="102" spans="1:11" ht="15.75" customHeight="1">
      <c r="A102" s="1896"/>
      <c r="B102" s="1896"/>
      <c r="C102" s="1896"/>
      <c r="D102" s="1896"/>
      <c r="E102" s="1896"/>
      <c r="F102" s="1896"/>
      <c r="G102" s="1896"/>
      <c r="H102" s="1896"/>
      <c r="I102" s="1896"/>
      <c r="J102" s="1896"/>
      <c r="K102" s="1896"/>
    </row>
    <row r="103" spans="1:11" ht="15.75" customHeight="1">
      <c r="A103" s="1896"/>
      <c r="B103" s="1896"/>
      <c r="C103" s="1896"/>
      <c r="D103" s="1896"/>
      <c r="E103" s="1896"/>
      <c r="F103" s="1896"/>
      <c r="G103" s="1896"/>
      <c r="H103" s="1896"/>
      <c r="I103" s="1896"/>
      <c r="J103" s="1896"/>
      <c r="K103" s="1896"/>
    </row>
    <row r="104" spans="1:11" ht="15.75" customHeight="1">
      <c r="A104" s="1896"/>
      <c r="B104" s="1896"/>
      <c r="C104" s="1896"/>
      <c r="D104" s="1896"/>
      <c r="E104" s="1896"/>
      <c r="F104" s="1896"/>
      <c r="G104" s="1896"/>
      <c r="H104" s="1896"/>
      <c r="I104" s="1896"/>
      <c r="J104" s="1896"/>
      <c r="K104" s="1896"/>
    </row>
    <row r="105" spans="1:11" ht="15.75" customHeight="1">
      <c r="A105" s="1896"/>
      <c r="B105" s="1896"/>
      <c r="C105" s="1896"/>
      <c r="D105" s="1896"/>
      <c r="E105" s="1896"/>
      <c r="F105" s="1896"/>
      <c r="G105" s="1896"/>
      <c r="H105" s="1896"/>
      <c r="I105" s="1896"/>
      <c r="J105" s="1896"/>
      <c r="K105" s="1896"/>
    </row>
    <row r="106" spans="1:11" ht="15.75" customHeight="1">
      <c r="A106" s="1896"/>
      <c r="B106" s="1896"/>
      <c r="C106" s="1896"/>
      <c r="D106" s="1896"/>
      <c r="E106" s="1896"/>
      <c r="F106" s="1896"/>
      <c r="G106" s="1896"/>
      <c r="H106" s="1896"/>
      <c r="I106" s="1896"/>
      <c r="J106" s="1896"/>
      <c r="K106" s="1896"/>
    </row>
    <row r="107" spans="1:11" ht="15.75" customHeight="1">
      <c r="A107" s="1896"/>
      <c r="B107" s="1896"/>
      <c r="C107" s="1896"/>
      <c r="D107" s="1896"/>
      <c r="E107" s="1896"/>
      <c r="F107" s="1896"/>
      <c r="G107" s="1896"/>
      <c r="H107" s="1896"/>
      <c r="I107" s="1896"/>
      <c r="J107" s="1896"/>
      <c r="K107" s="1896"/>
    </row>
    <row r="108" spans="1:11" ht="15.75" customHeight="1">
      <c r="A108" s="1896"/>
      <c r="B108" s="1896"/>
      <c r="C108" s="1896"/>
      <c r="D108" s="1896"/>
      <c r="E108" s="1896"/>
      <c r="F108" s="1896"/>
      <c r="G108" s="1896"/>
      <c r="H108" s="1896"/>
      <c r="I108" s="1896"/>
      <c r="J108" s="1896"/>
      <c r="K108" s="1896"/>
    </row>
    <row r="109" spans="1:11" ht="15.75" customHeight="1">
      <c r="A109" s="1896"/>
      <c r="B109" s="1896"/>
      <c r="C109" s="1896"/>
      <c r="D109" s="1896"/>
      <c r="E109" s="1896"/>
      <c r="F109" s="1896"/>
      <c r="G109" s="1896"/>
      <c r="H109" s="1896"/>
      <c r="I109" s="1896"/>
      <c r="J109" s="1896"/>
      <c r="K109" s="1896"/>
    </row>
    <row r="110" spans="1:11" ht="15.75" customHeight="1">
      <c r="A110" s="1896"/>
      <c r="B110" s="1896"/>
      <c r="C110" s="1896"/>
      <c r="D110" s="1896"/>
      <c r="E110" s="1896"/>
      <c r="F110" s="1896"/>
      <c r="G110" s="1896"/>
      <c r="H110" s="1896"/>
      <c r="I110" s="1896"/>
      <c r="J110" s="1896"/>
      <c r="K110" s="1896"/>
    </row>
    <row r="111" spans="1:11" ht="15.75" customHeight="1">
      <c r="A111" s="1896"/>
      <c r="B111" s="1896"/>
      <c r="C111" s="1896"/>
      <c r="D111" s="1896"/>
      <c r="E111" s="1896"/>
      <c r="F111" s="1896"/>
      <c r="G111" s="1896"/>
      <c r="H111" s="1896"/>
      <c r="I111" s="1896"/>
      <c r="J111" s="1896"/>
      <c r="K111" s="1896"/>
    </row>
    <row r="112" spans="1:11" ht="15.75" customHeight="1">
      <c r="A112" s="1896"/>
      <c r="B112" s="1896"/>
      <c r="C112" s="1896"/>
      <c r="D112" s="1896"/>
      <c r="E112" s="1896"/>
      <c r="F112" s="1896"/>
      <c r="G112" s="1896"/>
      <c r="H112" s="1896"/>
      <c r="I112" s="1896"/>
      <c r="J112" s="1896"/>
      <c r="K112" s="1896"/>
    </row>
    <row r="113" spans="1:11" ht="15.75" customHeight="1">
      <c r="A113" s="1896"/>
      <c r="B113" s="1896"/>
      <c r="C113" s="1896"/>
      <c r="D113" s="1896"/>
      <c r="E113" s="1896"/>
      <c r="F113" s="1896"/>
      <c r="G113" s="1896"/>
      <c r="H113" s="1896"/>
      <c r="I113" s="1896"/>
      <c r="J113" s="1896"/>
      <c r="K113" s="1896"/>
    </row>
    <row r="114" spans="1:11" ht="15.75" customHeight="1">
      <c r="A114" s="1896"/>
      <c r="B114" s="1896"/>
      <c r="C114" s="1896"/>
      <c r="D114" s="1896"/>
      <c r="E114" s="1896"/>
      <c r="F114" s="1896"/>
      <c r="G114" s="1896"/>
      <c r="H114" s="1896"/>
      <c r="I114" s="1896"/>
      <c r="J114" s="1896"/>
      <c r="K114" s="1896"/>
    </row>
    <row r="115" spans="1:11" ht="15.75" customHeight="1">
      <c r="A115" s="1896"/>
      <c r="B115" s="1896"/>
      <c r="C115" s="1896"/>
      <c r="D115" s="1896"/>
      <c r="E115" s="1896"/>
      <c r="F115" s="1896"/>
      <c r="G115" s="1896"/>
      <c r="H115" s="1896"/>
      <c r="I115" s="1896"/>
      <c r="J115" s="1896"/>
      <c r="K115" s="1896"/>
    </row>
    <row r="116" spans="1:11" ht="15.75" customHeight="1">
      <c r="A116" s="1896"/>
      <c r="B116" s="1896"/>
      <c r="C116" s="1896"/>
      <c r="D116" s="1896"/>
      <c r="E116" s="1896"/>
      <c r="F116" s="1896"/>
      <c r="G116" s="1896"/>
      <c r="H116" s="1896"/>
      <c r="I116" s="1896"/>
      <c r="J116" s="1896"/>
      <c r="K116" s="1896"/>
    </row>
    <row r="117" spans="1:11" ht="15.75" customHeight="1">
      <c r="A117" s="1896"/>
      <c r="B117" s="1896"/>
      <c r="C117" s="1896"/>
      <c r="D117" s="1896"/>
      <c r="E117" s="1896"/>
      <c r="F117" s="1896"/>
      <c r="G117" s="1896"/>
      <c r="H117" s="1896"/>
      <c r="I117" s="1896"/>
      <c r="J117" s="1896"/>
      <c r="K117" s="1896"/>
    </row>
    <row r="118" spans="1:11" ht="15.75" customHeight="1">
      <c r="A118" s="1896"/>
      <c r="B118" s="1896"/>
      <c r="C118" s="1896"/>
      <c r="D118" s="1896"/>
      <c r="E118" s="1896"/>
      <c r="F118" s="1896"/>
      <c r="G118" s="1896"/>
      <c r="H118" s="1896"/>
      <c r="I118" s="1896"/>
      <c r="J118" s="1896"/>
      <c r="K118" s="1896"/>
    </row>
    <row r="119" spans="1:11" ht="15.75" customHeight="1">
      <c r="A119" s="1896"/>
      <c r="B119" s="1896"/>
      <c r="C119" s="1896"/>
      <c r="D119" s="1896"/>
      <c r="E119" s="1896"/>
      <c r="F119" s="1896"/>
      <c r="G119" s="1896"/>
      <c r="H119" s="1896"/>
      <c r="I119" s="1896"/>
      <c r="J119" s="1896"/>
      <c r="K119" s="1896"/>
    </row>
    <row r="120" spans="1:11" ht="15.75" customHeight="1">
      <c r="A120" s="1896"/>
      <c r="B120" s="1896"/>
      <c r="C120" s="1896"/>
      <c r="D120" s="1896"/>
      <c r="E120" s="1896"/>
      <c r="F120" s="1896"/>
      <c r="G120" s="1896"/>
      <c r="H120" s="1896"/>
      <c r="I120" s="1896"/>
      <c r="J120" s="1896"/>
      <c r="K120" s="1896"/>
    </row>
    <row r="121" spans="1:11" ht="15.75" customHeight="1">
      <c r="A121" s="1896"/>
      <c r="B121" s="1896"/>
      <c r="C121" s="1896"/>
      <c r="D121" s="1896"/>
      <c r="E121" s="1896"/>
      <c r="F121" s="1896"/>
      <c r="G121" s="1896"/>
      <c r="H121" s="1896"/>
      <c r="I121" s="1896"/>
      <c r="J121" s="1896"/>
      <c r="K121" s="1896"/>
    </row>
    <row r="122" spans="1:11" ht="15.75" customHeight="1">
      <c r="A122" s="1896"/>
      <c r="B122" s="1896"/>
      <c r="C122" s="1896"/>
      <c r="D122" s="1896"/>
      <c r="E122" s="1896"/>
      <c r="F122" s="1896"/>
      <c r="G122" s="1896"/>
      <c r="H122" s="1896"/>
      <c r="I122" s="1896"/>
      <c r="J122" s="1896"/>
      <c r="K122" s="1896"/>
    </row>
    <row r="123" spans="1:11" ht="15.75" customHeight="1">
      <c r="A123" s="1896"/>
      <c r="B123" s="1896"/>
      <c r="C123" s="1896"/>
      <c r="D123" s="1896"/>
      <c r="E123" s="1896"/>
      <c r="F123" s="1896"/>
      <c r="G123" s="1896"/>
      <c r="H123" s="1896"/>
      <c r="I123" s="1896"/>
      <c r="J123" s="1896"/>
      <c r="K123" s="1896"/>
    </row>
    <row r="124" spans="1:11" ht="15.75" customHeight="1">
      <c r="A124" s="1896"/>
      <c r="B124" s="1896"/>
      <c r="C124" s="1896"/>
      <c r="D124" s="1896"/>
      <c r="E124" s="1896"/>
      <c r="F124" s="1896"/>
      <c r="G124" s="1896"/>
      <c r="H124" s="1896"/>
      <c r="I124" s="1896"/>
      <c r="J124" s="1896"/>
      <c r="K124" s="1896"/>
    </row>
    <row r="125" spans="1:11" ht="15.75" customHeight="1">
      <c r="A125" s="1896"/>
      <c r="B125" s="1896"/>
      <c r="C125" s="1896"/>
      <c r="D125" s="1896"/>
      <c r="E125" s="1896"/>
      <c r="F125" s="1896"/>
      <c r="G125" s="1896"/>
      <c r="H125" s="1896"/>
      <c r="I125" s="1896"/>
      <c r="J125" s="1896"/>
      <c r="K125" s="1896"/>
    </row>
    <row r="126" spans="1:11" ht="15.75" customHeight="1">
      <c r="A126" s="1896"/>
      <c r="B126" s="1896"/>
      <c r="C126" s="1896"/>
      <c r="D126" s="1896"/>
      <c r="E126" s="1896"/>
      <c r="F126" s="1896"/>
      <c r="G126" s="1896"/>
      <c r="H126" s="1896"/>
      <c r="I126" s="1896"/>
      <c r="J126" s="1896"/>
      <c r="K126" s="1896"/>
    </row>
    <row r="127" spans="1:11" ht="15.75" customHeight="1">
      <c r="A127" s="1896"/>
      <c r="B127" s="1896"/>
      <c r="C127" s="1896"/>
      <c r="D127" s="1896"/>
      <c r="E127" s="1896"/>
      <c r="F127" s="1896"/>
      <c r="G127" s="1896"/>
      <c r="H127" s="1896"/>
      <c r="I127" s="1896"/>
      <c r="J127" s="1896"/>
      <c r="K127" s="1896"/>
    </row>
    <row r="128" spans="1:11" ht="15.75" customHeight="1">
      <c r="A128" s="1896"/>
      <c r="B128" s="1896"/>
      <c r="C128" s="1896"/>
      <c r="D128" s="1896"/>
      <c r="E128" s="1896"/>
      <c r="F128" s="1896"/>
      <c r="G128" s="1896"/>
      <c r="H128" s="1896"/>
      <c r="I128" s="1896"/>
      <c r="J128" s="1896"/>
      <c r="K128" s="1896"/>
    </row>
    <row r="129" spans="1:11" ht="15.75" customHeight="1">
      <c r="A129" s="1896"/>
      <c r="B129" s="1896"/>
      <c r="C129" s="1896"/>
      <c r="D129" s="1896"/>
      <c r="E129" s="1896"/>
      <c r="F129" s="1896"/>
      <c r="G129" s="1896"/>
      <c r="H129" s="1896"/>
      <c r="I129" s="1896"/>
      <c r="J129" s="1896"/>
      <c r="K129" s="1896"/>
    </row>
    <row r="130" spans="1:11" ht="15.75" customHeight="1">
      <c r="A130" s="1896"/>
      <c r="B130" s="1896"/>
      <c r="C130" s="1896"/>
      <c r="D130" s="1896"/>
      <c r="E130" s="1896"/>
      <c r="F130" s="1896"/>
      <c r="G130" s="1896"/>
      <c r="H130" s="1896"/>
      <c r="I130" s="1896"/>
      <c r="J130" s="1896"/>
      <c r="K130" s="1896"/>
    </row>
    <row r="131" spans="1:11" ht="15.75" customHeight="1">
      <c r="A131" s="1896"/>
      <c r="B131" s="1896"/>
      <c r="C131" s="1896"/>
      <c r="D131" s="1896"/>
      <c r="E131" s="1896"/>
      <c r="F131" s="1896"/>
      <c r="G131" s="1896"/>
      <c r="H131" s="1896"/>
      <c r="I131" s="1896"/>
      <c r="J131" s="1896"/>
      <c r="K131" s="1896"/>
    </row>
    <row r="132" spans="1:11" ht="15.75" customHeight="1">
      <c r="A132" s="1896"/>
      <c r="B132" s="1896"/>
      <c r="C132" s="1896"/>
      <c r="D132" s="1896"/>
      <c r="E132" s="1896"/>
      <c r="F132" s="1896"/>
      <c r="G132" s="1896"/>
      <c r="H132" s="1896"/>
      <c r="I132" s="1896"/>
      <c r="J132" s="1896"/>
      <c r="K132" s="1896"/>
    </row>
    <row r="133" spans="1:11" ht="15.75" customHeight="1">
      <c r="A133" s="1896"/>
      <c r="B133" s="1896"/>
      <c r="C133" s="1896"/>
      <c r="D133" s="1896"/>
      <c r="E133" s="1896"/>
      <c r="F133" s="1896"/>
      <c r="G133" s="1896"/>
      <c r="H133" s="1896"/>
      <c r="I133" s="1896"/>
      <c r="J133" s="1896"/>
      <c r="K133" s="1896"/>
    </row>
    <row r="134" spans="1:11" ht="15.75" customHeight="1">
      <c r="A134" s="1896"/>
      <c r="B134" s="1896"/>
      <c r="C134" s="1896"/>
      <c r="D134" s="1896"/>
      <c r="E134" s="1896"/>
      <c r="F134" s="1896"/>
      <c r="G134" s="1896"/>
      <c r="H134" s="1896"/>
      <c r="I134" s="1896"/>
      <c r="J134" s="1896"/>
      <c r="K134" s="1896"/>
    </row>
    <row r="135" spans="1:11" ht="15.75" customHeight="1">
      <c r="A135" s="1896"/>
      <c r="B135" s="1896"/>
      <c r="C135" s="1896"/>
      <c r="D135" s="1896"/>
      <c r="E135" s="1896"/>
      <c r="F135" s="1896"/>
      <c r="G135" s="1896"/>
      <c r="H135" s="1896"/>
      <c r="I135" s="1896"/>
      <c r="J135" s="1896"/>
      <c r="K135" s="1896"/>
    </row>
    <row r="136" spans="1:11" ht="15.75" customHeight="1">
      <c r="A136" s="1896"/>
      <c r="B136" s="1896"/>
      <c r="C136" s="1896"/>
      <c r="D136" s="1896"/>
      <c r="E136" s="1896"/>
      <c r="F136" s="1896"/>
      <c r="G136" s="1896"/>
      <c r="H136" s="1896"/>
      <c r="I136" s="1896"/>
      <c r="J136" s="1896"/>
      <c r="K136" s="1896"/>
    </row>
    <row r="137" spans="1:11" ht="15.75" customHeight="1">
      <c r="A137" s="1896"/>
      <c r="B137" s="1896"/>
      <c r="C137" s="1896"/>
      <c r="D137" s="1896"/>
      <c r="E137" s="1896"/>
      <c r="F137" s="1896"/>
      <c r="G137" s="1896"/>
      <c r="H137" s="1896"/>
      <c r="I137" s="1896"/>
      <c r="J137" s="1896"/>
      <c r="K137" s="1896"/>
    </row>
    <row r="138" spans="1:11" ht="15.75" customHeight="1">
      <c r="A138" s="1896"/>
      <c r="B138" s="1896"/>
      <c r="C138" s="1896"/>
      <c r="D138" s="1896"/>
      <c r="E138" s="1896"/>
      <c r="F138" s="1896"/>
      <c r="G138" s="1896"/>
      <c r="H138" s="1896"/>
      <c r="I138" s="1896"/>
      <c r="J138" s="1896"/>
      <c r="K138" s="1896"/>
    </row>
    <row r="139" spans="1:11" ht="15.75" customHeight="1">
      <c r="A139" s="1896"/>
      <c r="B139" s="1896"/>
      <c r="C139" s="1896"/>
      <c r="D139" s="1896"/>
      <c r="E139" s="1896"/>
      <c r="F139" s="1896"/>
      <c r="G139" s="1896"/>
      <c r="H139" s="1896"/>
      <c r="I139" s="1896"/>
      <c r="J139" s="1896"/>
      <c r="K139" s="1896"/>
    </row>
    <row r="140" spans="1:11" ht="15.75" customHeight="1">
      <c r="A140" s="1896"/>
      <c r="B140" s="1896"/>
      <c r="C140" s="1896"/>
      <c r="D140" s="1896"/>
      <c r="E140" s="1896"/>
      <c r="F140" s="1896"/>
      <c r="G140" s="1896"/>
      <c r="H140" s="1896"/>
      <c r="I140" s="1896"/>
      <c r="J140" s="1896"/>
      <c r="K140" s="1896"/>
    </row>
    <row r="141" spans="1:11" ht="15.75" customHeight="1">
      <c r="A141" s="1896"/>
      <c r="B141" s="1896"/>
      <c r="C141" s="1896"/>
      <c r="D141" s="1896"/>
      <c r="E141" s="1896"/>
      <c r="F141" s="1896"/>
      <c r="G141" s="1896"/>
      <c r="H141" s="1896"/>
      <c r="I141" s="1896"/>
      <c r="J141" s="1896"/>
      <c r="K141" s="1896"/>
    </row>
    <row r="142" spans="1:11" ht="15.75" customHeight="1">
      <c r="A142" s="1896"/>
      <c r="B142" s="1896"/>
      <c r="C142" s="1896"/>
      <c r="D142" s="1896"/>
      <c r="E142" s="1896"/>
      <c r="F142" s="1896"/>
      <c r="G142" s="1896"/>
      <c r="H142" s="1896"/>
      <c r="I142" s="1896"/>
      <c r="J142" s="1896"/>
      <c r="K142" s="1896"/>
    </row>
    <row r="143" spans="1:11" ht="15.75" customHeight="1">
      <c r="A143" s="1896"/>
      <c r="B143" s="1896"/>
      <c r="C143" s="1896"/>
      <c r="D143" s="1896"/>
      <c r="E143" s="1896"/>
      <c r="F143" s="1896"/>
      <c r="G143" s="1896"/>
      <c r="H143" s="1896"/>
      <c r="I143" s="1896"/>
      <c r="J143" s="1896"/>
      <c r="K143" s="1896"/>
    </row>
    <row r="144" spans="1:11" ht="15.75" customHeight="1">
      <c r="A144" s="1896"/>
      <c r="B144" s="1896"/>
      <c r="C144" s="1896"/>
      <c r="D144" s="1896"/>
      <c r="E144" s="1896"/>
      <c r="F144" s="1896"/>
      <c r="G144" s="1896"/>
      <c r="H144" s="1896"/>
      <c r="I144" s="1896"/>
      <c r="J144" s="1896"/>
      <c r="K144" s="1896"/>
    </row>
    <row r="145" spans="1:11" ht="15.75" customHeight="1">
      <c r="A145" s="1896"/>
      <c r="B145" s="1896"/>
      <c r="C145" s="1896"/>
      <c r="D145" s="1896"/>
      <c r="E145" s="1896"/>
      <c r="F145" s="1896"/>
      <c r="G145" s="1896"/>
      <c r="H145" s="1896"/>
      <c r="I145" s="1896"/>
      <c r="J145" s="1896"/>
      <c r="K145" s="1896"/>
    </row>
    <row r="146" spans="1:11" ht="15.75" customHeight="1">
      <c r="A146" s="1896"/>
      <c r="B146" s="1896"/>
      <c r="C146" s="1896"/>
      <c r="D146" s="1896"/>
      <c r="E146" s="1896"/>
      <c r="F146" s="1896"/>
      <c r="G146" s="1896"/>
      <c r="H146" s="1896"/>
      <c r="I146" s="1896"/>
      <c r="J146" s="1896"/>
      <c r="K146" s="1896"/>
    </row>
    <row r="147" spans="1:11" ht="15.75" customHeight="1">
      <c r="A147" s="1896"/>
      <c r="B147" s="1896"/>
      <c r="C147" s="1896"/>
      <c r="D147" s="1896"/>
      <c r="E147" s="1896"/>
      <c r="F147" s="1896"/>
      <c r="G147" s="1896"/>
      <c r="H147" s="1896"/>
      <c r="I147" s="1896"/>
      <c r="J147" s="1896"/>
      <c r="K147" s="1896"/>
    </row>
    <row r="148" spans="1:11" ht="15.75" customHeight="1">
      <c r="A148" s="1896"/>
      <c r="B148" s="1896"/>
      <c r="C148" s="1896"/>
      <c r="D148" s="1896"/>
      <c r="E148" s="1896"/>
      <c r="F148" s="1896"/>
      <c r="G148" s="1896"/>
      <c r="H148" s="1896"/>
      <c r="I148" s="1896"/>
      <c r="J148" s="1896"/>
      <c r="K148" s="1896"/>
    </row>
    <row r="149" spans="1:11" ht="15.75" customHeight="1">
      <c r="A149" s="1896"/>
      <c r="B149" s="1896"/>
      <c r="C149" s="1896"/>
      <c r="D149" s="1896"/>
      <c r="E149" s="1896"/>
      <c r="F149" s="1896"/>
      <c r="G149" s="1896"/>
      <c r="H149" s="1896"/>
      <c r="I149" s="1896"/>
      <c r="J149" s="1896"/>
      <c r="K149" s="1896"/>
    </row>
    <row r="150" spans="1:11" ht="15.75" customHeight="1">
      <c r="A150" s="1896"/>
      <c r="B150" s="1896"/>
      <c r="C150" s="1896"/>
      <c r="D150" s="1896"/>
      <c r="E150" s="1896"/>
      <c r="F150" s="1896"/>
      <c r="G150" s="1896"/>
      <c r="H150" s="1896"/>
      <c r="I150" s="1896"/>
      <c r="J150" s="1896"/>
      <c r="K150" s="1896"/>
    </row>
    <row r="151" spans="1:11" ht="15.75" customHeight="1">
      <c r="A151" s="1896"/>
      <c r="B151" s="1896"/>
      <c r="C151" s="1896"/>
      <c r="D151" s="1896"/>
      <c r="E151" s="1896"/>
      <c r="F151" s="1896"/>
      <c r="G151" s="1896"/>
      <c r="H151" s="1896"/>
      <c r="I151" s="1896"/>
      <c r="J151" s="1896"/>
      <c r="K151" s="1896"/>
    </row>
    <row r="152" spans="1:11" ht="15.75" customHeight="1">
      <c r="A152" s="1896"/>
      <c r="B152" s="1896"/>
      <c r="C152" s="1896"/>
      <c r="D152" s="1896"/>
      <c r="E152" s="1896"/>
      <c r="F152" s="1896"/>
      <c r="G152" s="1896"/>
      <c r="H152" s="1896"/>
      <c r="I152" s="1896"/>
      <c r="J152" s="1896"/>
      <c r="K152" s="1896"/>
    </row>
    <row r="153" spans="1:11" ht="15.75" customHeight="1">
      <c r="A153" s="1896"/>
      <c r="B153" s="1896"/>
      <c r="C153" s="1896"/>
      <c r="D153" s="1896"/>
      <c r="E153" s="1896"/>
      <c r="F153" s="1896"/>
      <c r="G153" s="1896"/>
      <c r="H153" s="1896"/>
      <c r="I153" s="1896"/>
      <c r="J153" s="1896"/>
      <c r="K153" s="1896"/>
    </row>
    <row r="154" spans="1:11" ht="15.75" customHeight="1">
      <c r="A154" s="1896"/>
      <c r="B154" s="1896"/>
      <c r="C154" s="1896"/>
      <c r="D154" s="1896"/>
      <c r="E154" s="1896"/>
      <c r="F154" s="1896"/>
      <c r="G154" s="1896"/>
      <c r="H154" s="1896"/>
      <c r="I154" s="1896"/>
      <c r="J154" s="1896"/>
      <c r="K154" s="1896"/>
    </row>
    <row r="155" spans="1:11" ht="15.75" customHeight="1">
      <c r="A155" s="1896"/>
      <c r="B155" s="1896"/>
      <c r="C155" s="1896"/>
      <c r="D155" s="1896"/>
      <c r="E155" s="1896"/>
      <c r="F155" s="1896"/>
      <c r="G155" s="1896"/>
      <c r="H155" s="1896"/>
      <c r="I155" s="1896"/>
      <c r="J155" s="1896"/>
      <c r="K155" s="1896"/>
    </row>
    <row r="156" spans="1:11" ht="15.75" customHeight="1">
      <c r="A156" s="1896"/>
      <c r="B156" s="1896"/>
      <c r="C156" s="1896"/>
      <c r="D156" s="1896"/>
      <c r="E156" s="1896"/>
      <c r="F156" s="1896"/>
      <c r="G156" s="1896"/>
      <c r="H156" s="1896"/>
      <c r="I156" s="1896"/>
      <c r="J156" s="1896"/>
      <c r="K156" s="1896"/>
    </row>
    <row r="157" spans="1:11" ht="15.75" customHeight="1">
      <c r="A157" s="1896"/>
      <c r="B157" s="1896"/>
      <c r="C157" s="1896"/>
      <c r="D157" s="1896"/>
      <c r="E157" s="1896"/>
      <c r="F157" s="1896"/>
      <c r="G157" s="1896"/>
      <c r="H157" s="1896"/>
      <c r="I157" s="1896"/>
      <c r="J157" s="1896"/>
      <c r="K157" s="1896"/>
    </row>
    <row r="158" spans="1:11" ht="15.75" customHeight="1">
      <c r="A158" s="1896"/>
      <c r="B158" s="1896"/>
      <c r="C158" s="1896"/>
      <c r="D158" s="1896"/>
      <c r="E158" s="1896"/>
      <c r="F158" s="1896"/>
      <c r="G158" s="1896"/>
      <c r="H158" s="1896"/>
      <c r="I158" s="1896"/>
      <c r="J158" s="1896"/>
      <c r="K158" s="1896"/>
    </row>
    <row r="159" spans="1:11" ht="15.75" customHeight="1">
      <c r="A159" s="1896"/>
      <c r="B159" s="1896"/>
      <c r="C159" s="1896"/>
      <c r="D159" s="1896"/>
      <c r="E159" s="1896"/>
      <c r="F159" s="1896"/>
      <c r="G159" s="1896"/>
      <c r="H159" s="1896"/>
      <c r="I159" s="1896"/>
      <c r="J159" s="1896"/>
      <c r="K159" s="1896"/>
    </row>
    <row r="160" spans="1:11" ht="15.75" customHeight="1">
      <c r="A160" s="1896"/>
      <c r="B160" s="1896"/>
      <c r="C160" s="1896"/>
      <c r="D160" s="1896"/>
      <c r="E160" s="1896"/>
      <c r="F160" s="1896"/>
      <c r="G160" s="1896"/>
      <c r="H160" s="1896"/>
      <c r="I160" s="1896"/>
      <c r="J160" s="1896"/>
      <c r="K160" s="1896"/>
    </row>
    <row r="161" spans="1:11" ht="15.75" customHeight="1">
      <c r="A161" s="1896"/>
      <c r="B161" s="1896"/>
      <c r="C161" s="1896"/>
      <c r="D161" s="1896"/>
      <c r="E161" s="1896"/>
      <c r="F161" s="1896"/>
      <c r="G161" s="1896"/>
      <c r="H161" s="1896"/>
      <c r="I161" s="1896"/>
      <c r="J161" s="1896"/>
      <c r="K161" s="1896"/>
    </row>
    <row r="162" spans="1:11" ht="15.75" customHeight="1">
      <c r="A162" s="1896"/>
      <c r="B162" s="1896"/>
      <c r="C162" s="1896"/>
      <c r="D162" s="1896"/>
      <c r="E162" s="1896"/>
      <c r="F162" s="1896"/>
      <c r="G162" s="1896"/>
      <c r="H162" s="1896"/>
      <c r="I162" s="1896"/>
      <c r="J162" s="1896"/>
      <c r="K162" s="1896"/>
    </row>
    <row r="163" spans="1:11" ht="15.75" customHeight="1">
      <c r="A163" s="1896"/>
      <c r="B163" s="1896"/>
      <c r="C163" s="1896"/>
      <c r="D163" s="1896"/>
      <c r="E163" s="1896"/>
      <c r="F163" s="1896"/>
      <c r="G163" s="1896"/>
      <c r="H163" s="1896"/>
      <c r="I163" s="1896"/>
      <c r="J163" s="1896"/>
      <c r="K163" s="1896"/>
    </row>
    <row r="164" spans="1:11" ht="15.75" customHeight="1">
      <c r="A164" s="1896"/>
      <c r="B164" s="1896"/>
      <c r="C164" s="1896"/>
      <c r="D164" s="1896"/>
      <c r="E164" s="1896"/>
      <c r="F164" s="1896"/>
      <c r="G164" s="1896"/>
      <c r="H164" s="1896"/>
      <c r="I164" s="1896"/>
      <c r="J164" s="1896"/>
      <c r="K164" s="1896"/>
    </row>
    <row r="165" spans="1:11" ht="15.75" customHeight="1">
      <c r="A165" s="1896"/>
      <c r="B165" s="1896"/>
      <c r="C165" s="1896"/>
      <c r="D165" s="1896"/>
      <c r="E165" s="1896"/>
      <c r="F165" s="1896"/>
      <c r="G165" s="1896"/>
      <c r="H165" s="1896"/>
      <c r="I165" s="1896"/>
      <c r="J165" s="1896"/>
      <c r="K165" s="1896"/>
    </row>
    <row r="166" spans="1:11" ht="15.75" customHeight="1">
      <c r="A166" s="1896"/>
      <c r="B166" s="1896"/>
      <c r="C166" s="1896"/>
      <c r="D166" s="1896"/>
      <c r="E166" s="1896"/>
      <c r="F166" s="1896"/>
      <c r="G166" s="1896"/>
      <c r="H166" s="1896"/>
      <c r="I166" s="1896"/>
      <c r="J166" s="1896"/>
      <c r="K166" s="1896"/>
    </row>
    <row r="167" spans="1:11" ht="15.75" customHeight="1">
      <c r="A167" s="1896"/>
      <c r="B167" s="1896"/>
      <c r="C167" s="1896"/>
      <c r="D167" s="1896"/>
      <c r="E167" s="1896"/>
      <c r="F167" s="1896"/>
      <c r="G167" s="1896"/>
      <c r="H167" s="1896"/>
      <c r="I167" s="1896"/>
      <c r="J167" s="1896"/>
      <c r="K167" s="1896"/>
    </row>
    <row r="168" spans="1:11" ht="15.75" customHeight="1">
      <c r="A168" s="1896"/>
      <c r="B168" s="1896"/>
      <c r="C168" s="1896"/>
      <c r="D168" s="1896"/>
      <c r="E168" s="1896"/>
      <c r="F168" s="1896"/>
      <c r="G168" s="1896"/>
      <c r="H168" s="1896"/>
      <c r="I168" s="1896"/>
      <c r="J168" s="1896"/>
      <c r="K168" s="1896"/>
    </row>
    <row r="169" spans="1:11" ht="15.75" customHeight="1">
      <c r="A169" s="1896"/>
      <c r="B169" s="1896"/>
      <c r="C169" s="1896"/>
      <c r="D169" s="1896"/>
      <c r="E169" s="1896"/>
      <c r="F169" s="1896"/>
      <c r="G169" s="1896"/>
      <c r="H169" s="1896"/>
      <c r="I169" s="1896"/>
      <c r="J169" s="1896"/>
      <c r="K169" s="1896"/>
    </row>
    <row r="170" spans="1:11" ht="15.75" customHeight="1">
      <c r="A170" s="1896"/>
      <c r="B170" s="1896"/>
      <c r="C170" s="1896"/>
      <c r="D170" s="1896"/>
      <c r="E170" s="1896"/>
      <c r="F170" s="1896"/>
      <c r="G170" s="1896"/>
      <c r="H170" s="1896"/>
      <c r="I170" s="1896"/>
      <c r="J170" s="1896"/>
      <c r="K170" s="1896"/>
    </row>
    <row r="171" spans="1:11" ht="15.75" customHeight="1">
      <c r="A171" s="1896"/>
      <c r="B171" s="1896"/>
      <c r="C171" s="1896"/>
      <c r="D171" s="1896"/>
      <c r="E171" s="1896"/>
      <c r="F171" s="1896"/>
      <c r="G171" s="1896"/>
      <c r="H171" s="1896"/>
      <c r="I171" s="1896"/>
      <c r="J171" s="1896"/>
      <c r="K171" s="1896"/>
    </row>
    <row r="172" spans="1:11" ht="15.75" customHeight="1">
      <c r="A172" s="1896"/>
      <c r="B172" s="1896"/>
      <c r="C172" s="1896"/>
      <c r="D172" s="1896"/>
      <c r="E172" s="1896"/>
      <c r="F172" s="1896"/>
      <c r="G172" s="1896"/>
      <c r="H172" s="1896"/>
      <c r="I172" s="1896"/>
      <c r="J172" s="1896"/>
      <c r="K172" s="1896"/>
    </row>
    <row r="173" spans="1:11" ht="15.75" customHeight="1">
      <c r="A173" s="1896"/>
      <c r="B173" s="1896"/>
      <c r="C173" s="1896"/>
      <c r="D173" s="1896"/>
      <c r="E173" s="1896"/>
      <c r="F173" s="1896"/>
      <c r="G173" s="1896"/>
      <c r="H173" s="1896"/>
      <c r="I173" s="1896"/>
      <c r="J173" s="1896"/>
      <c r="K173" s="1896"/>
    </row>
    <row r="174" spans="1:11" ht="15.75" customHeight="1">
      <c r="A174" s="1896"/>
      <c r="B174" s="1896"/>
      <c r="C174" s="1896"/>
      <c r="D174" s="1896"/>
      <c r="E174" s="1896"/>
      <c r="F174" s="1896"/>
      <c r="G174" s="1896"/>
      <c r="H174" s="1896"/>
      <c r="I174" s="1896"/>
      <c r="J174" s="1896"/>
      <c r="K174" s="1896"/>
    </row>
    <row r="175" spans="1:11" ht="15.75" customHeight="1">
      <c r="A175" s="1896"/>
      <c r="B175" s="1896"/>
      <c r="C175" s="1896"/>
      <c r="D175" s="1896"/>
      <c r="E175" s="1896"/>
      <c r="F175" s="1896"/>
      <c r="G175" s="1896"/>
      <c r="H175" s="1896"/>
      <c r="I175" s="1896"/>
      <c r="J175" s="1896"/>
      <c r="K175" s="1896"/>
    </row>
    <row r="176" spans="1:11" ht="15.75" customHeight="1">
      <c r="A176" s="1896"/>
      <c r="B176" s="1896"/>
      <c r="C176" s="1896"/>
      <c r="D176" s="1896"/>
      <c r="E176" s="1896"/>
      <c r="F176" s="1896"/>
      <c r="G176" s="1896"/>
      <c r="H176" s="1896"/>
      <c r="I176" s="1896"/>
      <c r="J176" s="1896"/>
      <c r="K176" s="1896"/>
    </row>
    <row r="177" spans="1:11" ht="15.75" customHeight="1">
      <c r="A177" s="1896"/>
      <c r="B177" s="1896"/>
      <c r="C177" s="1896"/>
      <c r="D177" s="1896"/>
      <c r="E177" s="1896"/>
      <c r="F177" s="1896"/>
      <c r="G177" s="1896"/>
      <c r="H177" s="1896"/>
      <c r="I177" s="1896"/>
      <c r="J177" s="1896"/>
      <c r="K177" s="1896"/>
    </row>
    <row r="178" spans="1:11" ht="15.75" customHeight="1">
      <c r="A178" s="1896"/>
      <c r="B178" s="1896"/>
      <c r="C178" s="1896"/>
      <c r="D178" s="1896"/>
      <c r="E178" s="1896"/>
      <c r="F178" s="1896"/>
      <c r="G178" s="1896"/>
      <c r="H178" s="1896"/>
      <c r="I178" s="1896"/>
      <c r="J178" s="1896"/>
      <c r="K178" s="1896"/>
    </row>
    <row r="179" spans="1:11" ht="15.75" customHeight="1">
      <c r="A179" s="1896"/>
      <c r="B179" s="1896"/>
      <c r="C179" s="1896"/>
      <c r="D179" s="1896"/>
      <c r="E179" s="1896"/>
      <c r="F179" s="1896"/>
      <c r="G179" s="1896"/>
      <c r="H179" s="1896"/>
      <c r="I179" s="1896"/>
      <c r="J179" s="1896"/>
      <c r="K179" s="1896"/>
    </row>
    <row r="180" spans="1:11" ht="15.75" customHeight="1">
      <c r="A180" s="1896"/>
      <c r="B180" s="1896"/>
      <c r="C180" s="1896"/>
      <c r="D180" s="1896"/>
      <c r="E180" s="1896"/>
      <c r="F180" s="1896"/>
      <c r="G180" s="1896"/>
      <c r="H180" s="1896"/>
      <c r="I180" s="1896"/>
      <c r="J180" s="1896"/>
      <c r="K180" s="1896"/>
    </row>
    <row r="181" spans="1:11" ht="15.75" customHeight="1">
      <c r="A181" s="1896"/>
      <c r="B181" s="1896"/>
      <c r="C181" s="1896"/>
      <c r="D181" s="1896"/>
      <c r="E181" s="1896"/>
      <c r="F181" s="1896"/>
      <c r="G181" s="1896"/>
      <c r="H181" s="1896"/>
      <c r="I181" s="1896"/>
      <c r="J181" s="1896"/>
      <c r="K181" s="1896"/>
    </row>
    <row r="182" spans="1:11" ht="15.75" customHeight="1">
      <c r="A182" s="1896"/>
      <c r="B182" s="1896"/>
      <c r="C182" s="1896"/>
      <c r="D182" s="1896"/>
      <c r="E182" s="1896"/>
      <c r="F182" s="1896"/>
      <c r="G182" s="1896"/>
      <c r="H182" s="1896"/>
      <c r="I182" s="1896"/>
      <c r="J182" s="1896"/>
      <c r="K182" s="1896"/>
    </row>
    <row r="183" spans="1:11" ht="15.75" customHeight="1">
      <c r="A183" s="1896"/>
      <c r="B183" s="1896"/>
      <c r="C183" s="1896"/>
      <c r="D183" s="1896"/>
      <c r="E183" s="1896"/>
      <c r="F183" s="1896"/>
      <c r="G183" s="1896"/>
      <c r="H183" s="1896"/>
      <c r="I183" s="1896"/>
      <c r="J183" s="1896"/>
      <c r="K183" s="1896"/>
    </row>
    <row r="184" spans="1:11" ht="15.75" customHeight="1">
      <c r="A184" s="1896"/>
      <c r="B184" s="1896"/>
      <c r="C184" s="1896"/>
      <c r="D184" s="1896"/>
      <c r="E184" s="1896"/>
      <c r="F184" s="1896"/>
      <c r="G184" s="1896"/>
      <c r="H184" s="1896"/>
      <c r="I184" s="1896"/>
      <c r="J184" s="1896"/>
      <c r="K184" s="1896"/>
    </row>
    <row r="185" spans="1:11" ht="15.75" customHeight="1">
      <c r="A185" s="1896"/>
      <c r="B185" s="1896"/>
      <c r="C185" s="1896"/>
      <c r="D185" s="1896"/>
      <c r="E185" s="1896"/>
      <c r="F185" s="1896"/>
      <c r="G185" s="1896"/>
      <c r="H185" s="1896"/>
      <c r="I185" s="1896"/>
      <c r="J185" s="1896"/>
      <c r="K185" s="1896"/>
    </row>
    <row r="186" spans="1:11" ht="15.75" customHeight="1">
      <c r="A186" s="1896"/>
      <c r="B186" s="1896"/>
      <c r="C186" s="1896"/>
      <c r="D186" s="1896"/>
      <c r="E186" s="1896"/>
      <c r="F186" s="1896"/>
      <c r="G186" s="1896"/>
      <c r="H186" s="1896"/>
      <c r="I186" s="1896"/>
      <c r="J186" s="1896"/>
      <c r="K186" s="1896"/>
    </row>
    <row r="187" spans="1:11" ht="15.75" customHeight="1">
      <c r="A187" s="1896"/>
      <c r="B187" s="1896"/>
      <c r="C187" s="1896"/>
      <c r="D187" s="1896"/>
      <c r="E187" s="1896"/>
      <c r="F187" s="1896"/>
      <c r="G187" s="1896"/>
      <c r="H187" s="1896"/>
      <c r="I187" s="1896"/>
      <c r="J187" s="1896"/>
      <c r="K187" s="1896"/>
    </row>
    <row r="188" spans="1:11" ht="15.75" customHeight="1">
      <c r="A188" s="1896"/>
      <c r="B188" s="1896"/>
      <c r="C188" s="1896"/>
      <c r="D188" s="1896"/>
      <c r="E188" s="1896"/>
      <c r="F188" s="1896"/>
      <c r="G188" s="1896"/>
      <c r="H188" s="1896"/>
      <c r="I188" s="1896"/>
      <c r="J188" s="1896"/>
      <c r="K188" s="1896"/>
    </row>
    <row r="189" spans="1:11" ht="15.75" customHeight="1">
      <c r="A189" s="1896"/>
      <c r="B189" s="1896"/>
      <c r="C189" s="1896"/>
      <c r="D189" s="1896"/>
      <c r="E189" s="1896"/>
      <c r="F189" s="1896"/>
      <c r="G189" s="1896"/>
      <c r="H189" s="1896"/>
      <c r="I189" s="1896"/>
      <c r="J189" s="1896"/>
      <c r="K189" s="1896"/>
    </row>
    <row r="190" spans="1:11" ht="15.75" customHeight="1">
      <c r="A190" s="1896"/>
      <c r="B190" s="1896"/>
      <c r="C190" s="1896"/>
      <c r="D190" s="1896"/>
      <c r="E190" s="1896"/>
      <c r="F190" s="1896"/>
      <c r="G190" s="1896"/>
      <c r="H190" s="1896"/>
      <c r="I190" s="1896"/>
      <c r="J190" s="1896"/>
      <c r="K190" s="1896"/>
    </row>
    <row r="191" spans="1:11" ht="15.75" customHeight="1">
      <c r="A191" s="1896"/>
      <c r="B191" s="1896"/>
      <c r="C191" s="1896"/>
      <c r="D191" s="1896"/>
      <c r="E191" s="1896"/>
      <c r="F191" s="1896"/>
      <c r="G191" s="1896"/>
      <c r="H191" s="1896"/>
      <c r="I191" s="1896"/>
      <c r="J191" s="1896"/>
      <c r="K191" s="1896"/>
    </row>
    <row r="192" spans="1:11" ht="15.75" customHeight="1">
      <c r="A192" s="1896"/>
      <c r="B192" s="1896"/>
      <c r="C192" s="1896"/>
      <c r="D192" s="1896"/>
      <c r="E192" s="1896"/>
      <c r="F192" s="1896"/>
      <c r="G192" s="1896"/>
      <c r="H192" s="1896"/>
      <c r="I192" s="1896"/>
      <c r="J192" s="1896"/>
      <c r="K192" s="1896"/>
    </row>
    <row r="193" spans="1:11" ht="15.75" customHeight="1">
      <c r="A193" s="1896"/>
      <c r="B193" s="1896"/>
      <c r="C193" s="1896"/>
      <c r="D193" s="1896"/>
      <c r="E193" s="1896"/>
      <c r="F193" s="1896"/>
      <c r="G193" s="1896"/>
      <c r="H193" s="1896"/>
      <c r="I193" s="1896"/>
      <c r="J193" s="1896"/>
      <c r="K193" s="1896"/>
    </row>
    <row r="194" spans="1:11" ht="15.75" customHeight="1">
      <c r="A194" s="1896"/>
      <c r="B194" s="1896"/>
      <c r="C194" s="1896"/>
      <c r="D194" s="1896"/>
      <c r="E194" s="1896"/>
      <c r="F194" s="1896"/>
      <c r="G194" s="1896"/>
      <c r="H194" s="1896"/>
      <c r="I194" s="1896"/>
      <c r="J194" s="1896"/>
      <c r="K194" s="1896"/>
    </row>
    <row r="195" spans="1:11" ht="15.75" customHeight="1">
      <c r="A195" s="1896"/>
      <c r="B195" s="1896"/>
      <c r="C195" s="1896"/>
      <c r="D195" s="1896"/>
      <c r="E195" s="1896"/>
      <c r="F195" s="1896"/>
      <c r="G195" s="1896"/>
      <c r="H195" s="1896"/>
      <c r="I195" s="1896"/>
      <c r="J195" s="1896"/>
      <c r="K195" s="1896"/>
    </row>
    <row r="196" spans="1:11" ht="15.75" customHeight="1">
      <c r="A196" s="1896"/>
      <c r="B196" s="1896"/>
      <c r="C196" s="1896"/>
      <c r="D196" s="1896"/>
      <c r="E196" s="1896"/>
      <c r="F196" s="1896"/>
      <c r="G196" s="1896"/>
      <c r="H196" s="1896"/>
      <c r="I196" s="1896"/>
      <c r="J196" s="1896"/>
      <c r="K196" s="1896"/>
    </row>
    <row r="197" spans="1:11" ht="15.75" customHeight="1">
      <c r="A197" s="1896"/>
      <c r="B197" s="1896"/>
      <c r="C197" s="1896"/>
      <c r="D197" s="1896"/>
      <c r="E197" s="1896"/>
      <c r="F197" s="1896"/>
      <c r="G197" s="1896"/>
      <c r="H197" s="1896"/>
      <c r="I197" s="1896"/>
      <c r="J197" s="1896"/>
      <c r="K197" s="1896"/>
    </row>
    <row r="198" spans="1:11" ht="15.75" customHeight="1">
      <c r="A198" s="1896"/>
      <c r="B198" s="1896"/>
      <c r="C198" s="1896"/>
      <c r="D198" s="1896"/>
      <c r="E198" s="1896"/>
      <c r="F198" s="1896"/>
      <c r="G198" s="1896"/>
      <c r="H198" s="1896"/>
      <c r="I198" s="1896"/>
      <c r="J198" s="1896"/>
      <c r="K198" s="1896"/>
    </row>
    <row r="199" spans="1:11" ht="15.75" customHeight="1">
      <c r="A199" s="1896"/>
      <c r="B199" s="1896"/>
      <c r="C199" s="1896"/>
      <c r="D199" s="1896"/>
      <c r="E199" s="1896"/>
      <c r="F199" s="1896"/>
      <c r="G199" s="1896"/>
      <c r="H199" s="1896"/>
      <c r="I199" s="1896"/>
      <c r="J199" s="1896"/>
      <c r="K199" s="1896"/>
    </row>
    <row r="200" spans="1:11" ht="15.75" customHeight="1">
      <c r="A200" s="1896"/>
      <c r="B200" s="1896"/>
      <c r="C200" s="1896"/>
      <c r="D200" s="1896"/>
      <c r="E200" s="1896"/>
      <c r="F200" s="1896"/>
      <c r="G200" s="1896"/>
      <c r="H200" s="1896"/>
      <c r="I200" s="1896"/>
      <c r="J200" s="1896"/>
      <c r="K200" s="1896"/>
    </row>
    <row r="201" spans="1:11" ht="15.75" customHeight="1">
      <c r="A201" s="1896"/>
      <c r="B201" s="1896"/>
      <c r="C201" s="1896"/>
      <c r="D201" s="1896"/>
      <c r="E201" s="1896"/>
      <c r="F201" s="1896"/>
      <c r="G201" s="1896"/>
      <c r="H201" s="1896"/>
      <c r="I201" s="1896"/>
      <c r="J201" s="1896"/>
      <c r="K201" s="1896"/>
    </row>
    <row r="202" spans="1:11" ht="15.75" customHeight="1">
      <c r="A202" s="1896"/>
      <c r="B202" s="1896"/>
      <c r="C202" s="1896"/>
      <c r="D202" s="1896"/>
      <c r="E202" s="1896"/>
      <c r="F202" s="1896"/>
      <c r="G202" s="1896"/>
      <c r="H202" s="1896"/>
      <c r="I202" s="1896"/>
      <c r="J202" s="1896"/>
      <c r="K202" s="1896"/>
    </row>
    <row r="203" spans="1:11" ht="15.75" customHeight="1">
      <c r="A203" s="1896"/>
      <c r="B203" s="1896"/>
      <c r="C203" s="1896"/>
      <c r="D203" s="1896"/>
      <c r="E203" s="1896"/>
      <c r="F203" s="1896"/>
      <c r="G203" s="1896"/>
      <c r="H203" s="1896"/>
      <c r="I203" s="1896"/>
      <c r="J203" s="1896"/>
      <c r="K203" s="1896"/>
    </row>
    <row r="204" spans="1:11" ht="15.75" customHeight="1">
      <c r="A204" s="1896"/>
      <c r="B204" s="1896"/>
      <c r="C204" s="1896"/>
      <c r="D204" s="1896"/>
      <c r="E204" s="1896"/>
      <c r="F204" s="1896"/>
      <c r="G204" s="1896"/>
      <c r="H204" s="1896"/>
      <c r="I204" s="1896"/>
      <c r="J204" s="1896"/>
      <c r="K204" s="1896"/>
    </row>
    <row r="205" spans="1:11" ht="15.75" customHeight="1">
      <c r="A205" s="1896"/>
      <c r="B205" s="1896"/>
      <c r="C205" s="1896"/>
      <c r="D205" s="1896"/>
      <c r="E205" s="1896"/>
      <c r="F205" s="1896"/>
      <c r="G205" s="1896"/>
      <c r="H205" s="1896"/>
      <c r="I205" s="1896"/>
      <c r="J205" s="1896"/>
      <c r="K205" s="1896"/>
    </row>
    <row r="206" spans="1:11" ht="15.75" customHeight="1">
      <c r="A206" s="1896"/>
      <c r="B206" s="1896"/>
      <c r="C206" s="1896"/>
      <c r="D206" s="1896"/>
      <c r="E206" s="1896"/>
      <c r="F206" s="1896"/>
      <c r="G206" s="1896"/>
      <c r="H206" s="1896"/>
      <c r="I206" s="1896"/>
      <c r="J206" s="1896"/>
      <c r="K206" s="1896"/>
    </row>
    <row r="207" spans="1:11" ht="15.75" customHeight="1">
      <c r="A207" s="1896"/>
      <c r="B207" s="1896"/>
      <c r="C207" s="1896"/>
      <c r="D207" s="1896"/>
      <c r="E207" s="1896"/>
      <c r="F207" s="1896"/>
      <c r="G207" s="1896"/>
      <c r="H207" s="1896"/>
      <c r="I207" s="1896"/>
      <c r="J207" s="1896"/>
      <c r="K207" s="1896"/>
    </row>
    <row r="208" spans="1:11" ht="15.75" customHeight="1">
      <c r="A208" s="1896"/>
      <c r="B208" s="1896"/>
      <c r="C208" s="1896"/>
      <c r="D208" s="1896"/>
      <c r="E208" s="1896"/>
      <c r="F208" s="1896"/>
      <c r="G208" s="1896"/>
      <c r="H208" s="1896"/>
      <c r="I208" s="1896"/>
      <c r="J208" s="1896"/>
      <c r="K208" s="1896"/>
    </row>
    <row r="209" spans="1:11" ht="15.75" customHeight="1">
      <c r="A209" s="1896"/>
      <c r="B209" s="1896"/>
      <c r="C209" s="1896"/>
      <c r="D209" s="1896"/>
      <c r="E209" s="1896"/>
      <c r="F209" s="1896"/>
      <c r="G209" s="1896"/>
      <c r="H209" s="1896"/>
      <c r="I209" s="1896"/>
      <c r="J209" s="1896"/>
      <c r="K209" s="1896"/>
    </row>
    <row r="210" spans="1:11" ht="15.75" customHeight="1">
      <c r="A210" s="1896"/>
      <c r="B210" s="1896"/>
      <c r="C210" s="1896"/>
      <c r="D210" s="1896"/>
      <c r="E210" s="1896"/>
      <c r="F210" s="1896"/>
      <c r="G210" s="1896"/>
      <c r="H210" s="1896"/>
      <c r="I210" s="1896"/>
      <c r="J210" s="1896"/>
      <c r="K210" s="1896"/>
    </row>
    <row r="211" spans="1:11" ht="15.75" customHeight="1">
      <c r="A211" s="1896"/>
      <c r="B211" s="1896"/>
      <c r="C211" s="1896"/>
      <c r="D211" s="1896"/>
      <c r="E211" s="1896"/>
      <c r="F211" s="1896"/>
      <c r="G211" s="1896"/>
      <c r="H211" s="1896"/>
      <c r="I211" s="1896"/>
      <c r="J211" s="1896"/>
      <c r="K211" s="1896"/>
    </row>
    <row r="212" spans="1:11" ht="15.75" customHeight="1">
      <c r="A212" s="1896"/>
      <c r="B212" s="1896"/>
      <c r="C212" s="1896"/>
      <c r="D212" s="1896"/>
      <c r="E212" s="1896"/>
      <c r="F212" s="1896"/>
      <c r="G212" s="1896"/>
      <c r="H212" s="1896"/>
      <c r="I212" s="1896"/>
      <c r="J212" s="1896"/>
      <c r="K212" s="1896"/>
    </row>
    <row r="213" spans="1:11" ht="15.75" customHeight="1">
      <c r="A213" s="1896"/>
      <c r="B213" s="1896"/>
      <c r="C213" s="1896"/>
      <c r="D213" s="1896"/>
      <c r="E213" s="1896"/>
      <c r="F213" s="1896"/>
      <c r="G213" s="1896"/>
      <c r="H213" s="1896"/>
      <c r="I213" s="1896"/>
      <c r="J213" s="1896"/>
      <c r="K213" s="1896"/>
    </row>
    <row r="214" spans="1:11" ht="15.75" customHeight="1">
      <c r="A214" s="1896"/>
      <c r="B214" s="1896"/>
      <c r="C214" s="1896"/>
      <c r="D214" s="1896"/>
      <c r="E214" s="1896"/>
      <c r="F214" s="1896"/>
      <c r="G214" s="1896"/>
      <c r="H214" s="1896"/>
      <c r="I214" s="1896"/>
      <c r="J214" s="1896"/>
      <c r="K214" s="1896"/>
    </row>
    <row r="215" spans="1:11" ht="15.75" customHeight="1">
      <c r="A215" s="1896"/>
      <c r="B215" s="1896"/>
      <c r="C215" s="1896"/>
      <c r="D215" s="1896"/>
      <c r="E215" s="1896"/>
      <c r="F215" s="1896"/>
      <c r="G215" s="1896"/>
      <c r="H215" s="1896"/>
      <c r="I215" s="1896"/>
      <c r="J215" s="1896"/>
      <c r="K215" s="1896"/>
    </row>
    <row r="216" spans="1:11" ht="15.75" customHeight="1">
      <c r="A216" s="1896"/>
      <c r="B216" s="1896"/>
      <c r="C216" s="1896"/>
      <c r="D216" s="1896"/>
      <c r="E216" s="1896"/>
      <c r="F216" s="1896"/>
      <c r="G216" s="1896"/>
      <c r="H216" s="1896"/>
      <c r="I216" s="1896"/>
      <c r="J216" s="1896"/>
      <c r="K216" s="1896"/>
    </row>
    <row r="217" spans="1:11" ht="15.75" customHeight="1">
      <c r="A217" s="1896"/>
      <c r="B217" s="1896"/>
      <c r="C217" s="1896"/>
      <c r="D217" s="1896"/>
      <c r="E217" s="1896"/>
      <c r="F217" s="1896"/>
      <c r="G217" s="1896"/>
      <c r="H217" s="1896"/>
      <c r="I217" s="1896"/>
      <c r="J217" s="1896"/>
      <c r="K217" s="1896"/>
    </row>
    <row r="218" spans="1:11" ht="15.75" customHeight="1">
      <c r="A218" s="1896"/>
      <c r="B218" s="1896"/>
      <c r="C218" s="1896"/>
      <c r="D218" s="1896"/>
      <c r="E218" s="1896"/>
      <c r="F218" s="1896"/>
      <c r="G218" s="1896"/>
      <c r="H218" s="1896"/>
      <c r="I218" s="1896"/>
      <c r="J218" s="1896"/>
      <c r="K218" s="1896"/>
    </row>
    <row r="219" spans="1:11" ht="15.75" customHeight="1">
      <c r="A219" s="1896"/>
      <c r="B219" s="1896"/>
      <c r="C219" s="1896"/>
      <c r="D219" s="1896"/>
      <c r="E219" s="1896"/>
      <c r="F219" s="1896"/>
      <c r="G219" s="1896"/>
      <c r="H219" s="1896"/>
      <c r="I219" s="1896"/>
      <c r="J219" s="1896"/>
      <c r="K219" s="1896"/>
    </row>
    <row r="220" spans="1:11" ht="15.75" customHeight="1">
      <c r="A220" s="1896"/>
      <c r="B220" s="1896"/>
      <c r="C220" s="1896"/>
      <c r="D220" s="1896"/>
      <c r="E220" s="1896"/>
      <c r="F220" s="1896"/>
      <c r="G220" s="1896"/>
      <c r="H220" s="1896"/>
      <c r="I220" s="1896"/>
      <c r="J220" s="1896"/>
      <c r="K220" s="1896"/>
    </row>
    <row r="221" spans="1:11" ht="15.75" customHeight="1">
      <c r="A221" s="1896"/>
      <c r="B221" s="1896"/>
      <c r="C221" s="1896"/>
      <c r="D221" s="1896"/>
      <c r="E221" s="1896"/>
      <c r="F221" s="1896"/>
      <c r="G221" s="1896"/>
      <c r="H221" s="1896"/>
      <c r="I221" s="1896"/>
      <c r="J221" s="1896"/>
      <c r="K221" s="1896"/>
    </row>
    <row r="222" spans="1:11" ht="15.75" customHeight="1">
      <c r="A222" s="1896"/>
      <c r="B222" s="1896"/>
      <c r="C222" s="1896"/>
      <c r="D222" s="1896"/>
      <c r="E222" s="1896"/>
      <c r="F222" s="1896"/>
      <c r="G222" s="1896"/>
      <c r="H222" s="1896"/>
      <c r="I222" s="1896"/>
      <c r="J222" s="1896"/>
      <c r="K222" s="1896"/>
    </row>
    <row r="223" spans="1:11" ht="15.75" customHeight="1">
      <c r="A223" s="1896"/>
      <c r="B223" s="1896"/>
      <c r="C223" s="1896"/>
      <c r="D223" s="1896"/>
      <c r="E223" s="1896"/>
      <c r="F223" s="1896"/>
      <c r="G223" s="1896"/>
      <c r="H223" s="1896"/>
      <c r="I223" s="1896"/>
      <c r="J223" s="1896"/>
      <c r="K223" s="1896"/>
    </row>
    <row r="224" spans="1:11" ht="15.75" customHeight="1">
      <c r="A224" s="1896"/>
      <c r="B224" s="1896"/>
      <c r="C224" s="1896"/>
      <c r="D224" s="1896"/>
      <c r="E224" s="1896"/>
      <c r="F224" s="1896"/>
      <c r="G224" s="1896"/>
      <c r="H224" s="1896"/>
      <c r="I224" s="1896"/>
      <c r="J224" s="1896"/>
      <c r="K224" s="1896"/>
    </row>
    <row r="225" spans="1:11" ht="15.75" customHeight="1">
      <c r="A225" s="1896"/>
      <c r="B225" s="1896"/>
      <c r="C225" s="1896"/>
      <c r="D225" s="1896"/>
      <c r="E225" s="1896"/>
      <c r="F225" s="1896"/>
      <c r="G225" s="1896"/>
      <c r="H225" s="1896"/>
      <c r="I225" s="1896"/>
      <c r="J225" s="1896"/>
      <c r="K225" s="1896"/>
    </row>
    <row r="226" spans="1:11" ht="15.75" customHeight="1">
      <c r="A226" s="1896"/>
      <c r="B226" s="1896"/>
      <c r="C226" s="1896"/>
      <c r="D226" s="1896"/>
      <c r="E226" s="1896"/>
      <c r="F226" s="1896"/>
      <c r="G226" s="1896"/>
      <c r="H226" s="1896"/>
      <c r="I226" s="1896"/>
      <c r="J226" s="1896"/>
      <c r="K226" s="1896"/>
    </row>
    <row r="227" spans="1:11" ht="15.75" customHeight="1">
      <c r="A227" s="1896"/>
      <c r="B227" s="1896"/>
      <c r="C227" s="1896"/>
      <c r="D227" s="1896"/>
      <c r="E227" s="1896"/>
      <c r="F227" s="1896"/>
      <c r="G227" s="1896"/>
      <c r="H227" s="1896"/>
      <c r="I227" s="1896"/>
      <c r="J227" s="1896"/>
      <c r="K227" s="1896"/>
    </row>
    <row r="228" spans="1:11" ht="15.75" customHeight="1">
      <c r="A228" s="1896"/>
      <c r="B228" s="1896"/>
      <c r="C228" s="1896"/>
      <c r="D228" s="1896"/>
      <c r="E228" s="1896"/>
      <c r="F228" s="1896"/>
      <c r="G228" s="1896"/>
      <c r="H228" s="1896"/>
      <c r="I228" s="1896"/>
      <c r="J228" s="1896"/>
      <c r="K228" s="1896"/>
    </row>
    <row r="229" spans="1:11" ht="15.75" customHeight="1">
      <c r="A229" s="1896"/>
      <c r="B229" s="1896"/>
      <c r="C229" s="1896"/>
      <c r="D229" s="1896"/>
      <c r="E229" s="1896"/>
      <c r="F229" s="1896"/>
      <c r="G229" s="1896"/>
      <c r="H229" s="1896"/>
      <c r="I229" s="1896"/>
      <c r="J229" s="1896"/>
      <c r="K229" s="1896"/>
    </row>
    <row r="230" spans="1:11" ht="15.75" customHeight="1">
      <c r="A230" s="1896"/>
      <c r="B230" s="1896"/>
      <c r="C230" s="1896"/>
      <c r="D230" s="1896"/>
      <c r="E230" s="1896"/>
      <c r="F230" s="1896"/>
      <c r="G230" s="1896"/>
      <c r="H230" s="1896"/>
      <c r="I230" s="1896"/>
      <c r="J230" s="1896"/>
      <c r="K230" s="1896"/>
    </row>
    <row r="231" spans="1:11" ht="15.75" customHeight="1">
      <c r="A231" s="1896"/>
      <c r="B231" s="1896"/>
      <c r="C231" s="1896"/>
      <c r="D231" s="1896"/>
      <c r="E231" s="1896"/>
      <c r="F231" s="1896"/>
      <c r="G231" s="1896"/>
      <c r="H231" s="1896"/>
      <c r="I231" s="1896"/>
      <c r="J231" s="1896"/>
      <c r="K231" s="1896"/>
    </row>
    <row r="232" spans="1:11" ht="15.75" customHeight="1">
      <c r="A232" s="1896"/>
      <c r="B232" s="1896"/>
      <c r="C232" s="1896"/>
      <c r="D232" s="1896"/>
      <c r="E232" s="1896"/>
      <c r="F232" s="1896"/>
      <c r="G232" s="1896"/>
      <c r="H232" s="1896"/>
      <c r="I232" s="1896"/>
      <c r="J232" s="1896"/>
      <c r="K232" s="1896"/>
    </row>
    <row r="233" spans="1:11" ht="15.75" customHeight="1">
      <c r="A233" s="1896"/>
      <c r="B233" s="1896"/>
      <c r="C233" s="1896"/>
      <c r="D233" s="1896"/>
      <c r="E233" s="1896"/>
      <c r="F233" s="1896"/>
      <c r="G233" s="1896"/>
      <c r="H233" s="1896"/>
      <c r="I233" s="1896"/>
      <c r="J233" s="1896"/>
      <c r="K233" s="1896"/>
    </row>
    <row r="234" spans="1:11" ht="15.75" customHeight="1">
      <c r="A234" s="1896"/>
      <c r="B234" s="1896"/>
      <c r="C234" s="1896"/>
      <c r="D234" s="1896"/>
      <c r="E234" s="1896"/>
      <c r="F234" s="1896"/>
      <c r="G234" s="1896"/>
      <c r="H234" s="1896"/>
      <c r="I234" s="1896"/>
      <c r="J234" s="1896"/>
      <c r="K234" s="1896"/>
    </row>
    <row r="235" spans="1:11" ht="15.75" customHeight="1">
      <c r="A235" s="1896"/>
      <c r="B235" s="1896"/>
      <c r="C235" s="1896"/>
      <c r="D235" s="1896"/>
      <c r="E235" s="1896"/>
      <c r="F235" s="1896"/>
      <c r="G235" s="1896"/>
      <c r="H235" s="1896"/>
      <c r="I235" s="1896"/>
      <c r="J235" s="1896"/>
      <c r="K235" s="1896"/>
    </row>
    <row r="236" spans="1:11" ht="15.75" customHeight="1">
      <c r="A236" s="1896"/>
      <c r="B236" s="1896"/>
      <c r="C236" s="1896"/>
      <c r="D236" s="1896"/>
      <c r="E236" s="1896"/>
      <c r="F236" s="1896"/>
      <c r="G236" s="1896"/>
      <c r="H236" s="1896"/>
      <c r="I236" s="1896"/>
      <c r="J236" s="1896"/>
      <c r="K236" s="1896"/>
    </row>
    <row r="237" spans="1:11" ht="15.75" customHeight="1">
      <c r="A237" s="1896"/>
      <c r="B237" s="1896"/>
      <c r="C237" s="1896"/>
      <c r="D237" s="1896"/>
      <c r="E237" s="1896"/>
      <c r="F237" s="1896"/>
      <c r="G237" s="1896"/>
      <c r="H237" s="1896"/>
      <c r="I237" s="1896"/>
      <c r="J237" s="1896"/>
      <c r="K237" s="1896"/>
    </row>
    <row r="238" spans="1:11" ht="15.75" customHeight="1">
      <c r="A238" s="1896"/>
      <c r="B238" s="1896"/>
      <c r="C238" s="1896"/>
      <c r="D238" s="1896"/>
      <c r="E238" s="1896"/>
      <c r="F238" s="1896"/>
      <c r="G238" s="1896"/>
      <c r="H238" s="1896"/>
      <c r="I238" s="1896"/>
      <c r="J238" s="1896"/>
      <c r="K238" s="1896"/>
    </row>
    <row r="239" spans="1:11" ht="15.75" customHeight="1">
      <c r="A239" s="1896"/>
      <c r="B239" s="1896"/>
      <c r="C239" s="1896"/>
      <c r="D239" s="1896"/>
      <c r="E239" s="1896"/>
      <c r="F239" s="1896"/>
      <c r="G239" s="1896"/>
      <c r="H239" s="1896"/>
      <c r="I239" s="1896"/>
      <c r="J239" s="1896"/>
      <c r="K239" s="1896"/>
    </row>
    <row r="240" spans="1:11" ht="15.75" customHeight="1">
      <c r="A240" s="1896"/>
      <c r="B240" s="1896"/>
      <c r="C240" s="1896"/>
      <c r="D240" s="1896"/>
      <c r="E240" s="1896"/>
      <c r="F240" s="1896"/>
      <c r="G240" s="1896"/>
      <c r="H240" s="1896"/>
      <c r="I240" s="1896"/>
      <c r="J240" s="1896"/>
      <c r="K240" s="1896"/>
    </row>
    <row r="241" spans="1:11" ht="15.75" customHeight="1">
      <c r="A241" s="1896"/>
      <c r="B241" s="1896"/>
      <c r="C241" s="1896"/>
      <c r="D241" s="1896"/>
      <c r="E241" s="1896"/>
      <c r="F241" s="1896"/>
      <c r="G241" s="1896"/>
      <c r="H241" s="1896"/>
      <c r="I241" s="1896"/>
      <c r="J241" s="1896"/>
      <c r="K241" s="1896"/>
    </row>
    <row r="242" spans="1:11" ht="15.75" customHeight="1">
      <c r="A242" s="1896"/>
      <c r="B242" s="1896"/>
      <c r="C242" s="1896"/>
      <c r="D242" s="1896"/>
      <c r="E242" s="1896"/>
      <c r="F242" s="1896"/>
      <c r="G242" s="1896"/>
      <c r="H242" s="1896"/>
      <c r="I242" s="1896"/>
      <c r="J242" s="1896"/>
      <c r="K242" s="1896"/>
    </row>
    <row r="243" spans="1:11" ht="15.75" customHeight="1">
      <c r="A243" s="1896"/>
      <c r="B243" s="1896"/>
      <c r="C243" s="1896"/>
      <c r="D243" s="1896"/>
      <c r="E243" s="1896"/>
      <c r="F243" s="1896"/>
      <c r="G243" s="1896"/>
      <c r="H243" s="1896"/>
      <c r="I243" s="1896"/>
      <c r="J243" s="1896"/>
      <c r="K243" s="1896"/>
    </row>
    <row r="244" spans="1:11" ht="15.75" customHeight="1">
      <c r="A244" s="1896"/>
      <c r="B244" s="1896"/>
      <c r="C244" s="1896"/>
      <c r="D244" s="1896"/>
      <c r="E244" s="1896"/>
      <c r="F244" s="1896"/>
      <c r="G244" s="1896"/>
      <c r="H244" s="1896"/>
      <c r="I244" s="1896"/>
      <c r="J244" s="1896"/>
      <c r="K244" s="1896"/>
    </row>
    <row r="245" spans="1:11" ht="15.75" customHeight="1">
      <c r="A245" s="1896"/>
      <c r="B245" s="1896"/>
      <c r="C245" s="1896"/>
      <c r="D245" s="1896"/>
      <c r="E245" s="1896"/>
      <c r="F245" s="1896"/>
      <c r="G245" s="1896"/>
      <c r="H245" s="1896"/>
      <c r="I245" s="1896"/>
      <c r="J245" s="1896"/>
      <c r="K245" s="1896"/>
    </row>
    <row r="246" spans="1:11" ht="15.75" customHeight="1">
      <c r="A246" s="1896"/>
      <c r="B246" s="1896"/>
      <c r="C246" s="1896"/>
      <c r="D246" s="1896"/>
      <c r="E246" s="1896"/>
      <c r="F246" s="1896"/>
      <c r="G246" s="1896"/>
      <c r="H246" s="1896"/>
      <c r="I246" s="1896"/>
      <c r="J246" s="1896"/>
      <c r="K246" s="1896"/>
    </row>
    <row r="247" spans="1:11" ht="15.75" customHeight="1">
      <c r="A247" s="1896"/>
      <c r="B247" s="1896"/>
      <c r="C247" s="1896"/>
      <c r="D247" s="1896"/>
      <c r="E247" s="1896"/>
      <c r="F247" s="1896"/>
      <c r="G247" s="1896"/>
      <c r="H247" s="1896"/>
      <c r="I247" s="1896"/>
      <c r="J247" s="1896"/>
      <c r="K247" s="1896"/>
    </row>
    <row r="248" spans="1:11" ht="15.75" customHeight="1">
      <c r="A248" s="1896"/>
      <c r="B248" s="1896"/>
      <c r="C248" s="1896"/>
      <c r="D248" s="1896"/>
      <c r="E248" s="1896"/>
      <c r="F248" s="1896"/>
      <c r="G248" s="1896"/>
      <c r="H248" s="1896"/>
      <c r="I248" s="1896"/>
      <c r="J248" s="1896"/>
      <c r="K248" s="1896"/>
    </row>
    <row r="249" spans="1:11" ht="15.75" customHeight="1">
      <c r="A249" s="1896"/>
      <c r="B249" s="1896"/>
      <c r="C249" s="1896"/>
      <c r="D249" s="1896"/>
      <c r="E249" s="1896"/>
      <c r="F249" s="1896"/>
      <c r="G249" s="1896"/>
      <c r="H249" s="1896"/>
      <c r="I249" s="1896"/>
      <c r="J249" s="1896"/>
      <c r="K249" s="1896"/>
    </row>
    <row r="250" spans="1:11" ht="15.75" customHeight="1">
      <c r="A250" s="1896"/>
      <c r="B250" s="1896"/>
      <c r="C250" s="1896"/>
      <c r="D250" s="1896"/>
      <c r="E250" s="1896"/>
      <c r="F250" s="1896"/>
      <c r="G250" s="1896"/>
      <c r="H250" s="1896"/>
      <c r="I250" s="1896"/>
      <c r="J250" s="1896"/>
      <c r="K250" s="1896"/>
    </row>
    <row r="251" spans="1:11" ht="15.75" customHeight="1">
      <c r="A251" s="1896"/>
      <c r="B251" s="1896"/>
      <c r="C251" s="1896"/>
      <c r="D251" s="1896"/>
      <c r="E251" s="1896"/>
      <c r="F251" s="1896"/>
      <c r="G251" s="1896"/>
      <c r="H251" s="1896"/>
      <c r="I251" s="1896"/>
      <c r="J251" s="1896"/>
      <c r="K251" s="1896"/>
    </row>
    <row r="252" spans="1:11" ht="15.75" customHeight="1">
      <c r="A252" s="1896"/>
      <c r="B252" s="1896"/>
      <c r="C252" s="1896"/>
      <c r="D252" s="1896"/>
      <c r="E252" s="1896"/>
      <c r="F252" s="1896"/>
      <c r="G252" s="1896"/>
      <c r="H252" s="1896"/>
      <c r="I252" s="1896"/>
      <c r="J252" s="1896"/>
      <c r="K252" s="1896"/>
    </row>
    <row r="253" spans="1:11" ht="15.75" customHeight="1">
      <c r="A253" s="1896"/>
      <c r="B253" s="1896"/>
      <c r="C253" s="1896"/>
      <c r="D253" s="1896"/>
      <c r="E253" s="1896"/>
      <c r="F253" s="1896"/>
      <c r="G253" s="1896"/>
      <c r="H253" s="1896"/>
      <c r="I253" s="1896"/>
      <c r="J253" s="1896"/>
      <c r="K253" s="1896"/>
    </row>
    <row r="254" spans="1:11" ht="15.75" customHeight="1">
      <c r="A254" s="1896"/>
      <c r="B254" s="1896"/>
      <c r="C254" s="1896"/>
      <c r="D254" s="1896"/>
      <c r="E254" s="1896"/>
      <c r="F254" s="1896"/>
      <c r="G254" s="1896"/>
      <c r="H254" s="1896"/>
      <c r="I254" s="1896"/>
      <c r="J254" s="1896"/>
      <c r="K254" s="1896"/>
    </row>
    <row r="255" spans="1:11" ht="15.75" customHeight="1">
      <c r="A255" s="1896"/>
      <c r="B255" s="1896"/>
      <c r="C255" s="1896"/>
      <c r="D255" s="1896"/>
      <c r="E255" s="1896"/>
      <c r="F255" s="1896"/>
      <c r="G255" s="1896"/>
      <c r="H255" s="1896"/>
      <c r="I255" s="1896"/>
      <c r="J255" s="1896"/>
      <c r="K255" s="1896"/>
    </row>
    <row r="256" spans="1:11" ht="15.75" customHeight="1">
      <c r="A256" s="1896"/>
      <c r="B256" s="1896"/>
      <c r="C256" s="1896"/>
      <c r="D256" s="1896"/>
      <c r="E256" s="1896"/>
      <c r="F256" s="1896"/>
      <c r="G256" s="1896"/>
      <c r="H256" s="1896"/>
      <c r="I256" s="1896"/>
      <c r="J256" s="1896"/>
      <c r="K256" s="1896"/>
    </row>
    <row r="257" spans="1:11" ht="15.75" customHeight="1">
      <c r="A257" s="1896"/>
      <c r="B257" s="1896"/>
      <c r="C257" s="1896"/>
      <c r="D257" s="1896"/>
      <c r="E257" s="1896"/>
      <c r="F257" s="1896"/>
      <c r="G257" s="1896"/>
      <c r="H257" s="1896"/>
      <c r="I257" s="1896"/>
      <c r="J257" s="1896"/>
      <c r="K257" s="1896"/>
    </row>
    <row r="258" spans="1:11" ht="15.75" customHeight="1">
      <c r="A258" s="1896"/>
      <c r="B258" s="1896"/>
      <c r="C258" s="1896"/>
      <c r="D258" s="1896"/>
      <c r="E258" s="1896"/>
      <c r="F258" s="1896"/>
      <c r="G258" s="1896"/>
      <c r="H258" s="1896"/>
      <c r="I258" s="1896"/>
      <c r="J258" s="1896"/>
      <c r="K258" s="1896"/>
    </row>
    <row r="259" spans="1:11" ht="15.75" customHeight="1">
      <c r="A259" s="1896"/>
      <c r="B259" s="1896"/>
      <c r="C259" s="1896"/>
      <c r="D259" s="1896"/>
      <c r="E259" s="1896"/>
      <c r="F259" s="1896"/>
      <c r="G259" s="1896"/>
      <c r="H259" s="1896"/>
      <c r="I259" s="1896"/>
      <c r="J259" s="1896"/>
      <c r="K259" s="1896"/>
    </row>
    <row r="260" spans="1:11" ht="15.75" customHeight="1">
      <c r="A260" s="1896"/>
      <c r="B260" s="1895"/>
      <c r="C260" s="1895"/>
      <c r="D260" s="1895"/>
      <c r="E260" s="1895"/>
      <c r="F260" s="1895"/>
      <c r="G260" s="1895"/>
      <c r="H260" s="1895"/>
      <c r="I260" s="1895"/>
      <c r="J260" s="1895"/>
      <c r="K260" s="1896"/>
    </row>
    <row r="261" spans="1:11" ht="15.75" customHeight="1">
      <c r="A261" s="1895"/>
      <c r="B261" s="1895"/>
      <c r="C261" s="1895"/>
      <c r="D261" s="1895"/>
      <c r="E261" s="1895"/>
      <c r="F261" s="1895"/>
      <c r="G261" s="1895"/>
      <c r="H261" s="1895"/>
      <c r="I261" s="1895"/>
      <c r="J261" s="1895"/>
      <c r="K261" s="1895"/>
    </row>
    <row r="262" spans="1:11" ht="15.75" customHeight="1">
      <c r="A262" s="1895"/>
      <c r="B262" s="1895"/>
      <c r="C262" s="1895"/>
      <c r="D262" s="1895"/>
      <c r="E262" s="1895"/>
      <c r="F262" s="1895"/>
      <c r="G262" s="1895"/>
      <c r="H262" s="1895"/>
      <c r="I262" s="1895"/>
      <c r="J262" s="1895"/>
      <c r="K262" s="1895"/>
    </row>
    <row r="263" spans="1:11" ht="15.75" customHeight="1">
      <c r="A263" s="1895"/>
      <c r="B263" s="1895"/>
      <c r="C263" s="1895"/>
      <c r="D263" s="1895"/>
      <c r="E263" s="1895"/>
      <c r="F263" s="1895"/>
      <c r="G263" s="1895"/>
      <c r="H263" s="1895"/>
      <c r="I263" s="1895"/>
      <c r="J263" s="1895"/>
      <c r="K263" s="1895"/>
    </row>
    <row r="264" spans="1:11" ht="15.75" customHeight="1">
      <c r="A264" s="1895"/>
      <c r="B264" s="1895"/>
      <c r="C264" s="1895"/>
      <c r="D264" s="1895"/>
      <c r="E264" s="1895"/>
      <c r="F264" s="1895"/>
      <c r="G264" s="1895"/>
      <c r="H264" s="1895"/>
      <c r="I264" s="1895"/>
      <c r="J264" s="1895"/>
      <c r="K264" s="1895"/>
    </row>
    <row r="265" spans="1:11" ht="15.75" customHeight="1">
      <c r="A265" s="1895"/>
      <c r="B265" s="1895"/>
      <c r="C265" s="1895"/>
      <c r="D265" s="1895"/>
      <c r="E265" s="1895"/>
      <c r="F265" s="1895"/>
      <c r="G265" s="1895"/>
      <c r="H265" s="1895"/>
      <c r="I265" s="1895"/>
      <c r="J265" s="1895"/>
      <c r="K265" s="1895"/>
    </row>
    <row r="266" spans="1:11" ht="15.75" customHeight="1">
      <c r="A266" s="1895"/>
      <c r="B266" s="1895"/>
      <c r="C266" s="1895"/>
      <c r="D266" s="1895"/>
      <c r="E266" s="1895"/>
      <c r="F266" s="1895"/>
      <c r="G266" s="1895"/>
      <c r="H266" s="1895"/>
      <c r="I266" s="1895"/>
      <c r="J266" s="1895"/>
      <c r="K266" s="1895"/>
    </row>
    <row r="267" spans="1:11" ht="15.75" customHeight="1">
      <c r="A267" s="1895"/>
      <c r="B267" s="1895"/>
      <c r="C267" s="1895"/>
      <c r="D267" s="1895"/>
      <c r="E267" s="1895"/>
      <c r="F267" s="1895"/>
      <c r="G267" s="1895"/>
      <c r="H267" s="1895"/>
      <c r="I267" s="1895"/>
      <c r="J267" s="1895"/>
      <c r="K267" s="1895"/>
    </row>
    <row r="268" spans="1:11" ht="15.75" customHeight="1">
      <c r="A268" s="1895"/>
      <c r="B268" s="1895"/>
      <c r="C268" s="1895"/>
      <c r="D268" s="1895"/>
      <c r="E268" s="1895"/>
      <c r="F268" s="1895"/>
      <c r="G268" s="1895"/>
      <c r="H268" s="1895"/>
      <c r="I268" s="1895"/>
      <c r="J268" s="1895"/>
      <c r="K268" s="1895"/>
    </row>
    <row r="269" spans="1:11" ht="15.75" customHeight="1">
      <c r="A269" s="1895"/>
      <c r="B269" s="1895"/>
      <c r="C269" s="1895"/>
      <c r="D269" s="1895"/>
      <c r="E269" s="1895"/>
      <c r="F269" s="1895"/>
      <c r="G269" s="1895"/>
      <c r="H269" s="1895"/>
      <c r="I269" s="1895"/>
      <c r="J269" s="1895"/>
      <c r="K269" s="1895"/>
    </row>
    <row r="270" spans="1:11" ht="15.75" customHeight="1">
      <c r="A270" s="1895"/>
      <c r="B270" s="1895"/>
      <c r="C270" s="1895"/>
      <c r="D270" s="1895"/>
      <c r="E270" s="1895"/>
      <c r="F270" s="1895"/>
      <c r="G270" s="1895"/>
      <c r="H270" s="1895"/>
      <c r="I270" s="1895"/>
      <c r="J270" s="1895"/>
      <c r="K270" s="1895"/>
    </row>
    <row r="271" spans="1:11" ht="15.75" customHeight="1">
      <c r="A271" s="1895"/>
      <c r="B271" s="1895"/>
      <c r="C271" s="1895"/>
      <c r="D271" s="1895"/>
      <c r="E271" s="1895"/>
      <c r="F271" s="1895"/>
      <c r="G271" s="1895"/>
      <c r="H271" s="1895"/>
      <c r="I271" s="1895"/>
      <c r="J271" s="1895"/>
      <c r="K271" s="1895"/>
    </row>
    <row r="272" spans="1:11" ht="15.75" customHeight="1">
      <c r="A272" s="1895"/>
      <c r="B272" s="1895"/>
      <c r="C272" s="1895"/>
      <c r="D272" s="1895"/>
      <c r="E272" s="1895"/>
      <c r="F272" s="1895"/>
      <c r="G272" s="1895"/>
      <c r="H272" s="1895"/>
      <c r="I272" s="1895"/>
      <c r="J272" s="1895"/>
      <c r="K272" s="1895"/>
    </row>
    <row r="273" spans="1:11" ht="15.75" customHeight="1">
      <c r="A273" s="1895"/>
      <c r="B273" s="1895"/>
      <c r="C273" s="1895"/>
      <c r="D273" s="1895"/>
      <c r="E273" s="1895"/>
      <c r="F273" s="1895"/>
      <c r="G273" s="1895"/>
      <c r="H273" s="1895"/>
      <c r="I273" s="1895"/>
      <c r="J273" s="1895"/>
      <c r="K273" s="1895"/>
    </row>
    <row r="274" spans="1:11" ht="15.75" customHeight="1">
      <c r="A274" s="1895"/>
      <c r="B274" s="1895"/>
      <c r="C274" s="1895"/>
      <c r="D274" s="1895"/>
      <c r="E274" s="1895"/>
      <c r="F274" s="1895"/>
      <c r="G274" s="1895"/>
      <c r="H274" s="1895"/>
      <c r="I274" s="1895"/>
      <c r="J274" s="1895"/>
      <c r="K274" s="1895"/>
    </row>
    <row r="275" spans="1:11" ht="15.75" customHeight="1">
      <c r="A275" s="1895"/>
      <c r="B275" s="1895"/>
      <c r="C275" s="1895"/>
      <c r="D275" s="1895"/>
      <c r="E275" s="1895"/>
      <c r="F275" s="1895"/>
      <c r="G275" s="1895"/>
      <c r="H275" s="1895"/>
      <c r="I275" s="1895"/>
      <c r="J275" s="1895"/>
      <c r="K275" s="1895"/>
    </row>
    <row r="276" spans="1:11" ht="15.75" customHeight="1">
      <c r="A276" s="1895"/>
      <c r="B276" s="1895"/>
      <c r="C276" s="1895"/>
      <c r="D276" s="1895"/>
      <c r="E276" s="1895"/>
      <c r="F276" s="1895"/>
      <c r="G276" s="1895"/>
      <c r="H276" s="1895"/>
      <c r="I276" s="1895"/>
      <c r="J276" s="1895"/>
      <c r="K276" s="1895"/>
    </row>
    <row r="277" spans="1:11" ht="15.75" customHeight="1">
      <c r="A277" s="1895"/>
      <c r="B277" s="1895"/>
      <c r="C277" s="1895"/>
      <c r="D277" s="1895"/>
      <c r="E277" s="1895"/>
      <c r="F277" s="1895"/>
      <c r="G277" s="1895"/>
      <c r="H277" s="1895"/>
      <c r="I277" s="1895"/>
      <c r="J277" s="1895"/>
      <c r="K277" s="1895"/>
    </row>
    <row r="278" spans="1:11" ht="15.75" customHeight="1">
      <c r="A278" s="1895"/>
      <c r="B278" s="1895"/>
      <c r="C278" s="1895"/>
      <c r="D278" s="1895"/>
      <c r="E278" s="1895"/>
      <c r="F278" s="1895"/>
      <c r="G278" s="1895"/>
      <c r="H278" s="1895"/>
      <c r="I278" s="1895"/>
      <c r="J278" s="1895"/>
      <c r="K278" s="1895"/>
    </row>
    <row r="279" spans="1:11" ht="15.75" customHeight="1">
      <c r="A279" s="1895"/>
      <c r="B279" s="1895"/>
      <c r="C279" s="1895"/>
      <c r="D279" s="1895"/>
      <c r="E279" s="1895"/>
      <c r="F279" s="1895"/>
      <c r="G279" s="1895"/>
      <c r="H279" s="1895"/>
      <c r="I279" s="1895"/>
      <c r="J279" s="1895"/>
      <c r="K279" s="1895"/>
    </row>
    <row r="280" spans="1:11" ht="15.75" customHeight="1">
      <c r="A280" s="1895"/>
      <c r="B280" s="1895"/>
      <c r="C280" s="1895"/>
      <c r="D280" s="1895"/>
      <c r="E280" s="1895"/>
      <c r="F280" s="1895"/>
      <c r="G280" s="1895"/>
      <c r="H280" s="1895"/>
      <c r="I280" s="1895"/>
      <c r="J280" s="1895"/>
      <c r="K280" s="1895"/>
    </row>
    <row r="281" spans="1:11" ht="15.75" customHeight="1">
      <c r="A281" s="1895"/>
      <c r="B281" s="1895"/>
      <c r="C281" s="1895"/>
      <c r="D281" s="1895"/>
      <c r="E281" s="1895"/>
      <c r="F281" s="1895"/>
      <c r="G281" s="1895"/>
      <c r="H281" s="1895"/>
      <c r="I281" s="1895"/>
      <c r="J281" s="1895"/>
      <c r="K281" s="1895"/>
    </row>
    <row r="282" spans="1:11" ht="15.75" customHeight="1">
      <c r="A282" s="1895"/>
      <c r="B282" s="1895"/>
      <c r="C282" s="1895"/>
      <c r="D282" s="1895"/>
      <c r="E282" s="1895"/>
      <c r="F282" s="1895"/>
      <c r="G282" s="1895"/>
      <c r="H282" s="1895"/>
      <c r="I282" s="1895"/>
      <c r="J282" s="1895"/>
      <c r="K282" s="1895"/>
    </row>
    <row r="283" spans="1:11" ht="15.75" customHeight="1">
      <c r="A283" s="1895"/>
      <c r="B283" s="1895"/>
      <c r="C283" s="1895"/>
      <c r="D283" s="1895"/>
      <c r="E283" s="1895"/>
      <c r="F283" s="1895"/>
      <c r="G283" s="1895"/>
      <c r="H283" s="1895"/>
      <c r="I283" s="1895"/>
      <c r="J283" s="1895"/>
      <c r="K283" s="1895"/>
    </row>
    <row r="284" spans="1:11" ht="15.75" customHeight="1">
      <c r="A284" s="1895"/>
      <c r="B284" s="1895"/>
      <c r="C284" s="1895"/>
      <c r="D284" s="1895"/>
      <c r="E284" s="1895"/>
      <c r="F284" s="1895"/>
      <c r="G284" s="1895"/>
      <c r="H284" s="1895"/>
      <c r="I284" s="1895"/>
      <c r="J284" s="1895"/>
      <c r="K284" s="1895"/>
    </row>
    <row r="285" spans="1:11" ht="15.75" customHeight="1">
      <c r="A285" s="1895"/>
      <c r="B285" s="1895"/>
      <c r="C285" s="1895"/>
      <c r="D285" s="1895"/>
      <c r="E285" s="1895"/>
      <c r="F285" s="1895"/>
      <c r="G285" s="1895"/>
      <c r="H285" s="1895"/>
      <c r="I285" s="1895"/>
      <c r="J285" s="1895"/>
      <c r="K285" s="1895"/>
    </row>
    <row r="286" spans="1:11" ht="15.75" customHeight="1">
      <c r="A286" s="1895"/>
      <c r="B286" s="1895"/>
      <c r="C286" s="1895"/>
      <c r="D286" s="1895"/>
      <c r="E286" s="1895"/>
      <c r="F286" s="1895"/>
      <c r="G286" s="1895"/>
      <c r="H286" s="1895"/>
      <c r="I286" s="1895"/>
      <c r="J286" s="1895"/>
      <c r="K286" s="1895"/>
    </row>
    <row r="287" spans="1:11" ht="15.75" customHeight="1">
      <c r="A287" s="1895"/>
      <c r="B287" s="1895"/>
      <c r="C287" s="1895"/>
      <c r="D287" s="1895"/>
      <c r="E287" s="1895"/>
      <c r="F287" s="1895"/>
      <c r="G287" s="1895"/>
      <c r="H287" s="1895"/>
      <c r="I287" s="1895"/>
      <c r="J287" s="1895"/>
      <c r="K287" s="1895"/>
    </row>
    <row r="288" spans="1:11" ht="15.75" customHeight="1">
      <c r="A288" s="1895"/>
      <c r="B288" s="1895"/>
      <c r="C288" s="1895"/>
      <c r="D288" s="1895"/>
      <c r="E288" s="1895"/>
      <c r="F288" s="1895"/>
      <c r="G288" s="1895"/>
      <c r="H288" s="1895"/>
      <c r="I288" s="1895"/>
      <c r="J288" s="1895"/>
      <c r="K288" s="1895"/>
    </row>
    <row r="289" spans="1:11" ht="15.75" customHeight="1">
      <c r="A289" s="1895"/>
      <c r="B289" s="1895"/>
      <c r="C289" s="1895"/>
      <c r="D289" s="1895"/>
      <c r="E289" s="1895"/>
      <c r="F289" s="1895"/>
      <c r="G289" s="1895"/>
      <c r="H289" s="1895"/>
      <c r="I289" s="1895"/>
      <c r="J289" s="1895"/>
      <c r="K289" s="1895"/>
    </row>
    <row r="290" spans="1:11" ht="15.75" customHeight="1">
      <c r="A290" s="1895"/>
      <c r="B290" s="1895"/>
      <c r="C290" s="1895"/>
      <c r="D290" s="1895"/>
      <c r="E290" s="1895"/>
      <c r="F290" s="1895"/>
      <c r="G290" s="1895"/>
      <c r="H290" s="1895"/>
      <c r="I290" s="1895"/>
      <c r="J290" s="1895"/>
      <c r="K290" s="1895"/>
    </row>
    <row r="291" spans="1:11" ht="15.75" customHeight="1">
      <c r="A291" s="1895"/>
      <c r="B291" s="1895"/>
      <c r="C291" s="1895"/>
      <c r="D291" s="1895"/>
      <c r="E291" s="1895"/>
      <c r="F291" s="1895"/>
      <c r="G291" s="1895"/>
      <c r="H291" s="1895"/>
      <c r="I291" s="1895"/>
      <c r="J291" s="1895"/>
      <c r="K291" s="1895"/>
    </row>
    <row r="292" spans="1:11" ht="15.75" customHeight="1">
      <c r="A292" s="1895"/>
      <c r="B292" s="1895"/>
      <c r="C292" s="1895"/>
      <c r="D292" s="1895"/>
      <c r="E292" s="1895"/>
      <c r="F292" s="1895"/>
      <c r="G292" s="1895"/>
      <c r="H292" s="1895"/>
      <c r="I292" s="1895"/>
      <c r="J292" s="1895"/>
      <c r="K292" s="1895"/>
    </row>
    <row r="293" spans="1:11" ht="15.75" customHeight="1">
      <c r="A293" s="1895"/>
      <c r="B293" s="1895"/>
      <c r="C293" s="1895"/>
      <c r="D293" s="1895"/>
      <c r="E293" s="1895"/>
      <c r="F293" s="1895"/>
      <c r="G293" s="1895"/>
      <c r="H293" s="1895"/>
      <c r="I293" s="1895"/>
      <c r="J293" s="1895"/>
      <c r="K293" s="1895"/>
    </row>
    <row r="294" spans="1:11" ht="15.75" customHeight="1">
      <c r="A294" s="1895"/>
      <c r="B294" s="1895"/>
      <c r="C294" s="1895"/>
      <c r="D294" s="1895"/>
      <c r="E294" s="1895"/>
      <c r="F294" s="1895"/>
      <c r="G294" s="1895"/>
      <c r="H294" s="1895"/>
      <c r="I294" s="1895"/>
      <c r="J294" s="1895"/>
      <c r="K294" s="1895"/>
    </row>
    <row r="295" spans="1:11" ht="15.75" customHeight="1">
      <c r="A295" s="1895"/>
      <c r="B295" s="1895"/>
      <c r="C295" s="1895"/>
      <c r="D295" s="1895"/>
      <c r="E295" s="1895"/>
      <c r="F295" s="1895"/>
      <c r="G295" s="1895"/>
      <c r="H295" s="1895"/>
      <c r="I295" s="1895"/>
      <c r="J295" s="1895"/>
      <c r="K295" s="1895"/>
    </row>
    <row r="296" spans="1:11" ht="15.75" customHeight="1">
      <c r="A296" s="1895"/>
      <c r="B296" s="1895"/>
      <c r="C296" s="1895"/>
      <c r="D296" s="1895"/>
      <c r="E296" s="1895"/>
      <c r="F296" s="1895"/>
      <c r="G296" s="1895"/>
      <c r="H296" s="1895"/>
      <c r="I296" s="1895"/>
      <c r="J296" s="1895"/>
      <c r="K296" s="1895"/>
    </row>
    <row r="297" spans="1:11" ht="15.75" customHeight="1">
      <c r="A297" s="1895"/>
      <c r="B297" s="1895"/>
      <c r="C297" s="1895"/>
      <c r="D297" s="1895"/>
      <c r="E297" s="1895"/>
      <c r="F297" s="1895"/>
      <c r="G297" s="1895"/>
      <c r="H297" s="1895"/>
      <c r="I297" s="1895"/>
      <c r="J297" s="1895"/>
      <c r="K297" s="1895"/>
    </row>
    <row r="298" spans="1:11" ht="15.75" customHeight="1">
      <c r="A298" s="1895"/>
      <c r="B298" s="1895"/>
      <c r="C298" s="1895"/>
      <c r="D298" s="1895"/>
      <c r="E298" s="1895"/>
      <c r="F298" s="1895"/>
      <c r="G298" s="1895"/>
      <c r="H298" s="1895"/>
      <c r="I298" s="1895"/>
      <c r="J298" s="1895"/>
      <c r="K298" s="1895"/>
    </row>
    <row r="299" spans="1:11" ht="15.75" customHeight="1">
      <c r="A299" s="1895"/>
      <c r="B299" s="1895"/>
      <c r="C299" s="1895"/>
      <c r="D299" s="1895"/>
      <c r="E299" s="1895"/>
      <c r="F299" s="1895"/>
      <c r="G299" s="1895"/>
      <c r="H299" s="1895"/>
      <c r="I299" s="1895"/>
      <c r="J299" s="1895"/>
      <c r="K299" s="1895"/>
    </row>
    <row r="300" spans="1:11" ht="15.75" customHeight="1">
      <c r="A300" s="1895"/>
      <c r="B300" s="1895"/>
      <c r="C300" s="1895"/>
      <c r="D300" s="1895"/>
      <c r="E300" s="1895"/>
      <c r="F300" s="1895"/>
      <c r="G300" s="1895"/>
      <c r="H300" s="1895"/>
      <c r="I300" s="1895"/>
      <c r="J300" s="1895"/>
      <c r="K300" s="1895"/>
    </row>
    <row r="301" spans="1:11" ht="15.75" customHeight="1">
      <c r="A301" s="1895"/>
      <c r="B301" s="1895"/>
      <c r="C301" s="1895"/>
      <c r="D301" s="1895"/>
      <c r="E301" s="1895"/>
      <c r="F301" s="1895"/>
      <c r="G301" s="1895"/>
      <c r="H301" s="1895"/>
      <c r="I301" s="1895"/>
      <c r="J301" s="1895"/>
      <c r="K301" s="1895"/>
    </row>
    <row r="302" spans="1:11" ht="15.75" customHeight="1">
      <c r="A302" s="1895"/>
      <c r="B302" s="1895"/>
      <c r="C302" s="1895"/>
      <c r="D302" s="1895"/>
      <c r="E302" s="1895"/>
      <c r="F302" s="1895"/>
      <c r="G302" s="1895"/>
      <c r="H302" s="1895"/>
      <c r="I302" s="1895"/>
      <c r="J302" s="1895"/>
      <c r="K302" s="1895"/>
    </row>
    <row r="303" spans="1:11" ht="15.75" customHeight="1">
      <c r="A303" s="1895"/>
      <c r="B303" s="1895"/>
      <c r="C303" s="1895"/>
      <c r="D303" s="1895"/>
      <c r="E303" s="1895"/>
      <c r="F303" s="1895"/>
      <c r="G303" s="1895"/>
      <c r="H303" s="1895"/>
      <c r="I303" s="1895"/>
      <c r="J303" s="1895"/>
      <c r="K303" s="1895"/>
    </row>
    <row r="304" spans="1:11" ht="15.75" customHeight="1">
      <c r="A304" s="1895"/>
      <c r="B304" s="1895"/>
      <c r="C304" s="1895"/>
      <c r="D304" s="1895"/>
      <c r="E304" s="1895"/>
      <c r="F304" s="1895"/>
      <c r="G304" s="1895"/>
      <c r="H304" s="1895"/>
      <c r="I304" s="1895"/>
      <c r="J304" s="1895"/>
      <c r="K304" s="1895"/>
    </row>
    <row r="305" spans="1:11" ht="15.75" customHeight="1">
      <c r="A305" s="1895"/>
      <c r="B305" s="1895"/>
      <c r="C305" s="1895"/>
      <c r="D305" s="1895"/>
      <c r="E305" s="1895"/>
      <c r="F305" s="1895"/>
      <c r="G305" s="1895"/>
      <c r="H305" s="1895"/>
      <c r="I305" s="1895"/>
      <c r="J305" s="1895"/>
      <c r="K305" s="1895"/>
    </row>
    <row r="306" spans="1:11" ht="15.75" customHeight="1">
      <c r="A306" s="1895"/>
      <c r="B306" s="1895"/>
      <c r="C306" s="1895"/>
      <c r="D306" s="1895"/>
      <c r="E306" s="1895"/>
      <c r="F306" s="1895"/>
      <c r="G306" s="1895"/>
      <c r="H306" s="1895"/>
      <c r="I306" s="1895"/>
      <c r="J306" s="1895"/>
      <c r="K306" s="1895"/>
    </row>
    <row r="307" spans="1:11" ht="15.75" customHeight="1">
      <c r="A307" s="1895"/>
      <c r="B307" s="1895"/>
      <c r="C307" s="1895"/>
      <c r="D307" s="1895"/>
      <c r="E307" s="1895"/>
      <c r="F307" s="1895"/>
      <c r="G307" s="1895"/>
      <c r="H307" s="1895"/>
      <c r="I307" s="1895"/>
      <c r="J307" s="1895"/>
      <c r="K307" s="1895"/>
    </row>
    <row r="308" spans="1:11" ht="15.75" customHeight="1">
      <c r="A308" s="1895"/>
      <c r="B308" s="1895"/>
      <c r="C308" s="1895"/>
      <c r="D308" s="1895"/>
      <c r="E308" s="1895"/>
      <c r="F308" s="1895"/>
      <c r="G308" s="1895"/>
      <c r="H308" s="1895"/>
      <c r="I308" s="1895"/>
      <c r="J308" s="1895"/>
      <c r="K308" s="1895"/>
    </row>
    <row r="309" spans="1:11" ht="15.75" customHeight="1">
      <c r="A309" s="1895"/>
      <c r="B309" s="1895"/>
      <c r="C309" s="1895"/>
      <c r="D309" s="1895"/>
      <c r="E309" s="1895"/>
      <c r="F309" s="1895"/>
      <c r="G309" s="1895"/>
      <c r="H309" s="1895"/>
      <c r="I309" s="1895"/>
      <c r="J309" s="1895"/>
      <c r="K309" s="1895"/>
    </row>
    <row r="310" spans="1:11" ht="15.75" customHeight="1">
      <c r="A310" s="1895"/>
      <c r="B310" s="1895"/>
      <c r="C310" s="1895"/>
      <c r="D310" s="1895"/>
      <c r="E310" s="1895"/>
      <c r="F310" s="1895"/>
      <c r="G310" s="1895"/>
      <c r="H310" s="1895"/>
      <c r="I310" s="1895"/>
      <c r="J310" s="1895"/>
      <c r="K310" s="1895"/>
    </row>
    <row r="311" spans="1:11" ht="15.75" customHeight="1">
      <c r="A311" s="1895"/>
      <c r="B311" s="1895"/>
      <c r="C311" s="1895"/>
      <c r="D311" s="1895"/>
      <c r="E311" s="1895"/>
      <c r="F311" s="1895"/>
      <c r="G311" s="1895"/>
      <c r="H311" s="1895"/>
      <c r="I311" s="1895"/>
      <c r="J311" s="1895"/>
      <c r="K311" s="1895"/>
    </row>
    <row r="312" spans="1:11" ht="15.75" customHeight="1">
      <c r="A312" s="1895"/>
      <c r="B312" s="1895"/>
      <c r="C312" s="1895"/>
      <c r="D312" s="1895"/>
      <c r="E312" s="1895"/>
      <c r="F312" s="1895"/>
      <c r="G312" s="1895"/>
      <c r="H312" s="1895"/>
      <c r="I312" s="1895"/>
      <c r="J312" s="1895"/>
      <c r="K312" s="1895"/>
    </row>
    <row r="313" spans="1:11" ht="15.75" customHeight="1">
      <c r="A313" s="1895"/>
      <c r="B313" s="1895"/>
      <c r="C313" s="1895"/>
      <c r="D313" s="1895"/>
      <c r="E313" s="1895"/>
      <c r="F313" s="1895"/>
      <c r="G313" s="1895"/>
      <c r="H313" s="1895"/>
      <c r="I313" s="1895"/>
      <c r="J313" s="1895"/>
      <c r="K313" s="1895"/>
    </row>
    <row r="314" spans="1:11" ht="15.75" customHeight="1">
      <c r="A314" s="1895"/>
      <c r="B314" s="1895"/>
      <c r="C314" s="1895"/>
      <c r="D314" s="1895"/>
      <c r="E314" s="1895"/>
      <c r="F314" s="1895"/>
      <c r="G314" s="1895"/>
      <c r="H314" s="1895"/>
      <c r="I314" s="1895"/>
      <c r="J314" s="1895"/>
      <c r="K314" s="1895"/>
    </row>
    <row r="315" spans="1:11" ht="15.75" customHeight="1">
      <c r="A315" s="1895"/>
      <c r="B315" s="1895"/>
      <c r="C315" s="1895"/>
      <c r="D315" s="1895"/>
      <c r="E315" s="1895"/>
      <c r="F315" s="1895"/>
      <c r="G315" s="1895"/>
      <c r="H315" s="1895"/>
      <c r="I315" s="1895"/>
      <c r="J315" s="1895"/>
      <c r="K315" s="1895"/>
    </row>
    <row r="316" spans="1:11" ht="15.75" customHeight="1">
      <c r="A316" s="1895"/>
      <c r="B316" s="1895"/>
      <c r="C316" s="1895"/>
      <c r="D316" s="1895"/>
      <c r="E316" s="1895"/>
      <c r="F316" s="1895"/>
      <c r="G316" s="1895"/>
      <c r="H316" s="1895"/>
      <c r="I316" s="1895"/>
      <c r="J316" s="1895"/>
      <c r="K316" s="1895"/>
    </row>
    <row r="317" spans="1:11" ht="15.75" customHeight="1">
      <c r="A317" s="1895"/>
      <c r="B317" s="1895"/>
      <c r="C317" s="1895"/>
      <c r="D317" s="1895"/>
      <c r="E317" s="1895"/>
      <c r="F317" s="1895"/>
      <c r="G317" s="1895"/>
      <c r="H317" s="1895"/>
      <c r="I317" s="1895"/>
      <c r="J317" s="1895"/>
      <c r="K317" s="1895"/>
    </row>
    <row r="318" spans="1:11" ht="15.75" customHeight="1">
      <c r="A318" s="1895"/>
      <c r="B318" s="1895"/>
      <c r="C318" s="1895"/>
      <c r="D318" s="1895"/>
      <c r="E318" s="1895"/>
      <c r="F318" s="1895"/>
      <c r="G318" s="1895"/>
      <c r="H318" s="1895"/>
      <c r="I318" s="1895"/>
      <c r="J318" s="1895"/>
      <c r="K318" s="1895"/>
    </row>
    <row r="319" spans="1:11" ht="15.75" customHeight="1">
      <c r="A319" s="1895"/>
      <c r="B319" s="1895"/>
      <c r="C319" s="1895"/>
      <c r="D319" s="1895"/>
      <c r="E319" s="1895"/>
      <c r="F319" s="1895"/>
      <c r="G319" s="1895"/>
      <c r="H319" s="1895"/>
      <c r="I319" s="1895"/>
      <c r="J319" s="1895"/>
      <c r="K319" s="1895"/>
    </row>
    <row r="320" spans="1:11" ht="15.75" customHeight="1">
      <c r="A320" s="1895"/>
      <c r="B320" s="1895"/>
      <c r="C320" s="1895"/>
      <c r="D320" s="1895"/>
      <c r="E320" s="1895"/>
      <c r="F320" s="1895"/>
      <c r="G320" s="1895"/>
      <c r="H320" s="1895"/>
      <c r="I320" s="1895"/>
      <c r="J320" s="1895"/>
      <c r="K320" s="1895"/>
    </row>
    <row r="321" spans="1:11" ht="15.75" customHeight="1">
      <c r="A321" s="1895"/>
      <c r="B321" s="1895"/>
      <c r="C321" s="1895"/>
      <c r="D321" s="1895"/>
      <c r="E321" s="1895"/>
      <c r="F321" s="1895"/>
      <c r="G321" s="1895"/>
      <c r="H321" s="1895"/>
      <c r="I321" s="1895"/>
      <c r="J321" s="1895"/>
      <c r="K321" s="1895"/>
    </row>
    <row r="322" spans="1:11" ht="15.75" customHeight="1">
      <c r="A322" s="1895"/>
      <c r="B322" s="1895"/>
      <c r="C322" s="1895"/>
      <c r="D322" s="1895"/>
      <c r="E322" s="1895"/>
      <c r="F322" s="1895"/>
      <c r="G322" s="1895"/>
      <c r="H322" s="1895"/>
      <c r="I322" s="1895"/>
      <c r="J322" s="1895"/>
      <c r="K322" s="1895"/>
    </row>
    <row r="323" spans="1:11" ht="15.75" customHeight="1">
      <c r="A323" s="1895"/>
      <c r="B323" s="1895"/>
      <c r="C323" s="1895"/>
      <c r="D323" s="1895"/>
      <c r="E323" s="1895"/>
      <c r="F323" s="1895"/>
      <c r="G323" s="1895"/>
      <c r="H323" s="1895"/>
      <c r="I323" s="1895"/>
      <c r="J323" s="1895"/>
      <c r="K323" s="1895"/>
    </row>
    <row r="324" spans="1:11" ht="15.75" customHeight="1">
      <c r="A324" s="1895"/>
      <c r="B324" s="1895"/>
      <c r="C324" s="1895"/>
      <c r="D324" s="1895"/>
      <c r="E324" s="1895"/>
      <c r="F324" s="1895"/>
      <c r="G324" s="1895"/>
      <c r="H324" s="1895"/>
      <c r="I324" s="1895"/>
      <c r="J324" s="1895"/>
      <c r="K324" s="1895"/>
    </row>
    <row r="325" spans="1:11" ht="15.75" customHeight="1">
      <c r="A325" s="1895"/>
      <c r="B325" s="1895"/>
      <c r="C325" s="1895"/>
      <c r="D325" s="1895"/>
      <c r="E325" s="1895"/>
      <c r="F325" s="1895"/>
      <c r="G325" s="1895"/>
      <c r="H325" s="1895"/>
      <c r="I325" s="1895"/>
      <c r="J325" s="1895"/>
      <c r="K325" s="1895"/>
    </row>
    <row r="326" spans="1:11" ht="15.75" customHeight="1">
      <c r="A326" s="1895"/>
      <c r="B326" s="1895"/>
      <c r="C326" s="1895"/>
      <c r="D326" s="1895"/>
      <c r="E326" s="1895"/>
      <c r="F326" s="1895"/>
      <c r="G326" s="1895"/>
      <c r="H326" s="1895"/>
      <c r="I326" s="1895"/>
      <c r="J326" s="1895"/>
      <c r="K326" s="1895"/>
    </row>
    <row r="327" spans="1:11" ht="15.75" customHeight="1">
      <c r="A327" s="1895"/>
      <c r="B327" s="1895"/>
      <c r="C327" s="1895"/>
      <c r="D327" s="1895"/>
      <c r="E327" s="1895"/>
      <c r="F327" s="1895"/>
      <c r="G327" s="1895"/>
      <c r="H327" s="1895"/>
      <c r="I327" s="1895"/>
      <c r="J327" s="1895"/>
      <c r="K327" s="1895"/>
    </row>
    <row r="328" spans="1:11" ht="15.75" customHeight="1">
      <c r="A328" s="1895"/>
      <c r="B328" s="1895"/>
      <c r="C328" s="1895"/>
      <c r="D328" s="1895"/>
      <c r="E328" s="1895"/>
      <c r="F328" s="1895"/>
      <c r="G328" s="1895"/>
      <c r="H328" s="1895"/>
      <c r="I328" s="1895"/>
      <c r="J328" s="1895"/>
      <c r="K328" s="1895"/>
    </row>
    <row r="329" spans="1:11" ht="15.75" customHeight="1">
      <c r="A329" s="1895"/>
      <c r="B329" s="1895"/>
      <c r="C329" s="1895"/>
      <c r="D329" s="1895"/>
      <c r="E329" s="1895"/>
      <c r="F329" s="1895"/>
      <c r="G329" s="1895"/>
      <c r="H329" s="1895"/>
      <c r="I329" s="1895"/>
      <c r="J329" s="1895"/>
      <c r="K329" s="1895"/>
    </row>
    <row r="330" spans="1:11" ht="15.75" customHeight="1">
      <c r="A330" s="1895"/>
      <c r="B330" s="1895"/>
      <c r="C330" s="1895"/>
      <c r="D330" s="1895"/>
      <c r="E330" s="1895"/>
      <c r="F330" s="1895"/>
      <c r="G330" s="1895"/>
      <c r="H330" s="1895"/>
      <c r="I330" s="1895"/>
      <c r="J330" s="1895"/>
      <c r="K330" s="1895"/>
    </row>
    <row r="331" spans="1:11" ht="15.75" customHeight="1">
      <c r="A331" s="1895"/>
      <c r="B331" s="1895"/>
      <c r="C331" s="1895"/>
      <c r="D331" s="1895"/>
      <c r="E331" s="1895"/>
      <c r="F331" s="1895"/>
      <c r="G331" s="1895"/>
      <c r="H331" s="1895"/>
      <c r="I331" s="1895"/>
      <c r="J331" s="1895"/>
      <c r="K331" s="1895"/>
    </row>
    <row r="332" spans="1:11" ht="15.75" customHeight="1">
      <c r="A332" s="1895"/>
      <c r="B332" s="1895"/>
      <c r="C332" s="1895"/>
      <c r="D332" s="1895"/>
      <c r="E332" s="1895"/>
      <c r="F332" s="1895"/>
      <c r="G332" s="1895"/>
      <c r="H332" s="1895"/>
      <c r="I332" s="1895"/>
      <c r="J332" s="1895"/>
      <c r="K332" s="1895"/>
    </row>
    <row r="333" spans="1:11" ht="15.75" customHeight="1">
      <c r="A333" s="1895"/>
      <c r="B333" s="1895"/>
      <c r="C333" s="1895"/>
      <c r="D333" s="1895"/>
      <c r="E333" s="1895"/>
      <c r="F333" s="1895"/>
      <c r="G333" s="1895"/>
      <c r="H333" s="1895"/>
      <c r="I333" s="1895"/>
      <c r="J333" s="1895"/>
      <c r="K333" s="1895"/>
    </row>
    <row r="334" spans="1:11" ht="15.75" customHeight="1">
      <c r="A334" s="1895"/>
      <c r="B334" s="1895"/>
      <c r="C334" s="1895"/>
      <c r="D334" s="1895"/>
      <c r="E334" s="1895"/>
      <c r="F334" s="1895"/>
      <c r="G334" s="1895"/>
      <c r="H334" s="1895"/>
      <c r="I334" s="1895"/>
      <c r="J334" s="1895"/>
      <c r="K334" s="1895"/>
    </row>
    <row r="335" spans="1:11" ht="15.75" customHeight="1">
      <c r="A335" s="1895"/>
      <c r="B335" s="1895"/>
      <c r="C335" s="1895"/>
      <c r="D335" s="1895"/>
      <c r="E335" s="1895"/>
      <c r="F335" s="1895"/>
      <c r="G335" s="1895"/>
      <c r="H335" s="1895"/>
      <c r="I335" s="1895"/>
      <c r="J335" s="1895"/>
      <c r="K335" s="1895"/>
    </row>
    <row r="336" spans="1:11" ht="15.75" customHeight="1">
      <c r="A336" s="1895"/>
      <c r="B336" s="1895"/>
      <c r="C336" s="1895"/>
      <c r="D336" s="1895"/>
      <c r="E336" s="1895"/>
      <c r="F336" s="1895"/>
      <c r="G336" s="1895"/>
      <c r="H336" s="1895"/>
      <c r="I336" s="1895"/>
      <c r="J336" s="1895"/>
      <c r="K336" s="1895"/>
    </row>
    <row r="337" spans="1:11" ht="15.75" customHeight="1">
      <c r="A337" s="1895"/>
      <c r="B337" s="1895"/>
      <c r="C337" s="1895"/>
      <c r="D337" s="1895"/>
      <c r="E337" s="1895"/>
      <c r="F337" s="1895"/>
      <c r="G337" s="1895"/>
      <c r="H337" s="1895"/>
      <c r="I337" s="1895"/>
      <c r="J337" s="1895"/>
      <c r="K337" s="1895"/>
    </row>
    <row r="338" spans="1:11" ht="15.75" customHeight="1">
      <c r="A338" s="1895"/>
      <c r="B338" s="1895"/>
      <c r="C338" s="1895"/>
      <c r="D338" s="1895"/>
      <c r="E338" s="1895"/>
      <c r="F338" s="1895"/>
      <c r="G338" s="1895"/>
      <c r="H338" s="1895"/>
      <c r="I338" s="1895"/>
      <c r="J338" s="1895"/>
      <c r="K338" s="1895"/>
    </row>
    <row r="339" spans="1:11" ht="15.75" customHeight="1">
      <c r="A339" s="1895"/>
      <c r="B339" s="1895"/>
      <c r="C339" s="1895"/>
      <c r="D339" s="1895"/>
      <c r="E339" s="1895"/>
      <c r="F339" s="1895"/>
      <c r="G339" s="1895"/>
      <c r="H339" s="1895"/>
      <c r="I339" s="1895"/>
      <c r="J339" s="1895"/>
      <c r="K339" s="1895"/>
    </row>
    <row r="340" spans="1:11" ht="15.75" customHeight="1">
      <c r="A340" s="1895"/>
      <c r="B340" s="1895"/>
      <c r="C340" s="1895"/>
      <c r="D340" s="1895"/>
      <c r="E340" s="1895"/>
      <c r="F340" s="1895"/>
      <c r="G340" s="1895"/>
      <c r="H340" s="1895"/>
      <c r="I340" s="1895"/>
      <c r="J340" s="1895"/>
      <c r="K340" s="1895"/>
    </row>
    <row r="341" spans="1:11" ht="15.75" customHeight="1">
      <c r="A341" s="1895"/>
      <c r="B341" s="1895"/>
      <c r="C341" s="1895"/>
      <c r="D341" s="1895"/>
      <c r="E341" s="1895"/>
      <c r="F341" s="1895"/>
      <c r="G341" s="1895"/>
      <c r="H341" s="1895"/>
      <c r="I341" s="1895"/>
      <c r="J341" s="1895"/>
      <c r="K341" s="1895"/>
    </row>
    <row r="342" spans="1:11" ht="15.75" customHeight="1">
      <c r="A342" s="1895"/>
      <c r="B342" s="1895"/>
      <c r="C342" s="1895"/>
      <c r="D342" s="1895"/>
      <c r="E342" s="1895"/>
      <c r="F342" s="1895"/>
      <c r="G342" s="1895"/>
      <c r="H342" s="1895"/>
      <c r="I342" s="1895"/>
      <c r="J342" s="1895"/>
      <c r="K342" s="1895"/>
    </row>
    <row r="343" spans="1:11" ht="15.75" customHeight="1">
      <c r="A343" s="1895"/>
      <c r="B343" s="1895"/>
      <c r="C343" s="1895"/>
      <c r="D343" s="1895"/>
      <c r="E343" s="1895"/>
      <c r="F343" s="1895"/>
      <c r="G343" s="1895"/>
      <c r="H343" s="1895"/>
      <c r="I343" s="1895"/>
      <c r="J343" s="1895"/>
      <c r="K343" s="1895"/>
    </row>
    <row r="344" spans="1:11" ht="15.75" customHeight="1">
      <c r="A344" s="1895"/>
      <c r="B344" s="1895"/>
      <c r="C344" s="1895"/>
      <c r="D344" s="1895"/>
      <c r="E344" s="1895"/>
      <c r="F344" s="1895"/>
      <c r="G344" s="1895"/>
      <c r="H344" s="1895"/>
      <c r="I344" s="1895"/>
      <c r="J344" s="1895"/>
      <c r="K344" s="1895"/>
    </row>
    <row r="345" spans="1:11" ht="15.75" customHeight="1">
      <c r="A345" s="1895"/>
      <c r="B345" s="1895"/>
      <c r="C345" s="1895"/>
      <c r="D345" s="1895"/>
      <c r="E345" s="1895"/>
      <c r="F345" s="1895"/>
      <c r="G345" s="1895"/>
      <c r="H345" s="1895"/>
      <c r="I345" s="1895"/>
      <c r="J345" s="1895"/>
      <c r="K345" s="1895"/>
    </row>
    <row r="346" spans="1:11" ht="15.75" customHeight="1">
      <c r="A346" s="1895"/>
      <c r="B346" s="1895"/>
      <c r="C346" s="1895"/>
      <c r="D346" s="1895"/>
      <c r="E346" s="1895"/>
      <c r="F346" s="1895"/>
      <c r="G346" s="1895"/>
      <c r="H346" s="1895"/>
      <c r="I346" s="1895"/>
      <c r="J346" s="1895"/>
      <c r="K346" s="1895"/>
    </row>
    <row r="347" spans="1:11" ht="15.75" customHeight="1">
      <c r="A347" s="1895"/>
      <c r="B347" s="1895"/>
      <c r="C347" s="1895"/>
      <c r="D347" s="1895"/>
      <c r="E347" s="1895"/>
      <c r="F347" s="1895"/>
      <c r="G347" s="1895"/>
      <c r="H347" s="1895"/>
      <c r="I347" s="1895"/>
      <c r="J347" s="1895"/>
      <c r="K347" s="1895"/>
    </row>
    <row r="348" spans="1:11" ht="15.75" customHeight="1">
      <c r="A348" s="1895"/>
      <c r="B348" s="1895"/>
      <c r="C348" s="1895"/>
      <c r="D348" s="1895"/>
      <c r="E348" s="1895"/>
      <c r="F348" s="1895"/>
      <c r="G348" s="1895"/>
      <c r="H348" s="1895"/>
      <c r="I348" s="1895"/>
      <c r="J348" s="1895"/>
      <c r="K348" s="1895"/>
    </row>
    <row r="349" spans="1:11" ht="15.75" customHeight="1">
      <c r="A349" s="1895"/>
      <c r="B349" s="1895"/>
      <c r="C349" s="1895"/>
      <c r="D349" s="1895"/>
      <c r="E349" s="1895"/>
      <c r="F349" s="1895"/>
      <c r="G349" s="1895"/>
      <c r="H349" s="1895"/>
      <c r="I349" s="1895"/>
      <c r="J349" s="1895"/>
      <c r="K349" s="1895"/>
    </row>
    <row r="350" spans="1:11" ht="15.75" customHeight="1">
      <c r="A350" s="1895"/>
      <c r="B350" s="1895"/>
      <c r="C350" s="1895"/>
      <c r="D350" s="1895"/>
      <c r="E350" s="1895"/>
      <c r="F350" s="1895"/>
      <c r="G350" s="1895"/>
      <c r="H350" s="1895"/>
      <c r="I350" s="1895"/>
      <c r="J350" s="1895"/>
      <c r="K350" s="1895"/>
    </row>
    <row r="351" spans="1:11" ht="15.75" customHeight="1">
      <c r="A351" s="1895"/>
      <c r="B351" s="1895"/>
      <c r="C351" s="1895"/>
      <c r="D351" s="1895"/>
      <c r="E351" s="1895"/>
      <c r="F351" s="1895"/>
      <c r="G351" s="1895"/>
      <c r="H351" s="1895"/>
      <c r="I351" s="1895"/>
      <c r="J351" s="1895"/>
      <c r="K351" s="1895"/>
    </row>
    <row r="352" spans="1:11" ht="15.75" customHeight="1">
      <c r="A352" s="1895"/>
      <c r="B352" s="1895"/>
      <c r="C352" s="1895"/>
      <c r="D352" s="1895"/>
      <c r="E352" s="1895"/>
      <c r="F352" s="1895"/>
      <c r="G352" s="1895"/>
      <c r="H352" s="1895"/>
      <c r="I352" s="1895"/>
      <c r="J352" s="1895"/>
      <c r="K352" s="1895"/>
    </row>
    <row r="353" spans="1:11" ht="15.75" customHeight="1">
      <c r="A353" s="1895"/>
      <c r="B353" s="1895"/>
      <c r="C353" s="1895"/>
      <c r="D353" s="1895"/>
      <c r="E353" s="1895"/>
      <c r="F353" s="1895"/>
      <c r="G353" s="1895"/>
      <c r="H353" s="1895"/>
      <c r="I353" s="1895"/>
      <c r="J353" s="1895"/>
      <c r="K353" s="1895"/>
    </row>
    <row r="354" spans="1:11" ht="15.75" customHeight="1">
      <c r="A354" s="1895"/>
      <c r="B354" s="1895"/>
      <c r="C354" s="1895"/>
      <c r="D354" s="1895"/>
      <c r="E354" s="1895"/>
      <c r="F354" s="1895"/>
      <c r="G354" s="1895"/>
      <c r="H354" s="1895"/>
      <c r="I354" s="1895"/>
      <c r="J354" s="1895"/>
      <c r="K354" s="1895"/>
    </row>
    <row r="355" spans="1:11" ht="15.75" customHeight="1">
      <c r="A355" s="1895"/>
      <c r="B355" s="1895"/>
      <c r="C355" s="1895"/>
      <c r="D355" s="1895"/>
      <c r="E355" s="1895"/>
      <c r="F355" s="1895"/>
      <c r="G355" s="1895"/>
      <c r="H355" s="1895"/>
      <c r="I355" s="1895"/>
      <c r="J355" s="1895"/>
      <c r="K355" s="1895"/>
    </row>
    <row r="356" spans="1:11" ht="15.75" customHeight="1">
      <c r="A356" s="1895"/>
      <c r="B356" s="1895"/>
      <c r="C356" s="1895"/>
      <c r="D356" s="1895"/>
      <c r="E356" s="1895"/>
      <c r="F356" s="1895"/>
      <c r="G356" s="1895"/>
      <c r="H356" s="1895"/>
      <c r="I356" s="1895"/>
      <c r="J356" s="1895"/>
      <c r="K356" s="1895"/>
    </row>
    <row r="357" spans="1:11" ht="15.75" customHeight="1">
      <c r="A357" s="1895"/>
      <c r="B357" s="1895"/>
      <c r="C357" s="1895"/>
      <c r="D357" s="1895"/>
      <c r="E357" s="1895"/>
      <c r="F357" s="1895"/>
      <c r="G357" s="1895"/>
      <c r="H357" s="1895"/>
      <c r="I357" s="1895"/>
      <c r="J357" s="1895"/>
      <c r="K357" s="1895"/>
    </row>
    <row r="358" spans="1:11" ht="15.75" customHeight="1">
      <c r="A358" s="1895"/>
      <c r="B358" s="1895"/>
      <c r="C358" s="1895"/>
      <c r="D358" s="1895"/>
      <c r="E358" s="1895"/>
      <c r="F358" s="1895"/>
      <c r="G358" s="1895"/>
      <c r="H358" s="1895"/>
      <c r="I358" s="1895"/>
      <c r="J358" s="1895"/>
      <c r="K358" s="1895"/>
    </row>
    <row r="359" spans="1:11" ht="15.75" customHeight="1">
      <c r="A359" s="1895"/>
      <c r="B359" s="1895"/>
      <c r="C359" s="1895"/>
      <c r="D359" s="1895"/>
      <c r="E359" s="1895"/>
      <c r="F359" s="1895"/>
      <c r="G359" s="1895"/>
      <c r="H359" s="1895"/>
      <c r="I359" s="1895"/>
      <c r="J359" s="1895"/>
      <c r="K359" s="1895"/>
    </row>
    <row r="360" spans="1:11" ht="15.75" customHeight="1">
      <c r="A360" s="1895"/>
      <c r="B360" s="1895"/>
      <c r="C360" s="1895"/>
      <c r="D360" s="1895"/>
      <c r="E360" s="1895"/>
      <c r="F360" s="1895"/>
      <c r="G360" s="1895"/>
      <c r="H360" s="1895"/>
      <c r="I360" s="1895"/>
      <c r="J360" s="1895"/>
      <c r="K360" s="1895"/>
    </row>
    <row r="361" spans="1:11" ht="15.75" customHeight="1">
      <c r="A361" s="1895"/>
      <c r="B361" s="1895"/>
      <c r="C361" s="1895"/>
      <c r="D361" s="1895"/>
      <c r="E361" s="1895"/>
      <c r="F361" s="1895"/>
      <c r="G361" s="1895"/>
      <c r="H361" s="1895"/>
      <c r="I361" s="1895"/>
      <c r="J361" s="1895"/>
      <c r="K361" s="1895"/>
    </row>
    <row r="362" spans="1:11" ht="15.75" customHeight="1">
      <c r="A362" s="1895"/>
      <c r="B362" s="1895"/>
      <c r="C362" s="1895"/>
      <c r="D362" s="1895"/>
      <c r="E362" s="1895"/>
      <c r="F362" s="1895"/>
      <c r="G362" s="1895"/>
      <c r="H362" s="1895"/>
      <c r="I362" s="1895"/>
      <c r="J362" s="1895"/>
      <c r="K362" s="1895"/>
    </row>
    <row r="363" spans="1:11" ht="15.75" customHeight="1">
      <c r="A363" s="1895"/>
      <c r="B363" s="1895"/>
      <c r="C363" s="1895"/>
      <c r="D363" s="1895"/>
      <c r="E363" s="1895"/>
      <c r="F363" s="1895"/>
      <c r="G363" s="1895"/>
      <c r="H363" s="1895"/>
      <c r="I363" s="1895"/>
      <c r="J363" s="1895"/>
      <c r="K363" s="1895"/>
    </row>
    <row r="364" spans="1:11" ht="15.75" customHeight="1">
      <c r="A364" s="1895"/>
      <c r="B364" s="1895"/>
      <c r="C364" s="1895"/>
      <c r="D364" s="1895"/>
      <c r="E364" s="1895"/>
      <c r="F364" s="1895"/>
      <c r="G364" s="1895"/>
      <c r="H364" s="1895"/>
      <c r="I364" s="1895"/>
      <c r="J364" s="1895"/>
      <c r="K364" s="1895"/>
    </row>
    <row r="365" spans="1:11" ht="15.75" customHeight="1">
      <c r="A365" s="1895"/>
      <c r="B365" s="1895"/>
      <c r="C365" s="1895"/>
      <c r="D365" s="1895"/>
      <c r="E365" s="1895"/>
      <c r="F365" s="1895"/>
      <c r="G365" s="1895"/>
      <c r="H365" s="1895"/>
      <c r="I365" s="1895"/>
      <c r="J365" s="1895"/>
      <c r="K365" s="1895"/>
    </row>
    <row r="366" spans="1:11" ht="15.75" customHeight="1">
      <c r="A366" s="1895"/>
      <c r="B366" s="1895"/>
      <c r="C366" s="1895"/>
      <c r="D366" s="1895"/>
      <c r="E366" s="1895"/>
      <c r="F366" s="1895"/>
      <c r="G366" s="1895"/>
      <c r="H366" s="1895"/>
      <c r="I366" s="1895"/>
      <c r="J366" s="1895"/>
      <c r="K366" s="1895"/>
    </row>
    <row r="367" spans="1:11" ht="15.75" customHeight="1">
      <c r="A367" s="1895"/>
      <c r="B367" s="1895"/>
      <c r="C367" s="1895"/>
      <c r="D367" s="1895"/>
      <c r="E367" s="1895"/>
      <c r="F367" s="1895"/>
      <c r="G367" s="1895"/>
      <c r="H367" s="1895"/>
      <c r="I367" s="1895"/>
      <c r="J367" s="1895"/>
      <c r="K367" s="1895"/>
    </row>
    <row r="368" spans="1:11" ht="15.75" customHeight="1">
      <c r="A368" s="1895"/>
      <c r="B368" s="1895"/>
      <c r="C368" s="1895"/>
      <c r="D368" s="1895"/>
      <c r="E368" s="1895"/>
      <c r="F368" s="1895"/>
      <c r="G368" s="1895"/>
      <c r="H368" s="1895"/>
      <c r="I368" s="1895"/>
      <c r="J368" s="1895"/>
      <c r="K368" s="1895"/>
    </row>
    <row r="369" spans="1:11" ht="15.75" customHeight="1">
      <c r="A369" s="1895"/>
      <c r="B369" s="1895"/>
      <c r="C369" s="1895"/>
      <c r="D369" s="1895"/>
      <c r="E369" s="1895"/>
      <c r="F369" s="1895"/>
      <c r="G369" s="1895"/>
      <c r="H369" s="1895"/>
      <c r="I369" s="1895"/>
      <c r="J369" s="1895"/>
      <c r="K369" s="1895"/>
    </row>
    <row r="370" spans="1:11" ht="15.75" customHeight="1">
      <c r="A370" s="1895"/>
      <c r="B370" s="1895"/>
      <c r="C370" s="1895"/>
      <c r="D370" s="1895"/>
      <c r="E370" s="1895"/>
      <c r="F370" s="1895"/>
      <c r="G370" s="1895"/>
      <c r="H370" s="1895"/>
      <c r="I370" s="1895"/>
      <c r="J370" s="1895"/>
      <c r="K370" s="1895"/>
    </row>
    <row r="371" spans="1:11" ht="15.75" customHeight="1">
      <c r="A371" s="1895"/>
      <c r="B371" s="1895"/>
      <c r="C371" s="1895"/>
      <c r="D371" s="1895"/>
      <c r="E371" s="1895"/>
      <c r="F371" s="1895"/>
      <c r="G371" s="1895"/>
      <c r="H371" s="1895"/>
      <c r="I371" s="1895"/>
      <c r="J371" s="1895"/>
      <c r="K371" s="1895"/>
    </row>
    <row r="372" spans="1:11" ht="15.75" customHeight="1">
      <c r="A372" s="1895"/>
      <c r="B372" s="1895"/>
      <c r="C372" s="1895"/>
      <c r="D372" s="1895"/>
      <c r="E372" s="1895"/>
      <c r="F372" s="1895"/>
      <c r="G372" s="1895"/>
      <c r="H372" s="1895"/>
      <c r="I372" s="1895"/>
      <c r="J372" s="1895"/>
      <c r="K372" s="1895"/>
    </row>
    <row r="373" spans="1:11" ht="15.75" customHeight="1">
      <c r="A373" s="1895"/>
      <c r="B373" s="1895"/>
      <c r="C373" s="1895"/>
      <c r="D373" s="1895"/>
      <c r="E373" s="1895"/>
      <c r="F373" s="1895"/>
      <c r="G373" s="1895"/>
      <c r="H373" s="1895"/>
      <c r="I373" s="1895"/>
      <c r="J373" s="1895"/>
      <c r="K373" s="1895"/>
    </row>
    <row r="374" spans="1:11" ht="15.75" customHeight="1">
      <c r="A374" s="1895"/>
      <c r="B374" s="1895"/>
      <c r="C374" s="1895"/>
      <c r="D374" s="1895"/>
      <c r="E374" s="1895"/>
      <c r="F374" s="1895"/>
      <c r="G374" s="1895"/>
      <c r="H374" s="1895"/>
      <c r="I374" s="1895"/>
      <c r="J374" s="1895"/>
      <c r="K374" s="1895"/>
    </row>
    <row r="375" spans="1:11" ht="15.75" customHeight="1">
      <c r="A375" s="1895"/>
      <c r="B375" s="1895"/>
      <c r="C375" s="1895"/>
      <c r="D375" s="1895"/>
      <c r="E375" s="1895"/>
      <c r="F375" s="1895"/>
      <c r="G375" s="1895"/>
      <c r="H375" s="1895"/>
      <c r="I375" s="1895"/>
      <c r="J375" s="1895"/>
      <c r="K375" s="1895"/>
    </row>
    <row r="376" spans="1:11" ht="15.75" customHeight="1">
      <c r="A376" s="1895"/>
      <c r="B376" s="1895"/>
      <c r="C376" s="1895"/>
      <c r="D376" s="1895"/>
      <c r="E376" s="1895"/>
      <c r="F376" s="1895"/>
      <c r="G376" s="1895"/>
      <c r="H376" s="1895"/>
      <c r="I376" s="1895"/>
      <c r="J376" s="1895"/>
      <c r="K376" s="1895"/>
    </row>
    <row r="377" spans="1:11" ht="15.75" customHeight="1">
      <c r="A377" s="1895"/>
      <c r="B377" s="1895"/>
      <c r="C377" s="1895"/>
      <c r="D377" s="1895"/>
      <c r="E377" s="1895"/>
      <c r="F377" s="1895"/>
      <c r="G377" s="1895"/>
      <c r="H377" s="1895"/>
      <c r="I377" s="1895"/>
      <c r="J377" s="1895"/>
      <c r="K377" s="1895"/>
    </row>
    <row r="378" spans="1:11" ht="15.75" customHeight="1">
      <c r="A378" s="1895"/>
      <c r="B378" s="1895"/>
      <c r="C378" s="1895"/>
      <c r="D378" s="1895"/>
      <c r="E378" s="1895"/>
      <c r="F378" s="1895"/>
      <c r="G378" s="1895"/>
      <c r="H378" s="1895"/>
      <c r="I378" s="1895"/>
      <c r="J378" s="1895"/>
      <c r="K378" s="1895"/>
    </row>
    <row r="379" spans="1:11" ht="15.75" customHeight="1">
      <c r="A379" s="1895"/>
      <c r="B379" s="1895"/>
      <c r="C379" s="1895"/>
      <c r="D379" s="1895"/>
      <c r="E379" s="1895"/>
      <c r="F379" s="1895"/>
      <c r="G379" s="1895"/>
      <c r="H379" s="1895"/>
      <c r="I379" s="1895"/>
      <c r="J379" s="1895"/>
      <c r="K379" s="1895"/>
    </row>
    <row r="380" spans="1:11" ht="15.75" customHeight="1">
      <c r="A380" s="1895"/>
      <c r="B380" s="1895"/>
      <c r="C380" s="1895"/>
      <c r="D380" s="1895"/>
      <c r="E380" s="1895"/>
      <c r="F380" s="1895"/>
      <c r="G380" s="1895"/>
      <c r="H380" s="1895"/>
      <c r="I380" s="1895"/>
      <c r="J380" s="1895"/>
      <c r="K380" s="1895"/>
    </row>
    <row r="381" spans="1:11" ht="15.75" customHeight="1">
      <c r="A381" s="1895"/>
      <c r="B381" s="1895"/>
      <c r="C381" s="1895"/>
      <c r="D381" s="1895"/>
      <c r="E381" s="1895"/>
      <c r="F381" s="1895"/>
      <c r="G381" s="1895"/>
      <c r="H381" s="1895"/>
      <c r="I381" s="1895"/>
      <c r="J381" s="1895"/>
      <c r="K381" s="1895"/>
    </row>
    <row r="382" spans="1:11" ht="15.75" customHeight="1">
      <c r="A382" s="1895"/>
      <c r="B382" s="1895"/>
      <c r="C382" s="1895"/>
      <c r="D382" s="1895"/>
      <c r="E382" s="1895"/>
      <c r="F382" s="1895"/>
      <c r="G382" s="1895"/>
      <c r="H382" s="1895"/>
      <c r="I382" s="1895"/>
      <c r="J382" s="1895"/>
      <c r="K382" s="1895"/>
    </row>
    <row r="383" spans="1:11" ht="15.75" customHeight="1">
      <c r="A383" s="1895"/>
      <c r="B383" s="1895"/>
      <c r="C383" s="1895"/>
      <c r="D383" s="1895"/>
      <c r="E383" s="1895"/>
      <c r="F383" s="1895"/>
      <c r="G383" s="1895"/>
      <c r="H383" s="1895"/>
      <c r="I383" s="1895"/>
      <c r="J383" s="1895"/>
      <c r="K383" s="1895"/>
    </row>
    <row r="384" spans="1:11" ht="15.75" customHeight="1">
      <c r="A384" s="1895"/>
      <c r="B384" s="1895"/>
      <c r="C384" s="1895"/>
      <c r="D384" s="1895"/>
      <c r="E384" s="1895"/>
      <c r="F384" s="1895"/>
      <c r="G384" s="1895"/>
      <c r="H384" s="1895"/>
      <c r="I384" s="1895"/>
      <c r="J384" s="1895"/>
      <c r="K384" s="1895"/>
    </row>
    <row r="385" spans="1:11" ht="15.75" customHeight="1">
      <c r="A385" s="1895"/>
      <c r="B385" s="1895"/>
      <c r="C385" s="1895"/>
      <c r="D385" s="1895"/>
      <c r="E385" s="1895"/>
      <c r="F385" s="1895"/>
      <c r="G385" s="1895"/>
      <c r="H385" s="1895"/>
      <c r="I385" s="1895"/>
      <c r="J385" s="1895"/>
      <c r="K385" s="1895"/>
    </row>
    <row r="386" spans="1:11" ht="15.75" customHeight="1">
      <c r="A386" s="1895"/>
      <c r="B386" s="1895"/>
      <c r="C386" s="1895"/>
      <c r="D386" s="1895"/>
      <c r="E386" s="1895"/>
      <c r="F386" s="1895"/>
      <c r="G386" s="1895"/>
      <c r="H386" s="1895"/>
      <c r="I386" s="1895"/>
      <c r="J386" s="1895"/>
      <c r="K386" s="1895"/>
    </row>
    <row r="387" spans="1:11" ht="15.75" customHeight="1">
      <c r="A387" s="1895"/>
      <c r="B387" s="1895"/>
      <c r="C387" s="1895"/>
      <c r="D387" s="1895"/>
      <c r="E387" s="1895"/>
      <c r="F387" s="1895"/>
      <c r="G387" s="1895"/>
      <c r="H387" s="1895"/>
      <c r="I387" s="1895"/>
      <c r="J387" s="1895"/>
      <c r="K387" s="1895"/>
    </row>
    <row r="388" spans="1:11" ht="15.75" customHeight="1">
      <c r="A388" s="1895"/>
      <c r="B388" s="1895"/>
      <c r="C388" s="1895"/>
      <c r="D388" s="1895"/>
      <c r="E388" s="1895"/>
      <c r="F388" s="1895"/>
      <c r="G388" s="1895"/>
      <c r="H388" s="1895"/>
      <c r="I388" s="1895"/>
      <c r="J388" s="1895"/>
      <c r="K388" s="1895"/>
    </row>
    <row r="389" spans="1:11" ht="15.75" customHeight="1">
      <c r="A389" s="1895"/>
      <c r="B389" s="1895"/>
      <c r="C389" s="1895"/>
      <c r="D389" s="1895"/>
      <c r="E389" s="1895"/>
      <c r="F389" s="1895"/>
      <c r="G389" s="1895"/>
      <c r="H389" s="1895"/>
      <c r="I389" s="1895"/>
      <c r="J389" s="1895"/>
      <c r="K389" s="1895"/>
    </row>
    <row r="390" spans="1:11" ht="15.75" customHeight="1">
      <c r="A390" s="1895"/>
      <c r="B390" s="1895"/>
      <c r="C390" s="1895"/>
      <c r="D390" s="1895"/>
      <c r="E390" s="1895"/>
      <c r="F390" s="1895"/>
      <c r="G390" s="1895"/>
      <c r="H390" s="1895"/>
      <c r="I390" s="1895"/>
      <c r="J390" s="1895"/>
      <c r="K390" s="1895"/>
    </row>
    <row r="391" spans="1:11" ht="15.75" customHeight="1">
      <c r="A391" s="1895"/>
      <c r="B391" s="1895"/>
      <c r="C391" s="1895"/>
      <c r="D391" s="1895"/>
      <c r="E391" s="1895"/>
      <c r="F391" s="1895"/>
      <c r="G391" s="1895"/>
      <c r="H391" s="1895"/>
      <c r="I391" s="1895"/>
      <c r="J391" s="1895"/>
      <c r="K391" s="1895"/>
    </row>
    <row r="392" spans="1:11" ht="15.75" customHeight="1">
      <c r="A392" s="1895"/>
      <c r="B392" s="1895"/>
      <c r="C392" s="1895"/>
      <c r="D392" s="1895"/>
      <c r="E392" s="1895"/>
      <c r="F392" s="1895"/>
      <c r="G392" s="1895"/>
      <c r="H392" s="1895"/>
      <c r="I392" s="1895"/>
      <c r="J392" s="1895"/>
      <c r="K392" s="1895"/>
    </row>
    <row r="393" spans="1:11" ht="15.75" customHeight="1">
      <c r="A393" s="1895"/>
      <c r="B393" s="1895"/>
      <c r="C393" s="1895"/>
      <c r="D393" s="1895"/>
      <c r="E393" s="1895"/>
      <c r="F393" s="1895"/>
      <c r="G393" s="1895"/>
      <c r="H393" s="1895"/>
      <c r="I393" s="1895"/>
      <c r="J393" s="1895"/>
      <c r="K393" s="1895"/>
    </row>
    <row r="394" spans="1:11" ht="15.75" customHeight="1">
      <c r="A394" s="1895"/>
      <c r="B394" s="1895"/>
      <c r="C394" s="1895"/>
      <c r="D394" s="1895"/>
      <c r="E394" s="1895"/>
      <c r="F394" s="1895"/>
      <c r="G394" s="1895"/>
      <c r="H394" s="1895"/>
      <c r="I394" s="1895"/>
      <c r="J394" s="1895"/>
      <c r="K394" s="1895"/>
    </row>
    <row r="395" spans="1:11" ht="15.75" customHeight="1">
      <c r="A395" s="1895"/>
      <c r="B395" s="1895"/>
      <c r="C395" s="1895"/>
      <c r="D395" s="1895"/>
      <c r="E395" s="1895"/>
      <c r="F395" s="1895"/>
      <c r="G395" s="1895"/>
      <c r="H395" s="1895"/>
      <c r="I395" s="1895"/>
      <c r="J395" s="1895"/>
      <c r="K395" s="1895"/>
    </row>
    <row r="396" spans="1:11" ht="15.75" customHeight="1">
      <c r="A396" s="1895"/>
      <c r="B396" s="1895"/>
      <c r="C396" s="1895"/>
      <c r="D396" s="1895"/>
      <c r="E396" s="1895"/>
      <c r="F396" s="1895"/>
      <c r="G396" s="1895"/>
      <c r="H396" s="1895"/>
      <c r="I396" s="1895"/>
      <c r="J396" s="1895"/>
      <c r="K396" s="1895"/>
    </row>
    <row r="397" spans="1:11" ht="15.75" customHeight="1">
      <c r="A397" s="1895"/>
      <c r="B397" s="1895"/>
      <c r="C397" s="1895"/>
      <c r="D397" s="1895"/>
      <c r="E397" s="1895"/>
      <c r="F397" s="1895"/>
      <c r="G397" s="1895"/>
      <c r="H397" s="1895"/>
      <c r="I397" s="1895"/>
      <c r="J397" s="1895"/>
      <c r="K397" s="1895"/>
    </row>
    <row r="398" spans="1:11" ht="15.75" customHeight="1">
      <c r="A398" s="1895"/>
      <c r="B398" s="1895"/>
      <c r="C398" s="1895"/>
      <c r="D398" s="1895"/>
      <c r="E398" s="1895"/>
      <c r="F398" s="1895"/>
      <c r="G398" s="1895"/>
      <c r="H398" s="1895"/>
      <c r="I398" s="1895"/>
      <c r="J398" s="1895"/>
      <c r="K398" s="1895"/>
    </row>
    <row r="399" spans="1:11" ht="15.75" customHeight="1">
      <c r="A399" s="1895"/>
      <c r="B399" s="1895"/>
      <c r="C399" s="1895"/>
      <c r="D399" s="1895"/>
      <c r="E399" s="1895"/>
      <c r="F399" s="1895"/>
      <c r="G399" s="1895"/>
      <c r="H399" s="1895"/>
      <c r="I399" s="1895"/>
      <c r="J399" s="1895"/>
      <c r="K399" s="1895"/>
    </row>
    <row r="400" spans="1:11" ht="15.75" customHeight="1">
      <c r="A400" s="1895"/>
      <c r="B400" s="1895"/>
      <c r="C400" s="1895"/>
      <c r="D400" s="1895"/>
      <c r="E400" s="1895"/>
      <c r="F400" s="1895"/>
      <c r="G400" s="1895"/>
      <c r="H400" s="1895"/>
      <c r="I400" s="1895"/>
      <c r="J400" s="1895"/>
      <c r="K400" s="1895"/>
    </row>
    <row r="401" spans="1:11" ht="15.75" customHeight="1">
      <c r="A401" s="1895"/>
      <c r="B401" s="1895"/>
      <c r="C401" s="1895"/>
      <c r="D401" s="1895"/>
      <c r="E401" s="1895"/>
      <c r="F401" s="1895"/>
      <c r="G401" s="1895"/>
      <c r="H401" s="1895"/>
      <c r="I401" s="1895"/>
      <c r="J401" s="1895"/>
      <c r="K401" s="1895"/>
    </row>
    <row r="402" spans="1:11" ht="15.75" customHeight="1">
      <c r="A402" s="1895"/>
      <c r="B402" s="1895"/>
      <c r="C402" s="1895"/>
      <c r="D402" s="1895"/>
      <c r="E402" s="1895"/>
      <c r="F402" s="1895"/>
      <c r="G402" s="1895"/>
      <c r="H402" s="1895"/>
      <c r="I402" s="1895"/>
      <c r="J402" s="1895"/>
      <c r="K402" s="1895"/>
    </row>
    <row r="403" spans="1:11" ht="15.75" customHeight="1">
      <c r="A403" s="1895"/>
      <c r="B403" s="1895"/>
      <c r="C403" s="1895"/>
      <c r="D403" s="1895"/>
      <c r="E403" s="1895"/>
      <c r="F403" s="1895"/>
      <c r="G403" s="1895"/>
      <c r="H403" s="1895"/>
      <c r="I403" s="1895"/>
      <c r="J403" s="1895"/>
      <c r="K403" s="1895"/>
    </row>
    <row r="404" spans="1:11" ht="15.75" customHeight="1">
      <c r="A404" s="1895"/>
      <c r="B404" s="1895"/>
      <c r="C404" s="1895"/>
      <c r="D404" s="1895"/>
      <c r="E404" s="1895"/>
      <c r="F404" s="1895"/>
      <c r="G404" s="1895"/>
      <c r="H404" s="1895"/>
      <c r="I404" s="1895"/>
      <c r="J404" s="1895"/>
      <c r="K404" s="1895"/>
    </row>
    <row r="405" spans="1:11" ht="15.75" customHeight="1">
      <c r="A405" s="1895"/>
      <c r="B405" s="1895"/>
      <c r="C405" s="1895"/>
      <c r="D405" s="1895"/>
      <c r="E405" s="1895"/>
      <c r="F405" s="1895"/>
      <c r="G405" s="1895"/>
      <c r="H405" s="1895"/>
      <c r="I405" s="1895"/>
      <c r="J405" s="1895"/>
      <c r="K405" s="1895"/>
    </row>
    <row r="406" spans="1:11" ht="15.75" customHeight="1">
      <c r="A406" s="1895"/>
      <c r="B406" s="1895"/>
      <c r="C406" s="1895"/>
      <c r="D406" s="1895"/>
      <c r="E406" s="1895"/>
      <c r="F406" s="1895"/>
      <c r="G406" s="1895"/>
      <c r="H406" s="1895"/>
      <c r="I406" s="1895"/>
      <c r="J406" s="1895"/>
      <c r="K406" s="1895"/>
    </row>
    <row r="407" spans="1:11" ht="15.75" customHeight="1">
      <c r="A407" s="1895"/>
      <c r="B407" s="1895"/>
      <c r="C407" s="1895"/>
      <c r="D407" s="1895"/>
      <c r="E407" s="1895"/>
      <c r="F407" s="1895"/>
      <c r="G407" s="1895"/>
      <c r="H407" s="1895"/>
      <c r="I407" s="1895"/>
      <c r="J407" s="1895"/>
      <c r="K407" s="1895"/>
    </row>
    <row r="408" spans="1:11" ht="15.75" customHeight="1">
      <c r="A408" s="1895"/>
      <c r="B408" s="1895"/>
      <c r="C408" s="1895"/>
      <c r="D408" s="1895"/>
      <c r="E408" s="1895"/>
      <c r="F408" s="1895"/>
      <c r="G408" s="1895"/>
      <c r="H408" s="1895"/>
      <c r="I408" s="1895"/>
      <c r="J408" s="1895"/>
      <c r="K408" s="1895"/>
    </row>
    <row r="409" spans="1:11" ht="15.75" customHeight="1">
      <c r="A409" s="1895"/>
      <c r="B409" s="1895"/>
      <c r="C409" s="1895"/>
      <c r="D409" s="1895"/>
      <c r="E409" s="1895"/>
      <c r="F409" s="1895"/>
      <c r="G409" s="1895"/>
      <c r="H409" s="1895"/>
      <c r="I409" s="1895"/>
      <c r="J409" s="1895"/>
      <c r="K409" s="1895"/>
    </row>
    <row r="410" spans="1:11" ht="15.75" customHeight="1">
      <c r="A410" s="1895"/>
      <c r="B410" s="1895"/>
      <c r="C410" s="1895"/>
      <c r="D410" s="1895"/>
      <c r="E410" s="1895"/>
      <c r="F410" s="1895"/>
      <c r="G410" s="1895"/>
      <c r="H410" s="1895"/>
      <c r="I410" s="1895"/>
      <c r="J410" s="1895"/>
      <c r="K410" s="1895"/>
    </row>
    <row r="411" spans="1:11" ht="15.75" customHeight="1">
      <c r="A411" s="1895"/>
      <c r="B411" s="1895"/>
      <c r="C411" s="1895"/>
      <c r="D411" s="1895"/>
      <c r="E411" s="1895"/>
      <c r="F411" s="1895"/>
      <c r="G411" s="1895"/>
      <c r="H411" s="1895"/>
      <c r="I411" s="1895"/>
      <c r="J411" s="1895"/>
      <c r="K411" s="1895"/>
    </row>
    <row r="412" spans="1:11" ht="15.75" customHeight="1">
      <c r="A412" s="1895"/>
      <c r="B412" s="1895"/>
      <c r="C412" s="1895"/>
      <c r="D412" s="1895"/>
      <c r="E412" s="1895"/>
      <c r="F412" s="1895"/>
      <c r="G412" s="1895"/>
      <c r="H412" s="1895"/>
      <c r="I412" s="1895"/>
      <c r="J412" s="1895"/>
      <c r="K412" s="1895"/>
    </row>
    <row r="413" spans="1:11" ht="15.75" customHeight="1">
      <c r="A413" s="1895"/>
      <c r="B413" s="1895"/>
      <c r="C413" s="1895"/>
      <c r="D413" s="1895"/>
      <c r="E413" s="1895"/>
      <c r="F413" s="1895"/>
      <c r="G413" s="1895"/>
      <c r="H413" s="1895"/>
      <c r="I413" s="1895"/>
      <c r="J413" s="1895"/>
      <c r="K413" s="1895"/>
    </row>
    <row r="414" spans="1:11" ht="15.75" customHeight="1">
      <c r="A414" s="1895"/>
      <c r="B414" s="1895"/>
      <c r="C414" s="1895"/>
      <c r="D414" s="1895"/>
      <c r="E414" s="1895"/>
      <c r="F414" s="1895"/>
      <c r="G414" s="1895"/>
      <c r="H414" s="1895"/>
      <c r="I414" s="1895"/>
      <c r="J414" s="1895"/>
      <c r="K414" s="1895"/>
    </row>
    <row r="415" spans="1:11" ht="15.75" customHeight="1">
      <c r="A415" s="1895"/>
      <c r="B415" s="1895"/>
      <c r="C415" s="1895"/>
      <c r="D415" s="1895"/>
      <c r="E415" s="1895"/>
      <c r="F415" s="1895"/>
      <c r="G415" s="1895"/>
      <c r="H415" s="1895"/>
      <c r="I415" s="1895"/>
      <c r="J415" s="1895"/>
      <c r="K415" s="1895"/>
    </row>
    <row r="416" spans="1:11" ht="15.75" customHeight="1">
      <c r="A416" s="1895"/>
      <c r="B416" s="1895"/>
      <c r="C416" s="1895"/>
      <c r="D416" s="1895"/>
      <c r="E416" s="1895"/>
      <c r="F416" s="1895"/>
      <c r="G416" s="1895"/>
      <c r="H416" s="1895"/>
      <c r="I416" s="1895"/>
      <c r="J416" s="1895"/>
      <c r="K416" s="1895"/>
    </row>
    <row r="417" spans="1:11" ht="15.75" customHeight="1">
      <c r="A417" s="1895"/>
      <c r="B417" s="1895"/>
      <c r="C417" s="1895"/>
      <c r="D417" s="1895"/>
      <c r="E417" s="1895"/>
      <c r="F417" s="1895"/>
      <c r="G417" s="1895"/>
      <c r="H417" s="1895"/>
      <c r="I417" s="1895"/>
      <c r="J417" s="1895"/>
      <c r="K417" s="1895"/>
    </row>
    <row r="418" spans="1:11" ht="15.75" customHeight="1">
      <c r="A418" s="1895"/>
      <c r="B418" s="1895"/>
      <c r="C418" s="1895"/>
      <c r="D418" s="1895"/>
      <c r="E418" s="1895"/>
      <c r="F418" s="1895"/>
      <c r="G418" s="1895"/>
      <c r="H418" s="1895"/>
      <c r="I418" s="1895"/>
      <c r="J418" s="1895"/>
      <c r="K418" s="1895"/>
    </row>
    <row r="419" spans="1:11" ht="15.75" customHeight="1">
      <c r="A419" s="1895"/>
      <c r="B419" s="1895"/>
      <c r="C419" s="1895"/>
      <c r="D419" s="1895"/>
      <c r="E419" s="1895"/>
      <c r="F419" s="1895"/>
      <c r="G419" s="1895"/>
      <c r="H419" s="1895"/>
      <c r="I419" s="1895"/>
      <c r="J419" s="1895"/>
      <c r="K419" s="1895"/>
    </row>
    <row r="420" spans="1:11" ht="15.75" customHeight="1">
      <c r="A420" s="1895"/>
      <c r="B420" s="1895"/>
      <c r="C420" s="1895"/>
      <c r="D420" s="1895"/>
      <c r="E420" s="1895"/>
      <c r="F420" s="1895"/>
      <c r="G420" s="1895"/>
      <c r="H420" s="1895"/>
      <c r="I420" s="1895"/>
      <c r="J420" s="1895"/>
      <c r="K420" s="1895"/>
    </row>
    <row r="421" spans="1:11" ht="15.75" customHeight="1">
      <c r="A421" s="1895"/>
      <c r="B421" s="1895"/>
      <c r="C421" s="1895"/>
      <c r="D421" s="1895"/>
      <c r="E421" s="1895"/>
      <c r="F421" s="1895"/>
      <c r="G421" s="1895"/>
      <c r="H421" s="1895"/>
      <c r="I421" s="1895"/>
      <c r="J421" s="1895"/>
      <c r="K421" s="1895"/>
    </row>
    <row r="422" spans="1:11" ht="15.75" customHeight="1">
      <c r="A422" s="1895"/>
      <c r="B422" s="1895"/>
      <c r="C422" s="1895"/>
      <c r="D422" s="1895"/>
      <c r="E422" s="1895"/>
      <c r="F422" s="1895"/>
      <c r="G422" s="1895"/>
      <c r="H422" s="1895"/>
      <c r="I422" s="1895"/>
      <c r="J422" s="1895"/>
      <c r="K422" s="1895"/>
    </row>
    <row r="423" spans="1:11" ht="15.75" customHeight="1">
      <c r="A423" s="1895"/>
      <c r="B423" s="1895"/>
      <c r="C423" s="1895"/>
      <c r="D423" s="1895"/>
      <c r="E423" s="1895"/>
      <c r="F423" s="1895"/>
      <c r="G423" s="1895"/>
      <c r="H423" s="1895"/>
      <c r="I423" s="1895"/>
      <c r="J423" s="1895"/>
      <c r="K423" s="1895"/>
    </row>
    <row r="424" spans="1:11" ht="15.75" customHeight="1">
      <c r="A424" s="1895"/>
      <c r="B424" s="1895"/>
      <c r="C424" s="1895"/>
      <c r="D424" s="1895"/>
      <c r="E424" s="1895"/>
      <c r="F424" s="1895"/>
      <c r="G424" s="1895"/>
      <c r="H424" s="1895"/>
      <c r="I424" s="1895"/>
      <c r="J424" s="1895"/>
      <c r="K424" s="1895"/>
    </row>
    <row r="425" spans="1:11" ht="15.75" customHeight="1">
      <c r="A425" s="1895"/>
      <c r="B425" s="1895"/>
      <c r="C425" s="1895"/>
      <c r="D425" s="1895"/>
      <c r="E425" s="1895"/>
      <c r="F425" s="1895"/>
      <c r="G425" s="1895"/>
      <c r="H425" s="1895"/>
      <c r="I425" s="1895"/>
      <c r="J425" s="1895"/>
      <c r="K425" s="1895"/>
    </row>
    <row r="426" spans="1:11" ht="15.75" customHeight="1">
      <c r="A426" s="1895"/>
      <c r="B426" s="1895"/>
      <c r="C426" s="1895"/>
      <c r="D426" s="1895"/>
      <c r="E426" s="1895"/>
      <c r="F426" s="1895"/>
      <c r="G426" s="1895"/>
      <c r="H426" s="1895"/>
      <c r="I426" s="1895"/>
      <c r="J426" s="1895"/>
      <c r="K426" s="1895"/>
    </row>
    <row r="427" spans="1:11" ht="15.75" customHeight="1">
      <c r="A427" s="1895"/>
      <c r="B427" s="1895"/>
      <c r="C427" s="1895"/>
      <c r="D427" s="1895"/>
      <c r="E427" s="1895"/>
      <c r="F427" s="1895"/>
      <c r="G427" s="1895"/>
      <c r="H427" s="1895"/>
      <c r="I427" s="1895"/>
      <c r="J427" s="1895"/>
      <c r="K427" s="1895"/>
    </row>
    <row r="428" spans="1:11" ht="15.75" customHeight="1">
      <c r="A428" s="1895"/>
      <c r="B428" s="1895"/>
      <c r="C428" s="1895"/>
      <c r="D428" s="1895"/>
      <c r="E428" s="1895"/>
      <c r="F428" s="1895"/>
      <c r="G428" s="1895"/>
      <c r="H428" s="1895"/>
      <c r="I428" s="1895"/>
      <c r="J428" s="1895"/>
      <c r="K428" s="1895"/>
    </row>
    <row r="429" spans="1:11" ht="15.75" customHeight="1">
      <c r="A429" s="1895"/>
      <c r="B429" s="1895"/>
      <c r="C429" s="1895"/>
      <c r="D429" s="1895"/>
      <c r="E429" s="1895"/>
      <c r="F429" s="1895"/>
      <c r="G429" s="1895"/>
      <c r="H429" s="1895"/>
      <c r="I429" s="1895"/>
      <c r="J429" s="1895"/>
      <c r="K429" s="1895"/>
    </row>
    <row r="430" spans="1:11" ht="15.75" customHeight="1">
      <c r="A430" s="1895"/>
      <c r="B430" s="1895"/>
      <c r="C430" s="1895"/>
      <c r="D430" s="1895"/>
      <c r="E430" s="1895"/>
      <c r="F430" s="1895"/>
      <c r="G430" s="1895"/>
      <c r="H430" s="1895"/>
      <c r="I430" s="1895"/>
      <c r="J430" s="1895"/>
      <c r="K430" s="1895"/>
    </row>
    <row r="431" spans="1:11" ht="15.75" customHeight="1">
      <c r="A431" s="1895"/>
      <c r="B431" s="1895"/>
      <c r="C431" s="1895"/>
      <c r="D431" s="1895"/>
      <c r="E431" s="1895"/>
      <c r="F431" s="1895"/>
      <c r="G431" s="1895"/>
      <c r="H431" s="1895"/>
      <c r="I431" s="1895"/>
      <c r="J431" s="1895"/>
      <c r="K431" s="1895"/>
    </row>
    <row r="432" spans="1:11" ht="15.75" customHeight="1">
      <c r="A432" s="1895"/>
      <c r="B432" s="1895"/>
      <c r="C432" s="1895"/>
      <c r="D432" s="1895"/>
      <c r="E432" s="1895"/>
      <c r="F432" s="1895"/>
      <c r="G432" s="1895"/>
      <c r="H432" s="1895"/>
      <c r="I432" s="1895"/>
      <c r="J432" s="1895"/>
      <c r="K432" s="1895"/>
    </row>
    <row r="433" spans="1:11" ht="15.75" customHeight="1">
      <c r="A433" s="1895"/>
      <c r="B433" s="1895"/>
      <c r="C433" s="1895"/>
      <c r="D433" s="1895"/>
      <c r="E433" s="1895"/>
      <c r="F433" s="1895"/>
      <c r="G433" s="1895"/>
      <c r="H433" s="1895"/>
      <c r="I433" s="1895"/>
      <c r="J433" s="1895"/>
      <c r="K433" s="1895"/>
    </row>
    <row r="434" spans="1:11" ht="15.75" customHeight="1">
      <c r="A434" s="1895"/>
      <c r="B434" s="1895"/>
      <c r="C434" s="1895"/>
      <c r="D434" s="1895"/>
      <c r="E434" s="1895"/>
      <c r="F434" s="1895"/>
      <c r="G434" s="1895"/>
      <c r="H434" s="1895"/>
      <c r="I434" s="1895"/>
      <c r="J434" s="1895"/>
      <c r="K434" s="1895"/>
    </row>
    <row r="435" spans="1:11" ht="15.75" customHeight="1">
      <c r="A435" s="1895"/>
      <c r="B435" s="1895"/>
      <c r="C435" s="1895"/>
      <c r="D435" s="1895"/>
      <c r="E435" s="1895"/>
      <c r="F435" s="1895"/>
      <c r="G435" s="1895"/>
      <c r="H435" s="1895"/>
      <c r="I435" s="1895"/>
      <c r="J435" s="1895"/>
      <c r="K435" s="1895"/>
    </row>
    <row r="436" spans="1:11" ht="15.75" customHeight="1">
      <c r="A436" s="1895"/>
      <c r="B436" s="1895"/>
      <c r="C436" s="1895"/>
      <c r="D436" s="1895"/>
      <c r="E436" s="1895"/>
      <c r="F436" s="1895"/>
      <c r="G436" s="1895"/>
      <c r="H436" s="1895"/>
      <c r="I436" s="1895"/>
      <c r="J436" s="1895"/>
      <c r="K436" s="1895"/>
    </row>
    <row r="437" spans="1:11" ht="15.75" customHeight="1">
      <c r="A437" s="1895"/>
      <c r="B437" s="1895"/>
      <c r="C437" s="1895"/>
      <c r="D437" s="1895"/>
      <c r="E437" s="1895"/>
      <c r="F437" s="1895"/>
      <c r="G437" s="1895"/>
      <c r="H437" s="1895"/>
      <c r="I437" s="1895"/>
      <c r="J437" s="1895"/>
      <c r="K437" s="1895"/>
    </row>
    <row r="438" spans="1:11" ht="15.75" customHeight="1">
      <c r="A438" s="1895"/>
      <c r="B438" s="1895"/>
      <c r="C438" s="1895"/>
      <c r="D438" s="1895"/>
      <c r="E438" s="1895"/>
      <c r="F438" s="1895"/>
      <c r="G438" s="1895"/>
      <c r="H438" s="1895"/>
      <c r="I438" s="1895"/>
      <c r="J438" s="1895"/>
      <c r="K438" s="1895"/>
    </row>
    <row r="439" spans="1:11" ht="15.75" customHeight="1">
      <c r="A439" s="1895"/>
      <c r="B439" s="1895"/>
      <c r="C439" s="1895"/>
      <c r="D439" s="1895"/>
      <c r="E439" s="1895"/>
      <c r="F439" s="1895"/>
      <c r="G439" s="1895"/>
      <c r="H439" s="1895"/>
      <c r="I439" s="1895"/>
      <c r="J439" s="1895"/>
      <c r="K439" s="1895"/>
    </row>
    <row r="440" spans="1:11" ht="15.75" customHeight="1">
      <c r="A440" s="1895"/>
      <c r="B440" s="1895"/>
      <c r="C440" s="1895"/>
      <c r="D440" s="1895"/>
      <c r="E440" s="1895"/>
      <c r="F440" s="1895"/>
      <c r="G440" s="1895"/>
      <c r="H440" s="1895"/>
      <c r="I440" s="1895"/>
      <c r="J440" s="1895"/>
      <c r="K440" s="1895"/>
    </row>
    <row r="441" spans="1:11" ht="15.75" customHeight="1">
      <c r="A441" s="1895"/>
      <c r="B441" s="1895"/>
      <c r="C441" s="1895"/>
      <c r="D441" s="1895"/>
      <c r="E441" s="1895"/>
      <c r="F441" s="1895"/>
      <c r="G441" s="1895"/>
      <c r="H441" s="1895"/>
      <c r="I441" s="1895"/>
      <c r="J441" s="1895"/>
      <c r="K441" s="1895"/>
    </row>
    <row r="442" spans="1:11" ht="15.75" customHeight="1">
      <c r="A442" s="1895"/>
      <c r="B442" s="1895"/>
      <c r="C442" s="1895"/>
      <c r="D442" s="1895"/>
      <c r="E442" s="1895"/>
      <c r="F442" s="1895"/>
      <c r="G442" s="1895"/>
      <c r="H442" s="1895"/>
      <c r="I442" s="1895"/>
      <c r="J442" s="1895"/>
      <c r="K442" s="1895"/>
    </row>
    <row r="443" spans="1:11" ht="15.75" customHeight="1">
      <c r="A443" s="1895"/>
      <c r="B443" s="1895"/>
      <c r="C443" s="1895"/>
      <c r="D443" s="1895"/>
      <c r="E443" s="1895"/>
      <c r="F443" s="1895"/>
      <c r="G443" s="1895"/>
      <c r="H443" s="1895"/>
      <c r="I443" s="1895"/>
      <c r="J443" s="1895"/>
      <c r="K443" s="1895"/>
    </row>
    <row r="444" spans="1:11" ht="15.75" customHeight="1">
      <c r="A444" s="1895"/>
      <c r="B444" s="1895"/>
      <c r="C444" s="1895"/>
      <c r="D444" s="1895"/>
      <c r="E444" s="1895"/>
      <c r="F444" s="1895"/>
      <c r="G444" s="1895"/>
      <c r="H444" s="1895"/>
      <c r="I444" s="1895"/>
      <c r="J444" s="1895"/>
      <c r="K444" s="1895"/>
    </row>
    <row r="445" spans="1:11" ht="15.75" customHeight="1">
      <c r="A445" s="1895"/>
      <c r="B445" s="1895"/>
      <c r="C445" s="1895"/>
      <c r="D445" s="1895"/>
      <c r="E445" s="1895"/>
      <c r="F445" s="1895"/>
      <c r="G445" s="1895"/>
      <c r="H445" s="1895"/>
      <c r="I445" s="1895"/>
      <c r="J445" s="1895"/>
      <c r="K445" s="1895"/>
    </row>
    <row r="446" spans="1:11" ht="15.75" customHeight="1">
      <c r="A446" s="1895"/>
      <c r="B446" s="1895"/>
      <c r="C446" s="1895"/>
      <c r="D446" s="1895"/>
      <c r="E446" s="1895"/>
      <c r="F446" s="1895"/>
      <c r="G446" s="1895"/>
      <c r="H446" s="1895"/>
      <c r="I446" s="1895"/>
      <c r="J446" s="1895"/>
      <c r="K446" s="1895"/>
    </row>
    <row r="447" spans="1:11" ht="15.75" customHeight="1">
      <c r="A447" s="1895"/>
      <c r="B447" s="1895"/>
      <c r="C447" s="1895"/>
      <c r="D447" s="1895"/>
      <c r="E447" s="1895"/>
      <c r="F447" s="1895"/>
      <c r="G447" s="1895"/>
      <c r="H447" s="1895"/>
      <c r="I447" s="1895"/>
      <c r="J447" s="1895"/>
      <c r="K447" s="1895"/>
    </row>
    <row r="448" spans="1:11" ht="15.75" customHeight="1">
      <c r="A448" s="1895"/>
      <c r="B448" s="1895"/>
      <c r="C448" s="1895"/>
      <c r="D448" s="1895"/>
      <c r="E448" s="1895"/>
      <c r="F448" s="1895"/>
      <c r="G448" s="1895"/>
      <c r="H448" s="1895"/>
      <c r="I448" s="1895"/>
      <c r="J448" s="1895"/>
      <c r="K448" s="1895"/>
    </row>
    <row r="449" spans="1:11" ht="15.75" customHeight="1">
      <c r="A449" s="1895"/>
      <c r="B449" s="1895"/>
      <c r="C449" s="1895"/>
      <c r="D449" s="1895"/>
      <c r="E449" s="1895"/>
      <c r="F449" s="1895"/>
      <c r="G449" s="1895"/>
      <c r="H449" s="1895"/>
      <c r="I449" s="1895"/>
      <c r="J449" s="1895"/>
      <c r="K449" s="1895"/>
    </row>
    <row r="450" spans="1:11" ht="15.75" customHeight="1">
      <c r="A450" s="1895"/>
      <c r="B450" s="1895"/>
      <c r="C450" s="1895"/>
      <c r="D450" s="1895"/>
      <c r="E450" s="1895"/>
      <c r="F450" s="1895"/>
      <c r="G450" s="1895"/>
      <c r="H450" s="1895"/>
      <c r="I450" s="1895"/>
      <c r="J450" s="1895"/>
      <c r="K450" s="1895"/>
    </row>
    <row r="451" spans="1:11" ht="15.75" customHeight="1">
      <c r="A451" s="1895"/>
      <c r="B451" s="1895"/>
      <c r="C451" s="1895"/>
      <c r="D451" s="1895"/>
      <c r="E451" s="1895"/>
      <c r="F451" s="1895"/>
      <c r="G451" s="1895"/>
      <c r="H451" s="1895"/>
      <c r="I451" s="1895"/>
      <c r="J451" s="1895"/>
      <c r="K451" s="1895"/>
    </row>
    <row r="452" spans="1:11" ht="15.75" customHeight="1">
      <c r="A452" s="1895"/>
      <c r="B452" s="1895"/>
      <c r="C452" s="1895"/>
      <c r="D452" s="1895"/>
      <c r="E452" s="1895"/>
      <c r="F452" s="1895"/>
      <c r="G452" s="1895"/>
      <c r="H452" s="1895"/>
      <c r="I452" s="1895"/>
      <c r="J452" s="1895"/>
      <c r="K452" s="1895"/>
    </row>
    <row r="453" spans="1:11" ht="15.75" customHeight="1">
      <c r="A453" s="1895"/>
      <c r="B453" s="1895"/>
      <c r="C453" s="1895"/>
      <c r="D453" s="1895"/>
      <c r="E453" s="1895"/>
      <c r="F453" s="1895"/>
      <c r="G453" s="1895"/>
      <c r="H453" s="1895"/>
      <c r="I453" s="1895"/>
      <c r="J453" s="1895"/>
      <c r="K453" s="1895"/>
    </row>
    <row r="454" spans="1:11" ht="15.75" customHeight="1">
      <c r="A454" s="1895"/>
      <c r="B454" s="1895"/>
      <c r="C454" s="1895"/>
      <c r="D454" s="1895"/>
      <c r="E454" s="1895"/>
      <c r="F454" s="1895"/>
      <c r="G454" s="1895"/>
      <c r="H454" s="1895"/>
      <c r="I454" s="1895"/>
      <c r="J454" s="1895"/>
      <c r="K454" s="1895"/>
    </row>
    <row r="455" spans="1:11" ht="15.75" customHeight="1">
      <c r="A455" s="1895"/>
      <c r="B455" s="1895"/>
      <c r="C455" s="1895"/>
      <c r="D455" s="1895"/>
      <c r="E455" s="1895"/>
      <c r="F455" s="1895"/>
      <c r="G455" s="1895"/>
      <c r="H455" s="1895"/>
      <c r="I455" s="1895"/>
      <c r="J455" s="1895"/>
      <c r="K455" s="1895"/>
    </row>
    <row r="456" spans="1:11" ht="15.75" customHeight="1">
      <c r="A456" s="1895"/>
      <c r="B456" s="1895"/>
      <c r="C456" s="1895"/>
      <c r="D456" s="1895"/>
      <c r="E456" s="1895"/>
      <c r="F456" s="1895"/>
      <c r="G456" s="1895"/>
      <c r="H456" s="1895"/>
      <c r="I456" s="1895"/>
      <c r="J456" s="1895"/>
      <c r="K456" s="1895"/>
    </row>
    <row r="457" spans="1:11" ht="15.75" customHeight="1">
      <c r="A457" s="1895"/>
      <c r="B457" s="1895"/>
      <c r="C457" s="1895"/>
      <c r="D457" s="1895"/>
      <c r="E457" s="1895"/>
      <c r="F457" s="1895"/>
      <c r="G457" s="1895"/>
      <c r="H457" s="1895"/>
      <c r="I457" s="1895"/>
      <c r="J457" s="1895"/>
      <c r="K457" s="1895"/>
    </row>
    <row r="458" spans="1:11" ht="15.75" customHeight="1">
      <c r="A458" s="1895"/>
      <c r="B458" s="1895"/>
      <c r="C458" s="1895"/>
      <c r="D458" s="1895"/>
      <c r="E458" s="1895"/>
      <c r="F458" s="1895"/>
      <c r="G458" s="1895"/>
      <c r="H458" s="1895"/>
      <c r="I458" s="1895"/>
      <c r="J458" s="1895"/>
      <c r="K458" s="1895"/>
    </row>
    <row r="459" spans="1:11" ht="15.75" customHeight="1">
      <c r="A459" s="1895"/>
      <c r="B459" s="1895"/>
      <c r="C459" s="1895"/>
      <c r="D459" s="1895"/>
      <c r="E459" s="1895"/>
      <c r="F459" s="1895"/>
      <c r="G459" s="1895"/>
      <c r="H459" s="1895"/>
      <c r="I459" s="1895"/>
      <c r="J459" s="1895"/>
      <c r="K459" s="1895"/>
    </row>
    <row r="460" spans="1:11" ht="15.75" customHeight="1">
      <c r="A460" s="1895"/>
      <c r="B460" s="1895"/>
      <c r="C460" s="1895"/>
      <c r="D460" s="1895"/>
      <c r="E460" s="1895"/>
      <c r="F460" s="1895"/>
      <c r="G460" s="1895"/>
      <c r="H460" s="1895"/>
      <c r="I460" s="1895"/>
      <c r="J460" s="1895"/>
      <c r="K460" s="1895"/>
    </row>
    <row r="461" spans="1:11" ht="15.75" customHeight="1">
      <c r="A461" s="1895"/>
      <c r="B461" s="1895"/>
      <c r="C461" s="1895"/>
      <c r="D461" s="1895"/>
      <c r="E461" s="1895"/>
      <c r="F461" s="1895"/>
      <c r="G461" s="1895"/>
      <c r="H461" s="1895"/>
      <c r="I461" s="1895"/>
      <c r="J461" s="1895"/>
      <c r="K461" s="1895"/>
    </row>
    <row r="462" spans="1:11" ht="15.75" customHeight="1">
      <c r="A462" s="1895"/>
      <c r="B462" s="1895"/>
      <c r="C462" s="1895"/>
      <c r="D462" s="1895"/>
      <c r="E462" s="1895"/>
      <c r="F462" s="1895"/>
      <c r="G462" s="1895"/>
      <c r="H462" s="1895"/>
      <c r="I462" s="1895"/>
      <c r="J462" s="1895"/>
      <c r="K462" s="1895"/>
    </row>
    <row r="463" spans="1:11" ht="15.75" customHeight="1">
      <c r="A463" s="1895"/>
      <c r="B463" s="1895"/>
      <c r="C463" s="1895"/>
      <c r="D463" s="1895"/>
      <c r="E463" s="1895"/>
      <c r="F463" s="1895"/>
      <c r="G463" s="1895"/>
      <c r="H463" s="1895"/>
      <c r="I463" s="1895"/>
      <c r="J463" s="1895"/>
      <c r="K463" s="1895"/>
    </row>
    <row r="464" spans="1:11" ht="15.75" customHeight="1">
      <c r="A464" s="1895"/>
      <c r="B464" s="1895"/>
      <c r="C464" s="1895"/>
      <c r="D464" s="1895"/>
      <c r="E464" s="1895"/>
      <c r="F464" s="1895"/>
      <c r="G464" s="1895"/>
      <c r="H464" s="1895"/>
      <c r="I464" s="1895"/>
      <c r="J464" s="1895"/>
      <c r="K464" s="1895"/>
    </row>
    <row r="465" spans="1:11" ht="15.75" customHeight="1">
      <c r="A465" s="1895"/>
      <c r="B465" s="1895"/>
      <c r="C465" s="1895"/>
      <c r="D465" s="1895"/>
      <c r="E465" s="1895"/>
      <c r="F465" s="1895"/>
      <c r="G465" s="1895"/>
      <c r="H465" s="1895"/>
      <c r="I465" s="1895"/>
      <c r="J465" s="1895"/>
      <c r="K465" s="1895"/>
    </row>
    <row r="466" spans="1:11" ht="15.75" customHeight="1">
      <c r="A466" s="1895"/>
      <c r="B466" s="1895"/>
      <c r="C466" s="1895"/>
      <c r="D466" s="1895"/>
      <c r="E466" s="1895"/>
      <c r="F466" s="1895"/>
      <c r="G466" s="1895"/>
      <c r="H466" s="1895"/>
      <c r="I466" s="1895"/>
      <c r="J466" s="1895"/>
      <c r="K466" s="1895"/>
    </row>
    <row r="467" spans="1:11" ht="15.75" customHeight="1">
      <c r="A467" s="1895"/>
      <c r="B467" s="1895"/>
      <c r="C467" s="1895"/>
      <c r="D467" s="1895"/>
      <c r="E467" s="1895"/>
      <c r="F467" s="1895"/>
      <c r="G467" s="1895"/>
      <c r="H467" s="1895"/>
      <c r="I467" s="1895"/>
      <c r="J467" s="1895"/>
      <c r="K467" s="1895"/>
    </row>
    <row r="468" spans="1:11" ht="15.75" customHeight="1">
      <c r="A468" s="1895"/>
      <c r="B468" s="1895"/>
      <c r="C468" s="1895"/>
      <c r="D468" s="1895"/>
      <c r="E468" s="1895"/>
      <c r="F468" s="1895"/>
      <c r="G468" s="1895"/>
      <c r="H468" s="1895"/>
      <c r="I468" s="1895"/>
      <c r="J468" s="1895"/>
      <c r="K468" s="1895"/>
    </row>
    <row r="469" spans="1:11" ht="15.75" customHeight="1">
      <c r="A469" s="1895"/>
      <c r="B469" s="1895"/>
      <c r="C469" s="1895"/>
      <c r="D469" s="1895"/>
      <c r="E469" s="1895"/>
      <c r="F469" s="1895"/>
      <c r="G469" s="1895"/>
      <c r="H469" s="1895"/>
      <c r="I469" s="1895"/>
      <c r="J469" s="1895"/>
      <c r="K469" s="1895"/>
    </row>
    <row r="470" spans="1:11" ht="15.75" customHeight="1">
      <c r="A470" s="1895"/>
      <c r="B470" s="1895"/>
      <c r="C470" s="1895"/>
      <c r="D470" s="1895"/>
      <c r="E470" s="1895"/>
      <c r="F470" s="1895"/>
      <c r="G470" s="1895"/>
      <c r="H470" s="1895"/>
      <c r="I470" s="1895"/>
      <c r="J470" s="1895"/>
      <c r="K470" s="1895"/>
    </row>
    <row r="471" spans="1:11" ht="15.75" customHeight="1">
      <c r="A471" s="1895"/>
      <c r="B471" s="1895"/>
      <c r="C471" s="1895"/>
      <c r="D471" s="1895"/>
      <c r="E471" s="1895"/>
      <c r="F471" s="1895"/>
      <c r="G471" s="1895"/>
      <c r="H471" s="1895"/>
      <c r="I471" s="1895"/>
      <c r="J471" s="1895"/>
      <c r="K471" s="1895"/>
    </row>
    <row r="472" spans="1:11" ht="15.75" customHeight="1">
      <c r="A472" s="1895"/>
      <c r="B472" s="1895"/>
      <c r="C472" s="1895"/>
      <c r="D472" s="1895"/>
      <c r="E472" s="1895"/>
      <c r="F472" s="1895"/>
      <c r="G472" s="1895"/>
      <c r="H472" s="1895"/>
      <c r="I472" s="1895"/>
      <c r="J472" s="1895"/>
      <c r="K472" s="1895"/>
    </row>
    <row r="473" spans="1:11" ht="15.75" customHeight="1">
      <c r="A473" s="1895"/>
      <c r="B473" s="1895"/>
      <c r="C473" s="1895"/>
      <c r="D473" s="1895"/>
      <c r="E473" s="1895"/>
      <c r="F473" s="1895"/>
      <c r="G473" s="1895"/>
      <c r="H473" s="1895"/>
      <c r="I473" s="1895"/>
      <c r="J473" s="1895"/>
      <c r="K473" s="1895"/>
    </row>
    <row r="474" spans="1:11" ht="15.75" customHeight="1">
      <c r="A474" s="1895"/>
      <c r="B474" s="1895"/>
      <c r="C474" s="1895"/>
      <c r="D474" s="1895"/>
      <c r="E474" s="1895"/>
      <c r="F474" s="1895"/>
      <c r="G474" s="1895"/>
      <c r="H474" s="1895"/>
      <c r="I474" s="1895"/>
      <c r="J474" s="1895"/>
      <c r="K474" s="1895"/>
    </row>
    <row r="475" spans="1:11" ht="15.75" customHeight="1">
      <c r="A475" s="1895"/>
      <c r="B475" s="1895"/>
      <c r="C475" s="1895"/>
      <c r="D475" s="1895"/>
      <c r="E475" s="1895"/>
      <c r="F475" s="1895"/>
      <c r="G475" s="1895"/>
      <c r="H475" s="1895"/>
      <c r="I475" s="1895"/>
      <c r="J475" s="1895"/>
      <c r="K475" s="1895"/>
    </row>
    <row r="476" spans="1:11" ht="15.75" customHeight="1">
      <c r="A476" s="1895"/>
      <c r="B476" s="1895"/>
      <c r="C476" s="1895"/>
      <c r="D476" s="1895"/>
      <c r="E476" s="1895"/>
      <c r="F476" s="1895"/>
      <c r="G476" s="1895"/>
      <c r="H476" s="1895"/>
      <c r="I476" s="1895"/>
      <c r="J476" s="1895"/>
      <c r="K476" s="1895"/>
    </row>
    <row r="477" spans="1:11" ht="15.75" customHeight="1">
      <c r="A477" s="1895"/>
      <c r="B477" s="1895"/>
      <c r="C477" s="1895"/>
      <c r="D477" s="1895"/>
      <c r="E477" s="1895"/>
      <c r="F477" s="1895"/>
      <c r="G477" s="1895"/>
      <c r="H477" s="1895"/>
      <c r="I477" s="1895"/>
      <c r="J477" s="1895"/>
      <c r="K477" s="1895"/>
    </row>
    <row r="478" spans="1:11" ht="15.75" customHeight="1">
      <c r="A478" s="1895"/>
      <c r="B478" s="1895"/>
      <c r="C478" s="1895"/>
      <c r="D478" s="1895"/>
      <c r="E478" s="1895"/>
      <c r="F478" s="1895"/>
      <c r="G478" s="1895"/>
      <c r="H478" s="1895"/>
      <c r="I478" s="1895"/>
      <c r="J478" s="1895"/>
      <c r="K478" s="1895"/>
    </row>
    <row r="479" spans="1:11" ht="15.75" customHeight="1">
      <c r="A479" s="1895"/>
      <c r="B479" s="1895"/>
      <c r="C479" s="1895"/>
      <c r="D479" s="1895"/>
      <c r="E479" s="1895"/>
      <c r="F479" s="1895"/>
      <c r="G479" s="1895"/>
      <c r="H479" s="1895"/>
      <c r="I479" s="1895"/>
      <c r="J479" s="1895"/>
      <c r="K479" s="1895"/>
    </row>
    <row r="480" spans="1:11" ht="15.75" customHeight="1">
      <c r="A480" s="1895"/>
      <c r="B480" s="1895"/>
      <c r="C480" s="1895"/>
      <c r="D480" s="1895"/>
      <c r="E480" s="1895"/>
      <c r="F480" s="1895"/>
      <c r="G480" s="1895"/>
      <c r="H480" s="1895"/>
      <c r="I480" s="1895"/>
      <c r="J480" s="1895"/>
      <c r="K480" s="1895"/>
    </row>
    <row r="481" spans="1:11" ht="15.75" customHeight="1">
      <c r="A481" s="1895"/>
      <c r="B481" s="1895"/>
      <c r="C481" s="1895"/>
      <c r="D481" s="1895"/>
      <c r="E481" s="1895"/>
      <c r="F481" s="1895"/>
      <c r="G481" s="1895"/>
      <c r="H481" s="1895"/>
      <c r="I481" s="1895"/>
      <c r="J481" s="1895"/>
      <c r="K481" s="1895"/>
    </row>
    <row r="482" spans="1:11" ht="15.75" customHeight="1">
      <c r="A482" s="1895"/>
      <c r="B482" s="1895"/>
      <c r="C482" s="1895"/>
      <c r="D482" s="1895"/>
      <c r="E482" s="1895"/>
      <c r="F482" s="1895"/>
      <c r="G482" s="1895"/>
      <c r="H482" s="1895"/>
      <c r="I482" s="1895"/>
      <c r="J482" s="1895"/>
      <c r="K482" s="1895"/>
    </row>
    <row r="483" spans="1:11" ht="15.75" customHeight="1">
      <c r="A483" s="1895"/>
      <c r="B483" s="1895"/>
      <c r="C483" s="1895"/>
      <c r="D483" s="1895"/>
      <c r="E483" s="1895"/>
      <c r="F483" s="1895"/>
      <c r="G483" s="1895"/>
      <c r="H483" s="1895"/>
      <c r="I483" s="1895"/>
      <c r="J483" s="1895"/>
      <c r="K483" s="1895"/>
    </row>
    <row r="484" spans="1:11" ht="15.75" customHeight="1">
      <c r="A484" s="1895"/>
      <c r="B484" s="1895"/>
      <c r="C484" s="1895"/>
      <c r="D484" s="1895"/>
      <c r="E484" s="1895"/>
      <c r="F484" s="1895"/>
      <c r="G484" s="1895"/>
      <c r="H484" s="1895"/>
      <c r="I484" s="1895"/>
      <c r="J484" s="1895"/>
      <c r="K484" s="1895"/>
    </row>
    <row r="485" spans="1:11" ht="15.75" customHeight="1">
      <c r="A485" s="1895"/>
      <c r="B485" s="1895"/>
      <c r="C485" s="1895"/>
      <c r="D485" s="1895"/>
      <c r="E485" s="1895"/>
      <c r="F485" s="1895"/>
      <c r="G485" s="1895"/>
      <c r="H485" s="1895"/>
      <c r="I485" s="1895"/>
      <c r="J485" s="1895"/>
      <c r="K485" s="1895"/>
    </row>
    <row r="486" spans="1:11" ht="15.75" customHeight="1">
      <c r="A486" s="1895"/>
      <c r="B486" s="1895"/>
      <c r="C486" s="1895"/>
      <c r="D486" s="1895"/>
      <c r="E486" s="1895"/>
      <c r="F486" s="1895"/>
      <c r="G486" s="1895"/>
      <c r="H486" s="1895"/>
      <c r="I486" s="1895"/>
      <c r="J486" s="1895"/>
      <c r="K486" s="1895"/>
    </row>
    <row r="487" spans="1:11" ht="15.75" customHeight="1">
      <c r="A487" s="1895"/>
      <c r="B487" s="1895"/>
      <c r="C487" s="1895"/>
      <c r="D487" s="1895"/>
      <c r="E487" s="1895"/>
      <c r="F487" s="1895"/>
      <c r="G487" s="1895"/>
      <c r="H487" s="1895"/>
      <c r="I487" s="1895"/>
      <c r="J487" s="1895"/>
      <c r="K487" s="1895"/>
    </row>
    <row r="488" spans="1:11" ht="15.75" customHeight="1">
      <c r="A488" s="1895"/>
      <c r="B488" s="1895"/>
      <c r="C488" s="1895"/>
      <c r="D488" s="1895"/>
      <c r="E488" s="1895"/>
      <c r="F488" s="1895"/>
      <c r="G488" s="1895"/>
      <c r="H488" s="1895"/>
      <c r="I488" s="1895"/>
      <c r="J488" s="1895"/>
      <c r="K488" s="1895"/>
    </row>
    <row r="489" spans="1:11" ht="15.75" customHeight="1">
      <c r="A489" s="1895"/>
      <c r="B489" s="1895"/>
      <c r="C489" s="1895"/>
      <c r="D489" s="1895"/>
      <c r="E489" s="1895"/>
      <c r="F489" s="1895"/>
      <c r="G489" s="1895"/>
      <c r="H489" s="1895"/>
      <c r="I489" s="1895"/>
      <c r="J489" s="1895"/>
      <c r="K489" s="1895"/>
    </row>
    <row r="490" spans="1:11" ht="15.75" customHeight="1">
      <c r="A490" s="1895"/>
      <c r="B490" s="1895"/>
      <c r="C490" s="1895"/>
      <c r="D490" s="1895"/>
      <c r="E490" s="1895"/>
      <c r="F490" s="1895"/>
      <c r="G490" s="1895"/>
      <c r="H490" s="1895"/>
      <c r="I490" s="1895"/>
      <c r="J490" s="1895"/>
      <c r="K490" s="1895"/>
    </row>
    <row r="491" spans="1:11" ht="15.75" customHeight="1">
      <c r="A491" s="1895"/>
      <c r="B491" s="1895"/>
      <c r="C491" s="1895"/>
      <c r="D491" s="1895"/>
      <c r="E491" s="1895"/>
      <c r="F491" s="1895"/>
      <c r="G491" s="1895"/>
      <c r="H491" s="1895"/>
      <c r="I491" s="1895"/>
      <c r="J491" s="1895"/>
      <c r="K491" s="1895"/>
    </row>
    <row r="492" spans="1:11" ht="15.75" customHeight="1">
      <c r="A492" s="1895"/>
      <c r="B492" s="1895"/>
      <c r="C492" s="1895"/>
      <c r="D492" s="1895"/>
      <c r="E492" s="1895"/>
      <c r="F492" s="1895"/>
      <c r="G492" s="1895"/>
      <c r="H492" s="1895"/>
      <c r="I492" s="1895"/>
      <c r="J492" s="1895"/>
      <c r="K492" s="1895"/>
    </row>
    <row r="493" spans="1:11" ht="15.75" customHeight="1">
      <c r="A493" s="1895"/>
      <c r="B493" s="1895"/>
      <c r="C493" s="1895"/>
      <c r="D493" s="1895"/>
      <c r="E493" s="1895"/>
      <c r="F493" s="1895"/>
      <c r="G493" s="1895"/>
      <c r="H493" s="1895"/>
      <c r="I493" s="1895"/>
      <c r="J493" s="1895"/>
      <c r="K493" s="1895"/>
    </row>
    <row r="494" spans="1:11" ht="15.75" customHeight="1">
      <c r="A494" s="1895"/>
      <c r="B494" s="1895"/>
      <c r="C494" s="1895"/>
      <c r="D494" s="1895"/>
      <c r="E494" s="1895"/>
      <c r="F494" s="1895"/>
      <c r="G494" s="1895"/>
      <c r="H494" s="1895"/>
      <c r="I494" s="1895"/>
      <c r="J494" s="1895"/>
      <c r="K494" s="1895"/>
    </row>
    <row r="495" spans="1:11" ht="15.75" customHeight="1">
      <c r="A495" s="1895"/>
      <c r="B495" s="1895"/>
      <c r="C495" s="1895"/>
      <c r="D495" s="1895"/>
      <c r="E495" s="1895"/>
      <c r="F495" s="1895"/>
      <c r="G495" s="1895"/>
      <c r="H495" s="1895"/>
      <c r="I495" s="1895"/>
      <c r="J495" s="1895"/>
      <c r="K495" s="1895"/>
    </row>
    <row r="496" spans="1:11" ht="15.75" customHeight="1">
      <c r="A496" s="1895"/>
      <c r="B496" s="1895"/>
      <c r="C496" s="1895"/>
      <c r="D496" s="1895"/>
      <c r="E496" s="1895"/>
      <c r="F496" s="1895"/>
      <c r="G496" s="1895"/>
      <c r="H496" s="1895"/>
      <c r="I496" s="1895"/>
      <c r="J496" s="1895"/>
      <c r="K496" s="1895"/>
    </row>
    <row r="497" spans="1:11" ht="15.75" customHeight="1">
      <c r="A497" s="1895"/>
      <c r="B497" s="1895"/>
      <c r="C497" s="1895"/>
      <c r="D497" s="1895"/>
      <c r="E497" s="1895"/>
      <c r="F497" s="1895"/>
      <c r="G497" s="1895"/>
      <c r="H497" s="1895"/>
      <c r="I497" s="1895"/>
      <c r="J497" s="1895"/>
      <c r="K497" s="1895"/>
    </row>
    <row r="498" spans="1:11" ht="15.75" customHeight="1">
      <c r="A498" s="1895"/>
      <c r="B498" s="1895"/>
      <c r="C498" s="1895"/>
      <c r="D498" s="1895"/>
      <c r="E498" s="1895"/>
      <c r="F498" s="1895"/>
      <c r="G498" s="1895"/>
      <c r="H498" s="1895"/>
      <c r="I498" s="1895"/>
      <c r="J498" s="1895"/>
      <c r="K498" s="1895"/>
    </row>
    <row r="499" spans="1:11" ht="15.75" customHeight="1">
      <c r="A499" s="1895"/>
      <c r="B499" s="1895"/>
      <c r="C499" s="1895"/>
      <c r="D499" s="1895"/>
      <c r="E499" s="1895"/>
      <c r="F499" s="1895"/>
      <c r="G499" s="1895"/>
      <c r="H499" s="1895"/>
      <c r="I499" s="1895"/>
      <c r="J499" s="1895"/>
      <c r="K499" s="1895"/>
    </row>
    <row r="500" spans="1:11" ht="15.75" customHeight="1">
      <c r="A500" s="1895"/>
      <c r="B500" s="1895"/>
      <c r="C500" s="1895"/>
      <c r="D500" s="1895"/>
      <c r="E500" s="1895"/>
      <c r="F500" s="1895"/>
      <c r="G500" s="1895"/>
      <c r="H500" s="1895"/>
      <c r="I500" s="1895"/>
      <c r="J500" s="1895"/>
      <c r="K500" s="1895"/>
    </row>
    <row r="501" spans="1:11" ht="15.75" customHeight="1">
      <c r="A501" s="1895"/>
      <c r="B501" s="1895"/>
      <c r="C501" s="1895"/>
      <c r="D501" s="1895"/>
      <c r="E501" s="1895"/>
      <c r="F501" s="1895"/>
      <c r="G501" s="1895"/>
      <c r="H501" s="1895"/>
      <c r="I501" s="1895"/>
      <c r="J501" s="1895"/>
      <c r="K501" s="1895"/>
    </row>
    <row r="502" spans="1:11" ht="15.75" customHeight="1">
      <c r="A502" s="1895"/>
      <c r="B502" s="1895"/>
      <c r="C502" s="1895"/>
      <c r="D502" s="1895"/>
      <c r="E502" s="1895"/>
      <c r="F502" s="1895"/>
      <c r="G502" s="1895"/>
      <c r="H502" s="1895"/>
      <c r="I502" s="1895"/>
      <c r="J502" s="1895"/>
      <c r="K502" s="1895"/>
    </row>
    <row r="503" spans="1:11" ht="15.75" customHeight="1">
      <c r="A503" s="1895"/>
      <c r="B503" s="1895"/>
      <c r="C503" s="1895"/>
      <c r="D503" s="1895"/>
      <c r="E503" s="1895"/>
      <c r="F503" s="1895"/>
      <c r="G503" s="1895"/>
      <c r="H503" s="1895"/>
      <c r="I503" s="1895"/>
      <c r="J503" s="1895"/>
      <c r="K503" s="1895"/>
    </row>
    <row r="504" spans="1:11" ht="15.75" customHeight="1">
      <c r="A504" s="1895"/>
      <c r="B504" s="1895"/>
      <c r="C504" s="1895"/>
      <c r="D504" s="1895"/>
      <c r="E504" s="1895"/>
      <c r="F504" s="1895"/>
      <c r="G504" s="1895"/>
      <c r="H504" s="1895"/>
      <c r="I504" s="1895"/>
      <c r="J504" s="1895"/>
      <c r="K504" s="1895"/>
    </row>
    <row r="505" spans="1:11" ht="15.75" customHeight="1">
      <c r="A505" s="1895"/>
      <c r="B505" s="1895"/>
      <c r="C505" s="1895"/>
      <c r="D505" s="1895"/>
      <c r="E505" s="1895"/>
      <c r="F505" s="1895"/>
      <c r="G505" s="1895"/>
      <c r="H505" s="1895"/>
      <c r="I505" s="1895"/>
      <c r="J505" s="1895"/>
      <c r="K505" s="1895"/>
    </row>
    <row r="506" spans="1:11" ht="15.75" customHeight="1">
      <c r="A506" s="1895"/>
      <c r="B506" s="1895"/>
      <c r="C506" s="1895"/>
      <c r="D506" s="1895"/>
      <c r="E506" s="1895"/>
      <c r="F506" s="1895"/>
      <c r="G506" s="1895"/>
      <c r="H506" s="1895"/>
      <c r="I506" s="1895"/>
      <c r="J506" s="1895"/>
      <c r="K506" s="1895"/>
    </row>
    <row r="507" spans="1:11" ht="15.75" customHeight="1">
      <c r="A507" s="1895"/>
      <c r="B507" s="1895"/>
      <c r="C507" s="1895"/>
      <c r="D507" s="1895"/>
      <c r="E507" s="1895"/>
      <c r="F507" s="1895"/>
      <c r="G507" s="1895"/>
      <c r="H507" s="1895"/>
      <c r="I507" s="1895"/>
      <c r="J507" s="1895"/>
      <c r="K507" s="1895"/>
    </row>
    <row r="508" spans="1:11" ht="15.75" customHeight="1">
      <c r="A508" s="1895"/>
      <c r="B508" s="1895"/>
      <c r="C508" s="1895"/>
      <c r="D508" s="1895"/>
      <c r="E508" s="1895"/>
      <c r="F508" s="1895"/>
      <c r="G508" s="1895"/>
      <c r="H508" s="1895"/>
      <c r="I508" s="1895"/>
      <c r="J508" s="1895"/>
      <c r="K508" s="1895"/>
    </row>
    <row r="509" spans="1:11" ht="15.75" customHeight="1">
      <c r="A509" s="1895"/>
      <c r="B509" s="1895"/>
      <c r="C509" s="1895"/>
      <c r="D509" s="1895"/>
      <c r="E509" s="1895"/>
      <c r="F509" s="1895"/>
      <c r="G509" s="1895"/>
      <c r="H509" s="1895"/>
      <c r="I509" s="1895"/>
      <c r="J509" s="1895"/>
      <c r="K509" s="1895"/>
    </row>
    <row r="510" spans="1:11" ht="15.75" customHeight="1">
      <c r="A510" s="1895"/>
      <c r="B510" s="1895"/>
      <c r="C510" s="1895"/>
      <c r="D510" s="1895"/>
      <c r="E510" s="1895"/>
      <c r="F510" s="1895"/>
      <c r="G510" s="1895"/>
      <c r="H510" s="1895"/>
      <c r="I510" s="1895"/>
      <c r="J510" s="1895"/>
      <c r="K510" s="1895"/>
    </row>
    <row r="511" spans="1:11" ht="15.75" customHeight="1">
      <c r="A511" s="1895"/>
      <c r="B511" s="1895"/>
      <c r="C511" s="1895"/>
      <c r="D511" s="1895"/>
      <c r="E511" s="1895"/>
      <c r="F511" s="1895"/>
      <c r="G511" s="1895"/>
      <c r="H511" s="1895"/>
      <c r="I511" s="1895"/>
      <c r="J511" s="1895"/>
      <c r="K511" s="1895"/>
    </row>
    <row r="512" spans="1:11" ht="15.75" customHeight="1">
      <c r="A512" s="1895"/>
      <c r="B512" s="1895"/>
      <c r="C512" s="1895"/>
      <c r="D512" s="1895"/>
      <c r="E512" s="1895"/>
      <c r="F512" s="1895"/>
      <c r="G512" s="1895"/>
      <c r="H512" s="1895"/>
      <c r="I512" s="1895"/>
      <c r="J512" s="1895"/>
      <c r="K512" s="1895"/>
    </row>
    <row r="513" spans="1:11" ht="15.75" customHeight="1">
      <c r="A513" s="1895"/>
      <c r="B513" s="1895"/>
      <c r="C513" s="1895"/>
      <c r="D513" s="1895"/>
      <c r="E513" s="1895"/>
      <c r="F513" s="1895"/>
      <c r="G513" s="1895"/>
      <c r="H513" s="1895"/>
      <c r="I513" s="1895"/>
      <c r="J513" s="1895"/>
      <c r="K513" s="1895"/>
    </row>
    <row r="514" spans="1:11" ht="15.75" customHeight="1">
      <c r="A514" s="1895"/>
      <c r="B514" s="1895"/>
      <c r="C514" s="1895"/>
      <c r="D514" s="1895"/>
      <c r="E514" s="1895"/>
      <c r="F514" s="1895"/>
      <c r="G514" s="1895"/>
      <c r="H514" s="1895"/>
      <c r="I514" s="1895"/>
      <c r="J514" s="1895"/>
      <c r="K514" s="1895"/>
    </row>
    <row r="515" spans="1:11" ht="15.75" customHeight="1">
      <c r="A515" s="1895"/>
      <c r="B515" s="1895"/>
      <c r="C515" s="1895"/>
      <c r="D515" s="1895"/>
      <c r="E515" s="1895"/>
      <c r="F515" s="1895"/>
      <c r="G515" s="1895"/>
      <c r="H515" s="1895"/>
      <c r="I515" s="1895"/>
      <c r="J515" s="1895"/>
      <c r="K515" s="1895"/>
    </row>
    <row r="516" spans="1:11" ht="15.75" customHeight="1">
      <c r="A516" s="1895"/>
      <c r="B516" s="1895"/>
      <c r="C516" s="1895"/>
      <c r="D516" s="1895"/>
      <c r="E516" s="1895"/>
      <c r="F516" s="1895"/>
      <c r="G516" s="1895"/>
      <c r="H516" s="1895"/>
      <c r="I516" s="1895"/>
      <c r="J516" s="1895"/>
      <c r="K516" s="1895"/>
    </row>
    <row r="517" spans="1:11" ht="15.75" customHeight="1">
      <c r="A517" s="1895"/>
      <c r="B517" s="1895"/>
      <c r="C517" s="1895"/>
      <c r="D517" s="1895"/>
      <c r="E517" s="1895"/>
      <c r="F517" s="1895"/>
      <c r="G517" s="1895"/>
      <c r="H517" s="1895"/>
      <c r="I517" s="1895"/>
      <c r="J517" s="1895"/>
      <c r="K517" s="1895"/>
    </row>
    <row r="518" spans="1:11" ht="15.75" customHeight="1">
      <c r="A518" s="1895"/>
      <c r="B518" s="1895"/>
      <c r="C518" s="1895"/>
      <c r="D518" s="1895"/>
      <c r="E518" s="1895"/>
      <c r="F518" s="1895"/>
      <c r="G518" s="1895"/>
      <c r="H518" s="1895"/>
      <c r="I518" s="1895"/>
      <c r="J518" s="1895"/>
      <c r="K518" s="1895"/>
    </row>
    <row r="519" spans="1:11" ht="15.75" customHeight="1">
      <c r="A519" s="1895"/>
      <c r="B519" s="1895"/>
      <c r="C519" s="1895"/>
      <c r="D519" s="1895"/>
      <c r="E519" s="1895"/>
      <c r="F519" s="1895"/>
      <c r="G519" s="1895"/>
      <c r="H519" s="1895"/>
      <c r="I519" s="1895"/>
      <c r="J519" s="1895"/>
      <c r="K519" s="1895"/>
    </row>
    <row r="520" spans="1:11" ht="15.75" customHeight="1">
      <c r="A520" s="1895"/>
      <c r="B520" s="1895"/>
      <c r="C520" s="1895"/>
      <c r="D520" s="1895"/>
      <c r="E520" s="1895"/>
      <c r="F520" s="1895"/>
      <c r="G520" s="1895"/>
      <c r="H520" s="1895"/>
      <c r="I520" s="1895"/>
      <c r="J520" s="1895"/>
      <c r="K520" s="1895"/>
    </row>
    <row r="521" spans="1:11" ht="15.75" customHeight="1">
      <c r="A521" s="1895"/>
      <c r="B521" s="1895"/>
      <c r="C521" s="1895"/>
      <c r="D521" s="1895"/>
      <c r="E521" s="1895"/>
      <c r="F521" s="1895"/>
      <c r="G521" s="1895"/>
      <c r="H521" s="1895"/>
      <c r="I521" s="1895"/>
      <c r="J521" s="1895"/>
      <c r="K521" s="1895"/>
    </row>
    <row r="522" spans="1:11" ht="15.75" customHeight="1">
      <c r="A522" s="1895"/>
      <c r="B522" s="1895"/>
      <c r="C522" s="1895"/>
      <c r="D522" s="1895"/>
      <c r="E522" s="1895"/>
      <c r="F522" s="1895"/>
      <c r="G522" s="1895"/>
      <c r="H522" s="1895"/>
      <c r="I522" s="1895"/>
      <c r="J522" s="1895"/>
      <c r="K522" s="1895"/>
    </row>
    <row r="523" spans="1:11" ht="15.75" customHeight="1">
      <c r="A523" s="1895"/>
      <c r="B523" s="1895"/>
      <c r="C523" s="1895"/>
      <c r="D523" s="1895"/>
      <c r="E523" s="1895"/>
      <c r="F523" s="1895"/>
      <c r="G523" s="1895"/>
      <c r="H523" s="1895"/>
      <c r="I523" s="1895"/>
      <c r="J523" s="1895"/>
      <c r="K523" s="1895"/>
    </row>
    <row r="524" spans="1:11" ht="15.75" customHeight="1">
      <c r="A524" s="1895"/>
      <c r="B524" s="1895"/>
      <c r="C524" s="1895"/>
      <c r="D524" s="1895"/>
      <c r="E524" s="1895"/>
      <c r="F524" s="1895"/>
      <c r="G524" s="1895"/>
      <c r="H524" s="1895"/>
      <c r="I524" s="1895"/>
      <c r="J524" s="1895"/>
      <c r="K524" s="1895"/>
    </row>
    <row r="525" spans="1:11" ht="15.75" customHeight="1">
      <c r="A525" s="1895"/>
      <c r="B525" s="1895"/>
      <c r="C525" s="1895"/>
      <c r="D525" s="1895"/>
      <c r="E525" s="1895"/>
      <c r="F525" s="1895"/>
      <c r="G525" s="1895"/>
      <c r="H525" s="1895"/>
      <c r="I525" s="1895"/>
      <c r="J525" s="1895"/>
      <c r="K525" s="1895"/>
    </row>
    <row r="526" spans="1:11" ht="15.75" customHeight="1">
      <c r="A526" s="1895"/>
      <c r="B526" s="1895"/>
      <c r="C526" s="1895"/>
      <c r="D526" s="1895"/>
      <c r="E526" s="1895"/>
      <c r="F526" s="1895"/>
      <c r="G526" s="1895"/>
      <c r="H526" s="1895"/>
      <c r="I526" s="1895"/>
      <c r="J526" s="1895"/>
      <c r="K526" s="1895"/>
    </row>
    <row r="527" spans="1:11" ht="15.75" customHeight="1">
      <c r="A527" s="1895"/>
      <c r="B527" s="1895"/>
      <c r="C527" s="1895"/>
      <c r="D527" s="1895"/>
      <c r="E527" s="1895"/>
      <c r="F527" s="1895"/>
      <c r="G527" s="1895"/>
      <c r="H527" s="1895"/>
      <c r="I527" s="1895"/>
      <c r="J527" s="1895"/>
      <c r="K527" s="1895"/>
    </row>
    <row r="528" spans="1:11" ht="15.75" customHeight="1">
      <c r="A528" s="1895"/>
      <c r="B528" s="1895"/>
      <c r="C528" s="1895"/>
      <c r="D528" s="1895"/>
      <c r="E528" s="1895"/>
      <c r="F528" s="1895"/>
      <c r="G528" s="1895"/>
      <c r="H528" s="1895"/>
      <c r="I528" s="1895"/>
      <c r="J528" s="1895"/>
      <c r="K528" s="1895"/>
    </row>
    <row r="529" spans="1:11" ht="15.75" customHeight="1">
      <c r="A529" s="1895"/>
      <c r="B529" s="1895"/>
      <c r="C529" s="1895"/>
      <c r="D529" s="1895"/>
      <c r="E529" s="1895"/>
      <c r="F529" s="1895"/>
      <c r="G529" s="1895"/>
      <c r="H529" s="1895"/>
      <c r="I529" s="1895"/>
      <c r="J529" s="1895"/>
      <c r="K529" s="1895"/>
    </row>
    <row r="530" spans="1:11" ht="15.75" customHeight="1">
      <c r="A530" s="1895"/>
      <c r="B530" s="1895"/>
      <c r="C530" s="1895"/>
      <c r="D530" s="1895"/>
      <c r="E530" s="1895"/>
      <c r="F530" s="1895"/>
      <c r="G530" s="1895"/>
      <c r="H530" s="1895"/>
      <c r="I530" s="1895"/>
      <c r="J530" s="1895"/>
      <c r="K530" s="1895"/>
    </row>
    <row r="531" spans="1:11" ht="15.75" customHeight="1">
      <c r="A531" s="1895"/>
      <c r="B531" s="1895"/>
      <c r="C531" s="1895"/>
      <c r="D531" s="1895"/>
      <c r="E531" s="1895"/>
      <c r="F531" s="1895"/>
      <c r="G531" s="1895"/>
      <c r="H531" s="1895"/>
      <c r="I531" s="1895"/>
      <c r="J531" s="1895"/>
      <c r="K531" s="1895"/>
    </row>
    <row r="532" spans="1:11" ht="15.75" customHeight="1">
      <c r="A532" s="1895"/>
      <c r="B532" s="1895"/>
      <c r="C532" s="1895"/>
      <c r="D532" s="1895"/>
      <c r="E532" s="1895"/>
      <c r="F532" s="1895"/>
      <c r="G532" s="1895"/>
      <c r="H532" s="1895"/>
      <c r="I532" s="1895"/>
      <c r="J532" s="1895"/>
      <c r="K532" s="1895"/>
    </row>
    <row r="533" spans="1:11" ht="15.75" customHeight="1">
      <c r="A533" s="1895"/>
      <c r="B533" s="1895"/>
      <c r="C533" s="1895"/>
      <c r="D533" s="1895"/>
      <c r="E533" s="1895"/>
      <c r="F533" s="1895"/>
      <c r="G533" s="1895"/>
      <c r="H533" s="1895"/>
      <c r="I533" s="1895"/>
      <c r="J533" s="1895"/>
      <c r="K533" s="1895"/>
    </row>
    <row r="534" spans="1:11" ht="15.75" customHeight="1">
      <c r="A534" s="1895"/>
      <c r="B534" s="1895"/>
      <c r="C534" s="1895"/>
      <c r="D534" s="1895"/>
      <c r="E534" s="1895"/>
      <c r="F534" s="1895"/>
      <c r="G534" s="1895"/>
      <c r="H534" s="1895"/>
      <c r="I534" s="1895"/>
      <c r="J534" s="1895"/>
      <c r="K534" s="1895"/>
    </row>
    <row r="535" spans="1:11" ht="15.75" customHeight="1">
      <c r="A535" s="1895"/>
      <c r="B535" s="1895"/>
      <c r="C535" s="1895"/>
      <c r="D535" s="1895"/>
      <c r="E535" s="1895"/>
      <c r="F535" s="1895"/>
      <c r="G535" s="1895"/>
      <c r="H535" s="1895"/>
      <c r="I535" s="1895"/>
      <c r="J535" s="1895"/>
      <c r="K535" s="1895"/>
    </row>
    <row r="536" spans="1:11" ht="15.75" customHeight="1">
      <c r="A536" s="1895"/>
      <c r="B536" s="1895"/>
      <c r="C536" s="1895"/>
      <c r="D536" s="1895"/>
      <c r="E536" s="1895"/>
      <c r="F536" s="1895"/>
      <c r="G536" s="1895"/>
      <c r="H536" s="1895"/>
      <c r="I536" s="1895"/>
      <c r="J536" s="1895"/>
      <c r="K536" s="1895"/>
    </row>
    <row r="537" spans="1:11" ht="15.75" customHeight="1">
      <c r="A537" s="1895"/>
      <c r="B537" s="1895"/>
      <c r="C537" s="1895"/>
      <c r="D537" s="1895"/>
      <c r="E537" s="1895"/>
      <c r="F537" s="1895"/>
      <c r="G537" s="1895"/>
      <c r="H537" s="1895"/>
      <c r="I537" s="1895"/>
      <c r="J537" s="1895"/>
      <c r="K537" s="1895"/>
    </row>
    <row r="538" spans="1:11" ht="15.75" customHeight="1">
      <c r="A538" s="1895"/>
      <c r="B538" s="1895"/>
      <c r="C538" s="1895"/>
      <c r="D538" s="1895"/>
      <c r="E538" s="1895"/>
      <c r="F538" s="1895"/>
      <c r="G538" s="1895"/>
      <c r="H538" s="1895"/>
      <c r="I538" s="1895"/>
      <c r="J538" s="1895"/>
      <c r="K538" s="1895"/>
    </row>
    <row r="539" spans="1:11" ht="15.75" customHeight="1">
      <c r="A539" s="1895"/>
      <c r="B539" s="1895"/>
      <c r="C539" s="1895"/>
      <c r="D539" s="1895"/>
      <c r="E539" s="1895"/>
      <c r="F539" s="1895"/>
      <c r="G539" s="1895"/>
      <c r="H539" s="1895"/>
      <c r="I539" s="1895"/>
      <c r="J539" s="1895"/>
      <c r="K539" s="1895"/>
    </row>
    <row r="540" spans="1:11" ht="15.75" customHeight="1">
      <c r="A540" s="1895"/>
      <c r="B540" s="1895"/>
      <c r="C540" s="1895"/>
      <c r="D540" s="1895"/>
      <c r="E540" s="1895"/>
      <c r="F540" s="1895"/>
      <c r="G540" s="1895"/>
      <c r="H540" s="1895"/>
      <c r="I540" s="1895"/>
      <c r="J540" s="1895"/>
      <c r="K540" s="1895"/>
    </row>
    <row r="541" spans="1:11" ht="15.75" customHeight="1">
      <c r="A541" s="1895"/>
      <c r="B541" s="1895"/>
      <c r="C541" s="1895"/>
      <c r="D541" s="1895"/>
      <c r="E541" s="1895"/>
      <c r="F541" s="1895"/>
      <c r="G541" s="1895"/>
      <c r="H541" s="1895"/>
      <c r="I541" s="1895"/>
      <c r="J541" s="1895"/>
      <c r="K541" s="1895"/>
    </row>
    <row r="542" spans="1:11" ht="15.75" customHeight="1">
      <c r="A542" s="1895"/>
      <c r="B542" s="1895"/>
      <c r="C542" s="1895"/>
      <c r="D542" s="1895"/>
      <c r="E542" s="1895"/>
      <c r="F542" s="1895"/>
      <c r="G542" s="1895"/>
      <c r="H542" s="1895"/>
      <c r="I542" s="1895"/>
      <c r="J542" s="1895"/>
      <c r="K542" s="1895"/>
    </row>
    <row r="543" spans="1:11" ht="15.75" customHeight="1">
      <c r="A543" s="1895"/>
      <c r="B543" s="1895"/>
      <c r="C543" s="1895"/>
      <c r="D543" s="1895"/>
      <c r="E543" s="1895"/>
      <c r="F543" s="1895"/>
      <c r="G543" s="1895"/>
      <c r="H543" s="1895"/>
      <c r="I543" s="1895"/>
      <c r="J543" s="1895"/>
      <c r="K543" s="1895"/>
    </row>
    <row r="544" spans="1:11" ht="15.75" customHeight="1">
      <c r="A544" s="1895"/>
      <c r="B544" s="1895"/>
      <c r="C544" s="1895"/>
      <c r="D544" s="1895"/>
      <c r="E544" s="1895"/>
      <c r="F544" s="1895"/>
      <c r="G544" s="1895"/>
      <c r="H544" s="1895"/>
      <c r="I544" s="1895"/>
      <c r="J544" s="1895"/>
      <c r="K544" s="1895"/>
    </row>
    <row r="545" spans="1:11" ht="15.75" customHeight="1">
      <c r="A545" s="1895"/>
      <c r="B545" s="1895"/>
      <c r="C545" s="1895"/>
      <c r="D545" s="1895"/>
      <c r="E545" s="1895"/>
      <c r="F545" s="1895"/>
      <c r="G545" s="1895"/>
      <c r="H545" s="1895"/>
      <c r="I545" s="1895"/>
      <c r="J545" s="1895"/>
      <c r="K545" s="1895"/>
    </row>
    <row r="546" spans="1:11" ht="15.75" customHeight="1">
      <c r="A546" s="1895"/>
      <c r="B546" s="1895"/>
      <c r="C546" s="1895"/>
      <c r="D546" s="1895"/>
      <c r="E546" s="1895"/>
      <c r="F546" s="1895"/>
      <c r="G546" s="1895"/>
      <c r="H546" s="1895"/>
      <c r="I546" s="1895"/>
      <c r="J546" s="1895"/>
      <c r="K546" s="1895"/>
    </row>
    <row r="547" spans="1:11" ht="15.75" customHeight="1">
      <c r="A547" s="1895"/>
      <c r="B547" s="1895"/>
      <c r="C547" s="1895"/>
      <c r="D547" s="1895"/>
      <c r="E547" s="1895"/>
      <c r="F547" s="1895"/>
      <c r="G547" s="1895"/>
      <c r="H547" s="1895"/>
      <c r="I547" s="1895"/>
      <c r="J547" s="1895"/>
      <c r="K547" s="1895"/>
    </row>
    <row r="548" spans="1:11" ht="15.75" customHeight="1">
      <c r="A548" s="1895"/>
      <c r="B548" s="1895"/>
      <c r="C548" s="1895"/>
      <c r="D548" s="1895"/>
      <c r="E548" s="1895"/>
      <c r="F548" s="1895"/>
      <c r="G548" s="1895"/>
      <c r="H548" s="1895"/>
      <c r="I548" s="1895"/>
      <c r="J548" s="1895"/>
      <c r="K548" s="1895"/>
    </row>
    <row r="549" spans="1:11" ht="15.75" customHeight="1">
      <c r="A549" s="1895"/>
      <c r="B549" s="1895"/>
      <c r="C549" s="1895"/>
      <c r="D549" s="1895"/>
      <c r="E549" s="1895"/>
      <c r="F549" s="1895"/>
      <c r="G549" s="1895"/>
      <c r="H549" s="1895"/>
      <c r="I549" s="1895"/>
      <c r="J549" s="1895"/>
      <c r="K549" s="1895"/>
    </row>
    <row r="550" spans="1:11" ht="15.75" customHeight="1">
      <c r="A550" s="1895"/>
      <c r="B550" s="1895"/>
      <c r="C550" s="1895"/>
      <c r="D550" s="1895"/>
      <c r="E550" s="1895"/>
      <c r="F550" s="1895"/>
      <c r="G550" s="1895"/>
      <c r="H550" s="1895"/>
      <c r="I550" s="1895"/>
      <c r="J550" s="1895"/>
      <c r="K550" s="1895"/>
    </row>
    <row r="551" spans="1:11" ht="15.75" customHeight="1">
      <c r="A551" s="1895"/>
      <c r="B551" s="1895"/>
      <c r="C551" s="1895"/>
      <c r="D551" s="1895"/>
      <c r="E551" s="1895"/>
      <c r="F551" s="1895"/>
      <c r="G551" s="1895"/>
      <c r="H551" s="1895"/>
      <c r="I551" s="1895"/>
      <c r="J551" s="1895"/>
      <c r="K551" s="1895"/>
    </row>
    <row r="552" spans="1:11" ht="15.75" customHeight="1">
      <c r="A552" s="1895"/>
      <c r="B552" s="1895"/>
      <c r="C552" s="1895"/>
      <c r="D552" s="1895"/>
      <c r="E552" s="1895"/>
      <c r="F552" s="1895"/>
      <c r="G552" s="1895"/>
      <c r="H552" s="1895"/>
      <c r="I552" s="1895"/>
      <c r="J552" s="1895"/>
      <c r="K552" s="1895"/>
    </row>
    <row r="553" spans="1:11" ht="15.75" customHeight="1">
      <c r="A553" s="1895"/>
      <c r="B553" s="1895"/>
      <c r="C553" s="1895"/>
      <c r="D553" s="1895"/>
      <c r="E553" s="1895"/>
      <c r="F553" s="1895"/>
      <c r="G553" s="1895"/>
      <c r="H553" s="1895"/>
      <c r="I553" s="1895"/>
      <c r="J553" s="1895"/>
      <c r="K553" s="1895"/>
    </row>
    <row r="554" spans="1:11" ht="15.75" customHeight="1">
      <c r="A554" s="1895"/>
      <c r="B554" s="1895"/>
      <c r="C554" s="1895"/>
      <c r="D554" s="1895"/>
      <c r="E554" s="1895"/>
      <c r="F554" s="1895"/>
      <c r="G554" s="1895"/>
      <c r="H554" s="1895"/>
      <c r="I554" s="1895"/>
      <c r="J554" s="1895"/>
      <c r="K554" s="1895"/>
    </row>
    <row r="555" spans="1:11" ht="15.75" customHeight="1">
      <c r="A555" s="1895"/>
      <c r="B555" s="1895"/>
      <c r="C555" s="1895"/>
      <c r="D555" s="1895"/>
      <c r="E555" s="1895"/>
      <c r="F555" s="1895"/>
      <c r="G555" s="1895"/>
      <c r="H555" s="1895"/>
      <c r="I555" s="1895"/>
      <c r="J555" s="1895"/>
      <c r="K555" s="1895"/>
    </row>
    <row r="556" spans="1:11" ht="15.75" customHeight="1">
      <c r="A556" s="1895"/>
      <c r="B556" s="1895"/>
      <c r="C556" s="1895"/>
      <c r="D556" s="1895"/>
      <c r="E556" s="1895"/>
      <c r="F556" s="1895"/>
      <c r="G556" s="1895"/>
      <c r="H556" s="1895"/>
      <c r="I556" s="1895"/>
      <c r="J556" s="1895"/>
      <c r="K556" s="1895"/>
    </row>
    <row r="557" spans="1:11" ht="15.75" customHeight="1">
      <c r="A557" s="1895"/>
      <c r="B557" s="1895"/>
      <c r="C557" s="1895"/>
      <c r="D557" s="1895"/>
      <c r="E557" s="1895"/>
      <c r="F557" s="1895"/>
      <c r="G557" s="1895"/>
      <c r="H557" s="1895"/>
      <c r="I557" s="1895"/>
      <c r="J557" s="1895"/>
      <c r="K557" s="1895"/>
    </row>
    <row r="558" spans="1:11" ht="15.75" customHeight="1">
      <c r="A558" s="1895"/>
      <c r="B558" s="1895"/>
      <c r="C558" s="1895"/>
      <c r="D558" s="1895"/>
      <c r="E558" s="1895"/>
      <c r="F558" s="1895"/>
      <c r="G558" s="1895"/>
      <c r="H558" s="1895"/>
      <c r="I558" s="1895"/>
      <c r="J558" s="1895"/>
      <c r="K558" s="1895"/>
    </row>
    <row r="559" spans="1:11" ht="15.75" customHeight="1">
      <c r="A559" s="1895"/>
      <c r="B559" s="1895"/>
      <c r="C559" s="1895"/>
      <c r="D559" s="1895"/>
      <c r="E559" s="1895"/>
      <c r="F559" s="1895"/>
      <c r="G559" s="1895"/>
      <c r="H559" s="1895"/>
      <c r="I559" s="1895"/>
      <c r="J559" s="1895"/>
      <c r="K559" s="1895"/>
    </row>
    <row r="560" spans="1:11" ht="15.75" customHeight="1">
      <c r="A560" s="1895"/>
      <c r="B560" s="1895"/>
      <c r="C560" s="1895"/>
      <c r="D560" s="1895"/>
      <c r="E560" s="1895"/>
      <c r="F560" s="1895"/>
      <c r="G560" s="1895"/>
      <c r="H560" s="1895"/>
      <c r="I560" s="1895"/>
      <c r="J560" s="1895"/>
      <c r="K560" s="1895"/>
    </row>
    <row r="561" spans="1:11" ht="15.75" customHeight="1">
      <c r="A561" s="1895"/>
      <c r="B561" s="1895"/>
      <c r="C561" s="1895"/>
      <c r="D561" s="1895"/>
      <c r="E561" s="1895"/>
      <c r="F561" s="1895"/>
      <c r="G561" s="1895"/>
      <c r="H561" s="1895"/>
      <c r="I561" s="1895"/>
      <c r="J561" s="1895"/>
      <c r="K561" s="1895"/>
    </row>
    <row r="562" spans="1:11" ht="15.75" customHeight="1">
      <c r="A562" s="1895"/>
      <c r="B562" s="1895"/>
      <c r="C562" s="1895"/>
      <c r="D562" s="1895"/>
      <c r="E562" s="1895"/>
      <c r="F562" s="1895"/>
      <c r="G562" s="1895"/>
      <c r="H562" s="1895"/>
      <c r="I562" s="1895"/>
      <c r="J562" s="1895"/>
      <c r="K562" s="1895"/>
    </row>
    <row r="563" spans="1:11" ht="15.75" customHeight="1">
      <c r="A563" s="1895"/>
      <c r="B563" s="1895"/>
      <c r="C563" s="1895"/>
      <c r="D563" s="1895"/>
      <c r="E563" s="1895"/>
      <c r="F563" s="1895"/>
      <c r="G563" s="1895"/>
      <c r="H563" s="1895"/>
      <c r="I563" s="1895"/>
      <c r="J563" s="1895"/>
      <c r="K563" s="1895"/>
    </row>
    <row r="564" spans="1:11" ht="15.75" customHeight="1">
      <c r="A564" s="1895"/>
      <c r="B564" s="1895"/>
      <c r="C564" s="1895"/>
      <c r="D564" s="1895"/>
      <c r="E564" s="1895"/>
      <c r="F564" s="1895"/>
      <c r="G564" s="1895"/>
      <c r="H564" s="1895"/>
      <c r="I564" s="1895"/>
      <c r="J564" s="1895"/>
      <c r="K564" s="1895"/>
    </row>
    <row r="565" spans="1:11" ht="15.75" customHeight="1">
      <c r="A565" s="1895"/>
      <c r="B565" s="1895"/>
      <c r="C565" s="1895"/>
      <c r="D565" s="1895"/>
      <c r="E565" s="1895"/>
      <c r="F565" s="1895"/>
      <c r="G565" s="1895"/>
      <c r="H565" s="1895"/>
      <c r="I565" s="1895"/>
      <c r="J565" s="1895"/>
      <c r="K565" s="1895"/>
    </row>
    <row r="566" spans="1:11" ht="15.75" customHeight="1">
      <c r="A566" s="1895"/>
      <c r="B566" s="1895"/>
      <c r="C566" s="1895"/>
      <c r="D566" s="1895"/>
      <c r="E566" s="1895"/>
      <c r="F566" s="1895"/>
      <c r="G566" s="1895"/>
      <c r="H566" s="1895"/>
      <c r="I566" s="1895"/>
      <c r="J566" s="1895"/>
      <c r="K566" s="1895"/>
    </row>
    <row r="567" spans="1:11" ht="15.75" customHeight="1">
      <c r="A567" s="1895"/>
      <c r="B567" s="1895"/>
      <c r="C567" s="1895"/>
      <c r="D567" s="1895"/>
      <c r="E567" s="1895"/>
      <c r="F567" s="1895"/>
      <c r="G567" s="1895"/>
      <c r="H567" s="1895"/>
      <c r="I567" s="1895"/>
      <c r="J567" s="1895"/>
      <c r="K567" s="1895"/>
    </row>
    <row r="568" spans="1:11" ht="15.75" customHeight="1">
      <c r="A568" s="1895"/>
      <c r="B568" s="1895"/>
      <c r="C568" s="1895"/>
      <c r="D568" s="1895"/>
      <c r="E568" s="1895"/>
      <c r="F568" s="1895"/>
      <c r="G568" s="1895"/>
      <c r="H568" s="1895"/>
      <c r="I568" s="1895"/>
      <c r="J568" s="1895"/>
      <c r="K568" s="1895"/>
    </row>
    <row r="569" spans="1:11" ht="15.75" customHeight="1">
      <c r="A569" s="1895"/>
      <c r="B569" s="1895"/>
      <c r="C569" s="1895"/>
      <c r="D569" s="1895"/>
      <c r="E569" s="1895"/>
      <c r="F569" s="1895"/>
      <c r="G569" s="1895"/>
      <c r="H569" s="1895"/>
      <c r="I569" s="1895"/>
      <c r="J569" s="1895"/>
      <c r="K569" s="1895"/>
    </row>
    <row r="570" spans="1:11" ht="15.75" customHeight="1">
      <c r="A570" s="1895"/>
      <c r="B570" s="1895"/>
      <c r="C570" s="1895"/>
      <c r="D570" s="1895"/>
      <c r="E570" s="1895"/>
      <c r="F570" s="1895"/>
      <c r="G570" s="1895"/>
      <c r="H570" s="1895"/>
      <c r="I570" s="1895"/>
      <c r="J570" s="1895"/>
      <c r="K570" s="1895"/>
    </row>
    <row r="571" spans="1:11" ht="15.75" customHeight="1">
      <c r="A571" s="1895"/>
      <c r="B571" s="1895"/>
      <c r="C571" s="1895"/>
      <c r="D571" s="1895"/>
      <c r="E571" s="1895"/>
      <c r="F571" s="1895"/>
      <c r="G571" s="1895"/>
      <c r="H571" s="1895"/>
      <c r="I571" s="1895"/>
      <c r="J571" s="1895"/>
      <c r="K571" s="1895"/>
    </row>
    <row r="572" spans="1:11" ht="15.75" customHeight="1">
      <c r="A572" s="1895"/>
      <c r="B572" s="1895"/>
      <c r="C572" s="1895"/>
      <c r="D572" s="1895"/>
      <c r="E572" s="1895"/>
      <c r="F572" s="1895"/>
      <c r="G572" s="1895"/>
      <c r="H572" s="1895"/>
      <c r="I572" s="1895"/>
      <c r="J572" s="1895"/>
      <c r="K572" s="1895"/>
    </row>
    <row r="573" spans="1:11" ht="15.75" customHeight="1">
      <c r="A573" s="1895"/>
      <c r="B573" s="1895"/>
      <c r="C573" s="1895"/>
      <c r="D573" s="1895"/>
      <c r="E573" s="1895"/>
      <c r="F573" s="1895"/>
      <c r="G573" s="1895"/>
      <c r="H573" s="1895"/>
      <c r="I573" s="1895"/>
      <c r="J573" s="1895"/>
      <c r="K573" s="1895"/>
    </row>
    <row r="574" spans="1:11" ht="15.75" customHeight="1">
      <c r="A574" s="1895"/>
      <c r="B574" s="1895"/>
      <c r="C574" s="1895"/>
      <c r="D574" s="1895"/>
      <c r="E574" s="1895"/>
      <c r="F574" s="1895"/>
      <c r="G574" s="1895"/>
      <c r="H574" s="1895"/>
      <c r="I574" s="1895"/>
      <c r="J574" s="1895"/>
      <c r="K574" s="1895"/>
    </row>
    <row r="575" spans="1:11" ht="15.75" customHeight="1">
      <c r="A575" s="1895"/>
      <c r="B575" s="1895"/>
      <c r="C575" s="1895"/>
      <c r="D575" s="1895"/>
      <c r="E575" s="1895"/>
      <c r="F575" s="1895"/>
      <c r="G575" s="1895"/>
      <c r="H575" s="1895"/>
      <c r="I575" s="1895"/>
      <c r="J575" s="1895"/>
      <c r="K575" s="1895"/>
    </row>
    <row r="576" spans="1:11" ht="15.75" customHeight="1">
      <c r="A576" s="1895"/>
      <c r="B576" s="1895"/>
      <c r="C576" s="1895"/>
      <c r="D576" s="1895"/>
      <c r="E576" s="1895"/>
      <c r="F576" s="1895"/>
      <c r="G576" s="1895"/>
      <c r="H576" s="1895"/>
      <c r="I576" s="1895"/>
      <c r="J576" s="1895"/>
      <c r="K576" s="1895"/>
    </row>
    <row r="577" spans="1:11" ht="15.75" customHeight="1">
      <c r="A577" s="1895"/>
      <c r="B577" s="1895"/>
      <c r="C577" s="1895"/>
      <c r="D577" s="1895"/>
      <c r="E577" s="1895"/>
      <c r="F577" s="1895"/>
      <c r="G577" s="1895"/>
      <c r="H577" s="1895"/>
      <c r="I577" s="1895"/>
      <c r="J577" s="1895"/>
      <c r="K577" s="1895"/>
    </row>
    <row r="578" spans="1:11" ht="15.75" customHeight="1">
      <c r="A578" s="1895"/>
      <c r="B578" s="1895"/>
      <c r="C578" s="1895"/>
      <c r="D578" s="1895"/>
      <c r="E578" s="1895"/>
      <c r="F578" s="1895"/>
      <c r="G578" s="1895"/>
      <c r="H578" s="1895"/>
      <c r="I578" s="1895"/>
      <c r="J578" s="1895"/>
      <c r="K578" s="1895"/>
    </row>
    <row r="579" spans="1:11" ht="15.75" customHeight="1">
      <c r="A579" s="1895"/>
      <c r="B579" s="1895"/>
      <c r="C579" s="1895"/>
      <c r="D579" s="1895"/>
      <c r="E579" s="1895"/>
      <c r="F579" s="1895"/>
      <c r="G579" s="1895"/>
      <c r="H579" s="1895"/>
      <c r="I579" s="1895"/>
      <c r="J579" s="1895"/>
      <c r="K579" s="1895"/>
    </row>
    <row r="580" spans="1:11" ht="15.75" customHeight="1">
      <c r="A580" s="1895"/>
      <c r="B580" s="1895"/>
      <c r="C580" s="1895"/>
      <c r="D580" s="1895"/>
      <c r="E580" s="1895"/>
      <c r="F580" s="1895"/>
      <c r="G580" s="1895"/>
      <c r="H580" s="1895"/>
      <c r="I580" s="1895"/>
      <c r="J580" s="1895"/>
      <c r="K580" s="1895"/>
    </row>
    <row r="581" spans="1:11" ht="15.75" customHeight="1">
      <c r="A581" s="1895"/>
      <c r="B581" s="1895"/>
      <c r="C581" s="1895"/>
      <c r="D581" s="1895"/>
      <c r="E581" s="1895"/>
      <c r="F581" s="1895"/>
      <c r="G581" s="1895"/>
      <c r="H581" s="1895"/>
      <c r="I581" s="1895"/>
      <c r="J581" s="1895"/>
      <c r="K581" s="1895"/>
    </row>
    <row r="582" spans="1:11" ht="15.75" customHeight="1">
      <c r="A582" s="1895"/>
      <c r="B582" s="1895"/>
      <c r="C582" s="1895"/>
      <c r="D582" s="1895"/>
      <c r="E582" s="1895"/>
      <c r="F582" s="1895"/>
      <c r="G582" s="1895"/>
      <c r="H582" s="1895"/>
      <c r="I582" s="1895"/>
      <c r="J582" s="1895"/>
      <c r="K582" s="1895"/>
    </row>
    <row r="583" spans="1:11" ht="15.75" customHeight="1">
      <c r="A583" s="1895"/>
      <c r="B583" s="1895"/>
      <c r="C583" s="1895"/>
      <c r="D583" s="1895"/>
      <c r="E583" s="1895"/>
      <c r="F583" s="1895"/>
      <c r="G583" s="1895"/>
      <c r="H583" s="1895"/>
      <c r="I583" s="1895"/>
      <c r="J583" s="1895"/>
      <c r="K583" s="1895"/>
    </row>
    <row r="584" spans="1:11" ht="15.75" customHeight="1">
      <c r="A584" s="1895"/>
      <c r="B584" s="1895"/>
      <c r="C584" s="1895"/>
      <c r="D584" s="1895"/>
      <c r="E584" s="1895"/>
      <c r="F584" s="1895"/>
      <c r="G584" s="1895"/>
      <c r="H584" s="1895"/>
      <c r="I584" s="1895"/>
      <c r="J584" s="1895"/>
      <c r="K584" s="1895"/>
    </row>
    <row r="585" spans="1:11" ht="15.75" customHeight="1">
      <c r="A585" s="1895"/>
      <c r="B585" s="1895"/>
      <c r="C585" s="1895"/>
      <c r="D585" s="1895"/>
      <c r="E585" s="1895"/>
      <c r="F585" s="1895"/>
      <c r="G585" s="1895"/>
      <c r="H585" s="1895"/>
      <c r="I585" s="1895"/>
      <c r="J585" s="1895"/>
      <c r="K585" s="1895"/>
    </row>
    <row r="586" spans="1:11" ht="15.75" customHeight="1">
      <c r="A586" s="1895"/>
      <c r="B586" s="1895"/>
      <c r="C586" s="1895"/>
      <c r="D586" s="1895"/>
      <c r="E586" s="1895"/>
      <c r="F586" s="1895"/>
      <c r="G586" s="1895"/>
      <c r="H586" s="1895"/>
      <c r="I586" s="1895"/>
      <c r="J586" s="1895"/>
      <c r="K586" s="1895"/>
    </row>
    <row r="587" spans="1:11" ht="15.75" customHeight="1">
      <c r="A587" s="1895"/>
      <c r="B587" s="1895"/>
      <c r="C587" s="1895"/>
      <c r="D587" s="1895"/>
      <c r="E587" s="1895"/>
      <c r="F587" s="1895"/>
      <c r="G587" s="1895"/>
      <c r="H587" s="1895"/>
      <c r="I587" s="1895"/>
      <c r="J587" s="1895"/>
      <c r="K587" s="1895"/>
    </row>
    <row r="588" spans="1:11" ht="15.75" customHeight="1">
      <c r="A588" s="1895"/>
      <c r="B588" s="1895"/>
      <c r="C588" s="1895"/>
      <c r="D588" s="1895"/>
      <c r="E588" s="1895"/>
      <c r="F588" s="1895"/>
      <c r="G588" s="1895"/>
      <c r="H588" s="1895"/>
      <c r="I588" s="1895"/>
      <c r="J588" s="1895"/>
      <c r="K588" s="1895"/>
    </row>
    <row r="589" spans="1:11" ht="15.75" customHeight="1">
      <c r="A589" s="1895"/>
      <c r="B589" s="1895"/>
      <c r="C589" s="1895"/>
      <c r="D589" s="1895"/>
      <c r="E589" s="1895"/>
      <c r="F589" s="1895"/>
      <c r="G589" s="1895"/>
      <c r="H589" s="1895"/>
      <c r="I589" s="1895"/>
      <c r="J589" s="1895"/>
      <c r="K589" s="1895"/>
    </row>
    <row r="590" spans="1:11" ht="15.75" customHeight="1">
      <c r="A590" s="1895"/>
      <c r="B590" s="1895"/>
      <c r="C590" s="1895"/>
      <c r="D590" s="1895"/>
      <c r="E590" s="1895"/>
      <c r="F590" s="1895"/>
      <c r="G590" s="1895"/>
      <c r="H590" s="1895"/>
      <c r="I590" s="1895"/>
      <c r="J590" s="1895"/>
      <c r="K590" s="1895"/>
    </row>
    <row r="591" spans="1:11" ht="15.75" customHeight="1">
      <c r="A591" s="1895"/>
      <c r="B591" s="1895"/>
      <c r="C591" s="1895"/>
      <c r="D591" s="1895"/>
      <c r="E591" s="1895"/>
      <c r="F591" s="1895"/>
      <c r="G591" s="1895"/>
      <c r="H591" s="1895"/>
      <c r="I591" s="1895"/>
      <c r="J591" s="1895"/>
      <c r="K591" s="1895"/>
    </row>
    <row r="592" spans="1:11" ht="15.75" customHeight="1">
      <c r="A592" s="1895"/>
      <c r="B592" s="1895"/>
      <c r="C592" s="1895"/>
      <c r="D592" s="1895"/>
      <c r="E592" s="1895"/>
      <c r="F592" s="1895"/>
      <c r="G592" s="1895"/>
      <c r="H592" s="1895"/>
      <c r="I592" s="1895"/>
      <c r="J592" s="1895"/>
      <c r="K592" s="1895"/>
    </row>
    <row r="593" spans="1:11" ht="15.75" customHeight="1">
      <c r="A593" s="1895"/>
      <c r="B593" s="1895"/>
      <c r="C593" s="1895"/>
      <c r="D593" s="1895"/>
      <c r="E593" s="1895"/>
      <c r="F593" s="1895"/>
      <c r="G593" s="1895"/>
      <c r="H593" s="1895"/>
      <c r="I593" s="1895"/>
      <c r="J593" s="1895"/>
      <c r="K593" s="1895"/>
    </row>
    <row r="594" spans="1:11" ht="15.75" customHeight="1">
      <c r="A594" s="1895"/>
      <c r="B594" s="1895"/>
      <c r="C594" s="1895"/>
      <c r="D594" s="1895"/>
      <c r="E594" s="1895"/>
      <c r="F594" s="1895"/>
      <c r="G594" s="1895"/>
      <c r="H594" s="1895"/>
      <c r="I594" s="1895"/>
      <c r="J594" s="1895"/>
      <c r="K594" s="1895"/>
    </row>
    <row r="595" spans="1:11" ht="15.75" customHeight="1">
      <c r="A595" s="1895"/>
      <c r="B595" s="1895"/>
      <c r="C595" s="1895"/>
      <c r="D595" s="1895"/>
      <c r="E595" s="1895"/>
      <c r="F595" s="1895"/>
      <c r="G595" s="1895"/>
      <c r="H595" s="1895"/>
      <c r="I595" s="1895"/>
      <c r="J595" s="1895"/>
      <c r="K595" s="1895"/>
    </row>
    <row r="596" spans="1:11" ht="15.75" customHeight="1">
      <c r="A596" s="1895"/>
      <c r="B596" s="1895"/>
      <c r="C596" s="1895"/>
      <c r="D596" s="1895"/>
      <c r="E596" s="1895"/>
      <c r="F596" s="1895"/>
      <c r="G596" s="1895"/>
      <c r="H596" s="1895"/>
      <c r="I596" s="1895"/>
      <c r="J596" s="1895"/>
      <c r="K596" s="1895"/>
    </row>
    <row r="597" spans="1:11" ht="15.75" customHeight="1">
      <c r="A597" s="1895"/>
      <c r="B597" s="1895"/>
      <c r="C597" s="1895"/>
      <c r="D597" s="1895"/>
      <c r="E597" s="1895"/>
      <c r="F597" s="1895"/>
      <c r="G597" s="1895"/>
      <c r="H597" s="1895"/>
      <c r="I597" s="1895"/>
      <c r="J597" s="1895"/>
      <c r="K597" s="1895"/>
    </row>
    <row r="598" spans="1:11" ht="15.75" customHeight="1">
      <c r="A598" s="1895"/>
      <c r="B598" s="1895"/>
      <c r="C598" s="1895"/>
      <c r="D598" s="1895"/>
      <c r="E598" s="1895"/>
      <c r="F598" s="1895"/>
      <c r="G598" s="1895"/>
      <c r="H598" s="1895"/>
      <c r="I598" s="1895"/>
      <c r="J598" s="1895"/>
      <c r="K598" s="1895"/>
    </row>
    <row r="599" spans="1:11" ht="15.75" customHeight="1">
      <c r="A599" s="1895"/>
      <c r="B599" s="1895"/>
      <c r="C599" s="1895"/>
      <c r="D599" s="1895"/>
      <c r="E599" s="1895"/>
      <c r="F599" s="1895"/>
      <c r="G599" s="1895"/>
      <c r="H599" s="1895"/>
      <c r="I599" s="1895"/>
      <c r="J599" s="1895"/>
      <c r="K599" s="1895"/>
    </row>
    <row r="600" spans="1:11" ht="15.75" customHeight="1">
      <c r="A600" s="1895"/>
      <c r="B600" s="1895"/>
      <c r="C600" s="1895"/>
      <c r="D600" s="1895"/>
      <c r="E600" s="1895"/>
      <c r="F600" s="1895"/>
      <c r="G600" s="1895"/>
      <c r="H600" s="1895"/>
      <c r="I600" s="1895"/>
      <c r="J600" s="1895"/>
      <c r="K600" s="1895"/>
    </row>
    <row r="601" spans="1:11" ht="15.75" customHeight="1">
      <c r="A601" s="1895"/>
      <c r="B601" s="1895"/>
      <c r="C601" s="1895"/>
      <c r="D601" s="1895"/>
      <c r="E601" s="1895"/>
      <c r="F601" s="1895"/>
      <c r="G601" s="1895"/>
      <c r="H601" s="1895"/>
      <c r="I601" s="1895"/>
      <c r="J601" s="1895"/>
      <c r="K601" s="1895"/>
    </row>
    <row r="602" spans="1:11" ht="15.75" customHeight="1">
      <c r="A602" s="1895"/>
      <c r="B602" s="1895"/>
      <c r="C602" s="1895"/>
      <c r="D602" s="1895"/>
      <c r="E602" s="1895"/>
      <c r="F602" s="1895"/>
      <c r="G602" s="1895"/>
      <c r="H602" s="1895"/>
      <c r="I602" s="1895"/>
      <c r="J602" s="1895"/>
      <c r="K602" s="1895"/>
    </row>
    <row r="603" spans="1:11" ht="15.75" customHeight="1">
      <c r="A603" s="1895"/>
      <c r="B603" s="1895"/>
      <c r="C603" s="1895"/>
      <c r="D603" s="1895"/>
      <c r="E603" s="1895"/>
      <c r="F603" s="1895"/>
      <c r="G603" s="1895"/>
      <c r="H603" s="1895"/>
      <c r="I603" s="1895"/>
      <c r="J603" s="1895"/>
      <c r="K603" s="1895"/>
    </row>
    <row r="604" spans="1:11" ht="15.75" customHeight="1">
      <c r="A604" s="1895"/>
      <c r="B604" s="1895"/>
      <c r="C604" s="1895"/>
      <c r="D604" s="1895"/>
      <c r="E604" s="1895"/>
      <c r="F604" s="1895"/>
      <c r="G604" s="1895"/>
      <c r="H604" s="1895"/>
      <c r="I604" s="1895"/>
      <c r="J604" s="1895"/>
      <c r="K604" s="1895"/>
    </row>
    <row r="605" spans="1:11" ht="15.75" customHeight="1">
      <c r="A605" s="1895"/>
      <c r="B605" s="1895"/>
      <c r="C605" s="1895"/>
      <c r="D605" s="1895"/>
      <c r="E605" s="1895"/>
      <c r="F605" s="1895"/>
      <c r="G605" s="1895"/>
      <c r="H605" s="1895"/>
      <c r="I605" s="1895"/>
      <c r="J605" s="1895"/>
      <c r="K605" s="1895"/>
    </row>
    <row r="606" spans="1:11" ht="15.75" customHeight="1">
      <c r="A606" s="1895"/>
      <c r="B606" s="1895"/>
      <c r="C606" s="1895"/>
      <c r="D606" s="1895"/>
      <c r="E606" s="1895"/>
      <c r="F606" s="1895"/>
      <c r="G606" s="1895"/>
      <c r="H606" s="1895"/>
      <c r="I606" s="1895"/>
      <c r="J606" s="1895"/>
      <c r="K606" s="1895"/>
    </row>
    <row r="607" spans="1:11" ht="15.75" customHeight="1">
      <c r="A607" s="1895"/>
      <c r="B607" s="1895"/>
      <c r="C607" s="1895"/>
      <c r="D607" s="1895"/>
      <c r="E607" s="1895"/>
      <c r="F607" s="1895"/>
      <c r="G607" s="1895"/>
      <c r="H607" s="1895"/>
      <c r="I607" s="1895"/>
      <c r="J607" s="1895"/>
      <c r="K607" s="1895"/>
    </row>
    <row r="608" spans="1:11" ht="15.75" customHeight="1">
      <c r="A608" s="1895"/>
      <c r="B608" s="1895"/>
      <c r="C608" s="1895"/>
      <c r="D608" s="1895"/>
      <c r="E608" s="1895"/>
      <c r="F608" s="1895"/>
      <c r="G608" s="1895"/>
      <c r="H608" s="1895"/>
      <c r="I608" s="1895"/>
      <c r="J608" s="1895"/>
      <c r="K608" s="1895"/>
    </row>
    <row r="609" spans="1:11" ht="15.75" customHeight="1">
      <c r="A609" s="1895"/>
      <c r="B609" s="1895"/>
      <c r="C609" s="1895"/>
      <c r="D609" s="1895"/>
      <c r="E609" s="1895"/>
      <c r="F609" s="1895"/>
      <c r="G609" s="1895"/>
      <c r="H609" s="1895"/>
      <c r="I609" s="1895"/>
      <c r="J609" s="1895"/>
      <c r="K609" s="1895"/>
    </row>
    <row r="610" spans="1:11" ht="15.75" customHeight="1">
      <c r="A610" s="1895"/>
      <c r="B610" s="1895"/>
      <c r="C610" s="1895"/>
      <c r="D610" s="1895"/>
      <c r="E610" s="1895"/>
      <c r="F610" s="1895"/>
      <c r="G610" s="1895"/>
      <c r="H610" s="1895"/>
      <c r="I610" s="1895"/>
      <c r="J610" s="1895"/>
      <c r="K610" s="1895"/>
    </row>
    <row r="611" spans="1:11" ht="15.75" customHeight="1">
      <c r="A611" s="1895"/>
      <c r="B611" s="1895"/>
      <c r="C611" s="1895"/>
      <c r="D611" s="1895"/>
      <c r="E611" s="1895"/>
      <c r="F611" s="1895"/>
      <c r="G611" s="1895"/>
      <c r="H611" s="1895"/>
      <c r="I611" s="1895"/>
      <c r="J611" s="1895"/>
      <c r="K611" s="1895"/>
    </row>
    <row r="612" spans="1:11" ht="15.75" customHeight="1">
      <c r="A612" s="1895"/>
      <c r="B612" s="1895"/>
      <c r="C612" s="1895"/>
      <c r="D612" s="1895"/>
      <c r="E612" s="1895"/>
      <c r="F612" s="1895"/>
      <c r="G612" s="1895"/>
      <c r="H612" s="1895"/>
      <c r="I612" s="1895"/>
      <c r="J612" s="1895"/>
      <c r="K612" s="1895"/>
    </row>
    <row r="613" spans="1:11" ht="15.75" customHeight="1">
      <c r="A613" s="1895"/>
      <c r="B613" s="1895"/>
      <c r="C613" s="1895"/>
      <c r="D613" s="1895"/>
      <c r="E613" s="1895"/>
      <c r="F613" s="1895"/>
      <c r="G613" s="1895"/>
      <c r="H613" s="1895"/>
      <c r="I613" s="1895"/>
      <c r="J613" s="1895"/>
      <c r="K613" s="1895"/>
    </row>
    <row r="614" spans="1:11" ht="15.75" customHeight="1">
      <c r="A614" s="1895"/>
      <c r="B614" s="1895"/>
      <c r="C614" s="1895"/>
      <c r="D614" s="1895"/>
      <c r="E614" s="1895"/>
      <c r="F614" s="1895"/>
      <c r="G614" s="1895"/>
      <c r="H614" s="1895"/>
      <c r="I614" s="1895"/>
      <c r="J614" s="1895"/>
      <c r="K614" s="1895"/>
    </row>
    <row r="615" spans="1:11" ht="15.75" customHeight="1">
      <c r="A615" s="1895"/>
      <c r="B615" s="1895"/>
      <c r="C615" s="1895"/>
      <c r="D615" s="1895"/>
      <c r="E615" s="1895"/>
      <c r="F615" s="1895"/>
      <c r="G615" s="1895"/>
      <c r="H615" s="1895"/>
      <c r="I615" s="1895"/>
      <c r="J615" s="1895"/>
      <c r="K615" s="1895"/>
    </row>
    <row r="616" spans="1:11" ht="15.75" customHeight="1">
      <c r="A616" s="1895"/>
      <c r="B616" s="1895"/>
      <c r="C616" s="1895"/>
      <c r="D616" s="1895"/>
      <c r="E616" s="1895"/>
      <c r="F616" s="1895"/>
      <c r="G616" s="1895"/>
      <c r="H616" s="1895"/>
      <c r="I616" s="1895"/>
      <c r="J616" s="1895"/>
      <c r="K616" s="1895"/>
    </row>
    <row r="617" spans="1:11" ht="15.75" customHeight="1">
      <c r="A617" s="1895"/>
      <c r="B617" s="1895"/>
      <c r="C617" s="1895"/>
      <c r="D617" s="1895"/>
      <c r="E617" s="1895"/>
      <c r="F617" s="1895"/>
      <c r="G617" s="1895"/>
      <c r="H617" s="1895"/>
      <c r="I617" s="1895"/>
      <c r="J617" s="1895"/>
      <c r="K617" s="1895"/>
    </row>
    <row r="618" spans="1:11" ht="15.75" customHeight="1">
      <c r="A618" s="1895"/>
      <c r="B618" s="1895"/>
      <c r="C618" s="1895"/>
      <c r="D618" s="1895"/>
      <c r="E618" s="1895"/>
      <c r="F618" s="1895"/>
      <c r="G618" s="1895"/>
      <c r="H618" s="1895"/>
      <c r="I618" s="1895"/>
      <c r="J618" s="1895"/>
      <c r="K618" s="1895"/>
    </row>
    <row r="619" spans="1:11" ht="15.75" customHeight="1">
      <c r="A619" s="1895"/>
      <c r="B619" s="1895"/>
      <c r="C619" s="1895"/>
      <c r="D619" s="1895"/>
      <c r="E619" s="1895"/>
      <c r="F619" s="1895"/>
      <c r="G619" s="1895"/>
      <c r="H619" s="1895"/>
      <c r="I619" s="1895"/>
      <c r="J619" s="1895"/>
      <c r="K619" s="1895"/>
    </row>
    <row r="620" spans="1:11" ht="15.75" customHeight="1">
      <c r="A620" s="1895"/>
      <c r="B620" s="1895"/>
      <c r="C620" s="1895"/>
      <c r="D620" s="1895"/>
      <c r="E620" s="1895"/>
      <c r="F620" s="1895"/>
      <c r="G620" s="1895"/>
      <c r="H620" s="1895"/>
      <c r="I620" s="1895"/>
      <c r="J620" s="1895"/>
      <c r="K620" s="1895"/>
    </row>
    <row r="621" spans="1:11" ht="15.75" customHeight="1">
      <c r="A621" s="1895"/>
      <c r="B621" s="1895"/>
      <c r="C621" s="1895"/>
      <c r="D621" s="1895"/>
      <c r="E621" s="1895"/>
      <c r="F621" s="1895"/>
      <c r="G621" s="1895"/>
      <c r="H621" s="1895"/>
      <c r="I621" s="1895"/>
      <c r="J621" s="1895"/>
      <c r="K621" s="1895"/>
    </row>
    <row r="622" spans="1:11" ht="15.75" customHeight="1">
      <c r="A622" s="1895"/>
      <c r="B622" s="1895"/>
      <c r="C622" s="1895"/>
      <c r="D622" s="1895"/>
      <c r="E622" s="1895"/>
      <c r="F622" s="1895"/>
      <c r="G622" s="1895"/>
      <c r="H622" s="1895"/>
      <c r="I622" s="1895"/>
      <c r="J622" s="1895"/>
      <c r="K622" s="1895"/>
    </row>
    <row r="623" spans="1:11" ht="15.75" customHeight="1">
      <c r="A623" s="1895"/>
      <c r="B623" s="1895"/>
      <c r="C623" s="1895"/>
      <c r="D623" s="1895"/>
      <c r="E623" s="1895"/>
      <c r="F623" s="1895"/>
      <c r="G623" s="1895"/>
      <c r="H623" s="1895"/>
      <c r="I623" s="1895"/>
      <c r="J623" s="1895"/>
      <c r="K623" s="1895"/>
    </row>
    <row r="624" spans="1:11" ht="15.75" customHeight="1">
      <c r="A624" s="1895"/>
      <c r="B624" s="1895"/>
      <c r="C624" s="1895"/>
      <c r="D624" s="1895"/>
      <c r="E624" s="1895"/>
      <c r="F624" s="1895"/>
      <c r="G624" s="1895"/>
      <c r="H624" s="1895"/>
      <c r="I624" s="1895"/>
      <c r="J624" s="1895"/>
      <c r="K624" s="1895"/>
    </row>
    <row r="625" spans="1:11" ht="15.75" customHeight="1">
      <c r="A625" s="1895"/>
      <c r="B625" s="1895"/>
      <c r="C625" s="1895"/>
      <c r="D625" s="1895"/>
      <c r="E625" s="1895"/>
      <c r="F625" s="1895"/>
      <c r="G625" s="1895"/>
      <c r="H625" s="1895"/>
      <c r="I625" s="1895"/>
      <c r="J625" s="1895"/>
      <c r="K625" s="1895"/>
    </row>
    <row r="626" spans="1:11" ht="15.75" customHeight="1">
      <c r="A626" s="1895"/>
      <c r="B626" s="1895"/>
      <c r="C626" s="1895"/>
      <c r="D626" s="1895"/>
      <c r="E626" s="1895"/>
      <c r="F626" s="1895"/>
      <c r="G626" s="1895"/>
      <c r="H626" s="1895"/>
      <c r="I626" s="1895"/>
      <c r="J626" s="1895"/>
      <c r="K626" s="1895"/>
    </row>
    <row r="627" spans="1:11" ht="15.75" customHeight="1">
      <c r="A627" s="1895"/>
      <c r="B627" s="1895"/>
      <c r="C627" s="1895"/>
      <c r="D627" s="1895"/>
      <c r="E627" s="1895"/>
      <c r="F627" s="1895"/>
      <c r="G627" s="1895"/>
      <c r="H627" s="1895"/>
      <c r="I627" s="1895"/>
      <c r="J627" s="1895"/>
      <c r="K627" s="1895"/>
    </row>
    <row r="628" spans="1:11" ht="15.75" customHeight="1">
      <c r="A628" s="1895"/>
      <c r="B628" s="1895"/>
      <c r="C628" s="1895"/>
      <c r="D628" s="1895"/>
      <c r="E628" s="1895"/>
      <c r="F628" s="1895"/>
      <c r="G628" s="1895"/>
      <c r="H628" s="1895"/>
      <c r="I628" s="1895"/>
      <c r="J628" s="1895"/>
      <c r="K628" s="1895"/>
    </row>
    <row r="629" spans="1:11" ht="15.75" customHeight="1">
      <c r="A629" s="1895"/>
      <c r="B629" s="1895"/>
      <c r="C629" s="1895"/>
      <c r="D629" s="1895"/>
      <c r="E629" s="1895"/>
      <c r="F629" s="1895"/>
      <c r="G629" s="1895"/>
      <c r="H629" s="1895"/>
      <c r="I629" s="1895"/>
      <c r="J629" s="1895"/>
      <c r="K629" s="1895"/>
    </row>
    <row r="630" spans="1:11" ht="15.75" customHeight="1">
      <c r="A630" s="1895"/>
      <c r="B630" s="1895"/>
      <c r="C630" s="1895"/>
      <c r="D630" s="1895"/>
      <c r="E630" s="1895"/>
      <c r="F630" s="1895"/>
      <c r="G630" s="1895"/>
      <c r="H630" s="1895"/>
      <c r="I630" s="1895"/>
      <c r="J630" s="1895"/>
      <c r="K630" s="1895"/>
    </row>
    <row r="631" spans="1:11" ht="15.75" customHeight="1">
      <c r="A631" s="1895"/>
      <c r="B631" s="1895"/>
      <c r="C631" s="1895"/>
      <c r="D631" s="1895"/>
      <c r="E631" s="1895"/>
      <c r="F631" s="1895"/>
      <c r="G631" s="1895"/>
      <c r="H631" s="1895"/>
      <c r="I631" s="1895"/>
      <c r="J631" s="1895"/>
      <c r="K631" s="1895"/>
    </row>
    <row r="632" spans="1:11" ht="15.75" customHeight="1">
      <c r="A632" s="1895"/>
      <c r="B632" s="1895"/>
      <c r="C632" s="1895"/>
      <c r="D632" s="1895"/>
      <c r="E632" s="1895"/>
      <c r="F632" s="1895"/>
      <c r="G632" s="1895"/>
      <c r="H632" s="1895"/>
      <c r="I632" s="1895"/>
      <c r="J632" s="1895"/>
      <c r="K632" s="1895"/>
    </row>
    <row r="633" spans="1:11" ht="15.75" customHeight="1">
      <c r="A633" s="1895"/>
      <c r="B633" s="1895"/>
      <c r="C633" s="1895"/>
      <c r="D633" s="1895"/>
      <c r="E633" s="1895"/>
      <c r="F633" s="1895"/>
      <c r="G633" s="1895"/>
      <c r="H633" s="1895"/>
      <c r="I633" s="1895"/>
      <c r="J633" s="1895"/>
      <c r="K633" s="1895"/>
    </row>
    <row r="634" spans="1:11" ht="15.75" customHeight="1">
      <c r="A634" s="1895"/>
      <c r="B634" s="1895"/>
      <c r="C634" s="1895"/>
      <c r="D634" s="1895"/>
      <c r="E634" s="1895"/>
      <c r="F634" s="1895"/>
      <c r="G634" s="1895"/>
      <c r="H634" s="1895"/>
      <c r="I634" s="1895"/>
      <c r="J634" s="1895"/>
      <c r="K634" s="1895"/>
    </row>
    <row r="635" spans="1:11" ht="15.75" customHeight="1">
      <c r="A635" s="1895"/>
      <c r="B635" s="1895"/>
      <c r="C635" s="1895"/>
      <c r="D635" s="1895"/>
      <c r="E635" s="1895"/>
      <c r="F635" s="1895"/>
      <c r="G635" s="1895"/>
      <c r="H635" s="1895"/>
      <c r="I635" s="1895"/>
      <c r="J635" s="1895"/>
      <c r="K635" s="1895"/>
    </row>
    <row r="636" spans="1:11" ht="15.75" customHeight="1">
      <c r="A636" s="1895"/>
      <c r="B636" s="1895"/>
      <c r="C636" s="1895"/>
      <c r="D636" s="1895"/>
      <c r="E636" s="1895"/>
      <c r="F636" s="1895"/>
      <c r="G636" s="1895"/>
      <c r="H636" s="1895"/>
      <c r="I636" s="1895"/>
      <c r="J636" s="1895"/>
      <c r="K636" s="1895"/>
    </row>
    <row r="637" spans="1:11" ht="15.75" customHeight="1">
      <c r="A637" s="1895"/>
      <c r="B637" s="1895"/>
      <c r="C637" s="1895"/>
      <c r="D637" s="1895"/>
      <c r="E637" s="1895"/>
      <c r="F637" s="1895"/>
      <c r="G637" s="1895"/>
      <c r="H637" s="1895"/>
      <c r="I637" s="1895"/>
      <c r="J637" s="1895"/>
      <c r="K637" s="1895"/>
    </row>
    <row r="638" spans="1:11" ht="15.75" customHeight="1">
      <c r="A638" s="1895"/>
      <c r="B638" s="1895"/>
      <c r="C638" s="1895"/>
      <c r="D638" s="1895"/>
      <c r="E638" s="1895"/>
      <c r="F638" s="1895"/>
      <c r="G638" s="1895"/>
      <c r="H638" s="1895"/>
      <c r="I638" s="1895"/>
      <c r="J638" s="1895"/>
      <c r="K638" s="1895"/>
    </row>
    <row r="639" spans="1:11" ht="15.75" customHeight="1">
      <c r="A639" s="1895"/>
      <c r="B639" s="1895"/>
      <c r="C639" s="1895"/>
      <c r="D639" s="1895"/>
      <c r="E639" s="1895"/>
      <c r="F639" s="1895"/>
      <c r="G639" s="1895"/>
      <c r="H639" s="1895"/>
      <c r="I639" s="1895"/>
      <c r="J639" s="1895"/>
      <c r="K639" s="1895"/>
    </row>
    <row r="640" spans="1:11" ht="15.75" customHeight="1">
      <c r="A640" s="1895"/>
      <c r="B640" s="1895"/>
      <c r="C640" s="1895"/>
      <c r="D640" s="1895"/>
      <c r="E640" s="1895"/>
      <c r="F640" s="1895"/>
      <c r="G640" s="1895"/>
      <c r="H640" s="1895"/>
      <c r="I640" s="1895"/>
      <c r="J640" s="1895"/>
      <c r="K640" s="1895"/>
    </row>
    <row r="641" spans="1:11" ht="15.75" customHeight="1">
      <c r="A641" s="1895"/>
      <c r="B641" s="1895"/>
      <c r="C641" s="1895"/>
      <c r="D641" s="1895"/>
      <c r="E641" s="1895"/>
      <c r="F641" s="1895"/>
      <c r="G641" s="1895"/>
      <c r="H641" s="1895"/>
      <c r="I641" s="1895"/>
      <c r="J641" s="1895"/>
      <c r="K641" s="1895"/>
    </row>
    <row r="642" spans="1:11" ht="15.75" customHeight="1">
      <c r="A642" s="1895"/>
      <c r="B642" s="1895"/>
      <c r="C642" s="1895"/>
      <c r="D642" s="1895"/>
      <c r="E642" s="1895"/>
      <c r="F642" s="1895"/>
      <c r="G642" s="1895"/>
      <c r="H642" s="1895"/>
      <c r="I642" s="1895"/>
      <c r="J642" s="1895"/>
      <c r="K642" s="1895"/>
    </row>
    <row r="643" spans="1:11" ht="15.75" customHeight="1">
      <c r="A643" s="1895"/>
      <c r="B643" s="1895"/>
      <c r="C643" s="1895"/>
      <c r="D643" s="1895"/>
      <c r="E643" s="1895"/>
      <c r="F643" s="1895"/>
      <c r="G643" s="1895"/>
      <c r="H643" s="1895"/>
      <c r="I643" s="1895"/>
      <c r="J643" s="1895"/>
      <c r="K643" s="1895"/>
    </row>
    <row r="644" spans="1:11" ht="15.75" customHeight="1">
      <c r="A644" s="1895"/>
      <c r="B644" s="1895"/>
      <c r="C644" s="1895"/>
      <c r="D644" s="1895"/>
      <c r="E644" s="1895"/>
      <c r="F644" s="1895"/>
      <c r="G644" s="1895"/>
      <c r="H644" s="1895"/>
      <c r="I644" s="1895"/>
      <c r="J644" s="1895"/>
      <c r="K644" s="1895"/>
    </row>
    <row r="645" spans="1:11" ht="15.75" customHeight="1">
      <c r="A645" s="1895"/>
      <c r="B645" s="1895"/>
      <c r="C645" s="1895"/>
      <c r="D645" s="1895"/>
      <c r="E645" s="1895"/>
      <c r="F645" s="1895"/>
      <c r="G645" s="1895"/>
      <c r="H645" s="1895"/>
      <c r="I645" s="1895"/>
      <c r="J645" s="1895"/>
      <c r="K645" s="1895"/>
    </row>
    <row r="646" spans="1:11" ht="15.75" customHeight="1">
      <c r="A646" s="1895"/>
      <c r="B646" s="1895"/>
      <c r="C646" s="1895"/>
      <c r="D646" s="1895"/>
      <c r="E646" s="1895"/>
      <c r="F646" s="1895"/>
      <c r="G646" s="1895"/>
      <c r="H646" s="1895"/>
      <c r="I646" s="1895"/>
      <c r="J646" s="1895"/>
      <c r="K646" s="1895"/>
    </row>
    <row r="647" spans="1:11" ht="15.75" customHeight="1">
      <c r="A647" s="1895"/>
      <c r="B647" s="1895"/>
      <c r="C647" s="1895"/>
      <c r="D647" s="1895"/>
      <c r="E647" s="1895"/>
      <c r="F647" s="1895"/>
      <c r="G647" s="1895"/>
      <c r="H647" s="1895"/>
      <c r="I647" s="1895"/>
      <c r="J647" s="1895"/>
      <c r="K647" s="1895"/>
    </row>
    <row r="648" spans="1:11" ht="15.75" customHeight="1">
      <c r="A648" s="1895"/>
      <c r="B648" s="1895"/>
      <c r="C648" s="1895"/>
      <c r="D648" s="1895"/>
      <c r="E648" s="1895"/>
      <c r="F648" s="1895"/>
      <c r="G648" s="1895"/>
      <c r="H648" s="1895"/>
      <c r="I648" s="1895"/>
      <c r="J648" s="1895"/>
      <c r="K648" s="1895"/>
    </row>
    <row r="649" spans="1:11" ht="15.75" customHeight="1">
      <c r="A649" s="1895"/>
      <c r="B649" s="1895"/>
      <c r="C649" s="1895"/>
      <c r="D649" s="1895"/>
      <c r="E649" s="1895"/>
      <c r="F649" s="1895"/>
      <c r="G649" s="1895"/>
      <c r="H649" s="1895"/>
      <c r="I649" s="1895"/>
      <c r="J649" s="1895"/>
      <c r="K649" s="1895"/>
    </row>
    <row r="650" spans="1:11" ht="15.75" customHeight="1">
      <c r="A650" s="1895"/>
      <c r="B650" s="1895"/>
      <c r="C650" s="1895"/>
      <c r="D650" s="1895"/>
      <c r="E650" s="1895"/>
      <c r="F650" s="1895"/>
      <c r="G650" s="1895"/>
      <c r="H650" s="1895"/>
      <c r="I650" s="1895"/>
      <c r="J650" s="1895"/>
      <c r="K650" s="1895"/>
    </row>
    <row r="651" spans="1:11" ht="15.75" customHeight="1">
      <c r="A651" s="1895"/>
      <c r="B651" s="1895"/>
      <c r="C651" s="1895"/>
      <c r="D651" s="1895"/>
      <c r="E651" s="1895"/>
      <c r="F651" s="1895"/>
      <c r="G651" s="1895"/>
      <c r="H651" s="1895"/>
      <c r="I651" s="1895"/>
      <c r="J651" s="1895"/>
      <c r="K651" s="1895"/>
    </row>
    <row r="652" spans="1:11" ht="15.75" customHeight="1">
      <c r="A652" s="1895"/>
      <c r="B652" s="1895"/>
      <c r="C652" s="1895"/>
      <c r="D652" s="1895"/>
      <c r="E652" s="1895"/>
      <c r="F652" s="1895"/>
      <c r="G652" s="1895"/>
      <c r="H652" s="1895"/>
      <c r="I652" s="1895"/>
      <c r="J652" s="1895"/>
      <c r="K652" s="1895"/>
    </row>
    <row r="653" spans="1:11" ht="15.75" customHeight="1">
      <c r="A653" s="1895"/>
      <c r="B653" s="1895"/>
      <c r="C653" s="1895"/>
      <c r="D653" s="1895"/>
      <c r="E653" s="1895"/>
      <c r="F653" s="1895"/>
      <c r="G653" s="1895"/>
      <c r="H653" s="1895"/>
      <c r="I653" s="1895"/>
      <c r="J653" s="1895"/>
      <c r="K653" s="1895"/>
    </row>
    <row r="654" spans="1:11" ht="15.75" customHeight="1">
      <c r="A654" s="1895"/>
      <c r="B654" s="1895"/>
      <c r="C654" s="1895"/>
      <c r="D654" s="1895"/>
      <c r="E654" s="1895"/>
      <c r="F654" s="1895"/>
      <c r="G654" s="1895"/>
      <c r="H654" s="1895"/>
      <c r="I654" s="1895"/>
      <c r="J654" s="1895"/>
      <c r="K654" s="1895"/>
    </row>
    <row r="655" spans="1:11" ht="15.75" customHeight="1">
      <c r="A655" s="1895"/>
      <c r="B655" s="1895"/>
      <c r="C655" s="1895"/>
      <c r="D655" s="1895"/>
      <c r="E655" s="1895"/>
      <c r="F655" s="1895"/>
      <c r="G655" s="1895"/>
      <c r="H655" s="1895"/>
      <c r="I655" s="1895"/>
      <c r="J655" s="1895"/>
      <c r="K655" s="1895"/>
    </row>
    <row r="656" spans="1:11" ht="15.75" customHeight="1">
      <c r="A656" s="1895"/>
      <c r="B656" s="1895"/>
      <c r="C656" s="1895"/>
      <c r="D656" s="1895"/>
      <c r="E656" s="1895"/>
      <c r="F656" s="1895"/>
      <c r="G656" s="1895"/>
      <c r="H656" s="1895"/>
      <c r="I656" s="1895"/>
      <c r="J656" s="1895"/>
      <c r="K656" s="1895"/>
    </row>
    <row r="657" spans="1:11" ht="15.75" customHeight="1">
      <c r="A657" s="1895"/>
      <c r="B657" s="1895"/>
      <c r="C657" s="1895"/>
      <c r="D657" s="1895"/>
      <c r="E657" s="1895"/>
      <c r="F657" s="1895"/>
      <c r="G657" s="1895"/>
      <c r="H657" s="1895"/>
      <c r="I657" s="1895"/>
      <c r="J657" s="1895"/>
      <c r="K657" s="1895"/>
    </row>
    <row r="658" spans="1:11" ht="15.75" customHeight="1">
      <c r="A658" s="1895"/>
      <c r="B658" s="1895"/>
      <c r="C658" s="1895"/>
      <c r="D658" s="1895"/>
      <c r="E658" s="1895"/>
      <c r="F658" s="1895"/>
      <c r="G658" s="1895"/>
      <c r="H658" s="1895"/>
      <c r="I658" s="1895"/>
      <c r="J658" s="1895"/>
      <c r="K658" s="1895"/>
    </row>
    <row r="659" spans="1:11" ht="15.75" customHeight="1">
      <c r="A659" s="1895"/>
      <c r="B659" s="1895"/>
      <c r="C659" s="1895"/>
      <c r="D659" s="1895"/>
      <c r="E659" s="1895"/>
      <c r="F659" s="1895"/>
      <c r="G659" s="1895"/>
      <c r="H659" s="1895"/>
      <c r="I659" s="1895"/>
      <c r="J659" s="1895"/>
      <c r="K659" s="1895"/>
    </row>
    <row r="660" spans="1:11" ht="15.75" customHeight="1">
      <c r="A660" s="1895"/>
      <c r="B660" s="1895"/>
      <c r="C660" s="1895"/>
      <c r="D660" s="1895"/>
      <c r="E660" s="1895"/>
      <c r="F660" s="1895"/>
      <c r="G660" s="1895"/>
      <c r="H660" s="1895"/>
      <c r="I660" s="1895"/>
      <c r="J660" s="1895"/>
      <c r="K660" s="1895"/>
    </row>
    <row r="661" spans="1:11" ht="15.75" customHeight="1">
      <c r="A661" s="1895"/>
      <c r="B661" s="1895"/>
      <c r="C661" s="1895"/>
      <c r="D661" s="1895"/>
      <c r="E661" s="1895"/>
      <c r="F661" s="1895"/>
      <c r="G661" s="1895"/>
      <c r="H661" s="1895"/>
      <c r="I661" s="1895"/>
      <c r="J661" s="1895"/>
      <c r="K661" s="1895"/>
    </row>
    <row r="662" spans="1:11" ht="15.75" customHeight="1">
      <c r="A662" s="1895"/>
      <c r="B662" s="1895"/>
      <c r="C662" s="1895"/>
      <c r="D662" s="1895"/>
      <c r="E662" s="1895"/>
      <c r="F662" s="1895"/>
      <c r="G662" s="1895"/>
      <c r="H662" s="1895"/>
      <c r="I662" s="1895"/>
      <c r="J662" s="1895"/>
      <c r="K662" s="1895"/>
    </row>
    <row r="663" spans="1:11" ht="15.75" customHeight="1">
      <c r="A663" s="1895"/>
      <c r="B663" s="1895"/>
      <c r="C663" s="1895"/>
      <c r="D663" s="1895"/>
      <c r="E663" s="1895"/>
      <c r="F663" s="1895"/>
      <c r="G663" s="1895"/>
      <c r="H663" s="1895"/>
      <c r="I663" s="1895"/>
      <c r="J663" s="1895"/>
      <c r="K663" s="1895"/>
    </row>
    <row r="664" spans="1:11" ht="15.75" customHeight="1">
      <c r="A664" s="1895"/>
      <c r="B664" s="1895"/>
      <c r="C664" s="1895"/>
      <c r="D664" s="1895"/>
      <c r="E664" s="1895"/>
      <c r="F664" s="1895"/>
      <c r="G664" s="1895"/>
      <c r="H664" s="1895"/>
      <c r="I664" s="1895"/>
      <c r="J664" s="1895"/>
      <c r="K664" s="1895"/>
    </row>
    <row r="665" spans="1:11" ht="15.75" customHeight="1">
      <c r="A665" s="1895"/>
      <c r="B665" s="1895"/>
      <c r="C665" s="1895"/>
      <c r="D665" s="1895"/>
      <c r="E665" s="1895"/>
      <c r="F665" s="1895"/>
      <c r="G665" s="1895"/>
      <c r="H665" s="1895"/>
      <c r="I665" s="1895"/>
      <c r="J665" s="1895"/>
      <c r="K665" s="1895"/>
    </row>
    <row r="666" spans="1:11" ht="15.75" customHeight="1">
      <c r="A666" s="1895"/>
      <c r="B666" s="1895"/>
      <c r="C666" s="1895"/>
      <c r="D666" s="1895"/>
      <c r="E666" s="1895"/>
      <c r="F666" s="1895"/>
      <c r="G666" s="1895"/>
      <c r="H666" s="1895"/>
      <c r="I666" s="1895"/>
      <c r="J666" s="1895"/>
      <c r="K666" s="1895"/>
    </row>
    <row r="667" spans="1:11" ht="15.75" customHeight="1">
      <c r="A667" s="1895"/>
      <c r="B667" s="1895"/>
      <c r="C667" s="1895"/>
      <c r="D667" s="1895"/>
      <c r="E667" s="1895"/>
      <c r="F667" s="1895"/>
      <c r="G667" s="1895"/>
      <c r="H667" s="1895"/>
      <c r="I667" s="1895"/>
      <c r="J667" s="1895"/>
      <c r="K667" s="1895"/>
    </row>
    <row r="668" spans="1:11" ht="15.75" customHeight="1">
      <c r="A668" s="1895"/>
      <c r="B668" s="1895"/>
      <c r="C668" s="1895"/>
      <c r="D668" s="1895"/>
      <c r="E668" s="1895"/>
      <c r="F668" s="1895"/>
      <c r="G668" s="1895"/>
      <c r="H668" s="1895"/>
      <c r="I668" s="1895"/>
      <c r="J668" s="1895"/>
      <c r="K668" s="1895"/>
    </row>
    <row r="669" spans="1:11" ht="15.75" customHeight="1">
      <c r="A669" s="1895"/>
      <c r="B669" s="1895"/>
      <c r="C669" s="1895"/>
      <c r="D669" s="1895"/>
      <c r="E669" s="1895"/>
      <c r="F669" s="1895"/>
      <c r="G669" s="1895"/>
      <c r="H669" s="1895"/>
      <c r="I669" s="1895"/>
      <c r="J669" s="1895"/>
      <c r="K669" s="1895"/>
    </row>
    <row r="670" spans="1:11" ht="15.75" customHeight="1">
      <c r="A670" s="1895"/>
      <c r="B670" s="1895"/>
      <c r="C670" s="1895"/>
      <c r="D670" s="1895"/>
      <c r="E670" s="1895"/>
      <c r="F670" s="1895"/>
      <c r="G670" s="1895"/>
      <c r="H670" s="1895"/>
      <c r="I670" s="1895"/>
      <c r="J670" s="1895"/>
      <c r="K670" s="1895"/>
    </row>
    <row r="671" spans="1:11" ht="15.75" customHeight="1">
      <c r="A671" s="1895"/>
      <c r="B671" s="1895"/>
      <c r="C671" s="1895"/>
      <c r="D671" s="1895"/>
      <c r="E671" s="1895"/>
      <c r="F671" s="1895"/>
      <c r="G671" s="1895"/>
      <c r="H671" s="1895"/>
      <c r="I671" s="1895"/>
      <c r="J671" s="1895"/>
      <c r="K671" s="1895"/>
    </row>
    <row r="672" spans="1:11" ht="15.75" customHeight="1">
      <c r="A672" s="1895"/>
      <c r="B672" s="1895"/>
      <c r="C672" s="1895"/>
      <c r="D672" s="1895"/>
      <c r="E672" s="1895"/>
      <c r="F672" s="1895"/>
      <c r="G672" s="1895"/>
      <c r="H672" s="1895"/>
      <c r="I672" s="1895"/>
      <c r="J672" s="1895"/>
      <c r="K672" s="1895"/>
    </row>
    <row r="673" spans="1:11" ht="15.75" customHeight="1">
      <c r="A673" s="1895"/>
      <c r="B673" s="1895"/>
      <c r="C673" s="1895"/>
      <c r="D673" s="1895"/>
      <c r="E673" s="1895"/>
      <c r="F673" s="1895"/>
      <c r="G673" s="1895"/>
      <c r="H673" s="1895"/>
      <c r="I673" s="1895"/>
      <c r="J673" s="1895"/>
      <c r="K673" s="1895"/>
    </row>
    <row r="674" spans="1:11" ht="15.75" customHeight="1">
      <c r="A674" s="1895"/>
      <c r="B674" s="1895"/>
      <c r="C674" s="1895"/>
      <c r="D674" s="1895"/>
      <c r="E674" s="1895"/>
      <c r="F674" s="1895"/>
      <c r="G674" s="1895"/>
      <c r="H674" s="1895"/>
      <c r="I674" s="1895"/>
      <c r="J674" s="1895"/>
      <c r="K674" s="1895"/>
    </row>
    <row r="675" spans="1:11" ht="15.75" customHeight="1">
      <c r="A675" s="1895"/>
      <c r="B675" s="1895"/>
      <c r="C675" s="1895"/>
      <c r="D675" s="1895"/>
      <c r="E675" s="1895"/>
      <c r="F675" s="1895"/>
      <c r="G675" s="1895"/>
      <c r="H675" s="1895"/>
      <c r="I675" s="1895"/>
      <c r="J675" s="1895"/>
      <c r="K675" s="1895"/>
    </row>
    <row r="676" spans="1:11" ht="15.75" customHeight="1">
      <c r="A676" s="1895"/>
      <c r="B676" s="1895"/>
      <c r="C676" s="1895"/>
      <c r="D676" s="1895"/>
      <c r="E676" s="1895"/>
      <c r="F676" s="1895"/>
      <c r="G676" s="1895"/>
      <c r="H676" s="1895"/>
      <c r="I676" s="1895"/>
      <c r="J676" s="1895"/>
      <c r="K676" s="1895"/>
    </row>
    <row r="677" spans="1:11" ht="15.75" customHeight="1">
      <c r="A677" s="1895"/>
      <c r="B677" s="1895"/>
      <c r="C677" s="1895"/>
      <c r="D677" s="1895"/>
      <c r="E677" s="1895"/>
      <c r="F677" s="1895"/>
      <c r="G677" s="1895"/>
      <c r="H677" s="1895"/>
      <c r="I677" s="1895"/>
      <c r="J677" s="1895"/>
      <c r="K677" s="1895"/>
    </row>
    <row r="678" spans="1:11" ht="15.75" customHeight="1">
      <c r="A678" s="1895"/>
      <c r="B678" s="1895"/>
      <c r="C678" s="1895"/>
      <c r="D678" s="1895"/>
      <c r="E678" s="1895"/>
      <c r="F678" s="1895"/>
      <c r="G678" s="1895"/>
      <c r="H678" s="1895"/>
      <c r="I678" s="1895"/>
      <c r="J678" s="1895"/>
      <c r="K678" s="1895"/>
    </row>
    <row r="679" spans="1:11" ht="15.75" customHeight="1">
      <c r="A679" s="1895"/>
      <c r="B679" s="1895"/>
      <c r="C679" s="1895"/>
      <c r="D679" s="1895"/>
      <c r="E679" s="1895"/>
      <c r="F679" s="1895"/>
      <c r="G679" s="1895"/>
      <c r="H679" s="1895"/>
      <c r="I679" s="1895"/>
      <c r="J679" s="1895"/>
      <c r="K679" s="1895"/>
    </row>
    <row r="680" spans="1:11" ht="15.75" customHeight="1">
      <c r="A680" s="1895"/>
      <c r="B680" s="1895"/>
      <c r="C680" s="1895"/>
      <c r="D680" s="1895"/>
      <c r="E680" s="1895"/>
      <c r="F680" s="1895"/>
      <c r="G680" s="1895"/>
      <c r="H680" s="1895"/>
      <c r="I680" s="1895"/>
      <c r="J680" s="1895"/>
      <c r="K680" s="1895"/>
    </row>
    <row r="681" spans="1:11" ht="15.75" customHeight="1">
      <c r="A681" s="1895"/>
      <c r="B681" s="1895"/>
      <c r="C681" s="1895"/>
      <c r="D681" s="1895"/>
      <c r="E681" s="1895"/>
      <c r="F681" s="1895"/>
      <c r="G681" s="1895"/>
      <c r="H681" s="1895"/>
      <c r="I681" s="1895"/>
      <c r="J681" s="1895"/>
      <c r="K681" s="1895"/>
    </row>
    <row r="682" spans="1:11" ht="15.75" customHeight="1">
      <c r="A682" s="1895"/>
      <c r="B682" s="1895"/>
      <c r="C682" s="1895"/>
      <c r="D682" s="1895"/>
      <c r="E682" s="1895"/>
      <c r="F682" s="1895"/>
      <c r="G682" s="1895"/>
      <c r="H682" s="1895"/>
      <c r="I682" s="1895"/>
      <c r="J682" s="1895"/>
      <c r="K682" s="1895"/>
    </row>
    <row r="683" spans="1:11" ht="15.75" customHeight="1">
      <c r="A683" s="1895"/>
      <c r="B683" s="1895"/>
      <c r="C683" s="1895"/>
      <c r="D683" s="1895"/>
      <c r="E683" s="1895"/>
      <c r="F683" s="1895"/>
      <c r="G683" s="1895"/>
      <c r="H683" s="1895"/>
      <c r="I683" s="1895"/>
      <c r="J683" s="1895"/>
      <c r="K683" s="1895"/>
    </row>
    <row r="684" spans="1:11" ht="15.75" customHeight="1">
      <c r="A684" s="1895"/>
      <c r="B684" s="1895"/>
      <c r="C684" s="1895"/>
      <c r="D684" s="1895"/>
      <c r="E684" s="1895"/>
      <c r="F684" s="1895"/>
      <c r="G684" s="1895"/>
      <c r="H684" s="1895"/>
      <c r="I684" s="1895"/>
      <c r="J684" s="1895"/>
      <c r="K684" s="1895"/>
    </row>
    <row r="685" spans="1:11" ht="15.75" customHeight="1">
      <c r="A685" s="1895"/>
      <c r="B685" s="1895"/>
      <c r="C685" s="1895"/>
      <c r="D685" s="1895"/>
      <c r="E685" s="1895"/>
      <c r="F685" s="1895"/>
      <c r="G685" s="1895"/>
      <c r="H685" s="1895"/>
      <c r="I685" s="1895"/>
      <c r="J685" s="1895"/>
      <c r="K685" s="1895"/>
    </row>
    <row r="686" spans="1:11" ht="15.75" customHeight="1">
      <c r="A686" s="1895"/>
      <c r="B686" s="1895"/>
      <c r="C686" s="1895"/>
      <c r="D686" s="1895"/>
      <c r="E686" s="1895"/>
      <c r="F686" s="1895"/>
      <c r="G686" s="1895"/>
      <c r="H686" s="1895"/>
      <c r="I686" s="1895"/>
      <c r="J686" s="1895"/>
      <c r="K686" s="1895"/>
    </row>
    <row r="687" spans="1:11" ht="15.75" customHeight="1">
      <c r="A687" s="1895"/>
      <c r="B687" s="1895"/>
      <c r="C687" s="1895"/>
      <c r="D687" s="1895"/>
      <c r="E687" s="1895"/>
      <c r="F687" s="1895"/>
      <c r="G687" s="1895"/>
      <c r="H687" s="1895"/>
      <c r="I687" s="1895"/>
      <c r="J687" s="1895"/>
      <c r="K687" s="1895"/>
    </row>
    <row r="688" spans="1:11" ht="15.75" customHeight="1">
      <c r="A688" s="1895"/>
      <c r="B688" s="1895"/>
      <c r="C688" s="1895"/>
      <c r="D688" s="1895"/>
      <c r="E688" s="1895"/>
      <c r="F688" s="1895"/>
      <c r="G688" s="1895"/>
      <c r="H688" s="1895"/>
      <c r="I688" s="1895"/>
      <c r="J688" s="1895"/>
      <c r="K688" s="1895"/>
    </row>
    <row r="689" spans="1:11" ht="15.75" customHeight="1">
      <c r="A689" s="1895"/>
      <c r="B689" s="1895"/>
      <c r="C689" s="1895"/>
      <c r="D689" s="1895"/>
      <c r="E689" s="1895"/>
      <c r="F689" s="1895"/>
      <c r="G689" s="1895"/>
      <c r="H689" s="1895"/>
      <c r="I689" s="1895"/>
      <c r="J689" s="1895"/>
      <c r="K689" s="1895"/>
    </row>
    <row r="690" spans="1:11" ht="15.75" customHeight="1">
      <c r="A690" s="1895"/>
      <c r="B690" s="1895"/>
      <c r="C690" s="1895"/>
      <c r="D690" s="1895"/>
      <c r="E690" s="1895"/>
      <c r="F690" s="1895"/>
      <c r="G690" s="1895"/>
      <c r="H690" s="1895"/>
      <c r="I690" s="1895"/>
      <c r="J690" s="1895"/>
      <c r="K690" s="1895"/>
    </row>
    <row r="691" spans="1:11" ht="15.75" customHeight="1">
      <c r="A691" s="1895"/>
      <c r="B691" s="1895"/>
      <c r="C691" s="1895"/>
      <c r="D691" s="1895"/>
      <c r="E691" s="1895"/>
      <c r="F691" s="1895"/>
      <c r="G691" s="1895"/>
      <c r="H691" s="1895"/>
      <c r="I691" s="1895"/>
      <c r="J691" s="1895"/>
      <c r="K691" s="1895"/>
    </row>
    <row r="692" spans="1:11" ht="15.75" customHeight="1">
      <c r="A692" s="1895"/>
      <c r="B692" s="1895"/>
      <c r="C692" s="1895"/>
      <c r="D692" s="1895"/>
      <c r="E692" s="1895"/>
      <c r="F692" s="1895"/>
      <c r="G692" s="1895"/>
      <c r="H692" s="1895"/>
      <c r="I692" s="1895"/>
      <c r="J692" s="1895"/>
      <c r="K692" s="1895"/>
    </row>
    <row r="693" spans="1:11" ht="15.75" customHeight="1">
      <c r="A693" s="1895"/>
      <c r="B693" s="1895"/>
      <c r="C693" s="1895"/>
      <c r="D693" s="1895"/>
      <c r="E693" s="1895"/>
      <c r="F693" s="1895"/>
      <c r="G693" s="1895"/>
      <c r="H693" s="1895"/>
      <c r="I693" s="1895"/>
      <c r="J693" s="1895"/>
      <c r="K693" s="1895"/>
    </row>
    <row r="694" spans="1:11" ht="15.75" customHeight="1">
      <c r="A694" s="1895"/>
      <c r="B694" s="1895"/>
      <c r="C694" s="1895"/>
      <c r="D694" s="1895"/>
      <c r="E694" s="1895"/>
      <c r="F694" s="1895"/>
      <c r="G694" s="1895"/>
      <c r="H694" s="1895"/>
      <c r="I694" s="1895"/>
      <c r="J694" s="1895"/>
      <c r="K694" s="1895"/>
    </row>
    <row r="695" spans="1:11" ht="15.75" customHeight="1">
      <c r="A695" s="1895"/>
      <c r="B695" s="1895"/>
      <c r="C695" s="1895"/>
      <c r="D695" s="1895"/>
      <c r="E695" s="1895"/>
      <c r="F695" s="1895"/>
      <c r="G695" s="1895"/>
      <c r="H695" s="1895"/>
      <c r="I695" s="1895"/>
      <c r="J695" s="1895"/>
      <c r="K695" s="1895"/>
    </row>
    <row r="696" spans="1:11" ht="15.75" customHeight="1">
      <c r="A696" s="1895"/>
      <c r="B696" s="1895"/>
      <c r="C696" s="1895"/>
      <c r="D696" s="1895"/>
      <c r="E696" s="1895"/>
      <c r="F696" s="1895"/>
      <c r="G696" s="1895"/>
      <c r="H696" s="1895"/>
      <c r="I696" s="1895"/>
      <c r="J696" s="1895"/>
      <c r="K696" s="1895"/>
    </row>
    <row r="697" spans="1:11" ht="15.75" customHeight="1">
      <c r="A697" s="1895"/>
      <c r="B697" s="1895"/>
      <c r="C697" s="1895"/>
      <c r="D697" s="1895"/>
      <c r="E697" s="1895"/>
      <c r="F697" s="1895"/>
      <c r="G697" s="1895"/>
      <c r="H697" s="1895"/>
      <c r="I697" s="1895"/>
      <c r="J697" s="1895"/>
      <c r="K697" s="1895"/>
    </row>
    <row r="698" spans="1:11" ht="15.75" customHeight="1">
      <c r="A698" s="1895"/>
      <c r="B698" s="1895"/>
      <c r="C698" s="1895"/>
      <c r="D698" s="1895"/>
      <c r="E698" s="1895"/>
      <c r="F698" s="1895"/>
      <c r="G698" s="1895"/>
      <c r="H698" s="1895"/>
      <c r="I698" s="1895"/>
      <c r="J698" s="1895"/>
      <c r="K698" s="1895"/>
    </row>
    <row r="699" spans="1:11" ht="15.75" customHeight="1">
      <c r="A699" s="1895"/>
      <c r="B699" s="1895"/>
      <c r="C699" s="1895"/>
      <c r="D699" s="1895"/>
      <c r="E699" s="1895"/>
      <c r="F699" s="1895"/>
      <c r="G699" s="1895"/>
      <c r="H699" s="1895"/>
      <c r="I699" s="1895"/>
      <c r="J699" s="1895"/>
      <c r="K699" s="1895"/>
    </row>
    <row r="700" spans="1:11" ht="15.75" customHeight="1">
      <c r="A700" s="1895"/>
      <c r="B700" s="1895"/>
      <c r="C700" s="1895"/>
      <c r="D700" s="1895"/>
      <c r="E700" s="1895"/>
      <c r="F700" s="1895"/>
      <c r="G700" s="1895"/>
      <c r="H700" s="1895"/>
      <c r="I700" s="1895"/>
      <c r="J700" s="1895"/>
      <c r="K700" s="1895"/>
    </row>
    <row r="701" spans="1:11" ht="15.75" customHeight="1">
      <c r="A701" s="1895"/>
      <c r="B701" s="1895"/>
      <c r="C701" s="1895"/>
      <c r="D701" s="1895"/>
      <c r="E701" s="1895"/>
      <c r="F701" s="1895"/>
      <c r="G701" s="1895"/>
      <c r="H701" s="1895"/>
      <c r="I701" s="1895"/>
      <c r="J701" s="1895"/>
      <c r="K701" s="1895"/>
    </row>
    <row r="702" spans="1:11" ht="15.75" customHeight="1">
      <c r="A702" s="1895"/>
      <c r="B702" s="1895"/>
      <c r="C702" s="1895"/>
      <c r="D702" s="1895"/>
      <c r="E702" s="1895"/>
      <c r="F702" s="1895"/>
      <c r="G702" s="1895"/>
      <c r="H702" s="1895"/>
      <c r="I702" s="1895"/>
      <c r="J702" s="1895"/>
      <c r="K702" s="1895"/>
    </row>
    <row r="703" spans="1:11" ht="15.75" customHeight="1">
      <c r="A703" s="1895"/>
      <c r="B703" s="1895"/>
      <c r="C703" s="1895"/>
      <c r="D703" s="1895"/>
      <c r="E703" s="1895"/>
      <c r="F703" s="1895"/>
      <c r="G703" s="1895"/>
      <c r="H703" s="1895"/>
      <c r="I703" s="1895"/>
      <c r="J703" s="1895"/>
      <c r="K703" s="1895"/>
    </row>
    <row r="704" spans="1:11" ht="15.75" customHeight="1">
      <c r="A704" s="1895"/>
      <c r="B704" s="1895"/>
      <c r="C704" s="1895"/>
      <c r="D704" s="1895"/>
      <c r="E704" s="1895"/>
      <c r="F704" s="1895"/>
      <c r="G704" s="1895"/>
      <c r="H704" s="1895"/>
      <c r="I704" s="1895"/>
      <c r="J704" s="1895"/>
      <c r="K704" s="1895"/>
    </row>
    <row r="705" spans="1:11" ht="15.75" customHeight="1">
      <c r="A705" s="1895"/>
      <c r="B705" s="1895"/>
      <c r="C705" s="1895"/>
      <c r="D705" s="1895"/>
      <c r="E705" s="1895"/>
      <c r="F705" s="1895"/>
      <c r="G705" s="1895"/>
      <c r="H705" s="1895"/>
      <c r="I705" s="1895"/>
      <c r="J705" s="1895"/>
      <c r="K705" s="1895"/>
    </row>
    <row r="706" spans="1:11" ht="15.75" customHeight="1">
      <c r="A706" s="1895"/>
      <c r="B706" s="1895"/>
      <c r="C706" s="1895"/>
      <c r="D706" s="1895"/>
      <c r="E706" s="1895"/>
      <c r="F706" s="1895"/>
      <c r="G706" s="1895"/>
      <c r="H706" s="1895"/>
      <c r="I706" s="1895"/>
      <c r="J706" s="1895"/>
      <c r="K706" s="1895"/>
    </row>
    <row r="707" spans="1:11" ht="15.75" customHeight="1">
      <c r="A707" s="1895"/>
      <c r="B707" s="1895"/>
      <c r="C707" s="1895"/>
      <c r="D707" s="1895"/>
      <c r="E707" s="1895"/>
      <c r="F707" s="1895"/>
      <c r="G707" s="1895"/>
      <c r="H707" s="1895"/>
      <c r="I707" s="1895"/>
      <c r="J707" s="1895"/>
      <c r="K707" s="1895"/>
    </row>
    <row r="708" spans="1:11" ht="15.75" customHeight="1">
      <c r="A708" s="1895"/>
      <c r="B708" s="1895"/>
      <c r="C708" s="1895"/>
      <c r="D708" s="1895"/>
      <c r="E708" s="1895"/>
      <c r="F708" s="1895"/>
      <c r="G708" s="1895"/>
      <c r="H708" s="1895"/>
      <c r="I708" s="1895"/>
      <c r="J708" s="1895"/>
      <c r="K708" s="1895"/>
    </row>
    <row r="709" spans="1:11" ht="15.75" customHeight="1">
      <c r="A709" s="1895"/>
      <c r="B709" s="1895"/>
      <c r="C709" s="1895"/>
      <c r="D709" s="1895"/>
      <c r="E709" s="1895"/>
      <c r="F709" s="1895"/>
      <c r="G709" s="1895"/>
      <c r="H709" s="1895"/>
      <c r="I709" s="1895"/>
      <c r="J709" s="1895"/>
      <c r="K709" s="1895"/>
    </row>
    <row r="710" spans="1:11" ht="15.75" customHeight="1">
      <c r="A710" s="1895"/>
      <c r="B710" s="1895"/>
      <c r="C710" s="1895"/>
      <c r="D710" s="1895"/>
      <c r="E710" s="1895"/>
      <c r="F710" s="1895"/>
      <c r="G710" s="1895"/>
      <c r="H710" s="1895"/>
      <c r="I710" s="1895"/>
      <c r="J710" s="1895"/>
      <c r="K710" s="1895"/>
    </row>
    <row r="711" spans="1:11" ht="15.75" customHeight="1">
      <c r="A711" s="1895"/>
      <c r="B711" s="1895"/>
      <c r="C711" s="1895"/>
      <c r="D711" s="1895"/>
      <c r="E711" s="1895"/>
      <c r="F711" s="1895"/>
      <c r="G711" s="1895"/>
      <c r="H711" s="1895"/>
      <c r="I711" s="1895"/>
      <c r="J711" s="1895"/>
      <c r="K711" s="1895"/>
    </row>
    <row r="712" spans="1:11" ht="15.75" customHeight="1">
      <c r="A712" s="1895"/>
      <c r="B712" s="1895"/>
      <c r="C712" s="1895"/>
      <c r="D712" s="1895"/>
      <c r="E712" s="1895"/>
      <c r="F712" s="1895"/>
      <c r="G712" s="1895"/>
      <c r="H712" s="1895"/>
      <c r="I712" s="1895"/>
      <c r="J712" s="1895"/>
      <c r="K712" s="1895"/>
    </row>
    <row r="713" spans="1:11" ht="15.75" customHeight="1">
      <c r="A713" s="1895"/>
      <c r="B713" s="1895"/>
      <c r="C713" s="1895"/>
      <c r="D713" s="1895"/>
      <c r="E713" s="1895"/>
      <c r="F713" s="1895"/>
      <c r="G713" s="1895"/>
      <c r="H713" s="1895"/>
      <c r="I713" s="1895"/>
      <c r="J713" s="1895"/>
      <c r="K713" s="1895"/>
    </row>
    <row r="714" spans="1:11" ht="15.75" customHeight="1">
      <c r="A714" s="1895"/>
      <c r="B714" s="1895"/>
      <c r="C714" s="1895"/>
      <c r="D714" s="1895"/>
      <c r="E714" s="1895"/>
      <c r="F714" s="1895"/>
      <c r="G714" s="1895"/>
      <c r="H714" s="1895"/>
      <c r="I714" s="1895"/>
      <c r="J714" s="1895"/>
      <c r="K714" s="1895"/>
    </row>
    <row r="715" spans="1:11" ht="15.75" customHeight="1">
      <c r="A715" s="1895"/>
      <c r="B715" s="1895"/>
      <c r="C715" s="1895"/>
      <c r="D715" s="1895"/>
      <c r="E715" s="1895"/>
      <c r="F715" s="1895"/>
      <c r="G715" s="1895"/>
      <c r="H715" s="1895"/>
      <c r="I715" s="1895"/>
      <c r="J715" s="1895"/>
      <c r="K715" s="1895"/>
    </row>
    <row r="716" spans="1:11" ht="15.75" customHeight="1">
      <c r="A716" s="1895"/>
      <c r="B716" s="1895"/>
      <c r="C716" s="1895"/>
      <c r="D716" s="1895"/>
      <c r="E716" s="1895"/>
      <c r="F716" s="1895"/>
      <c r="G716" s="1895"/>
      <c r="H716" s="1895"/>
      <c r="I716" s="1895"/>
      <c r="J716" s="1895"/>
      <c r="K716" s="1895"/>
    </row>
    <row r="717" spans="1:11" ht="15.75" customHeight="1">
      <c r="A717" s="1895"/>
      <c r="B717" s="1895"/>
      <c r="C717" s="1895"/>
      <c r="D717" s="1895"/>
      <c r="E717" s="1895"/>
      <c r="F717" s="1895"/>
      <c r="G717" s="1895"/>
      <c r="H717" s="1895"/>
      <c r="I717" s="1895"/>
      <c r="J717" s="1895"/>
      <c r="K717" s="1895"/>
    </row>
    <row r="718" spans="1:11" ht="15.75" customHeight="1">
      <c r="A718" s="1895"/>
      <c r="B718" s="1895"/>
      <c r="C718" s="1895"/>
      <c r="D718" s="1895"/>
      <c r="E718" s="1895"/>
      <c r="F718" s="1895"/>
      <c r="G718" s="1895"/>
      <c r="H718" s="1895"/>
      <c r="I718" s="1895"/>
      <c r="J718" s="1895"/>
      <c r="K718" s="1895"/>
    </row>
    <row r="719" spans="1:11" ht="15.75" customHeight="1">
      <c r="A719" s="1895"/>
      <c r="B719" s="1895"/>
      <c r="C719" s="1895"/>
      <c r="D719" s="1895"/>
      <c r="E719" s="1895"/>
      <c r="F719" s="1895"/>
      <c r="G719" s="1895"/>
      <c r="H719" s="1895"/>
      <c r="I719" s="1895"/>
      <c r="J719" s="1895"/>
      <c r="K719" s="1895"/>
    </row>
    <row r="720" spans="1:11" ht="15.75" customHeight="1">
      <c r="A720" s="1895"/>
      <c r="B720" s="1895"/>
      <c r="C720" s="1895"/>
      <c r="D720" s="1895"/>
      <c r="E720" s="1895"/>
      <c r="F720" s="1895"/>
      <c r="G720" s="1895"/>
      <c r="H720" s="1895"/>
      <c r="I720" s="1895"/>
      <c r="J720" s="1895"/>
      <c r="K720" s="1895"/>
    </row>
    <row r="721" spans="1:11" ht="15.75" customHeight="1">
      <c r="A721" s="1895"/>
      <c r="B721" s="1895"/>
      <c r="C721" s="1895"/>
      <c r="D721" s="1895"/>
      <c r="E721" s="1895"/>
      <c r="F721" s="1895"/>
      <c r="G721" s="1895"/>
      <c r="H721" s="1895"/>
      <c r="I721" s="1895"/>
      <c r="J721" s="1895"/>
      <c r="K721" s="1895"/>
    </row>
    <row r="722" spans="1:11" ht="15.75" customHeight="1">
      <c r="A722" s="1895"/>
      <c r="B722" s="1895"/>
      <c r="C722" s="1895"/>
      <c r="D722" s="1895"/>
      <c r="E722" s="1895"/>
      <c r="F722" s="1895"/>
      <c r="G722" s="1895"/>
      <c r="H722" s="1895"/>
      <c r="I722" s="1895"/>
      <c r="J722" s="1895"/>
      <c r="K722" s="1895"/>
    </row>
    <row r="723" spans="1:11" ht="15.75" customHeight="1">
      <c r="A723" s="1895"/>
      <c r="B723" s="1895"/>
      <c r="C723" s="1895"/>
      <c r="D723" s="1895"/>
      <c r="E723" s="1895"/>
      <c r="F723" s="1895"/>
      <c r="G723" s="1895"/>
      <c r="H723" s="1895"/>
      <c r="I723" s="1895"/>
      <c r="J723" s="1895"/>
      <c r="K723" s="1895"/>
    </row>
    <row r="724" spans="1:11" ht="15.75" customHeight="1">
      <c r="A724" s="1895"/>
      <c r="B724" s="1895"/>
      <c r="C724" s="1895"/>
      <c r="D724" s="1895"/>
      <c r="E724" s="1895"/>
      <c r="F724" s="1895"/>
      <c r="G724" s="1895"/>
      <c r="H724" s="1895"/>
      <c r="I724" s="1895"/>
      <c r="J724" s="1895"/>
      <c r="K724" s="1895"/>
    </row>
    <row r="725" spans="1:11" ht="15.75" customHeight="1">
      <c r="A725" s="1895"/>
      <c r="B725" s="1895"/>
      <c r="C725" s="1895"/>
      <c r="D725" s="1895"/>
      <c r="E725" s="1895"/>
      <c r="F725" s="1895"/>
      <c r="G725" s="1895"/>
      <c r="H725" s="1895"/>
      <c r="I725" s="1895"/>
      <c r="J725" s="1895"/>
      <c r="K725" s="1895"/>
    </row>
    <row r="726" spans="1:11" ht="15.75" customHeight="1">
      <c r="A726" s="1895"/>
      <c r="B726" s="1895"/>
      <c r="C726" s="1895"/>
      <c r="D726" s="1895"/>
      <c r="E726" s="1895"/>
      <c r="F726" s="1895"/>
      <c r="G726" s="1895"/>
      <c r="H726" s="1895"/>
      <c r="I726" s="1895"/>
      <c r="J726" s="1895"/>
      <c r="K726" s="1895"/>
    </row>
    <row r="727" spans="1:11" ht="15.75" customHeight="1">
      <c r="A727" s="1895"/>
      <c r="B727" s="1895"/>
      <c r="C727" s="1895"/>
      <c r="D727" s="1895"/>
      <c r="E727" s="1895"/>
      <c r="F727" s="1895"/>
      <c r="G727" s="1895"/>
      <c r="H727" s="1895"/>
      <c r="I727" s="1895"/>
      <c r="J727" s="1895"/>
      <c r="K727" s="1895"/>
    </row>
    <row r="728" spans="1:11" ht="15.75" customHeight="1">
      <c r="A728" s="1895"/>
      <c r="B728" s="1895"/>
      <c r="C728" s="1895"/>
      <c r="D728" s="1895"/>
      <c r="E728" s="1895"/>
      <c r="F728" s="1895"/>
      <c r="G728" s="1895"/>
      <c r="H728" s="1895"/>
      <c r="I728" s="1895"/>
      <c r="J728" s="1895"/>
      <c r="K728" s="1895"/>
    </row>
    <row r="729" spans="1:11" ht="15.75" customHeight="1">
      <c r="A729" s="1895"/>
      <c r="B729" s="1895"/>
      <c r="C729" s="1895"/>
      <c r="D729" s="1895"/>
      <c r="E729" s="1895"/>
      <c r="F729" s="1895"/>
      <c r="G729" s="1895"/>
      <c r="H729" s="1895"/>
      <c r="I729" s="1895"/>
      <c r="J729" s="1895"/>
      <c r="K729" s="1895"/>
    </row>
    <row r="730" spans="1:11" ht="15.75" customHeight="1">
      <c r="A730" s="1895"/>
      <c r="B730" s="1895"/>
      <c r="C730" s="1895"/>
      <c r="D730" s="1895"/>
      <c r="E730" s="1895"/>
      <c r="F730" s="1895"/>
      <c r="G730" s="1895"/>
      <c r="H730" s="1895"/>
      <c r="I730" s="1895"/>
      <c r="J730" s="1895"/>
      <c r="K730" s="1895"/>
    </row>
    <row r="731" spans="1:11" ht="15.75" customHeight="1">
      <c r="A731" s="1895"/>
      <c r="B731" s="1895"/>
      <c r="C731" s="1895"/>
      <c r="D731" s="1895"/>
      <c r="E731" s="1895"/>
      <c r="F731" s="1895"/>
      <c r="G731" s="1895"/>
      <c r="H731" s="1895"/>
      <c r="I731" s="1895"/>
      <c r="J731" s="1895"/>
      <c r="K731" s="1895"/>
    </row>
    <row r="732" spans="1:11" ht="15.75" customHeight="1">
      <c r="A732" s="1895"/>
      <c r="B732" s="1895"/>
      <c r="C732" s="1895"/>
      <c r="D732" s="1895"/>
      <c r="E732" s="1895"/>
      <c r="F732" s="1895"/>
      <c r="G732" s="1895"/>
      <c r="H732" s="1895"/>
      <c r="I732" s="1895"/>
      <c r="J732" s="1895"/>
      <c r="K732" s="1895"/>
    </row>
    <row r="733" spans="1:11" ht="15.75" customHeight="1">
      <c r="A733" s="1895"/>
      <c r="B733" s="1895"/>
      <c r="C733" s="1895"/>
      <c r="D733" s="1895"/>
      <c r="E733" s="1895"/>
      <c r="F733" s="1895"/>
      <c r="G733" s="1895"/>
      <c r="H733" s="1895"/>
      <c r="I733" s="1895"/>
      <c r="J733" s="1895"/>
      <c r="K733" s="1895"/>
    </row>
    <row r="734" spans="1:11" ht="15.75" customHeight="1">
      <c r="A734" s="1895"/>
      <c r="B734" s="1895"/>
      <c r="C734" s="1895"/>
      <c r="D734" s="1895"/>
      <c r="E734" s="1895"/>
      <c r="F734" s="1895"/>
      <c r="G734" s="1895"/>
      <c r="H734" s="1895"/>
      <c r="I734" s="1895"/>
      <c r="J734" s="1895"/>
      <c r="K734" s="1895"/>
    </row>
    <row r="735" spans="1:11" ht="15.75" customHeight="1">
      <c r="A735" s="1895"/>
      <c r="B735" s="1895"/>
      <c r="C735" s="1895"/>
      <c r="D735" s="1895"/>
      <c r="E735" s="1895"/>
      <c r="F735" s="1895"/>
      <c r="G735" s="1895"/>
      <c r="H735" s="1895"/>
      <c r="I735" s="1895"/>
      <c r="J735" s="1895"/>
      <c r="K735" s="1895"/>
    </row>
    <row r="736" spans="1:11" ht="15.75" customHeight="1">
      <c r="A736" s="1895"/>
      <c r="B736" s="1895"/>
      <c r="C736" s="1895"/>
      <c r="D736" s="1895"/>
      <c r="E736" s="1895"/>
      <c r="F736" s="1895"/>
      <c r="G736" s="1895"/>
      <c r="H736" s="1895"/>
      <c r="I736" s="1895"/>
      <c r="J736" s="1895"/>
      <c r="K736" s="1895"/>
    </row>
    <row r="737" spans="1:11" ht="15.75" customHeight="1">
      <c r="A737" s="1895"/>
      <c r="B737" s="1895"/>
      <c r="C737" s="1895"/>
      <c r="D737" s="1895"/>
      <c r="E737" s="1895"/>
      <c r="F737" s="1895"/>
      <c r="G737" s="1895"/>
      <c r="H737" s="1895"/>
      <c r="I737" s="1895"/>
      <c r="J737" s="1895"/>
      <c r="K737" s="1895"/>
    </row>
    <row r="738" spans="1:11" ht="15.75" customHeight="1">
      <c r="A738" s="1895"/>
      <c r="B738" s="1895"/>
      <c r="C738" s="1895"/>
      <c r="D738" s="1895"/>
      <c r="E738" s="1895"/>
      <c r="F738" s="1895"/>
      <c r="G738" s="1895"/>
      <c r="H738" s="1895"/>
      <c r="I738" s="1895"/>
      <c r="J738" s="1895"/>
      <c r="K738" s="1895"/>
    </row>
    <row r="739" spans="1:11" ht="15.75" customHeight="1">
      <c r="A739" s="1895"/>
      <c r="B739" s="1895"/>
      <c r="C739" s="1895"/>
      <c r="D739" s="1895"/>
      <c r="E739" s="1895"/>
      <c r="F739" s="1895"/>
      <c r="G739" s="1895"/>
      <c r="H739" s="1895"/>
      <c r="I739" s="1895"/>
      <c r="J739" s="1895"/>
      <c r="K739" s="1895"/>
    </row>
    <row r="740" spans="1:11" ht="15.75" customHeight="1">
      <c r="A740" s="1895"/>
      <c r="B740" s="1895"/>
      <c r="C740" s="1895"/>
      <c r="D740" s="1895"/>
      <c r="E740" s="1895"/>
      <c r="F740" s="1895"/>
      <c r="G740" s="1895"/>
      <c r="H740" s="1895"/>
      <c r="I740" s="1895"/>
      <c r="J740" s="1895"/>
      <c r="K740" s="1895"/>
    </row>
    <row r="741" spans="1:11" ht="15.75" customHeight="1">
      <c r="A741" s="1895"/>
      <c r="B741" s="1895"/>
      <c r="C741" s="1895"/>
      <c r="D741" s="1895"/>
      <c r="E741" s="1895"/>
      <c r="F741" s="1895"/>
      <c r="G741" s="1895"/>
      <c r="H741" s="1895"/>
      <c r="I741" s="1895"/>
      <c r="J741" s="1895"/>
      <c r="K741" s="1895"/>
    </row>
    <row r="742" spans="1:11" ht="15.75" customHeight="1">
      <c r="A742" s="1895"/>
      <c r="B742" s="1895"/>
      <c r="C742" s="1895"/>
      <c r="D742" s="1895"/>
      <c r="E742" s="1895"/>
      <c r="F742" s="1895"/>
      <c r="G742" s="1895"/>
      <c r="H742" s="1895"/>
      <c r="I742" s="1895"/>
      <c r="J742" s="1895"/>
      <c r="K742" s="1895"/>
    </row>
    <row r="743" spans="1:11" ht="15.75" customHeight="1">
      <c r="A743" s="1895"/>
      <c r="B743" s="1895"/>
      <c r="C743" s="1895"/>
      <c r="D743" s="1895"/>
      <c r="E743" s="1895"/>
      <c r="F743" s="1895"/>
      <c r="G743" s="1895"/>
      <c r="H743" s="1895"/>
      <c r="I743" s="1895"/>
      <c r="J743" s="1895"/>
      <c r="K743" s="1895"/>
    </row>
    <row r="744" spans="1:11" ht="15.75" customHeight="1">
      <c r="A744" s="1895"/>
      <c r="B744" s="1895"/>
      <c r="C744" s="1895"/>
      <c r="D744" s="1895"/>
      <c r="E744" s="1895"/>
      <c r="F744" s="1895"/>
      <c r="G744" s="1895"/>
      <c r="H744" s="1895"/>
      <c r="I744" s="1895"/>
      <c r="J744" s="1895"/>
      <c r="K744" s="1895"/>
    </row>
    <row r="745" spans="1:11" ht="15.75" customHeight="1">
      <c r="A745" s="1895"/>
      <c r="B745" s="1895"/>
      <c r="C745" s="1895"/>
      <c r="D745" s="1895"/>
      <c r="E745" s="1895"/>
      <c r="F745" s="1895"/>
      <c r="G745" s="1895"/>
      <c r="H745" s="1895"/>
      <c r="I745" s="1895"/>
      <c r="J745" s="1895"/>
      <c r="K745" s="1895"/>
    </row>
    <row r="746" spans="1:11" ht="15.75" customHeight="1">
      <c r="A746" s="1895"/>
      <c r="B746" s="1895"/>
      <c r="C746" s="1895"/>
      <c r="D746" s="1895"/>
      <c r="E746" s="1895"/>
      <c r="F746" s="1895"/>
      <c r="G746" s="1895"/>
      <c r="H746" s="1895"/>
      <c r="I746" s="1895"/>
      <c r="J746" s="1895"/>
      <c r="K746" s="1895"/>
    </row>
    <row r="747" spans="1:11" ht="15.75" customHeight="1">
      <c r="A747" s="1895"/>
      <c r="B747" s="1895"/>
      <c r="C747" s="1895"/>
      <c r="D747" s="1895"/>
      <c r="E747" s="1895"/>
      <c r="F747" s="1895"/>
      <c r="G747" s="1895"/>
      <c r="H747" s="1895"/>
      <c r="I747" s="1895"/>
      <c r="J747" s="1895"/>
      <c r="K747" s="1895"/>
    </row>
    <row r="748" spans="1:11" ht="15.75" customHeight="1">
      <c r="A748" s="1895"/>
      <c r="B748" s="1895"/>
      <c r="C748" s="1895"/>
      <c r="D748" s="1895"/>
      <c r="E748" s="1895"/>
      <c r="F748" s="1895"/>
      <c r="G748" s="1895"/>
      <c r="H748" s="1895"/>
      <c r="I748" s="1895"/>
      <c r="J748" s="1895"/>
      <c r="K748" s="1895"/>
    </row>
    <row r="749" spans="1:11" ht="15.75" customHeight="1">
      <c r="A749" s="1895"/>
      <c r="B749" s="1895"/>
      <c r="C749" s="1895"/>
      <c r="D749" s="1895"/>
      <c r="E749" s="1895"/>
      <c r="F749" s="1895"/>
      <c r="G749" s="1895"/>
      <c r="H749" s="1895"/>
      <c r="I749" s="1895"/>
      <c r="J749" s="1895"/>
      <c r="K749" s="1895"/>
    </row>
    <row r="750" spans="1:11" ht="15.75" customHeight="1">
      <c r="A750" s="1895"/>
      <c r="B750" s="1895"/>
      <c r="C750" s="1895"/>
      <c r="D750" s="1895"/>
      <c r="E750" s="1895"/>
      <c r="F750" s="1895"/>
      <c r="G750" s="1895"/>
      <c r="H750" s="1895"/>
      <c r="I750" s="1895"/>
      <c r="J750" s="1895"/>
      <c r="K750" s="1895"/>
    </row>
    <row r="751" spans="1:11" ht="15.75" customHeight="1">
      <c r="A751" s="1895"/>
      <c r="B751" s="1895"/>
      <c r="C751" s="1895"/>
      <c r="D751" s="1895"/>
      <c r="E751" s="1895"/>
      <c r="F751" s="1895"/>
      <c r="G751" s="1895"/>
      <c r="H751" s="1895"/>
      <c r="I751" s="1895"/>
      <c r="J751" s="1895"/>
      <c r="K751" s="1895"/>
    </row>
    <row r="752" spans="1:11" ht="15.75" customHeight="1">
      <c r="A752" s="1895"/>
      <c r="B752" s="1895"/>
      <c r="C752" s="1895"/>
      <c r="D752" s="1895"/>
      <c r="E752" s="1895"/>
      <c r="F752" s="1895"/>
      <c r="G752" s="1895"/>
      <c r="H752" s="1895"/>
      <c r="I752" s="1895"/>
      <c r="J752" s="1895"/>
      <c r="K752" s="1895"/>
    </row>
    <row r="753" spans="1:11" ht="15.75" customHeight="1">
      <c r="A753" s="1895"/>
      <c r="B753" s="1895"/>
      <c r="C753" s="1895"/>
      <c r="D753" s="1895"/>
      <c r="E753" s="1895"/>
      <c r="F753" s="1895"/>
      <c r="G753" s="1895"/>
      <c r="H753" s="1895"/>
      <c r="I753" s="1895"/>
      <c r="J753" s="1895"/>
      <c r="K753" s="1895"/>
    </row>
    <row r="754" spans="1:11" ht="15.75" customHeight="1">
      <c r="A754" s="1895"/>
      <c r="B754" s="1895"/>
      <c r="C754" s="1895"/>
      <c r="D754" s="1895"/>
      <c r="E754" s="1895"/>
      <c r="F754" s="1895"/>
      <c r="G754" s="1895"/>
      <c r="H754" s="1895"/>
      <c r="I754" s="1895"/>
      <c r="J754" s="1895"/>
      <c r="K754" s="1895"/>
    </row>
    <row r="755" spans="1:11" ht="15.75" customHeight="1">
      <c r="A755" s="1895"/>
      <c r="B755" s="1895"/>
      <c r="C755" s="1895"/>
      <c r="D755" s="1895"/>
      <c r="E755" s="1895"/>
      <c r="F755" s="1895"/>
      <c r="G755" s="1895"/>
      <c r="H755" s="1895"/>
      <c r="I755" s="1895"/>
      <c r="J755" s="1895"/>
      <c r="K755" s="1895"/>
    </row>
    <row r="756" spans="1:11" ht="15.75" customHeight="1">
      <c r="A756" s="1895"/>
      <c r="B756" s="1895"/>
      <c r="C756" s="1895"/>
      <c r="D756" s="1895"/>
      <c r="E756" s="1895"/>
      <c r="F756" s="1895"/>
      <c r="G756" s="1895"/>
      <c r="H756" s="1895"/>
      <c r="I756" s="1895"/>
      <c r="J756" s="1895"/>
      <c r="K756" s="1895"/>
    </row>
    <row r="757" spans="1:11" ht="15.75" customHeight="1">
      <c r="A757" s="1895"/>
      <c r="B757" s="1895"/>
      <c r="C757" s="1895"/>
      <c r="D757" s="1895"/>
      <c r="E757" s="1895"/>
      <c r="F757" s="1895"/>
      <c r="G757" s="1895"/>
      <c r="H757" s="1895"/>
      <c r="I757" s="1895"/>
      <c r="J757" s="1895"/>
      <c r="K757" s="1895"/>
    </row>
    <row r="758" spans="1:11" ht="15.75" customHeight="1">
      <c r="A758" s="1895"/>
      <c r="B758" s="1895"/>
      <c r="C758" s="1895"/>
      <c r="D758" s="1895"/>
      <c r="E758" s="1895"/>
      <c r="F758" s="1895"/>
      <c r="G758" s="1895"/>
      <c r="H758" s="1895"/>
      <c r="I758" s="1895"/>
      <c r="J758" s="1895"/>
      <c r="K758" s="1895"/>
    </row>
    <row r="759" spans="1:11" ht="15.75" customHeight="1">
      <c r="A759" s="1895"/>
      <c r="B759" s="1895"/>
      <c r="C759" s="1895"/>
      <c r="D759" s="1895"/>
      <c r="E759" s="1895"/>
      <c r="F759" s="1895"/>
      <c r="G759" s="1895"/>
      <c r="H759" s="1895"/>
      <c r="I759" s="1895"/>
      <c r="J759" s="1895"/>
      <c r="K759" s="1895"/>
    </row>
    <row r="760" spans="1:11" ht="15.75" customHeight="1">
      <c r="A760" s="1895"/>
      <c r="B760" s="1895"/>
      <c r="C760" s="1895"/>
      <c r="D760" s="1895"/>
      <c r="E760" s="1895"/>
      <c r="F760" s="1895"/>
      <c r="G760" s="1895"/>
      <c r="H760" s="1895"/>
      <c r="I760" s="1895"/>
      <c r="J760" s="1895"/>
      <c r="K760" s="1895"/>
    </row>
    <row r="761" spans="1:11" ht="15.75" customHeight="1">
      <c r="A761" s="1895"/>
      <c r="B761" s="1895"/>
      <c r="C761" s="1895"/>
      <c r="D761" s="1895"/>
      <c r="E761" s="1895"/>
      <c r="F761" s="1895"/>
      <c r="G761" s="1895"/>
      <c r="H761" s="1895"/>
      <c r="I761" s="1895"/>
      <c r="J761" s="1895"/>
      <c r="K761" s="1895"/>
    </row>
    <row r="762" spans="1:11" ht="15.75" customHeight="1">
      <c r="A762" s="1895"/>
      <c r="B762" s="1895"/>
      <c r="C762" s="1895"/>
      <c r="D762" s="1895"/>
      <c r="E762" s="1895"/>
      <c r="F762" s="1895"/>
      <c r="G762" s="1895"/>
      <c r="H762" s="1895"/>
      <c r="I762" s="1895"/>
      <c r="J762" s="1895"/>
      <c r="K762" s="1895"/>
    </row>
    <row r="763" spans="1:11" ht="15.75" customHeight="1">
      <c r="A763" s="1895"/>
      <c r="B763" s="1895"/>
      <c r="C763" s="1895"/>
      <c r="D763" s="1895"/>
      <c r="E763" s="1895"/>
      <c r="F763" s="1895"/>
      <c r="G763" s="1895"/>
      <c r="H763" s="1895"/>
      <c r="I763" s="1895"/>
      <c r="J763" s="1895"/>
      <c r="K763" s="1895"/>
    </row>
    <row r="764" spans="1:11" ht="15.75" customHeight="1">
      <c r="A764" s="1895"/>
      <c r="B764" s="1895"/>
      <c r="C764" s="1895"/>
      <c r="D764" s="1895"/>
      <c r="E764" s="1895"/>
      <c r="F764" s="1895"/>
      <c r="G764" s="1895"/>
      <c r="H764" s="1895"/>
      <c r="I764" s="1895"/>
      <c r="J764" s="1895"/>
      <c r="K764" s="1895"/>
    </row>
    <row r="765" spans="1:11" ht="15.75" customHeight="1">
      <c r="A765" s="1895"/>
      <c r="B765" s="1895"/>
      <c r="C765" s="1895"/>
      <c r="D765" s="1895"/>
      <c r="E765" s="1895"/>
      <c r="F765" s="1895"/>
      <c r="G765" s="1895"/>
      <c r="H765" s="1895"/>
      <c r="I765" s="1895"/>
      <c r="J765" s="1895"/>
      <c r="K765" s="1895"/>
    </row>
    <row r="766" spans="1:11" ht="15.75" customHeight="1">
      <c r="A766" s="1895"/>
      <c r="B766" s="1895"/>
      <c r="C766" s="1895"/>
      <c r="D766" s="1895"/>
      <c r="E766" s="1895"/>
      <c r="F766" s="1895"/>
      <c r="G766" s="1895"/>
      <c r="H766" s="1895"/>
      <c r="I766" s="1895"/>
      <c r="J766" s="1895"/>
      <c r="K766" s="1895"/>
    </row>
    <row r="767" spans="1:11" ht="15.75" customHeight="1">
      <c r="A767" s="1895"/>
      <c r="B767" s="1895"/>
      <c r="C767" s="1895"/>
      <c r="D767" s="1895"/>
      <c r="E767" s="1895"/>
      <c r="F767" s="1895"/>
      <c r="G767" s="1895"/>
      <c r="H767" s="1895"/>
      <c r="I767" s="1895"/>
      <c r="J767" s="1895"/>
      <c r="K767" s="1895"/>
    </row>
    <row r="768" spans="1:11" ht="15.75" customHeight="1">
      <c r="A768" s="1895"/>
      <c r="B768" s="1895"/>
      <c r="C768" s="1895"/>
      <c r="D768" s="1895"/>
      <c r="E768" s="1895"/>
      <c r="F768" s="1895"/>
      <c r="G768" s="1895"/>
      <c r="H768" s="1895"/>
      <c r="I768" s="1895"/>
      <c r="J768" s="1895"/>
      <c r="K768" s="1895"/>
    </row>
    <row r="769" spans="1:11" ht="15.75" customHeight="1">
      <c r="A769" s="1895"/>
      <c r="B769" s="1895"/>
      <c r="C769" s="1895"/>
      <c r="D769" s="1895"/>
      <c r="E769" s="1895"/>
      <c r="F769" s="1895"/>
      <c r="G769" s="1895"/>
      <c r="H769" s="1895"/>
      <c r="I769" s="1895"/>
      <c r="J769" s="1895"/>
      <c r="K769" s="1895"/>
    </row>
    <row r="770" spans="1:11" ht="15.75" customHeight="1">
      <c r="A770" s="1895"/>
      <c r="B770" s="1895"/>
      <c r="C770" s="1895"/>
      <c r="D770" s="1895"/>
      <c r="E770" s="1895"/>
      <c r="F770" s="1895"/>
      <c r="G770" s="1895"/>
      <c r="H770" s="1895"/>
      <c r="I770" s="1895"/>
      <c r="J770" s="1895"/>
      <c r="K770" s="1895"/>
    </row>
    <row r="771" spans="1:11" ht="15.75" customHeight="1">
      <c r="A771" s="1895"/>
      <c r="B771" s="1895"/>
      <c r="C771" s="1895"/>
      <c r="D771" s="1895"/>
      <c r="E771" s="1895"/>
      <c r="F771" s="1895"/>
      <c r="G771" s="1895"/>
      <c r="H771" s="1895"/>
      <c r="I771" s="1895"/>
      <c r="J771" s="1895"/>
      <c r="K771" s="1895"/>
    </row>
    <row r="772" spans="1:11" ht="15.75" customHeight="1">
      <c r="A772" s="1895"/>
      <c r="B772" s="1895"/>
      <c r="C772" s="1895"/>
      <c r="D772" s="1895"/>
      <c r="E772" s="1895"/>
      <c r="F772" s="1895"/>
      <c r="G772" s="1895"/>
      <c r="H772" s="1895"/>
      <c r="I772" s="1895"/>
      <c r="J772" s="1895"/>
      <c r="K772" s="1895"/>
    </row>
    <row r="773" spans="1:11" ht="15.75" customHeight="1">
      <c r="A773" s="1895"/>
      <c r="B773" s="1895"/>
      <c r="C773" s="1895"/>
      <c r="D773" s="1895"/>
      <c r="E773" s="1895"/>
      <c r="F773" s="1895"/>
      <c r="G773" s="1895"/>
      <c r="H773" s="1895"/>
      <c r="I773" s="1895"/>
      <c r="J773" s="1895"/>
      <c r="K773" s="1895"/>
    </row>
    <row r="774" spans="1:11" ht="15.75" customHeight="1">
      <c r="A774" s="1895"/>
      <c r="B774" s="1895"/>
      <c r="C774" s="1895"/>
      <c r="D774" s="1895"/>
      <c r="E774" s="1895"/>
      <c r="F774" s="1895"/>
      <c r="G774" s="1895"/>
      <c r="H774" s="1895"/>
      <c r="I774" s="1895"/>
      <c r="J774" s="1895"/>
      <c r="K774" s="1895"/>
    </row>
    <row r="775" spans="1:11" ht="15.75" customHeight="1">
      <c r="A775" s="1895"/>
      <c r="B775" s="1895"/>
      <c r="C775" s="1895"/>
      <c r="D775" s="1895"/>
      <c r="E775" s="1895"/>
      <c r="F775" s="1895"/>
      <c r="G775" s="1895"/>
      <c r="H775" s="1895"/>
      <c r="I775" s="1895"/>
      <c r="J775" s="1895"/>
      <c r="K775" s="1895"/>
    </row>
    <row r="776" spans="1:11" ht="15.75" customHeight="1">
      <c r="A776" s="1895"/>
      <c r="B776" s="1895"/>
      <c r="C776" s="1895"/>
      <c r="D776" s="1895"/>
      <c r="E776" s="1895"/>
      <c r="F776" s="1895"/>
      <c r="G776" s="1895"/>
      <c r="H776" s="1895"/>
      <c r="I776" s="1895"/>
      <c r="J776" s="1895"/>
      <c r="K776" s="1895"/>
    </row>
    <row r="777" spans="1:11" ht="15.75" customHeight="1">
      <c r="A777" s="1895"/>
      <c r="B777" s="1895"/>
      <c r="C777" s="1895"/>
      <c r="D777" s="1895"/>
      <c r="E777" s="1895"/>
      <c r="F777" s="1895"/>
      <c r="G777" s="1895"/>
      <c r="H777" s="1895"/>
      <c r="I777" s="1895"/>
      <c r="J777" s="1895"/>
      <c r="K777" s="1895"/>
    </row>
    <row r="778" spans="1:11" ht="15.75" customHeight="1">
      <c r="A778" s="1895"/>
      <c r="B778" s="1895"/>
      <c r="C778" s="1895"/>
      <c r="D778" s="1895"/>
      <c r="E778" s="1895"/>
      <c r="F778" s="1895"/>
      <c r="G778" s="1895"/>
      <c r="H778" s="1895"/>
      <c r="I778" s="1895"/>
      <c r="J778" s="1895"/>
      <c r="K778" s="1895"/>
    </row>
    <row r="779" spans="1:11" ht="15.75" customHeight="1">
      <c r="A779" s="1895"/>
      <c r="B779" s="1895"/>
      <c r="C779" s="1895"/>
      <c r="D779" s="1895"/>
      <c r="E779" s="1895"/>
      <c r="F779" s="1895"/>
      <c r="G779" s="1895"/>
      <c r="H779" s="1895"/>
      <c r="I779" s="1895"/>
      <c r="J779" s="1895"/>
      <c r="K779" s="1895"/>
    </row>
    <row r="780" spans="1:11" ht="15.75" customHeight="1">
      <c r="A780" s="1895"/>
      <c r="B780" s="1895"/>
      <c r="C780" s="1895"/>
      <c r="D780" s="1895"/>
      <c r="E780" s="1895"/>
      <c r="F780" s="1895"/>
      <c r="G780" s="1895"/>
      <c r="H780" s="1895"/>
      <c r="I780" s="1895"/>
      <c r="J780" s="1895"/>
      <c r="K780" s="1895"/>
    </row>
    <row r="781" spans="1:11" ht="15.75" customHeight="1">
      <c r="A781" s="1895"/>
      <c r="B781" s="1895"/>
      <c r="C781" s="1895"/>
      <c r="D781" s="1895"/>
      <c r="E781" s="1895"/>
      <c r="F781" s="1895"/>
      <c r="G781" s="1895"/>
      <c r="H781" s="1895"/>
      <c r="I781" s="1895"/>
      <c r="J781" s="1895"/>
      <c r="K781" s="1895"/>
    </row>
    <row r="782" spans="1:11" ht="15.75" customHeight="1">
      <c r="A782" s="1895"/>
      <c r="B782" s="1895"/>
      <c r="C782" s="1895"/>
      <c r="D782" s="1895"/>
      <c r="E782" s="1895"/>
      <c r="F782" s="1895"/>
      <c r="G782" s="1895"/>
      <c r="H782" s="1895"/>
      <c r="I782" s="1895"/>
      <c r="J782" s="1895"/>
      <c r="K782" s="1895"/>
    </row>
    <row r="783" spans="1:11" ht="15.75" customHeight="1">
      <c r="A783" s="1895"/>
      <c r="B783" s="1895"/>
      <c r="C783" s="1895"/>
      <c r="D783" s="1895"/>
      <c r="E783" s="1895"/>
      <c r="F783" s="1895"/>
      <c r="G783" s="1895"/>
      <c r="H783" s="1895"/>
      <c r="I783" s="1895"/>
      <c r="J783" s="1895"/>
      <c r="K783" s="1895"/>
    </row>
    <row r="784" spans="1:11" ht="15.75" customHeight="1">
      <c r="A784" s="1895"/>
      <c r="B784" s="1895"/>
      <c r="C784" s="1895"/>
      <c r="D784" s="1895"/>
      <c r="E784" s="1895"/>
      <c r="F784" s="1895"/>
      <c r="G784" s="1895"/>
      <c r="H784" s="1895"/>
      <c r="I784" s="1895"/>
      <c r="J784" s="1895"/>
      <c r="K784" s="1895"/>
    </row>
    <row r="785" spans="1:11" ht="15.75" customHeight="1">
      <c r="A785" s="1895"/>
      <c r="B785" s="1895"/>
      <c r="C785" s="1895"/>
      <c r="D785" s="1895"/>
      <c r="E785" s="1895"/>
      <c r="F785" s="1895"/>
      <c r="G785" s="1895"/>
      <c r="H785" s="1895"/>
      <c r="I785" s="1895"/>
      <c r="J785" s="1895"/>
      <c r="K785" s="1895"/>
    </row>
    <row r="786" spans="1:11" ht="15.75" customHeight="1">
      <c r="A786" s="1895"/>
      <c r="B786" s="1895"/>
      <c r="C786" s="1895"/>
      <c r="D786" s="1895"/>
      <c r="E786" s="1895"/>
      <c r="F786" s="1895"/>
      <c r="G786" s="1895"/>
      <c r="H786" s="1895"/>
      <c r="I786" s="1895"/>
      <c r="J786" s="1895"/>
      <c r="K786" s="1895"/>
    </row>
    <row r="787" spans="1:11" ht="15.75" customHeight="1">
      <c r="A787" s="1895"/>
      <c r="B787" s="1895"/>
      <c r="C787" s="1895"/>
      <c r="D787" s="1895"/>
      <c r="E787" s="1895"/>
      <c r="F787" s="1895"/>
      <c r="G787" s="1895"/>
      <c r="H787" s="1895"/>
      <c r="I787" s="1895"/>
      <c r="J787" s="1895"/>
      <c r="K787" s="1895"/>
    </row>
    <row r="788" spans="1:11" ht="15.75" customHeight="1">
      <c r="A788" s="1895"/>
      <c r="B788" s="1895"/>
      <c r="C788" s="1895"/>
      <c r="D788" s="1895"/>
      <c r="E788" s="1895"/>
      <c r="F788" s="1895"/>
      <c r="G788" s="1895"/>
      <c r="H788" s="1895"/>
      <c r="I788" s="1895"/>
      <c r="J788" s="1895"/>
      <c r="K788" s="1895"/>
    </row>
    <row r="789" spans="1:11" ht="15.75" customHeight="1">
      <c r="A789" s="1895"/>
      <c r="B789" s="1895"/>
      <c r="C789" s="1895"/>
      <c r="D789" s="1895"/>
      <c r="E789" s="1895"/>
      <c r="F789" s="1895"/>
      <c r="G789" s="1895"/>
      <c r="H789" s="1895"/>
      <c r="I789" s="1895"/>
      <c r="J789" s="1895"/>
      <c r="K789" s="1895"/>
    </row>
    <row r="790" spans="1:11" ht="15.75" customHeight="1">
      <c r="A790" s="1895"/>
      <c r="B790" s="1895"/>
      <c r="C790" s="1895"/>
      <c r="D790" s="1895"/>
      <c r="E790" s="1895"/>
      <c r="F790" s="1895"/>
      <c r="G790" s="1895"/>
      <c r="H790" s="1895"/>
      <c r="I790" s="1895"/>
      <c r="J790" s="1895"/>
      <c r="K790" s="1895"/>
    </row>
    <row r="791" spans="1:11" ht="15.75" customHeight="1">
      <c r="A791" s="1895"/>
      <c r="B791" s="1895"/>
      <c r="C791" s="1895"/>
      <c r="D791" s="1895"/>
      <c r="E791" s="1895"/>
      <c r="F791" s="1895"/>
      <c r="G791" s="1895"/>
      <c r="H791" s="1895"/>
      <c r="I791" s="1895"/>
      <c r="J791" s="1895"/>
      <c r="K791" s="1895"/>
    </row>
    <row r="792" spans="1:11" ht="15.75" customHeight="1">
      <c r="A792" s="1895"/>
      <c r="B792" s="1895"/>
      <c r="C792" s="1895"/>
      <c r="D792" s="1895"/>
      <c r="E792" s="1895"/>
      <c r="F792" s="1895"/>
      <c r="G792" s="1895"/>
      <c r="H792" s="1895"/>
      <c r="I792" s="1895"/>
      <c r="J792" s="1895"/>
      <c r="K792" s="1895"/>
    </row>
    <row r="793" spans="1:11" ht="15.75" customHeight="1">
      <c r="A793" s="1895"/>
      <c r="B793" s="1895"/>
      <c r="C793" s="1895"/>
      <c r="D793" s="1895"/>
      <c r="E793" s="1895"/>
      <c r="F793" s="1895"/>
      <c r="G793" s="1895"/>
      <c r="H793" s="1895"/>
      <c r="I793" s="1895"/>
      <c r="J793" s="1895"/>
      <c r="K793" s="1895"/>
    </row>
    <row r="794" spans="1:11" ht="15.75" customHeight="1">
      <c r="A794" s="1895"/>
      <c r="B794" s="1895"/>
      <c r="C794" s="1895"/>
      <c r="D794" s="1895"/>
      <c r="E794" s="1895"/>
      <c r="F794" s="1895"/>
      <c r="G794" s="1895"/>
      <c r="H794" s="1895"/>
      <c r="I794" s="1895"/>
      <c r="J794" s="1895"/>
      <c r="K794" s="1895"/>
    </row>
    <row r="795" spans="1:11" ht="15.75" customHeight="1">
      <c r="A795" s="1895"/>
      <c r="B795" s="1895"/>
      <c r="C795" s="1895"/>
      <c r="D795" s="1895"/>
      <c r="E795" s="1895"/>
      <c r="F795" s="1895"/>
      <c r="G795" s="1895"/>
      <c r="H795" s="1895"/>
      <c r="I795" s="1895"/>
      <c r="J795" s="1895"/>
      <c r="K795" s="1895"/>
    </row>
    <row r="796" spans="1:11" ht="15.75" customHeight="1">
      <c r="A796" s="1895"/>
      <c r="B796" s="1895"/>
      <c r="C796" s="1895"/>
      <c r="D796" s="1895"/>
      <c r="E796" s="1895"/>
      <c r="F796" s="1895"/>
      <c r="G796" s="1895"/>
      <c r="H796" s="1895"/>
      <c r="I796" s="1895"/>
      <c r="J796" s="1895"/>
      <c r="K796" s="1895"/>
    </row>
    <row r="797" spans="1:11" ht="15.75" customHeight="1">
      <c r="A797" s="1895"/>
      <c r="B797" s="1895"/>
      <c r="C797" s="1895"/>
      <c r="D797" s="1895"/>
      <c r="E797" s="1895"/>
      <c r="F797" s="1895"/>
      <c r="G797" s="1895"/>
      <c r="H797" s="1895"/>
      <c r="I797" s="1895"/>
      <c r="J797" s="1895"/>
      <c r="K797" s="1895"/>
    </row>
    <row r="798" spans="1:11" ht="15.75" customHeight="1">
      <c r="A798" s="1895"/>
      <c r="B798" s="1895"/>
      <c r="C798" s="1895"/>
      <c r="D798" s="1895"/>
      <c r="E798" s="1895"/>
      <c r="F798" s="1895"/>
      <c r="G798" s="1895"/>
      <c r="H798" s="1895"/>
      <c r="I798" s="1895"/>
      <c r="J798" s="1895"/>
      <c r="K798" s="1895"/>
    </row>
    <row r="799" spans="1:11" ht="15.75" customHeight="1">
      <c r="A799" s="1895"/>
      <c r="B799" s="1895"/>
      <c r="C799" s="1895"/>
      <c r="D799" s="1895"/>
      <c r="E799" s="1895"/>
      <c r="F799" s="1895"/>
      <c r="G799" s="1895"/>
      <c r="H799" s="1895"/>
      <c r="I799" s="1895"/>
      <c r="J799" s="1895"/>
      <c r="K799" s="1895"/>
    </row>
    <row r="800" spans="1:11" ht="15.75" customHeight="1">
      <c r="A800" s="1895"/>
      <c r="B800" s="1895"/>
      <c r="C800" s="1895"/>
      <c r="D800" s="1895"/>
      <c r="E800" s="1895"/>
      <c r="F800" s="1895"/>
      <c r="G800" s="1895"/>
      <c r="H800" s="1895"/>
      <c r="I800" s="1895"/>
      <c r="J800" s="1895"/>
      <c r="K800" s="1895"/>
    </row>
    <row r="801" spans="1:11" ht="15.75" customHeight="1">
      <c r="A801" s="1895"/>
      <c r="B801" s="1895"/>
      <c r="C801" s="1895"/>
      <c r="D801" s="1895"/>
      <c r="E801" s="1895"/>
      <c r="F801" s="1895"/>
      <c r="G801" s="1895"/>
      <c r="H801" s="1895"/>
      <c r="I801" s="1895"/>
      <c r="J801" s="1895"/>
      <c r="K801" s="1895"/>
    </row>
    <row r="802" spans="1:11" ht="15.75" customHeight="1">
      <c r="A802" s="1895"/>
      <c r="B802" s="1895"/>
      <c r="C802" s="1895"/>
      <c r="D802" s="1895"/>
      <c r="E802" s="1895"/>
      <c r="F802" s="1895"/>
      <c r="G802" s="1895"/>
      <c r="H802" s="1895"/>
      <c r="I802" s="1895"/>
      <c r="J802" s="1895"/>
      <c r="K802" s="1895"/>
    </row>
    <row r="803" spans="1:11" ht="15.75" customHeight="1">
      <c r="A803" s="1895"/>
      <c r="B803" s="1895"/>
      <c r="C803" s="1895"/>
      <c r="D803" s="1895"/>
      <c r="E803" s="1895"/>
      <c r="F803" s="1895"/>
      <c r="G803" s="1895"/>
      <c r="H803" s="1895"/>
      <c r="I803" s="1895"/>
      <c r="J803" s="1895"/>
      <c r="K803" s="1895"/>
    </row>
    <row r="804" spans="1:11" ht="15.75" customHeight="1">
      <c r="A804" s="1895"/>
      <c r="B804" s="1895"/>
      <c r="C804" s="1895"/>
      <c r="D804" s="1895"/>
      <c r="E804" s="1895"/>
      <c r="F804" s="1895"/>
      <c r="G804" s="1895"/>
      <c r="H804" s="1895"/>
      <c r="I804" s="1895"/>
      <c r="J804" s="1895"/>
      <c r="K804" s="1895"/>
    </row>
    <row r="805" spans="1:11" ht="15.75" customHeight="1">
      <c r="A805" s="1895"/>
      <c r="B805" s="1895"/>
      <c r="C805" s="1895"/>
      <c r="D805" s="1895"/>
      <c r="E805" s="1895"/>
      <c r="F805" s="1895"/>
      <c r="G805" s="1895"/>
      <c r="H805" s="1895"/>
      <c r="I805" s="1895"/>
      <c r="J805" s="1895"/>
      <c r="K805" s="1895"/>
    </row>
    <row r="806" spans="1:11" ht="15.75" customHeight="1">
      <c r="A806" s="1895"/>
      <c r="B806" s="1895"/>
      <c r="C806" s="1895"/>
      <c r="D806" s="1895"/>
      <c r="E806" s="1895"/>
      <c r="F806" s="1895"/>
      <c r="G806" s="1895"/>
      <c r="H806" s="1895"/>
      <c r="I806" s="1895"/>
      <c r="J806" s="1895"/>
      <c r="K806" s="1895"/>
    </row>
    <row r="807" spans="1:11" ht="15.75" customHeight="1">
      <c r="A807" s="1895"/>
      <c r="B807" s="1895"/>
      <c r="C807" s="1895"/>
      <c r="D807" s="1895"/>
      <c r="E807" s="1895"/>
      <c r="F807" s="1895"/>
      <c r="G807" s="1895"/>
      <c r="H807" s="1895"/>
      <c r="I807" s="1895"/>
      <c r="J807" s="1895"/>
      <c r="K807" s="1895"/>
    </row>
    <row r="808" spans="1:11" ht="15.75" customHeight="1">
      <c r="A808" s="1895"/>
      <c r="B808" s="1895"/>
      <c r="C808" s="1895"/>
      <c r="D808" s="1895"/>
      <c r="E808" s="1895"/>
      <c r="F808" s="1895"/>
      <c r="G808" s="1895"/>
      <c r="H808" s="1895"/>
      <c r="I808" s="1895"/>
      <c r="J808" s="1895"/>
      <c r="K808" s="1895"/>
    </row>
    <row r="809" spans="1:11" ht="15.75" customHeight="1">
      <c r="A809" s="1895"/>
      <c r="B809" s="1895"/>
      <c r="C809" s="1895"/>
      <c r="D809" s="1895"/>
      <c r="E809" s="1895"/>
      <c r="F809" s="1895"/>
      <c r="G809" s="1895"/>
      <c r="H809" s="1895"/>
      <c r="I809" s="1895"/>
      <c r="J809" s="1895"/>
      <c r="K809" s="1895"/>
    </row>
    <row r="810" spans="1:11" ht="15.75" customHeight="1">
      <c r="A810" s="1895"/>
      <c r="B810" s="1895"/>
      <c r="C810" s="1895"/>
      <c r="D810" s="1895"/>
      <c r="E810" s="1895"/>
      <c r="F810" s="1895"/>
      <c r="G810" s="1895"/>
      <c r="H810" s="1895"/>
      <c r="I810" s="1895"/>
      <c r="J810" s="1895"/>
      <c r="K810" s="1895"/>
    </row>
    <row r="811" spans="1:11" ht="15.75" customHeight="1">
      <c r="A811" s="1895"/>
      <c r="B811" s="1895"/>
      <c r="C811" s="1895"/>
      <c r="D811" s="1895"/>
      <c r="E811" s="1895"/>
      <c r="F811" s="1895"/>
      <c r="G811" s="1895"/>
      <c r="H811" s="1895"/>
      <c r="I811" s="1895"/>
      <c r="J811" s="1895"/>
      <c r="K811" s="1895"/>
    </row>
    <row r="812" spans="1:11" ht="15.75" customHeight="1">
      <c r="A812" s="1895"/>
      <c r="B812" s="1895"/>
      <c r="C812" s="1895"/>
      <c r="D812" s="1895"/>
      <c r="E812" s="1895"/>
      <c r="F812" s="1895"/>
      <c r="G812" s="1895"/>
      <c r="H812" s="1895"/>
      <c r="I812" s="1895"/>
      <c r="J812" s="1895"/>
      <c r="K812" s="1895"/>
    </row>
    <row r="813" spans="1:11" ht="15.75" customHeight="1">
      <c r="A813" s="1895"/>
      <c r="B813" s="1895"/>
      <c r="C813" s="1895"/>
      <c r="D813" s="1895"/>
      <c r="E813" s="1895"/>
      <c r="F813" s="1895"/>
      <c r="G813" s="1895"/>
      <c r="H813" s="1895"/>
      <c r="I813" s="1895"/>
      <c r="J813" s="1895"/>
      <c r="K813" s="1895"/>
    </row>
    <row r="814" spans="1:11" ht="15.75" customHeight="1">
      <c r="A814" s="1895"/>
      <c r="B814" s="1895"/>
      <c r="C814" s="1895"/>
      <c r="D814" s="1895"/>
      <c r="E814" s="1895"/>
      <c r="F814" s="1895"/>
      <c r="G814" s="1895"/>
      <c r="H814" s="1895"/>
      <c r="I814" s="1895"/>
      <c r="J814" s="1895"/>
      <c r="K814" s="1895"/>
    </row>
    <row r="815" spans="1:11" ht="15.75" customHeight="1">
      <c r="A815" s="1895"/>
      <c r="B815" s="1895"/>
      <c r="C815" s="1895"/>
      <c r="D815" s="1895"/>
      <c r="E815" s="1895"/>
      <c r="F815" s="1895"/>
      <c r="G815" s="1895"/>
      <c r="H815" s="1895"/>
      <c r="I815" s="1895"/>
      <c r="J815" s="1895"/>
      <c r="K815" s="1895"/>
    </row>
    <row r="816" spans="1:11" ht="15.75" customHeight="1">
      <c r="A816" s="1895"/>
      <c r="B816" s="1895"/>
      <c r="C816" s="1895"/>
      <c r="D816" s="1895"/>
      <c r="E816" s="1895"/>
      <c r="F816" s="1895"/>
      <c r="G816" s="1895"/>
      <c r="H816" s="1895"/>
      <c r="I816" s="1895"/>
      <c r="J816" s="1895"/>
      <c r="K816" s="1895"/>
    </row>
    <row r="817" spans="1:11" ht="15.75" customHeight="1">
      <c r="A817" s="1895"/>
      <c r="B817" s="1895"/>
      <c r="C817" s="1895"/>
      <c r="D817" s="1895"/>
      <c r="E817" s="1895"/>
      <c r="F817" s="1895"/>
      <c r="G817" s="1895"/>
      <c r="H817" s="1895"/>
      <c r="I817" s="1895"/>
      <c r="J817" s="1895"/>
      <c r="K817" s="1895"/>
    </row>
    <row r="818" spans="1:11" ht="15.75" customHeight="1">
      <c r="A818" s="1895"/>
      <c r="B818" s="1895"/>
      <c r="C818" s="1895"/>
      <c r="D818" s="1895"/>
      <c r="E818" s="1895"/>
      <c r="F818" s="1895"/>
      <c r="G818" s="1895"/>
      <c r="H818" s="1895"/>
      <c r="I818" s="1895"/>
      <c r="J818" s="1895"/>
      <c r="K818" s="1895"/>
    </row>
    <row r="819" spans="1:11" ht="15.75" customHeight="1">
      <c r="A819" s="1895"/>
      <c r="B819" s="1895"/>
      <c r="C819" s="1895"/>
      <c r="D819" s="1895"/>
      <c r="E819" s="1895"/>
      <c r="F819" s="1895"/>
      <c r="G819" s="1895"/>
      <c r="H819" s="1895"/>
      <c r="I819" s="1895"/>
      <c r="J819" s="1895"/>
      <c r="K819" s="1895"/>
    </row>
    <row r="820" spans="1:11" ht="15.75" customHeight="1">
      <c r="A820" s="1895"/>
      <c r="B820" s="1895"/>
      <c r="C820" s="1895"/>
      <c r="D820" s="1895"/>
      <c r="E820" s="1895"/>
      <c r="F820" s="1895"/>
      <c r="G820" s="1895"/>
      <c r="H820" s="1895"/>
      <c r="I820" s="1895"/>
      <c r="J820" s="1895"/>
      <c r="K820" s="1895"/>
    </row>
    <row r="821" spans="1:11" ht="15.75" customHeight="1">
      <c r="A821" s="1895"/>
      <c r="B821" s="1895"/>
      <c r="C821" s="1895"/>
      <c r="D821" s="1895"/>
      <c r="E821" s="1895"/>
      <c r="F821" s="1895"/>
      <c r="G821" s="1895"/>
      <c r="H821" s="1895"/>
      <c r="I821" s="1895"/>
      <c r="J821" s="1895"/>
      <c r="K821" s="1895"/>
    </row>
    <row r="822" spans="1:11" ht="15.75" customHeight="1">
      <c r="A822" s="1895"/>
      <c r="B822" s="1895"/>
      <c r="C822" s="1895"/>
      <c r="D822" s="1895"/>
      <c r="E822" s="1895"/>
      <c r="F822" s="1895"/>
      <c r="G822" s="1895"/>
      <c r="H822" s="1895"/>
      <c r="I822" s="1895"/>
      <c r="J822" s="1895"/>
      <c r="K822" s="1895"/>
    </row>
    <row r="823" spans="1:11" ht="15.75" customHeight="1">
      <c r="A823" s="1895"/>
      <c r="B823" s="1895"/>
      <c r="C823" s="1895"/>
      <c r="D823" s="1895"/>
      <c r="E823" s="1895"/>
      <c r="F823" s="1895"/>
      <c r="G823" s="1895"/>
      <c r="H823" s="1895"/>
      <c r="I823" s="1895"/>
      <c r="J823" s="1895"/>
      <c r="K823" s="1895"/>
    </row>
    <row r="824" spans="1:11" ht="15.75" customHeight="1">
      <c r="A824" s="1895"/>
      <c r="B824" s="1895"/>
      <c r="C824" s="1895"/>
      <c r="D824" s="1895"/>
      <c r="E824" s="1895"/>
      <c r="F824" s="1895"/>
      <c r="G824" s="1895"/>
      <c r="H824" s="1895"/>
      <c r="I824" s="1895"/>
      <c r="J824" s="1895"/>
      <c r="K824" s="1895"/>
    </row>
    <row r="825" spans="1:11" ht="15.75" customHeight="1">
      <c r="A825" s="1895"/>
      <c r="B825" s="1895"/>
      <c r="C825" s="1895"/>
      <c r="D825" s="1895"/>
      <c r="E825" s="1895"/>
      <c r="F825" s="1895"/>
      <c r="G825" s="1895"/>
      <c r="H825" s="1895"/>
      <c r="I825" s="1895"/>
      <c r="J825" s="1895"/>
      <c r="K825" s="1895"/>
    </row>
    <row r="826" spans="1:11" ht="15.75" customHeight="1">
      <c r="A826" s="1895"/>
      <c r="B826" s="1895"/>
      <c r="C826" s="1895"/>
      <c r="D826" s="1895"/>
      <c r="E826" s="1895"/>
      <c r="F826" s="1895"/>
      <c r="G826" s="1895"/>
      <c r="H826" s="1895"/>
      <c r="I826" s="1895"/>
      <c r="J826" s="1895"/>
      <c r="K826" s="1895"/>
    </row>
    <row r="827" spans="1:11" ht="15.75" customHeight="1">
      <c r="A827" s="1895"/>
      <c r="B827" s="1895"/>
      <c r="C827" s="1895"/>
      <c r="D827" s="1895"/>
      <c r="E827" s="1895"/>
      <c r="F827" s="1895"/>
      <c r="G827" s="1895"/>
      <c r="H827" s="1895"/>
      <c r="I827" s="1895"/>
      <c r="J827" s="1895"/>
      <c r="K827" s="1895"/>
    </row>
    <row r="828" spans="1:11" ht="15.75" customHeight="1">
      <c r="A828" s="1895"/>
      <c r="B828" s="1895"/>
      <c r="C828" s="1895"/>
      <c r="D828" s="1895"/>
      <c r="E828" s="1895"/>
      <c r="F828" s="1895"/>
      <c r="G828" s="1895"/>
      <c r="H828" s="1895"/>
      <c r="I828" s="1895"/>
      <c r="J828" s="1895"/>
      <c r="K828" s="1895"/>
    </row>
    <row r="829" spans="1:11" ht="15.75" customHeight="1">
      <c r="A829" s="1895"/>
      <c r="B829" s="1895"/>
      <c r="C829" s="1895"/>
      <c r="D829" s="1895"/>
      <c r="E829" s="1895"/>
      <c r="F829" s="1895"/>
      <c r="G829" s="1895"/>
      <c r="H829" s="1895"/>
      <c r="I829" s="1895"/>
      <c r="J829" s="1895"/>
      <c r="K829" s="1895"/>
    </row>
    <row r="830" spans="1:11" ht="15.75" customHeight="1">
      <c r="A830" s="1895"/>
      <c r="B830" s="1895"/>
      <c r="C830" s="1895"/>
      <c r="D830" s="1895"/>
      <c r="E830" s="1895"/>
      <c r="F830" s="1895"/>
      <c r="G830" s="1895"/>
      <c r="H830" s="1895"/>
      <c r="I830" s="1895"/>
      <c r="J830" s="1895"/>
      <c r="K830" s="1895"/>
    </row>
    <row r="831" spans="1:11" ht="15.75" customHeight="1">
      <c r="A831" s="1895"/>
      <c r="B831" s="1895"/>
      <c r="C831" s="1895"/>
      <c r="D831" s="1895"/>
      <c r="E831" s="1895"/>
      <c r="F831" s="1895"/>
      <c r="G831" s="1895"/>
      <c r="H831" s="1895"/>
      <c r="I831" s="1895"/>
      <c r="J831" s="1895"/>
      <c r="K831" s="1895"/>
    </row>
    <row r="832" spans="1:11" ht="15.75" customHeight="1">
      <c r="A832" s="1895"/>
      <c r="B832" s="1895"/>
      <c r="C832" s="1895"/>
      <c r="D832" s="1895"/>
      <c r="E832" s="1895"/>
      <c r="F832" s="1895"/>
      <c r="G832" s="1895"/>
      <c r="H832" s="1895"/>
      <c r="I832" s="1895"/>
      <c r="J832" s="1895"/>
      <c r="K832" s="1895"/>
    </row>
    <row r="833" spans="1:11" ht="15.75" customHeight="1">
      <c r="A833" s="1895"/>
      <c r="B833" s="1895"/>
      <c r="C833" s="1895"/>
      <c r="D833" s="1895"/>
      <c r="E833" s="1895"/>
      <c r="F833" s="1895"/>
      <c r="G833" s="1895"/>
      <c r="H833" s="1895"/>
      <c r="I833" s="1895"/>
      <c r="J833" s="1895"/>
      <c r="K833" s="1895"/>
    </row>
    <row r="834" spans="1:11" ht="15.75" customHeight="1">
      <c r="A834" s="1895"/>
      <c r="B834" s="1895"/>
      <c r="C834" s="1895"/>
      <c r="D834" s="1895"/>
      <c r="E834" s="1895"/>
      <c r="F834" s="1895"/>
      <c r="G834" s="1895"/>
      <c r="H834" s="1895"/>
      <c r="I834" s="1895"/>
      <c r="J834" s="1895"/>
      <c r="K834" s="1895"/>
    </row>
    <row r="835" spans="1:11" ht="15.75" customHeight="1">
      <c r="A835" s="1895"/>
      <c r="B835" s="1895"/>
      <c r="C835" s="1895"/>
      <c r="D835" s="1895"/>
      <c r="E835" s="1895"/>
      <c r="F835" s="1895"/>
      <c r="G835" s="1895"/>
      <c r="H835" s="1895"/>
      <c r="I835" s="1895"/>
      <c r="J835" s="1895"/>
      <c r="K835" s="1895"/>
    </row>
    <row r="836" spans="1:11" ht="15.75" customHeight="1">
      <c r="A836" s="1895"/>
      <c r="B836" s="1895"/>
      <c r="C836" s="1895"/>
      <c r="D836" s="1895"/>
      <c r="E836" s="1895"/>
      <c r="F836" s="1895"/>
      <c r="G836" s="1895"/>
      <c r="H836" s="1895"/>
      <c r="I836" s="1895"/>
      <c r="J836" s="1895"/>
      <c r="K836" s="1895"/>
    </row>
    <row r="837" spans="1:11" ht="15.75" customHeight="1">
      <c r="A837" s="1895"/>
      <c r="B837" s="1895"/>
      <c r="C837" s="1895"/>
      <c r="D837" s="1895"/>
      <c r="E837" s="1895"/>
      <c r="F837" s="1895"/>
      <c r="G837" s="1895"/>
      <c r="H837" s="1895"/>
      <c r="I837" s="1895"/>
      <c r="J837" s="1895"/>
      <c r="K837" s="1895"/>
    </row>
    <row r="838" spans="1:11" ht="15.75" customHeight="1">
      <c r="A838" s="1895"/>
      <c r="B838" s="1895"/>
      <c r="C838" s="1895"/>
      <c r="D838" s="1895"/>
      <c r="E838" s="1895"/>
      <c r="F838" s="1895"/>
      <c r="G838" s="1895"/>
      <c r="H838" s="1895"/>
      <c r="I838" s="1895"/>
      <c r="J838" s="1895"/>
      <c r="K838" s="1895"/>
    </row>
    <row r="839" spans="1:11" ht="15.75" customHeight="1">
      <c r="A839" s="1895"/>
      <c r="B839" s="1895"/>
      <c r="C839" s="1895"/>
      <c r="D839" s="1895"/>
      <c r="E839" s="1895"/>
      <c r="F839" s="1895"/>
      <c r="G839" s="1895"/>
      <c r="H839" s="1895"/>
      <c r="I839" s="1895"/>
      <c r="J839" s="1895"/>
      <c r="K839" s="1895"/>
    </row>
    <row r="840" spans="1:11" ht="15.75" customHeight="1">
      <c r="A840" s="1895"/>
      <c r="B840" s="1895"/>
      <c r="C840" s="1895"/>
      <c r="D840" s="1895"/>
      <c r="E840" s="1895"/>
      <c r="F840" s="1895"/>
      <c r="G840" s="1895"/>
      <c r="H840" s="1895"/>
      <c r="I840" s="1895"/>
      <c r="J840" s="1895"/>
      <c r="K840" s="1895"/>
    </row>
    <row r="841" spans="1:11" ht="15.75" customHeight="1">
      <c r="A841" s="1895"/>
      <c r="B841" s="1895"/>
      <c r="C841" s="1895"/>
      <c r="D841" s="1895"/>
      <c r="E841" s="1895"/>
      <c r="F841" s="1895"/>
      <c r="G841" s="1895"/>
      <c r="H841" s="1895"/>
      <c r="I841" s="1895"/>
      <c r="J841" s="1895"/>
      <c r="K841" s="1895"/>
    </row>
    <row r="842" spans="1:11" ht="15.75" customHeight="1">
      <c r="A842" s="1895"/>
      <c r="B842" s="1895"/>
      <c r="C842" s="1895"/>
      <c r="D842" s="1895"/>
      <c r="E842" s="1895"/>
      <c r="F842" s="1895"/>
      <c r="G842" s="1895"/>
      <c r="H842" s="1895"/>
      <c r="I842" s="1895"/>
      <c r="J842" s="1895"/>
      <c r="K842" s="1895"/>
    </row>
    <row r="843" spans="1:11" ht="15.75" customHeight="1">
      <c r="A843" s="1895"/>
      <c r="B843" s="1895"/>
      <c r="C843" s="1895"/>
      <c r="D843" s="1895"/>
      <c r="E843" s="1895"/>
      <c r="F843" s="1895"/>
      <c r="G843" s="1895"/>
      <c r="H843" s="1895"/>
      <c r="I843" s="1895"/>
      <c r="J843" s="1895"/>
      <c r="K843" s="1895"/>
    </row>
    <row r="844" spans="1:11" ht="15.75" customHeight="1">
      <c r="A844" s="1895"/>
      <c r="B844" s="1895"/>
      <c r="C844" s="1895"/>
      <c r="D844" s="1895"/>
      <c r="E844" s="1895"/>
      <c r="F844" s="1895"/>
      <c r="G844" s="1895"/>
      <c r="H844" s="1895"/>
      <c r="I844" s="1895"/>
      <c r="J844" s="1895"/>
      <c r="K844" s="1895"/>
    </row>
    <row r="845" spans="1:11" ht="15.75" customHeight="1">
      <c r="A845" s="1895"/>
      <c r="B845" s="1895"/>
      <c r="C845" s="1895"/>
      <c r="D845" s="1895"/>
      <c r="E845" s="1895"/>
      <c r="F845" s="1895"/>
      <c r="G845" s="1895"/>
      <c r="H845" s="1895"/>
      <c r="I845" s="1895"/>
      <c r="J845" s="1895"/>
      <c r="K845" s="1895"/>
    </row>
    <row r="846" spans="1:11" ht="15.75" customHeight="1">
      <c r="A846" s="1895"/>
      <c r="B846" s="1895"/>
      <c r="C846" s="1895"/>
      <c r="D846" s="1895"/>
      <c r="E846" s="1895"/>
      <c r="F846" s="1895"/>
      <c r="G846" s="1895"/>
      <c r="H846" s="1895"/>
      <c r="I846" s="1895"/>
      <c r="J846" s="1895"/>
      <c r="K846" s="1895"/>
    </row>
    <row r="847" spans="1:11" ht="15.75" customHeight="1">
      <c r="A847" s="1895"/>
      <c r="B847" s="1895"/>
      <c r="C847" s="1895"/>
      <c r="D847" s="1895"/>
      <c r="E847" s="1895"/>
      <c r="F847" s="1895"/>
      <c r="G847" s="1895"/>
      <c r="H847" s="1895"/>
      <c r="I847" s="1895"/>
      <c r="J847" s="1895"/>
      <c r="K847" s="1895"/>
    </row>
    <row r="848" spans="1:11" ht="15.75" customHeight="1">
      <c r="A848" s="1895"/>
      <c r="B848" s="1895"/>
      <c r="C848" s="1895"/>
      <c r="D848" s="1895"/>
      <c r="E848" s="1895"/>
      <c r="F848" s="1895"/>
      <c r="G848" s="1895"/>
      <c r="H848" s="1895"/>
      <c r="I848" s="1895"/>
      <c r="J848" s="1895"/>
      <c r="K848" s="1895"/>
    </row>
    <row r="849" spans="1:11" ht="15.75" customHeight="1">
      <c r="A849" s="1895"/>
      <c r="B849" s="1895"/>
      <c r="C849" s="1895"/>
      <c r="D849" s="1895"/>
      <c r="E849" s="1895"/>
      <c r="F849" s="1895"/>
      <c r="G849" s="1895"/>
      <c r="H849" s="1895"/>
      <c r="I849" s="1895"/>
      <c r="J849" s="1895"/>
      <c r="K849" s="1895"/>
    </row>
    <row r="850" spans="1:11" ht="15.75" customHeight="1">
      <c r="A850" s="1895"/>
      <c r="B850" s="1895"/>
      <c r="C850" s="1895"/>
      <c r="D850" s="1895"/>
      <c r="E850" s="1895"/>
      <c r="F850" s="1895"/>
      <c r="G850" s="1895"/>
      <c r="H850" s="1895"/>
      <c r="I850" s="1895"/>
      <c r="J850" s="1895"/>
      <c r="K850" s="1895"/>
    </row>
    <row r="851" spans="1:11" ht="15.75" customHeight="1">
      <c r="A851" s="1895"/>
      <c r="B851" s="1895"/>
      <c r="C851" s="1895"/>
      <c r="D851" s="1895"/>
      <c r="E851" s="1895"/>
      <c r="F851" s="1895"/>
      <c r="G851" s="1895"/>
      <c r="H851" s="1895"/>
      <c r="I851" s="1895"/>
      <c r="J851" s="1895"/>
      <c r="K851" s="1895"/>
    </row>
    <row r="852" spans="1:11" ht="15.75" customHeight="1">
      <c r="A852" s="1895"/>
      <c r="B852" s="1895"/>
      <c r="C852" s="1895"/>
      <c r="D852" s="1895"/>
      <c r="E852" s="1895"/>
      <c r="F852" s="1895"/>
      <c r="G852" s="1895"/>
      <c r="H852" s="1895"/>
      <c r="I852" s="1895"/>
      <c r="J852" s="1895"/>
      <c r="K852" s="1895"/>
    </row>
    <row r="853" spans="1:11" ht="15.75" customHeight="1">
      <c r="A853" s="1895"/>
      <c r="B853" s="1895"/>
      <c r="C853" s="1895"/>
      <c r="D853" s="1895"/>
      <c r="E853" s="1895"/>
      <c r="F853" s="1895"/>
      <c r="G853" s="1895"/>
      <c r="H853" s="1895"/>
      <c r="I853" s="1895"/>
      <c r="J853" s="1895"/>
      <c r="K853" s="1895"/>
    </row>
    <row r="854" spans="1:11" ht="15.75" customHeight="1">
      <c r="A854" s="1895"/>
      <c r="B854" s="1895"/>
      <c r="C854" s="1895"/>
      <c r="D854" s="1895"/>
      <c r="E854" s="1895"/>
      <c r="F854" s="1895"/>
      <c r="G854" s="1895"/>
      <c r="H854" s="1895"/>
      <c r="I854" s="1895"/>
      <c r="J854" s="1895"/>
      <c r="K854" s="1895"/>
    </row>
    <row r="855" spans="1:11" ht="15.75" customHeight="1">
      <c r="A855" s="1895"/>
      <c r="B855" s="1895"/>
      <c r="C855" s="1895"/>
      <c r="D855" s="1895"/>
      <c r="E855" s="1895"/>
      <c r="F855" s="1895"/>
      <c r="G855" s="1895"/>
      <c r="H855" s="1895"/>
      <c r="I855" s="1895"/>
      <c r="J855" s="1895"/>
      <c r="K855" s="1895"/>
    </row>
    <row r="856" spans="1:11" ht="15.75" customHeight="1">
      <c r="A856" s="1895"/>
      <c r="B856" s="1895"/>
      <c r="C856" s="1895"/>
      <c r="D856" s="1895"/>
      <c r="E856" s="1895"/>
      <c r="F856" s="1895"/>
      <c r="G856" s="1895"/>
      <c r="H856" s="1895"/>
      <c r="I856" s="1895"/>
      <c r="J856" s="1895"/>
      <c r="K856" s="1895"/>
    </row>
    <row r="857" spans="1:11" ht="15.75" customHeight="1">
      <c r="A857" s="1895"/>
      <c r="B857" s="1895"/>
      <c r="C857" s="1895"/>
      <c r="D857" s="1895"/>
      <c r="E857" s="1895"/>
      <c r="F857" s="1895"/>
      <c r="G857" s="1895"/>
      <c r="H857" s="1895"/>
      <c r="I857" s="1895"/>
      <c r="J857" s="1895"/>
      <c r="K857" s="1895"/>
    </row>
    <row r="858" spans="1:11" ht="15.75" customHeight="1">
      <c r="A858" s="1895"/>
      <c r="B858" s="1895"/>
      <c r="C858" s="1895"/>
      <c r="D858" s="1895"/>
      <c r="E858" s="1895"/>
      <c r="F858" s="1895"/>
      <c r="G858" s="1895"/>
      <c r="H858" s="1895"/>
      <c r="I858" s="1895"/>
      <c r="J858" s="1895"/>
      <c r="K858" s="1895"/>
    </row>
    <row r="859" spans="1:11" ht="15.75" customHeight="1">
      <c r="A859" s="1895"/>
      <c r="B859" s="1895"/>
      <c r="C859" s="1895"/>
      <c r="D859" s="1895"/>
      <c r="E859" s="1895"/>
      <c r="F859" s="1895"/>
      <c r="G859" s="1895"/>
      <c r="H859" s="1895"/>
      <c r="I859" s="1895"/>
      <c r="J859" s="1895"/>
      <c r="K859" s="1895"/>
    </row>
    <row r="860" spans="1:11" ht="15.75" customHeight="1">
      <c r="A860" s="1895"/>
      <c r="B860" s="1895"/>
      <c r="C860" s="1895"/>
      <c r="D860" s="1895"/>
      <c r="E860" s="1895"/>
      <c r="F860" s="1895"/>
      <c r="G860" s="1895"/>
      <c r="H860" s="1895"/>
      <c r="I860" s="1895"/>
      <c r="J860" s="1895"/>
      <c r="K860" s="1895"/>
    </row>
    <row r="861" spans="1:11" ht="15.75" customHeight="1">
      <c r="A861" s="1895"/>
      <c r="B861" s="1895"/>
      <c r="C861" s="1895"/>
      <c r="D861" s="1895"/>
      <c r="E861" s="1895"/>
      <c r="F861" s="1895"/>
      <c r="G861" s="1895"/>
      <c r="H861" s="1895"/>
      <c r="I861" s="1895"/>
      <c r="J861" s="1895"/>
      <c r="K861" s="1895"/>
    </row>
    <row r="862" spans="1:11" ht="15.75" customHeight="1">
      <c r="A862" s="1895"/>
      <c r="B862" s="1895"/>
      <c r="C862" s="1895"/>
      <c r="D862" s="1895"/>
      <c r="E862" s="1895"/>
      <c r="F862" s="1895"/>
      <c r="G862" s="1895"/>
      <c r="H862" s="1895"/>
      <c r="I862" s="1895"/>
      <c r="J862" s="1895"/>
      <c r="K862" s="1895"/>
    </row>
    <row r="863" spans="1:11" ht="15.75" customHeight="1">
      <c r="A863" s="1895"/>
      <c r="B863" s="1895"/>
      <c r="C863" s="1895"/>
      <c r="D863" s="1895"/>
      <c r="E863" s="1895"/>
      <c r="F863" s="1895"/>
      <c r="G863" s="1895"/>
      <c r="H863" s="1895"/>
      <c r="I863" s="1895"/>
      <c r="J863" s="1895"/>
      <c r="K863" s="1895"/>
    </row>
    <row r="864" spans="1:11" ht="15.75" customHeight="1">
      <c r="A864" s="1895"/>
      <c r="B864" s="1895"/>
      <c r="C864" s="1895"/>
      <c r="D864" s="1895"/>
      <c r="E864" s="1895"/>
      <c r="F864" s="1895"/>
      <c r="G864" s="1895"/>
      <c r="H864" s="1895"/>
      <c r="I864" s="1895"/>
      <c r="J864" s="1895"/>
      <c r="K864" s="1895"/>
    </row>
    <row r="865" spans="1:11" ht="15.75" customHeight="1">
      <c r="A865" s="1895"/>
      <c r="B865" s="1895"/>
      <c r="C865" s="1895"/>
      <c r="D865" s="1895"/>
      <c r="E865" s="1895"/>
      <c r="F865" s="1895"/>
      <c r="G865" s="1895"/>
      <c r="H865" s="1895"/>
      <c r="I865" s="1895"/>
      <c r="J865" s="1895"/>
      <c r="K865" s="1895"/>
    </row>
    <row r="866" spans="1:11" ht="15.75" customHeight="1">
      <c r="A866" s="1895"/>
      <c r="B866" s="1895"/>
      <c r="C866" s="1895"/>
      <c r="D866" s="1895"/>
      <c r="E866" s="1895"/>
      <c r="F866" s="1895"/>
      <c r="G866" s="1895"/>
      <c r="H866" s="1895"/>
      <c r="I866" s="1895"/>
      <c r="J866" s="1895"/>
      <c r="K866" s="1895"/>
    </row>
    <row r="867" spans="1:11" ht="15.75" customHeight="1">
      <c r="A867" s="1895"/>
      <c r="B867" s="1895"/>
      <c r="C867" s="1895"/>
      <c r="D867" s="1895"/>
      <c r="E867" s="1895"/>
      <c r="F867" s="1895"/>
      <c r="G867" s="1895"/>
      <c r="H867" s="1895"/>
      <c r="I867" s="1895"/>
      <c r="J867" s="1895"/>
      <c r="K867" s="1895"/>
    </row>
    <row r="868" spans="1:11" ht="15.75" customHeight="1">
      <c r="A868" s="1895"/>
      <c r="B868" s="1895"/>
      <c r="C868" s="1895"/>
      <c r="D868" s="1895"/>
      <c r="E868" s="1895"/>
      <c r="F868" s="1895"/>
      <c r="G868" s="1895"/>
      <c r="H868" s="1895"/>
      <c r="I868" s="1895"/>
      <c r="J868" s="1895"/>
      <c r="K868" s="1895"/>
    </row>
    <row r="869" spans="1:11" ht="15.75" customHeight="1">
      <c r="A869" s="1895"/>
      <c r="B869" s="1895"/>
      <c r="C869" s="1895"/>
      <c r="D869" s="1895"/>
      <c r="E869" s="1895"/>
      <c r="F869" s="1895"/>
      <c r="G869" s="1895"/>
      <c r="H869" s="1895"/>
      <c r="I869" s="1895"/>
      <c r="J869" s="1895"/>
      <c r="K869" s="1895"/>
    </row>
    <row r="870" spans="1:11" ht="15.75" customHeight="1">
      <c r="A870" s="1895"/>
      <c r="B870" s="1895"/>
      <c r="C870" s="1895"/>
      <c r="D870" s="1895"/>
      <c r="E870" s="1895"/>
      <c r="F870" s="1895"/>
      <c r="G870" s="1895"/>
      <c r="H870" s="1895"/>
      <c r="I870" s="1895"/>
      <c r="J870" s="1895"/>
      <c r="K870" s="1895"/>
    </row>
    <row r="871" spans="1:11" ht="15.75" customHeight="1">
      <c r="A871" s="1895"/>
      <c r="B871" s="1895"/>
      <c r="C871" s="1895"/>
      <c r="D871" s="1895"/>
      <c r="E871" s="1895"/>
      <c r="F871" s="1895"/>
      <c r="G871" s="1895"/>
      <c r="H871" s="1895"/>
      <c r="I871" s="1895"/>
      <c r="J871" s="1895"/>
      <c r="K871" s="1895"/>
    </row>
    <row r="872" spans="1:11" ht="15.75" customHeight="1">
      <c r="A872" s="1895"/>
      <c r="B872" s="1895"/>
      <c r="C872" s="1895"/>
      <c r="D872" s="1895"/>
      <c r="E872" s="1895"/>
      <c r="F872" s="1895"/>
      <c r="G872" s="1895"/>
      <c r="H872" s="1895"/>
      <c r="I872" s="1895"/>
      <c r="J872" s="1895"/>
      <c r="K872" s="1895"/>
    </row>
    <row r="873" spans="1:11" ht="15.75" customHeight="1">
      <c r="A873" s="1895"/>
      <c r="B873" s="1895"/>
      <c r="C873" s="1895"/>
      <c r="D873" s="1895"/>
      <c r="E873" s="1895"/>
      <c r="F873" s="1895"/>
      <c r="G873" s="1895"/>
      <c r="H873" s="1895"/>
      <c r="I873" s="1895"/>
      <c r="J873" s="1895"/>
      <c r="K873" s="1895"/>
    </row>
    <row r="874" spans="1:11" ht="15.75" customHeight="1">
      <c r="A874" s="1895"/>
      <c r="B874" s="1895"/>
      <c r="C874" s="1895"/>
      <c r="D874" s="1895"/>
      <c r="E874" s="1895"/>
      <c r="F874" s="1895"/>
      <c r="G874" s="1895"/>
      <c r="H874" s="1895"/>
      <c r="I874" s="1895"/>
      <c r="J874" s="1895"/>
      <c r="K874" s="1895"/>
    </row>
    <row r="875" spans="1:11" ht="15.75" customHeight="1">
      <c r="A875" s="1895"/>
      <c r="B875" s="1895"/>
      <c r="C875" s="1895"/>
      <c r="D875" s="1895"/>
      <c r="E875" s="1895"/>
      <c r="F875" s="1895"/>
      <c r="G875" s="1895"/>
      <c r="H875" s="1895"/>
      <c r="I875" s="1895"/>
      <c r="J875" s="1895"/>
      <c r="K875" s="1895"/>
    </row>
    <row r="876" spans="1:11" ht="15.75" customHeight="1">
      <c r="A876" s="1895"/>
      <c r="B876" s="1895"/>
      <c r="C876" s="1895"/>
      <c r="D876" s="1895"/>
      <c r="E876" s="1895"/>
      <c r="F876" s="1895"/>
      <c r="G876" s="1895"/>
      <c r="H876" s="1895"/>
      <c r="I876" s="1895"/>
      <c r="J876" s="1895"/>
      <c r="K876" s="1895"/>
    </row>
    <row r="877" spans="1:11" ht="15.75" customHeight="1">
      <c r="A877" s="1895"/>
      <c r="B877" s="1895"/>
      <c r="C877" s="1895"/>
      <c r="D877" s="1895"/>
      <c r="E877" s="1895"/>
      <c r="F877" s="1895"/>
      <c r="G877" s="1895"/>
      <c r="H877" s="1895"/>
      <c r="I877" s="1895"/>
      <c r="J877" s="1895"/>
      <c r="K877" s="1895"/>
    </row>
    <row r="878" spans="1:11" ht="15.75" customHeight="1">
      <c r="A878" s="1895"/>
      <c r="B878" s="1895"/>
      <c r="C878" s="1895"/>
      <c r="D878" s="1895"/>
      <c r="E878" s="1895"/>
      <c r="F878" s="1895"/>
      <c r="G878" s="1895"/>
      <c r="H878" s="1895"/>
      <c r="I878" s="1895"/>
      <c r="J878" s="1895"/>
      <c r="K878" s="1895"/>
    </row>
    <row r="879" spans="1:11" ht="15.75" customHeight="1">
      <c r="A879" s="1895"/>
      <c r="B879" s="1895"/>
      <c r="C879" s="1895"/>
      <c r="D879" s="1895"/>
      <c r="E879" s="1895"/>
      <c r="F879" s="1895"/>
      <c r="G879" s="1895"/>
      <c r="H879" s="1895"/>
      <c r="I879" s="1895"/>
      <c r="J879" s="1895"/>
      <c r="K879" s="1895"/>
    </row>
    <row r="880" spans="1:11" ht="15.75" customHeight="1">
      <c r="A880" s="1895"/>
      <c r="B880" s="1895"/>
      <c r="C880" s="1895"/>
      <c r="D880" s="1895"/>
      <c r="E880" s="1895"/>
      <c r="F880" s="1895"/>
      <c r="G880" s="1895"/>
      <c r="H880" s="1895"/>
      <c r="I880" s="1895"/>
      <c r="J880" s="1895"/>
      <c r="K880" s="1895"/>
    </row>
    <row r="881" spans="1:11" ht="15.75" customHeight="1">
      <c r="A881" s="1895"/>
      <c r="B881" s="1895"/>
      <c r="C881" s="1895"/>
      <c r="D881" s="1895"/>
      <c r="E881" s="1895"/>
      <c r="F881" s="1895"/>
      <c r="G881" s="1895"/>
      <c r="H881" s="1895"/>
      <c r="I881" s="1895"/>
      <c r="J881" s="1895"/>
      <c r="K881" s="1895"/>
    </row>
    <row r="882" spans="1:11" ht="15.75" customHeight="1">
      <c r="A882" s="1895"/>
      <c r="B882" s="1895"/>
      <c r="C882" s="1895"/>
      <c r="D882" s="1895"/>
      <c r="E882" s="1895"/>
      <c r="F882" s="1895"/>
      <c r="G882" s="1895"/>
      <c r="H882" s="1895"/>
      <c r="I882" s="1895"/>
      <c r="J882" s="1895"/>
      <c r="K882" s="1895"/>
    </row>
    <row r="883" spans="1:11" ht="15.75" customHeight="1">
      <c r="A883" s="1895"/>
      <c r="B883" s="1895"/>
      <c r="C883" s="1895"/>
      <c r="D883" s="1895"/>
      <c r="E883" s="1895"/>
      <c r="F883" s="1895"/>
      <c r="G883" s="1895"/>
      <c r="H883" s="1895"/>
      <c r="I883" s="1895"/>
      <c r="J883" s="1895"/>
      <c r="K883" s="1895"/>
    </row>
    <row r="884" spans="1:11" ht="15.75" customHeight="1">
      <c r="A884" s="1895"/>
      <c r="B884" s="1895"/>
      <c r="C884" s="1895"/>
      <c r="D884" s="1895"/>
      <c r="E884" s="1895"/>
      <c r="F884" s="1895"/>
      <c r="G884" s="1895"/>
      <c r="H884" s="1895"/>
      <c r="I884" s="1895"/>
      <c r="J884" s="1895"/>
      <c r="K884" s="1895"/>
    </row>
    <row r="885" spans="1:11" ht="15.75" customHeight="1">
      <c r="A885" s="1895"/>
      <c r="B885" s="1895"/>
      <c r="C885" s="1895"/>
      <c r="D885" s="1895"/>
      <c r="E885" s="1895"/>
      <c r="F885" s="1895"/>
      <c r="G885" s="1895"/>
      <c r="H885" s="1895"/>
      <c r="I885" s="1895"/>
      <c r="J885" s="1895"/>
      <c r="K885" s="1895"/>
    </row>
    <row r="886" spans="1:11" ht="15.75" customHeight="1">
      <c r="A886" s="1895"/>
      <c r="B886" s="1895"/>
      <c r="C886" s="1895"/>
      <c r="D886" s="1895"/>
      <c r="E886" s="1895"/>
      <c r="F886" s="1895"/>
      <c r="G886" s="1895"/>
      <c r="H886" s="1895"/>
      <c r="I886" s="1895"/>
      <c r="J886" s="1895"/>
      <c r="K886" s="1895"/>
    </row>
    <row r="887" spans="1:11" ht="15.75" customHeight="1">
      <c r="A887" s="1895"/>
      <c r="B887" s="1895"/>
      <c r="C887" s="1895"/>
      <c r="D887" s="1895"/>
      <c r="E887" s="1895"/>
      <c r="F887" s="1895"/>
      <c r="G887" s="1895"/>
      <c r="H887" s="1895"/>
      <c r="I887" s="1895"/>
      <c r="J887" s="1895"/>
      <c r="K887" s="1895"/>
    </row>
    <row r="888" spans="1:11" ht="15.75" customHeight="1">
      <c r="A888" s="1895"/>
      <c r="B888" s="1895"/>
      <c r="C888" s="1895"/>
      <c r="D888" s="1895"/>
      <c r="E888" s="1895"/>
      <c r="F888" s="1895"/>
      <c r="G888" s="1895"/>
      <c r="H888" s="1895"/>
      <c r="I888" s="1895"/>
      <c r="J888" s="1895"/>
      <c r="K888" s="1895"/>
    </row>
    <row r="889" spans="1:11" ht="15.75" customHeight="1">
      <c r="A889" s="1895"/>
      <c r="B889" s="1895"/>
      <c r="C889" s="1895"/>
      <c r="D889" s="1895"/>
      <c r="E889" s="1895"/>
      <c r="F889" s="1895"/>
      <c r="G889" s="1895"/>
      <c r="H889" s="1895"/>
      <c r="I889" s="1895"/>
      <c r="J889" s="1895"/>
      <c r="K889" s="1895"/>
    </row>
    <row r="890" spans="1:11" ht="15.75" customHeight="1">
      <c r="A890" s="1895"/>
      <c r="B890" s="1895"/>
      <c r="C890" s="1895"/>
      <c r="D890" s="1895"/>
      <c r="E890" s="1895"/>
      <c r="F890" s="1895"/>
      <c r="G890" s="1895"/>
      <c r="H890" s="1895"/>
      <c r="I890" s="1895"/>
      <c r="J890" s="1895"/>
      <c r="K890" s="1895"/>
    </row>
    <row r="891" spans="1:11" ht="15.75" customHeight="1">
      <c r="A891" s="1895"/>
      <c r="B891" s="1895"/>
      <c r="C891" s="1895"/>
      <c r="D891" s="1895"/>
      <c r="E891" s="1895"/>
      <c r="F891" s="1895"/>
      <c r="G891" s="1895"/>
      <c r="H891" s="1895"/>
      <c r="I891" s="1895"/>
      <c r="J891" s="1895"/>
      <c r="K891" s="1895"/>
    </row>
    <row r="892" spans="1:11" ht="15.75" customHeight="1">
      <c r="A892" s="1895"/>
      <c r="B892" s="1895"/>
      <c r="C892" s="1895"/>
      <c r="D892" s="1895"/>
      <c r="E892" s="1895"/>
      <c r="F892" s="1895"/>
      <c r="G892" s="1895"/>
      <c r="H892" s="1895"/>
      <c r="I892" s="1895"/>
      <c r="J892" s="1895"/>
      <c r="K892" s="1895"/>
    </row>
    <row r="893" spans="1:11" ht="15.75" customHeight="1">
      <c r="A893" s="1895"/>
      <c r="B893" s="1895"/>
      <c r="C893" s="1895"/>
      <c r="D893" s="1895"/>
      <c r="E893" s="1895"/>
      <c r="F893" s="1895"/>
      <c r="G893" s="1895"/>
      <c r="H893" s="1895"/>
      <c r="I893" s="1895"/>
      <c r="J893" s="1895"/>
      <c r="K893" s="1895"/>
    </row>
    <row r="894" spans="1:11" ht="15.75" customHeight="1">
      <c r="A894" s="1895"/>
      <c r="B894" s="1895"/>
      <c r="C894" s="1895"/>
      <c r="D894" s="1895"/>
      <c r="E894" s="1895"/>
      <c r="F894" s="1895"/>
      <c r="G894" s="1895"/>
      <c r="H894" s="1895"/>
      <c r="I894" s="1895"/>
      <c r="J894" s="1895"/>
      <c r="K894" s="1895"/>
    </row>
    <row r="895" spans="1:11" ht="15.75" customHeight="1">
      <c r="A895" s="1895"/>
      <c r="B895" s="1895"/>
      <c r="C895" s="1895"/>
      <c r="D895" s="1895"/>
      <c r="E895" s="1895"/>
      <c r="F895" s="1895"/>
      <c r="G895" s="1895"/>
      <c r="H895" s="1895"/>
      <c r="I895" s="1895"/>
      <c r="J895" s="1895"/>
      <c r="K895" s="1895"/>
    </row>
    <row r="896" spans="1:11" ht="15.75" customHeight="1">
      <c r="A896" s="1895"/>
      <c r="B896" s="1895"/>
      <c r="C896" s="1895"/>
      <c r="D896" s="1895"/>
      <c r="E896" s="1895"/>
      <c r="F896" s="1895"/>
      <c r="G896" s="1895"/>
      <c r="H896" s="1895"/>
      <c r="I896" s="1895"/>
      <c r="J896" s="1895"/>
      <c r="K896" s="1895"/>
    </row>
    <row r="897" spans="1:11" ht="15.75" customHeight="1">
      <c r="A897" s="1895"/>
      <c r="B897" s="1895"/>
      <c r="C897" s="1895"/>
      <c r="D897" s="1895"/>
      <c r="E897" s="1895"/>
      <c r="F897" s="1895"/>
      <c r="G897" s="1895"/>
      <c r="H897" s="1895"/>
      <c r="I897" s="1895"/>
      <c r="J897" s="1895"/>
      <c r="K897" s="1895"/>
    </row>
    <row r="898" spans="1:11" ht="15.75" customHeight="1">
      <c r="A898" s="1895"/>
      <c r="B898" s="1895"/>
      <c r="C898" s="1895"/>
      <c r="D898" s="1895"/>
      <c r="E898" s="1895"/>
      <c r="F898" s="1895"/>
      <c r="G898" s="1895"/>
      <c r="H898" s="1895"/>
      <c r="I898" s="1895"/>
      <c r="J898" s="1895"/>
      <c r="K898" s="1895"/>
    </row>
    <row r="899" spans="1:11" ht="15.75" customHeight="1">
      <c r="A899" s="1895"/>
      <c r="B899" s="1895"/>
      <c r="C899" s="1895"/>
      <c r="D899" s="1895"/>
      <c r="E899" s="1895"/>
      <c r="F899" s="1895"/>
      <c r="G899" s="1895"/>
      <c r="H899" s="1895"/>
      <c r="I899" s="1895"/>
      <c r="J899" s="1895"/>
      <c r="K899" s="1895"/>
    </row>
    <row r="900" spans="1:11" ht="15.75" customHeight="1">
      <c r="A900" s="1895"/>
      <c r="B900" s="1895"/>
      <c r="C900" s="1895"/>
      <c r="D900" s="1895"/>
      <c r="E900" s="1895"/>
      <c r="F900" s="1895"/>
      <c r="G900" s="1895"/>
      <c r="H900" s="1895"/>
      <c r="I900" s="1895"/>
      <c r="J900" s="1895"/>
      <c r="K900" s="1895"/>
    </row>
    <row r="901" spans="1:11" ht="15.75" customHeight="1">
      <c r="A901" s="1895"/>
      <c r="B901" s="1895"/>
      <c r="C901" s="1895"/>
      <c r="D901" s="1895"/>
      <c r="E901" s="1895"/>
      <c r="F901" s="1895"/>
      <c r="G901" s="1895"/>
      <c r="H901" s="1895"/>
      <c r="I901" s="1895"/>
      <c r="J901" s="1895"/>
      <c r="K901" s="1895"/>
    </row>
    <row r="902" spans="1:11" ht="15.75" customHeight="1">
      <c r="A902" s="1895"/>
      <c r="B902" s="1895"/>
      <c r="C902" s="1895"/>
      <c r="D902" s="1895"/>
      <c r="E902" s="1895"/>
      <c r="F902" s="1895"/>
      <c r="G902" s="1895"/>
      <c r="H902" s="1895"/>
      <c r="I902" s="1895"/>
      <c r="J902" s="1895"/>
      <c r="K902" s="1895"/>
    </row>
    <row r="903" spans="1:11" ht="15.75" customHeight="1">
      <c r="A903" s="1895"/>
      <c r="B903" s="1895"/>
      <c r="C903" s="1895"/>
      <c r="D903" s="1895"/>
      <c r="E903" s="1895"/>
      <c r="F903" s="1895"/>
      <c r="G903" s="1895"/>
      <c r="H903" s="1895"/>
      <c r="I903" s="1895"/>
      <c r="J903" s="1895"/>
      <c r="K903" s="1895"/>
    </row>
    <row r="904" spans="1:11" ht="15.75" customHeight="1">
      <c r="A904" s="1895"/>
      <c r="B904" s="1895"/>
      <c r="C904" s="1895"/>
      <c r="D904" s="1895"/>
      <c r="E904" s="1895"/>
      <c r="F904" s="1895"/>
      <c r="G904" s="1895"/>
      <c r="H904" s="1895"/>
      <c r="I904" s="1895"/>
      <c r="J904" s="1895"/>
      <c r="K904" s="1895"/>
    </row>
    <row r="905" spans="1:11" ht="15.75" customHeight="1">
      <c r="A905" s="1895"/>
      <c r="B905" s="1895"/>
      <c r="C905" s="1895"/>
      <c r="D905" s="1895"/>
      <c r="E905" s="1895"/>
      <c r="F905" s="1895"/>
      <c r="G905" s="1895"/>
      <c r="H905" s="1895"/>
      <c r="I905" s="1895"/>
      <c r="J905" s="1895"/>
      <c r="K905" s="1895"/>
    </row>
    <row r="906" spans="1:11" ht="15.75" customHeight="1">
      <c r="A906" s="1895"/>
      <c r="B906" s="1895"/>
      <c r="C906" s="1895"/>
      <c r="D906" s="1895"/>
      <c r="E906" s="1895"/>
      <c r="F906" s="1895"/>
      <c r="G906" s="1895"/>
      <c r="H906" s="1895"/>
      <c r="I906" s="1895"/>
      <c r="J906" s="1895"/>
      <c r="K906" s="1895"/>
    </row>
    <row r="907" spans="1:11" ht="15.75" customHeight="1">
      <c r="A907" s="1895"/>
      <c r="B907" s="1895"/>
      <c r="C907" s="1895"/>
      <c r="D907" s="1895"/>
      <c r="E907" s="1895"/>
      <c r="F907" s="1895"/>
      <c r="G907" s="1895"/>
      <c r="H907" s="1895"/>
      <c r="I907" s="1895"/>
      <c r="J907" s="1895"/>
      <c r="K907" s="1895"/>
    </row>
    <row r="908" spans="1:11" ht="15.75" customHeight="1">
      <c r="A908" s="1895"/>
      <c r="B908" s="1895"/>
      <c r="C908" s="1895"/>
      <c r="D908" s="1895"/>
      <c r="E908" s="1895"/>
      <c r="F908" s="1895"/>
      <c r="G908" s="1895"/>
      <c r="H908" s="1895"/>
      <c r="I908" s="1895"/>
      <c r="J908" s="1895"/>
      <c r="K908" s="1895"/>
    </row>
    <row r="909" spans="1:11" ht="15.75" customHeight="1">
      <c r="A909" s="1895"/>
      <c r="B909" s="1895"/>
      <c r="C909" s="1895"/>
      <c r="D909" s="1895"/>
      <c r="E909" s="1895"/>
      <c r="F909" s="1895"/>
      <c r="G909" s="1895"/>
      <c r="H909" s="1895"/>
      <c r="I909" s="1895"/>
      <c r="J909" s="1895"/>
      <c r="K909" s="1895"/>
    </row>
    <row r="910" spans="1:11" ht="15.75" customHeight="1">
      <c r="A910" s="1895"/>
      <c r="B910" s="1895"/>
      <c r="C910" s="1895"/>
      <c r="D910" s="1895"/>
      <c r="E910" s="1895"/>
      <c r="F910" s="1895"/>
      <c r="G910" s="1895"/>
      <c r="H910" s="1895"/>
      <c r="I910" s="1895"/>
      <c r="J910" s="1895"/>
      <c r="K910" s="1895"/>
    </row>
    <row r="911" spans="1:11" ht="15.75" customHeight="1">
      <c r="A911" s="1895"/>
      <c r="B911" s="1895"/>
      <c r="C911" s="1895"/>
      <c r="D911" s="1895"/>
      <c r="E911" s="1895"/>
      <c r="F911" s="1895"/>
      <c r="G911" s="1895"/>
      <c r="H911" s="1895"/>
      <c r="I911" s="1895"/>
      <c r="J911" s="1895"/>
      <c r="K911" s="1895"/>
    </row>
    <row r="912" spans="1:11" ht="15.75" customHeight="1">
      <c r="A912" s="1895"/>
      <c r="B912" s="1895"/>
      <c r="C912" s="1895"/>
      <c r="D912" s="1895"/>
      <c r="E912" s="1895"/>
      <c r="F912" s="1895"/>
      <c r="G912" s="1895"/>
      <c r="H912" s="1895"/>
      <c r="I912" s="1895"/>
      <c r="J912" s="1895"/>
      <c r="K912" s="1895"/>
    </row>
    <row r="913" spans="1:11" ht="15.75" customHeight="1">
      <c r="A913" s="1895"/>
      <c r="B913" s="1895"/>
      <c r="C913" s="1895"/>
      <c r="D913" s="1895"/>
      <c r="E913" s="1895"/>
      <c r="F913" s="1895"/>
      <c r="G913" s="1895"/>
      <c r="H913" s="1895"/>
      <c r="I913" s="1895"/>
      <c r="J913" s="1895"/>
      <c r="K913" s="1895"/>
    </row>
    <row r="914" spans="1:11" ht="15.75" customHeight="1">
      <c r="A914" s="1895"/>
      <c r="B914" s="1895"/>
      <c r="C914" s="1895"/>
      <c r="D914" s="1895"/>
      <c r="E914" s="1895"/>
      <c r="F914" s="1895"/>
      <c r="G914" s="1895"/>
      <c r="H914" s="1895"/>
      <c r="I914" s="1895"/>
      <c r="J914" s="1895"/>
      <c r="K914" s="1895"/>
    </row>
    <row r="915" spans="1:11" ht="15.75" customHeight="1">
      <c r="A915" s="1895"/>
      <c r="B915" s="1895"/>
      <c r="C915" s="1895"/>
      <c r="D915" s="1895"/>
      <c r="E915" s="1895"/>
      <c r="F915" s="1895"/>
      <c r="G915" s="1895"/>
      <c r="H915" s="1895"/>
      <c r="I915" s="1895"/>
      <c r="J915" s="1895"/>
      <c r="K915" s="1895"/>
    </row>
    <row r="916" spans="1:11" ht="15.75" customHeight="1">
      <c r="A916" s="1895"/>
      <c r="B916" s="1895"/>
      <c r="C916" s="1895"/>
      <c r="D916" s="1895"/>
      <c r="E916" s="1895"/>
      <c r="F916" s="1895"/>
      <c r="G916" s="1895"/>
      <c r="H916" s="1895"/>
      <c r="I916" s="1895"/>
      <c r="J916" s="1895"/>
      <c r="K916" s="1895"/>
    </row>
    <row r="917" spans="1:11" ht="15.75" customHeight="1">
      <c r="A917" s="1895"/>
      <c r="B917" s="1895"/>
      <c r="C917" s="1895"/>
      <c r="D917" s="1895"/>
      <c r="E917" s="1895"/>
      <c r="F917" s="1895"/>
      <c r="G917" s="1895"/>
      <c r="H917" s="1895"/>
      <c r="I917" s="1895"/>
      <c r="J917" s="1895"/>
      <c r="K917" s="1895"/>
    </row>
    <row r="918" spans="1:11" ht="15.75" customHeight="1">
      <c r="A918" s="1895"/>
      <c r="B918" s="1895"/>
      <c r="C918" s="1895"/>
      <c r="D918" s="1895"/>
      <c r="E918" s="1895"/>
      <c r="F918" s="1895"/>
      <c r="G918" s="1895"/>
      <c r="H918" s="1895"/>
      <c r="I918" s="1895"/>
      <c r="J918" s="1895"/>
      <c r="K918" s="1895"/>
    </row>
    <row r="919" spans="1:11" ht="15.75" customHeight="1">
      <c r="A919" s="1895"/>
      <c r="B919" s="1895"/>
      <c r="C919" s="1895"/>
      <c r="D919" s="1895"/>
      <c r="E919" s="1895"/>
      <c r="F919" s="1895"/>
      <c r="G919" s="1895"/>
      <c r="H919" s="1895"/>
      <c r="I919" s="1895"/>
      <c r="J919" s="1895"/>
      <c r="K919" s="1895"/>
    </row>
    <row r="920" spans="1:11" ht="15.75" customHeight="1">
      <c r="A920" s="1895"/>
      <c r="B920" s="1895"/>
      <c r="C920" s="1895"/>
      <c r="D920" s="1895"/>
      <c r="E920" s="1895"/>
      <c r="F920" s="1895"/>
      <c r="G920" s="1895"/>
      <c r="H920" s="1895"/>
      <c r="I920" s="1895"/>
      <c r="J920" s="1895"/>
      <c r="K920" s="1895"/>
    </row>
    <row r="921" spans="1:11" ht="15.75" customHeight="1">
      <c r="A921" s="1895"/>
      <c r="B921" s="1895"/>
      <c r="C921" s="1895"/>
      <c r="D921" s="1895"/>
      <c r="E921" s="1895"/>
      <c r="F921" s="1895"/>
      <c r="G921" s="1895"/>
      <c r="H921" s="1895"/>
      <c r="I921" s="1895"/>
      <c r="J921" s="1895"/>
      <c r="K921" s="1895"/>
    </row>
    <row r="922" spans="1:11" ht="15.75" customHeight="1">
      <c r="A922" s="1895"/>
      <c r="B922" s="1895"/>
      <c r="C922" s="1895"/>
      <c r="D922" s="1895"/>
      <c r="E922" s="1895"/>
      <c r="F922" s="1895"/>
      <c r="G922" s="1895"/>
      <c r="H922" s="1895"/>
      <c r="I922" s="1895"/>
      <c r="J922" s="1895"/>
      <c r="K922" s="1895"/>
    </row>
    <row r="923" spans="1:11" ht="15.75" customHeight="1">
      <c r="A923" s="1895"/>
      <c r="B923" s="1895"/>
      <c r="C923" s="1895"/>
      <c r="D923" s="1895"/>
      <c r="E923" s="1895"/>
      <c r="F923" s="1895"/>
      <c r="G923" s="1895"/>
      <c r="H923" s="1895"/>
      <c r="I923" s="1895"/>
      <c r="J923" s="1895"/>
      <c r="K923" s="1895"/>
    </row>
    <row r="924" spans="1:11" ht="15.75" customHeight="1">
      <c r="A924" s="1895"/>
      <c r="B924" s="1895"/>
      <c r="C924" s="1895"/>
      <c r="D924" s="1895"/>
      <c r="E924" s="1895"/>
      <c r="F924" s="1895"/>
      <c r="G924" s="1895"/>
      <c r="H924" s="1895"/>
      <c r="I924" s="1895"/>
      <c r="J924" s="1895"/>
      <c r="K924" s="1895"/>
    </row>
    <row r="925" spans="1:11" ht="15.75" customHeight="1">
      <c r="A925" s="1895"/>
      <c r="B925" s="1895"/>
      <c r="C925" s="1895"/>
      <c r="D925" s="1895"/>
      <c r="E925" s="1895"/>
      <c r="F925" s="1895"/>
      <c r="G925" s="1895"/>
      <c r="H925" s="1895"/>
      <c r="I925" s="1895"/>
      <c r="J925" s="1895"/>
      <c r="K925" s="1895"/>
    </row>
    <row r="926" spans="1:11" ht="15.75" customHeight="1">
      <c r="A926" s="1895"/>
      <c r="B926" s="1895"/>
      <c r="C926" s="1895"/>
      <c r="D926" s="1895"/>
      <c r="E926" s="1895"/>
      <c r="F926" s="1895"/>
      <c r="G926" s="1895"/>
      <c r="H926" s="1895"/>
      <c r="I926" s="1895"/>
      <c r="J926" s="1895"/>
      <c r="K926" s="1895"/>
    </row>
    <row r="927" spans="1:11" ht="15.75" customHeight="1">
      <c r="A927" s="1895"/>
      <c r="B927" s="1895"/>
      <c r="C927" s="1895"/>
      <c r="D927" s="1895"/>
      <c r="E927" s="1895"/>
      <c r="F927" s="1895"/>
      <c r="G927" s="1895"/>
      <c r="H927" s="1895"/>
      <c r="I927" s="1895"/>
      <c r="J927" s="1895"/>
      <c r="K927" s="1895"/>
    </row>
    <row r="928" spans="1:11" ht="15.75" customHeight="1">
      <c r="A928" s="1895"/>
      <c r="B928" s="1895"/>
      <c r="C928" s="1895"/>
      <c r="D928" s="1895"/>
      <c r="E928" s="1895"/>
      <c r="F928" s="1895"/>
      <c r="G928" s="1895"/>
      <c r="H928" s="1895"/>
      <c r="I928" s="1895"/>
      <c r="J928" s="1895"/>
      <c r="K928" s="1895"/>
    </row>
    <row r="929" spans="1:11" ht="15.75" customHeight="1">
      <c r="A929" s="1895"/>
      <c r="B929" s="1895"/>
      <c r="C929" s="1895"/>
      <c r="D929" s="1895"/>
      <c r="E929" s="1895"/>
      <c r="F929" s="1895"/>
      <c r="G929" s="1895"/>
      <c r="H929" s="1895"/>
      <c r="I929" s="1895"/>
      <c r="J929" s="1895"/>
      <c r="K929" s="1895"/>
    </row>
    <row r="930" spans="1:11" ht="15.75" customHeight="1">
      <c r="A930" s="1895"/>
      <c r="B930" s="1895"/>
      <c r="C930" s="1895"/>
      <c r="D930" s="1895"/>
      <c r="E930" s="1895"/>
      <c r="F930" s="1895"/>
      <c r="G930" s="1895"/>
      <c r="H930" s="1895"/>
      <c r="I930" s="1895"/>
      <c r="J930" s="1895"/>
      <c r="K930" s="1895"/>
    </row>
    <row r="931" spans="1:11" ht="15.75" customHeight="1">
      <c r="A931" s="1895"/>
      <c r="B931" s="1895"/>
      <c r="C931" s="1895"/>
      <c r="D931" s="1895"/>
      <c r="E931" s="1895"/>
      <c r="F931" s="1895"/>
      <c r="G931" s="1895"/>
      <c r="H931" s="1895"/>
      <c r="I931" s="1895"/>
      <c r="J931" s="1895"/>
      <c r="K931" s="1895"/>
    </row>
    <row r="932" spans="1:11" ht="15.75" customHeight="1">
      <c r="A932" s="1895"/>
      <c r="B932" s="1895"/>
      <c r="C932" s="1895"/>
      <c r="D932" s="1895"/>
      <c r="E932" s="1895"/>
      <c r="F932" s="1895"/>
      <c r="G932" s="1895"/>
      <c r="H932" s="1895"/>
      <c r="I932" s="1895"/>
      <c r="J932" s="1895"/>
      <c r="K932" s="1895"/>
    </row>
    <row r="933" spans="1:11" ht="15.75" customHeight="1">
      <c r="A933" s="1895"/>
      <c r="B933" s="1895"/>
      <c r="C933" s="1895"/>
      <c r="D933" s="1895"/>
      <c r="E933" s="1895"/>
      <c r="F933" s="1895"/>
      <c r="G933" s="1895"/>
      <c r="H933" s="1895"/>
      <c r="I933" s="1895"/>
      <c r="J933" s="1895"/>
      <c r="K933" s="1895"/>
    </row>
    <row r="934" spans="1:11" ht="15.75" customHeight="1">
      <c r="A934" s="1895"/>
      <c r="B934" s="1895"/>
      <c r="C934" s="1895"/>
      <c r="D934" s="1895"/>
      <c r="E934" s="1895"/>
      <c r="F934" s="1895"/>
      <c r="G934" s="1895"/>
      <c r="H934" s="1895"/>
      <c r="I934" s="1895"/>
      <c r="J934" s="1895"/>
      <c r="K934" s="1895"/>
    </row>
    <row r="935" spans="1:11" ht="15.75" customHeight="1">
      <c r="A935" s="1895"/>
      <c r="B935" s="1895"/>
      <c r="C935" s="1895"/>
      <c r="D935" s="1895"/>
      <c r="E935" s="1895"/>
      <c r="F935" s="1895"/>
      <c r="G935" s="1895"/>
      <c r="H935" s="1895"/>
      <c r="I935" s="1895"/>
      <c r="J935" s="1895"/>
      <c r="K935" s="1895"/>
    </row>
    <row r="936" spans="1:11" ht="15.75" customHeight="1">
      <c r="A936" s="1895"/>
      <c r="B936" s="1895"/>
      <c r="C936" s="1895"/>
      <c r="D936" s="1895"/>
      <c r="E936" s="1895"/>
      <c r="F936" s="1895"/>
      <c r="G936" s="1895"/>
      <c r="H936" s="1895"/>
      <c r="I936" s="1895"/>
      <c r="J936" s="1895"/>
      <c r="K936" s="1895"/>
    </row>
    <row r="937" spans="1:11" ht="15.75" customHeight="1">
      <c r="A937" s="1895"/>
      <c r="B937" s="1895"/>
      <c r="C937" s="1895"/>
      <c r="D937" s="1895"/>
      <c r="E937" s="1895"/>
      <c r="F937" s="1895"/>
      <c r="G937" s="1895"/>
      <c r="H937" s="1895"/>
      <c r="I937" s="1895"/>
      <c r="J937" s="1895"/>
      <c r="K937" s="1895"/>
    </row>
    <row r="938" spans="1:11" ht="15.75" customHeight="1">
      <c r="A938" s="1895"/>
      <c r="B938" s="1895"/>
      <c r="C938" s="1895"/>
      <c r="D938" s="1895"/>
      <c r="E938" s="1895"/>
      <c r="F938" s="1895"/>
      <c r="G938" s="1895"/>
      <c r="H938" s="1895"/>
      <c r="I938" s="1895"/>
      <c r="J938" s="1895"/>
      <c r="K938" s="1895"/>
    </row>
    <row r="939" spans="1:11" ht="15.75" customHeight="1">
      <c r="A939" s="1895"/>
      <c r="B939" s="1895"/>
      <c r="C939" s="1895"/>
      <c r="D939" s="1895"/>
      <c r="E939" s="1895"/>
      <c r="F939" s="1895"/>
      <c r="G939" s="1895"/>
      <c r="H939" s="1895"/>
      <c r="I939" s="1895"/>
      <c r="J939" s="1895"/>
      <c r="K939" s="1895"/>
    </row>
    <row r="940" spans="1:11" ht="15.75" customHeight="1">
      <c r="A940" s="1895"/>
      <c r="B940" s="1895"/>
      <c r="C940" s="1895"/>
      <c r="D940" s="1895"/>
      <c r="E940" s="1895"/>
      <c r="F940" s="1895"/>
      <c r="G940" s="1895"/>
      <c r="H940" s="1895"/>
      <c r="I940" s="1895"/>
      <c r="J940" s="1895"/>
      <c r="K940" s="1895"/>
    </row>
    <row r="941" spans="1:11" ht="15.75" customHeight="1">
      <c r="A941" s="1895"/>
      <c r="B941" s="1895"/>
      <c r="C941" s="1895"/>
      <c r="D941" s="1895"/>
      <c r="E941" s="1895"/>
      <c r="F941" s="1895"/>
      <c r="G941" s="1895"/>
      <c r="H941" s="1895"/>
      <c r="I941" s="1895"/>
      <c r="J941" s="1895"/>
      <c r="K941" s="1895"/>
    </row>
    <row r="942" spans="1:11" ht="15.75" customHeight="1">
      <c r="A942" s="1895"/>
      <c r="B942" s="1895"/>
      <c r="C942" s="1895"/>
      <c r="D942" s="1895"/>
      <c r="E942" s="1895"/>
      <c r="F942" s="1895"/>
      <c r="G942" s="1895"/>
      <c r="H942" s="1895"/>
      <c r="I942" s="1895"/>
      <c r="J942" s="1895"/>
      <c r="K942" s="1895"/>
    </row>
    <row r="943" spans="1:11" ht="15.75" customHeight="1">
      <c r="A943" s="1895"/>
      <c r="B943" s="1895"/>
      <c r="C943" s="1895"/>
      <c r="D943" s="1895"/>
      <c r="E943" s="1895"/>
      <c r="F943" s="1895"/>
      <c r="G943" s="1895"/>
      <c r="H943" s="1895"/>
      <c r="I943" s="1895"/>
      <c r="J943" s="1895"/>
      <c r="K943" s="1895"/>
    </row>
    <row r="944" spans="1:11" ht="15.75" customHeight="1">
      <c r="A944" s="1895"/>
      <c r="B944" s="1895"/>
      <c r="C944" s="1895"/>
      <c r="D944" s="1895"/>
      <c r="E944" s="1895"/>
      <c r="F944" s="1895"/>
      <c r="G944" s="1895"/>
      <c r="H944" s="1895"/>
      <c r="I944" s="1895"/>
      <c r="J944" s="1895"/>
      <c r="K944" s="1895"/>
    </row>
    <row r="945" spans="1:11" ht="15.75" customHeight="1">
      <c r="A945" s="1895"/>
      <c r="B945" s="1895"/>
      <c r="C945" s="1895"/>
      <c r="D945" s="1895"/>
      <c r="E945" s="1895"/>
      <c r="F945" s="1895"/>
      <c r="G945" s="1895"/>
      <c r="H945" s="1895"/>
      <c r="I945" s="1895"/>
      <c r="J945" s="1895"/>
      <c r="K945" s="1895"/>
    </row>
    <row r="946" spans="1:11" ht="15.75" customHeight="1">
      <c r="A946" s="1895"/>
      <c r="B946" s="1895"/>
      <c r="C946" s="1895"/>
      <c r="D946" s="1895"/>
      <c r="E946" s="1895"/>
      <c r="F946" s="1895"/>
      <c r="G946" s="1895"/>
      <c r="H946" s="1895"/>
      <c r="I946" s="1895"/>
      <c r="J946" s="1895"/>
      <c r="K946" s="1895"/>
    </row>
    <row r="947" spans="1:11" ht="15.75" customHeight="1">
      <c r="A947" s="1895"/>
      <c r="B947" s="1895"/>
      <c r="C947" s="1895"/>
      <c r="D947" s="1895"/>
      <c r="E947" s="1895"/>
      <c r="F947" s="1895"/>
      <c r="G947" s="1895"/>
      <c r="H947" s="1895"/>
      <c r="I947" s="1895"/>
      <c r="J947" s="1895"/>
      <c r="K947" s="1895"/>
    </row>
    <row r="948" spans="1:11" ht="15.75" customHeight="1">
      <c r="A948" s="1895"/>
      <c r="B948" s="1895"/>
      <c r="C948" s="1895"/>
      <c r="D948" s="1895"/>
      <c r="E948" s="1895"/>
      <c r="F948" s="1895"/>
      <c r="G948" s="1895"/>
      <c r="H948" s="1895"/>
      <c r="I948" s="1895"/>
      <c r="J948" s="1895"/>
      <c r="K948" s="1895"/>
    </row>
    <row r="949" spans="1:11" ht="15.75" customHeight="1">
      <c r="A949" s="1895"/>
      <c r="B949" s="1895"/>
      <c r="C949" s="1895"/>
      <c r="D949" s="1895"/>
      <c r="E949" s="1895"/>
      <c r="F949" s="1895"/>
      <c r="G949" s="1895"/>
      <c r="H949" s="1895"/>
      <c r="I949" s="1895"/>
      <c r="J949" s="1895"/>
      <c r="K949" s="1895"/>
    </row>
    <row r="950" spans="1:11" ht="15.75" customHeight="1">
      <c r="A950" s="1895"/>
      <c r="B950" s="1895"/>
      <c r="C950" s="1895"/>
      <c r="D950" s="1895"/>
      <c r="E950" s="1895"/>
      <c r="F950" s="1895"/>
      <c r="G950" s="1895"/>
      <c r="H950" s="1895"/>
      <c r="I950" s="1895"/>
      <c r="J950" s="1895"/>
      <c r="K950" s="1895"/>
    </row>
    <row r="951" spans="1:11" ht="15.75" customHeight="1">
      <c r="A951" s="1895"/>
      <c r="B951" s="1895"/>
      <c r="C951" s="1895"/>
      <c r="D951" s="1895"/>
      <c r="E951" s="1895"/>
      <c r="F951" s="1895"/>
      <c r="G951" s="1895"/>
      <c r="H951" s="1895"/>
      <c r="I951" s="1895"/>
      <c r="J951" s="1895"/>
      <c r="K951" s="1895"/>
    </row>
    <row r="952" spans="1:11" ht="15.75" customHeight="1">
      <c r="A952" s="1895"/>
      <c r="B952" s="1895"/>
      <c r="C952" s="1895"/>
      <c r="D952" s="1895"/>
      <c r="E952" s="1895"/>
      <c r="F952" s="1895"/>
      <c r="G952" s="1895"/>
      <c r="H952" s="1895"/>
      <c r="I952" s="1895"/>
      <c r="J952" s="1895"/>
      <c r="K952" s="1895"/>
    </row>
    <row r="953" spans="1:11" ht="15.75" customHeight="1">
      <c r="A953" s="1895"/>
      <c r="B953" s="1895"/>
      <c r="C953" s="1895"/>
      <c r="D953" s="1895"/>
      <c r="E953" s="1895"/>
      <c r="F953" s="1895"/>
      <c r="G953" s="1895"/>
      <c r="H953" s="1895"/>
      <c r="I953" s="1895"/>
      <c r="J953" s="1895"/>
      <c r="K953" s="1895"/>
    </row>
    <row r="954" spans="1:11" ht="15.75" customHeight="1">
      <c r="A954" s="1895"/>
      <c r="B954" s="1895"/>
      <c r="C954" s="1895"/>
      <c r="D954" s="1895"/>
      <c r="E954" s="1895"/>
      <c r="F954" s="1895"/>
      <c r="G954" s="1895"/>
      <c r="H954" s="1895"/>
      <c r="I954" s="1895"/>
      <c r="J954" s="1895"/>
      <c r="K954" s="1895"/>
    </row>
    <row r="955" spans="1:11" ht="15.75" customHeight="1">
      <c r="A955" s="1895"/>
      <c r="B955" s="1895"/>
      <c r="C955" s="1895"/>
      <c r="D955" s="1895"/>
      <c r="E955" s="1895"/>
      <c r="F955" s="1895"/>
      <c r="G955" s="1895"/>
      <c r="H955" s="1895"/>
      <c r="I955" s="1895"/>
      <c r="J955" s="1895"/>
      <c r="K955" s="1895"/>
    </row>
    <row r="956" spans="1:11" ht="15.75" customHeight="1">
      <c r="A956" s="1895"/>
      <c r="B956" s="1895"/>
      <c r="C956" s="1895"/>
      <c r="D956" s="1895"/>
      <c r="E956" s="1895"/>
      <c r="F956" s="1895"/>
      <c r="G956" s="1895"/>
      <c r="H956" s="1895"/>
      <c r="I956" s="1895"/>
      <c r="J956" s="1895"/>
      <c r="K956" s="1895"/>
    </row>
    <row r="957" spans="1:11" ht="15.75" customHeight="1">
      <c r="A957" s="1895"/>
      <c r="B957" s="1895"/>
      <c r="C957" s="1895"/>
      <c r="D957" s="1895"/>
      <c r="E957" s="1895"/>
      <c r="F957" s="1895"/>
      <c r="G957" s="1895"/>
      <c r="H957" s="1895"/>
      <c r="I957" s="1895"/>
      <c r="J957" s="1895"/>
      <c r="K957" s="1895"/>
    </row>
    <row r="958" spans="1:11" ht="15.75" customHeight="1">
      <c r="A958" s="1895"/>
      <c r="B958" s="1895"/>
      <c r="C958" s="1895"/>
      <c r="D958" s="1895"/>
      <c r="E958" s="1895"/>
      <c r="F958" s="1895"/>
      <c r="G958" s="1895"/>
      <c r="H958" s="1895"/>
      <c r="I958" s="1895"/>
      <c r="J958" s="1895"/>
      <c r="K958" s="1895"/>
    </row>
    <row r="959" spans="1:11" ht="15.75" customHeight="1">
      <c r="A959" s="1895"/>
      <c r="B959" s="1895"/>
      <c r="C959" s="1895"/>
      <c r="D959" s="1895"/>
      <c r="E959" s="1895"/>
      <c r="F959" s="1895"/>
      <c r="G959" s="1895"/>
      <c r="H959" s="1895"/>
      <c r="I959" s="1895"/>
      <c r="J959" s="1895"/>
      <c r="K959" s="1895"/>
    </row>
    <row r="960" spans="1:11" ht="15.75" customHeight="1">
      <c r="A960" s="1895"/>
      <c r="B960" s="1895"/>
      <c r="C960" s="1895"/>
      <c r="D960" s="1895"/>
      <c r="E960" s="1895"/>
      <c r="F960" s="1895"/>
      <c r="G960" s="1895"/>
      <c r="H960" s="1895"/>
      <c r="I960" s="1895"/>
      <c r="J960" s="1895"/>
      <c r="K960" s="1895"/>
    </row>
    <row r="961" spans="1:11" ht="15.75" customHeight="1">
      <c r="A961" s="1895"/>
      <c r="B961" s="1895"/>
      <c r="C961" s="1895"/>
      <c r="D961" s="1895"/>
      <c r="E961" s="1895"/>
      <c r="F961" s="1895"/>
      <c r="G961" s="1895"/>
      <c r="H961" s="1895"/>
      <c r="I961" s="1895"/>
      <c r="J961" s="1895"/>
      <c r="K961" s="1895"/>
    </row>
    <row r="962" spans="1:11" ht="15.75" customHeight="1">
      <c r="A962" s="1895"/>
      <c r="B962" s="1895"/>
      <c r="C962" s="1895"/>
      <c r="D962" s="1895"/>
      <c r="E962" s="1895"/>
      <c r="F962" s="1895"/>
      <c r="G962" s="1895"/>
      <c r="H962" s="1895"/>
      <c r="I962" s="1895"/>
      <c r="J962" s="1895"/>
      <c r="K962" s="1895"/>
    </row>
    <row r="963" spans="1:11" ht="15.75" customHeight="1">
      <c r="A963" s="1895"/>
      <c r="B963" s="1895"/>
      <c r="C963" s="1895"/>
      <c r="D963" s="1895"/>
      <c r="E963" s="1895"/>
      <c r="F963" s="1895"/>
      <c r="G963" s="1895"/>
      <c r="H963" s="1895"/>
      <c r="I963" s="1895"/>
      <c r="J963" s="1895"/>
      <c r="K963" s="1895"/>
    </row>
    <row r="964" spans="1:11" ht="15.75" customHeight="1">
      <c r="A964" s="1895"/>
      <c r="B964" s="1895"/>
      <c r="C964" s="1895"/>
      <c r="D964" s="1895"/>
      <c r="E964" s="1895"/>
      <c r="F964" s="1895"/>
      <c r="G964" s="1895"/>
      <c r="H964" s="1895"/>
      <c r="I964" s="1895"/>
      <c r="J964" s="1895"/>
      <c r="K964" s="1895"/>
    </row>
    <row r="965" spans="1:11" ht="15.75" customHeight="1">
      <c r="A965" s="1895"/>
      <c r="B965" s="1895"/>
      <c r="C965" s="1895"/>
      <c r="D965" s="1895"/>
      <c r="E965" s="1895"/>
      <c r="F965" s="1895"/>
      <c r="G965" s="1895"/>
      <c r="H965" s="1895"/>
      <c r="I965" s="1895"/>
      <c r="J965" s="1895"/>
      <c r="K965" s="1895"/>
    </row>
    <row r="966" spans="1:11" ht="15.75" customHeight="1">
      <c r="A966" s="1895"/>
      <c r="B966" s="1895"/>
      <c r="C966" s="1895"/>
      <c r="D966" s="1895"/>
      <c r="E966" s="1895"/>
      <c r="F966" s="1895"/>
      <c r="G966" s="1895"/>
      <c r="H966" s="1895"/>
      <c r="I966" s="1895"/>
      <c r="J966" s="1895"/>
      <c r="K966" s="1895"/>
    </row>
    <row r="967" spans="1:11" ht="15.75" customHeight="1">
      <c r="A967" s="1895"/>
      <c r="B967" s="1895"/>
      <c r="C967" s="1895"/>
      <c r="D967" s="1895"/>
      <c r="E967" s="1895"/>
      <c r="F967" s="1895"/>
      <c r="G967" s="1895"/>
      <c r="H967" s="1895"/>
      <c r="I967" s="1895"/>
      <c r="J967" s="1895"/>
      <c r="K967" s="1895"/>
    </row>
    <row r="968" spans="1:11" ht="15.75" customHeight="1">
      <c r="A968" s="1895"/>
      <c r="B968" s="1895"/>
      <c r="C968" s="1895"/>
      <c r="D968" s="1895"/>
      <c r="E968" s="1895"/>
      <c r="F968" s="1895"/>
      <c r="G968" s="1895"/>
      <c r="H968" s="1895"/>
      <c r="I968" s="1895"/>
      <c r="J968" s="1895"/>
      <c r="K968" s="1895"/>
    </row>
    <row r="969" spans="1:11" ht="15.75" customHeight="1">
      <c r="A969" s="1895"/>
      <c r="B969" s="1895"/>
      <c r="C969" s="1895"/>
      <c r="D969" s="1895"/>
      <c r="E969" s="1895"/>
      <c r="F969" s="1895"/>
      <c r="G969" s="1895"/>
      <c r="H969" s="1895"/>
      <c r="I969" s="1895"/>
      <c r="J969" s="1895"/>
      <c r="K969" s="1895"/>
    </row>
    <row r="970" spans="1:11" ht="15.75" customHeight="1">
      <c r="A970" s="1895"/>
      <c r="B970" s="1895"/>
      <c r="C970" s="1895"/>
      <c r="D970" s="1895"/>
      <c r="E970" s="1895"/>
      <c r="F970" s="1895"/>
      <c r="G970" s="1895"/>
      <c r="H970" s="1895"/>
      <c r="I970" s="1895"/>
      <c r="J970" s="1895"/>
      <c r="K970" s="1895"/>
    </row>
    <row r="971" spans="1:11" ht="15.75" customHeight="1">
      <c r="A971" s="1895"/>
      <c r="B971" s="1895"/>
      <c r="C971" s="1895"/>
      <c r="D971" s="1895"/>
      <c r="E971" s="1895"/>
      <c r="F971" s="1895"/>
      <c r="G971" s="1895"/>
      <c r="H971" s="1895"/>
      <c r="I971" s="1895"/>
      <c r="J971" s="1895"/>
      <c r="K971" s="1895"/>
    </row>
    <row r="972" spans="1:11" ht="15.75" customHeight="1">
      <c r="A972" s="1895"/>
      <c r="B972" s="1895"/>
      <c r="C972" s="1895"/>
      <c r="D972" s="1895"/>
      <c r="E972" s="1895"/>
      <c r="F972" s="1895"/>
      <c r="G972" s="1895"/>
      <c r="H972" s="1895"/>
      <c r="I972" s="1895"/>
      <c r="J972" s="1895"/>
      <c r="K972" s="1895"/>
    </row>
    <row r="973" spans="1:11" ht="15.75" customHeight="1">
      <c r="A973" s="1895"/>
      <c r="B973" s="1895"/>
      <c r="C973" s="1895"/>
      <c r="D973" s="1895"/>
      <c r="E973" s="1895"/>
      <c r="F973" s="1895"/>
      <c r="G973" s="1895"/>
      <c r="H973" s="1895"/>
      <c r="I973" s="1895"/>
      <c r="J973" s="1895"/>
      <c r="K973" s="1895"/>
    </row>
    <row r="974" spans="1:11" ht="15.75" customHeight="1">
      <c r="A974" s="1895"/>
      <c r="B974" s="1895"/>
      <c r="C974" s="1895"/>
      <c r="D974" s="1895"/>
      <c r="E974" s="1895"/>
      <c r="F974" s="1895"/>
      <c r="G974" s="1895"/>
      <c r="H974" s="1895"/>
      <c r="I974" s="1895"/>
      <c r="J974" s="1895"/>
      <c r="K974" s="1895"/>
    </row>
    <row r="975" spans="1:11" ht="15.75" customHeight="1">
      <c r="A975" s="1895"/>
      <c r="B975" s="1895"/>
      <c r="C975" s="1895"/>
      <c r="D975" s="1895"/>
      <c r="E975" s="1895"/>
      <c r="F975" s="1895"/>
      <c r="G975" s="1895"/>
      <c r="H975" s="1895"/>
      <c r="I975" s="1895"/>
      <c r="J975" s="1895"/>
      <c r="K975" s="1895"/>
    </row>
    <row r="976" spans="1:11" ht="15.75" customHeight="1">
      <c r="A976" s="1895"/>
      <c r="B976" s="1895"/>
      <c r="C976" s="1895"/>
      <c r="D976" s="1895"/>
      <c r="E976" s="1895"/>
      <c r="F976" s="1895"/>
      <c r="G976" s="1895"/>
      <c r="H976" s="1895"/>
      <c r="I976" s="1895"/>
      <c r="J976" s="1895"/>
      <c r="K976" s="1895"/>
    </row>
    <row r="977" spans="1:11" ht="15.75" customHeight="1">
      <c r="A977" s="1895"/>
      <c r="B977" s="1895"/>
      <c r="C977" s="1895"/>
      <c r="D977" s="1895"/>
      <c r="E977" s="1895"/>
      <c r="F977" s="1895"/>
      <c r="G977" s="1895"/>
      <c r="H977" s="1895"/>
      <c r="I977" s="1895"/>
      <c r="J977" s="1895"/>
      <c r="K977" s="1895"/>
    </row>
    <row r="978" spans="1:11" ht="15.75" customHeight="1">
      <c r="A978" s="1895"/>
      <c r="B978" s="1895"/>
      <c r="C978" s="1895"/>
      <c r="D978" s="1895"/>
      <c r="E978" s="1895"/>
      <c r="F978" s="1895"/>
      <c r="G978" s="1895"/>
      <c r="H978" s="1895"/>
      <c r="I978" s="1895"/>
      <c r="J978" s="1895"/>
      <c r="K978" s="1895"/>
    </row>
    <row r="979" spans="1:11" ht="15.75" customHeight="1">
      <c r="A979" s="1895"/>
      <c r="B979" s="1895"/>
      <c r="C979" s="1895"/>
      <c r="D979" s="1895"/>
      <c r="E979" s="1895"/>
      <c r="F979" s="1895"/>
      <c r="G979" s="1895"/>
      <c r="H979" s="1895"/>
      <c r="I979" s="1895"/>
      <c r="J979" s="1895"/>
      <c r="K979" s="1895"/>
    </row>
    <row r="980" spans="1:11" ht="15.75" customHeight="1">
      <c r="A980" s="1895"/>
      <c r="B980" s="1895"/>
      <c r="C980" s="1895"/>
      <c r="D980" s="1895"/>
      <c r="E980" s="1895"/>
      <c r="F980" s="1895"/>
      <c r="G980" s="1895"/>
      <c r="H980" s="1895"/>
      <c r="I980" s="1895"/>
      <c r="J980" s="1895"/>
      <c r="K980" s="1895"/>
    </row>
    <row r="981" spans="1:11" ht="15.75" customHeight="1">
      <c r="A981" s="1895"/>
      <c r="B981" s="1895"/>
      <c r="C981" s="1895"/>
      <c r="D981" s="1895"/>
      <c r="E981" s="1895"/>
      <c r="F981" s="1895"/>
      <c r="G981" s="1895"/>
      <c r="H981" s="1895"/>
      <c r="I981" s="1895"/>
      <c r="J981" s="1895"/>
      <c r="K981" s="1895"/>
    </row>
    <row r="982" spans="1:11" ht="15.75" customHeight="1">
      <c r="A982" s="1895"/>
      <c r="B982" s="1895"/>
      <c r="C982" s="1895"/>
      <c r="D982" s="1895"/>
      <c r="E982" s="1895"/>
      <c r="F982" s="1895"/>
      <c r="G982" s="1895"/>
      <c r="H982" s="1895"/>
      <c r="I982" s="1895"/>
      <c r="J982" s="1895"/>
      <c r="K982" s="1895"/>
    </row>
    <row r="983" spans="1:11" ht="15.75" customHeight="1">
      <c r="A983" s="1895"/>
      <c r="B983" s="1895"/>
      <c r="C983" s="1895"/>
      <c r="D983" s="1895"/>
      <c r="E983" s="1895"/>
      <c r="F983" s="1895"/>
      <c r="G983" s="1895"/>
      <c r="H983" s="1895"/>
      <c r="I983" s="1895"/>
      <c r="J983" s="1895"/>
      <c r="K983" s="1895"/>
    </row>
    <row r="984" spans="1:11" ht="15.75" customHeight="1">
      <c r="A984" s="1895"/>
      <c r="B984" s="1895"/>
      <c r="C984" s="1895"/>
      <c r="D984" s="1895"/>
      <c r="E984" s="1895"/>
      <c r="F984" s="1895"/>
      <c r="G984" s="1895"/>
      <c r="H984" s="1895"/>
      <c r="I984" s="1895"/>
      <c r="J984" s="1895"/>
      <c r="K984" s="1895"/>
    </row>
    <row r="985" spans="1:11" ht="15.75" customHeight="1">
      <c r="A985" s="1895"/>
      <c r="B985" s="1895"/>
      <c r="C985" s="1895"/>
      <c r="D985" s="1895"/>
      <c r="E985" s="1895"/>
      <c r="F985" s="1895"/>
      <c r="G985" s="1895"/>
      <c r="H985" s="1895"/>
      <c r="I985" s="1895"/>
      <c r="J985" s="1895"/>
      <c r="K985" s="1895"/>
    </row>
    <row r="986" spans="1:11" ht="15.75" customHeight="1">
      <c r="A986" s="1895"/>
      <c r="B986" s="1895"/>
      <c r="C986" s="1895"/>
      <c r="D986" s="1895"/>
      <c r="E986" s="1895"/>
      <c r="F986" s="1895"/>
      <c r="G986" s="1895"/>
      <c r="H986" s="1895"/>
      <c r="I986" s="1895"/>
      <c r="J986" s="1895"/>
      <c r="K986" s="1895"/>
    </row>
    <row r="987" spans="1:11" ht="15.75" customHeight="1">
      <c r="A987" s="1895"/>
      <c r="B987" s="1895"/>
      <c r="C987" s="1895"/>
      <c r="D987" s="1895"/>
      <c r="E987" s="1895"/>
      <c r="F987" s="1895"/>
      <c r="G987" s="1895"/>
      <c r="H987" s="1895"/>
      <c r="I987" s="1895"/>
      <c r="J987" s="1895"/>
      <c r="K987" s="1895"/>
    </row>
    <row r="988" spans="1:11" ht="15.75" customHeight="1">
      <c r="A988" s="1895"/>
      <c r="B988" s="1895"/>
      <c r="C988" s="1895"/>
      <c r="D988" s="1895"/>
      <c r="E988" s="1895"/>
      <c r="F988" s="1895"/>
      <c r="G988" s="1895"/>
      <c r="H988" s="1895"/>
      <c r="I988" s="1895"/>
      <c r="J988" s="1895"/>
      <c r="K988" s="1895"/>
    </row>
    <row r="989" spans="1:11" ht="15.75" customHeight="1">
      <c r="A989" s="1895"/>
      <c r="B989" s="1895"/>
      <c r="C989" s="1895"/>
      <c r="D989" s="1895"/>
      <c r="E989" s="1895"/>
      <c r="F989" s="1895"/>
      <c r="G989" s="1895"/>
      <c r="H989" s="1895"/>
      <c r="I989" s="1895"/>
      <c r="J989" s="1895"/>
      <c r="K989" s="1895"/>
    </row>
    <row r="990" spans="1:11" ht="15.75" customHeight="1">
      <c r="A990" s="1895"/>
      <c r="B990" s="1895"/>
      <c r="C990" s="1895"/>
      <c r="D990" s="1895"/>
      <c r="E990" s="1895"/>
      <c r="F990" s="1895"/>
      <c r="G990" s="1895"/>
      <c r="H990" s="1895"/>
      <c r="I990" s="1895"/>
      <c r="J990" s="1895"/>
      <c r="K990" s="1895"/>
    </row>
    <row r="991" spans="1:11" ht="15.75" customHeight="1">
      <c r="A991" s="1895"/>
      <c r="B991" s="1895"/>
      <c r="C991" s="1895"/>
      <c r="D991" s="1895"/>
      <c r="E991" s="1895"/>
      <c r="F991" s="1895"/>
      <c r="G991" s="1895"/>
      <c r="H991" s="1895"/>
      <c r="I991" s="1895"/>
      <c r="J991" s="1895"/>
      <c r="K991" s="1895"/>
    </row>
    <row r="992" spans="1:11" ht="15.75" customHeight="1">
      <c r="A992" s="1895"/>
      <c r="B992" s="1895"/>
      <c r="C992" s="1895"/>
      <c r="D992" s="1895"/>
      <c r="E992" s="1895"/>
      <c r="F992" s="1895"/>
      <c r="G992" s="1895"/>
      <c r="H992" s="1895"/>
      <c r="I992" s="1895"/>
      <c r="J992" s="1895"/>
      <c r="K992" s="1895"/>
    </row>
    <row r="993" spans="1:11" ht="15.75" customHeight="1">
      <c r="A993" s="1895"/>
      <c r="B993" s="1895"/>
      <c r="C993" s="1895"/>
      <c r="D993" s="1895"/>
      <c r="E993" s="1895"/>
      <c r="F993" s="1895"/>
      <c r="G993" s="1895"/>
      <c r="H993" s="1895"/>
      <c r="I993" s="1895"/>
      <c r="J993" s="1895"/>
      <c r="K993" s="1895"/>
    </row>
    <row r="994" spans="1:11" ht="15.75" customHeight="1">
      <c r="A994" s="1895"/>
      <c r="B994" s="1895"/>
      <c r="C994" s="1895"/>
      <c r="D994" s="1895"/>
      <c r="E994" s="1895"/>
      <c r="F994" s="1895"/>
      <c r="G994" s="1895"/>
      <c r="H994" s="1895"/>
      <c r="I994" s="1895"/>
      <c r="J994" s="1895"/>
      <c r="K994" s="1895"/>
    </row>
    <row r="995" spans="1:11" ht="15.75" customHeight="1">
      <c r="A995" s="1895"/>
      <c r="B995" s="1895"/>
      <c r="C995" s="1895"/>
      <c r="D995" s="1895"/>
      <c r="E995" s="1895"/>
      <c r="F995" s="1895"/>
      <c r="G995" s="1895"/>
      <c r="H995" s="1895"/>
      <c r="I995" s="1895"/>
      <c r="J995" s="1895"/>
      <c r="K995" s="1895"/>
    </row>
    <row r="996" spans="1:11" ht="15.75" customHeight="1">
      <c r="A996" s="1895"/>
      <c r="B996" s="1895"/>
      <c r="C996" s="1895"/>
      <c r="D996" s="1895"/>
      <c r="E996" s="1895"/>
      <c r="F996" s="1895"/>
      <c r="G996" s="1895"/>
      <c r="H996" s="1895"/>
      <c r="I996" s="1895"/>
      <c r="J996" s="1895"/>
      <c r="K996" s="1895"/>
    </row>
    <row r="997" spans="1:11" ht="15.75" customHeight="1">
      <c r="A997" s="1895"/>
      <c r="B997" s="1895"/>
      <c r="C997" s="1895"/>
      <c r="D997" s="1895"/>
      <c r="E997" s="1895"/>
      <c r="F997" s="1895"/>
      <c r="G997" s="1895"/>
      <c r="H997" s="1895"/>
      <c r="I997" s="1895"/>
      <c r="J997" s="1895"/>
      <c r="K997" s="1895"/>
    </row>
    <row r="998" spans="1:11" ht="15.75" customHeight="1">
      <c r="A998" s="1895"/>
      <c r="B998" s="1895"/>
      <c r="C998" s="1895"/>
      <c r="D998" s="1895"/>
      <c r="E998" s="1895"/>
      <c r="F998" s="1895"/>
      <c r="G998" s="1895"/>
      <c r="H998" s="1895"/>
      <c r="I998" s="1895"/>
      <c r="J998" s="1895"/>
      <c r="K998" s="1895"/>
    </row>
    <row r="999" spans="1:11" ht="15.75" customHeight="1">
      <c r="A999" s="1895"/>
      <c r="B999" s="1895"/>
      <c r="C999" s="1895"/>
      <c r="D999" s="1895"/>
      <c r="E999" s="1895"/>
      <c r="F999" s="1895"/>
      <c r="G999" s="1895"/>
      <c r="H999" s="1895"/>
      <c r="I999" s="1895"/>
      <c r="J999" s="1895"/>
      <c r="K999" s="1895"/>
    </row>
    <row r="1000" spans="1:11" ht="15.75" customHeight="1">
      <c r="A1000" s="1895"/>
      <c r="B1000" s="1895"/>
      <c r="C1000" s="1895"/>
      <c r="D1000" s="1895"/>
      <c r="E1000" s="1895"/>
      <c r="F1000" s="1895"/>
      <c r="G1000" s="1895"/>
      <c r="H1000" s="1895"/>
      <c r="I1000" s="1895"/>
      <c r="J1000" s="1895"/>
      <c r="K1000" s="1895"/>
    </row>
    <row r="1001" spans="1:11" ht="15.75" customHeight="1">
      <c r="A1001" s="1895"/>
      <c r="K1001" s="1895"/>
    </row>
  </sheetData>
  <mergeCells count="10">
    <mergeCell ref="B61:J61"/>
    <mergeCell ref="B1:J1"/>
    <mergeCell ref="B2:J2"/>
    <mergeCell ref="B3:J3"/>
    <mergeCell ref="B4:J4"/>
    <mergeCell ref="B5:B6"/>
    <mergeCell ref="C5:C6"/>
    <mergeCell ref="D5:E5"/>
    <mergeCell ref="F5:G5"/>
    <mergeCell ref="I5:J5"/>
  </mergeCells>
  <printOptions horizontalCentered="1"/>
  <pageMargins left="0.33" right="0.39370078740157483" top="0.6" bottom="0.39370078740157483" header="0" footer="0"/>
  <pageSetup scale="54"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3"/>
  <sheetViews>
    <sheetView showGridLines="0" zoomScale="80" zoomScaleNormal="80" workbookViewId="0"/>
  </sheetViews>
  <sheetFormatPr defaultColWidth="14.44140625" defaultRowHeight="15" customHeight="1"/>
  <cols>
    <col min="1" max="1" width="9.109375" style="1893" customWidth="1"/>
    <col min="2" max="2" width="5.109375" style="1893" customWidth="1"/>
    <col min="3" max="3" width="52.109375" style="1893" customWidth="1"/>
    <col min="4" max="4" width="17.33203125" style="1893" customWidth="1"/>
    <col min="5" max="5" width="16.109375" style="1893" customWidth="1"/>
    <col min="6" max="6" width="17.33203125" style="1893" customWidth="1"/>
    <col min="7" max="7" width="16.109375" style="1893" customWidth="1"/>
    <col min="8" max="8" width="17.6640625" style="1893" bestFit="1" customWidth="1"/>
    <col min="9" max="9" width="12.5546875" style="1893" customWidth="1"/>
    <col min="10" max="10" width="12.6640625" style="1893" customWidth="1"/>
    <col min="11" max="11" width="11" style="1893" customWidth="1"/>
    <col min="12" max="16384" width="14.44140625" style="1893"/>
  </cols>
  <sheetData>
    <row r="1" spans="1:11" ht="15.75" customHeight="1">
      <c r="A1" s="1896"/>
      <c r="B1" s="3046" t="s">
        <v>1644</v>
      </c>
      <c r="C1" s="3047"/>
      <c r="D1" s="3047"/>
      <c r="E1" s="3047"/>
      <c r="F1" s="3047"/>
      <c r="G1" s="3047"/>
      <c r="H1" s="3047"/>
      <c r="I1" s="3047"/>
      <c r="J1" s="3047"/>
      <c r="K1" s="1896"/>
    </row>
    <row r="2" spans="1:11" ht="15" customHeight="1">
      <c r="A2" s="1896"/>
      <c r="B2" s="3062" t="s">
        <v>19</v>
      </c>
      <c r="C2" s="3047"/>
      <c r="D2" s="3047"/>
      <c r="E2" s="3047"/>
      <c r="F2" s="3047"/>
      <c r="G2" s="3047"/>
      <c r="H2" s="3047"/>
      <c r="I2" s="3047"/>
      <c r="J2" s="3047"/>
      <c r="K2" s="1896"/>
    </row>
    <row r="3" spans="1:11" ht="15" customHeight="1">
      <c r="A3" s="1896"/>
      <c r="B3" s="3062"/>
      <c r="C3" s="3047"/>
      <c r="D3" s="3047"/>
      <c r="E3" s="3047"/>
      <c r="F3" s="3047"/>
      <c r="G3" s="3047"/>
      <c r="H3" s="3047"/>
      <c r="I3" s="3047"/>
      <c r="J3" s="3047"/>
      <c r="K3" s="1896"/>
    </row>
    <row r="4" spans="1:11" ht="15" customHeight="1" thickBot="1">
      <c r="A4" s="1896"/>
      <c r="B4" s="3071" t="s">
        <v>126</v>
      </c>
      <c r="C4" s="3047"/>
      <c r="D4" s="3047"/>
      <c r="E4" s="3047"/>
      <c r="F4" s="3047"/>
      <c r="G4" s="3047"/>
      <c r="H4" s="3047"/>
      <c r="I4" s="3047"/>
      <c r="J4" s="3047"/>
      <c r="K4" s="1896"/>
    </row>
    <row r="5" spans="1:11" ht="21.75" customHeight="1" thickTop="1">
      <c r="A5" s="1896"/>
      <c r="B5" s="3063" t="s">
        <v>127</v>
      </c>
      <c r="C5" s="3064" t="s">
        <v>65</v>
      </c>
      <c r="D5" s="3066" t="s">
        <v>1473</v>
      </c>
      <c r="E5" s="3055"/>
      <c r="F5" s="3058" t="s">
        <v>1472</v>
      </c>
      <c r="G5" s="3055"/>
      <c r="H5" s="1981" t="s">
        <v>434</v>
      </c>
      <c r="I5" s="3059" t="s">
        <v>757</v>
      </c>
      <c r="J5" s="3057"/>
      <c r="K5" s="1896"/>
    </row>
    <row r="6" spans="1:11" ht="21.75" customHeight="1">
      <c r="A6" s="1896"/>
      <c r="B6" s="3051"/>
      <c r="C6" s="3065"/>
      <c r="D6" s="1948" t="s">
        <v>1471</v>
      </c>
      <c r="E6" s="1947" t="s">
        <v>506</v>
      </c>
      <c r="F6" s="1948" t="s">
        <v>66</v>
      </c>
      <c r="G6" s="1947" t="s">
        <v>506</v>
      </c>
      <c r="H6" s="1947" t="s">
        <v>506</v>
      </c>
      <c r="I6" s="2057" t="s">
        <v>221</v>
      </c>
      <c r="J6" s="2056" t="s">
        <v>432</v>
      </c>
      <c r="K6" s="1896"/>
    </row>
    <row r="7" spans="1:11" ht="21.75" customHeight="1">
      <c r="A7" s="1896"/>
      <c r="B7" s="2040"/>
      <c r="C7" s="1967" t="s">
        <v>1538</v>
      </c>
      <c r="D7" s="1990">
        <v>184574.71127449998</v>
      </c>
      <c r="E7" s="1990">
        <v>93341.133498199983</v>
      </c>
      <c r="F7" s="1990">
        <v>213133.66961059996</v>
      </c>
      <c r="G7" s="1990">
        <v>134457.4906507</v>
      </c>
      <c r="H7" s="1990">
        <v>93947.353837399976</v>
      </c>
      <c r="I7" s="1965">
        <v>44.049558443912517</v>
      </c>
      <c r="J7" s="1977">
        <v>-30.128583106269001</v>
      </c>
      <c r="K7" s="2036"/>
    </row>
    <row r="8" spans="1:11" ht="21.75" customHeight="1">
      <c r="A8" s="1896"/>
      <c r="B8" s="1974">
        <v>1</v>
      </c>
      <c r="C8" s="2053" t="s">
        <v>1643</v>
      </c>
      <c r="D8" s="1992">
        <v>1852.8627895</v>
      </c>
      <c r="E8" s="1992">
        <v>922.07863989999998</v>
      </c>
      <c r="F8" s="1992">
        <v>1261.0593388</v>
      </c>
      <c r="G8" s="1992">
        <v>750.19968629999994</v>
      </c>
      <c r="H8" s="1992">
        <v>478.07895569999999</v>
      </c>
      <c r="I8" s="1971">
        <v>-18.64037904821658</v>
      </c>
      <c r="J8" s="1970">
        <v>-36.273106423451715</v>
      </c>
      <c r="K8" s="2036"/>
    </row>
    <row r="9" spans="1:11" ht="21.75" customHeight="1">
      <c r="A9" s="1896"/>
      <c r="B9" s="1974">
        <v>2</v>
      </c>
      <c r="C9" s="2053" t="s">
        <v>1642</v>
      </c>
      <c r="D9" s="1992">
        <v>5823.9915330000003</v>
      </c>
      <c r="E9" s="1992">
        <v>2443.5344070000001</v>
      </c>
      <c r="F9" s="1992">
        <v>5989.5034858999998</v>
      </c>
      <c r="G9" s="1992">
        <v>3222.2296053</v>
      </c>
      <c r="H9" s="1992">
        <v>1967.8281875999999</v>
      </c>
      <c r="I9" s="1971">
        <v>31.867576575523948</v>
      </c>
      <c r="J9" s="1970">
        <v>-38.929609970584679</v>
      </c>
      <c r="K9" s="2036"/>
    </row>
    <row r="10" spans="1:11" ht="21.75" customHeight="1">
      <c r="A10" s="1896"/>
      <c r="B10" s="1974">
        <v>3</v>
      </c>
      <c r="C10" s="2053" t="s">
        <v>1641</v>
      </c>
      <c r="D10" s="1992">
        <v>664.7590725</v>
      </c>
      <c r="E10" s="1992">
        <v>283.9310059</v>
      </c>
      <c r="F10" s="1992">
        <v>1257.1769472000001</v>
      </c>
      <c r="G10" s="1992">
        <v>620.93145420000008</v>
      </c>
      <c r="H10" s="1992">
        <v>751.82149329999993</v>
      </c>
      <c r="I10" s="1971">
        <v>118.69096410650238</v>
      </c>
      <c r="J10" s="1970">
        <v>21.07962774548713</v>
      </c>
      <c r="K10" s="2036"/>
    </row>
    <row r="11" spans="1:11" ht="22.5" customHeight="1">
      <c r="A11" s="1896"/>
      <c r="B11" s="1974">
        <v>4</v>
      </c>
      <c r="C11" s="2053" t="s">
        <v>1640</v>
      </c>
      <c r="D11" s="1992">
        <v>1626.8659640000001</v>
      </c>
      <c r="E11" s="1992">
        <v>675.72801010000001</v>
      </c>
      <c r="F11" s="1992">
        <v>2330.2399558000002</v>
      </c>
      <c r="G11" s="1992">
        <v>1283.0451439999999</v>
      </c>
      <c r="H11" s="1992">
        <v>573.26540079999995</v>
      </c>
      <c r="I11" s="1971">
        <v>89.875974478270308</v>
      </c>
      <c r="J11" s="1970">
        <v>-55.319935274233814</v>
      </c>
      <c r="K11" s="2036"/>
    </row>
    <row r="12" spans="1:11" ht="21.75" customHeight="1">
      <c r="A12" s="1896"/>
      <c r="B12" s="1974">
        <v>5</v>
      </c>
      <c r="C12" s="2053" t="s">
        <v>1639</v>
      </c>
      <c r="D12" s="1992">
        <v>1372.4107742000001</v>
      </c>
      <c r="E12" s="1992">
        <v>625.59008610000001</v>
      </c>
      <c r="F12" s="1992">
        <v>1235.0182130000001</v>
      </c>
      <c r="G12" s="1992">
        <v>855.37781740000003</v>
      </c>
      <c r="H12" s="1992">
        <v>658.34565899999996</v>
      </c>
      <c r="I12" s="1971">
        <v>36.731357546364428</v>
      </c>
      <c r="J12" s="1970">
        <v>-23.034518126609537</v>
      </c>
      <c r="K12" s="2036"/>
    </row>
    <row r="13" spans="1:11" ht="21.75" customHeight="1">
      <c r="A13" s="1896"/>
      <c r="B13" s="1974">
        <v>6</v>
      </c>
      <c r="C13" s="2053" t="s">
        <v>1604</v>
      </c>
      <c r="D13" s="1992">
        <v>2315.8389203000002</v>
      </c>
      <c r="E13" s="1992">
        <v>1155.198668</v>
      </c>
      <c r="F13" s="1992">
        <v>3582.3188428000003</v>
      </c>
      <c r="G13" s="1992">
        <v>1484.8011472999999</v>
      </c>
      <c r="H13" s="1992">
        <v>1951.3783455</v>
      </c>
      <c r="I13" s="1971">
        <v>28.532103475382463</v>
      </c>
      <c r="J13" s="1970">
        <v>31.423547796177019</v>
      </c>
      <c r="K13" s="2036"/>
    </row>
    <row r="14" spans="1:11" ht="21.75" customHeight="1">
      <c r="A14" s="1896"/>
      <c r="B14" s="1974">
        <v>7</v>
      </c>
      <c r="C14" s="2053" t="s">
        <v>1565</v>
      </c>
      <c r="D14" s="1992">
        <v>9025.2096082999997</v>
      </c>
      <c r="E14" s="1992">
        <v>4513.6068649999997</v>
      </c>
      <c r="F14" s="1992">
        <v>7009.7596833999996</v>
      </c>
      <c r="G14" s="1992">
        <v>6973.8156778000002</v>
      </c>
      <c r="H14" s="1992">
        <v>450.50709089999998</v>
      </c>
      <c r="I14" s="1971">
        <v>54.506493063834903</v>
      </c>
      <c r="J14" s="1970">
        <v>-93.540020102135543</v>
      </c>
      <c r="K14" s="2036"/>
    </row>
    <row r="15" spans="1:11" ht="21.75" customHeight="1">
      <c r="A15" s="1896"/>
      <c r="B15" s="1974">
        <v>8</v>
      </c>
      <c r="C15" s="2053" t="s">
        <v>1638</v>
      </c>
      <c r="D15" s="1992">
        <v>12038.8483019</v>
      </c>
      <c r="E15" s="1992">
        <v>6560.7019854999999</v>
      </c>
      <c r="F15" s="1992">
        <v>16060.448882799999</v>
      </c>
      <c r="G15" s="1992">
        <v>10548.6614603</v>
      </c>
      <c r="H15" s="1992">
        <v>5754.3433213999997</v>
      </c>
      <c r="I15" s="1971">
        <v>60.785560502731364</v>
      </c>
      <c r="J15" s="1970">
        <v>-45.449540275261157</v>
      </c>
      <c r="K15" s="2036"/>
    </row>
    <row r="16" spans="1:11" ht="21.75" customHeight="1">
      <c r="A16" s="1896"/>
      <c r="B16" s="1974">
        <v>9</v>
      </c>
      <c r="C16" s="2053" t="s">
        <v>1601</v>
      </c>
      <c r="D16" s="1992">
        <v>1045.6197384</v>
      </c>
      <c r="E16" s="1992">
        <v>559.36620460000006</v>
      </c>
      <c r="F16" s="1992">
        <v>980.01833539999996</v>
      </c>
      <c r="G16" s="1992">
        <v>621.75423979999994</v>
      </c>
      <c r="H16" s="1992">
        <v>571.97613630000001</v>
      </c>
      <c r="I16" s="1971">
        <v>11.153343674849502</v>
      </c>
      <c r="J16" s="1970">
        <v>-8.0060738332901611</v>
      </c>
      <c r="K16" s="2036"/>
    </row>
    <row r="17" spans="1:11" ht="21.75" customHeight="1">
      <c r="A17" s="1896"/>
      <c r="B17" s="1974">
        <v>10</v>
      </c>
      <c r="C17" s="2053" t="s">
        <v>1599</v>
      </c>
      <c r="D17" s="1992">
        <v>195.2716101</v>
      </c>
      <c r="E17" s="1992">
        <v>110.5639032</v>
      </c>
      <c r="F17" s="1992">
        <v>142.2635765</v>
      </c>
      <c r="G17" s="1992">
        <v>90.294786000000002</v>
      </c>
      <c r="H17" s="1992">
        <v>51.534470899999995</v>
      </c>
      <c r="I17" s="1971">
        <v>-18.332490635153331</v>
      </c>
      <c r="J17" s="1970">
        <v>-42.926415596134206</v>
      </c>
      <c r="K17" s="2036"/>
    </row>
    <row r="18" spans="1:11" ht="21.75" customHeight="1">
      <c r="A18" s="1896"/>
      <c r="B18" s="1974">
        <v>11</v>
      </c>
      <c r="C18" s="2053" t="s">
        <v>1561</v>
      </c>
      <c r="D18" s="1992">
        <v>16709.1166376</v>
      </c>
      <c r="E18" s="1992">
        <v>9201.8096527999987</v>
      </c>
      <c r="F18" s="1992">
        <v>18353.241605499999</v>
      </c>
      <c r="G18" s="1992">
        <v>10683.059688899999</v>
      </c>
      <c r="H18" s="1992">
        <v>9318.9591522999999</v>
      </c>
      <c r="I18" s="1971">
        <v>16.097377494102737</v>
      </c>
      <c r="J18" s="1970">
        <v>-12.76881882460451</v>
      </c>
      <c r="K18" s="2036"/>
    </row>
    <row r="19" spans="1:11" ht="21.75" customHeight="1">
      <c r="A19" s="1896"/>
      <c r="B19" s="1974">
        <v>12</v>
      </c>
      <c r="C19" s="2053" t="s">
        <v>1637</v>
      </c>
      <c r="D19" s="1992">
        <v>278.11407020000001</v>
      </c>
      <c r="E19" s="1992">
        <v>102.44153159999999</v>
      </c>
      <c r="F19" s="1992">
        <v>375.39068380000003</v>
      </c>
      <c r="G19" s="1992">
        <v>227.1493696</v>
      </c>
      <c r="H19" s="1992">
        <v>204.73497399999999</v>
      </c>
      <c r="I19" s="1971">
        <v>121.7356242651101</v>
      </c>
      <c r="J19" s="1970">
        <v>-9.8676899871968704</v>
      </c>
      <c r="K19" s="2036"/>
    </row>
    <row r="20" spans="1:11" ht="21.75" customHeight="1">
      <c r="A20" s="1896"/>
      <c r="B20" s="1974">
        <v>13</v>
      </c>
      <c r="C20" s="2053" t="s">
        <v>1636</v>
      </c>
      <c r="D20" s="1992">
        <v>1049.2939762999999</v>
      </c>
      <c r="E20" s="1992">
        <v>673.23296909999999</v>
      </c>
      <c r="F20" s="1992">
        <v>1043.4905524000001</v>
      </c>
      <c r="G20" s="1992">
        <v>569.15168460000007</v>
      </c>
      <c r="H20" s="1992">
        <v>638.70798920000004</v>
      </c>
      <c r="I20" s="1971">
        <v>-15.459920900656311</v>
      </c>
      <c r="J20" s="1970">
        <v>12.221048708462344</v>
      </c>
      <c r="K20" s="2036"/>
    </row>
    <row r="21" spans="1:11" ht="21.75" customHeight="1">
      <c r="A21" s="1896"/>
      <c r="B21" s="1974">
        <v>14</v>
      </c>
      <c r="C21" s="2053" t="s">
        <v>1635</v>
      </c>
      <c r="D21" s="1992">
        <v>1621.2661329</v>
      </c>
      <c r="E21" s="1992">
        <v>946.84005930000001</v>
      </c>
      <c r="F21" s="1992">
        <v>1880.3987198</v>
      </c>
      <c r="G21" s="1992">
        <v>1029.3332505999999</v>
      </c>
      <c r="H21" s="1992">
        <v>1610.9456317000001</v>
      </c>
      <c r="I21" s="1971">
        <v>8.7124737160980672</v>
      </c>
      <c r="J21" s="1970">
        <v>56.503798042177067</v>
      </c>
      <c r="K21" s="2036"/>
    </row>
    <row r="22" spans="1:11" ht="21.75" customHeight="1">
      <c r="A22" s="1896"/>
      <c r="B22" s="1974">
        <v>15</v>
      </c>
      <c r="C22" s="2053" t="s">
        <v>1634</v>
      </c>
      <c r="D22" s="1992">
        <v>7820.8190281000007</v>
      </c>
      <c r="E22" s="1992">
        <v>2414.7552964000001</v>
      </c>
      <c r="F22" s="1992">
        <v>5185.7927123999998</v>
      </c>
      <c r="G22" s="1992">
        <v>3028.051974</v>
      </c>
      <c r="H22" s="1992">
        <v>3045.7107781</v>
      </c>
      <c r="I22" s="1971">
        <v>25.397881040547809</v>
      </c>
      <c r="J22" s="1970">
        <v>0.58317374508842779</v>
      </c>
      <c r="K22" s="2036"/>
    </row>
    <row r="23" spans="1:11" ht="21.75" customHeight="1">
      <c r="A23" s="1896"/>
      <c r="B23" s="1974">
        <v>16</v>
      </c>
      <c r="C23" s="2053" t="s">
        <v>1571</v>
      </c>
      <c r="D23" s="1992">
        <v>4502.6138136</v>
      </c>
      <c r="E23" s="1992">
        <v>663.99587770000005</v>
      </c>
      <c r="F23" s="1992">
        <v>8470.2858135000006</v>
      </c>
      <c r="G23" s="1992">
        <v>6278.4624536000001</v>
      </c>
      <c r="H23" s="1992">
        <v>609.17053679999992</v>
      </c>
      <c r="I23" s="1971" t="s">
        <v>73</v>
      </c>
      <c r="J23" s="1970">
        <v>-90.297456721259707</v>
      </c>
      <c r="K23" s="2036"/>
    </row>
    <row r="24" spans="1:11" ht="21.75" customHeight="1">
      <c r="A24" s="1896"/>
      <c r="B24" s="1974">
        <v>17</v>
      </c>
      <c r="C24" s="2053" t="s">
        <v>1633</v>
      </c>
      <c r="D24" s="1992">
        <v>810.49899879999998</v>
      </c>
      <c r="E24" s="1992">
        <v>338.27021010000004</v>
      </c>
      <c r="F24" s="1992">
        <v>1423.8272962000001</v>
      </c>
      <c r="G24" s="1992">
        <v>954.8809637999999</v>
      </c>
      <c r="H24" s="1992">
        <v>495.8758934</v>
      </c>
      <c r="I24" s="1971">
        <v>182.28349268997596</v>
      </c>
      <c r="J24" s="1970">
        <v>-48.069349772495698</v>
      </c>
      <c r="K24" s="2036"/>
    </row>
    <row r="25" spans="1:11" ht="21.75" customHeight="1">
      <c r="A25" s="1896"/>
      <c r="B25" s="1974">
        <v>18</v>
      </c>
      <c r="C25" s="2053" t="s">
        <v>1632</v>
      </c>
      <c r="D25" s="1992">
        <v>784.93147390000001</v>
      </c>
      <c r="E25" s="1992">
        <v>392.46808499999997</v>
      </c>
      <c r="F25" s="1992">
        <v>1762.1807194999999</v>
      </c>
      <c r="G25" s="1992">
        <v>1051.0124892000001</v>
      </c>
      <c r="H25" s="1992">
        <v>803.38335900000004</v>
      </c>
      <c r="I25" s="1971">
        <v>167.79565762653036</v>
      </c>
      <c r="J25" s="1970">
        <v>-23.561007385220336</v>
      </c>
      <c r="K25" s="2036"/>
    </row>
    <row r="26" spans="1:11" ht="21.75" customHeight="1">
      <c r="A26" s="1896"/>
      <c r="B26" s="1974">
        <v>19</v>
      </c>
      <c r="C26" s="2053" t="s">
        <v>1574</v>
      </c>
      <c r="D26" s="1992">
        <v>21187.119831599997</v>
      </c>
      <c r="E26" s="1992">
        <v>10542.0441577</v>
      </c>
      <c r="F26" s="1992">
        <v>25708.9690859</v>
      </c>
      <c r="G26" s="1992">
        <v>15181.110492899999</v>
      </c>
      <c r="H26" s="1992">
        <v>11223.013429099999</v>
      </c>
      <c r="I26" s="1971">
        <v>44.005377570075765</v>
      </c>
      <c r="J26" s="1970">
        <v>-26.072513375428951</v>
      </c>
      <c r="K26" s="2036"/>
    </row>
    <row r="27" spans="1:11" ht="21.75" customHeight="1">
      <c r="A27" s="1896"/>
      <c r="B27" s="1974">
        <v>20</v>
      </c>
      <c r="C27" s="2053" t="s">
        <v>1631</v>
      </c>
      <c r="D27" s="1992">
        <v>774.75616439999999</v>
      </c>
      <c r="E27" s="1992">
        <v>352.42204600000002</v>
      </c>
      <c r="F27" s="1992">
        <v>940.86940000000004</v>
      </c>
      <c r="G27" s="1992">
        <v>493.63060050000001</v>
      </c>
      <c r="H27" s="1992">
        <v>603.26882139999998</v>
      </c>
      <c r="I27" s="1971">
        <v>40.068025284661111</v>
      </c>
      <c r="J27" s="1970">
        <v>22.210580298090733</v>
      </c>
      <c r="K27" s="2036"/>
    </row>
    <row r="28" spans="1:11" ht="21.75" customHeight="1">
      <c r="A28" s="1896"/>
      <c r="B28" s="1974">
        <v>21</v>
      </c>
      <c r="C28" s="2053" t="s">
        <v>1630</v>
      </c>
      <c r="D28" s="1992">
        <v>1218.2100295</v>
      </c>
      <c r="E28" s="1992">
        <v>191.64373669999998</v>
      </c>
      <c r="F28" s="1992">
        <v>744.29189929999995</v>
      </c>
      <c r="G28" s="1992">
        <v>530.57713880000006</v>
      </c>
      <c r="H28" s="1992">
        <v>142.03076569999999</v>
      </c>
      <c r="I28" s="1971">
        <v>176.85597658251052</v>
      </c>
      <c r="J28" s="1970">
        <v>-73.230892303194722</v>
      </c>
      <c r="K28" s="2036"/>
    </row>
    <row r="29" spans="1:11" ht="21.75" customHeight="1">
      <c r="A29" s="1896"/>
      <c r="B29" s="1974">
        <v>22</v>
      </c>
      <c r="C29" s="2053" t="s">
        <v>1629</v>
      </c>
      <c r="D29" s="1992">
        <v>4.8848549999999999</v>
      </c>
      <c r="E29" s="1992">
        <v>4.6913024999999999</v>
      </c>
      <c r="F29" s="1992">
        <v>0.33974090000000001</v>
      </c>
      <c r="G29" s="1992">
        <v>0.33783649999999998</v>
      </c>
      <c r="H29" s="1992">
        <v>3.6029610000000001</v>
      </c>
      <c r="I29" s="1971">
        <v>-92.798663057860793</v>
      </c>
      <c r="J29" s="1970" t="s">
        <v>73</v>
      </c>
      <c r="K29" s="2036"/>
    </row>
    <row r="30" spans="1:11" ht="21.75" customHeight="1">
      <c r="A30" s="1896"/>
      <c r="B30" s="1974">
        <v>23</v>
      </c>
      <c r="C30" s="2053" t="s">
        <v>1589</v>
      </c>
      <c r="D30" s="1992">
        <v>572.97544860000005</v>
      </c>
      <c r="E30" s="1992">
        <v>315.5207532</v>
      </c>
      <c r="F30" s="1992">
        <v>808.90007700000001</v>
      </c>
      <c r="G30" s="1992">
        <v>303.71665350000001</v>
      </c>
      <c r="H30" s="1992">
        <v>513.91331639999999</v>
      </c>
      <c r="I30" s="1971">
        <v>-3.7411484285211793</v>
      </c>
      <c r="J30" s="1970">
        <v>69.208145314955544</v>
      </c>
      <c r="K30" s="2036"/>
    </row>
    <row r="31" spans="1:11" ht="21.75" customHeight="1">
      <c r="A31" s="1896"/>
      <c r="B31" s="1974">
        <v>24</v>
      </c>
      <c r="C31" s="2055" t="s">
        <v>1628</v>
      </c>
      <c r="D31" s="1992">
        <v>374.15483839999996</v>
      </c>
      <c r="E31" s="1992">
        <v>171.17178630000001</v>
      </c>
      <c r="F31" s="1992">
        <v>495.1595719</v>
      </c>
      <c r="G31" s="1992">
        <v>267.14017519999999</v>
      </c>
      <c r="H31" s="1992">
        <v>270.20572910000004</v>
      </c>
      <c r="I31" s="1971">
        <v>56.065541509161655</v>
      </c>
      <c r="J31" s="1970">
        <v>1.1475450660706432</v>
      </c>
      <c r="K31" s="2036"/>
    </row>
    <row r="32" spans="1:11" ht="21.75" customHeight="1">
      <c r="A32" s="1896"/>
      <c r="B32" s="1974">
        <v>25</v>
      </c>
      <c r="C32" s="2053" t="s">
        <v>1627</v>
      </c>
      <c r="D32" s="1992">
        <v>584.70487070000001</v>
      </c>
      <c r="E32" s="1992">
        <v>212.26178540000001</v>
      </c>
      <c r="F32" s="1992">
        <v>896.0488679</v>
      </c>
      <c r="G32" s="1992">
        <v>344.20974719999998</v>
      </c>
      <c r="H32" s="1992">
        <v>672.23993250000001</v>
      </c>
      <c r="I32" s="1971">
        <v>62.162843656171354</v>
      </c>
      <c r="J32" s="1970">
        <v>95.299505016457601</v>
      </c>
      <c r="K32" s="2036"/>
    </row>
    <row r="33" spans="1:11" ht="21.75" customHeight="1">
      <c r="A33" s="1896"/>
      <c r="B33" s="1974">
        <v>26</v>
      </c>
      <c r="C33" s="2053" t="s">
        <v>1626</v>
      </c>
      <c r="D33" s="1992">
        <v>1211.7632319000002</v>
      </c>
      <c r="E33" s="1992">
        <v>22.699942399999998</v>
      </c>
      <c r="F33" s="1992">
        <v>463.0417946</v>
      </c>
      <c r="G33" s="1992">
        <v>262.50503259999999</v>
      </c>
      <c r="H33" s="1992">
        <v>114.6254462</v>
      </c>
      <c r="I33" s="1971" t="s">
        <v>73</v>
      </c>
      <c r="J33" s="1970">
        <v>-56.334000508605861</v>
      </c>
      <c r="K33" s="2036"/>
    </row>
    <row r="34" spans="1:11" ht="21.75" customHeight="1">
      <c r="A34" s="1896"/>
      <c r="B34" s="1974">
        <v>27</v>
      </c>
      <c r="C34" s="2053" t="s">
        <v>1625</v>
      </c>
      <c r="D34" s="1992">
        <v>1912.7265155999999</v>
      </c>
      <c r="E34" s="1992">
        <v>1092.884511</v>
      </c>
      <c r="F34" s="1992">
        <v>2745.7780711999999</v>
      </c>
      <c r="G34" s="1992">
        <v>1447.9336679999999</v>
      </c>
      <c r="H34" s="1992">
        <v>1445.7541247000001</v>
      </c>
      <c r="I34" s="1971">
        <v>32.487344584573385</v>
      </c>
      <c r="J34" s="1970">
        <v>-0.15052784172152611</v>
      </c>
      <c r="K34" s="2036"/>
    </row>
    <row r="35" spans="1:11" ht="21.75" customHeight="1">
      <c r="A35" s="1896"/>
      <c r="B35" s="1974">
        <v>28</v>
      </c>
      <c r="C35" s="2053" t="s">
        <v>1624</v>
      </c>
      <c r="D35" s="1992">
        <v>170.95847080000001</v>
      </c>
      <c r="E35" s="1992">
        <v>72.677098599999994</v>
      </c>
      <c r="F35" s="1992">
        <v>407.30808960000002</v>
      </c>
      <c r="G35" s="1992">
        <v>226.37241399999999</v>
      </c>
      <c r="H35" s="1992">
        <v>223.75967399999999</v>
      </c>
      <c r="I35" s="1971">
        <v>211.47695541054526</v>
      </c>
      <c r="J35" s="1970">
        <v>-1.1541777347481963</v>
      </c>
      <c r="K35" s="2036"/>
    </row>
    <row r="36" spans="1:11" ht="21.75" customHeight="1">
      <c r="A36" s="1896"/>
      <c r="B36" s="1974">
        <v>29</v>
      </c>
      <c r="C36" s="2053" t="s">
        <v>1500</v>
      </c>
      <c r="D36" s="1992">
        <v>17968.175247499999</v>
      </c>
      <c r="E36" s="1992">
        <v>9724.1711772999988</v>
      </c>
      <c r="F36" s="1992">
        <v>20336.624214900003</v>
      </c>
      <c r="G36" s="1992">
        <v>13231.540761</v>
      </c>
      <c r="H36" s="1992">
        <v>10110.2461929</v>
      </c>
      <c r="I36" s="1971">
        <v>36.068570984101633</v>
      </c>
      <c r="J36" s="1970">
        <v>-23.589804275100178</v>
      </c>
      <c r="K36" s="2036"/>
    </row>
    <row r="37" spans="1:11" ht="21.75" customHeight="1">
      <c r="A37" s="1896"/>
      <c r="B37" s="1974">
        <v>30</v>
      </c>
      <c r="C37" s="2053" t="s">
        <v>1623</v>
      </c>
      <c r="D37" s="1992">
        <v>105.2439062</v>
      </c>
      <c r="E37" s="1992">
        <v>53.2172518</v>
      </c>
      <c r="F37" s="1992">
        <v>256.35697619999996</v>
      </c>
      <c r="G37" s="1992">
        <v>101.64123459999999</v>
      </c>
      <c r="H37" s="1992">
        <v>154.70349059999998</v>
      </c>
      <c r="I37" s="1971">
        <v>90.993016666824559</v>
      </c>
      <c r="J37" s="1970">
        <v>52.205442219215236</v>
      </c>
      <c r="K37" s="2036"/>
    </row>
    <row r="38" spans="1:11" ht="21.75" customHeight="1">
      <c r="A38" s="1896"/>
      <c r="B38" s="1974">
        <v>31</v>
      </c>
      <c r="C38" s="2053" t="s">
        <v>1490</v>
      </c>
      <c r="D38" s="1992">
        <v>5555.1113591000003</v>
      </c>
      <c r="E38" s="1992">
        <v>2959.7809560999999</v>
      </c>
      <c r="F38" s="1992">
        <v>7077.7618081999999</v>
      </c>
      <c r="G38" s="1992">
        <v>4537.3635736000006</v>
      </c>
      <c r="H38" s="1992">
        <v>4186.3508891000001</v>
      </c>
      <c r="I38" s="1971">
        <v>53.300654369326253</v>
      </c>
      <c r="J38" s="1970">
        <v>-7.7360493336332432</v>
      </c>
      <c r="K38" s="2036"/>
    </row>
    <row r="39" spans="1:11" ht="21.75" customHeight="1">
      <c r="A39" s="1896"/>
      <c r="B39" s="1974">
        <v>32</v>
      </c>
      <c r="C39" s="2053" t="s">
        <v>1622</v>
      </c>
      <c r="D39" s="1992">
        <v>1285.05674</v>
      </c>
      <c r="E39" s="1992">
        <v>0</v>
      </c>
      <c r="F39" s="1992">
        <v>2026.7391092</v>
      </c>
      <c r="G39" s="1992">
        <v>2020.2783360000001</v>
      </c>
      <c r="H39" s="1992">
        <v>85.038045299999993</v>
      </c>
      <c r="I39" s="1971" t="s">
        <v>73</v>
      </c>
      <c r="J39" s="1970">
        <v>-95.790775766651592</v>
      </c>
      <c r="K39" s="2036"/>
    </row>
    <row r="40" spans="1:11" ht="21.75" customHeight="1">
      <c r="A40" s="1896"/>
      <c r="B40" s="1974">
        <v>33</v>
      </c>
      <c r="C40" s="2053" t="s">
        <v>1621</v>
      </c>
      <c r="D40" s="1992">
        <v>72.6958202</v>
      </c>
      <c r="E40" s="1992">
        <v>49.374587499999997</v>
      </c>
      <c r="F40" s="1992">
        <v>380.08841860000001</v>
      </c>
      <c r="G40" s="1992">
        <v>70.045360400000007</v>
      </c>
      <c r="H40" s="1992">
        <v>637.37558460000002</v>
      </c>
      <c r="I40" s="1971">
        <v>41.865206266280232</v>
      </c>
      <c r="J40" s="1970" t="s">
        <v>73</v>
      </c>
      <c r="K40" s="2036"/>
    </row>
    <row r="41" spans="1:11" ht="21.75" customHeight="1">
      <c r="A41" s="1896"/>
      <c r="B41" s="1974">
        <v>34</v>
      </c>
      <c r="C41" s="2054" t="s">
        <v>1620</v>
      </c>
      <c r="D41" s="1992">
        <v>1203.7475232000002</v>
      </c>
      <c r="E41" s="1992">
        <v>684.95350399999995</v>
      </c>
      <c r="F41" s="1992">
        <v>1501.4901795999999</v>
      </c>
      <c r="G41" s="1992">
        <v>473.74116400000003</v>
      </c>
      <c r="H41" s="1992">
        <v>530.59081819999994</v>
      </c>
      <c r="I41" s="1971">
        <v>-30.836011315594337</v>
      </c>
      <c r="J41" s="1970">
        <v>12.000150824976629</v>
      </c>
      <c r="K41" s="2036"/>
    </row>
    <row r="42" spans="1:11" ht="21.75" customHeight="1">
      <c r="A42" s="1896"/>
      <c r="B42" s="1974">
        <v>35</v>
      </c>
      <c r="C42" s="2053" t="s">
        <v>1619</v>
      </c>
      <c r="D42" s="1992">
        <v>566.3127045</v>
      </c>
      <c r="E42" s="1992">
        <v>213.27038630000001</v>
      </c>
      <c r="F42" s="1992">
        <v>498.34313760000003</v>
      </c>
      <c r="G42" s="1992">
        <v>267.20710859999997</v>
      </c>
      <c r="H42" s="1992">
        <v>220.09773130000002</v>
      </c>
      <c r="I42" s="1971">
        <v>25.290300840984582</v>
      </c>
      <c r="J42" s="1970">
        <v>-17.630285940678736</v>
      </c>
      <c r="K42" s="2036"/>
    </row>
    <row r="43" spans="1:11" ht="21.75" customHeight="1">
      <c r="A43" s="1896"/>
      <c r="B43" s="1974">
        <v>36</v>
      </c>
      <c r="C43" s="2053" t="s">
        <v>1618</v>
      </c>
      <c r="D43" s="1992">
        <v>464.28516200000001</v>
      </c>
      <c r="E43" s="1992">
        <v>207.7791182</v>
      </c>
      <c r="F43" s="1992">
        <v>403.1419358</v>
      </c>
      <c r="G43" s="1992">
        <v>231.5057151</v>
      </c>
      <c r="H43" s="1992">
        <v>260.9276299</v>
      </c>
      <c r="I43" s="1971">
        <v>11.419144091833955</v>
      </c>
      <c r="J43" s="1970">
        <v>12.708936704776841</v>
      </c>
      <c r="K43" s="2036"/>
    </row>
    <row r="44" spans="1:11" ht="21.75" customHeight="1">
      <c r="A44" s="1896"/>
      <c r="B44" s="1974">
        <v>37</v>
      </c>
      <c r="C44" s="2053" t="s">
        <v>1567</v>
      </c>
      <c r="D44" s="1992">
        <v>31552.217116099997</v>
      </c>
      <c r="E44" s="1992">
        <v>19641.060481099998</v>
      </c>
      <c r="F44" s="1992">
        <v>36027.353793900002</v>
      </c>
      <c r="G44" s="1992">
        <v>24149.976078599997</v>
      </c>
      <c r="H44" s="1992">
        <v>15640.004132600001</v>
      </c>
      <c r="I44" s="1971">
        <v>22.956579161490765</v>
      </c>
      <c r="J44" s="1970">
        <v>-35.238013976920378</v>
      </c>
      <c r="K44" s="2036"/>
    </row>
    <row r="45" spans="1:11" ht="21.75" customHeight="1">
      <c r="A45" s="1896"/>
      <c r="B45" s="1974">
        <v>38</v>
      </c>
      <c r="C45" s="2053" t="s">
        <v>747</v>
      </c>
      <c r="D45" s="1992">
        <v>13537.091380299998</v>
      </c>
      <c r="E45" s="1992">
        <v>6761.0293248999988</v>
      </c>
      <c r="F45" s="1992">
        <v>15912.5484906</v>
      </c>
      <c r="G45" s="1992">
        <v>9857.3181810999995</v>
      </c>
      <c r="H45" s="1992">
        <v>9100.980051999999</v>
      </c>
      <c r="I45" s="1971">
        <v>45.7961163516444</v>
      </c>
      <c r="J45" s="1970">
        <v>-7.6728590393903566</v>
      </c>
      <c r="K45" s="2036"/>
    </row>
    <row r="46" spans="1:11" ht="21.75" customHeight="1">
      <c r="A46" s="1896"/>
      <c r="B46" s="1974">
        <v>39</v>
      </c>
      <c r="C46" s="2053" t="s">
        <v>1520</v>
      </c>
      <c r="D46" s="1992">
        <v>299.52748680000002</v>
      </c>
      <c r="E46" s="1992">
        <v>160.8026921</v>
      </c>
      <c r="F46" s="1992">
        <v>472.62952140000004</v>
      </c>
      <c r="G46" s="1992">
        <v>295.80977810000002</v>
      </c>
      <c r="H46" s="1992">
        <v>365.31579110000001</v>
      </c>
      <c r="I46" s="1971">
        <v>83.958224975513332</v>
      </c>
      <c r="J46" s="1970">
        <v>23.496861208050788</v>
      </c>
      <c r="K46" s="2036"/>
    </row>
    <row r="47" spans="1:11" ht="21.75" customHeight="1">
      <c r="A47" s="1896"/>
      <c r="B47" s="1974">
        <v>40</v>
      </c>
      <c r="C47" s="2053" t="s">
        <v>1617</v>
      </c>
      <c r="D47" s="1992">
        <v>1758.8676355999999</v>
      </c>
      <c r="E47" s="1992">
        <v>976.88753389999999</v>
      </c>
      <c r="F47" s="1992">
        <v>1512.3972472</v>
      </c>
      <c r="G47" s="1992">
        <v>1080.4646994000002</v>
      </c>
      <c r="H47" s="1992">
        <v>844.03378710000004</v>
      </c>
      <c r="I47" s="1971">
        <v>10.602772776359636</v>
      </c>
      <c r="J47" s="1970">
        <v>-21.882335668281815</v>
      </c>
      <c r="K47" s="2036"/>
    </row>
    <row r="48" spans="1:11" ht="21.75" customHeight="1">
      <c r="A48" s="1896"/>
      <c r="B48" s="1974">
        <v>41</v>
      </c>
      <c r="C48" s="2053" t="s">
        <v>1616</v>
      </c>
      <c r="D48" s="1992">
        <v>5606.5518971000001</v>
      </c>
      <c r="E48" s="1992">
        <v>2507.2902479999998</v>
      </c>
      <c r="F48" s="1992">
        <v>6924.9424936999994</v>
      </c>
      <c r="G48" s="1992">
        <v>4484.0172505</v>
      </c>
      <c r="H48" s="1992">
        <v>2870.8309344999998</v>
      </c>
      <c r="I48" s="1971">
        <v>78.83917723832667</v>
      </c>
      <c r="J48" s="1970">
        <v>-35.976362843388223</v>
      </c>
      <c r="K48" s="2036"/>
    </row>
    <row r="49" spans="1:11" ht="21.75" customHeight="1">
      <c r="A49" s="1896"/>
      <c r="B49" s="1974">
        <v>42</v>
      </c>
      <c r="C49" s="2053" t="s">
        <v>1581</v>
      </c>
      <c r="D49" s="1992">
        <v>629.99097470000004</v>
      </c>
      <c r="E49" s="1992">
        <v>361.45005200000003</v>
      </c>
      <c r="F49" s="1992">
        <v>392.476226</v>
      </c>
      <c r="G49" s="1992">
        <v>270.81293499999998</v>
      </c>
      <c r="H49" s="1992">
        <v>171.6369818</v>
      </c>
      <c r="I49" s="1971">
        <v>-25.075972876053154</v>
      </c>
      <c r="J49" s="1970">
        <v>-36.621571713330461</v>
      </c>
      <c r="K49" s="2036"/>
    </row>
    <row r="50" spans="1:11" ht="21.75" customHeight="1">
      <c r="A50" s="1896"/>
      <c r="B50" s="1974">
        <v>43</v>
      </c>
      <c r="C50" s="2053" t="s">
        <v>1615</v>
      </c>
      <c r="D50" s="1992">
        <v>5200.9676945000001</v>
      </c>
      <c r="E50" s="1992">
        <v>2953.9255848000003</v>
      </c>
      <c r="F50" s="1992">
        <v>5632.8397493000002</v>
      </c>
      <c r="G50" s="1992">
        <v>3135.5425070000001</v>
      </c>
      <c r="H50" s="1992">
        <v>2525.3738343</v>
      </c>
      <c r="I50" s="1971">
        <v>6.14832422098055</v>
      </c>
      <c r="J50" s="1970">
        <v>-19.459748076698613</v>
      </c>
      <c r="K50" s="2036"/>
    </row>
    <row r="51" spans="1:11" ht="21.75" customHeight="1">
      <c r="A51" s="1896"/>
      <c r="B51" s="1974">
        <v>44</v>
      </c>
      <c r="C51" s="2053" t="s">
        <v>1614</v>
      </c>
      <c r="D51" s="1992">
        <v>657.10497810000004</v>
      </c>
      <c r="E51" s="1992">
        <v>230.76745209999999</v>
      </c>
      <c r="F51" s="1992">
        <v>1020.5691525</v>
      </c>
      <c r="G51" s="1992">
        <v>465.07387269999998</v>
      </c>
      <c r="H51" s="1992">
        <v>434.71353429999999</v>
      </c>
      <c r="I51" s="1971">
        <v>101.53356483671989</v>
      </c>
      <c r="J51" s="1970">
        <v>-6.5280679440756657</v>
      </c>
      <c r="K51" s="2036"/>
    </row>
    <row r="52" spans="1:11" ht="21.75" customHeight="1">
      <c r="A52" s="1896"/>
      <c r="B52" s="1974">
        <v>45</v>
      </c>
      <c r="C52" s="2053" t="s">
        <v>1613</v>
      </c>
      <c r="D52" s="1992">
        <v>316.33732580000003</v>
      </c>
      <c r="E52" s="1992">
        <v>185.55911090000001</v>
      </c>
      <c r="F52" s="1992">
        <v>353.26438080000003</v>
      </c>
      <c r="G52" s="1992">
        <v>169.41965280000002</v>
      </c>
      <c r="H52" s="1992">
        <v>138.19430869999999</v>
      </c>
      <c r="I52" s="1971">
        <v>-8.6977448974185574</v>
      </c>
      <c r="J52" s="1970">
        <v>-18.43076855839243</v>
      </c>
      <c r="K52" s="2036"/>
    </row>
    <row r="53" spans="1:11" ht="21.75" customHeight="1">
      <c r="A53" s="1896"/>
      <c r="B53" s="1974">
        <v>46</v>
      </c>
      <c r="C53" s="2053" t="s">
        <v>1612</v>
      </c>
      <c r="D53" s="1992">
        <v>244.83962269999998</v>
      </c>
      <c r="E53" s="1992">
        <v>107.68346009999999</v>
      </c>
      <c r="F53" s="1992">
        <v>850.98081209999998</v>
      </c>
      <c r="G53" s="1992">
        <v>285.98579030000002</v>
      </c>
      <c r="H53" s="1992">
        <v>521.95852309999998</v>
      </c>
      <c r="I53" s="1971">
        <v>165.58005290173625</v>
      </c>
      <c r="J53" s="1970">
        <v>82.512048081991708</v>
      </c>
      <c r="K53" s="2036"/>
    </row>
    <row r="54" spans="1:11" ht="21.75" customHeight="1">
      <c r="A54" s="1896"/>
      <c r="B54" s="1974"/>
      <c r="C54" s="2039" t="s">
        <v>1515</v>
      </c>
      <c r="D54" s="1990">
        <v>49348.349380600033</v>
      </c>
      <c r="E54" s="1990">
        <v>22779.929186500012</v>
      </c>
      <c r="F54" s="1990">
        <v>51650.044181200006</v>
      </c>
      <c r="G54" s="1990">
        <v>30780.252827799995</v>
      </c>
      <c r="H54" s="1990">
        <v>31105.121595400022</v>
      </c>
      <c r="I54" s="1965">
        <v>35.120054921159216</v>
      </c>
      <c r="J54" s="1964">
        <v>1.0554454163112403</v>
      </c>
      <c r="K54" s="2036"/>
    </row>
    <row r="55" spans="1:11" ht="21.75" customHeight="1" thickBot="1">
      <c r="A55" s="1896"/>
      <c r="B55" s="2052"/>
      <c r="C55" s="1962" t="s">
        <v>1514</v>
      </c>
      <c r="D55" s="2051">
        <v>233923.06065510001</v>
      </c>
      <c r="E55" s="2051">
        <v>116121.06268469999</v>
      </c>
      <c r="F55" s="2051">
        <v>264783.71379179996</v>
      </c>
      <c r="G55" s="2051">
        <v>165237.74347849999</v>
      </c>
      <c r="H55" s="2051">
        <v>125052.4754328</v>
      </c>
      <c r="I55" s="1960">
        <v>42.297822340090896</v>
      </c>
      <c r="J55" s="1959">
        <v>-24.319666439241061</v>
      </c>
      <c r="K55" s="2036"/>
    </row>
    <row r="56" spans="1:11" ht="21.75" customHeight="1" thickTop="1">
      <c r="A56" s="1896"/>
      <c r="B56" s="3078" t="s">
        <v>1476</v>
      </c>
      <c r="C56" s="3078"/>
      <c r="D56" s="3078"/>
      <c r="E56" s="3078"/>
      <c r="F56" s="3078"/>
      <c r="G56" s="3078"/>
      <c r="H56" s="3078"/>
      <c r="I56" s="3078"/>
      <c r="J56" s="3078"/>
      <c r="K56" s="2036"/>
    </row>
    <row r="57" spans="1:11" ht="15" customHeight="1">
      <c r="A57" s="1896"/>
      <c r="B57" s="1958"/>
      <c r="C57" s="2045"/>
      <c r="D57" s="2048"/>
      <c r="E57" s="2048"/>
      <c r="F57" s="2048"/>
      <c r="G57" s="2048"/>
      <c r="H57" s="2048"/>
      <c r="I57" s="2050"/>
      <c r="J57" s="2050"/>
      <c r="K57" s="2036"/>
    </row>
    <row r="58" spans="1:11" ht="15" customHeight="1">
      <c r="A58" s="1896"/>
      <c r="B58" s="2049"/>
      <c r="C58" s="2045"/>
      <c r="D58" s="2048"/>
      <c r="E58" s="2048"/>
      <c r="F58" s="2048"/>
      <c r="G58" s="2048"/>
      <c r="H58" s="2048"/>
      <c r="I58" s="2036"/>
      <c r="J58" s="2047"/>
      <c r="K58" s="1896"/>
    </row>
    <row r="59" spans="1:11" ht="15" customHeight="1">
      <c r="A59" s="1896"/>
      <c r="B59" s="2045"/>
      <c r="C59" s="2044"/>
      <c r="D59" s="2046"/>
      <c r="E59" s="2046"/>
      <c r="F59" s="2046"/>
      <c r="G59" s="2046"/>
      <c r="H59" s="2046"/>
      <c r="I59" s="2046"/>
      <c r="J59" s="2046"/>
      <c r="K59" s="2046"/>
    </row>
    <row r="60" spans="1:11" ht="15" customHeight="1">
      <c r="A60" s="1896"/>
      <c r="B60" s="2045"/>
      <c r="C60" s="2044"/>
      <c r="D60" s="2044"/>
      <c r="E60" s="2044"/>
      <c r="F60" s="2044"/>
      <c r="G60" s="2044"/>
      <c r="H60" s="2044"/>
      <c r="I60" s="2044"/>
      <c r="J60" s="2044"/>
      <c r="K60" s="1896"/>
    </row>
    <row r="61" spans="1:11" ht="15" customHeight="1">
      <c r="A61" s="1896"/>
      <c r="B61" s="1896"/>
      <c r="C61" s="1896"/>
      <c r="D61" s="2033"/>
      <c r="E61" s="2033"/>
      <c r="F61" s="2033"/>
      <c r="G61" s="2033"/>
      <c r="H61" s="2033"/>
      <c r="I61" s="2033"/>
      <c r="J61" s="2033"/>
      <c r="K61" s="1896"/>
    </row>
    <row r="62" spans="1:11" ht="15.75" customHeight="1">
      <c r="A62" s="1896"/>
      <c r="B62" s="1896"/>
      <c r="C62" s="1896"/>
      <c r="D62" s="1896"/>
      <c r="E62" s="1896"/>
      <c r="F62" s="1896"/>
      <c r="G62" s="1896"/>
      <c r="H62" s="1896"/>
      <c r="I62" s="1896"/>
      <c r="J62" s="1896"/>
      <c r="K62" s="1896"/>
    </row>
    <row r="63" spans="1:11" ht="15.75" customHeight="1">
      <c r="A63" s="1896"/>
      <c r="B63" s="1896"/>
      <c r="C63" s="1896"/>
      <c r="D63" s="1896"/>
      <c r="E63" s="1896"/>
      <c r="F63" s="1896"/>
      <c r="G63" s="1896"/>
      <c r="H63" s="1896"/>
      <c r="I63" s="1896"/>
      <c r="J63" s="1896"/>
      <c r="K63" s="1896"/>
    </row>
    <row r="64" spans="1:11" ht="15.75" customHeight="1">
      <c r="A64" s="1896"/>
      <c r="B64" s="1896"/>
      <c r="C64" s="1896"/>
      <c r="D64" s="1896"/>
      <c r="E64" s="1896"/>
      <c r="F64" s="1896"/>
      <c r="G64" s="1896"/>
      <c r="H64" s="1896"/>
      <c r="I64" s="1896"/>
      <c r="J64" s="1896"/>
      <c r="K64" s="1896"/>
    </row>
    <row r="65" spans="1:11" ht="15.75" customHeight="1">
      <c r="A65" s="1896"/>
      <c r="B65" s="1896"/>
      <c r="C65" s="1896"/>
      <c r="D65" s="1896"/>
      <c r="E65" s="1896"/>
      <c r="F65" s="1896"/>
      <c r="G65" s="1896"/>
      <c r="H65" s="1896"/>
      <c r="I65" s="1896"/>
      <c r="J65" s="1896"/>
      <c r="K65" s="1896"/>
    </row>
    <row r="66" spans="1:11" ht="15.75" customHeight="1">
      <c r="A66" s="1896"/>
      <c r="B66" s="1896"/>
      <c r="C66" s="1896"/>
      <c r="D66" s="1896"/>
      <c r="E66" s="1896"/>
      <c r="F66" s="1896"/>
      <c r="G66" s="1896"/>
      <c r="H66" s="1896"/>
      <c r="I66" s="1896"/>
      <c r="J66" s="1896"/>
      <c r="K66" s="1896"/>
    </row>
    <row r="67" spans="1:11" ht="15.75" customHeight="1">
      <c r="A67" s="1896"/>
      <c r="B67" s="1896"/>
      <c r="C67" s="1896"/>
      <c r="D67" s="1896"/>
      <c r="E67" s="1896"/>
      <c r="F67" s="1896"/>
      <c r="G67" s="1896"/>
      <c r="H67" s="1896"/>
      <c r="I67" s="1896"/>
      <c r="J67" s="1896"/>
      <c r="K67" s="1896"/>
    </row>
    <row r="68" spans="1:11" ht="15.75" customHeight="1">
      <c r="A68" s="1896"/>
      <c r="B68" s="1896"/>
      <c r="C68" s="1896"/>
      <c r="D68" s="1896"/>
      <c r="E68" s="1896"/>
      <c r="F68" s="1896"/>
      <c r="G68" s="1896"/>
      <c r="H68" s="1896"/>
      <c r="I68" s="1896"/>
      <c r="J68" s="1896"/>
      <c r="K68" s="1896"/>
    </row>
    <row r="69" spans="1:11" ht="15.75" customHeight="1">
      <c r="A69" s="1896"/>
      <c r="B69" s="1896"/>
      <c r="C69" s="1896"/>
      <c r="D69" s="1896"/>
      <c r="E69" s="1896"/>
      <c r="F69" s="1896"/>
      <c r="G69" s="1896"/>
      <c r="H69" s="1896"/>
      <c r="I69" s="1896"/>
      <c r="J69" s="1896"/>
      <c r="K69" s="1896"/>
    </row>
    <row r="70" spans="1:11" ht="15.75" customHeight="1">
      <c r="A70" s="1896"/>
      <c r="B70" s="1896"/>
      <c r="C70" s="1896"/>
      <c r="D70" s="1896"/>
      <c r="E70" s="1896"/>
      <c r="F70" s="1896"/>
      <c r="G70" s="1896"/>
      <c r="H70" s="1896"/>
      <c r="I70" s="1896"/>
      <c r="J70" s="1896"/>
      <c r="K70" s="1896"/>
    </row>
    <row r="71" spans="1:11" ht="15.75" customHeight="1">
      <c r="A71" s="1896"/>
      <c r="B71" s="1896"/>
      <c r="C71" s="1896"/>
      <c r="D71" s="1896"/>
      <c r="E71" s="1896"/>
      <c r="F71" s="1896"/>
      <c r="G71" s="1896"/>
      <c r="H71" s="1896"/>
      <c r="I71" s="1896"/>
      <c r="J71" s="1896"/>
      <c r="K71" s="1896"/>
    </row>
    <row r="72" spans="1:11" ht="15.75" customHeight="1">
      <c r="A72" s="1896"/>
      <c r="B72" s="1896"/>
      <c r="C72" s="1896"/>
      <c r="D72" s="1896"/>
      <c r="E72" s="1896"/>
      <c r="F72" s="1896"/>
      <c r="G72" s="1896"/>
      <c r="H72" s="1896"/>
      <c r="I72" s="1896"/>
      <c r="J72" s="1896"/>
      <c r="K72" s="1896"/>
    </row>
    <row r="73" spans="1:11" ht="15.75" customHeight="1">
      <c r="A73" s="1896"/>
      <c r="B73" s="1896"/>
      <c r="C73" s="1896"/>
      <c r="D73" s="1896"/>
      <c r="E73" s="1896"/>
      <c r="F73" s="1896"/>
      <c r="G73" s="1896"/>
      <c r="H73" s="1896"/>
      <c r="I73" s="1896"/>
      <c r="J73" s="1896"/>
      <c r="K73" s="1896"/>
    </row>
    <row r="74" spans="1:11" ht="15.75" customHeight="1">
      <c r="A74" s="1896"/>
      <c r="B74" s="1896"/>
      <c r="C74" s="1896"/>
      <c r="D74" s="1896"/>
      <c r="E74" s="1896"/>
      <c r="F74" s="1896"/>
      <c r="G74" s="1896"/>
      <c r="H74" s="1896"/>
      <c r="I74" s="1896"/>
      <c r="J74" s="1896"/>
      <c r="K74" s="1896"/>
    </row>
    <row r="75" spans="1:11" ht="15.75" customHeight="1">
      <c r="A75" s="1896"/>
      <c r="B75" s="1896"/>
      <c r="C75" s="1896"/>
      <c r="D75" s="1896"/>
      <c r="E75" s="1896"/>
      <c r="F75" s="1896"/>
      <c r="G75" s="1896"/>
      <c r="H75" s="1896"/>
      <c r="I75" s="1896"/>
      <c r="J75" s="1896"/>
      <c r="K75" s="1896"/>
    </row>
    <row r="76" spans="1:11" ht="15.75" customHeight="1">
      <c r="A76" s="1896"/>
      <c r="B76" s="1896"/>
      <c r="C76" s="1896"/>
      <c r="D76" s="1896"/>
      <c r="E76" s="1896"/>
      <c r="F76" s="1896"/>
      <c r="G76" s="1896"/>
      <c r="H76" s="1896"/>
      <c r="I76" s="1896"/>
      <c r="J76" s="1896"/>
      <c r="K76" s="1896"/>
    </row>
    <row r="77" spans="1:11" ht="15.75" customHeight="1">
      <c r="A77" s="1896"/>
      <c r="B77" s="1896"/>
      <c r="C77" s="1896"/>
      <c r="D77" s="1896"/>
      <c r="E77" s="1896"/>
      <c r="F77" s="1896"/>
      <c r="G77" s="1896"/>
      <c r="H77" s="1896"/>
      <c r="I77" s="1896"/>
      <c r="J77" s="1896"/>
      <c r="K77" s="1896"/>
    </row>
    <row r="78" spans="1:11" ht="15.75" customHeight="1">
      <c r="A78" s="1896"/>
      <c r="B78" s="1896"/>
      <c r="C78" s="1896"/>
      <c r="D78" s="1896"/>
      <c r="E78" s="1896"/>
      <c r="F78" s="1896"/>
      <c r="G78" s="1896"/>
      <c r="H78" s="1896"/>
      <c r="I78" s="1896"/>
      <c r="J78" s="1896"/>
      <c r="K78" s="1896"/>
    </row>
    <row r="79" spans="1:11" ht="15.75" customHeight="1">
      <c r="A79" s="1896"/>
      <c r="B79" s="1896"/>
      <c r="C79" s="1896"/>
      <c r="D79" s="1896"/>
      <c r="E79" s="1896"/>
      <c r="F79" s="1896"/>
      <c r="G79" s="1896"/>
      <c r="H79" s="1896"/>
      <c r="I79" s="1896"/>
      <c r="J79" s="1896"/>
      <c r="K79" s="1896"/>
    </row>
    <row r="80" spans="1:11" ht="15.75" customHeight="1">
      <c r="A80" s="1896"/>
      <c r="B80" s="1896"/>
      <c r="C80" s="1896"/>
      <c r="D80" s="1896"/>
      <c r="E80" s="1896"/>
      <c r="F80" s="1896"/>
      <c r="G80" s="1896"/>
      <c r="H80" s="1896"/>
      <c r="I80" s="1896"/>
      <c r="J80" s="1896"/>
      <c r="K80" s="1896"/>
    </row>
    <row r="81" spans="1:11" ht="15.75" customHeight="1">
      <c r="A81" s="1896"/>
      <c r="B81" s="1896"/>
      <c r="C81" s="1896"/>
      <c r="D81" s="1896"/>
      <c r="E81" s="1896"/>
      <c r="F81" s="1896"/>
      <c r="G81" s="1896"/>
      <c r="H81" s="1896"/>
      <c r="I81" s="1896"/>
      <c r="J81" s="1896"/>
      <c r="K81" s="1896"/>
    </row>
    <row r="82" spans="1:11" ht="15.75" customHeight="1">
      <c r="A82" s="1896"/>
      <c r="B82" s="1896"/>
      <c r="C82" s="1896"/>
      <c r="D82" s="1896"/>
      <c r="E82" s="1896"/>
      <c r="F82" s="1896"/>
      <c r="G82" s="1896"/>
      <c r="H82" s="1896"/>
      <c r="I82" s="1896"/>
      <c r="J82" s="1896"/>
      <c r="K82" s="1896"/>
    </row>
    <row r="83" spans="1:11" ht="15.75" customHeight="1">
      <c r="A83" s="1896"/>
      <c r="B83" s="1896"/>
      <c r="C83" s="1896"/>
      <c r="D83" s="1896"/>
      <c r="E83" s="1896"/>
      <c r="F83" s="1896"/>
      <c r="G83" s="1896"/>
      <c r="H83" s="1896"/>
      <c r="I83" s="1896"/>
      <c r="J83" s="1896"/>
      <c r="K83" s="1896"/>
    </row>
    <row r="84" spans="1:11" ht="15.75" customHeight="1">
      <c r="A84" s="1896"/>
      <c r="B84" s="1896"/>
      <c r="C84" s="1896"/>
      <c r="D84" s="1896"/>
      <c r="E84" s="1896"/>
      <c r="F84" s="1896"/>
      <c r="G84" s="1896"/>
      <c r="H84" s="1896"/>
      <c r="I84" s="1896"/>
      <c r="J84" s="1896"/>
      <c r="K84" s="1896"/>
    </row>
    <row r="85" spans="1:11" ht="15.75" customHeight="1">
      <c r="A85" s="1896"/>
      <c r="B85" s="1896"/>
      <c r="C85" s="1896"/>
      <c r="D85" s="1896"/>
      <c r="E85" s="1896"/>
      <c r="F85" s="1896"/>
      <c r="G85" s="1896"/>
      <c r="H85" s="1896"/>
      <c r="I85" s="1896"/>
      <c r="J85" s="1896"/>
      <c r="K85" s="1896"/>
    </row>
    <row r="86" spans="1:11" ht="15.75" customHeight="1">
      <c r="A86" s="1896"/>
      <c r="B86" s="1896"/>
      <c r="C86" s="1896"/>
      <c r="D86" s="1896"/>
      <c r="E86" s="1896"/>
      <c r="F86" s="1896"/>
      <c r="G86" s="1896"/>
      <c r="H86" s="1896"/>
      <c r="I86" s="1896"/>
      <c r="J86" s="1896"/>
      <c r="K86" s="1896"/>
    </row>
    <row r="87" spans="1:11" ht="15.75" customHeight="1">
      <c r="A87" s="1896"/>
      <c r="B87" s="1896"/>
      <c r="C87" s="1896"/>
      <c r="D87" s="1896"/>
      <c r="E87" s="1896"/>
      <c r="F87" s="1896"/>
      <c r="G87" s="1896"/>
      <c r="H87" s="1896"/>
      <c r="I87" s="1896"/>
      <c r="J87" s="1896"/>
      <c r="K87" s="1896"/>
    </row>
    <row r="88" spans="1:11" ht="15.75" customHeight="1">
      <c r="A88" s="1896"/>
      <c r="B88" s="1896"/>
      <c r="C88" s="1896"/>
      <c r="D88" s="1896"/>
      <c r="E88" s="1896"/>
      <c r="F88" s="1896"/>
      <c r="G88" s="1896"/>
      <c r="H88" s="1896"/>
      <c r="I88" s="1896"/>
      <c r="J88" s="1896"/>
      <c r="K88" s="1896"/>
    </row>
    <row r="89" spans="1:11" ht="15.75" customHeight="1">
      <c r="A89" s="1896"/>
      <c r="B89" s="1896"/>
      <c r="C89" s="1896"/>
      <c r="D89" s="1896"/>
      <c r="E89" s="1896"/>
      <c r="F89" s="1896"/>
      <c r="G89" s="1896"/>
      <c r="H89" s="1896"/>
      <c r="I89" s="1896"/>
      <c r="J89" s="1896"/>
      <c r="K89" s="1896"/>
    </row>
    <row r="90" spans="1:11" ht="15.75" customHeight="1">
      <c r="A90" s="1896"/>
      <c r="B90" s="1896"/>
      <c r="C90" s="1896"/>
      <c r="D90" s="1896"/>
      <c r="E90" s="1896"/>
      <c r="F90" s="1896"/>
      <c r="G90" s="1896"/>
      <c r="H90" s="1896"/>
      <c r="I90" s="1896"/>
      <c r="J90" s="1896"/>
      <c r="K90" s="1896"/>
    </row>
    <row r="91" spans="1:11" ht="15.75" customHeight="1">
      <c r="A91" s="1896"/>
      <c r="B91" s="1896"/>
      <c r="C91" s="1896"/>
      <c r="D91" s="1896"/>
      <c r="E91" s="1896"/>
      <c r="F91" s="1896"/>
      <c r="G91" s="1896"/>
      <c r="H91" s="1896"/>
      <c r="I91" s="1896"/>
      <c r="J91" s="1896"/>
      <c r="K91" s="1896"/>
    </row>
    <row r="92" spans="1:11" ht="15.75" customHeight="1">
      <c r="A92" s="1896"/>
      <c r="B92" s="1896"/>
      <c r="C92" s="1896"/>
      <c r="D92" s="1896"/>
      <c r="E92" s="1896"/>
      <c r="F92" s="1896"/>
      <c r="G92" s="1896"/>
      <c r="H92" s="1896"/>
      <c r="I92" s="1896"/>
      <c r="J92" s="1896"/>
      <c r="K92" s="1896"/>
    </row>
    <row r="93" spans="1:11" ht="15.75" customHeight="1">
      <c r="A93" s="1896"/>
      <c r="B93" s="1896"/>
      <c r="C93" s="1896"/>
      <c r="D93" s="1896"/>
      <c r="E93" s="1896"/>
      <c r="F93" s="1896"/>
      <c r="G93" s="1896"/>
      <c r="H93" s="1896"/>
      <c r="I93" s="1896"/>
      <c r="J93" s="1896"/>
      <c r="K93" s="1896"/>
    </row>
    <row r="94" spans="1:11" ht="15.75" customHeight="1">
      <c r="A94" s="1896"/>
      <c r="B94" s="1896"/>
      <c r="C94" s="1896"/>
      <c r="D94" s="1896"/>
      <c r="E94" s="1896"/>
      <c r="F94" s="1896"/>
      <c r="G94" s="1896"/>
      <c r="H94" s="1896"/>
      <c r="I94" s="1896"/>
      <c r="J94" s="1896"/>
      <c r="K94" s="1896"/>
    </row>
    <row r="95" spans="1:11" ht="15.75" customHeight="1">
      <c r="A95" s="1896"/>
      <c r="B95" s="1896"/>
      <c r="C95" s="1896"/>
      <c r="D95" s="1896"/>
      <c r="E95" s="1896"/>
      <c r="F95" s="1896"/>
      <c r="G95" s="1896"/>
      <c r="H95" s="1896"/>
      <c r="I95" s="1896"/>
      <c r="J95" s="1896"/>
      <c r="K95" s="1896"/>
    </row>
    <row r="96" spans="1:11" ht="15.75" customHeight="1">
      <c r="A96" s="1896"/>
      <c r="B96" s="1896"/>
      <c r="C96" s="1896"/>
      <c r="D96" s="1896"/>
      <c r="E96" s="1896"/>
      <c r="F96" s="1896"/>
      <c r="G96" s="1896"/>
      <c r="H96" s="1896"/>
      <c r="I96" s="1896"/>
      <c r="J96" s="1896"/>
      <c r="K96" s="1896"/>
    </row>
    <row r="97" spans="1:11" ht="15.75" customHeight="1">
      <c r="A97" s="1896"/>
      <c r="B97" s="1896"/>
      <c r="C97" s="1896"/>
      <c r="D97" s="1896"/>
      <c r="E97" s="1896"/>
      <c r="F97" s="1896"/>
      <c r="G97" s="1896"/>
      <c r="H97" s="1896"/>
      <c r="I97" s="1896"/>
      <c r="J97" s="1896"/>
      <c r="K97" s="1896"/>
    </row>
    <row r="98" spans="1:11" ht="15.75" customHeight="1">
      <c r="A98" s="1896"/>
      <c r="B98" s="1896"/>
      <c r="C98" s="1896"/>
      <c r="D98" s="1896"/>
      <c r="E98" s="1896"/>
      <c r="F98" s="1896"/>
      <c r="G98" s="1896"/>
      <c r="H98" s="1896"/>
      <c r="I98" s="1896"/>
      <c r="J98" s="1896"/>
      <c r="K98" s="1896"/>
    </row>
    <row r="99" spans="1:11" ht="15.75" customHeight="1">
      <c r="A99" s="1896"/>
      <c r="B99" s="1896"/>
      <c r="C99" s="1896"/>
      <c r="D99" s="1896"/>
      <c r="E99" s="1896"/>
      <c r="F99" s="1896"/>
      <c r="G99" s="1896"/>
      <c r="H99" s="1896"/>
      <c r="I99" s="1896"/>
      <c r="J99" s="1896"/>
      <c r="K99" s="1896"/>
    </row>
    <row r="100" spans="1:11" ht="15.75" customHeight="1">
      <c r="A100" s="1896"/>
      <c r="B100" s="1896"/>
      <c r="C100" s="1896"/>
      <c r="D100" s="1896"/>
      <c r="E100" s="1896"/>
      <c r="F100" s="1896"/>
      <c r="G100" s="1896"/>
      <c r="H100" s="1896"/>
      <c r="I100" s="1896"/>
      <c r="J100" s="1896"/>
      <c r="K100" s="1896"/>
    </row>
    <row r="101" spans="1:11" ht="15.75" customHeight="1">
      <c r="A101" s="1896"/>
      <c r="B101" s="1896"/>
      <c r="C101" s="1896"/>
      <c r="D101" s="1896"/>
      <c r="E101" s="1896"/>
      <c r="F101" s="1896"/>
      <c r="G101" s="1896"/>
      <c r="H101" s="1896"/>
      <c r="I101" s="1896"/>
      <c r="J101" s="1896"/>
      <c r="K101" s="1896"/>
    </row>
    <row r="102" spans="1:11" ht="15.75" customHeight="1">
      <c r="A102" s="1896"/>
      <c r="B102" s="1896"/>
      <c r="C102" s="1896"/>
      <c r="D102" s="1896"/>
      <c r="E102" s="1896"/>
      <c r="F102" s="1896"/>
      <c r="G102" s="1896"/>
      <c r="H102" s="1896"/>
      <c r="I102" s="1896"/>
      <c r="J102" s="1896"/>
      <c r="K102" s="1896"/>
    </row>
    <row r="103" spans="1:11" ht="15.75" customHeight="1">
      <c r="A103" s="1896"/>
      <c r="B103" s="1896"/>
      <c r="C103" s="1896"/>
      <c r="D103" s="1896"/>
      <c r="E103" s="1896"/>
      <c r="F103" s="1896"/>
      <c r="G103" s="1896"/>
      <c r="H103" s="1896"/>
      <c r="I103" s="1896"/>
      <c r="J103" s="1896"/>
      <c r="K103" s="1896"/>
    </row>
    <row r="104" spans="1:11" ht="15.75" customHeight="1">
      <c r="A104" s="1896"/>
      <c r="B104" s="1896"/>
      <c r="C104" s="1896"/>
      <c r="D104" s="1896"/>
      <c r="E104" s="1896"/>
      <c r="F104" s="1896"/>
      <c r="G104" s="1896"/>
      <c r="H104" s="1896"/>
      <c r="I104" s="1896"/>
      <c r="J104" s="1896"/>
      <c r="K104" s="1896"/>
    </row>
    <row r="105" spans="1:11" ht="15.75" customHeight="1">
      <c r="A105" s="1896"/>
      <c r="B105" s="1896"/>
      <c r="C105" s="1896"/>
      <c r="D105" s="1896"/>
      <c r="E105" s="1896"/>
      <c r="F105" s="1896"/>
      <c r="G105" s="1896"/>
      <c r="H105" s="1896"/>
      <c r="I105" s="1896"/>
      <c r="J105" s="1896"/>
      <c r="K105" s="1896"/>
    </row>
    <row r="106" spans="1:11" ht="15.75" customHeight="1">
      <c r="A106" s="1896"/>
      <c r="B106" s="1896"/>
      <c r="C106" s="1896"/>
      <c r="D106" s="1896"/>
      <c r="E106" s="1896"/>
      <c r="F106" s="1896"/>
      <c r="G106" s="1896"/>
      <c r="H106" s="1896"/>
      <c r="I106" s="1896"/>
      <c r="J106" s="1896"/>
      <c r="K106" s="1896"/>
    </row>
    <row r="107" spans="1:11" ht="15.75" customHeight="1">
      <c r="A107" s="1896"/>
      <c r="B107" s="1896"/>
      <c r="C107" s="1896"/>
      <c r="D107" s="1896"/>
      <c r="E107" s="1896"/>
      <c r="F107" s="1896"/>
      <c r="G107" s="1896"/>
      <c r="H107" s="1896"/>
      <c r="I107" s="1896"/>
      <c r="J107" s="1896"/>
      <c r="K107" s="1896"/>
    </row>
    <row r="108" spans="1:11" ht="15.75" customHeight="1">
      <c r="A108" s="1896"/>
      <c r="B108" s="1896"/>
      <c r="C108" s="1896"/>
      <c r="D108" s="1896"/>
      <c r="E108" s="1896"/>
      <c r="F108" s="1896"/>
      <c r="G108" s="1896"/>
      <c r="H108" s="1896"/>
      <c r="I108" s="1896"/>
      <c r="J108" s="1896"/>
      <c r="K108" s="1896"/>
    </row>
    <row r="109" spans="1:11" ht="15.75" customHeight="1">
      <c r="A109" s="1896"/>
      <c r="B109" s="1896"/>
      <c r="C109" s="1896"/>
      <c r="D109" s="1896"/>
      <c r="E109" s="1896"/>
      <c r="F109" s="1896"/>
      <c r="G109" s="1896"/>
      <c r="H109" s="1896"/>
      <c r="I109" s="1896"/>
      <c r="J109" s="1896"/>
      <c r="K109" s="1896"/>
    </row>
    <row r="110" spans="1:11" ht="15.75" customHeight="1">
      <c r="A110" s="1896"/>
      <c r="B110" s="1896"/>
      <c r="C110" s="1896"/>
      <c r="D110" s="1896"/>
      <c r="E110" s="1896"/>
      <c r="F110" s="1896"/>
      <c r="G110" s="1896"/>
      <c r="H110" s="1896"/>
      <c r="I110" s="1896"/>
      <c r="J110" s="1896"/>
      <c r="K110" s="1896"/>
    </row>
    <row r="111" spans="1:11" ht="15.75" customHeight="1">
      <c r="A111" s="1896"/>
      <c r="B111" s="1896"/>
      <c r="C111" s="1896"/>
      <c r="D111" s="1896"/>
      <c r="E111" s="1896"/>
      <c r="F111" s="1896"/>
      <c r="G111" s="1896"/>
      <c r="H111" s="1896"/>
      <c r="I111" s="1896"/>
      <c r="J111" s="1896"/>
      <c r="K111" s="1896"/>
    </row>
    <row r="112" spans="1:11" ht="15.75" customHeight="1">
      <c r="A112" s="1896"/>
      <c r="B112" s="1896"/>
      <c r="C112" s="1896"/>
      <c r="D112" s="1896"/>
      <c r="E112" s="1896"/>
      <c r="F112" s="1896"/>
      <c r="G112" s="1896"/>
      <c r="H112" s="1896"/>
      <c r="I112" s="1896"/>
      <c r="J112" s="1896"/>
      <c r="K112" s="1896"/>
    </row>
    <row r="113" spans="1:11" ht="15.75" customHeight="1">
      <c r="A113" s="1896"/>
      <c r="B113" s="1896"/>
      <c r="C113" s="1896"/>
      <c r="D113" s="1896"/>
      <c r="E113" s="1896"/>
      <c r="F113" s="1896"/>
      <c r="G113" s="1896"/>
      <c r="H113" s="1896"/>
      <c r="I113" s="1896"/>
      <c r="J113" s="1896"/>
      <c r="K113" s="1896"/>
    </row>
    <row r="114" spans="1:11" ht="15.75" customHeight="1">
      <c r="A114" s="1896"/>
      <c r="B114" s="1896"/>
      <c r="C114" s="1896"/>
      <c r="D114" s="1896"/>
      <c r="E114" s="1896"/>
      <c r="F114" s="1896"/>
      <c r="G114" s="1896"/>
      <c r="H114" s="1896"/>
      <c r="I114" s="1896"/>
      <c r="J114" s="1896"/>
      <c r="K114" s="1896"/>
    </row>
    <row r="115" spans="1:11" ht="15.75" customHeight="1">
      <c r="A115" s="1896"/>
      <c r="B115" s="1896"/>
      <c r="C115" s="1896"/>
      <c r="D115" s="1896"/>
      <c r="E115" s="1896"/>
      <c r="F115" s="1896"/>
      <c r="G115" s="1896"/>
      <c r="H115" s="1896"/>
      <c r="I115" s="1896"/>
      <c r="J115" s="1896"/>
      <c r="K115" s="1896"/>
    </row>
    <row r="116" spans="1:11" ht="15.75" customHeight="1">
      <c r="A116" s="1896"/>
      <c r="B116" s="1896"/>
      <c r="C116" s="1896"/>
      <c r="D116" s="1896"/>
      <c r="E116" s="1896"/>
      <c r="F116" s="1896"/>
      <c r="G116" s="1896"/>
      <c r="H116" s="1896"/>
      <c r="I116" s="1896"/>
      <c r="J116" s="1896"/>
      <c r="K116" s="1896"/>
    </row>
    <row r="117" spans="1:11" ht="15.75" customHeight="1">
      <c r="A117" s="1896"/>
      <c r="B117" s="1896"/>
      <c r="C117" s="1896"/>
      <c r="D117" s="1896"/>
      <c r="E117" s="1896"/>
      <c r="F117" s="1896"/>
      <c r="G117" s="1896"/>
      <c r="H117" s="1896"/>
      <c r="I117" s="1896"/>
      <c r="J117" s="1896"/>
      <c r="K117" s="1896"/>
    </row>
    <row r="118" spans="1:11" ht="15.75" customHeight="1">
      <c r="A118" s="1896"/>
      <c r="B118" s="1896"/>
      <c r="C118" s="1896"/>
      <c r="D118" s="1896"/>
      <c r="E118" s="1896"/>
      <c r="F118" s="1896"/>
      <c r="G118" s="1896"/>
      <c r="H118" s="1896"/>
      <c r="I118" s="1896"/>
      <c r="J118" s="1896"/>
      <c r="K118" s="1896"/>
    </row>
    <row r="119" spans="1:11" ht="15.75" customHeight="1">
      <c r="A119" s="1896"/>
      <c r="B119" s="1896"/>
      <c r="C119" s="1896"/>
      <c r="D119" s="1896"/>
      <c r="E119" s="1896"/>
      <c r="F119" s="1896"/>
      <c r="G119" s="1896"/>
      <c r="H119" s="1896"/>
      <c r="I119" s="1896"/>
      <c r="J119" s="1896"/>
      <c r="K119" s="1896"/>
    </row>
    <row r="120" spans="1:11" ht="15.75" customHeight="1">
      <c r="A120" s="1896"/>
      <c r="B120" s="1896"/>
      <c r="C120" s="1896"/>
      <c r="D120" s="1896"/>
      <c r="E120" s="1896"/>
      <c r="F120" s="1896"/>
      <c r="G120" s="1896"/>
      <c r="H120" s="1896"/>
      <c r="I120" s="1896"/>
      <c r="J120" s="1896"/>
      <c r="K120" s="1896"/>
    </row>
    <row r="121" spans="1:11" ht="15.75" customHeight="1">
      <c r="A121" s="1896"/>
      <c r="B121" s="1896"/>
      <c r="C121" s="1896"/>
      <c r="D121" s="1896"/>
      <c r="E121" s="1896"/>
      <c r="F121" s="1896"/>
      <c r="G121" s="1896"/>
      <c r="H121" s="1896"/>
      <c r="I121" s="1896"/>
      <c r="J121" s="1896"/>
      <c r="K121" s="1896"/>
    </row>
    <row r="122" spans="1:11" ht="15.75" customHeight="1">
      <c r="A122" s="1896"/>
      <c r="B122" s="1896"/>
      <c r="C122" s="1896"/>
      <c r="D122" s="1896"/>
      <c r="E122" s="1896"/>
      <c r="F122" s="1896"/>
      <c r="G122" s="1896"/>
      <c r="H122" s="1896"/>
      <c r="I122" s="1896"/>
      <c r="J122" s="1896"/>
      <c r="K122" s="1896"/>
    </row>
    <row r="123" spans="1:11" ht="15.75" customHeight="1">
      <c r="A123" s="1896"/>
      <c r="B123" s="1896"/>
      <c r="C123" s="1896"/>
      <c r="D123" s="1896"/>
      <c r="E123" s="1896"/>
      <c r="F123" s="1896"/>
      <c r="G123" s="1896"/>
      <c r="H123" s="1896"/>
      <c r="I123" s="1896"/>
      <c r="J123" s="1896"/>
      <c r="K123" s="1896"/>
    </row>
    <row r="124" spans="1:11" ht="15.75" customHeight="1">
      <c r="A124" s="1896"/>
      <c r="B124" s="1896"/>
      <c r="C124" s="1896"/>
      <c r="D124" s="1896"/>
      <c r="E124" s="1896"/>
      <c r="F124" s="1896"/>
      <c r="G124" s="1896"/>
      <c r="H124" s="1896"/>
      <c r="I124" s="1896"/>
      <c r="J124" s="1896"/>
      <c r="K124" s="1896"/>
    </row>
    <row r="125" spans="1:11" ht="15.75" customHeight="1">
      <c r="A125" s="1896"/>
      <c r="B125" s="1896"/>
      <c r="C125" s="1896"/>
      <c r="D125" s="1896"/>
      <c r="E125" s="1896"/>
      <c r="F125" s="1896"/>
      <c r="G125" s="1896"/>
      <c r="H125" s="1896"/>
      <c r="I125" s="1896"/>
      <c r="J125" s="1896"/>
      <c r="K125" s="1896"/>
    </row>
    <row r="126" spans="1:11" ht="15.75" customHeight="1">
      <c r="A126" s="1896"/>
      <c r="B126" s="1896"/>
      <c r="C126" s="1896"/>
      <c r="D126" s="1896"/>
      <c r="E126" s="1896"/>
      <c r="F126" s="1896"/>
      <c r="G126" s="1896"/>
      <c r="H126" s="1896"/>
      <c r="I126" s="1896"/>
      <c r="J126" s="1896"/>
      <c r="K126" s="1896"/>
    </row>
    <row r="127" spans="1:11" ht="15.75" customHeight="1">
      <c r="A127" s="1896"/>
      <c r="B127" s="1896"/>
      <c r="C127" s="1896"/>
      <c r="D127" s="1896"/>
      <c r="E127" s="1896"/>
      <c r="F127" s="1896"/>
      <c r="G127" s="1896"/>
      <c r="H127" s="1896"/>
      <c r="I127" s="1896"/>
      <c r="J127" s="1896"/>
      <c r="K127" s="1896"/>
    </row>
    <row r="128" spans="1:11" ht="15.75" customHeight="1">
      <c r="A128" s="1896"/>
      <c r="B128" s="1896"/>
      <c r="C128" s="1896"/>
      <c r="D128" s="1896"/>
      <c r="E128" s="1896"/>
      <c r="F128" s="1896"/>
      <c r="G128" s="1896"/>
      <c r="H128" s="1896"/>
      <c r="I128" s="1896"/>
      <c r="J128" s="1896"/>
      <c r="K128" s="1896"/>
    </row>
    <row r="129" spans="1:11" ht="15.75" customHeight="1">
      <c r="A129" s="1896"/>
      <c r="B129" s="1896"/>
      <c r="C129" s="1896"/>
      <c r="D129" s="1896"/>
      <c r="E129" s="1896"/>
      <c r="F129" s="1896"/>
      <c r="G129" s="1896"/>
      <c r="H129" s="1896"/>
      <c r="I129" s="1896"/>
      <c r="J129" s="1896"/>
      <c r="K129" s="1896"/>
    </row>
    <row r="130" spans="1:11" ht="15.75" customHeight="1">
      <c r="A130" s="1896"/>
      <c r="B130" s="1896"/>
      <c r="C130" s="1896"/>
      <c r="D130" s="1896"/>
      <c r="E130" s="1896"/>
      <c r="F130" s="1896"/>
      <c r="G130" s="1896"/>
      <c r="H130" s="1896"/>
      <c r="I130" s="1896"/>
      <c r="J130" s="1896"/>
      <c r="K130" s="1896"/>
    </row>
    <row r="131" spans="1:11" ht="15.75" customHeight="1">
      <c r="A131" s="1896"/>
      <c r="B131" s="1896"/>
      <c r="C131" s="1896"/>
      <c r="D131" s="1896"/>
      <c r="E131" s="1896"/>
      <c r="F131" s="1896"/>
      <c r="G131" s="1896"/>
      <c r="H131" s="1896"/>
      <c r="I131" s="1896"/>
      <c r="J131" s="1896"/>
      <c r="K131" s="1896"/>
    </row>
    <row r="132" spans="1:11" ht="15.75" customHeight="1">
      <c r="A132" s="1896"/>
      <c r="B132" s="1896"/>
      <c r="C132" s="1896"/>
      <c r="D132" s="1896"/>
      <c r="E132" s="1896"/>
      <c r="F132" s="1896"/>
      <c r="G132" s="1896"/>
      <c r="H132" s="1896"/>
      <c r="I132" s="1896"/>
      <c r="J132" s="1896"/>
      <c r="K132" s="1896"/>
    </row>
    <row r="133" spans="1:11" ht="15.75" customHeight="1">
      <c r="A133" s="1896"/>
      <c r="B133" s="1896"/>
      <c r="C133" s="1896"/>
      <c r="D133" s="1896"/>
      <c r="E133" s="1896"/>
      <c r="F133" s="1896"/>
      <c r="G133" s="1896"/>
      <c r="H133" s="1896"/>
      <c r="I133" s="1896"/>
      <c r="J133" s="1896"/>
      <c r="K133" s="1896"/>
    </row>
    <row r="134" spans="1:11" ht="15.75" customHeight="1">
      <c r="A134" s="1896"/>
      <c r="B134" s="1896"/>
      <c r="C134" s="1896"/>
      <c r="D134" s="1896"/>
      <c r="E134" s="1896"/>
      <c r="F134" s="1896"/>
      <c r="G134" s="1896"/>
      <c r="H134" s="1896"/>
      <c r="I134" s="1896"/>
      <c r="J134" s="1896"/>
      <c r="K134" s="1896"/>
    </row>
    <row r="135" spans="1:11" ht="15.75" customHeight="1">
      <c r="A135" s="1896"/>
      <c r="B135" s="1896"/>
      <c r="C135" s="1896"/>
      <c r="D135" s="1896"/>
      <c r="E135" s="1896"/>
      <c r="F135" s="1896"/>
      <c r="G135" s="1896"/>
      <c r="H135" s="1896"/>
      <c r="I135" s="1896"/>
      <c r="J135" s="1896"/>
      <c r="K135" s="1896"/>
    </row>
    <row r="136" spans="1:11" ht="15.75" customHeight="1">
      <c r="A136" s="1896"/>
      <c r="B136" s="1896"/>
      <c r="C136" s="1896"/>
      <c r="D136" s="1896"/>
      <c r="E136" s="1896"/>
      <c r="F136" s="1896"/>
      <c r="G136" s="1896"/>
      <c r="H136" s="1896"/>
      <c r="I136" s="1896"/>
      <c r="J136" s="1896"/>
      <c r="K136" s="1896"/>
    </row>
    <row r="137" spans="1:11" ht="15.75" customHeight="1">
      <c r="A137" s="1896"/>
      <c r="B137" s="1896"/>
      <c r="C137" s="1896"/>
      <c r="D137" s="1896"/>
      <c r="E137" s="1896"/>
      <c r="F137" s="1896"/>
      <c r="G137" s="1896"/>
      <c r="H137" s="1896"/>
      <c r="I137" s="1896"/>
      <c r="J137" s="1896"/>
      <c r="K137" s="1896"/>
    </row>
    <row r="138" spans="1:11" ht="15.75" customHeight="1">
      <c r="A138" s="1896"/>
      <c r="B138" s="1896"/>
      <c r="C138" s="1896"/>
      <c r="D138" s="1896"/>
      <c r="E138" s="1896"/>
      <c r="F138" s="1896"/>
      <c r="G138" s="1896"/>
      <c r="H138" s="1896"/>
      <c r="I138" s="1896"/>
      <c r="J138" s="1896"/>
      <c r="K138" s="1896"/>
    </row>
    <row r="139" spans="1:11" ht="15.75" customHeight="1">
      <c r="A139" s="1896"/>
      <c r="B139" s="1896"/>
      <c r="C139" s="1896"/>
      <c r="D139" s="1896"/>
      <c r="E139" s="1896"/>
      <c r="F139" s="1896"/>
      <c r="G139" s="1896"/>
      <c r="H139" s="1896"/>
      <c r="I139" s="1896"/>
      <c r="J139" s="1896"/>
      <c r="K139" s="1896"/>
    </row>
    <row r="140" spans="1:11" ht="15.75" customHeight="1">
      <c r="A140" s="1896"/>
      <c r="B140" s="1896"/>
      <c r="C140" s="1896"/>
      <c r="D140" s="1896"/>
      <c r="E140" s="1896"/>
      <c r="F140" s="1896"/>
      <c r="G140" s="1896"/>
      <c r="H140" s="1896"/>
      <c r="I140" s="1896"/>
      <c r="J140" s="1896"/>
      <c r="K140" s="1896"/>
    </row>
    <row r="141" spans="1:11" ht="15.75" customHeight="1">
      <c r="A141" s="1896"/>
      <c r="B141" s="1896"/>
      <c r="C141" s="1896"/>
      <c r="D141" s="1896"/>
      <c r="E141" s="1896"/>
      <c r="F141" s="1896"/>
      <c r="G141" s="1896"/>
      <c r="H141" s="1896"/>
      <c r="I141" s="1896"/>
      <c r="J141" s="1896"/>
      <c r="K141" s="1896"/>
    </row>
    <row r="142" spans="1:11" ht="15.75" customHeight="1">
      <c r="A142" s="1896"/>
      <c r="B142" s="1896"/>
      <c r="C142" s="1896"/>
      <c r="D142" s="1896"/>
      <c r="E142" s="1896"/>
      <c r="F142" s="1896"/>
      <c r="G142" s="1896"/>
      <c r="H142" s="1896"/>
      <c r="I142" s="1896"/>
      <c r="J142" s="1896"/>
      <c r="K142" s="1896"/>
    </row>
    <row r="143" spans="1:11" ht="15.75" customHeight="1">
      <c r="A143" s="1896"/>
      <c r="B143" s="1896"/>
      <c r="C143" s="1896"/>
      <c r="D143" s="1896"/>
      <c r="E143" s="1896"/>
      <c r="F143" s="1896"/>
      <c r="G143" s="1896"/>
      <c r="H143" s="1896"/>
      <c r="I143" s="1896"/>
      <c r="J143" s="1896"/>
      <c r="K143" s="1896"/>
    </row>
    <row r="144" spans="1:11" ht="15.75" customHeight="1">
      <c r="A144" s="1896"/>
      <c r="B144" s="1896"/>
      <c r="C144" s="1896"/>
      <c r="D144" s="1896"/>
      <c r="E144" s="1896"/>
      <c r="F144" s="1896"/>
      <c r="G144" s="1896"/>
      <c r="H144" s="1896"/>
      <c r="I144" s="1896"/>
      <c r="J144" s="1896"/>
      <c r="K144" s="1896"/>
    </row>
    <row r="145" spans="1:11" ht="15.75" customHeight="1">
      <c r="A145" s="1896"/>
      <c r="B145" s="1896"/>
      <c r="C145" s="1896"/>
      <c r="D145" s="1896"/>
      <c r="E145" s="1896"/>
      <c r="F145" s="1896"/>
      <c r="G145" s="1896"/>
      <c r="H145" s="1896"/>
      <c r="I145" s="1896"/>
      <c r="J145" s="1896"/>
      <c r="K145" s="1896"/>
    </row>
    <row r="146" spans="1:11" ht="15.75" customHeight="1">
      <c r="A146" s="1896"/>
      <c r="B146" s="1896"/>
      <c r="C146" s="1896"/>
      <c r="D146" s="1896"/>
      <c r="E146" s="1896"/>
      <c r="F146" s="1896"/>
      <c r="G146" s="1896"/>
      <c r="H146" s="1896"/>
      <c r="I146" s="1896"/>
      <c r="J146" s="1896"/>
      <c r="K146" s="1896"/>
    </row>
    <row r="147" spans="1:11" ht="15.75" customHeight="1">
      <c r="A147" s="1896"/>
      <c r="B147" s="1896"/>
      <c r="C147" s="1896"/>
      <c r="D147" s="1896"/>
      <c r="E147" s="1896"/>
      <c r="F147" s="1896"/>
      <c r="G147" s="1896"/>
      <c r="H147" s="1896"/>
      <c r="I147" s="1896"/>
      <c r="J147" s="1896"/>
      <c r="K147" s="1896"/>
    </row>
    <row r="148" spans="1:11" ht="15.75" customHeight="1">
      <c r="A148" s="1896"/>
      <c r="B148" s="1896"/>
      <c r="C148" s="1896"/>
      <c r="D148" s="1896"/>
      <c r="E148" s="1896"/>
      <c r="F148" s="1896"/>
      <c r="G148" s="1896"/>
      <c r="H148" s="1896"/>
      <c r="I148" s="1896"/>
      <c r="J148" s="1896"/>
      <c r="K148" s="1896"/>
    </row>
    <row r="149" spans="1:11" ht="15.75" customHeight="1">
      <c r="A149" s="1896"/>
      <c r="B149" s="1896"/>
      <c r="C149" s="1896"/>
      <c r="D149" s="1896"/>
      <c r="E149" s="1896"/>
      <c r="F149" s="1896"/>
      <c r="G149" s="1896"/>
      <c r="H149" s="1896"/>
      <c r="I149" s="1896"/>
      <c r="J149" s="1896"/>
      <c r="K149" s="1896"/>
    </row>
    <row r="150" spans="1:11" ht="15.75" customHeight="1">
      <c r="A150" s="1896"/>
      <c r="B150" s="1896"/>
      <c r="C150" s="1896"/>
      <c r="D150" s="1896"/>
      <c r="E150" s="1896"/>
      <c r="F150" s="1896"/>
      <c r="G150" s="1896"/>
      <c r="H150" s="1896"/>
      <c r="I150" s="1896"/>
      <c r="J150" s="1896"/>
      <c r="K150" s="1896"/>
    </row>
    <row r="151" spans="1:11" ht="15.75" customHeight="1">
      <c r="A151" s="1896"/>
      <c r="B151" s="1896"/>
      <c r="C151" s="1896"/>
      <c r="D151" s="1896"/>
      <c r="E151" s="1896"/>
      <c r="F151" s="1896"/>
      <c r="G151" s="1896"/>
      <c r="H151" s="1896"/>
      <c r="I151" s="1896"/>
      <c r="J151" s="1896"/>
      <c r="K151" s="1896"/>
    </row>
    <row r="152" spans="1:11" ht="15.75" customHeight="1">
      <c r="A152" s="1896"/>
      <c r="B152" s="1896"/>
      <c r="C152" s="1896"/>
      <c r="D152" s="1896"/>
      <c r="E152" s="1896"/>
      <c r="F152" s="1896"/>
      <c r="G152" s="1896"/>
      <c r="H152" s="1896"/>
      <c r="I152" s="1896"/>
      <c r="J152" s="1896"/>
      <c r="K152" s="1896"/>
    </row>
    <row r="153" spans="1:11" ht="15.75" customHeight="1">
      <c r="A153" s="1896"/>
      <c r="B153" s="1896"/>
      <c r="C153" s="1896"/>
      <c r="D153" s="1896"/>
      <c r="E153" s="1896"/>
      <c r="F153" s="1896"/>
      <c r="G153" s="1896"/>
      <c r="H153" s="1896"/>
      <c r="I153" s="1896"/>
      <c r="J153" s="1896"/>
      <c r="K153" s="1896"/>
    </row>
    <row r="154" spans="1:11" ht="15.75" customHeight="1">
      <c r="A154" s="1896"/>
      <c r="B154" s="1896"/>
      <c r="C154" s="1896"/>
      <c r="D154" s="1896"/>
      <c r="E154" s="1896"/>
      <c r="F154" s="1896"/>
      <c r="G154" s="1896"/>
      <c r="H154" s="1896"/>
      <c r="I154" s="1896"/>
      <c r="J154" s="1896"/>
      <c r="K154" s="1896"/>
    </row>
    <row r="155" spans="1:11" ht="15.75" customHeight="1">
      <c r="A155" s="1896"/>
      <c r="B155" s="1896"/>
      <c r="C155" s="1896"/>
      <c r="D155" s="1896"/>
      <c r="E155" s="1896"/>
      <c r="F155" s="1896"/>
      <c r="G155" s="1896"/>
      <c r="H155" s="1896"/>
      <c r="I155" s="1896"/>
      <c r="J155" s="1896"/>
      <c r="K155" s="1896"/>
    </row>
    <row r="156" spans="1:11" ht="15.75" customHeight="1">
      <c r="A156" s="1896"/>
      <c r="B156" s="1896"/>
      <c r="C156" s="1896"/>
      <c r="D156" s="1896"/>
      <c r="E156" s="1896"/>
      <c r="F156" s="1896"/>
      <c r="G156" s="1896"/>
      <c r="H156" s="1896"/>
      <c r="I156" s="1896"/>
      <c r="J156" s="1896"/>
      <c r="K156" s="1896"/>
    </row>
    <row r="157" spans="1:11" ht="15.75" customHeight="1">
      <c r="A157" s="1896"/>
      <c r="B157" s="1896"/>
      <c r="C157" s="1896"/>
      <c r="D157" s="1896"/>
      <c r="E157" s="1896"/>
      <c r="F157" s="1896"/>
      <c r="G157" s="1896"/>
      <c r="H157" s="1896"/>
      <c r="I157" s="1896"/>
      <c r="J157" s="1896"/>
      <c r="K157" s="1896"/>
    </row>
    <row r="158" spans="1:11" ht="15.75" customHeight="1">
      <c r="A158" s="1896"/>
      <c r="B158" s="1896"/>
      <c r="C158" s="1896"/>
      <c r="D158" s="1896"/>
      <c r="E158" s="1896"/>
      <c r="F158" s="1896"/>
      <c r="G158" s="1896"/>
      <c r="H158" s="1896"/>
      <c r="I158" s="1896"/>
      <c r="J158" s="1896"/>
      <c r="K158" s="1896"/>
    </row>
    <row r="159" spans="1:11" ht="15.75" customHeight="1">
      <c r="A159" s="1896"/>
      <c r="B159" s="1896"/>
      <c r="C159" s="1896"/>
      <c r="D159" s="1896"/>
      <c r="E159" s="1896"/>
      <c r="F159" s="1896"/>
      <c r="G159" s="1896"/>
      <c r="H159" s="1896"/>
      <c r="I159" s="1896"/>
      <c r="J159" s="1896"/>
      <c r="K159" s="1896"/>
    </row>
    <row r="160" spans="1:11" ht="15.75" customHeight="1">
      <c r="A160" s="1896"/>
      <c r="B160" s="1896"/>
      <c r="C160" s="1896"/>
      <c r="D160" s="1896"/>
      <c r="E160" s="1896"/>
      <c r="F160" s="1896"/>
      <c r="G160" s="1896"/>
      <c r="H160" s="1896"/>
      <c r="I160" s="1896"/>
      <c r="J160" s="1896"/>
      <c r="K160" s="1896"/>
    </row>
    <row r="161" spans="1:11" ht="15.75" customHeight="1">
      <c r="A161" s="1896"/>
      <c r="B161" s="1896"/>
      <c r="C161" s="1896"/>
      <c r="D161" s="1896"/>
      <c r="E161" s="1896"/>
      <c r="F161" s="1896"/>
      <c r="G161" s="1896"/>
      <c r="H161" s="1896"/>
      <c r="I161" s="1896"/>
      <c r="J161" s="1896"/>
      <c r="K161" s="1896"/>
    </row>
    <row r="162" spans="1:11" ht="15.75" customHeight="1">
      <c r="A162" s="1896"/>
      <c r="B162" s="1896"/>
      <c r="C162" s="1896"/>
      <c r="D162" s="1896"/>
      <c r="E162" s="1896"/>
      <c r="F162" s="1896"/>
      <c r="G162" s="1896"/>
      <c r="H162" s="1896"/>
      <c r="I162" s="1896"/>
      <c r="J162" s="1896"/>
      <c r="K162" s="1896"/>
    </row>
    <row r="163" spans="1:11" ht="15.75" customHeight="1">
      <c r="A163" s="1896"/>
      <c r="B163" s="1896"/>
      <c r="C163" s="1896"/>
      <c r="D163" s="1896"/>
      <c r="E163" s="1896"/>
      <c r="F163" s="1896"/>
      <c r="G163" s="1896"/>
      <c r="H163" s="1896"/>
      <c r="I163" s="1896"/>
      <c r="J163" s="1896"/>
      <c r="K163" s="1896"/>
    </row>
    <row r="164" spans="1:11" ht="15.75" customHeight="1">
      <c r="A164" s="1896"/>
      <c r="B164" s="1896"/>
      <c r="C164" s="1896"/>
      <c r="D164" s="1896"/>
      <c r="E164" s="1896"/>
      <c r="F164" s="1896"/>
      <c r="G164" s="1896"/>
      <c r="H164" s="1896"/>
      <c r="I164" s="1896"/>
      <c r="J164" s="1896"/>
      <c r="K164" s="1896"/>
    </row>
    <row r="165" spans="1:11" ht="15.75" customHeight="1">
      <c r="A165" s="1896"/>
      <c r="B165" s="1896"/>
      <c r="C165" s="1896"/>
      <c r="D165" s="1896"/>
      <c r="E165" s="1896"/>
      <c r="F165" s="1896"/>
      <c r="G165" s="1896"/>
      <c r="H165" s="1896"/>
      <c r="I165" s="1896"/>
      <c r="J165" s="1896"/>
      <c r="K165" s="1896"/>
    </row>
    <row r="166" spans="1:11" ht="15.75" customHeight="1">
      <c r="A166" s="1896"/>
      <c r="B166" s="1896"/>
      <c r="C166" s="1896"/>
      <c r="D166" s="1896"/>
      <c r="E166" s="1896"/>
      <c r="F166" s="1896"/>
      <c r="G166" s="1896"/>
      <c r="H166" s="1896"/>
      <c r="I166" s="1896"/>
      <c r="J166" s="1896"/>
      <c r="K166" s="1896"/>
    </row>
    <row r="167" spans="1:11" ht="15.75" customHeight="1">
      <c r="A167" s="1896"/>
      <c r="B167" s="1896"/>
      <c r="C167" s="1896"/>
      <c r="D167" s="1896"/>
      <c r="E167" s="1896"/>
      <c r="F167" s="1896"/>
      <c r="G167" s="1896"/>
      <c r="H167" s="1896"/>
      <c r="I167" s="1896"/>
      <c r="J167" s="1896"/>
      <c r="K167" s="1896"/>
    </row>
    <row r="168" spans="1:11" ht="15.75" customHeight="1">
      <c r="A168" s="1896"/>
      <c r="B168" s="1896"/>
      <c r="C168" s="1896"/>
      <c r="D168" s="1896"/>
      <c r="E168" s="1896"/>
      <c r="F168" s="1896"/>
      <c r="G168" s="1896"/>
      <c r="H168" s="1896"/>
      <c r="I168" s="1896"/>
      <c r="J168" s="1896"/>
      <c r="K168" s="1896"/>
    </row>
    <row r="169" spans="1:11" ht="15.75" customHeight="1">
      <c r="A169" s="1896"/>
      <c r="B169" s="1896"/>
      <c r="C169" s="1896"/>
      <c r="D169" s="1896"/>
      <c r="E169" s="1896"/>
      <c r="F169" s="1896"/>
      <c r="G169" s="1896"/>
      <c r="H169" s="1896"/>
      <c r="I169" s="1896"/>
      <c r="J169" s="1896"/>
      <c r="K169" s="1896"/>
    </row>
    <row r="170" spans="1:11" ht="15.75" customHeight="1">
      <c r="A170" s="1896"/>
      <c r="B170" s="1896"/>
      <c r="C170" s="1896"/>
      <c r="D170" s="1896"/>
      <c r="E170" s="1896"/>
      <c r="F170" s="1896"/>
      <c r="G170" s="1896"/>
      <c r="H170" s="1896"/>
      <c r="I170" s="1896"/>
      <c r="J170" s="1896"/>
      <c r="K170" s="1896"/>
    </row>
    <row r="171" spans="1:11" ht="15.75" customHeight="1">
      <c r="A171" s="1896"/>
      <c r="B171" s="1896"/>
      <c r="C171" s="1896"/>
      <c r="D171" s="1896"/>
      <c r="E171" s="1896"/>
      <c r="F171" s="1896"/>
      <c r="G171" s="1896"/>
      <c r="H171" s="1896"/>
      <c r="I171" s="1896"/>
      <c r="J171" s="1896"/>
      <c r="K171" s="1896"/>
    </row>
    <row r="172" spans="1:11" ht="15.75" customHeight="1">
      <c r="A172" s="1896"/>
      <c r="B172" s="1896"/>
      <c r="C172" s="1896"/>
      <c r="D172" s="1896"/>
      <c r="E172" s="1896"/>
      <c r="F172" s="1896"/>
      <c r="G172" s="1896"/>
      <c r="H172" s="1896"/>
      <c r="I172" s="1896"/>
      <c r="J172" s="1896"/>
      <c r="K172" s="1896"/>
    </row>
    <row r="173" spans="1:11" ht="15.75" customHeight="1">
      <c r="A173" s="1896"/>
      <c r="B173" s="1896"/>
      <c r="C173" s="1896"/>
      <c r="D173" s="1896"/>
      <c r="E173" s="1896"/>
      <c r="F173" s="1896"/>
      <c r="G173" s="1896"/>
      <c r="H173" s="1896"/>
      <c r="I173" s="1896"/>
      <c r="J173" s="1896"/>
      <c r="K173" s="1896"/>
    </row>
    <row r="174" spans="1:11" ht="15.75" customHeight="1">
      <c r="A174" s="1896"/>
      <c r="B174" s="1896"/>
      <c r="C174" s="1896"/>
      <c r="D174" s="1896"/>
      <c r="E174" s="1896"/>
      <c r="F174" s="1896"/>
      <c r="G174" s="1896"/>
      <c r="H174" s="1896"/>
      <c r="I174" s="1896"/>
      <c r="J174" s="1896"/>
      <c r="K174" s="1896"/>
    </row>
    <row r="175" spans="1:11" ht="15.75" customHeight="1">
      <c r="A175" s="1896"/>
      <c r="B175" s="1896"/>
      <c r="C175" s="1896"/>
      <c r="D175" s="1896"/>
      <c r="E175" s="1896"/>
      <c r="F175" s="1896"/>
      <c r="G175" s="1896"/>
      <c r="H175" s="1896"/>
      <c r="I175" s="1896"/>
      <c r="J175" s="1896"/>
      <c r="K175" s="1896"/>
    </row>
    <row r="176" spans="1:11" ht="15.75" customHeight="1">
      <c r="A176" s="1896"/>
      <c r="B176" s="1896"/>
      <c r="C176" s="1896"/>
      <c r="D176" s="1896"/>
      <c r="E176" s="1896"/>
      <c r="F176" s="1896"/>
      <c r="G176" s="1896"/>
      <c r="H176" s="1896"/>
      <c r="I176" s="1896"/>
      <c r="J176" s="1896"/>
      <c r="K176" s="1896"/>
    </row>
    <row r="177" spans="1:11" ht="15.75" customHeight="1">
      <c r="A177" s="1896"/>
      <c r="B177" s="1896"/>
      <c r="C177" s="1896"/>
      <c r="D177" s="1896"/>
      <c r="E177" s="1896"/>
      <c r="F177" s="1896"/>
      <c r="G177" s="1896"/>
      <c r="H177" s="1896"/>
      <c r="I177" s="1896"/>
      <c r="J177" s="1896"/>
      <c r="K177" s="1896"/>
    </row>
    <row r="178" spans="1:11" ht="15.75" customHeight="1">
      <c r="A178" s="1896"/>
      <c r="B178" s="1896"/>
      <c r="C178" s="1896"/>
      <c r="D178" s="1896"/>
      <c r="E178" s="1896"/>
      <c r="F178" s="1896"/>
      <c r="G178" s="1896"/>
      <c r="H178" s="1896"/>
      <c r="I178" s="1896"/>
      <c r="J178" s="1896"/>
      <c r="K178" s="1896"/>
    </row>
    <row r="179" spans="1:11" ht="15.75" customHeight="1">
      <c r="A179" s="1896"/>
      <c r="B179" s="1896"/>
      <c r="C179" s="1896"/>
      <c r="D179" s="1896"/>
      <c r="E179" s="1896"/>
      <c r="F179" s="1896"/>
      <c r="G179" s="1896"/>
      <c r="H179" s="1896"/>
      <c r="I179" s="1896"/>
      <c r="J179" s="1896"/>
      <c r="K179" s="1896"/>
    </row>
    <row r="180" spans="1:11" ht="15.75" customHeight="1">
      <c r="A180" s="1896"/>
      <c r="B180" s="1896"/>
      <c r="C180" s="1896"/>
      <c r="D180" s="1896"/>
      <c r="E180" s="1896"/>
      <c r="F180" s="1896"/>
      <c r="G180" s="1896"/>
      <c r="H180" s="1896"/>
      <c r="I180" s="1896"/>
      <c r="J180" s="1896"/>
      <c r="K180" s="1896"/>
    </row>
    <row r="181" spans="1:11" ht="15.75" customHeight="1">
      <c r="A181" s="1896"/>
      <c r="B181" s="1896"/>
      <c r="C181" s="1896"/>
      <c r="D181" s="1896"/>
      <c r="E181" s="1896"/>
      <c r="F181" s="1896"/>
      <c r="G181" s="1896"/>
      <c r="H181" s="1896"/>
      <c r="I181" s="1896"/>
      <c r="J181" s="1896"/>
      <c r="K181" s="1896"/>
    </row>
    <row r="182" spans="1:11" ht="15.75" customHeight="1">
      <c r="A182" s="1896"/>
      <c r="B182" s="1896"/>
      <c r="C182" s="1896"/>
      <c r="D182" s="1896"/>
      <c r="E182" s="1896"/>
      <c r="F182" s="1896"/>
      <c r="G182" s="1896"/>
      <c r="H182" s="1896"/>
      <c r="I182" s="1896"/>
      <c r="J182" s="1896"/>
      <c r="K182" s="1896"/>
    </row>
    <row r="183" spans="1:11" ht="15.75" customHeight="1">
      <c r="A183" s="1896"/>
      <c r="B183" s="1896"/>
      <c r="C183" s="1896"/>
      <c r="D183" s="1896"/>
      <c r="E183" s="1896"/>
      <c r="F183" s="1896"/>
      <c r="G183" s="1896"/>
      <c r="H183" s="1896"/>
      <c r="I183" s="1896"/>
      <c r="J183" s="1896"/>
      <c r="K183" s="1896"/>
    </row>
    <row r="184" spans="1:11" ht="15.75" customHeight="1">
      <c r="A184" s="1896"/>
      <c r="B184" s="1896"/>
      <c r="C184" s="1896"/>
      <c r="D184" s="1896"/>
      <c r="E184" s="1896"/>
      <c r="F184" s="1896"/>
      <c r="G184" s="1896"/>
      <c r="H184" s="1896"/>
      <c r="I184" s="1896"/>
      <c r="J184" s="1896"/>
      <c r="K184" s="1896"/>
    </row>
    <row r="185" spans="1:11" ht="15.75" customHeight="1">
      <c r="A185" s="1896"/>
      <c r="B185" s="1896"/>
      <c r="C185" s="1896"/>
      <c r="D185" s="1896"/>
      <c r="E185" s="1896"/>
      <c r="F185" s="1896"/>
      <c r="G185" s="1896"/>
      <c r="H185" s="1896"/>
      <c r="I185" s="1896"/>
      <c r="J185" s="1896"/>
      <c r="K185" s="1896"/>
    </row>
    <row r="186" spans="1:11" ht="15.75" customHeight="1">
      <c r="A186" s="1896"/>
      <c r="B186" s="1896"/>
      <c r="C186" s="1896"/>
      <c r="D186" s="1896"/>
      <c r="E186" s="1896"/>
      <c r="F186" s="1896"/>
      <c r="G186" s="1896"/>
      <c r="H186" s="1896"/>
      <c r="I186" s="1896"/>
      <c r="J186" s="1896"/>
      <c r="K186" s="1896"/>
    </row>
    <row r="187" spans="1:11" ht="15.75" customHeight="1">
      <c r="A187" s="1896"/>
      <c r="B187" s="1896"/>
      <c r="C187" s="1896"/>
      <c r="D187" s="1896"/>
      <c r="E187" s="1896"/>
      <c r="F187" s="1896"/>
      <c r="G187" s="1896"/>
      <c r="H187" s="1896"/>
      <c r="I187" s="1896"/>
      <c r="J187" s="1896"/>
      <c r="K187" s="1896"/>
    </row>
    <row r="188" spans="1:11" ht="15.75" customHeight="1">
      <c r="A188" s="1896"/>
      <c r="B188" s="1896"/>
      <c r="C188" s="1896"/>
      <c r="D188" s="1896"/>
      <c r="E188" s="1896"/>
      <c r="F188" s="1896"/>
      <c r="G188" s="1896"/>
      <c r="H188" s="1896"/>
      <c r="I188" s="1896"/>
      <c r="J188" s="1896"/>
      <c r="K188" s="1896"/>
    </row>
    <row r="189" spans="1:11" ht="15.75" customHeight="1">
      <c r="A189" s="1896"/>
      <c r="B189" s="1896"/>
      <c r="C189" s="1896"/>
      <c r="D189" s="1896"/>
      <c r="E189" s="1896"/>
      <c r="F189" s="1896"/>
      <c r="G189" s="1896"/>
      <c r="H189" s="1896"/>
      <c r="I189" s="1896"/>
      <c r="J189" s="1896"/>
      <c r="K189" s="1896"/>
    </row>
    <row r="190" spans="1:11" ht="15.75" customHeight="1">
      <c r="A190" s="1896"/>
      <c r="B190" s="1896"/>
      <c r="C190" s="1896"/>
      <c r="D190" s="1896"/>
      <c r="E190" s="1896"/>
      <c r="F190" s="1896"/>
      <c r="G190" s="1896"/>
      <c r="H190" s="1896"/>
      <c r="I190" s="1896"/>
      <c r="J190" s="1896"/>
      <c r="K190" s="1896"/>
    </row>
    <row r="191" spans="1:11" ht="15.75" customHeight="1">
      <c r="A191" s="1896"/>
      <c r="B191" s="1896"/>
      <c r="C191" s="1896"/>
      <c r="D191" s="1896"/>
      <c r="E191" s="1896"/>
      <c r="F191" s="1896"/>
      <c r="G191" s="1896"/>
      <c r="H191" s="1896"/>
      <c r="I191" s="1896"/>
      <c r="J191" s="1896"/>
      <c r="K191" s="1896"/>
    </row>
    <row r="192" spans="1:11" ht="15.75" customHeight="1">
      <c r="A192" s="1896"/>
      <c r="B192" s="1896"/>
      <c r="C192" s="1896"/>
      <c r="D192" s="1896"/>
      <c r="E192" s="1896"/>
      <c r="F192" s="1896"/>
      <c r="G192" s="1896"/>
      <c r="H192" s="1896"/>
      <c r="I192" s="1896"/>
      <c r="J192" s="1896"/>
      <c r="K192" s="1896"/>
    </row>
    <row r="193" spans="1:11" ht="15.75" customHeight="1">
      <c r="A193" s="1896"/>
      <c r="B193" s="1896"/>
      <c r="C193" s="1896"/>
      <c r="D193" s="1896"/>
      <c r="E193" s="1896"/>
      <c r="F193" s="1896"/>
      <c r="G193" s="1896"/>
      <c r="H193" s="1896"/>
      <c r="I193" s="1896"/>
      <c r="J193" s="1896"/>
      <c r="K193" s="1896"/>
    </row>
    <row r="194" spans="1:11" ht="15.75" customHeight="1">
      <c r="A194" s="1896"/>
      <c r="B194" s="1896"/>
      <c r="C194" s="1896"/>
      <c r="D194" s="1896"/>
      <c r="E194" s="1896"/>
      <c r="F194" s="1896"/>
      <c r="G194" s="1896"/>
      <c r="H194" s="1896"/>
      <c r="I194" s="1896"/>
      <c r="J194" s="1896"/>
      <c r="K194" s="1896"/>
    </row>
    <row r="195" spans="1:11" ht="15.75" customHeight="1">
      <c r="A195" s="1896"/>
      <c r="B195" s="1896"/>
      <c r="C195" s="1896"/>
      <c r="D195" s="1896"/>
      <c r="E195" s="1896"/>
      <c r="F195" s="1896"/>
      <c r="G195" s="1896"/>
      <c r="H195" s="1896"/>
      <c r="I195" s="1896"/>
      <c r="J195" s="1896"/>
      <c r="K195" s="1896"/>
    </row>
    <row r="196" spans="1:11" ht="15.75" customHeight="1">
      <c r="A196" s="1896"/>
      <c r="B196" s="1896"/>
      <c r="C196" s="1896"/>
      <c r="D196" s="1896"/>
      <c r="E196" s="1896"/>
      <c r="F196" s="1896"/>
      <c r="G196" s="1896"/>
      <c r="H196" s="1896"/>
      <c r="I196" s="1896"/>
      <c r="J196" s="1896"/>
      <c r="K196" s="1896"/>
    </row>
    <row r="197" spans="1:11" ht="15.75" customHeight="1">
      <c r="A197" s="1896"/>
      <c r="B197" s="1896"/>
      <c r="C197" s="1896"/>
      <c r="D197" s="1896"/>
      <c r="E197" s="1896"/>
      <c r="F197" s="1896"/>
      <c r="G197" s="1896"/>
      <c r="H197" s="1896"/>
      <c r="I197" s="1896"/>
      <c r="J197" s="1896"/>
      <c r="K197" s="1896"/>
    </row>
    <row r="198" spans="1:11" ht="15.75" customHeight="1">
      <c r="A198" s="1896"/>
      <c r="B198" s="1896"/>
      <c r="C198" s="1896"/>
      <c r="D198" s="1896"/>
      <c r="E198" s="1896"/>
      <c r="F198" s="1896"/>
      <c r="G198" s="1896"/>
      <c r="H198" s="1896"/>
      <c r="I198" s="1896"/>
      <c r="J198" s="1896"/>
      <c r="K198" s="1896"/>
    </row>
    <row r="199" spans="1:11" ht="15.75" customHeight="1">
      <c r="A199" s="1896"/>
      <c r="B199" s="1896"/>
      <c r="C199" s="1896"/>
      <c r="D199" s="1896"/>
      <c r="E199" s="1896"/>
      <c r="F199" s="1896"/>
      <c r="G199" s="1896"/>
      <c r="H199" s="1896"/>
      <c r="I199" s="1896"/>
      <c r="J199" s="1896"/>
      <c r="K199" s="1896"/>
    </row>
    <row r="200" spans="1:11" ht="15.75" customHeight="1">
      <c r="A200" s="1896"/>
      <c r="B200" s="1896"/>
      <c r="C200" s="1896"/>
      <c r="D200" s="1896"/>
      <c r="E200" s="1896"/>
      <c r="F200" s="1896"/>
      <c r="G200" s="1896"/>
      <c r="H200" s="1896"/>
      <c r="I200" s="1896"/>
      <c r="J200" s="1896"/>
      <c r="K200" s="1896"/>
    </row>
    <row r="201" spans="1:11" ht="15.75" customHeight="1">
      <c r="A201" s="1896"/>
      <c r="B201" s="1896"/>
      <c r="C201" s="1896"/>
      <c r="D201" s="1896"/>
      <c r="E201" s="1896"/>
      <c r="F201" s="1896"/>
      <c r="G201" s="1896"/>
      <c r="H201" s="1896"/>
      <c r="I201" s="1896"/>
      <c r="J201" s="1896"/>
      <c r="K201" s="1896"/>
    </row>
    <row r="202" spans="1:11" ht="15.75" customHeight="1">
      <c r="A202" s="1896"/>
      <c r="B202" s="1896"/>
      <c r="C202" s="1896"/>
      <c r="D202" s="1896"/>
      <c r="E202" s="1896"/>
      <c r="F202" s="1896"/>
      <c r="G202" s="1896"/>
      <c r="H202" s="1896"/>
      <c r="I202" s="1896"/>
      <c r="J202" s="1896"/>
      <c r="K202" s="1896"/>
    </row>
    <row r="203" spans="1:11" ht="15.75" customHeight="1">
      <c r="A203" s="1896"/>
      <c r="B203" s="1896"/>
      <c r="C203" s="1896"/>
      <c r="D203" s="1896"/>
      <c r="E203" s="1896"/>
      <c r="F203" s="1896"/>
      <c r="G203" s="1896"/>
      <c r="H203" s="1896"/>
      <c r="I203" s="1896"/>
      <c r="J203" s="1896"/>
      <c r="K203" s="1896"/>
    </row>
    <row r="204" spans="1:11" ht="15.75" customHeight="1">
      <c r="A204" s="1896"/>
      <c r="B204" s="1896"/>
      <c r="C204" s="1896"/>
      <c r="D204" s="1896"/>
      <c r="E204" s="1896"/>
      <c r="F204" s="1896"/>
      <c r="G204" s="1896"/>
      <c r="H204" s="1896"/>
      <c r="I204" s="1896"/>
      <c r="J204" s="1896"/>
      <c r="K204" s="1896"/>
    </row>
    <row r="205" spans="1:11" ht="15.75" customHeight="1">
      <c r="A205" s="1896"/>
      <c r="B205" s="1896"/>
      <c r="C205" s="1896"/>
      <c r="D205" s="1896"/>
      <c r="E205" s="1896"/>
      <c r="F205" s="1896"/>
      <c r="G205" s="1896"/>
      <c r="H205" s="1896"/>
      <c r="I205" s="1896"/>
      <c r="J205" s="1896"/>
      <c r="K205" s="1896"/>
    </row>
    <row r="206" spans="1:11" ht="15.75" customHeight="1">
      <c r="A206" s="1896"/>
      <c r="B206" s="1896"/>
      <c r="C206" s="1896"/>
      <c r="D206" s="1896"/>
      <c r="E206" s="1896"/>
      <c r="F206" s="1896"/>
      <c r="G206" s="1896"/>
      <c r="H206" s="1896"/>
      <c r="I206" s="1896"/>
      <c r="J206" s="1896"/>
      <c r="K206" s="1896"/>
    </row>
    <row r="207" spans="1:11" ht="15.75" customHeight="1">
      <c r="A207" s="1896"/>
      <c r="B207" s="1896"/>
      <c r="C207" s="1896"/>
      <c r="D207" s="1896"/>
      <c r="E207" s="1896"/>
      <c r="F207" s="1896"/>
      <c r="G207" s="1896"/>
      <c r="H207" s="1896"/>
      <c r="I207" s="1896"/>
      <c r="J207" s="1896"/>
      <c r="K207" s="1896"/>
    </row>
    <row r="208" spans="1:11" ht="15.75" customHeight="1">
      <c r="A208" s="1896"/>
      <c r="B208" s="1896"/>
      <c r="C208" s="1896"/>
      <c r="D208" s="1896"/>
      <c r="E208" s="1896"/>
      <c r="F208" s="1896"/>
      <c r="G208" s="1896"/>
      <c r="H208" s="1896"/>
      <c r="I208" s="1896"/>
      <c r="J208" s="1896"/>
      <c r="K208" s="1896"/>
    </row>
    <row r="209" spans="1:11" ht="15.75" customHeight="1">
      <c r="A209" s="1896"/>
      <c r="B209" s="1896"/>
      <c r="C209" s="1896"/>
      <c r="D209" s="1896"/>
      <c r="E209" s="1896"/>
      <c r="F209" s="1896"/>
      <c r="G209" s="1896"/>
      <c r="H209" s="1896"/>
      <c r="I209" s="1896"/>
      <c r="J209" s="1896"/>
      <c r="K209" s="1896"/>
    </row>
    <row r="210" spans="1:11" ht="15.75" customHeight="1">
      <c r="A210" s="1896"/>
      <c r="B210" s="1896"/>
      <c r="C210" s="1896"/>
      <c r="D210" s="1896"/>
      <c r="E210" s="1896"/>
      <c r="F210" s="1896"/>
      <c r="G210" s="1896"/>
      <c r="H210" s="1896"/>
      <c r="I210" s="1896"/>
      <c r="J210" s="1896"/>
      <c r="K210" s="1896"/>
    </row>
    <row r="211" spans="1:11" ht="15.75" customHeight="1">
      <c r="A211" s="1896"/>
      <c r="B211" s="1896"/>
      <c r="C211" s="1896"/>
      <c r="D211" s="1896"/>
      <c r="E211" s="1896"/>
      <c r="F211" s="1896"/>
      <c r="G211" s="1896"/>
      <c r="H211" s="1896"/>
      <c r="I211" s="1896"/>
      <c r="J211" s="1896"/>
      <c r="K211" s="1896"/>
    </row>
    <row r="212" spans="1:11" ht="15.75" customHeight="1">
      <c r="A212" s="1896"/>
      <c r="B212" s="1896"/>
      <c r="C212" s="1896"/>
      <c r="D212" s="1896"/>
      <c r="E212" s="1896"/>
      <c r="F212" s="1896"/>
      <c r="G212" s="1896"/>
      <c r="H212" s="1896"/>
      <c r="I212" s="1896"/>
      <c r="J212" s="1896"/>
      <c r="K212" s="1896"/>
    </row>
    <row r="213" spans="1:11" ht="15.75" customHeight="1">
      <c r="A213" s="1896"/>
      <c r="B213" s="1896"/>
      <c r="C213" s="1896"/>
      <c r="D213" s="1896"/>
      <c r="E213" s="1896"/>
      <c r="F213" s="1896"/>
      <c r="G213" s="1896"/>
      <c r="H213" s="1896"/>
      <c r="I213" s="1896"/>
      <c r="J213" s="1896"/>
      <c r="K213" s="1896"/>
    </row>
    <row r="214" spans="1:11" ht="15.75" customHeight="1">
      <c r="A214" s="1896"/>
      <c r="B214" s="1896"/>
      <c r="C214" s="1896"/>
      <c r="D214" s="1896"/>
      <c r="E214" s="1896"/>
      <c r="F214" s="1896"/>
      <c r="G214" s="1896"/>
      <c r="H214" s="1896"/>
      <c r="I214" s="1896"/>
      <c r="J214" s="1896"/>
      <c r="K214" s="1896"/>
    </row>
    <row r="215" spans="1:11" ht="15.75" customHeight="1">
      <c r="A215" s="1896"/>
      <c r="B215" s="1896"/>
      <c r="C215" s="1896"/>
      <c r="D215" s="1896"/>
      <c r="E215" s="1896"/>
      <c r="F215" s="1896"/>
      <c r="G215" s="1896"/>
      <c r="H215" s="1896"/>
      <c r="I215" s="1896"/>
      <c r="J215" s="1896"/>
      <c r="K215" s="1896"/>
    </row>
    <row r="216" spans="1:11" ht="15.75" customHeight="1">
      <c r="A216" s="1896"/>
      <c r="B216" s="1896"/>
      <c r="C216" s="1896"/>
      <c r="D216" s="1896"/>
      <c r="E216" s="1896"/>
      <c r="F216" s="1896"/>
      <c r="G216" s="1896"/>
      <c r="H216" s="1896"/>
      <c r="I216" s="1896"/>
      <c r="J216" s="1896"/>
      <c r="K216" s="1896"/>
    </row>
    <row r="217" spans="1:11" ht="15.75" customHeight="1">
      <c r="A217" s="1896"/>
      <c r="B217" s="1896"/>
      <c r="C217" s="1896"/>
      <c r="D217" s="1896"/>
      <c r="E217" s="1896"/>
      <c r="F217" s="1896"/>
      <c r="G217" s="1896"/>
      <c r="H217" s="1896"/>
      <c r="I217" s="1896"/>
      <c r="J217" s="1896"/>
      <c r="K217" s="1896"/>
    </row>
    <row r="218" spans="1:11" ht="15.75" customHeight="1">
      <c r="A218" s="1896"/>
      <c r="B218" s="1896"/>
      <c r="C218" s="1896"/>
      <c r="D218" s="1896"/>
      <c r="E218" s="1896"/>
      <c r="F218" s="1896"/>
      <c r="G218" s="1896"/>
      <c r="H218" s="1896"/>
      <c r="I218" s="1896"/>
      <c r="J218" s="1896"/>
      <c r="K218" s="1896"/>
    </row>
    <row r="219" spans="1:11" ht="15.75" customHeight="1">
      <c r="A219" s="1896"/>
      <c r="B219" s="1896"/>
      <c r="C219" s="1896"/>
      <c r="D219" s="1896"/>
      <c r="E219" s="1896"/>
      <c r="F219" s="1896"/>
      <c r="G219" s="1896"/>
      <c r="H219" s="1896"/>
      <c r="I219" s="1896"/>
      <c r="J219" s="1896"/>
      <c r="K219" s="1896"/>
    </row>
    <row r="220" spans="1:11" ht="15.75" customHeight="1">
      <c r="A220" s="1896"/>
      <c r="B220" s="1896"/>
      <c r="C220" s="1896"/>
      <c r="D220" s="1896"/>
      <c r="E220" s="1896"/>
      <c r="F220" s="1896"/>
      <c r="G220" s="1896"/>
      <c r="H220" s="1896"/>
      <c r="I220" s="1896"/>
      <c r="J220" s="1896"/>
      <c r="K220" s="1896"/>
    </row>
    <row r="221" spans="1:11" ht="15.75" customHeight="1">
      <c r="A221" s="1896"/>
      <c r="B221" s="1896"/>
      <c r="C221" s="1896"/>
      <c r="D221" s="1896"/>
      <c r="E221" s="1896"/>
      <c r="F221" s="1896"/>
      <c r="G221" s="1896"/>
      <c r="H221" s="1896"/>
      <c r="I221" s="1896"/>
      <c r="J221" s="1896"/>
      <c r="K221" s="1896"/>
    </row>
    <row r="222" spans="1:11" ht="15.75" customHeight="1">
      <c r="A222" s="1896"/>
      <c r="B222" s="1896"/>
      <c r="C222" s="1896"/>
      <c r="D222" s="1896"/>
      <c r="E222" s="1896"/>
      <c r="F222" s="1896"/>
      <c r="G222" s="1896"/>
      <c r="H222" s="1896"/>
      <c r="I222" s="1896"/>
      <c r="J222" s="1896"/>
      <c r="K222" s="1896"/>
    </row>
    <row r="223" spans="1:11" ht="15.75" customHeight="1">
      <c r="A223" s="1896"/>
      <c r="B223" s="1896"/>
      <c r="C223" s="1896"/>
      <c r="D223" s="1896"/>
      <c r="E223" s="1896"/>
      <c r="F223" s="1896"/>
      <c r="G223" s="1896"/>
      <c r="H223" s="1896"/>
      <c r="I223" s="1896"/>
      <c r="J223" s="1896"/>
      <c r="K223" s="1896"/>
    </row>
    <row r="224" spans="1:11" ht="15.75" customHeight="1">
      <c r="A224" s="1896"/>
      <c r="B224" s="1896"/>
      <c r="C224" s="1896"/>
      <c r="D224" s="1896"/>
      <c r="E224" s="1896"/>
      <c r="F224" s="1896"/>
      <c r="G224" s="1896"/>
      <c r="H224" s="1896"/>
      <c r="I224" s="1896"/>
      <c r="J224" s="1896"/>
      <c r="K224" s="1896"/>
    </row>
    <row r="225" spans="1:11" ht="15.75" customHeight="1">
      <c r="A225" s="1896"/>
      <c r="B225" s="1896"/>
      <c r="C225" s="1896"/>
      <c r="D225" s="1896"/>
      <c r="E225" s="1896"/>
      <c r="F225" s="1896"/>
      <c r="G225" s="1896"/>
      <c r="H225" s="1896"/>
      <c r="I225" s="1896"/>
      <c r="J225" s="1896"/>
      <c r="K225" s="1896"/>
    </row>
    <row r="226" spans="1:11" ht="15.75" customHeight="1">
      <c r="A226" s="1896"/>
      <c r="B226" s="1896"/>
      <c r="C226" s="1896"/>
      <c r="D226" s="1896"/>
      <c r="E226" s="1896"/>
      <c r="F226" s="1896"/>
      <c r="G226" s="1896"/>
      <c r="H226" s="1896"/>
      <c r="I226" s="1896"/>
      <c r="J226" s="1896"/>
      <c r="K226" s="1896"/>
    </row>
    <row r="227" spans="1:11" ht="15.75" customHeight="1">
      <c r="A227" s="1896"/>
      <c r="B227" s="1896"/>
      <c r="C227" s="1896"/>
      <c r="D227" s="1896"/>
      <c r="E227" s="1896"/>
      <c r="F227" s="1896"/>
      <c r="G227" s="1896"/>
      <c r="H227" s="1896"/>
      <c r="I227" s="1896"/>
      <c r="J227" s="1896"/>
      <c r="K227" s="1896"/>
    </row>
    <row r="228" spans="1:11" ht="15.75" customHeight="1">
      <c r="A228" s="1896"/>
      <c r="B228" s="1896"/>
      <c r="C228" s="1896"/>
      <c r="D228" s="1896"/>
      <c r="E228" s="1896"/>
      <c r="F228" s="1896"/>
      <c r="G228" s="1896"/>
      <c r="H228" s="1896"/>
      <c r="I228" s="1896"/>
      <c r="J228" s="1896"/>
      <c r="K228" s="1896"/>
    </row>
    <row r="229" spans="1:11" ht="15.75" customHeight="1">
      <c r="A229" s="1896"/>
      <c r="B229" s="1896"/>
      <c r="C229" s="1896"/>
      <c r="D229" s="1896"/>
      <c r="E229" s="1896"/>
      <c r="F229" s="1896"/>
      <c r="G229" s="1896"/>
      <c r="H229" s="1896"/>
      <c r="I229" s="1896"/>
      <c r="J229" s="1896"/>
      <c r="K229" s="1896"/>
    </row>
    <row r="230" spans="1:11" ht="15.75" customHeight="1">
      <c r="A230" s="1896"/>
      <c r="B230" s="1896"/>
      <c r="C230" s="1896"/>
      <c r="D230" s="1896"/>
      <c r="E230" s="1896"/>
      <c r="F230" s="1896"/>
      <c r="G230" s="1896"/>
      <c r="H230" s="1896"/>
      <c r="I230" s="1896"/>
      <c r="J230" s="1896"/>
      <c r="K230" s="1896"/>
    </row>
    <row r="231" spans="1:11" ht="15.75" customHeight="1">
      <c r="A231" s="1896"/>
      <c r="B231" s="1896"/>
      <c r="C231" s="1896"/>
      <c r="D231" s="1896"/>
      <c r="E231" s="1896"/>
      <c r="F231" s="1896"/>
      <c r="G231" s="1896"/>
      <c r="H231" s="1896"/>
      <c r="I231" s="1896"/>
      <c r="J231" s="1896"/>
      <c r="K231" s="1896"/>
    </row>
    <row r="232" spans="1:11" ht="15.75" customHeight="1">
      <c r="A232" s="1896"/>
      <c r="B232" s="1896"/>
      <c r="C232" s="1896"/>
      <c r="D232" s="1896"/>
      <c r="E232" s="1896"/>
      <c r="F232" s="1896"/>
      <c r="G232" s="1896"/>
      <c r="H232" s="1896"/>
      <c r="I232" s="1896"/>
      <c r="J232" s="1896"/>
      <c r="K232" s="1896"/>
    </row>
    <row r="233" spans="1:11" ht="15.75" customHeight="1">
      <c r="A233" s="1896"/>
      <c r="B233" s="1896"/>
      <c r="C233" s="1896"/>
      <c r="D233" s="1896"/>
      <c r="E233" s="1896"/>
      <c r="F233" s="1896"/>
      <c r="G233" s="1896"/>
      <c r="H233" s="1896"/>
      <c r="I233" s="1896"/>
      <c r="J233" s="1896"/>
      <c r="K233" s="1896"/>
    </row>
    <row r="234" spans="1:11" ht="15.75" customHeight="1">
      <c r="A234" s="1896"/>
      <c r="B234" s="1896"/>
      <c r="C234" s="1896"/>
      <c r="D234" s="1896"/>
      <c r="E234" s="1896"/>
      <c r="F234" s="1896"/>
      <c r="G234" s="1896"/>
      <c r="H234" s="1896"/>
      <c r="I234" s="1896"/>
      <c r="J234" s="1896"/>
      <c r="K234" s="1896"/>
    </row>
    <row r="235" spans="1:11" ht="15.75" customHeight="1">
      <c r="A235" s="1896"/>
      <c r="B235" s="1896"/>
      <c r="C235" s="1896"/>
      <c r="D235" s="1896"/>
      <c r="E235" s="1896"/>
      <c r="F235" s="1896"/>
      <c r="G235" s="1896"/>
      <c r="H235" s="1896"/>
      <c r="I235" s="1896"/>
      <c r="J235" s="1896"/>
      <c r="K235" s="1896"/>
    </row>
    <row r="236" spans="1:11" ht="15.75" customHeight="1">
      <c r="A236" s="1896"/>
      <c r="B236" s="1896"/>
      <c r="C236" s="1896"/>
      <c r="D236" s="1896"/>
      <c r="E236" s="1896"/>
      <c r="F236" s="1896"/>
      <c r="G236" s="1896"/>
      <c r="H236" s="1896"/>
      <c r="I236" s="1896"/>
      <c r="J236" s="1896"/>
      <c r="K236" s="1896"/>
    </row>
    <row r="237" spans="1:11" ht="15.75" customHeight="1">
      <c r="A237" s="1896"/>
      <c r="B237" s="1896"/>
      <c r="C237" s="1896"/>
      <c r="D237" s="1896"/>
      <c r="E237" s="1896"/>
      <c r="F237" s="1896"/>
      <c r="G237" s="1896"/>
      <c r="H237" s="1896"/>
      <c r="I237" s="1896"/>
      <c r="J237" s="1896"/>
      <c r="K237" s="1896"/>
    </row>
    <row r="238" spans="1:11" ht="15.75" customHeight="1">
      <c r="A238" s="1896"/>
      <c r="B238" s="1896"/>
      <c r="C238" s="1896"/>
      <c r="D238" s="1896"/>
      <c r="E238" s="1896"/>
      <c r="F238" s="1896"/>
      <c r="G238" s="1896"/>
      <c r="H238" s="1896"/>
      <c r="I238" s="1896"/>
      <c r="J238" s="1896"/>
      <c r="K238" s="1896"/>
    </row>
    <row r="239" spans="1:11" ht="15.75" customHeight="1">
      <c r="A239" s="1896"/>
      <c r="B239" s="1896"/>
      <c r="C239" s="1896"/>
      <c r="D239" s="1896"/>
      <c r="E239" s="1896"/>
      <c r="F239" s="1896"/>
      <c r="G239" s="1896"/>
      <c r="H239" s="1896"/>
      <c r="I239" s="1896"/>
      <c r="J239" s="1896"/>
      <c r="K239" s="1896"/>
    </row>
    <row r="240" spans="1:11" ht="15.75" customHeight="1">
      <c r="A240" s="1896"/>
      <c r="B240" s="1896"/>
      <c r="C240" s="1896"/>
      <c r="D240" s="1896"/>
      <c r="E240" s="1896"/>
      <c r="F240" s="1896"/>
      <c r="G240" s="1896"/>
      <c r="H240" s="1896"/>
      <c r="I240" s="1896"/>
      <c r="J240" s="1896"/>
      <c r="K240" s="1896"/>
    </row>
    <row r="241" spans="1:11" ht="15.75" customHeight="1">
      <c r="A241" s="1896"/>
      <c r="B241" s="1896"/>
      <c r="C241" s="1896"/>
      <c r="D241" s="1896"/>
      <c r="E241" s="1896"/>
      <c r="F241" s="1896"/>
      <c r="G241" s="1896"/>
      <c r="H241" s="1896"/>
      <c r="I241" s="1896"/>
      <c r="J241" s="1896"/>
      <c r="K241" s="1896"/>
    </row>
    <row r="242" spans="1:11" ht="15.75" customHeight="1">
      <c r="A242" s="1896"/>
      <c r="B242" s="1896"/>
      <c r="C242" s="1896"/>
      <c r="D242" s="1896"/>
      <c r="E242" s="1896"/>
      <c r="F242" s="1896"/>
      <c r="G242" s="1896"/>
      <c r="H242" s="1896"/>
      <c r="I242" s="1896"/>
      <c r="J242" s="1896"/>
      <c r="K242" s="1896"/>
    </row>
    <row r="243" spans="1:11" ht="15.75" customHeight="1">
      <c r="A243" s="1896"/>
      <c r="B243" s="1896"/>
      <c r="C243" s="1896"/>
      <c r="D243" s="1896"/>
      <c r="E243" s="1896"/>
      <c r="F243" s="1896"/>
      <c r="G243" s="1896"/>
      <c r="H243" s="1896"/>
      <c r="I243" s="1896"/>
      <c r="J243" s="1896"/>
      <c r="K243" s="1896"/>
    </row>
    <row r="244" spans="1:11" ht="15.75" customHeight="1">
      <c r="A244" s="1896"/>
      <c r="B244" s="1896"/>
      <c r="C244" s="1896"/>
      <c r="D244" s="1896"/>
      <c r="E244" s="1896"/>
      <c r="F244" s="1896"/>
      <c r="G244" s="1896"/>
      <c r="H244" s="1896"/>
      <c r="I244" s="1896"/>
      <c r="J244" s="1896"/>
      <c r="K244" s="1896"/>
    </row>
    <row r="245" spans="1:11" ht="15.75" customHeight="1">
      <c r="A245" s="1896"/>
      <c r="B245" s="1896"/>
      <c r="C245" s="1896"/>
      <c r="D245" s="1896"/>
      <c r="E245" s="1896"/>
      <c r="F245" s="1896"/>
      <c r="G245" s="1896"/>
      <c r="H245" s="1896"/>
      <c r="I245" s="1896"/>
      <c r="J245" s="1896"/>
      <c r="K245" s="1896"/>
    </row>
    <row r="246" spans="1:11" ht="15.75" customHeight="1">
      <c r="A246" s="1896"/>
      <c r="B246" s="1896"/>
      <c r="C246" s="1896"/>
      <c r="D246" s="1896"/>
      <c r="E246" s="1896"/>
      <c r="F246" s="1896"/>
      <c r="G246" s="1896"/>
      <c r="H246" s="1896"/>
      <c r="I246" s="1896"/>
      <c r="J246" s="1896"/>
      <c r="K246" s="1896"/>
    </row>
    <row r="247" spans="1:11" ht="15.75" customHeight="1">
      <c r="A247" s="1896"/>
      <c r="B247" s="1896"/>
      <c r="C247" s="1896"/>
      <c r="D247" s="1896"/>
      <c r="E247" s="1896"/>
      <c r="F247" s="1896"/>
      <c r="G247" s="1896"/>
      <c r="H247" s="1896"/>
      <c r="I247" s="1896"/>
      <c r="J247" s="1896"/>
      <c r="K247" s="1896"/>
    </row>
    <row r="248" spans="1:11" ht="15.75" customHeight="1">
      <c r="A248" s="1896"/>
      <c r="B248" s="1896"/>
      <c r="C248" s="1896"/>
      <c r="D248" s="1896"/>
      <c r="E248" s="1896"/>
      <c r="F248" s="1896"/>
      <c r="G248" s="1896"/>
      <c r="H248" s="1896"/>
      <c r="I248" s="1896"/>
      <c r="J248" s="1896"/>
      <c r="K248" s="1896"/>
    </row>
    <row r="249" spans="1:11" ht="15.75" customHeight="1">
      <c r="A249" s="1896"/>
      <c r="B249" s="1896"/>
      <c r="C249" s="1896"/>
      <c r="D249" s="1896"/>
      <c r="E249" s="1896"/>
      <c r="F249" s="1896"/>
      <c r="G249" s="1896"/>
      <c r="H249" s="1896"/>
      <c r="I249" s="1896"/>
      <c r="J249" s="1896"/>
      <c r="K249" s="1896"/>
    </row>
    <row r="250" spans="1:11" ht="15.75" customHeight="1">
      <c r="A250" s="1896"/>
      <c r="B250" s="1896"/>
      <c r="C250" s="1896"/>
      <c r="D250" s="1896"/>
      <c r="E250" s="1896"/>
      <c r="F250" s="1896"/>
      <c r="G250" s="1896"/>
      <c r="H250" s="1896"/>
      <c r="I250" s="1896"/>
      <c r="J250" s="1896"/>
      <c r="K250" s="1896"/>
    </row>
    <row r="251" spans="1:11" ht="15.75" customHeight="1">
      <c r="A251" s="1896"/>
      <c r="B251" s="1896"/>
      <c r="C251" s="1896"/>
      <c r="D251" s="1896"/>
      <c r="E251" s="1896"/>
      <c r="F251" s="1896"/>
      <c r="G251" s="1896"/>
      <c r="H251" s="1896"/>
      <c r="I251" s="1896"/>
      <c r="J251" s="1896"/>
      <c r="K251" s="1896"/>
    </row>
    <row r="252" spans="1:11" ht="15.75" customHeight="1">
      <c r="A252" s="1896"/>
      <c r="B252" s="1896"/>
      <c r="C252" s="1896"/>
      <c r="D252" s="1896"/>
      <c r="E252" s="1896"/>
      <c r="F252" s="1896"/>
      <c r="G252" s="1896"/>
      <c r="H252" s="1896"/>
      <c r="I252" s="1896"/>
      <c r="J252" s="1896"/>
      <c r="K252" s="1896"/>
    </row>
    <row r="253" spans="1:11" ht="15.75" customHeight="1">
      <c r="A253" s="1896"/>
      <c r="B253" s="1895"/>
      <c r="C253" s="1895"/>
      <c r="D253" s="1895"/>
      <c r="E253" s="1895"/>
      <c r="F253" s="1895"/>
      <c r="G253" s="1895"/>
      <c r="H253" s="1895"/>
      <c r="I253" s="1895"/>
      <c r="J253" s="1895"/>
      <c r="K253" s="1896"/>
    </row>
    <row r="254" spans="1:11" ht="15.75" customHeight="1">
      <c r="A254" s="1895"/>
      <c r="B254" s="1895"/>
      <c r="C254" s="1895"/>
      <c r="D254" s="1895"/>
      <c r="E254" s="1895"/>
      <c r="F254" s="1895"/>
      <c r="G254" s="1895"/>
      <c r="H254" s="1895"/>
      <c r="I254" s="1895"/>
      <c r="J254" s="1895"/>
      <c r="K254" s="1895"/>
    </row>
    <row r="255" spans="1:11" ht="15.75" customHeight="1">
      <c r="A255" s="1895"/>
      <c r="B255" s="1895"/>
      <c r="C255" s="1895"/>
      <c r="D255" s="1895"/>
      <c r="E255" s="1895"/>
      <c r="F255" s="1895"/>
      <c r="G255" s="1895"/>
      <c r="H255" s="1895"/>
      <c r="I255" s="1895"/>
      <c r="J255" s="1895"/>
      <c r="K255" s="1895"/>
    </row>
    <row r="256" spans="1:11" ht="15.75" customHeight="1">
      <c r="A256" s="1895"/>
      <c r="B256" s="1895"/>
      <c r="C256" s="1895"/>
      <c r="D256" s="1895"/>
      <c r="E256" s="1895"/>
      <c r="F256" s="1895"/>
      <c r="G256" s="1895"/>
      <c r="H256" s="1895"/>
      <c r="I256" s="1895"/>
      <c r="J256" s="1895"/>
      <c r="K256" s="1895"/>
    </row>
    <row r="257" spans="1:11" ht="15.75" customHeight="1">
      <c r="A257" s="1895"/>
      <c r="B257" s="1895"/>
      <c r="C257" s="1895"/>
      <c r="D257" s="1895"/>
      <c r="E257" s="1895"/>
      <c r="F257" s="1895"/>
      <c r="G257" s="1895"/>
      <c r="H257" s="1895"/>
      <c r="I257" s="1895"/>
      <c r="J257" s="1895"/>
      <c r="K257" s="1895"/>
    </row>
    <row r="258" spans="1:11" ht="15.75" customHeight="1">
      <c r="A258" s="1895"/>
      <c r="B258" s="1895"/>
      <c r="C258" s="1895"/>
      <c r="D258" s="1895"/>
      <c r="E258" s="1895"/>
      <c r="F258" s="1895"/>
      <c r="G258" s="1895"/>
      <c r="H258" s="1895"/>
      <c r="I258" s="1895"/>
      <c r="J258" s="1895"/>
      <c r="K258" s="1895"/>
    </row>
    <row r="259" spans="1:11" ht="15.75" customHeight="1">
      <c r="A259" s="1895"/>
      <c r="B259" s="1895"/>
      <c r="C259" s="1895"/>
      <c r="D259" s="1895"/>
      <c r="E259" s="1895"/>
      <c r="F259" s="1895"/>
      <c r="G259" s="1895"/>
      <c r="H259" s="1895"/>
      <c r="I259" s="1895"/>
      <c r="J259" s="1895"/>
      <c r="K259" s="1895"/>
    </row>
    <row r="260" spans="1:11" ht="15.75" customHeight="1">
      <c r="A260" s="1895"/>
      <c r="B260" s="1895"/>
      <c r="C260" s="1895"/>
      <c r="D260" s="1895"/>
      <c r="E260" s="1895"/>
      <c r="F260" s="1895"/>
      <c r="G260" s="1895"/>
      <c r="H260" s="1895"/>
      <c r="I260" s="1895"/>
      <c r="J260" s="1895"/>
      <c r="K260" s="1895"/>
    </row>
    <row r="261" spans="1:11" ht="15.75" customHeight="1">
      <c r="A261" s="1895"/>
      <c r="B261" s="1895"/>
      <c r="C261" s="1895"/>
      <c r="D261" s="1895"/>
      <c r="E261" s="1895"/>
      <c r="F261" s="1895"/>
      <c r="G261" s="1895"/>
      <c r="H261" s="1895"/>
      <c r="I261" s="1895"/>
      <c r="J261" s="1895"/>
      <c r="K261" s="1895"/>
    </row>
    <row r="262" spans="1:11" ht="15.75" customHeight="1">
      <c r="A262" s="1895"/>
      <c r="B262" s="1895"/>
      <c r="C262" s="1895"/>
      <c r="D262" s="1895"/>
      <c r="E262" s="1895"/>
      <c r="F262" s="1895"/>
      <c r="G262" s="1895"/>
      <c r="H262" s="1895"/>
      <c r="I262" s="1895"/>
      <c r="J262" s="1895"/>
      <c r="K262" s="1895"/>
    </row>
    <row r="263" spans="1:11" ht="15.75" customHeight="1">
      <c r="A263" s="1895"/>
      <c r="B263" s="1895"/>
      <c r="C263" s="1895"/>
      <c r="D263" s="1895"/>
      <c r="E263" s="1895"/>
      <c r="F263" s="1895"/>
      <c r="G263" s="1895"/>
      <c r="H263" s="1895"/>
      <c r="I263" s="1895"/>
      <c r="J263" s="1895"/>
      <c r="K263" s="1895"/>
    </row>
    <row r="264" spans="1:11" ht="15.75" customHeight="1">
      <c r="A264" s="1895"/>
      <c r="B264" s="1895"/>
      <c r="C264" s="1895"/>
      <c r="D264" s="1895"/>
      <c r="E264" s="1895"/>
      <c r="F264" s="1895"/>
      <c r="G264" s="1895"/>
      <c r="H264" s="1895"/>
      <c r="I264" s="1895"/>
      <c r="J264" s="1895"/>
      <c r="K264" s="1895"/>
    </row>
    <row r="265" spans="1:11" ht="15.75" customHeight="1">
      <c r="A265" s="1895"/>
      <c r="B265" s="1895"/>
      <c r="C265" s="1895"/>
      <c r="D265" s="1895"/>
      <c r="E265" s="1895"/>
      <c r="F265" s="1895"/>
      <c r="G265" s="1895"/>
      <c r="H265" s="1895"/>
      <c r="I265" s="1895"/>
      <c r="J265" s="1895"/>
      <c r="K265" s="1895"/>
    </row>
    <row r="266" spans="1:11" ht="15.75" customHeight="1">
      <c r="A266" s="1895"/>
      <c r="B266" s="1895"/>
      <c r="C266" s="1895"/>
      <c r="D266" s="1895"/>
      <c r="E266" s="1895"/>
      <c r="F266" s="1895"/>
      <c r="G266" s="1895"/>
      <c r="H266" s="1895"/>
      <c r="I266" s="1895"/>
      <c r="J266" s="1895"/>
      <c r="K266" s="1895"/>
    </row>
    <row r="267" spans="1:11" ht="15.75" customHeight="1">
      <c r="A267" s="1895"/>
      <c r="B267" s="1895"/>
      <c r="C267" s="1895"/>
      <c r="D267" s="1895"/>
      <c r="E267" s="1895"/>
      <c r="F267" s="1895"/>
      <c r="G267" s="1895"/>
      <c r="H267" s="1895"/>
      <c r="I267" s="1895"/>
      <c r="J267" s="1895"/>
      <c r="K267" s="1895"/>
    </row>
    <row r="268" spans="1:11" ht="15.75" customHeight="1">
      <c r="A268" s="1895"/>
      <c r="B268" s="1895"/>
      <c r="C268" s="1895"/>
      <c r="D268" s="1895"/>
      <c r="E268" s="1895"/>
      <c r="F268" s="1895"/>
      <c r="G268" s="1895"/>
      <c r="H268" s="1895"/>
      <c r="I268" s="1895"/>
      <c r="J268" s="1895"/>
      <c r="K268" s="1895"/>
    </row>
    <row r="269" spans="1:11" ht="15.75" customHeight="1">
      <c r="A269" s="1895"/>
      <c r="B269" s="1895"/>
      <c r="C269" s="1895"/>
      <c r="D269" s="1895"/>
      <c r="E269" s="1895"/>
      <c r="F269" s="1895"/>
      <c r="G269" s="1895"/>
      <c r="H269" s="1895"/>
      <c r="I269" s="1895"/>
      <c r="J269" s="1895"/>
      <c r="K269" s="1895"/>
    </row>
    <row r="270" spans="1:11" ht="15.75" customHeight="1">
      <c r="A270" s="1895"/>
      <c r="B270" s="1895"/>
      <c r="C270" s="1895"/>
      <c r="D270" s="1895"/>
      <c r="E270" s="1895"/>
      <c r="F270" s="1895"/>
      <c r="G270" s="1895"/>
      <c r="H270" s="1895"/>
      <c r="I270" s="1895"/>
      <c r="J270" s="1895"/>
      <c r="K270" s="1895"/>
    </row>
    <row r="271" spans="1:11" ht="15.75" customHeight="1">
      <c r="A271" s="1895"/>
      <c r="B271" s="1895"/>
      <c r="C271" s="1895"/>
      <c r="D271" s="1895"/>
      <c r="E271" s="1895"/>
      <c r="F271" s="1895"/>
      <c r="G271" s="1895"/>
      <c r="H271" s="1895"/>
      <c r="I271" s="1895"/>
      <c r="J271" s="1895"/>
      <c r="K271" s="1895"/>
    </row>
    <row r="272" spans="1:11" ht="15.75" customHeight="1">
      <c r="A272" s="1895"/>
      <c r="B272" s="1895"/>
      <c r="C272" s="1895"/>
      <c r="D272" s="1895"/>
      <c r="E272" s="1895"/>
      <c r="F272" s="1895"/>
      <c r="G272" s="1895"/>
      <c r="H272" s="1895"/>
      <c r="I272" s="1895"/>
      <c r="J272" s="1895"/>
      <c r="K272" s="1895"/>
    </row>
    <row r="273" spans="1:11" ht="15.75" customHeight="1">
      <c r="A273" s="1895"/>
      <c r="B273" s="1895"/>
      <c r="C273" s="1895"/>
      <c r="D273" s="1895"/>
      <c r="E273" s="1895"/>
      <c r="F273" s="1895"/>
      <c r="G273" s="1895"/>
      <c r="H273" s="1895"/>
      <c r="I273" s="1895"/>
      <c r="J273" s="1895"/>
      <c r="K273" s="1895"/>
    </row>
    <row r="274" spans="1:11" ht="15.75" customHeight="1">
      <c r="A274" s="1895"/>
      <c r="B274" s="1895"/>
      <c r="C274" s="1895"/>
      <c r="D274" s="1895"/>
      <c r="E274" s="1895"/>
      <c r="F274" s="1895"/>
      <c r="G274" s="1895"/>
      <c r="H274" s="1895"/>
      <c r="I274" s="1895"/>
      <c r="J274" s="1895"/>
      <c r="K274" s="1895"/>
    </row>
    <row r="275" spans="1:11" ht="15.75" customHeight="1">
      <c r="A275" s="1895"/>
      <c r="B275" s="1895"/>
      <c r="C275" s="1895"/>
      <c r="D275" s="1895"/>
      <c r="E275" s="1895"/>
      <c r="F275" s="1895"/>
      <c r="G275" s="1895"/>
      <c r="H275" s="1895"/>
      <c r="I275" s="1895"/>
      <c r="J275" s="1895"/>
      <c r="K275" s="1895"/>
    </row>
    <row r="276" spans="1:11" ht="15.75" customHeight="1">
      <c r="A276" s="1895"/>
      <c r="B276" s="1895"/>
      <c r="C276" s="1895"/>
      <c r="D276" s="1895"/>
      <c r="E276" s="1895"/>
      <c r="F276" s="1895"/>
      <c r="G276" s="1895"/>
      <c r="H276" s="1895"/>
      <c r="I276" s="1895"/>
      <c r="J276" s="1895"/>
      <c r="K276" s="1895"/>
    </row>
    <row r="277" spans="1:11" ht="15.75" customHeight="1">
      <c r="A277" s="1895"/>
      <c r="B277" s="1895"/>
      <c r="C277" s="1895"/>
      <c r="D277" s="1895"/>
      <c r="E277" s="1895"/>
      <c r="F277" s="1895"/>
      <c r="G277" s="1895"/>
      <c r="H277" s="1895"/>
      <c r="I277" s="1895"/>
      <c r="J277" s="1895"/>
      <c r="K277" s="1895"/>
    </row>
    <row r="278" spans="1:11" ht="15.75" customHeight="1">
      <c r="A278" s="1895"/>
      <c r="B278" s="1895"/>
      <c r="C278" s="1895"/>
      <c r="D278" s="1895"/>
      <c r="E278" s="1895"/>
      <c r="F278" s="1895"/>
      <c r="G278" s="1895"/>
      <c r="H278" s="1895"/>
      <c r="I278" s="1895"/>
      <c r="J278" s="1895"/>
      <c r="K278" s="1895"/>
    </row>
    <row r="279" spans="1:11" ht="15.75" customHeight="1">
      <c r="A279" s="1895"/>
      <c r="B279" s="1895"/>
      <c r="C279" s="1895"/>
      <c r="D279" s="1895"/>
      <c r="E279" s="1895"/>
      <c r="F279" s="1895"/>
      <c r="G279" s="1895"/>
      <c r="H279" s="1895"/>
      <c r="I279" s="1895"/>
      <c r="J279" s="1895"/>
      <c r="K279" s="1895"/>
    </row>
    <row r="280" spans="1:11" ht="15.75" customHeight="1">
      <c r="A280" s="1895"/>
      <c r="B280" s="1895"/>
      <c r="C280" s="1895"/>
      <c r="D280" s="1895"/>
      <c r="E280" s="1895"/>
      <c r="F280" s="1895"/>
      <c r="G280" s="1895"/>
      <c r="H280" s="1895"/>
      <c r="I280" s="1895"/>
      <c r="J280" s="1895"/>
      <c r="K280" s="1895"/>
    </row>
    <row r="281" spans="1:11" ht="15.75" customHeight="1">
      <c r="A281" s="1895"/>
      <c r="B281" s="1895"/>
      <c r="C281" s="1895"/>
      <c r="D281" s="1895"/>
      <c r="E281" s="1895"/>
      <c r="F281" s="1895"/>
      <c r="G281" s="1895"/>
      <c r="H281" s="1895"/>
      <c r="I281" s="1895"/>
      <c r="J281" s="1895"/>
      <c r="K281" s="1895"/>
    </row>
    <row r="282" spans="1:11" ht="15.75" customHeight="1">
      <c r="A282" s="1895"/>
      <c r="B282" s="1895"/>
      <c r="C282" s="1895"/>
      <c r="D282" s="1895"/>
      <c r="E282" s="1895"/>
      <c r="F282" s="1895"/>
      <c r="G282" s="1895"/>
      <c r="H282" s="1895"/>
      <c r="I282" s="1895"/>
      <c r="J282" s="1895"/>
      <c r="K282" s="1895"/>
    </row>
    <row r="283" spans="1:11" ht="15.75" customHeight="1">
      <c r="A283" s="1895"/>
      <c r="B283" s="1895"/>
      <c r="C283" s="1895"/>
      <c r="D283" s="1895"/>
      <c r="E283" s="1895"/>
      <c r="F283" s="1895"/>
      <c r="G283" s="1895"/>
      <c r="H283" s="1895"/>
      <c r="I283" s="1895"/>
      <c r="J283" s="1895"/>
      <c r="K283" s="1895"/>
    </row>
    <row r="284" spans="1:11" ht="15.75" customHeight="1">
      <c r="A284" s="1895"/>
      <c r="B284" s="1895"/>
      <c r="C284" s="1895"/>
      <c r="D284" s="1895"/>
      <c r="E284" s="1895"/>
      <c r="F284" s="1895"/>
      <c r="G284" s="1895"/>
      <c r="H284" s="1895"/>
      <c r="I284" s="1895"/>
      <c r="J284" s="1895"/>
      <c r="K284" s="1895"/>
    </row>
    <row r="285" spans="1:11" ht="15.75" customHeight="1">
      <c r="A285" s="1895"/>
      <c r="B285" s="1895"/>
      <c r="C285" s="1895"/>
      <c r="D285" s="1895"/>
      <c r="E285" s="1895"/>
      <c r="F285" s="1895"/>
      <c r="G285" s="1895"/>
      <c r="H285" s="1895"/>
      <c r="I285" s="1895"/>
      <c r="J285" s="1895"/>
      <c r="K285" s="1895"/>
    </row>
    <row r="286" spans="1:11" ht="15.75" customHeight="1">
      <c r="A286" s="1895"/>
      <c r="B286" s="1895"/>
      <c r="C286" s="1895"/>
      <c r="D286" s="1895"/>
      <c r="E286" s="1895"/>
      <c r="F286" s="1895"/>
      <c r="G286" s="1895"/>
      <c r="H286" s="1895"/>
      <c r="I286" s="1895"/>
      <c r="J286" s="1895"/>
      <c r="K286" s="1895"/>
    </row>
    <row r="287" spans="1:11" ht="15.75" customHeight="1">
      <c r="A287" s="1895"/>
      <c r="B287" s="1895"/>
      <c r="C287" s="1895"/>
      <c r="D287" s="1895"/>
      <c r="E287" s="1895"/>
      <c r="F287" s="1895"/>
      <c r="G287" s="1895"/>
      <c r="H287" s="1895"/>
      <c r="I287" s="1895"/>
      <c r="J287" s="1895"/>
      <c r="K287" s="1895"/>
    </row>
    <row r="288" spans="1:11" ht="15.75" customHeight="1">
      <c r="A288" s="1895"/>
      <c r="B288" s="1895"/>
      <c r="C288" s="1895"/>
      <c r="D288" s="1895"/>
      <c r="E288" s="1895"/>
      <c r="F288" s="1895"/>
      <c r="G288" s="1895"/>
      <c r="H288" s="1895"/>
      <c r="I288" s="1895"/>
      <c r="J288" s="1895"/>
      <c r="K288" s="1895"/>
    </row>
    <row r="289" spans="1:11" ht="15.75" customHeight="1">
      <c r="A289" s="1895"/>
      <c r="B289" s="1895"/>
      <c r="C289" s="1895"/>
      <c r="D289" s="1895"/>
      <c r="E289" s="1895"/>
      <c r="F289" s="1895"/>
      <c r="G289" s="1895"/>
      <c r="H289" s="1895"/>
      <c r="I289" s="1895"/>
      <c r="J289" s="1895"/>
      <c r="K289" s="1895"/>
    </row>
    <row r="290" spans="1:11" ht="15.75" customHeight="1">
      <c r="A290" s="1895"/>
      <c r="B290" s="1895"/>
      <c r="C290" s="1895"/>
      <c r="D290" s="1895"/>
      <c r="E290" s="1895"/>
      <c r="F290" s="1895"/>
      <c r="G290" s="1895"/>
      <c r="H290" s="1895"/>
      <c r="I290" s="1895"/>
      <c r="J290" s="1895"/>
      <c r="K290" s="1895"/>
    </row>
    <row r="291" spans="1:11" ht="15.75" customHeight="1">
      <c r="A291" s="1895"/>
      <c r="B291" s="1895"/>
      <c r="C291" s="1895"/>
      <c r="D291" s="1895"/>
      <c r="E291" s="1895"/>
      <c r="F291" s="1895"/>
      <c r="G291" s="1895"/>
      <c r="H291" s="1895"/>
      <c r="I291" s="1895"/>
      <c r="J291" s="1895"/>
      <c r="K291" s="1895"/>
    </row>
    <row r="292" spans="1:11" ht="15.75" customHeight="1">
      <c r="A292" s="1895"/>
      <c r="B292" s="1895"/>
      <c r="C292" s="1895"/>
      <c r="D292" s="1895"/>
      <c r="E292" s="1895"/>
      <c r="F292" s="1895"/>
      <c r="G292" s="1895"/>
      <c r="H292" s="1895"/>
      <c r="I292" s="1895"/>
      <c r="J292" s="1895"/>
      <c r="K292" s="1895"/>
    </row>
    <row r="293" spans="1:11" ht="15.75" customHeight="1">
      <c r="A293" s="1895"/>
      <c r="B293" s="1895"/>
      <c r="C293" s="1895"/>
      <c r="D293" s="1895"/>
      <c r="E293" s="1895"/>
      <c r="F293" s="1895"/>
      <c r="G293" s="1895"/>
      <c r="H293" s="1895"/>
      <c r="I293" s="1895"/>
      <c r="J293" s="1895"/>
      <c r="K293" s="1895"/>
    </row>
    <row r="294" spans="1:11" ht="15.75" customHeight="1">
      <c r="A294" s="1895"/>
      <c r="B294" s="1895"/>
      <c r="C294" s="1895"/>
      <c r="D294" s="1895"/>
      <c r="E294" s="1895"/>
      <c r="F294" s="1895"/>
      <c r="G294" s="1895"/>
      <c r="H294" s="1895"/>
      <c r="I294" s="1895"/>
      <c r="J294" s="1895"/>
      <c r="K294" s="1895"/>
    </row>
    <row r="295" spans="1:11" ht="15.75" customHeight="1">
      <c r="A295" s="1895"/>
      <c r="B295" s="1895"/>
      <c r="C295" s="1895"/>
      <c r="D295" s="1895"/>
      <c r="E295" s="1895"/>
      <c r="F295" s="1895"/>
      <c r="G295" s="1895"/>
      <c r="H295" s="1895"/>
      <c r="I295" s="1895"/>
      <c r="J295" s="1895"/>
      <c r="K295" s="1895"/>
    </row>
    <row r="296" spans="1:11" ht="15.75" customHeight="1">
      <c r="A296" s="1895"/>
      <c r="B296" s="1895"/>
      <c r="C296" s="1895"/>
      <c r="D296" s="1895"/>
      <c r="E296" s="1895"/>
      <c r="F296" s="1895"/>
      <c r="G296" s="1895"/>
      <c r="H296" s="1895"/>
      <c r="I296" s="1895"/>
      <c r="J296" s="1895"/>
      <c r="K296" s="1895"/>
    </row>
    <row r="297" spans="1:11" ht="15.75" customHeight="1">
      <c r="A297" s="1895"/>
      <c r="B297" s="1895"/>
      <c r="C297" s="1895"/>
      <c r="D297" s="1895"/>
      <c r="E297" s="1895"/>
      <c r="F297" s="1895"/>
      <c r="G297" s="1895"/>
      <c r="H297" s="1895"/>
      <c r="I297" s="1895"/>
      <c r="J297" s="1895"/>
      <c r="K297" s="1895"/>
    </row>
    <row r="298" spans="1:11" ht="15.75" customHeight="1">
      <c r="A298" s="1895"/>
      <c r="B298" s="1895"/>
      <c r="C298" s="1895"/>
      <c r="D298" s="1895"/>
      <c r="E298" s="1895"/>
      <c r="F298" s="1895"/>
      <c r="G298" s="1895"/>
      <c r="H298" s="1895"/>
      <c r="I298" s="1895"/>
      <c r="J298" s="1895"/>
      <c r="K298" s="1895"/>
    </row>
    <row r="299" spans="1:11" ht="15.75" customHeight="1">
      <c r="A299" s="1895"/>
      <c r="B299" s="1895"/>
      <c r="C299" s="1895"/>
      <c r="D299" s="1895"/>
      <c r="E299" s="1895"/>
      <c r="F299" s="1895"/>
      <c r="G299" s="1895"/>
      <c r="H299" s="1895"/>
      <c r="I299" s="1895"/>
      <c r="J299" s="1895"/>
      <c r="K299" s="1895"/>
    </row>
    <row r="300" spans="1:11" ht="15.75" customHeight="1">
      <c r="A300" s="1895"/>
      <c r="B300" s="1895"/>
      <c r="C300" s="1895"/>
      <c r="D300" s="1895"/>
      <c r="E300" s="1895"/>
      <c r="F300" s="1895"/>
      <c r="G300" s="1895"/>
      <c r="H300" s="1895"/>
      <c r="I300" s="1895"/>
      <c r="J300" s="1895"/>
      <c r="K300" s="1895"/>
    </row>
    <row r="301" spans="1:11" ht="15.75" customHeight="1">
      <c r="A301" s="1895"/>
      <c r="B301" s="1895"/>
      <c r="C301" s="1895"/>
      <c r="D301" s="1895"/>
      <c r="E301" s="1895"/>
      <c r="F301" s="1895"/>
      <c r="G301" s="1895"/>
      <c r="H301" s="1895"/>
      <c r="I301" s="1895"/>
      <c r="J301" s="1895"/>
      <c r="K301" s="1895"/>
    </row>
    <row r="302" spans="1:11" ht="15.75" customHeight="1">
      <c r="A302" s="1895"/>
      <c r="B302" s="1895"/>
      <c r="C302" s="1895"/>
      <c r="D302" s="1895"/>
      <c r="E302" s="1895"/>
      <c r="F302" s="1895"/>
      <c r="G302" s="1895"/>
      <c r="H302" s="1895"/>
      <c r="I302" s="1895"/>
      <c r="J302" s="1895"/>
      <c r="K302" s="1895"/>
    </row>
    <row r="303" spans="1:11" ht="15.75" customHeight="1">
      <c r="A303" s="1895"/>
      <c r="B303" s="1895"/>
      <c r="C303" s="1895"/>
      <c r="D303" s="1895"/>
      <c r="E303" s="1895"/>
      <c r="F303" s="1895"/>
      <c r="G303" s="1895"/>
      <c r="H303" s="1895"/>
      <c r="I303" s="1895"/>
      <c r="J303" s="1895"/>
      <c r="K303" s="1895"/>
    </row>
    <row r="304" spans="1:11" ht="15.75" customHeight="1">
      <c r="A304" s="1895"/>
      <c r="B304" s="1895"/>
      <c r="C304" s="1895"/>
      <c r="D304" s="1895"/>
      <c r="E304" s="1895"/>
      <c r="F304" s="1895"/>
      <c r="G304" s="1895"/>
      <c r="H304" s="1895"/>
      <c r="I304" s="1895"/>
      <c r="J304" s="1895"/>
      <c r="K304" s="1895"/>
    </row>
    <row r="305" spans="1:11" ht="15.75" customHeight="1">
      <c r="A305" s="1895"/>
      <c r="B305" s="1895"/>
      <c r="C305" s="1895"/>
      <c r="D305" s="1895"/>
      <c r="E305" s="1895"/>
      <c r="F305" s="1895"/>
      <c r="G305" s="1895"/>
      <c r="H305" s="1895"/>
      <c r="I305" s="1895"/>
      <c r="J305" s="1895"/>
      <c r="K305" s="1895"/>
    </row>
    <row r="306" spans="1:11" ht="15.75" customHeight="1">
      <c r="A306" s="1895"/>
      <c r="B306" s="1895"/>
      <c r="C306" s="1895"/>
      <c r="D306" s="1895"/>
      <c r="E306" s="1895"/>
      <c r="F306" s="1895"/>
      <c r="G306" s="1895"/>
      <c r="H306" s="1895"/>
      <c r="I306" s="1895"/>
      <c r="J306" s="1895"/>
      <c r="K306" s="1895"/>
    </row>
    <row r="307" spans="1:11" ht="15.75" customHeight="1">
      <c r="A307" s="1895"/>
      <c r="B307" s="1895"/>
      <c r="C307" s="1895"/>
      <c r="D307" s="1895"/>
      <c r="E307" s="1895"/>
      <c r="F307" s="1895"/>
      <c r="G307" s="1895"/>
      <c r="H307" s="1895"/>
      <c r="I307" s="1895"/>
      <c r="J307" s="1895"/>
      <c r="K307" s="1895"/>
    </row>
    <row r="308" spans="1:11" ht="15.75" customHeight="1">
      <c r="A308" s="1895"/>
      <c r="B308" s="1895"/>
      <c r="C308" s="1895"/>
      <c r="D308" s="1895"/>
      <c r="E308" s="1895"/>
      <c r="F308" s="1895"/>
      <c r="G308" s="1895"/>
      <c r="H308" s="1895"/>
      <c r="I308" s="1895"/>
      <c r="J308" s="1895"/>
      <c r="K308" s="1895"/>
    </row>
    <row r="309" spans="1:11" ht="15.75" customHeight="1">
      <c r="A309" s="1895"/>
      <c r="B309" s="1895"/>
      <c r="C309" s="1895"/>
      <c r="D309" s="1895"/>
      <c r="E309" s="1895"/>
      <c r="F309" s="1895"/>
      <c r="G309" s="1895"/>
      <c r="H309" s="1895"/>
      <c r="I309" s="1895"/>
      <c r="J309" s="1895"/>
      <c r="K309" s="1895"/>
    </row>
    <row r="310" spans="1:11" ht="15.75" customHeight="1">
      <c r="A310" s="1895"/>
      <c r="B310" s="1895"/>
      <c r="C310" s="1895"/>
      <c r="D310" s="1895"/>
      <c r="E310" s="1895"/>
      <c r="F310" s="1895"/>
      <c r="G310" s="1895"/>
      <c r="H310" s="1895"/>
      <c r="I310" s="1895"/>
      <c r="J310" s="1895"/>
      <c r="K310" s="1895"/>
    </row>
    <row r="311" spans="1:11" ht="15.75" customHeight="1">
      <c r="A311" s="1895"/>
      <c r="B311" s="1895"/>
      <c r="C311" s="1895"/>
      <c r="D311" s="1895"/>
      <c r="E311" s="1895"/>
      <c r="F311" s="1895"/>
      <c r="G311" s="1895"/>
      <c r="H311" s="1895"/>
      <c r="I311" s="1895"/>
      <c r="J311" s="1895"/>
      <c r="K311" s="1895"/>
    </row>
    <row r="312" spans="1:11" ht="15.75" customHeight="1">
      <c r="A312" s="1895"/>
      <c r="B312" s="1895"/>
      <c r="C312" s="1895"/>
      <c r="D312" s="1895"/>
      <c r="E312" s="1895"/>
      <c r="F312" s="1895"/>
      <c r="G312" s="1895"/>
      <c r="H312" s="1895"/>
      <c r="I312" s="1895"/>
      <c r="J312" s="1895"/>
      <c r="K312" s="1895"/>
    </row>
    <row r="313" spans="1:11" ht="15.75" customHeight="1">
      <c r="A313" s="1895"/>
      <c r="B313" s="1895"/>
      <c r="C313" s="1895"/>
      <c r="D313" s="1895"/>
      <c r="E313" s="1895"/>
      <c r="F313" s="1895"/>
      <c r="G313" s="1895"/>
      <c r="H313" s="1895"/>
      <c r="I313" s="1895"/>
      <c r="J313" s="1895"/>
      <c r="K313" s="1895"/>
    </row>
    <row r="314" spans="1:11" ht="15.75" customHeight="1">
      <c r="A314" s="1895"/>
      <c r="B314" s="1895"/>
      <c r="C314" s="1895"/>
      <c r="D314" s="1895"/>
      <c r="E314" s="1895"/>
      <c r="F314" s="1895"/>
      <c r="G314" s="1895"/>
      <c r="H314" s="1895"/>
      <c r="I314" s="1895"/>
      <c r="J314" s="1895"/>
      <c r="K314" s="1895"/>
    </row>
    <row r="315" spans="1:11" ht="15.75" customHeight="1">
      <c r="A315" s="1895"/>
      <c r="B315" s="1895"/>
      <c r="C315" s="1895"/>
      <c r="D315" s="1895"/>
      <c r="E315" s="1895"/>
      <c r="F315" s="1895"/>
      <c r="G315" s="1895"/>
      <c r="H315" s="1895"/>
      <c r="I315" s="1895"/>
      <c r="J315" s="1895"/>
      <c r="K315" s="1895"/>
    </row>
    <row r="316" spans="1:11" ht="15.75" customHeight="1">
      <c r="A316" s="1895"/>
      <c r="B316" s="1895"/>
      <c r="C316" s="1895"/>
      <c r="D316" s="1895"/>
      <c r="E316" s="1895"/>
      <c r="F316" s="1895"/>
      <c r="G316" s="1895"/>
      <c r="H316" s="1895"/>
      <c r="I316" s="1895"/>
      <c r="J316" s="1895"/>
      <c r="K316" s="1895"/>
    </row>
    <row r="317" spans="1:11" ht="15.75" customHeight="1">
      <c r="A317" s="1895"/>
      <c r="B317" s="1895"/>
      <c r="C317" s="1895"/>
      <c r="D317" s="1895"/>
      <c r="E317" s="1895"/>
      <c r="F317" s="1895"/>
      <c r="G317" s="1895"/>
      <c r="H317" s="1895"/>
      <c r="I317" s="1895"/>
      <c r="J317" s="1895"/>
      <c r="K317" s="1895"/>
    </row>
    <row r="318" spans="1:11" ht="15.75" customHeight="1">
      <c r="A318" s="1895"/>
      <c r="B318" s="1895"/>
      <c r="C318" s="1895"/>
      <c r="D318" s="1895"/>
      <c r="E318" s="1895"/>
      <c r="F318" s="1895"/>
      <c r="G318" s="1895"/>
      <c r="H318" s="1895"/>
      <c r="I318" s="1895"/>
      <c r="J318" s="1895"/>
      <c r="K318" s="1895"/>
    </row>
    <row r="319" spans="1:11" ht="15.75" customHeight="1">
      <c r="A319" s="1895"/>
      <c r="B319" s="1895"/>
      <c r="C319" s="1895"/>
      <c r="D319" s="1895"/>
      <c r="E319" s="1895"/>
      <c r="F319" s="1895"/>
      <c r="G319" s="1895"/>
      <c r="H319" s="1895"/>
      <c r="I319" s="1895"/>
      <c r="J319" s="1895"/>
      <c r="K319" s="1895"/>
    </row>
    <row r="320" spans="1:11" ht="15.75" customHeight="1">
      <c r="A320" s="1895"/>
      <c r="B320" s="1895"/>
      <c r="C320" s="1895"/>
      <c r="D320" s="1895"/>
      <c r="E320" s="1895"/>
      <c r="F320" s="1895"/>
      <c r="G320" s="1895"/>
      <c r="H320" s="1895"/>
      <c r="I320" s="1895"/>
      <c r="J320" s="1895"/>
      <c r="K320" s="1895"/>
    </row>
    <row r="321" spans="1:11" ht="15.75" customHeight="1">
      <c r="A321" s="1895"/>
      <c r="B321" s="1895"/>
      <c r="C321" s="1895"/>
      <c r="D321" s="1895"/>
      <c r="E321" s="1895"/>
      <c r="F321" s="1895"/>
      <c r="G321" s="1895"/>
      <c r="H321" s="1895"/>
      <c r="I321" s="1895"/>
      <c r="J321" s="1895"/>
      <c r="K321" s="1895"/>
    </row>
    <row r="322" spans="1:11" ht="15.75" customHeight="1">
      <c r="A322" s="1895"/>
      <c r="B322" s="1895"/>
      <c r="C322" s="1895"/>
      <c r="D322" s="1895"/>
      <c r="E322" s="1895"/>
      <c r="F322" s="1895"/>
      <c r="G322" s="1895"/>
      <c r="H322" s="1895"/>
      <c r="I322" s="1895"/>
      <c r="J322" s="1895"/>
      <c r="K322" s="1895"/>
    </row>
    <row r="323" spans="1:11" ht="15.75" customHeight="1">
      <c r="A323" s="1895"/>
      <c r="B323" s="1895"/>
      <c r="C323" s="1895"/>
      <c r="D323" s="1895"/>
      <c r="E323" s="1895"/>
      <c r="F323" s="1895"/>
      <c r="G323" s="1895"/>
      <c r="H323" s="1895"/>
      <c r="I323" s="1895"/>
      <c r="J323" s="1895"/>
      <c r="K323" s="1895"/>
    </row>
    <row r="324" spans="1:11" ht="15.75" customHeight="1">
      <c r="A324" s="1895"/>
      <c r="B324" s="1895"/>
      <c r="C324" s="1895"/>
      <c r="D324" s="1895"/>
      <c r="E324" s="1895"/>
      <c r="F324" s="1895"/>
      <c r="G324" s="1895"/>
      <c r="H324" s="1895"/>
      <c r="I324" s="1895"/>
      <c r="J324" s="1895"/>
      <c r="K324" s="1895"/>
    </row>
    <row r="325" spans="1:11" ht="15.75" customHeight="1">
      <c r="A325" s="1895"/>
      <c r="B325" s="1895"/>
      <c r="C325" s="1895"/>
      <c r="D325" s="1895"/>
      <c r="E325" s="1895"/>
      <c r="F325" s="1895"/>
      <c r="G325" s="1895"/>
      <c r="H325" s="1895"/>
      <c r="I325" s="1895"/>
      <c r="J325" s="1895"/>
      <c r="K325" s="1895"/>
    </row>
    <row r="326" spans="1:11" ht="15.75" customHeight="1">
      <c r="A326" s="1895"/>
      <c r="B326" s="1895"/>
      <c r="C326" s="1895"/>
      <c r="D326" s="1895"/>
      <c r="E326" s="1895"/>
      <c r="F326" s="1895"/>
      <c r="G326" s="1895"/>
      <c r="H326" s="1895"/>
      <c r="I326" s="1895"/>
      <c r="J326" s="1895"/>
      <c r="K326" s="1895"/>
    </row>
    <row r="327" spans="1:11" ht="15.75" customHeight="1">
      <c r="A327" s="1895"/>
      <c r="B327" s="1895"/>
      <c r="C327" s="1895"/>
      <c r="D327" s="1895"/>
      <c r="E327" s="1895"/>
      <c r="F327" s="1895"/>
      <c r="G327" s="1895"/>
      <c r="H327" s="1895"/>
      <c r="I327" s="1895"/>
      <c r="J327" s="1895"/>
      <c r="K327" s="1895"/>
    </row>
    <row r="328" spans="1:11" ht="15.75" customHeight="1">
      <c r="A328" s="1895"/>
      <c r="B328" s="1895"/>
      <c r="C328" s="1895"/>
      <c r="D328" s="1895"/>
      <c r="E328" s="1895"/>
      <c r="F328" s="1895"/>
      <c r="G328" s="1895"/>
      <c r="H328" s="1895"/>
      <c r="I328" s="1895"/>
      <c r="J328" s="1895"/>
      <c r="K328" s="1895"/>
    </row>
    <row r="329" spans="1:11" ht="15.75" customHeight="1">
      <c r="A329" s="1895"/>
      <c r="B329" s="1895"/>
      <c r="C329" s="1895"/>
      <c r="D329" s="1895"/>
      <c r="E329" s="1895"/>
      <c r="F329" s="1895"/>
      <c r="G329" s="1895"/>
      <c r="H329" s="1895"/>
      <c r="I329" s="1895"/>
      <c r="J329" s="1895"/>
      <c r="K329" s="1895"/>
    </row>
    <row r="330" spans="1:11" ht="15.75" customHeight="1">
      <c r="A330" s="1895"/>
      <c r="B330" s="1895"/>
      <c r="C330" s="1895"/>
      <c r="D330" s="1895"/>
      <c r="E330" s="1895"/>
      <c r="F330" s="1895"/>
      <c r="G330" s="1895"/>
      <c r="H330" s="1895"/>
      <c r="I330" s="1895"/>
      <c r="J330" s="1895"/>
      <c r="K330" s="1895"/>
    </row>
    <row r="331" spans="1:11" ht="15.75" customHeight="1">
      <c r="A331" s="1895"/>
      <c r="B331" s="1895"/>
      <c r="C331" s="1895"/>
      <c r="D331" s="1895"/>
      <c r="E331" s="1895"/>
      <c r="F331" s="1895"/>
      <c r="G331" s="1895"/>
      <c r="H331" s="1895"/>
      <c r="I331" s="1895"/>
      <c r="J331" s="1895"/>
      <c r="K331" s="1895"/>
    </row>
    <row r="332" spans="1:11" ht="15.75" customHeight="1">
      <c r="A332" s="1895"/>
      <c r="B332" s="1895"/>
      <c r="C332" s="1895"/>
      <c r="D332" s="1895"/>
      <c r="E332" s="1895"/>
      <c r="F332" s="1895"/>
      <c r="G332" s="1895"/>
      <c r="H332" s="1895"/>
      <c r="I332" s="1895"/>
      <c r="J332" s="1895"/>
      <c r="K332" s="1895"/>
    </row>
    <row r="333" spans="1:11" ht="15.75" customHeight="1">
      <c r="A333" s="1895"/>
      <c r="B333" s="1895"/>
      <c r="C333" s="1895"/>
      <c r="D333" s="1895"/>
      <c r="E333" s="1895"/>
      <c r="F333" s="1895"/>
      <c r="G333" s="1895"/>
      <c r="H333" s="1895"/>
      <c r="I333" s="1895"/>
      <c r="J333" s="1895"/>
      <c r="K333" s="1895"/>
    </row>
    <row r="334" spans="1:11" ht="15.75" customHeight="1">
      <c r="A334" s="1895"/>
      <c r="B334" s="1895"/>
      <c r="C334" s="1895"/>
      <c r="D334" s="1895"/>
      <c r="E334" s="1895"/>
      <c r="F334" s="1895"/>
      <c r="G334" s="1895"/>
      <c r="H334" s="1895"/>
      <c r="I334" s="1895"/>
      <c r="J334" s="1895"/>
      <c r="K334" s="1895"/>
    </row>
    <row r="335" spans="1:11" ht="15.75" customHeight="1">
      <c r="A335" s="1895"/>
      <c r="B335" s="1895"/>
      <c r="C335" s="1895"/>
      <c r="D335" s="1895"/>
      <c r="E335" s="1895"/>
      <c r="F335" s="1895"/>
      <c r="G335" s="1895"/>
      <c r="H335" s="1895"/>
      <c r="I335" s="1895"/>
      <c r="J335" s="1895"/>
      <c r="K335" s="1895"/>
    </row>
    <row r="336" spans="1:11" ht="15.75" customHeight="1">
      <c r="A336" s="1895"/>
      <c r="B336" s="1895"/>
      <c r="C336" s="1895"/>
      <c r="D336" s="1895"/>
      <c r="E336" s="1895"/>
      <c r="F336" s="1895"/>
      <c r="G336" s="1895"/>
      <c r="H336" s="1895"/>
      <c r="I336" s="1895"/>
      <c r="J336" s="1895"/>
      <c r="K336" s="1895"/>
    </row>
    <row r="337" spans="1:11" ht="15.75" customHeight="1">
      <c r="A337" s="1895"/>
      <c r="B337" s="1895"/>
      <c r="C337" s="1895"/>
      <c r="D337" s="1895"/>
      <c r="E337" s="1895"/>
      <c r="F337" s="1895"/>
      <c r="G337" s="1895"/>
      <c r="H337" s="1895"/>
      <c r="I337" s="1895"/>
      <c r="J337" s="1895"/>
      <c r="K337" s="1895"/>
    </row>
    <row r="338" spans="1:11" ht="15.75" customHeight="1">
      <c r="A338" s="1895"/>
      <c r="B338" s="1895"/>
      <c r="C338" s="1895"/>
      <c r="D338" s="1895"/>
      <c r="E338" s="1895"/>
      <c r="F338" s="1895"/>
      <c r="G338" s="1895"/>
      <c r="H338" s="1895"/>
      <c r="I338" s="1895"/>
      <c r="J338" s="1895"/>
      <c r="K338" s="1895"/>
    </row>
    <row r="339" spans="1:11" ht="15.75" customHeight="1">
      <c r="A339" s="1895"/>
      <c r="B339" s="1895"/>
      <c r="C339" s="1895"/>
      <c r="D339" s="1895"/>
      <c r="E339" s="1895"/>
      <c r="F339" s="1895"/>
      <c r="G339" s="1895"/>
      <c r="H339" s="1895"/>
      <c r="I339" s="1895"/>
      <c r="J339" s="1895"/>
      <c r="K339" s="1895"/>
    </row>
    <row r="340" spans="1:11" ht="15.75" customHeight="1">
      <c r="A340" s="1895"/>
      <c r="B340" s="1895"/>
      <c r="C340" s="1895"/>
      <c r="D340" s="1895"/>
      <c r="E340" s="1895"/>
      <c r="F340" s="1895"/>
      <c r="G340" s="1895"/>
      <c r="H340" s="1895"/>
      <c r="I340" s="1895"/>
      <c r="J340" s="1895"/>
      <c r="K340" s="1895"/>
    </row>
    <row r="341" spans="1:11" ht="15.75" customHeight="1">
      <c r="A341" s="1895"/>
      <c r="B341" s="1895"/>
      <c r="C341" s="1895"/>
      <c r="D341" s="1895"/>
      <c r="E341" s="1895"/>
      <c r="F341" s="1895"/>
      <c r="G341" s="1895"/>
      <c r="H341" s="1895"/>
      <c r="I341" s="1895"/>
      <c r="J341" s="1895"/>
      <c r="K341" s="1895"/>
    </row>
    <row r="342" spans="1:11" ht="15.75" customHeight="1">
      <c r="A342" s="1895"/>
      <c r="B342" s="1895"/>
      <c r="C342" s="1895"/>
      <c r="D342" s="1895"/>
      <c r="E342" s="1895"/>
      <c r="F342" s="1895"/>
      <c r="G342" s="1895"/>
      <c r="H342" s="1895"/>
      <c r="I342" s="1895"/>
      <c r="J342" s="1895"/>
      <c r="K342" s="1895"/>
    </row>
    <row r="343" spans="1:11" ht="15.75" customHeight="1">
      <c r="A343" s="1895"/>
      <c r="B343" s="1895"/>
      <c r="C343" s="1895"/>
      <c r="D343" s="1895"/>
      <c r="E343" s="1895"/>
      <c r="F343" s="1895"/>
      <c r="G343" s="1895"/>
      <c r="H343" s="1895"/>
      <c r="I343" s="1895"/>
      <c r="J343" s="1895"/>
      <c r="K343" s="1895"/>
    </row>
    <row r="344" spans="1:11" ht="15.75" customHeight="1">
      <c r="A344" s="1895"/>
      <c r="B344" s="1895"/>
      <c r="C344" s="1895"/>
      <c r="D344" s="1895"/>
      <c r="E344" s="1895"/>
      <c r="F344" s="1895"/>
      <c r="G344" s="1895"/>
      <c r="H344" s="1895"/>
      <c r="I344" s="1895"/>
      <c r="J344" s="1895"/>
      <c r="K344" s="1895"/>
    </row>
    <row r="345" spans="1:11" ht="15.75" customHeight="1">
      <c r="A345" s="1895"/>
      <c r="B345" s="1895"/>
      <c r="C345" s="1895"/>
      <c r="D345" s="1895"/>
      <c r="E345" s="1895"/>
      <c r="F345" s="1895"/>
      <c r="G345" s="1895"/>
      <c r="H345" s="1895"/>
      <c r="I345" s="1895"/>
      <c r="J345" s="1895"/>
      <c r="K345" s="1895"/>
    </row>
    <row r="346" spans="1:11" ht="15.75" customHeight="1">
      <c r="A346" s="1895"/>
      <c r="B346" s="1895"/>
      <c r="C346" s="1895"/>
      <c r="D346" s="1895"/>
      <c r="E346" s="1895"/>
      <c r="F346" s="1895"/>
      <c r="G346" s="1895"/>
      <c r="H346" s="1895"/>
      <c r="I346" s="1895"/>
      <c r="J346" s="1895"/>
      <c r="K346" s="1895"/>
    </row>
    <row r="347" spans="1:11" ht="15.75" customHeight="1">
      <c r="A347" s="1895"/>
      <c r="B347" s="1895"/>
      <c r="C347" s="1895"/>
      <c r="D347" s="1895"/>
      <c r="E347" s="1895"/>
      <c r="F347" s="1895"/>
      <c r="G347" s="1895"/>
      <c r="H347" s="1895"/>
      <c r="I347" s="1895"/>
      <c r="J347" s="1895"/>
      <c r="K347" s="1895"/>
    </row>
    <row r="348" spans="1:11" ht="15.75" customHeight="1">
      <c r="A348" s="1895"/>
      <c r="B348" s="1895"/>
      <c r="C348" s="1895"/>
      <c r="D348" s="1895"/>
      <c r="E348" s="1895"/>
      <c r="F348" s="1895"/>
      <c r="G348" s="1895"/>
      <c r="H348" s="1895"/>
      <c r="I348" s="1895"/>
      <c r="J348" s="1895"/>
      <c r="K348" s="1895"/>
    </row>
    <row r="349" spans="1:11" ht="15.75" customHeight="1">
      <c r="A349" s="1895"/>
      <c r="B349" s="1895"/>
      <c r="C349" s="1895"/>
      <c r="D349" s="1895"/>
      <c r="E349" s="1895"/>
      <c r="F349" s="1895"/>
      <c r="G349" s="1895"/>
      <c r="H349" s="1895"/>
      <c r="I349" s="1895"/>
      <c r="J349" s="1895"/>
      <c r="K349" s="1895"/>
    </row>
    <row r="350" spans="1:11" ht="15.75" customHeight="1">
      <c r="A350" s="1895"/>
      <c r="B350" s="1895"/>
      <c r="C350" s="1895"/>
      <c r="D350" s="1895"/>
      <c r="E350" s="1895"/>
      <c r="F350" s="1895"/>
      <c r="G350" s="1895"/>
      <c r="H350" s="1895"/>
      <c r="I350" s="1895"/>
      <c r="J350" s="1895"/>
      <c r="K350" s="1895"/>
    </row>
    <row r="351" spans="1:11" ht="15.75" customHeight="1">
      <c r="A351" s="1895"/>
      <c r="B351" s="1895"/>
      <c r="C351" s="1895"/>
      <c r="D351" s="1895"/>
      <c r="E351" s="1895"/>
      <c r="F351" s="1895"/>
      <c r="G351" s="1895"/>
      <c r="H351" s="1895"/>
      <c r="I351" s="1895"/>
      <c r="J351" s="1895"/>
      <c r="K351" s="1895"/>
    </row>
    <row r="352" spans="1:11" ht="15.75" customHeight="1">
      <c r="A352" s="1895"/>
      <c r="B352" s="1895"/>
      <c r="C352" s="1895"/>
      <c r="D352" s="1895"/>
      <c r="E352" s="1895"/>
      <c r="F352" s="1895"/>
      <c r="G352" s="1895"/>
      <c r="H352" s="1895"/>
      <c r="I352" s="1895"/>
      <c r="J352" s="1895"/>
      <c r="K352" s="1895"/>
    </row>
    <row r="353" spans="1:11" ht="15.75" customHeight="1">
      <c r="A353" s="1895"/>
      <c r="B353" s="1895"/>
      <c r="C353" s="1895"/>
      <c r="D353" s="1895"/>
      <c r="E353" s="1895"/>
      <c r="F353" s="1895"/>
      <c r="G353" s="1895"/>
      <c r="H353" s="1895"/>
      <c r="I353" s="1895"/>
      <c r="J353" s="1895"/>
      <c r="K353" s="1895"/>
    </row>
    <row r="354" spans="1:11" ht="15.75" customHeight="1">
      <c r="A354" s="1895"/>
      <c r="B354" s="1895"/>
      <c r="C354" s="1895"/>
      <c r="D354" s="1895"/>
      <c r="E354" s="1895"/>
      <c r="F354" s="1895"/>
      <c r="G354" s="1895"/>
      <c r="H354" s="1895"/>
      <c r="I354" s="1895"/>
      <c r="J354" s="1895"/>
      <c r="K354" s="1895"/>
    </row>
    <row r="355" spans="1:11" ht="15.75" customHeight="1">
      <c r="A355" s="1895"/>
      <c r="B355" s="1895"/>
      <c r="C355" s="1895"/>
      <c r="D355" s="1895"/>
      <c r="E355" s="1895"/>
      <c r="F355" s="1895"/>
      <c r="G355" s="1895"/>
      <c r="H355" s="1895"/>
      <c r="I355" s="1895"/>
      <c r="J355" s="1895"/>
      <c r="K355" s="1895"/>
    </row>
    <row r="356" spans="1:11" ht="15.75" customHeight="1">
      <c r="A356" s="1895"/>
      <c r="B356" s="1895"/>
      <c r="C356" s="1895"/>
      <c r="D356" s="1895"/>
      <c r="E356" s="1895"/>
      <c r="F356" s="1895"/>
      <c r="G356" s="1895"/>
      <c r="H356" s="1895"/>
      <c r="I356" s="1895"/>
      <c r="J356" s="1895"/>
      <c r="K356" s="1895"/>
    </row>
    <row r="357" spans="1:11" ht="15.75" customHeight="1">
      <c r="A357" s="1895"/>
      <c r="B357" s="1895"/>
      <c r="C357" s="1895"/>
      <c r="D357" s="1895"/>
      <c r="E357" s="1895"/>
      <c r="F357" s="1895"/>
      <c r="G357" s="1895"/>
      <c r="H357" s="1895"/>
      <c r="I357" s="1895"/>
      <c r="J357" s="1895"/>
      <c r="K357" s="1895"/>
    </row>
    <row r="358" spans="1:11" ht="15.75" customHeight="1">
      <c r="A358" s="1895"/>
      <c r="B358" s="1895"/>
      <c r="C358" s="1895"/>
      <c r="D358" s="1895"/>
      <c r="E358" s="1895"/>
      <c r="F358" s="1895"/>
      <c r="G358" s="1895"/>
      <c r="H358" s="1895"/>
      <c r="I358" s="1895"/>
      <c r="J358" s="1895"/>
      <c r="K358" s="1895"/>
    </row>
    <row r="359" spans="1:11" ht="15.75" customHeight="1">
      <c r="A359" s="1895"/>
      <c r="B359" s="1895"/>
      <c r="C359" s="1895"/>
      <c r="D359" s="1895"/>
      <c r="E359" s="1895"/>
      <c r="F359" s="1895"/>
      <c r="G359" s="1895"/>
      <c r="H359" s="1895"/>
      <c r="I359" s="1895"/>
      <c r="J359" s="1895"/>
      <c r="K359" s="1895"/>
    </row>
    <row r="360" spans="1:11" ht="15.75" customHeight="1">
      <c r="A360" s="1895"/>
      <c r="B360" s="1895"/>
      <c r="C360" s="1895"/>
      <c r="D360" s="1895"/>
      <c r="E360" s="1895"/>
      <c r="F360" s="1895"/>
      <c r="G360" s="1895"/>
      <c r="H360" s="1895"/>
      <c r="I360" s="1895"/>
      <c r="J360" s="1895"/>
      <c r="K360" s="1895"/>
    </row>
    <row r="361" spans="1:11" ht="15.75" customHeight="1">
      <c r="A361" s="1895"/>
      <c r="B361" s="1895"/>
      <c r="C361" s="1895"/>
      <c r="D361" s="1895"/>
      <c r="E361" s="1895"/>
      <c r="F361" s="1895"/>
      <c r="G361" s="1895"/>
      <c r="H361" s="1895"/>
      <c r="I361" s="1895"/>
      <c r="J361" s="1895"/>
      <c r="K361" s="1895"/>
    </row>
    <row r="362" spans="1:11" ht="15.75" customHeight="1">
      <c r="A362" s="1895"/>
      <c r="B362" s="1895"/>
      <c r="C362" s="1895"/>
      <c r="D362" s="1895"/>
      <c r="E362" s="1895"/>
      <c r="F362" s="1895"/>
      <c r="G362" s="1895"/>
      <c r="H362" s="1895"/>
      <c r="I362" s="1895"/>
      <c r="J362" s="1895"/>
      <c r="K362" s="1895"/>
    </row>
    <row r="363" spans="1:11" ht="15.75" customHeight="1">
      <c r="A363" s="1895"/>
      <c r="B363" s="1895"/>
      <c r="C363" s="1895"/>
      <c r="D363" s="1895"/>
      <c r="E363" s="1895"/>
      <c r="F363" s="1895"/>
      <c r="G363" s="1895"/>
      <c r="H363" s="1895"/>
      <c r="I363" s="1895"/>
      <c r="J363" s="1895"/>
      <c r="K363" s="1895"/>
    </row>
    <row r="364" spans="1:11" ht="15.75" customHeight="1">
      <c r="A364" s="1895"/>
      <c r="B364" s="1895"/>
      <c r="C364" s="1895"/>
      <c r="D364" s="1895"/>
      <c r="E364" s="1895"/>
      <c r="F364" s="1895"/>
      <c r="G364" s="1895"/>
      <c r="H364" s="1895"/>
      <c r="I364" s="1895"/>
      <c r="J364" s="1895"/>
      <c r="K364" s="1895"/>
    </row>
    <row r="365" spans="1:11" ht="15.75" customHeight="1">
      <c r="A365" s="1895"/>
      <c r="B365" s="1895"/>
      <c r="C365" s="1895"/>
      <c r="D365" s="1895"/>
      <c r="E365" s="1895"/>
      <c r="F365" s="1895"/>
      <c r="G365" s="1895"/>
      <c r="H365" s="1895"/>
      <c r="I365" s="1895"/>
      <c r="J365" s="1895"/>
      <c r="K365" s="1895"/>
    </row>
    <row r="366" spans="1:11" ht="15.75" customHeight="1">
      <c r="A366" s="1895"/>
      <c r="B366" s="1895"/>
      <c r="C366" s="1895"/>
      <c r="D366" s="1895"/>
      <c r="E366" s="1895"/>
      <c r="F366" s="1895"/>
      <c r="G366" s="1895"/>
      <c r="H366" s="1895"/>
      <c r="I366" s="1895"/>
      <c r="J366" s="1895"/>
      <c r="K366" s="1895"/>
    </row>
    <row r="367" spans="1:11" ht="15.75" customHeight="1">
      <c r="A367" s="1895"/>
      <c r="B367" s="1895"/>
      <c r="C367" s="1895"/>
      <c r="D367" s="1895"/>
      <c r="E367" s="1895"/>
      <c r="F367" s="1895"/>
      <c r="G367" s="1895"/>
      <c r="H367" s="1895"/>
      <c r="I367" s="1895"/>
      <c r="J367" s="1895"/>
      <c r="K367" s="1895"/>
    </row>
    <row r="368" spans="1:11" ht="15.75" customHeight="1">
      <c r="A368" s="1895"/>
      <c r="B368" s="1895"/>
      <c r="C368" s="1895"/>
      <c r="D368" s="1895"/>
      <c r="E368" s="1895"/>
      <c r="F368" s="1895"/>
      <c r="G368" s="1895"/>
      <c r="H368" s="1895"/>
      <c r="I368" s="1895"/>
      <c r="J368" s="1895"/>
      <c r="K368" s="1895"/>
    </row>
    <row r="369" spans="1:11" ht="15.75" customHeight="1">
      <c r="A369" s="1895"/>
      <c r="B369" s="1895"/>
      <c r="C369" s="1895"/>
      <c r="D369" s="1895"/>
      <c r="E369" s="1895"/>
      <c r="F369" s="1895"/>
      <c r="G369" s="1895"/>
      <c r="H369" s="1895"/>
      <c r="I369" s="1895"/>
      <c r="J369" s="1895"/>
      <c r="K369" s="1895"/>
    </row>
    <row r="370" spans="1:11" ht="15.75" customHeight="1">
      <c r="A370" s="1895"/>
      <c r="B370" s="1895"/>
      <c r="C370" s="1895"/>
      <c r="D370" s="1895"/>
      <c r="E370" s="1895"/>
      <c r="F370" s="1895"/>
      <c r="G370" s="1895"/>
      <c r="H370" s="1895"/>
      <c r="I370" s="1895"/>
      <c r="J370" s="1895"/>
      <c r="K370" s="1895"/>
    </row>
    <row r="371" spans="1:11" ht="15.75" customHeight="1">
      <c r="A371" s="1895"/>
      <c r="B371" s="1895"/>
      <c r="C371" s="1895"/>
      <c r="D371" s="1895"/>
      <c r="E371" s="1895"/>
      <c r="F371" s="1895"/>
      <c r="G371" s="1895"/>
      <c r="H371" s="1895"/>
      <c r="I371" s="1895"/>
      <c r="J371" s="1895"/>
      <c r="K371" s="1895"/>
    </row>
    <row r="372" spans="1:11" ht="15.75" customHeight="1">
      <c r="A372" s="1895"/>
      <c r="B372" s="1895"/>
      <c r="C372" s="1895"/>
      <c r="D372" s="1895"/>
      <c r="E372" s="1895"/>
      <c r="F372" s="1895"/>
      <c r="G372" s="1895"/>
      <c r="H372" s="1895"/>
      <c r="I372" s="1895"/>
      <c r="J372" s="1895"/>
      <c r="K372" s="1895"/>
    </row>
    <row r="373" spans="1:11" ht="15.75" customHeight="1">
      <c r="A373" s="1895"/>
      <c r="B373" s="1895"/>
      <c r="C373" s="1895"/>
      <c r="D373" s="1895"/>
      <c r="E373" s="1895"/>
      <c r="F373" s="1895"/>
      <c r="G373" s="1895"/>
      <c r="H373" s="1895"/>
      <c r="I373" s="1895"/>
      <c r="J373" s="1895"/>
      <c r="K373" s="1895"/>
    </row>
    <row r="374" spans="1:11" ht="15.75" customHeight="1">
      <c r="A374" s="1895"/>
      <c r="B374" s="1895"/>
      <c r="C374" s="1895"/>
      <c r="D374" s="1895"/>
      <c r="E374" s="1895"/>
      <c r="F374" s="1895"/>
      <c r="G374" s="1895"/>
      <c r="H374" s="1895"/>
      <c r="I374" s="1895"/>
      <c r="J374" s="1895"/>
      <c r="K374" s="1895"/>
    </row>
    <row r="375" spans="1:11" ht="15.75" customHeight="1">
      <c r="A375" s="1895"/>
      <c r="B375" s="1895"/>
      <c r="C375" s="1895"/>
      <c r="D375" s="1895"/>
      <c r="E375" s="1895"/>
      <c r="F375" s="1895"/>
      <c r="G375" s="1895"/>
      <c r="H375" s="1895"/>
      <c r="I375" s="1895"/>
      <c r="J375" s="1895"/>
      <c r="K375" s="1895"/>
    </row>
    <row r="376" spans="1:11" ht="15.75" customHeight="1">
      <c r="A376" s="1895"/>
      <c r="B376" s="1895"/>
      <c r="C376" s="1895"/>
      <c r="D376" s="1895"/>
      <c r="E376" s="1895"/>
      <c r="F376" s="1895"/>
      <c r="G376" s="1895"/>
      <c r="H376" s="1895"/>
      <c r="I376" s="1895"/>
      <c r="J376" s="1895"/>
      <c r="K376" s="1895"/>
    </row>
    <row r="377" spans="1:11" ht="15.75" customHeight="1">
      <c r="A377" s="1895"/>
      <c r="B377" s="1895"/>
      <c r="C377" s="1895"/>
      <c r="D377" s="1895"/>
      <c r="E377" s="1895"/>
      <c r="F377" s="1895"/>
      <c r="G377" s="1895"/>
      <c r="H377" s="1895"/>
      <c r="I377" s="1895"/>
      <c r="J377" s="1895"/>
      <c r="K377" s="1895"/>
    </row>
    <row r="378" spans="1:11" ht="15.75" customHeight="1">
      <c r="A378" s="1895"/>
      <c r="B378" s="1895"/>
      <c r="C378" s="1895"/>
      <c r="D378" s="1895"/>
      <c r="E378" s="1895"/>
      <c r="F378" s="1895"/>
      <c r="G378" s="1895"/>
      <c r="H378" s="1895"/>
      <c r="I378" s="1895"/>
      <c r="J378" s="1895"/>
      <c r="K378" s="1895"/>
    </row>
    <row r="379" spans="1:11" ht="15.75" customHeight="1">
      <c r="A379" s="1895"/>
      <c r="B379" s="1895"/>
      <c r="C379" s="1895"/>
      <c r="D379" s="1895"/>
      <c r="E379" s="1895"/>
      <c r="F379" s="1895"/>
      <c r="G379" s="1895"/>
      <c r="H379" s="1895"/>
      <c r="I379" s="1895"/>
      <c r="J379" s="1895"/>
      <c r="K379" s="1895"/>
    </row>
    <row r="380" spans="1:11" ht="15.75" customHeight="1">
      <c r="A380" s="1895"/>
      <c r="B380" s="1895"/>
      <c r="C380" s="1895"/>
      <c r="D380" s="1895"/>
      <c r="E380" s="1895"/>
      <c r="F380" s="1895"/>
      <c r="G380" s="1895"/>
      <c r="H380" s="1895"/>
      <c r="I380" s="1895"/>
      <c r="J380" s="1895"/>
      <c r="K380" s="1895"/>
    </row>
    <row r="381" spans="1:11" ht="15.75" customHeight="1">
      <c r="A381" s="1895"/>
      <c r="B381" s="1895"/>
      <c r="C381" s="1895"/>
      <c r="D381" s="1895"/>
      <c r="E381" s="1895"/>
      <c r="F381" s="1895"/>
      <c r="G381" s="1895"/>
      <c r="H381" s="1895"/>
      <c r="I381" s="1895"/>
      <c r="J381" s="1895"/>
      <c r="K381" s="1895"/>
    </row>
    <row r="382" spans="1:11" ht="15.75" customHeight="1">
      <c r="A382" s="1895"/>
      <c r="B382" s="1895"/>
      <c r="C382" s="1895"/>
      <c r="D382" s="1895"/>
      <c r="E382" s="1895"/>
      <c r="F382" s="1895"/>
      <c r="G382" s="1895"/>
      <c r="H382" s="1895"/>
      <c r="I382" s="1895"/>
      <c r="J382" s="1895"/>
      <c r="K382" s="1895"/>
    </row>
    <row r="383" spans="1:11" ht="15.75" customHeight="1">
      <c r="A383" s="1895"/>
      <c r="B383" s="1895"/>
      <c r="C383" s="1895"/>
      <c r="D383" s="1895"/>
      <c r="E383" s="1895"/>
      <c r="F383" s="1895"/>
      <c r="G383" s="1895"/>
      <c r="H383" s="1895"/>
      <c r="I383" s="1895"/>
      <c r="J383" s="1895"/>
      <c r="K383" s="1895"/>
    </row>
    <row r="384" spans="1:11" ht="15.75" customHeight="1">
      <c r="A384" s="1895"/>
      <c r="B384" s="1895"/>
      <c r="C384" s="1895"/>
      <c r="D384" s="1895"/>
      <c r="E384" s="1895"/>
      <c r="F384" s="1895"/>
      <c r="G384" s="1895"/>
      <c r="H384" s="1895"/>
      <c r="I384" s="1895"/>
      <c r="J384" s="1895"/>
      <c r="K384" s="1895"/>
    </row>
    <row r="385" spans="1:11" ht="15.75" customHeight="1">
      <c r="A385" s="1895"/>
      <c r="B385" s="1895"/>
      <c r="C385" s="1895"/>
      <c r="D385" s="1895"/>
      <c r="E385" s="1895"/>
      <c r="F385" s="1895"/>
      <c r="G385" s="1895"/>
      <c r="H385" s="1895"/>
      <c r="I385" s="1895"/>
      <c r="J385" s="1895"/>
      <c r="K385" s="1895"/>
    </row>
    <row r="386" spans="1:11" ht="15.75" customHeight="1">
      <c r="A386" s="1895"/>
      <c r="B386" s="1895"/>
      <c r="C386" s="1895"/>
      <c r="D386" s="1895"/>
      <c r="E386" s="1895"/>
      <c r="F386" s="1895"/>
      <c r="G386" s="1895"/>
      <c r="H386" s="1895"/>
      <c r="I386" s="1895"/>
      <c r="J386" s="1895"/>
      <c r="K386" s="1895"/>
    </row>
    <row r="387" spans="1:11" ht="15.75" customHeight="1">
      <c r="A387" s="1895"/>
      <c r="B387" s="1895"/>
      <c r="C387" s="1895"/>
      <c r="D387" s="1895"/>
      <c r="E387" s="1895"/>
      <c r="F387" s="1895"/>
      <c r="G387" s="1895"/>
      <c r="H387" s="1895"/>
      <c r="I387" s="1895"/>
      <c r="J387" s="1895"/>
      <c r="K387" s="1895"/>
    </row>
    <row r="388" spans="1:11" ht="15.75" customHeight="1">
      <c r="A388" s="1895"/>
      <c r="B388" s="1895"/>
      <c r="C388" s="1895"/>
      <c r="D388" s="1895"/>
      <c r="E388" s="1895"/>
      <c r="F388" s="1895"/>
      <c r="G388" s="1895"/>
      <c r="H388" s="1895"/>
      <c r="I388" s="1895"/>
      <c r="J388" s="1895"/>
      <c r="K388" s="1895"/>
    </row>
    <row r="389" spans="1:11" ht="15.75" customHeight="1">
      <c r="A389" s="1895"/>
      <c r="B389" s="1895"/>
      <c r="C389" s="1895"/>
      <c r="D389" s="1895"/>
      <c r="E389" s="1895"/>
      <c r="F389" s="1895"/>
      <c r="G389" s="1895"/>
      <c r="H389" s="1895"/>
      <c r="I389" s="1895"/>
      <c r="J389" s="1895"/>
      <c r="K389" s="1895"/>
    </row>
    <row r="390" spans="1:11" ht="15.75" customHeight="1">
      <c r="A390" s="1895"/>
      <c r="B390" s="1895"/>
      <c r="C390" s="1895"/>
      <c r="D390" s="1895"/>
      <c r="E390" s="1895"/>
      <c r="F390" s="1895"/>
      <c r="G390" s="1895"/>
      <c r="H390" s="1895"/>
      <c r="I390" s="1895"/>
      <c r="J390" s="1895"/>
      <c r="K390" s="1895"/>
    </row>
    <row r="391" spans="1:11" ht="15.75" customHeight="1">
      <c r="A391" s="1895"/>
      <c r="B391" s="1895"/>
      <c r="C391" s="1895"/>
      <c r="D391" s="1895"/>
      <c r="E391" s="1895"/>
      <c r="F391" s="1895"/>
      <c r="G391" s="1895"/>
      <c r="H391" s="1895"/>
      <c r="I391" s="1895"/>
      <c r="J391" s="1895"/>
      <c r="K391" s="1895"/>
    </row>
    <row r="392" spans="1:11" ht="15.75" customHeight="1">
      <c r="A392" s="1895"/>
      <c r="B392" s="1895"/>
      <c r="C392" s="1895"/>
      <c r="D392" s="1895"/>
      <c r="E392" s="1895"/>
      <c r="F392" s="1895"/>
      <c r="G392" s="1895"/>
      <c r="H392" s="1895"/>
      <c r="I392" s="1895"/>
      <c r="J392" s="1895"/>
      <c r="K392" s="1895"/>
    </row>
    <row r="393" spans="1:11" ht="15.75" customHeight="1">
      <c r="A393" s="1895"/>
      <c r="B393" s="1895"/>
      <c r="C393" s="1895"/>
      <c r="D393" s="1895"/>
      <c r="E393" s="1895"/>
      <c r="F393" s="1895"/>
      <c r="G393" s="1895"/>
      <c r="H393" s="1895"/>
      <c r="I393" s="1895"/>
      <c r="J393" s="1895"/>
      <c r="K393" s="1895"/>
    </row>
    <row r="394" spans="1:11" ht="15.75" customHeight="1">
      <c r="A394" s="1895"/>
      <c r="B394" s="1895"/>
      <c r="C394" s="1895"/>
      <c r="D394" s="1895"/>
      <c r="E394" s="1895"/>
      <c r="F394" s="1895"/>
      <c r="G394" s="1895"/>
      <c r="H394" s="1895"/>
      <c r="I394" s="1895"/>
      <c r="J394" s="1895"/>
      <c r="K394" s="1895"/>
    </row>
    <row r="395" spans="1:11" ht="15.75" customHeight="1">
      <c r="A395" s="1895"/>
      <c r="B395" s="1895"/>
      <c r="C395" s="1895"/>
      <c r="D395" s="1895"/>
      <c r="E395" s="1895"/>
      <c r="F395" s="1895"/>
      <c r="G395" s="1895"/>
      <c r="H395" s="1895"/>
      <c r="I395" s="1895"/>
      <c r="J395" s="1895"/>
      <c r="K395" s="1895"/>
    </row>
    <row r="396" spans="1:11" ht="15.75" customHeight="1">
      <c r="A396" s="1895"/>
      <c r="B396" s="1895"/>
      <c r="C396" s="1895"/>
      <c r="D396" s="1895"/>
      <c r="E396" s="1895"/>
      <c r="F396" s="1895"/>
      <c r="G396" s="1895"/>
      <c r="H396" s="1895"/>
      <c r="I396" s="1895"/>
      <c r="J396" s="1895"/>
      <c r="K396" s="1895"/>
    </row>
    <row r="397" spans="1:11" ht="15.75" customHeight="1">
      <c r="A397" s="1895"/>
      <c r="B397" s="1895"/>
      <c r="C397" s="1895"/>
      <c r="D397" s="1895"/>
      <c r="E397" s="1895"/>
      <c r="F397" s="1895"/>
      <c r="G397" s="1895"/>
      <c r="H397" s="1895"/>
      <c r="I397" s="1895"/>
      <c r="J397" s="1895"/>
      <c r="K397" s="1895"/>
    </row>
    <row r="398" spans="1:11" ht="15.75" customHeight="1">
      <c r="A398" s="1895"/>
      <c r="B398" s="1895"/>
      <c r="C398" s="1895"/>
      <c r="D398" s="1895"/>
      <c r="E398" s="1895"/>
      <c r="F398" s="1895"/>
      <c r="G398" s="1895"/>
      <c r="H398" s="1895"/>
      <c r="I398" s="1895"/>
      <c r="J398" s="1895"/>
      <c r="K398" s="1895"/>
    </row>
    <row r="399" spans="1:11" ht="15.75" customHeight="1">
      <c r="A399" s="1895"/>
      <c r="B399" s="1895"/>
      <c r="C399" s="1895"/>
      <c r="D399" s="1895"/>
      <c r="E399" s="1895"/>
      <c r="F399" s="1895"/>
      <c r="G399" s="1895"/>
      <c r="H399" s="1895"/>
      <c r="I399" s="1895"/>
      <c r="J399" s="1895"/>
      <c r="K399" s="1895"/>
    </row>
    <row r="400" spans="1:11" ht="15.75" customHeight="1">
      <c r="A400" s="1895"/>
      <c r="B400" s="1895"/>
      <c r="C400" s="1895"/>
      <c r="D400" s="1895"/>
      <c r="E400" s="1895"/>
      <c r="F400" s="1895"/>
      <c r="G400" s="1895"/>
      <c r="H400" s="1895"/>
      <c r="I400" s="1895"/>
      <c r="J400" s="1895"/>
      <c r="K400" s="1895"/>
    </row>
    <row r="401" spans="1:11" ht="15.75" customHeight="1">
      <c r="A401" s="1895"/>
      <c r="B401" s="1895"/>
      <c r="C401" s="1895"/>
      <c r="D401" s="1895"/>
      <c r="E401" s="1895"/>
      <c r="F401" s="1895"/>
      <c r="G401" s="1895"/>
      <c r="H401" s="1895"/>
      <c r="I401" s="1895"/>
      <c r="J401" s="1895"/>
      <c r="K401" s="1895"/>
    </row>
    <row r="402" spans="1:11" ht="15.75" customHeight="1">
      <c r="A402" s="1895"/>
      <c r="B402" s="1895"/>
      <c r="C402" s="1895"/>
      <c r="D402" s="1895"/>
      <c r="E402" s="1895"/>
      <c r="F402" s="1895"/>
      <c r="G402" s="1895"/>
      <c r="H402" s="1895"/>
      <c r="I402" s="1895"/>
      <c r="J402" s="1895"/>
      <c r="K402" s="1895"/>
    </row>
    <row r="403" spans="1:11" ht="15.75" customHeight="1">
      <c r="A403" s="1895"/>
      <c r="B403" s="1895"/>
      <c r="C403" s="1895"/>
      <c r="D403" s="1895"/>
      <c r="E403" s="1895"/>
      <c r="F403" s="1895"/>
      <c r="G403" s="1895"/>
      <c r="H403" s="1895"/>
      <c r="I403" s="1895"/>
      <c r="J403" s="1895"/>
      <c r="K403" s="1895"/>
    </row>
    <row r="404" spans="1:11" ht="15.75" customHeight="1">
      <c r="A404" s="1895"/>
      <c r="B404" s="1895"/>
      <c r="C404" s="1895"/>
      <c r="D404" s="1895"/>
      <c r="E404" s="1895"/>
      <c r="F404" s="1895"/>
      <c r="G404" s="1895"/>
      <c r="H404" s="1895"/>
      <c r="I404" s="1895"/>
      <c r="J404" s="1895"/>
      <c r="K404" s="1895"/>
    </row>
    <row r="405" spans="1:11" ht="15.75" customHeight="1">
      <c r="A405" s="1895"/>
      <c r="B405" s="1895"/>
      <c r="C405" s="1895"/>
      <c r="D405" s="1895"/>
      <c r="E405" s="1895"/>
      <c r="F405" s="1895"/>
      <c r="G405" s="1895"/>
      <c r="H405" s="1895"/>
      <c r="I405" s="1895"/>
      <c r="J405" s="1895"/>
      <c r="K405" s="1895"/>
    </row>
    <row r="406" spans="1:11" ht="15.75" customHeight="1">
      <c r="A406" s="1895"/>
      <c r="B406" s="1895"/>
      <c r="C406" s="1895"/>
      <c r="D406" s="1895"/>
      <c r="E406" s="1895"/>
      <c r="F406" s="1895"/>
      <c r="G406" s="1895"/>
      <c r="H406" s="1895"/>
      <c r="I406" s="1895"/>
      <c r="J406" s="1895"/>
      <c r="K406" s="1895"/>
    </row>
    <row r="407" spans="1:11" ht="15.75" customHeight="1">
      <c r="A407" s="1895"/>
      <c r="B407" s="1895"/>
      <c r="C407" s="1895"/>
      <c r="D407" s="1895"/>
      <c r="E407" s="1895"/>
      <c r="F407" s="1895"/>
      <c r="G407" s="1895"/>
      <c r="H407" s="1895"/>
      <c r="I407" s="1895"/>
      <c r="J407" s="1895"/>
      <c r="K407" s="1895"/>
    </row>
    <row r="408" spans="1:11" ht="15.75" customHeight="1">
      <c r="A408" s="1895"/>
      <c r="B408" s="1895"/>
      <c r="C408" s="1895"/>
      <c r="D408" s="1895"/>
      <c r="E408" s="1895"/>
      <c r="F408" s="1895"/>
      <c r="G408" s="1895"/>
      <c r="H408" s="1895"/>
      <c r="I408" s="1895"/>
      <c r="J408" s="1895"/>
      <c r="K408" s="1895"/>
    </row>
    <row r="409" spans="1:11" ht="15.75" customHeight="1">
      <c r="A409" s="1895"/>
      <c r="B409" s="1895"/>
      <c r="C409" s="1895"/>
      <c r="D409" s="1895"/>
      <c r="E409" s="1895"/>
      <c r="F409" s="1895"/>
      <c r="G409" s="1895"/>
      <c r="H409" s="1895"/>
      <c r="I409" s="1895"/>
      <c r="J409" s="1895"/>
      <c r="K409" s="1895"/>
    </row>
    <row r="410" spans="1:11" ht="15.75" customHeight="1">
      <c r="A410" s="1895"/>
      <c r="B410" s="1895"/>
      <c r="C410" s="1895"/>
      <c r="D410" s="1895"/>
      <c r="E410" s="1895"/>
      <c r="F410" s="1895"/>
      <c r="G410" s="1895"/>
      <c r="H410" s="1895"/>
      <c r="I410" s="1895"/>
      <c r="J410" s="1895"/>
      <c r="K410" s="1895"/>
    </row>
    <row r="411" spans="1:11" ht="15.75" customHeight="1">
      <c r="A411" s="1895"/>
      <c r="B411" s="1895"/>
      <c r="C411" s="1895"/>
      <c r="D411" s="1895"/>
      <c r="E411" s="1895"/>
      <c r="F411" s="1895"/>
      <c r="G411" s="1895"/>
      <c r="H411" s="1895"/>
      <c r="I411" s="1895"/>
      <c r="J411" s="1895"/>
      <c r="K411" s="1895"/>
    </row>
    <row r="412" spans="1:11" ht="15.75" customHeight="1">
      <c r="A412" s="1895"/>
      <c r="B412" s="1895"/>
      <c r="C412" s="1895"/>
      <c r="D412" s="1895"/>
      <c r="E412" s="1895"/>
      <c r="F412" s="1895"/>
      <c r="G412" s="1895"/>
      <c r="H412" s="1895"/>
      <c r="I412" s="1895"/>
      <c r="J412" s="1895"/>
      <c r="K412" s="1895"/>
    </row>
    <row r="413" spans="1:11" ht="15.75" customHeight="1">
      <c r="A413" s="1895"/>
      <c r="B413" s="1895"/>
      <c r="C413" s="1895"/>
      <c r="D413" s="1895"/>
      <c r="E413" s="1895"/>
      <c r="F413" s="1895"/>
      <c r="G413" s="1895"/>
      <c r="H413" s="1895"/>
      <c r="I413" s="1895"/>
      <c r="J413" s="1895"/>
      <c r="K413" s="1895"/>
    </row>
    <row r="414" spans="1:11" ht="15.75" customHeight="1">
      <c r="A414" s="1895"/>
      <c r="B414" s="1895"/>
      <c r="C414" s="1895"/>
      <c r="D414" s="1895"/>
      <c r="E414" s="1895"/>
      <c r="F414" s="1895"/>
      <c r="G414" s="1895"/>
      <c r="H414" s="1895"/>
      <c r="I414" s="1895"/>
      <c r="J414" s="1895"/>
      <c r="K414" s="1895"/>
    </row>
    <row r="415" spans="1:11" ht="15.75" customHeight="1">
      <c r="A415" s="1895"/>
      <c r="B415" s="1895"/>
      <c r="C415" s="1895"/>
      <c r="D415" s="1895"/>
      <c r="E415" s="1895"/>
      <c r="F415" s="1895"/>
      <c r="G415" s="1895"/>
      <c r="H415" s="1895"/>
      <c r="I415" s="1895"/>
      <c r="J415" s="1895"/>
      <c r="K415" s="1895"/>
    </row>
    <row r="416" spans="1:11" ht="15.75" customHeight="1">
      <c r="A416" s="1895"/>
      <c r="B416" s="1895"/>
      <c r="C416" s="1895"/>
      <c r="D416" s="1895"/>
      <c r="E416" s="1895"/>
      <c r="F416" s="1895"/>
      <c r="G416" s="1895"/>
      <c r="H416" s="1895"/>
      <c r="I416" s="1895"/>
      <c r="J416" s="1895"/>
      <c r="K416" s="1895"/>
    </row>
    <row r="417" spans="1:11" ht="15.75" customHeight="1">
      <c r="A417" s="1895"/>
      <c r="B417" s="1895"/>
      <c r="C417" s="1895"/>
      <c r="D417" s="1895"/>
      <c r="E417" s="1895"/>
      <c r="F417" s="1895"/>
      <c r="G417" s="1895"/>
      <c r="H417" s="1895"/>
      <c r="I417" s="1895"/>
      <c r="J417" s="1895"/>
      <c r="K417" s="1895"/>
    </row>
    <row r="418" spans="1:11" ht="15.75" customHeight="1">
      <c r="A418" s="1895"/>
      <c r="B418" s="1895"/>
      <c r="C418" s="1895"/>
      <c r="D418" s="1895"/>
      <c r="E418" s="1895"/>
      <c r="F418" s="1895"/>
      <c r="G418" s="1895"/>
      <c r="H418" s="1895"/>
      <c r="I418" s="1895"/>
      <c r="J418" s="1895"/>
      <c r="K418" s="1895"/>
    </row>
    <row r="419" spans="1:11" ht="15.75" customHeight="1">
      <c r="A419" s="1895"/>
      <c r="B419" s="1895"/>
      <c r="C419" s="1895"/>
      <c r="D419" s="1895"/>
      <c r="E419" s="1895"/>
      <c r="F419" s="1895"/>
      <c r="G419" s="1895"/>
      <c r="H419" s="1895"/>
      <c r="I419" s="1895"/>
      <c r="J419" s="1895"/>
      <c r="K419" s="1895"/>
    </row>
    <row r="420" spans="1:11" ht="15.75" customHeight="1">
      <c r="A420" s="1895"/>
      <c r="B420" s="1895"/>
      <c r="C420" s="1895"/>
      <c r="D420" s="1895"/>
      <c r="E420" s="1895"/>
      <c r="F420" s="1895"/>
      <c r="G420" s="1895"/>
      <c r="H420" s="1895"/>
      <c r="I420" s="1895"/>
      <c r="J420" s="1895"/>
      <c r="K420" s="1895"/>
    </row>
    <row r="421" spans="1:11" ht="15.75" customHeight="1">
      <c r="A421" s="1895"/>
      <c r="B421" s="1895"/>
      <c r="C421" s="1895"/>
      <c r="D421" s="1895"/>
      <c r="E421" s="1895"/>
      <c r="F421" s="1895"/>
      <c r="G421" s="1895"/>
      <c r="H421" s="1895"/>
      <c r="I421" s="1895"/>
      <c r="J421" s="1895"/>
      <c r="K421" s="1895"/>
    </row>
    <row r="422" spans="1:11" ht="15.75" customHeight="1">
      <c r="A422" s="1895"/>
      <c r="B422" s="1895"/>
      <c r="C422" s="1895"/>
      <c r="D422" s="1895"/>
      <c r="E422" s="1895"/>
      <c r="F422" s="1895"/>
      <c r="G422" s="1895"/>
      <c r="H422" s="1895"/>
      <c r="I422" s="1895"/>
      <c r="J422" s="1895"/>
      <c r="K422" s="1895"/>
    </row>
    <row r="423" spans="1:11" ht="15.75" customHeight="1">
      <c r="A423" s="1895"/>
      <c r="B423" s="1895"/>
      <c r="C423" s="1895"/>
      <c r="D423" s="1895"/>
      <c r="E423" s="1895"/>
      <c r="F423" s="1895"/>
      <c r="G423" s="1895"/>
      <c r="H423" s="1895"/>
      <c r="I423" s="1895"/>
      <c r="J423" s="1895"/>
      <c r="K423" s="1895"/>
    </row>
    <row r="424" spans="1:11" ht="15.75" customHeight="1">
      <c r="A424" s="1895"/>
      <c r="B424" s="1895"/>
      <c r="C424" s="1895"/>
      <c r="D424" s="1895"/>
      <c r="E424" s="1895"/>
      <c r="F424" s="1895"/>
      <c r="G424" s="1895"/>
      <c r="H424" s="1895"/>
      <c r="I424" s="1895"/>
      <c r="J424" s="1895"/>
      <c r="K424" s="1895"/>
    </row>
    <row r="425" spans="1:11" ht="15.75" customHeight="1">
      <c r="A425" s="1895"/>
      <c r="B425" s="1895"/>
      <c r="C425" s="1895"/>
      <c r="D425" s="1895"/>
      <c r="E425" s="1895"/>
      <c r="F425" s="1895"/>
      <c r="G425" s="1895"/>
      <c r="H425" s="1895"/>
      <c r="I425" s="1895"/>
      <c r="J425" s="1895"/>
      <c r="K425" s="1895"/>
    </row>
    <row r="426" spans="1:11" ht="15.75" customHeight="1">
      <c r="A426" s="1895"/>
      <c r="B426" s="1895"/>
      <c r="C426" s="1895"/>
      <c r="D426" s="1895"/>
      <c r="E426" s="1895"/>
      <c r="F426" s="1895"/>
      <c r="G426" s="1895"/>
      <c r="H426" s="1895"/>
      <c r="I426" s="1895"/>
      <c r="J426" s="1895"/>
      <c r="K426" s="1895"/>
    </row>
    <row r="427" spans="1:11" ht="15.75" customHeight="1">
      <c r="A427" s="1895"/>
      <c r="B427" s="1895"/>
      <c r="C427" s="1895"/>
      <c r="D427" s="1895"/>
      <c r="E427" s="1895"/>
      <c r="F427" s="1895"/>
      <c r="G427" s="1895"/>
      <c r="H427" s="1895"/>
      <c r="I427" s="1895"/>
      <c r="J427" s="1895"/>
      <c r="K427" s="1895"/>
    </row>
    <row r="428" spans="1:11" ht="15.75" customHeight="1">
      <c r="A428" s="1895"/>
      <c r="B428" s="1895"/>
      <c r="C428" s="1895"/>
      <c r="D428" s="1895"/>
      <c r="E428" s="1895"/>
      <c r="F428" s="1895"/>
      <c r="G428" s="1895"/>
      <c r="H428" s="1895"/>
      <c r="I428" s="1895"/>
      <c r="J428" s="1895"/>
      <c r="K428" s="1895"/>
    </row>
    <row r="429" spans="1:11" ht="15.75" customHeight="1">
      <c r="A429" s="1895"/>
      <c r="B429" s="1895"/>
      <c r="C429" s="1895"/>
      <c r="D429" s="1895"/>
      <c r="E429" s="1895"/>
      <c r="F429" s="1895"/>
      <c r="G429" s="1895"/>
      <c r="H429" s="1895"/>
      <c r="I429" s="1895"/>
      <c r="J429" s="1895"/>
      <c r="K429" s="1895"/>
    </row>
    <row r="430" spans="1:11" ht="15.75" customHeight="1">
      <c r="A430" s="1895"/>
      <c r="B430" s="1895"/>
      <c r="C430" s="1895"/>
      <c r="D430" s="1895"/>
      <c r="E430" s="1895"/>
      <c r="F430" s="1895"/>
      <c r="G430" s="1895"/>
      <c r="H430" s="1895"/>
      <c r="I430" s="1895"/>
      <c r="J430" s="1895"/>
      <c r="K430" s="1895"/>
    </row>
    <row r="431" spans="1:11" ht="15.75" customHeight="1">
      <c r="A431" s="1895"/>
      <c r="B431" s="1895"/>
      <c r="C431" s="1895"/>
      <c r="D431" s="1895"/>
      <c r="E431" s="1895"/>
      <c r="F431" s="1895"/>
      <c r="G431" s="1895"/>
      <c r="H431" s="1895"/>
      <c r="I431" s="1895"/>
      <c r="J431" s="1895"/>
      <c r="K431" s="1895"/>
    </row>
    <row r="432" spans="1:11" ht="15.75" customHeight="1">
      <c r="A432" s="1895"/>
      <c r="B432" s="1895"/>
      <c r="C432" s="1895"/>
      <c r="D432" s="1895"/>
      <c r="E432" s="1895"/>
      <c r="F432" s="1895"/>
      <c r="G432" s="1895"/>
      <c r="H432" s="1895"/>
      <c r="I432" s="1895"/>
      <c r="J432" s="1895"/>
      <c r="K432" s="1895"/>
    </row>
    <row r="433" spans="1:11" ht="15.75" customHeight="1">
      <c r="A433" s="1895"/>
      <c r="B433" s="1895"/>
      <c r="C433" s="1895"/>
      <c r="D433" s="1895"/>
      <c r="E433" s="1895"/>
      <c r="F433" s="1895"/>
      <c r="G433" s="1895"/>
      <c r="H433" s="1895"/>
      <c r="I433" s="1895"/>
      <c r="J433" s="1895"/>
      <c r="K433" s="1895"/>
    </row>
    <row r="434" spans="1:11" ht="15.75" customHeight="1">
      <c r="A434" s="1895"/>
      <c r="B434" s="1895"/>
      <c r="C434" s="1895"/>
      <c r="D434" s="1895"/>
      <c r="E434" s="1895"/>
      <c r="F434" s="1895"/>
      <c r="G434" s="1895"/>
      <c r="H434" s="1895"/>
      <c r="I434" s="1895"/>
      <c r="J434" s="1895"/>
      <c r="K434" s="1895"/>
    </row>
    <row r="435" spans="1:11" ht="15.75" customHeight="1">
      <c r="A435" s="1895"/>
      <c r="B435" s="1895"/>
      <c r="C435" s="1895"/>
      <c r="D435" s="1895"/>
      <c r="E435" s="1895"/>
      <c r="F435" s="1895"/>
      <c r="G435" s="1895"/>
      <c r="H435" s="1895"/>
      <c r="I435" s="1895"/>
      <c r="J435" s="1895"/>
      <c r="K435" s="1895"/>
    </row>
    <row r="436" spans="1:11" ht="15.75" customHeight="1">
      <c r="A436" s="1895"/>
      <c r="B436" s="1895"/>
      <c r="C436" s="1895"/>
      <c r="D436" s="1895"/>
      <c r="E436" s="1895"/>
      <c r="F436" s="1895"/>
      <c r="G436" s="1895"/>
      <c r="H436" s="1895"/>
      <c r="I436" s="1895"/>
      <c r="J436" s="1895"/>
      <c r="K436" s="1895"/>
    </row>
    <row r="437" spans="1:11" ht="15.75" customHeight="1">
      <c r="A437" s="1895"/>
      <c r="B437" s="1895"/>
      <c r="C437" s="1895"/>
      <c r="D437" s="1895"/>
      <c r="E437" s="1895"/>
      <c r="F437" s="1895"/>
      <c r="G437" s="1895"/>
      <c r="H437" s="1895"/>
      <c r="I437" s="1895"/>
      <c r="J437" s="1895"/>
      <c r="K437" s="1895"/>
    </row>
    <row r="438" spans="1:11" ht="15.75" customHeight="1">
      <c r="A438" s="1895"/>
      <c r="B438" s="1895"/>
      <c r="C438" s="1895"/>
      <c r="D438" s="1895"/>
      <c r="E438" s="1895"/>
      <c r="F438" s="1895"/>
      <c r="G438" s="1895"/>
      <c r="H438" s="1895"/>
      <c r="I438" s="1895"/>
      <c r="J438" s="1895"/>
      <c r="K438" s="1895"/>
    </row>
    <row r="439" spans="1:11" ht="15.75" customHeight="1">
      <c r="A439" s="1895"/>
      <c r="B439" s="1895"/>
      <c r="C439" s="1895"/>
      <c r="D439" s="1895"/>
      <c r="E439" s="1895"/>
      <c r="F439" s="1895"/>
      <c r="G439" s="1895"/>
      <c r="H439" s="1895"/>
      <c r="I439" s="1895"/>
      <c r="J439" s="1895"/>
      <c r="K439" s="1895"/>
    </row>
    <row r="440" spans="1:11" ht="15.75" customHeight="1">
      <c r="A440" s="1895"/>
      <c r="B440" s="1895"/>
      <c r="C440" s="1895"/>
      <c r="D440" s="1895"/>
      <c r="E440" s="1895"/>
      <c r="F440" s="1895"/>
      <c r="G440" s="1895"/>
      <c r="H440" s="1895"/>
      <c r="I440" s="1895"/>
      <c r="J440" s="1895"/>
      <c r="K440" s="1895"/>
    </row>
    <row r="441" spans="1:11" ht="15.75" customHeight="1">
      <c r="A441" s="1895"/>
      <c r="B441" s="1895"/>
      <c r="C441" s="1895"/>
      <c r="D441" s="1895"/>
      <c r="E441" s="1895"/>
      <c r="F441" s="1895"/>
      <c r="G441" s="1895"/>
      <c r="H441" s="1895"/>
      <c r="I441" s="1895"/>
      <c r="J441" s="1895"/>
      <c r="K441" s="1895"/>
    </row>
    <row r="442" spans="1:11" ht="15.75" customHeight="1">
      <c r="A442" s="1895"/>
      <c r="B442" s="1895"/>
      <c r="C442" s="1895"/>
      <c r="D442" s="1895"/>
      <c r="E442" s="1895"/>
      <c r="F442" s="1895"/>
      <c r="G442" s="1895"/>
      <c r="H442" s="1895"/>
      <c r="I442" s="1895"/>
      <c r="J442" s="1895"/>
      <c r="K442" s="1895"/>
    </row>
    <row r="443" spans="1:11" ht="15.75" customHeight="1">
      <c r="A443" s="1895"/>
      <c r="B443" s="1895"/>
      <c r="C443" s="1895"/>
      <c r="D443" s="1895"/>
      <c r="E443" s="1895"/>
      <c r="F443" s="1895"/>
      <c r="G443" s="1895"/>
      <c r="H443" s="1895"/>
      <c r="I443" s="1895"/>
      <c r="J443" s="1895"/>
      <c r="K443" s="1895"/>
    </row>
    <row r="444" spans="1:11" ht="15.75" customHeight="1">
      <c r="A444" s="1895"/>
      <c r="B444" s="1895"/>
      <c r="C444" s="1895"/>
      <c r="D444" s="1895"/>
      <c r="E444" s="1895"/>
      <c r="F444" s="1895"/>
      <c r="G444" s="1895"/>
      <c r="H444" s="1895"/>
      <c r="I444" s="1895"/>
      <c r="J444" s="1895"/>
      <c r="K444" s="1895"/>
    </row>
    <row r="445" spans="1:11" ht="15.75" customHeight="1">
      <c r="A445" s="1895"/>
      <c r="B445" s="1895"/>
      <c r="C445" s="1895"/>
      <c r="D445" s="1895"/>
      <c r="E445" s="1895"/>
      <c r="F445" s="1895"/>
      <c r="G445" s="1895"/>
      <c r="H445" s="1895"/>
      <c r="I445" s="1895"/>
      <c r="J445" s="1895"/>
      <c r="K445" s="1895"/>
    </row>
    <row r="446" spans="1:11" ht="15.75" customHeight="1">
      <c r="A446" s="1895"/>
      <c r="B446" s="1895"/>
      <c r="C446" s="1895"/>
      <c r="D446" s="1895"/>
      <c r="E446" s="1895"/>
      <c r="F446" s="1895"/>
      <c r="G446" s="1895"/>
      <c r="H446" s="1895"/>
      <c r="I446" s="1895"/>
      <c r="J446" s="1895"/>
      <c r="K446" s="1895"/>
    </row>
    <row r="447" spans="1:11" ht="15.75" customHeight="1">
      <c r="A447" s="1895"/>
      <c r="B447" s="1895"/>
      <c r="C447" s="1895"/>
      <c r="D447" s="1895"/>
      <c r="E447" s="1895"/>
      <c r="F447" s="1895"/>
      <c r="G447" s="1895"/>
      <c r="H447" s="1895"/>
      <c r="I447" s="1895"/>
      <c r="J447" s="1895"/>
      <c r="K447" s="1895"/>
    </row>
    <row r="448" spans="1:11" ht="15.75" customHeight="1">
      <c r="A448" s="1895"/>
      <c r="B448" s="1895"/>
      <c r="C448" s="1895"/>
      <c r="D448" s="1895"/>
      <c r="E448" s="1895"/>
      <c r="F448" s="1895"/>
      <c r="G448" s="1895"/>
      <c r="H448" s="1895"/>
      <c r="I448" s="1895"/>
      <c r="J448" s="1895"/>
      <c r="K448" s="1895"/>
    </row>
    <row r="449" spans="1:11" ht="15.75" customHeight="1">
      <c r="A449" s="1895"/>
      <c r="B449" s="1895"/>
      <c r="C449" s="1895"/>
      <c r="D449" s="1895"/>
      <c r="E449" s="1895"/>
      <c r="F449" s="1895"/>
      <c r="G449" s="1895"/>
      <c r="H449" s="1895"/>
      <c r="I449" s="1895"/>
      <c r="J449" s="1895"/>
      <c r="K449" s="1895"/>
    </row>
    <row r="450" spans="1:11" ht="15.75" customHeight="1">
      <c r="A450" s="1895"/>
      <c r="B450" s="1895"/>
      <c r="C450" s="1895"/>
      <c r="D450" s="1895"/>
      <c r="E450" s="1895"/>
      <c r="F450" s="1895"/>
      <c r="G450" s="1895"/>
      <c r="H450" s="1895"/>
      <c r="I450" s="1895"/>
      <c r="J450" s="1895"/>
      <c r="K450" s="1895"/>
    </row>
    <row r="451" spans="1:11" ht="15.75" customHeight="1">
      <c r="A451" s="1895"/>
      <c r="B451" s="1895"/>
      <c r="C451" s="1895"/>
      <c r="D451" s="1895"/>
      <c r="E451" s="1895"/>
      <c r="F451" s="1895"/>
      <c r="G451" s="1895"/>
      <c r="H451" s="1895"/>
      <c r="I451" s="1895"/>
      <c r="J451" s="1895"/>
      <c r="K451" s="1895"/>
    </row>
    <row r="452" spans="1:11" ht="15.75" customHeight="1">
      <c r="A452" s="1895"/>
      <c r="B452" s="1895"/>
      <c r="C452" s="1895"/>
      <c r="D452" s="1895"/>
      <c r="E452" s="1895"/>
      <c r="F452" s="1895"/>
      <c r="G452" s="1895"/>
      <c r="H452" s="1895"/>
      <c r="I452" s="1895"/>
      <c r="J452" s="1895"/>
      <c r="K452" s="1895"/>
    </row>
    <row r="453" spans="1:11" ht="15.75" customHeight="1">
      <c r="A453" s="1895"/>
      <c r="B453" s="1895"/>
      <c r="C453" s="1895"/>
      <c r="D453" s="1895"/>
      <c r="E453" s="1895"/>
      <c r="F453" s="1895"/>
      <c r="G453" s="1895"/>
      <c r="H453" s="1895"/>
      <c r="I453" s="1895"/>
      <c r="J453" s="1895"/>
      <c r="K453" s="1895"/>
    </row>
    <row r="454" spans="1:11" ht="15.75" customHeight="1">
      <c r="A454" s="1895"/>
      <c r="B454" s="1895"/>
      <c r="C454" s="1895"/>
      <c r="D454" s="1895"/>
      <c r="E454" s="1895"/>
      <c r="F454" s="1895"/>
      <c r="G454" s="1895"/>
      <c r="H454" s="1895"/>
      <c r="I454" s="1895"/>
      <c r="J454" s="1895"/>
      <c r="K454" s="1895"/>
    </row>
    <row r="455" spans="1:11" ht="15.75" customHeight="1">
      <c r="A455" s="1895"/>
      <c r="B455" s="1895"/>
      <c r="C455" s="1895"/>
      <c r="D455" s="1895"/>
      <c r="E455" s="1895"/>
      <c r="F455" s="1895"/>
      <c r="G455" s="1895"/>
      <c r="H455" s="1895"/>
      <c r="I455" s="1895"/>
      <c r="J455" s="1895"/>
      <c r="K455" s="1895"/>
    </row>
    <row r="456" spans="1:11" ht="15.75" customHeight="1">
      <c r="A456" s="1895"/>
      <c r="B456" s="1895"/>
      <c r="C456" s="1895"/>
      <c r="D456" s="1895"/>
      <c r="E456" s="1895"/>
      <c r="F456" s="1895"/>
      <c r="G456" s="1895"/>
      <c r="H456" s="1895"/>
      <c r="I456" s="1895"/>
      <c r="J456" s="1895"/>
      <c r="K456" s="1895"/>
    </row>
    <row r="457" spans="1:11" ht="15.75" customHeight="1">
      <c r="A457" s="1895"/>
      <c r="B457" s="1895"/>
      <c r="C457" s="1895"/>
      <c r="D457" s="1895"/>
      <c r="E457" s="1895"/>
      <c r="F457" s="1895"/>
      <c r="G457" s="1895"/>
      <c r="H457" s="1895"/>
      <c r="I457" s="1895"/>
      <c r="J457" s="1895"/>
      <c r="K457" s="1895"/>
    </row>
    <row r="458" spans="1:11" ht="15.75" customHeight="1">
      <c r="A458" s="1895"/>
      <c r="B458" s="1895"/>
      <c r="C458" s="1895"/>
      <c r="D458" s="1895"/>
      <c r="E458" s="1895"/>
      <c r="F458" s="1895"/>
      <c r="G458" s="1895"/>
      <c r="H458" s="1895"/>
      <c r="I458" s="1895"/>
      <c r="J458" s="1895"/>
      <c r="K458" s="1895"/>
    </row>
    <row r="459" spans="1:11" ht="15.75" customHeight="1">
      <c r="A459" s="1895"/>
      <c r="B459" s="1895"/>
      <c r="C459" s="1895"/>
      <c r="D459" s="1895"/>
      <c r="E459" s="1895"/>
      <c r="F459" s="1895"/>
      <c r="G459" s="1895"/>
      <c r="H459" s="1895"/>
      <c r="I459" s="1895"/>
      <c r="J459" s="1895"/>
      <c r="K459" s="1895"/>
    </row>
    <row r="460" spans="1:11" ht="15.75" customHeight="1">
      <c r="A460" s="1895"/>
      <c r="B460" s="1895"/>
      <c r="C460" s="1895"/>
      <c r="D460" s="1895"/>
      <c r="E460" s="1895"/>
      <c r="F460" s="1895"/>
      <c r="G460" s="1895"/>
      <c r="H460" s="1895"/>
      <c r="I460" s="1895"/>
      <c r="J460" s="1895"/>
      <c r="K460" s="1895"/>
    </row>
    <row r="461" spans="1:11" ht="15.75" customHeight="1">
      <c r="A461" s="1895"/>
      <c r="B461" s="1895"/>
      <c r="C461" s="1895"/>
      <c r="D461" s="1895"/>
      <c r="E461" s="1895"/>
      <c r="F461" s="1895"/>
      <c r="G461" s="1895"/>
      <c r="H461" s="1895"/>
      <c r="I461" s="1895"/>
      <c r="J461" s="1895"/>
      <c r="K461" s="1895"/>
    </row>
    <row r="462" spans="1:11" ht="15.75" customHeight="1">
      <c r="A462" s="1895"/>
      <c r="B462" s="1895"/>
      <c r="C462" s="1895"/>
      <c r="D462" s="1895"/>
      <c r="E462" s="1895"/>
      <c r="F462" s="1895"/>
      <c r="G462" s="1895"/>
      <c r="H462" s="1895"/>
      <c r="I462" s="1895"/>
      <c r="J462" s="1895"/>
      <c r="K462" s="1895"/>
    </row>
    <row r="463" spans="1:11" ht="15.75" customHeight="1">
      <c r="A463" s="1895"/>
      <c r="B463" s="1895"/>
      <c r="C463" s="1895"/>
      <c r="D463" s="1895"/>
      <c r="E463" s="1895"/>
      <c r="F463" s="1895"/>
      <c r="G463" s="1895"/>
      <c r="H463" s="1895"/>
      <c r="I463" s="1895"/>
      <c r="J463" s="1895"/>
      <c r="K463" s="1895"/>
    </row>
    <row r="464" spans="1:11" ht="15.75" customHeight="1">
      <c r="A464" s="1895"/>
      <c r="B464" s="1895"/>
      <c r="C464" s="1895"/>
      <c r="D464" s="1895"/>
      <c r="E464" s="1895"/>
      <c r="F464" s="1895"/>
      <c r="G464" s="1895"/>
      <c r="H464" s="1895"/>
      <c r="I464" s="1895"/>
      <c r="J464" s="1895"/>
      <c r="K464" s="1895"/>
    </row>
    <row r="465" spans="1:11" ht="15.75" customHeight="1">
      <c r="A465" s="1895"/>
      <c r="B465" s="1895"/>
      <c r="C465" s="1895"/>
      <c r="D465" s="1895"/>
      <c r="E465" s="1895"/>
      <c r="F465" s="1895"/>
      <c r="G465" s="1895"/>
      <c r="H465" s="1895"/>
      <c r="I465" s="1895"/>
      <c r="J465" s="1895"/>
      <c r="K465" s="1895"/>
    </row>
    <row r="466" spans="1:11" ht="15.75" customHeight="1">
      <c r="A466" s="1895"/>
      <c r="B466" s="1895"/>
      <c r="C466" s="1895"/>
      <c r="D466" s="1895"/>
      <c r="E466" s="1895"/>
      <c r="F466" s="1895"/>
      <c r="G466" s="1895"/>
      <c r="H466" s="1895"/>
      <c r="I466" s="1895"/>
      <c r="J466" s="1895"/>
      <c r="K466" s="1895"/>
    </row>
    <row r="467" spans="1:11" ht="15.75" customHeight="1">
      <c r="A467" s="1895"/>
      <c r="B467" s="1895"/>
      <c r="C467" s="1895"/>
      <c r="D467" s="1895"/>
      <c r="E467" s="1895"/>
      <c r="F467" s="1895"/>
      <c r="G467" s="1895"/>
      <c r="H467" s="1895"/>
      <c r="I467" s="1895"/>
      <c r="J467" s="1895"/>
      <c r="K467" s="1895"/>
    </row>
    <row r="468" spans="1:11" ht="15.75" customHeight="1">
      <c r="A468" s="1895"/>
      <c r="B468" s="1895"/>
      <c r="C468" s="1895"/>
      <c r="D468" s="1895"/>
      <c r="E468" s="1895"/>
      <c r="F468" s="1895"/>
      <c r="G468" s="1895"/>
      <c r="H468" s="1895"/>
      <c r="I468" s="1895"/>
      <c r="J468" s="1895"/>
      <c r="K468" s="1895"/>
    </row>
    <row r="469" spans="1:11" ht="15.75" customHeight="1">
      <c r="A469" s="1895"/>
      <c r="B469" s="1895"/>
      <c r="C469" s="1895"/>
      <c r="D469" s="1895"/>
      <c r="E469" s="1895"/>
      <c r="F469" s="1895"/>
      <c r="G469" s="1895"/>
      <c r="H469" s="1895"/>
      <c r="I469" s="1895"/>
      <c r="J469" s="1895"/>
      <c r="K469" s="1895"/>
    </row>
    <row r="470" spans="1:11" ht="15.75" customHeight="1">
      <c r="A470" s="1895"/>
      <c r="B470" s="1895"/>
      <c r="C470" s="1895"/>
      <c r="D470" s="1895"/>
      <c r="E470" s="1895"/>
      <c r="F470" s="1895"/>
      <c r="G470" s="1895"/>
      <c r="H470" s="1895"/>
      <c r="I470" s="1895"/>
      <c r="J470" s="1895"/>
      <c r="K470" s="1895"/>
    </row>
    <row r="471" spans="1:11" ht="15.75" customHeight="1">
      <c r="A471" s="1895"/>
      <c r="B471" s="1895"/>
      <c r="C471" s="1895"/>
      <c r="D471" s="1895"/>
      <c r="E471" s="1895"/>
      <c r="F471" s="1895"/>
      <c r="G471" s="1895"/>
      <c r="H471" s="1895"/>
      <c r="I471" s="1895"/>
      <c r="J471" s="1895"/>
      <c r="K471" s="1895"/>
    </row>
    <row r="472" spans="1:11" ht="15.75" customHeight="1">
      <c r="A472" s="1895"/>
      <c r="B472" s="1895"/>
      <c r="C472" s="1895"/>
      <c r="D472" s="1895"/>
      <c r="E472" s="1895"/>
      <c r="F472" s="1895"/>
      <c r="G472" s="1895"/>
      <c r="H472" s="1895"/>
      <c r="I472" s="1895"/>
      <c r="J472" s="1895"/>
      <c r="K472" s="1895"/>
    </row>
    <row r="473" spans="1:11" ht="15.75" customHeight="1">
      <c r="A473" s="1895"/>
      <c r="B473" s="1895"/>
      <c r="C473" s="1895"/>
      <c r="D473" s="1895"/>
      <c r="E473" s="1895"/>
      <c r="F473" s="1895"/>
      <c r="G473" s="1895"/>
      <c r="H473" s="1895"/>
      <c r="I473" s="1895"/>
      <c r="J473" s="1895"/>
      <c r="K473" s="1895"/>
    </row>
    <row r="474" spans="1:11" ht="15.75" customHeight="1">
      <c r="A474" s="1895"/>
      <c r="B474" s="1895"/>
      <c r="C474" s="1895"/>
      <c r="D474" s="1895"/>
      <c r="E474" s="1895"/>
      <c r="F474" s="1895"/>
      <c r="G474" s="1895"/>
      <c r="H474" s="1895"/>
      <c r="I474" s="1895"/>
      <c r="J474" s="1895"/>
      <c r="K474" s="1895"/>
    </row>
    <row r="475" spans="1:11" ht="15.75" customHeight="1">
      <c r="A475" s="1895"/>
      <c r="B475" s="1895"/>
      <c r="C475" s="1895"/>
      <c r="D475" s="1895"/>
      <c r="E475" s="1895"/>
      <c r="F475" s="1895"/>
      <c r="G475" s="1895"/>
      <c r="H475" s="1895"/>
      <c r="I475" s="1895"/>
      <c r="J475" s="1895"/>
      <c r="K475" s="1895"/>
    </row>
    <row r="476" spans="1:11" ht="15.75" customHeight="1">
      <c r="A476" s="1895"/>
      <c r="B476" s="1895"/>
      <c r="C476" s="1895"/>
      <c r="D476" s="1895"/>
      <c r="E476" s="1895"/>
      <c r="F476" s="1895"/>
      <c r="G476" s="1895"/>
      <c r="H476" s="1895"/>
      <c r="I476" s="1895"/>
      <c r="J476" s="1895"/>
      <c r="K476" s="1895"/>
    </row>
    <row r="477" spans="1:11" ht="15.75" customHeight="1">
      <c r="A477" s="1895"/>
      <c r="B477" s="1895"/>
      <c r="C477" s="1895"/>
      <c r="D477" s="1895"/>
      <c r="E477" s="1895"/>
      <c r="F477" s="1895"/>
      <c r="G477" s="1895"/>
      <c r="H477" s="1895"/>
      <c r="I477" s="1895"/>
      <c r="J477" s="1895"/>
      <c r="K477" s="1895"/>
    </row>
    <row r="478" spans="1:11" ht="15.75" customHeight="1">
      <c r="A478" s="1895"/>
      <c r="B478" s="1895"/>
      <c r="C478" s="1895"/>
      <c r="D478" s="1895"/>
      <c r="E478" s="1895"/>
      <c r="F478" s="1895"/>
      <c r="G478" s="1895"/>
      <c r="H478" s="1895"/>
      <c r="I478" s="1895"/>
      <c r="J478" s="1895"/>
      <c r="K478" s="1895"/>
    </row>
    <row r="479" spans="1:11" ht="15.75" customHeight="1">
      <c r="A479" s="1895"/>
      <c r="B479" s="1895"/>
      <c r="C479" s="1895"/>
      <c r="D479" s="1895"/>
      <c r="E479" s="1895"/>
      <c r="F479" s="1895"/>
      <c r="G479" s="1895"/>
      <c r="H479" s="1895"/>
      <c r="I479" s="1895"/>
      <c r="J479" s="1895"/>
      <c r="K479" s="1895"/>
    </row>
    <row r="480" spans="1:11" ht="15.75" customHeight="1">
      <c r="A480" s="1895"/>
      <c r="B480" s="1895"/>
      <c r="C480" s="1895"/>
      <c r="D480" s="1895"/>
      <c r="E480" s="1895"/>
      <c r="F480" s="1895"/>
      <c r="G480" s="1895"/>
      <c r="H480" s="1895"/>
      <c r="I480" s="1895"/>
      <c r="J480" s="1895"/>
      <c r="K480" s="1895"/>
    </row>
    <row r="481" spans="1:11" ht="15.75" customHeight="1">
      <c r="A481" s="1895"/>
      <c r="B481" s="1895"/>
      <c r="C481" s="1895"/>
      <c r="D481" s="1895"/>
      <c r="E481" s="1895"/>
      <c r="F481" s="1895"/>
      <c r="G481" s="1895"/>
      <c r="H481" s="1895"/>
      <c r="I481" s="1895"/>
      <c r="J481" s="1895"/>
      <c r="K481" s="1895"/>
    </row>
    <row r="482" spans="1:11" ht="15.75" customHeight="1">
      <c r="A482" s="1895"/>
      <c r="B482" s="1895"/>
      <c r="C482" s="1895"/>
      <c r="D482" s="1895"/>
      <c r="E482" s="1895"/>
      <c r="F482" s="1895"/>
      <c r="G482" s="1895"/>
      <c r="H482" s="1895"/>
      <c r="I482" s="1895"/>
      <c r="J482" s="1895"/>
      <c r="K482" s="1895"/>
    </row>
    <row r="483" spans="1:11" ht="15.75" customHeight="1">
      <c r="A483" s="1895"/>
      <c r="B483" s="1895"/>
      <c r="C483" s="1895"/>
      <c r="D483" s="1895"/>
      <c r="E483" s="1895"/>
      <c r="F483" s="1895"/>
      <c r="G483" s="1895"/>
      <c r="H483" s="1895"/>
      <c r="I483" s="1895"/>
      <c r="J483" s="1895"/>
      <c r="K483" s="1895"/>
    </row>
    <row r="484" spans="1:11" ht="15.75" customHeight="1">
      <c r="A484" s="1895"/>
      <c r="B484" s="1895"/>
      <c r="C484" s="1895"/>
      <c r="D484" s="1895"/>
      <c r="E484" s="1895"/>
      <c r="F484" s="1895"/>
      <c r="G484" s="1895"/>
      <c r="H484" s="1895"/>
      <c r="I484" s="1895"/>
      <c r="J484" s="1895"/>
      <c r="K484" s="1895"/>
    </row>
    <row r="485" spans="1:11" ht="15.75" customHeight="1">
      <c r="A485" s="1895"/>
      <c r="B485" s="1895"/>
      <c r="C485" s="1895"/>
      <c r="D485" s="1895"/>
      <c r="E485" s="1895"/>
      <c r="F485" s="1895"/>
      <c r="G485" s="1895"/>
      <c r="H485" s="1895"/>
      <c r="I485" s="1895"/>
      <c r="J485" s="1895"/>
      <c r="K485" s="1895"/>
    </row>
    <row r="486" spans="1:11" ht="15.75" customHeight="1">
      <c r="A486" s="1895"/>
      <c r="B486" s="1895"/>
      <c r="C486" s="1895"/>
      <c r="D486" s="1895"/>
      <c r="E486" s="1895"/>
      <c r="F486" s="1895"/>
      <c r="G486" s="1895"/>
      <c r="H486" s="1895"/>
      <c r="I486" s="1895"/>
      <c r="J486" s="1895"/>
      <c r="K486" s="1895"/>
    </row>
    <row r="487" spans="1:11" ht="15.75" customHeight="1">
      <c r="A487" s="1895"/>
      <c r="B487" s="1895"/>
      <c r="C487" s="1895"/>
      <c r="D487" s="1895"/>
      <c r="E487" s="1895"/>
      <c r="F487" s="1895"/>
      <c r="G487" s="1895"/>
      <c r="H487" s="1895"/>
      <c r="I487" s="1895"/>
      <c r="J487" s="1895"/>
      <c r="K487" s="1895"/>
    </row>
    <row r="488" spans="1:11" ht="15.75" customHeight="1">
      <c r="A488" s="1895"/>
      <c r="B488" s="1895"/>
      <c r="C488" s="1895"/>
      <c r="D488" s="1895"/>
      <c r="E488" s="1895"/>
      <c r="F488" s="1895"/>
      <c r="G488" s="1895"/>
      <c r="H488" s="1895"/>
      <c r="I488" s="1895"/>
      <c r="J488" s="1895"/>
      <c r="K488" s="1895"/>
    </row>
    <row r="489" spans="1:11" ht="15.75" customHeight="1">
      <c r="A489" s="1895"/>
      <c r="B489" s="1895"/>
      <c r="C489" s="1895"/>
      <c r="D489" s="1895"/>
      <c r="E489" s="1895"/>
      <c r="F489" s="1895"/>
      <c r="G489" s="1895"/>
      <c r="H489" s="1895"/>
      <c r="I489" s="1895"/>
      <c r="J489" s="1895"/>
      <c r="K489" s="1895"/>
    </row>
    <row r="490" spans="1:11" ht="15.75" customHeight="1">
      <c r="A490" s="1895"/>
      <c r="B490" s="1895"/>
      <c r="C490" s="1895"/>
      <c r="D490" s="1895"/>
      <c r="E490" s="1895"/>
      <c r="F490" s="1895"/>
      <c r="G490" s="1895"/>
      <c r="H490" s="1895"/>
      <c r="I490" s="1895"/>
      <c r="J490" s="1895"/>
      <c r="K490" s="1895"/>
    </row>
    <row r="491" spans="1:11" ht="15.75" customHeight="1">
      <c r="A491" s="1895"/>
      <c r="B491" s="1895"/>
      <c r="C491" s="1895"/>
      <c r="D491" s="1895"/>
      <c r="E491" s="1895"/>
      <c r="F491" s="1895"/>
      <c r="G491" s="1895"/>
      <c r="H491" s="1895"/>
      <c r="I491" s="1895"/>
      <c r="J491" s="1895"/>
      <c r="K491" s="1895"/>
    </row>
    <row r="492" spans="1:11" ht="15.75" customHeight="1">
      <c r="A492" s="1895"/>
      <c r="B492" s="1895"/>
      <c r="C492" s="1895"/>
      <c r="D492" s="1895"/>
      <c r="E492" s="1895"/>
      <c r="F492" s="1895"/>
      <c r="G492" s="1895"/>
      <c r="H492" s="1895"/>
      <c r="I492" s="1895"/>
      <c r="J492" s="1895"/>
      <c r="K492" s="1895"/>
    </row>
    <row r="493" spans="1:11" ht="15.75" customHeight="1">
      <c r="A493" s="1895"/>
      <c r="B493" s="1895"/>
      <c r="C493" s="1895"/>
      <c r="D493" s="1895"/>
      <c r="E493" s="1895"/>
      <c r="F493" s="1895"/>
      <c r="G493" s="1895"/>
      <c r="H493" s="1895"/>
      <c r="I493" s="1895"/>
      <c r="J493" s="1895"/>
      <c r="K493" s="1895"/>
    </row>
    <row r="494" spans="1:11" ht="15.75" customHeight="1">
      <c r="A494" s="1895"/>
      <c r="B494" s="1895"/>
      <c r="C494" s="1895"/>
      <c r="D494" s="1895"/>
      <c r="E494" s="1895"/>
      <c r="F494" s="1895"/>
      <c r="G494" s="1895"/>
      <c r="H494" s="1895"/>
      <c r="I494" s="1895"/>
      <c r="J494" s="1895"/>
      <c r="K494" s="1895"/>
    </row>
    <row r="495" spans="1:11" ht="15.75" customHeight="1">
      <c r="A495" s="1895"/>
      <c r="B495" s="1895"/>
      <c r="C495" s="1895"/>
      <c r="D495" s="1895"/>
      <c r="E495" s="1895"/>
      <c r="F495" s="1895"/>
      <c r="G495" s="1895"/>
      <c r="H495" s="1895"/>
      <c r="I495" s="1895"/>
      <c r="J495" s="1895"/>
      <c r="K495" s="1895"/>
    </row>
    <row r="496" spans="1:11" ht="15.75" customHeight="1">
      <c r="A496" s="1895"/>
      <c r="B496" s="1895"/>
      <c r="C496" s="1895"/>
      <c r="D496" s="1895"/>
      <c r="E496" s="1895"/>
      <c r="F496" s="1895"/>
      <c r="G496" s="1895"/>
      <c r="H496" s="1895"/>
      <c r="I496" s="1895"/>
      <c r="J496" s="1895"/>
      <c r="K496" s="1895"/>
    </row>
    <row r="497" spans="1:11" ht="15.75" customHeight="1">
      <c r="A497" s="1895"/>
      <c r="B497" s="1895"/>
      <c r="C497" s="1895"/>
      <c r="D497" s="1895"/>
      <c r="E497" s="1895"/>
      <c r="F497" s="1895"/>
      <c r="G497" s="1895"/>
      <c r="H497" s="1895"/>
      <c r="I497" s="1895"/>
      <c r="J497" s="1895"/>
      <c r="K497" s="1895"/>
    </row>
    <row r="498" spans="1:11" ht="15.75" customHeight="1">
      <c r="A498" s="1895"/>
      <c r="B498" s="1895"/>
      <c r="C498" s="1895"/>
      <c r="D498" s="1895"/>
      <c r="E498" s="1895"/>
      <c r="F498" s="1895"/>
      <c r="G498" s="1895"/>
      <c r="H498" s="1895"/>
      <c r="I498" s="1895"/>
      <c r="J498" s="1895"/>
      <c r="K498" s="1895"/>
    </row>
    <row r="499" spans="1:11" ht="15.75" customHeight="1">
      <c r="A499" s="1895"/>
      <c r="B499" s="1895"/>
      <c r="C499" s="1895"/>
      <c r="D499" s="1895"/>
      <c r="E499" s="1895"/>
      <c r="F499" s="1895"/>
      <c r="G499" s="1895"/>
      <c r="H499" s="1895"/>
      <c r="I499" s="1895"/>
      <c r="J499" s="1895"/>
      <c r="K499" s="1895"/>
    </row>
    <row r="500" spans="1:11" ht="15.75" customHeight="1">
      <c r="A500" s="1895"/>
      <c r="B500" s="1895"/>
      <c r="C500" s="1895"/>
      <c r="D500" s="1895"/>
      <c r="E500" s="1895"/>
      <c r="F500" s="1895"/>
      <c r="G500" s="1895"/>
      <c r="H500" s="1895"/>
      <c r="I500" s="1895"/>
      <c r="J500" s="1895"/>
      <c r="K500" s="1895"/>
    </row>
    <row r="501" spans="1:11" ht="15.75" customHeight="1">
      <c r="A501" s="1895"/>
      <c r="B501" s="1895"/>
      <c r="C501" s="1895"/>
      <c r="D501" s="1895"/>
      <c r="E501" s="1895"/>
      <c r="F501" s="1895"/>
      <c r="G501" s="1895"/>
      <c r="H501" s="1895"/>
      <c r="I501" s="1895"/>
      <c r="J501" s="1895"/>
      <c r="K501" s="1895"/>
    </row>
    <row r="502" spans="1:11" ht="15.75" customHeight="1">
      <c r="A502" s="1895"/>
      <c r="B502" s="1895"/>
      <c r="C502" s="1895"/>
      <c r="D502" s="1895"/>
      <c r="E502" s="1895"/>
      <c r="F502" s="1895"/>
      <c r="G502" s="1895"/>
      <c r="H502" s="1895"/>
      <c r="I502" s="1895"/>
      <c r="J502" s="1895"/>
      <c r="K502" s="1895"/>
    </row>
    <row r="503" spans="1:11" ht="15.75" customHeight="1">
      <c r="A503" s="1895"/>
      <c r="B503" s="1895"/>
      <c r="C503" s="1895"/>
      <c r="D503" s="1895"/>
      <c r="E503" s="1895"/>
      <c r="F503" s="1895"/>
      <c r="G503" s="1895"/>
      <c r="H503" s="1895"/>
      <c r="I503" s="1895"/>
      <c r="J503" s="1895"/>
      <c r="K503" s="1895"/>
    </row>
    <row r="504" spans="1:11" ht="15.75" customHeight="1">
      <c r="A504" s="1895"/>
      <c r="B504" s="1895"/>
      <c r="C504" s="1895"/>
      <c r="D504" s="1895"/>
      <c r="E504" s="1895"/>
      <c r="F504" s="1895"/>
      <c r="G504" s="1895"/>
      <c r="H504" s="1895"/>
      <c r="I504" s="1895"/>
      <c r="J504" s="1895"/>
      <c r="K504" s="1895"/>
    </row>
    <row r="505" spans="1:11" ht="15.75" customHeight="1">
      <c r="A505" s="1895"/>
      <c r="B505" s="1895"/>
      <c r="C505" s="1895"/>
      <c r="D505" s="1895"/>
      <c r="E505" s="1895"/>
      <c r="F505" s="1895"/>
      <c r="G505" s="1895"/>
      <c r="H505" s="1895"/>
      <c r="I505" s="1895"/>
      <c r="J505" s="1895"/>
      <c r="K505" s="1895"/>
    </row>
    <row r="506" spans="1:11" ht="15.75" customHeight="1">
      <c r="A506" s="1895"/>
      <c r="B506" s="1895"/>
      <c r="C506" s="1895"/>
      <c r="D506" s="1895"/>
      <c r="E506" s="1895"/>
      <c r="F506" s="1895"/>
      <c r="G506" s="1895"/>
      <c r="H506" s="1895"/>
      <c r="I506" s="1895"/>
      <c r="J506" s="1895"/>
      <c r="K506" s="1895"/>
    </row>
    <row r="507" spans="1:11" ht="15.75" customHeight="1">
      <c r="A507" s="1895"/>
      <c r="B507" s="1895"/>
      <c r="C507" s="1895"/>
      <c r="D507" s="1895"/>
      <c r="E507" s="1895"/>
      <c r="F507" s="1895"/>
      <c r="G507" s="1895"/>
      <c r="H507" s="1895"/>
      <c r="I507" s="1895"/>
      <c r="J507" s="1895"/>
      <c r="K507" s="1895"/>
    </row>
    <row r="508" spans="1:11" ht="15.75" customHeight="1">
      <c r="A508" s="1895"/>
      <c r="B508" s="1895"/>
      <c r="C508" s="1895"/>
      <c r="D508" s="1895"/>
      <c r="E508" s="1895"/>
      <c r="F508" s="1895"/>
      <c r="G508" s="1895"/>
      <c r="H508" s="1895"/>
      <c r="I508" s="1895"/>
      <c r="J508" s="1895"/>
      <c r="K508" s="1895"/>
    </row>
    <row r="509" spans="1:11" ht="15.75" customHeight="1">
      <c r="A509" s="1895"/>
      <c r="B509" s="1895"/>
      <c r="C509" s="1895"/>
      <c r="D509" s="1895"/>
      <c r="E509" s="1895"/>
      <c r="F509" s="1895"/>
      <c r="G509" s="1895"/>
      <c r="H509" s="1895"/>
      <c r="I509" s="1895"/>
      <c r="J509" s="1895"/>
      <c r="K509" s="1895"/>
    </row>
    <row r="510" spans="1:11" ht="15.75" customHeight="1">
      <c r="A510" s="1895"/>
      <c r="B510" s="1895"/>
      <c r="C510" s="1895"/>
      <c r="D510" s="1895"/>
      <c r="E510" s="1895"/>
      <c r="F510" s="1895"/>
      <c r="G510" s="1895"/>
      <c r="H510" s="1895"/>
      <c r="I510" s="1895"/>
      <c r="J510" s="1895"/>
      <c r="K510" s="1895"/>
    </row>
    <row r="511" spans="1:11" ht="15.75" customHeight="1">
      <c r="A511" s="1895"/>
      <c r="B511" s="1895"/>
      <c r="C511" s="1895"/>
      <c r="D511" s="1895"/>
      <c r="E511" s="1895"/>
      <c r="F511" s="1895"/>
      <c r="G511" s="1895"/>
      <c r="H511" s="1895"/>
      <c r="I511" s="1895"/>
      <c r="J511" s="1895"/>
      <c r="K511" s="1895"/>
    </row>
    <row r="512" spans="1:11" ht="15.75" customHeight="1">
      <c r="A512" s="1895"/>
      <c r="B512" s="1895"/>
      <c r="C512" s="1895"/>
      <c r="D512" s="1895"/>
      <c r="E512" s="1895"/>
      <c r="F512" s="1895"/>
      <c r="G512" s="1895"/>
      <c r="H512" s="1895"/>
      <c r="I512" s="1895"/>
      <c r="J512" s="1895"/>
      <c r="K512" s="1895"/>
    </row>
    <row r="513" spans="1:11" ht="15.75" customHeight="1">
      <c r="A513" s="1895"/>
      <c r="B513" s="1895"/>
      <c r="C513" s="1895"/>
      <c r="D513" s="1895"/>
      <c r="E513" s="1895"/>
      <c r="F513" s="1895"/>
      <c r="G513" s="1895"/>
      <c r="H513" s="1895"/>
      <c r="I513" s="1895"/>
      <c r="J513" s="1895"/>
      <c r="K513" s="1895"/>
    </row>
    <row r="514" spans="1:11" ht="15.75" customHeight="1">
      <c r="A514" s="1895"/>
      <c r="B514" s="1895"/>
      <c r="C514" s="1895"/>
      <c r="D514" s="1895"/>
      <c r="E514" s="1895"/>
      <c r="F514" s="1895"/>
      <c r="G514" s="1895"/>
      <c r="H514" s="1895"/>
      <c r="I514" s="1895"/>
      <c r="J514" s="1895"/>
      <c r="K514" s="1895"/>
    </row>
    <row r="515" spans="1:11" ht="15.75" customHeight="1">
      <c r="A515" s="1895"/>
      <c r="B515" s="1895"/>
      <c r="C515" s="1895"/>
      <c r="D515" s="1895"/>
      <c r="E515" s="1895"/>
      <c r="F515" s="1895"/>
      <c r="G515" s="1895"/>
      <c r="H515" s="1895"/>
      <c r="I515" s="1895"/>
      <c r="J515" s="1895"/>
      <c r="K515" s="1895"/>
    </row>
    <row r="516" spans="1:11" ht="15.75" customHeight="1">
      <c r="A516" s="1895"/>
      <c r="B516" s="1895"/>
      <c r="C516" s="1895"/>
      <c r="D516" s="1895"/>
      <c r="E516" s="1895"/>
      <c r="F516" s="1895"/>
      <c r="G516" s="1895"/>
      <c r="H516" s="1895"/>
      <c r="I516" s="1895"/>
      <c r="J516" s="1895"/>
      <c r="K516" s="1895"/>
    </row>
    <row r="517" spans="1:11" ht="15.75" customHeight="1">
      <c r="A517" s="1895"/>
      <c r="B517" s="1895"/>
      <c r="C517" s="1895"/>
      <c r="D517" s="1895"/>
      <c r="E517" s="1895"/>
      <c r="F517" s="1895"/>
      <c r="G517" s="1895"/>
      <c r="H517" s="1895"/>
      <c r="I517" s="1895"/>
      <c r="J517" s="1895"/>
      <c r="K517" s="1895"/>
    </row>
    <row r="518" spans="1:11" ht="15.75" customHeight="1">
      <c r="A518" s="1895"/>
      <c r="B518" s="1895"/>
      <c r="C518" s="1895"/>
      <c r="D518" s="1895"/>
      <c r="E518" s="1895"/>
      <c r="F518" s="1895"/>
      <c r="G518" s="1895"/>
      <c r="H518" s="1895"/>
      <c r="I518" s="1895"/>
      <c r="J518" s="1895"/>
      <c r="K518" s="1895"/>
    </row>
    <row r="519" spans="1:11" ht="15.75" customHeight="1">
      <c r="A519" s="1895"/>
      <c r="B519" s="1895"/>
      <c r="C519" s="1895"/>
      <c r="D519" s="1895"/>
      <c r="E519" s="1895"/>
      <c r="F519" s="1895"/>
      <c r="G519" s="1895"/>
      <c r="H519" s="1895"/>
      <c r="I519" s="1895"/>
      <c r="J519" s="1895"/>
      <c r="K519" s="1895"/>
    </row>
    <row r="520" spans="1:11" ht="15.75" customHeight="1">
      <c r="A520" s="1895"/>
      <c r="B520" s="1895"/>
      <c r="C520" s="1895"/>
      <c r="D520" s="1895"/>
      <c r="E520" s="1895"/>
      <c r="F520" s="1895"/>
      <c r="G520" s="1895"/>
      <c r="H520" s="1895"/>
      <c r="I520" s="1895"/>
      <c r="J520" s="1895"/>
      <c r="K520" s="1895"/>
    </row>
    <row r="521" spans="1:11" ht="15.75" customHeight="1">
      <c r="A521" s="1895"/>
      <c r="B521" s="1895"/>
      <c r="C521" s="1895"/>
      <c r="D521" s="1895"/>
      <c r="E521" s="1895"/>
      <c r="F521" s="1895"/>
      <c r="G521" s="1895"/>
      <c r="H521" s="1895"/>
      <c r="I521" s="1895"/>
      <c r="J521" s="1895"/>
      <c r="K521" s="1895"/>
    </row>
    <row r="522" spans="1:11" ht="15.75" customHeight="1">
      <c r="A522" s="1895"/>
      <c r="B522" s="1895"/>
      <c r="C522" s="1895"/>
      <c r="D522" s="1895"/>
      <c r="E522" s="1895"/>
      <c r="F522" s="1895"/>
      <c r="G522" s="1895"/>
      <c r="H522" s="1895"/>
      <c r="I522" s="1895"/>
      <c r="J522" s="1895"/>
      <c r="K522" s="1895"/>
    </row>
    <row r="523" spans="1:11" ht="15.75" customHeight="1">
      <c r="A523" s="1895"/>
      <c r="B523" s="1895"/>
      <c r="C523" s="1895"/>
      <c r="D523" s="1895"/>
      <c r="E523" s="1895"/>
      <c r="F523" s="1895"/>
      <c r="G523" s="1895"/>
      <c r="H523" s="1895"/>
      <c r="I523" s="1895"/>
      <c r="J523" s="1895"/>
      <c r="K523" s="1895"/>
    </row>
    <row r="524" spans="1:11" ht="15.75" customHeight="1">
      <c r="A524" s="1895"/>
      <c r="B524" s="1895"/>
      <c r="C524" s="1895"/>
      <c r="D524" s="1895"/>
      <c r="E524" s="1895"/>
      <c r="F524" s="1895"/>
      <c r="G524" s="1895"/>
      <c r="H524" s="1895"/>
      <c r="I524" s="1895"/>
      <c r="J524" s="1895"/>
      <c r="K524" s="1895"/>
    </row>
    <row r="525" spans="1:11" ht="15.75" customHeight="1">
      <c r="A525" s="1895"/>
      <c r="B525" s="1895"/>
      <c r="C525" s="1895"/>
      <c r="D525" s="1895"/>
      <c r="E525" s="1895"/>
      <c r="F525" s="1895"/>
      <c r="G525" s="1895"/>
      <c r="H525" s="1895"/>
      <c r="I525" s="1895"/>
      <c r="J525" s="1895"/>
      <c r="K525" s="1895"/>
    </row>
    <row r="526" spans="1:11" ht="15.75" customHeight="1">
      <c r="A526" s="1895"/>
      <c r="B526" s="1895"/>
      <c r="C526" s="1895"/>
      <c r="D526" s="1895"/>
      <c r="E526" s="1895"/>
      <c r="F526" s="1895"/>
      <c r="G526" s="1895"/>
      <c r="H526" s="1895"/>
      <c r="I526" s="1895"/>
      <c r="J526" s="1895"/>
      <c r="K526" s="1895"/>
    </row>
    <row r="527" spans="1:11" ht="15.75" customHeight="1">
      <c r="A527" s="1895"/>
      <c r="B527" s="1895"/>
      <c r="C527" s="1895"/>
      <c r="D527" s="1895"/>
      <c r="E527" s="1895"/>
      <c r="F527" s="1895"/>
      <c r="G527" s="1895"/>
      <c r="H527" s="1895"/>
      <c r="I527" s="1895"/>
      <c r="J527" s="1895"/>
      <c r="K527" s="1895"/>
    </row>
    <row r="528" spans="1:11" ht="15.75" customHeight="1">
      <c r="A528" s="1895"/>
      <c r="B528" s="1895"/>
      <c r="C528" s="1895"/>
      <c r="D528" s="1895"/>
      <c r="E528" s="1895"/>
      <c r="F528" s="1895"/>
      <c r="G528" s="1895"/>
      <c r="H528" s="1895"/>
      <c r="I528" s="1895"/>
      <c r="J528" s="1895"/>
      <c r="K528" s="1895"/>
    </row>
    <row r="529" spans="1:11" ht="15.75" customHeight="1">
      <c r="A529" s="1895"/>
      <c r="B529" s="1895"/>
      <c r="C529" s="1895"/>
      <c r="D529" s="1895"/>
      <c r="E529" s="1895"/>
      <c r="F529" s="1895"/>
      <c r="G529" s="1895"/>
      <c r="H529" s="1895"/>
      <c r="I529" s="1895"/>
      <c r="J529" s="1895"/>
      <c r="K529" s="1895"/>
    </row>
    <row r="530" spans="1:11" ht="15.75" customHeight="1">
      <c r="A530" s="1895"/>
      <c r="B530" s="1895"/>
      <c r="C530" s="1895"/>
      <c r="D530" s="1895"/>
      <c r="E530" s="1895"/>
      <c r="F530" s="1895"/>
      <c r="G530" s="1895"/>
      <c r="H530" s="1895"/>
      <c r="I530" s="1895"/>
      <c r="J530" s="1895"/>
      <c r="K530" s="1895"/>
    </row>
    <row r="531" spans="1:11" ht="15.75" customHeight="1">
      <c r="A531" s="1895"/>
      <c r="B531" s="1895"/>
      <c r="C531" s="1895"/>
      <c r="D531" s="1895"/>
      <c r="E531" s="1895"/>
      <c r="F531" s="1895"/>
      <c r="G531" s="1895"/>
      <c r="H531" s="1895"/>
      <c r="I531" s="1895"/>
      <c r="J531" s="1895"/>
      <c r="K531" s="1895"/>
    </row>
    <row r="532" spans="1:11" ht="15.75" customHeight="1">
      <c r="A532" s="1895"/>
      <c r="B532" s="1895"/>
      <c r="C532" s="1895"/>
      <c r="D532" s="1895"/>
      <c r="E532" s="1895"/>
      <c r="F532" s="1895"/>
      <c r="G532" s="1895"/>
      <c r="H532" s="1895"/>
      <c r="I532" s="1895"/>
      <c r="J532" s="1895"/>
      <c r="K532" s="1895"/>
    </row>
    <row r="533" spans="1:11" ht="15.75" customHeight="1">
      <c r="A533" s="1895"/>
      <c r="B533" s="1895"/>
      <c r="C533" s="1895"/>
      <c r="D533" s="1895"/>
      <c r="E533" s="1895"/>
      <c r="F533" s="1895"/>
      <c r="G533" s="1895"/>
      <c r="H533" s="1895"/>
      <c r="I533" s="1895"/>
      <c r="J533" s="1895"/>
      <c r="K533" s="1895"/>
    </row>
    <row r="534" spans="1:11" ht="15.75" customHeight="1">
      <c r="A534" s="1895"/>
      <c r="B534" s="1895"/>
      <c r="C534" s="1895"/>
      <c r="D534" s="1895"/>
      <c r="E534" s="1895"/>
      <c r="F534" s="1895"/>
      <c r="G534" s="1895"/>
      <c r="H534" s="1895"/>
      <c r="I534" s="1895"/>
      <c r="J534" s="1895"/>
      <c r="K534" s="1895"/>
    </row>
    <row r="535" spans="1:11" ht="15.75" customHeight="1">
      <c r="A535" s="1895"/>
      <c r="B535" s="1895"/>
      <c r="C535" s="1895"/>
      <c r="D535" s="1895"/>
      <c r="E535" s="1895"/>
      <c r="F535" s="1895"/>
      <c r="G535" s="1895"/>
      <c r="H535" s="1895"/>
      <c r="I535" s="1895"/>
      <c r="J535" s="1895"/>
      <c r="K535" s="1895"/>
    </row>
    <row r="536" spans="1:11" ht="15.75" customHeight="1">
      <c r="A536" s="1895"/>
      <c r="B536" s="1895"/>
      <c r="C536" s="1895"/>
      <c r="D536" s="1895"/>
      <c r="E536" s="1895"/>
      <c r="F536" s="1895"/>
      <c r="G536" s="1895"/>
      <c r="H536" s="1895"/>
      <c r="I536" s="1895"/>
      <c r="J536" s="1895"/>
      <c r="K536" s="1895"/>
    </row>
    <row r="537" spans="1:11" ht="15.75" customHeight="1">
      <c r="A537" s="1895"/>
      <c r="B537" s="1895"/>
      <c r="C537" s="1895"/>
      <c r="D537" s="1895"/>
      <c r="E537" s="1895"/>
      <c r="F537" s="1895"/>
      <c r="G537" s="1895"/>
      <c r="H537" s="1895"/>
      <c r="I537" s="1895"/>
      <c r="J537" s="1895"/>
      <c r="K537" s="1895"/>
    </row>
    <row r="538" spans="1:11" ht="15.75" customHeight="1">
      <c r="A538" s="1895"/>
      <c r="B538" s="1895"/>
      <c r="C538" s="1895"/>
      <c r="D538" s="1895"/>
      <c r="E538" s="1895"/>
      <c r="F538" s="1895"/>
      <c r="G538" s="1895"/>
      <c r="H538" s="1895"/>
      <c r="I538" s="1895"/>
      <c r="J538" s="1895"/>
      <c r="K538" s="1895"/>
    </row>
    <row r="539" spans="1:11" ht="15.75" customHeight="1">
      <c r="A539" s="1895"/>
      <c r="B539" s="1895"/>
      <c r="C539" s="1895"/>
      <c r="D539" s="1895"/>
      <c r="E539" s="1895"/>
      <c r="F539" s="1895"/>
      <c r="G539" s="1895"/>
      <c r="H539" s="1895"/>
      <c r="I539" s="1895"/>
      <c r="J539" s="1895"/>
      <c r="K539" s="1895"/>
    </row>
    <row r="540" spans="1:11" ht="15.75" customHeight="1">
      <c r="A540" s="1895"/>
      <c r="B540" s="1895"/>
      <c r="C540" s="1895"/>
      <c r="D540" s="1895"/>
      <c r="E540" s="1895"/>
      <c r="F540" s="1895"/>
      <c r="G540" s="1895"/>
      <c r="H540" s="1895"/>
      <c r="I540" s="1895"/>
      <c r="J540" s="1895"/>
      <c r="K540" s="1895"/>
    </row>
    <row r="541" spans="1:11" ht="15.75" customHeight="1">
      <c r="A541" s="1895"/>
      <c r="B541" s="1895"/>
      <c r="C541" s="1895"/>
      <c r="D541" s="1895"/>
      <c r="E541" s="1895"/>
      <c r="F541" s="1895"/>
      <c r="G541" s="1895"/>
      <c r="H541" s="1895"/>
      <c r="I541" s="1895"/>
      <c r="J541" s="1895"/>
      <c r="K541" s="1895"/>
    </row>
    <row r="542" spans="1:11" ht="15.75" customHeight="1">
      <c r="A542" s="1895"/>
      <c r="B542" s="1895"/>
      <c r="C542" s="1895"/>
      <c r="D542" s="1895"/>
      <c r="E542" s="1895"/>
      <c r="F542" s="1895"/>
      <c r="G542" s="1895"/>
      <c r="H542" s="1895"/>
      <c r="I542" s="1895"/>
      <c r="J542" s="1895"/>
      <c r="K542" s="1895"/>
    </row>
    <row r="543" spans="1:11" ht="15.75" customHeight="1">
      <c r="A543" s="1895"/>
      <c r="B543" s="1895"/>
      <c r="C543" s="1895"/>
      <c r="D543" s="1895"/>
      <c r="E543" s="1895"/>
      <c r="F543" s="1895"/>
      <c r="G543" s="1895"/>
      <c r="H543" s="1895"/>
      <c r="I543" s="1895"/>
      <c r="J543" s="1895"/>
      <c r="K543" s="1895"/>
    </row>
    <row r="544" spans="1:11" ht="15.75" customHeight="1">
      <c r="A544" s="1895"/>
      <c r="B544" s="1895"/>
      <c r="C544" s="1895"/>
      <c r="D544" s="1895"/>
      <c r="E544" s="1895"/>
      <c r="F544" s="1895"/>
      <c r="G544" s="1895"/>
      <c r="H544" s="1895"/>
      <c r="I544" s="1895"/>
      <c r="J544" s="1895"/>
      <c r="K544" s="1895"/>
    </row>
    <row r="545" spans="1:11" ht="15.75" customHeight="1">
      <c r="A545" s="1895"/>
      <c r="B545" s="1895"/>
      <c r="C545" s="1895"/>
      <c r="D545" s="1895"/>
      <c r="E545" s="1895"/>
      <c r="F545" s="1895"/>
      <c r="G545" s="1895"/>
      <c r="H545" s="1895"/>
      <c r="I545" s="1895"/>
      <c r="J545" s="1895"/>
      <c r="K545" s="1895"/>
    </row>
    <row r="546" spans="1:11" ht="15.75" customHeight="1">
      <c r="A546" s="1895"/>
      <c r="B546" s="1895"/>
      <c r="C546" s="1895"/>
      <c r="D546" s="1895"/>
      <c r="E546" s="1895"/>
      <c r="F546" s="1895"/>
      <c r="G546" s="1895"/>
      <c r="H546" s="1895"/>
      <c r="I546" s="1895"/>
      <c r="J546" s="1895"/>
      <c r="K546" s="1895"/>
    </row>
    <row r="547" spans="1:11" ht="15.75" customHeight="1">
      <c r="A547" s="1895"/>
      <c r="B547" s="1895"/>
      <c r="C547" s="1895"/>
      <c r="D547" s="1895"/>
      <c r="E547" s="1895"/>
      <c r="F547" s="1895"/>
      <c r="G547" s="1895"/>
      <c r="H547" s="1895"/>
      <c r="I547" s="1895"/>
      <c r="J547" s="1895"/>
      <c r="K547" s="1895"/>
    </row>
    <row r="548" spans="1:11" ht="15.75" customHeight="1">
      <c r="A548" s="1895"/>
      <c r="B548" s="1895"/>
      <c r="C548" s="1895"/>
      <c r="D548" s="1895"/>
      <c r="E548" s="1895"/>
      <c r="F548" s="1895"/>
      <c r="G548" s="1895"/>
      <c r="H548" s="1895"/>
      <c r="I548" s="1895"/>
      <c r="J548" s="1895"/>
      <c r="K548" s="1895"/>
    </row>
    <row r="549" spans="1:11" ht="15.75" customHeight="1">
      <c r="A549" s="1895"/>
      <c r="B549" s="1895"/>
      <c r="C549" s="1895"/>
      <c r="D549" s="1895"/>
      <c r="E549" s="1895"/>
      <c r="F549" s="1895"/>
      <c r="G549" s="1895"/>
      <c r="H549" s="1895"/>
      <c r="I549" s="1895"/>
      <c r="J549" s="1895"/>
      <c r="K549" s="1895"/>
    </row>
    <row r="550" spans="1:11" ht="15.75" customHeight="1">
      <c r="A550" s="1895"/>
      <c r="B550" s="1895"/>
      <c r="C550" s="1895"/>
      <c r="D550" s="1895"/>
      <c r="E550" s="1895"/>
      <c r="F550" s="1895"/>
      <c r="G550" s="1895"/>
      <c r="H550" s="1895"/>
      <c r="I550" s="1895"/>
      <c r="J550" s="1895"/>
      <c r="K550" s="1895"/>
    </row>
    <row r="551" spans="1:11" ht="15.75" customHeight="1">
      <c r="A551" s="1895"/>
      <c r="B551" s="1895"/>
      <c r="C551" s="1895"/>
      <c r="D551" s="1895"/>
      <c r="E551" s="1895"/>
      <c r="F551" s="1895"/>
      <c r="G551" s="1895"/>
      <c r="H551" s="1895"/>
      <c r="I551" s="1895"/>
      <c r="J551" s="1895"/>
      <c r="K551" s="1895"/>
    </row>
    <row r="552" spans="1:11" ht="15.75" customHeight="1">
      <c r="A552" s="1895"/>
      <c r="B552" s="1895"/>
      <c r="C552" s="1895"/>
      <c r="D552" s="1895"/>
      <c r="E552" s="1895"/>
      <c r="F552" s="1895"/>
      <c r="G552" s="1895"/>
      <c r="H552" s="1895"/>
      <c r="I552" s="1895"/>
      <c r="J552" s="1895"/>
      <c r="K552" s="1895"/>
    </row>
    <row r="553" spans="1:11" ht="15.75" customHeight="1">
      <c r="A553" s="1895"/>
      <c r="B553" s="1895"/>
      <c r="C553" s="1895"/>
      <c r="D553" s="1895"/>
      <c r="E553" s="1895"/>
      <c r="F553" s="1895"/>
      <c r="G553" s="1895"/>
      <c r="H553" s="1895"/>
      <c r="I553" s="1895"/>
      <c r="J553" s="1895"/>
      <c r="K553" s="1895"/>
    </row>
    <row r="554" spans="1:11" ht="15.75" customHeight="1">
      <c r="A554" s="1895"/>
      <c r="B554" s="1895"/>
      <c r="C554" s="1895"/>
      <c r="D554" s="1895"/>
      <c r="E554" s="1895"/>
      <c r="F554" s="1895"/>
      <c r="G554" s="1895"/>
      <c r="H554" s="1895"/>
      <c r="I554" s="1895"/>
      <c r="J554" s="1895"/>
      <c r="K554" s="1895"/>
    </row>
    <row r="555" spans="1:11" ht="15.75" customHeight="1">
      <c r="A555" s="1895"/>
      <c r="B555" s="1895"/>
      <c r="C555" s="1895"/>
      <c r="D555" s="1895"/>
      <c r="E555" s="1895"/>
      <c r="F555" s="1895"/>
      <c r="G555" s="1895"/>
      <c r="H555" s="1895"/>
      <c r="I555" s="1895"/>
      <c r="J555" s="1895"/>
      <c r="K555" s="1895"/>
    </row>
    <row r="556" spans="1:11" ht="15.75" customHeight="1">
      <c r="A556" s="1895"/>
      <c r="B556" s="1895"/>
      <c r="C556" s="1895"/>
      <c r="D556" s="1895"/>
      <c r="E556" s="1895"/>
      <c r="F556" s="1895"/>
      <c r="G556" s="1895"/>
      <c r="H556" s="1895"/>
      <c r="I556" s="1895"/>
      <c r="J556" s="1895"/>
      <c r="K556" s="1895"/>
    </row>
    <row r="557" spans="1:11" ht="15.75" customHeight="1">
      <c r="A557" s="1895"/>
      <c r="B557" s="1895"/>
      <c r="C557" s="1895"/>
      <c r="D557" s="1895"/>
      <c r="E557" s="1895"/>
      <c r="F557" s="1895"/>
      <c r="G557" s="1895"/>
      <c r="H557" s="1895"/>
      <c r="I557" s="1895"/>
      <c r="J557" s="1895"/>
      <c r="K557" s="1895"/>
    </row>
    <row r="558" spans="1:11" ht="15.75" customHeight="1">
      <c r="A558" s="1895"/>
      <c r="B558" s="1895"/>
      <c r="C558" s="1895"/>
      <c r="D558" s="1895"/>
      <c r="E558" s="1895"/>
      <c r="F558" s="1895"/>
      <c r="G558" s="1895"/>
      <c r="H558" s="1895"/>
      <c r="I558" s="1895"/>
      <c r="J558" s="1895"/>
      <c r="K558" s="1895"/>
    </row>
    <row r="559" spans="1:11" ht="15.75" customHeight="1">
      <c r="A559" s="1895"/>
      <c r="B559" s="1895"/>
      <c r="C559" s="1895"/>
      <c r="D559" s="1895"/>
      <c r="E559" s="1895"/>
      <c r="F559" s="1895"/>
      <c r="G559" s="1895"/>
      <c r="H559" s="1895"/>
      <c r="I559" s="1895"/>
      <c r="J559" s="1895"/>
      <c r="K559" s="1895"/>
    </row>
    <row r="560" spans="1:11" ht="15.75" customHeight="1">
      <c r="A560" s="1895"/>
      <c r="B560" s="1895"/>
      <c r="C560" s="1895"/>
      <c r="D560" s="1895"/>
      <c r="E560" s="1895"/>
      <c r="F560" s="1895"/>
      <c r="G560" s="1895"/>
      <c r="H560" s="1895"/>
      <c r="I560" s="1895"/>
      <c r="J560" s="1895"/>
      <c r="K560" s="1895"/>
    </row>
    <row r="561" spans="1:11" ht="15.75" customHeight="1">
      <c r="A561" s="1895"/>
      <c r="B561" s="1895"/>
      <c r="C561" s="1895"/>
      <c r="D561" s="1895"/>
      <c r="E561" s="1895"/>
      <c r="F561" s="1895"/>
      <c r="G561" s="1895"/>
      <c r="H561" s="1895"/>
      <c r="I561" s="1895"/>
      <c r="J561" s="1895"/>
      <c r="K561" s="1895"/>
    </row>
    <row r="562" spans="1:11" ht="15.75" customHeight="1">
      <c r="A562" s="1895"/>
      <c r="B562" s="1895"/>
      <c r="C562" s="1895"/>
      <c r="D562" s="1895"/>
      <c r="E562" s="1895"/>
      <c r="F562" s="1895"/>
      <c r="G562" s="1895"/>
      <c r="H562" s="1895"/>
      <c r="I562" s="1895"/>
      <c r="J562" s="1895"/>
      <c r="K562" s="1895"/>
    </row>
    <row r="563" spans="1:11" ht="15.75" customHeight="1">
      <c r="A563" s="1895"/>
      <c r="B563" s="1895"/>
      <c r="C563" s="1895"/>
      <c r="D563" s="1895"/>
      <c r="E563" s="1895"/>
      <c r="F563" s="1895"/>
      <c r="G563" s="1895"/>
      <c r="H563" s="1895"/>
      <c r="I563" s="1895"/>
      <c r="J563" s="1895"/>
      <c r="K563" s="1895"/>
    </row>
    <row r="564" spans="1:11" ht="15.75" customHeight="1">
      <c r="A564" s="1895"/>
      <c r="B564" s="1895"/>
      <c r="C564" s="1895"/>
      <c r="D564" s="1895"/>
      <c r="E564" s="1895"/>
      <c r="F564" s="1895"/>
      <c r="G564" s="1895"/>
      <c r="H564" s="1895"/>
      <c r="I564" s="1895"/>
      <c r="J564" s="1895"/>
      <c r="K564" s="1895"/>
    </row>
    <row r="565" spans="1:11" ht="15.75" customHeight="1">
      <c r="A565" s="1895"/>
      <c r="B565" s="1895"/>
      <c r="C565" s="1895"/>
      <c r="D565" s="1895"/>
      <c r="E565" s="1895"/>
      <c r="F565" s="1895"/>
      <c r="G565" s="1895"/>
      <c r="H565" s="1895"/>
      <c r="I565" s="1895"/>
      <c r="J565" s="1895"/>
      <c r="K565" s="1895"/>
    </row>
    <row r="566" spans="1:11" ht="15.75" customHeight="1">
      <c r="A566" s="1895"/>
      <c r="B566" s="1895"/>
      <c r="C566" s="1895"/>
      <c r="D566" s="1895"/>
      <c r="E566" s="1895"/>
      <c r="F566" s="1895"/>
      <c r="G566" s="1895"/>
      <c r="H566" s="1895"/>
      <c r="I566" s="1895"/>
      <c r="J566" s="1895"/>
      <c r="K566" s="1895"/>
    </row>
    <row r="567" spans="1:11" ht="15.75" customHeight="1">
      <c r="A567" s="1895"/>
      <c r="B567" s="1895"/>
      <c r="C567" s="1895"/>
      <c r="D567" s="1895"/>
      <c r="E567" s="1895"/>
      <c r="F567" s="1895"/>
      <c r="G567" s="1895"/>
      <c r="H567" s="1895"/>
      <c r="I567" s="1895"/>
      <c r="J567" s="1895"/>
      <c r="K567" s="1895"/>
    </row>
    <row r="568" spans="1:11" ht="15.75" customHeight="1">
      <c r="A568" s="1895"/>
      <c r="B568" s="1895"/>
      <c r="C568" s="1895"/>
      <c r="D568" s="1895"/>
      <c r="E568" s="1895"/>
      <c r="F568" s="1895"/>
      <c r="G568" s="1895"/>
      <c r="H568" s="1895"/>
      <c r="I568" s="1895"/>
      <c r="J568" s="1895"/>
      <c r="K568" s="1895"/>
    </row>
    <row r="569" spans="1:11" ht="15.75" customHeight="1">
      <c r="A569" s="1895"/>
      <c r="B569" s="1895"/>
      <c r="C569" s="1895"/>
      <c r="D569" s="1895"/>
      <c r="E569" s="1895"/>
      <c r="F569" s="1895"/>
      <c r="G569" s="1895"/>
      <c r="H569" s="1895"/>
      <c r="I569" s="1895"/>
      <c r="J569" s="1895"/>
      <c r="K569" s="1895"/>
    </row>
    <row r="570" spans="1:11" ht="15.75" customHeight="1">
      <c r="A570" s="1895"/>
      <c r="B570" s="1895"/>
      <c r="C570" s="1895"/>
      <c r="D570" s="1895"/>
      <c r="E570" s="1895"/>
      <c r="F570" s="1895"/>
      <c r="G570" s="1895"/>
      <c r="H570" s="1895"/>
      <c r="I570" s="1895"/>
      <c r="J570" s="1895"/>
      <c r="K570" s="1895"/>
    </row>
    <row r="571" spans="1:11" ht="15.75" customHeight="1">
      <c r="A571" s="1895"/>
      <c r="B571" s="1895"/>
      <c r="C571" s="1895"/>
      <c r="D571" s="1895"/>
      <c r="E571" s="1895"/>
      <c r="F571" s="1895"/>
      <c r="G571" s="1895"/>
      <c r="H571" s="1895"/>
      <c r="I571" s="1895"/>
      <c r="J571" s="1895"/>
      <c r="K571" s="1895"/>
    </row>
    <row r="572" spans="1:11" ht="15.75" customHeight="1">
      <c r="A572" s="1895"/>
      <c r="B572" s="1895"/>
      <c r="C572" s="1895"/>
      <c r="D572" s="1895"/>
      <c r="E572" s="1895"/>
      <c r="F572" s="1895"/>
      <c r="G572" s="1895"/>
      <c r="H572" s="1895"/>
      <c r="I572" s="1895"/>
      <c r="J572" s="1895"/>
      <c r="K572" s="1895"/>
    </row>
    <row r="573" spans="1:11" ht="15.75" customHeight="1">
      <c r="A573" s="1895"/>
      <c r="B573" s="1895"/>
      <c r="C573" s="1895"/>
      <c r="D573" s="1895"/>
      <c r="E573" s="1895"/>
      <c r="F573" s="1895"/>
      <c r="G573" s="1895"/>
      <c r="H573" s="1895"/>
      <c r="I573" s="1895"/>
      <c r="J573" s="1895"/>
      <c r="K573" s="1895"/>
    </row>
    <row r="574" spans="1:11" ht="15.75" customHeight="1">
      <c r="A574" s="1895"/>
      <c r="B574" s="1895"/>
      <c r="C574" s="1895"/>
      <c r="D574" s="1895"/>
      <c r="E574" s="1895"/>
      <c r="F574" s="1895"/>
      <c r="G574" s="1895"/>
      <c r="H574" s="1895"/>
      <c r="I574" s="1895"/>
      <c r="J574" s="1895"/>
      <c r="K574" s="1895"/>
    </row>
    <row r="575" spans="1:11" ht="15.75" customHeight="1">
      <c r="A575" s="1895"/>
      <c r="B575" s="1895"/>
      <c r="C575" s="1895"/>
      <c r="D575" s="1895"/>
      <c r="E575" s="1895"/>
      <c r="F575" s="1895"/>
      <c r="G575" s="1895"/>
      <c r="H575" s="1895"/>
      <c r="I575" s="1895"/>
      <c r="J575" s="1895"/>
      <c r="K575" s="1895"/>
    </row>
    <row r="576" spans="1:11" ht="15.75" customHeight="1">
      <c r="A576" s="1895"/>
      <c r="B576" s="1895"/>
      <c r="C576" s="1895"/>
      <c r="D576" s="1895"/>
      <c r="E576" s="1895"/>
      <c r="F576" s="1895"/>
      <c r="G576" s="1895"/>
      <c r="H576" s="1895"/>
      <c r="I576" s="1895"/>
      <c r="J576" s="1895"/>
      <c r="K576" s="1895"/>
    </row>
    <row r="577" spans="1:11" ht="15.75" customHeight="1">
      <c r="A577" s="1895"/>
      <c r="B577" s="1895"/>
      <c r="C577" s="1895"/>
      <c r="D577" s="1895"/>
      <c r="E577" s="1895"/>
      <c r="F577" s="1895"/>
      <c r="G577" s="1895"/>
      <c r="H577" s="1895"/>
      <c r="I577" s="1895"/>
      <c r="J577" s="1895"/>
      <c r="K577" s="1895"/>
    </row>
    <row r="578" spans="1:11" ht="15.75" customHeight="1">
      <c r="A578" s="1895"/>
      <c r="B578" s="1895"/>
      <c r="C578" s="1895"/>
      <c r="D578" s="1895"/>
      <c r="E578" s="1895"/>
      <c r="F578" s="1895"/>
      <c r="G578" s="1895"/>
      <c r="H578" s="1895"/>
      <c r="I578" s="1895"/>
      <c r="J578" s="1895"/>
      <c r="K578" s="1895"/>
    </row>
    <row r="579" spans="1:11" ht="15.75" customHeight="1">
      <c r="A579" s="1895"/>
      <c r="B579" s="1895"/>
      <c r="C579" s="1895"/>
      <c r="D579" s="1895"/>
      <c r="E579" s="1895"/>
      <c r="F579" s="1895"/>
      <c r="G579" s="1895"/>
      <c r="H579" s="1895"/>
      <c r="I579" s="1895"/>
      <c r="J579" s="1895"/>
      <c r="K579" s="1895"/>
    </row>
    <row r="580" spans="1:11" ht="15.75" customHeight="1">
      <c r="A580" s="1895"/>
      <c r="B580" s="1895"/>
      <c r="C580" s="1895"/>
      <c r="D580" s="1895"/>
      <c r="E580" s="1895"/>
      <c r="F580" s="1895"/>
      <c r="G580" s="1895"/>
      <c r="H580" s="1895"/>
      <c r="I580" s="1895"/>
      <c r="J580" s="1895"/>
      <c r="K580" s="1895"/>
    </row>
    <row r="581" spans="1:11" ht="15.75" customHeight="1">
      <c r="A581" s="1895"/>
      <c r="B581" s="1895"/>
      <c r="C581" s="1895"/>
      <c r="D581" s="1895"/>
      <c r="E581" s="1895"/>
      <c r="F581" s="1895"/>
      <c r="G581" s="1895"/>
      <c r="H581" s="1895"/>
      <c r="I581" s="1895"/>
      <c r="J581" s="1895"/>
      <c r="K581" s="1895"/>
    </row>
    <row r="582" spans="1:11" ht="15.75" customHeight="1">
      <c r="A582" s="1895"/>
      <c r="B582" s="1895"/>
      <c r="C582" s="1895"/>
      <c r="D582" s="1895"/>
      <c r="E582" s="1895"/>
      <c r="F582" s="1895"/>
      <c r="G582" s="1895"/>
      <c r="H582" s="1895"/>
      <c r="I582" s="1895"/>
      <c r="J582" s="1895"/>
      <c r="K582" s="1895"/>
    </row>
    <row r="583" spans="1:11" ht="15.75" customHeight="1">
      <c r="A583" s="1895"/>
      <c r="B583" s="1895"/>
      <c r="C583" s="1895"/>
      <c r="D583" s="1895"/>
      <c r="E583" s="1895"/>
      <c r="F583" s="1895"/>
      <c r="G583" s="1895"/>
      <c r="H583" s="1895"/>
      <c r="I583" s="1895"/>
      <c r="J583" s="1895"/>
      <c r="K583" s="1895"/>
    </row>
    <row r="584" spans="1:11" ht="15.75" customHeight="1">
      <c r="A584" s="1895"/>
      <c r="B584" s="1895"/>
      <c r="C584" s="1895"/>
      <c r="D584" s="1895"/>
      <c r="E584" s="1895"/>
      <c r="F584" s="1895"/>
      <c r="G584" s="1895"/>
      <c r="H584" s="1895"/>
      <c r="I584" s="1895"/>
      <c r="J584" s="1895"/>
      <c r="K584" s="1895"/>
    </row>
    <row r="585" spans="1:11" ht="15.75" customHeight="1">
      <c r="A585" s="1895"/>
      <c r="B585" s="1895"/>
      <c r="C585" s="1895"/>
      <c r="D585" s="1895"/>
      <c r="E585" s="1895"/>
      <c r="F585" s="1895"/>
      <c r="G585" s="1895"/>
      <c r="H585" s="1895"/>
      <c r="I585" s="1895"/>
      <c r="J585" s="1895"/>
      <c r="K585" s="1895"/>
    </row>
    <row r="586" spans="1:11" ht="15.75" customHeight="1">
      <c r="A586" s="1895"/>
      <c r="B586" s="1895"/>
      <c r="C586" s="1895"/>
      <c r="D586" s="1895"/>
      <c r="E586" s="1895"/>
      <c r="F586" s="1895"/>
      <c r="G586" s="1895"/>
      <c r="H586" s="1895"/>
      <c r="I586" s="1895"/>
      <c r="J586" s="1895"/>
      <c r="K586" s="1895"/>
    </row>
    <row r="587" spans="1:11" ht="15.75" customHeight="1">
      <c r="A587" s="1895"/>
      <c r="B587" s="1895"/>
      <c r="C587" s="1895"/>
      <c r="D587" s="1895"/>
      <c r="E587" s="1895"/>
      <c r="F587" s="1895"/>
      <c r="G587" s="1895"/>
      <c r="H587" s="1895"/>
      <c r="I587" s="1895"/>
      <c r="J587" s="1895"/>
      <c r="K587" s="1895"/>
    </row>
    <row r="588" spans="1:11" ht="15.75" customHeight="1">
      <c r="A588" s="1895"/>
      <c r="B588" s="1895"/>
      <c r="C588" s="1895"/>
      <c r="D588" s="1895"/>
      <c r="E588" s="1895"/>
      <c r="F588" s="1895"/>
      <c r="G588" s="1895"/>
      <c r="H588" s="1895"/>
      <c r="I588" s="1895"/>
      <c r="J588" s="1895"/>
      <c r="K588" s="1895"/>
    </row>
    <row r="589" spans="1:11" ht="15.75" customHeight="1">
      <c r="A589" s="1895"/>
      <c r="B589" s="1895"/>
      <c r="C589" s="1895"/>
      <c r="D589" s="1895"/>
      <c r="E589" s="1895"/>
      <c r="F589" s="1895"/>
      <c r="G589" s="1895"/>
      <c r="H589" s="1895"/>
      <c r="I589" s="1895"/>
      <c r="J589" s="1895"/>
      <c r="K589" s="1895"/>
    </row>
    <row r="590" spans="1:11" ht="15.75" customHeight="1">
      <c r="A590" s="1895"/>
      <c r="B590" s="1895"/>
      <c r="C590" s="1895"/>
      <c r="D590" s="1895"/>
      <c r="E590" s="1895"/>
      <c r="F590" s="1895"/>
      <c r="G590" s="1895"/>
      <c r="H590" s="1895"/>
      <c r="I590" s="1895"/>
      <c r="J590" s="1895"/>
      <c r="K590" s="1895"/>
    </row>
    <row r="591" spans="1:11" ht="15.75" customHeight="1">
      <c r="A591" s="1895"/>
      <c r="B591" s="1895"/>
      <c r="C591" s="1895"/>
      <c r="D591" s="1895"/>
      <c r="E591" s="1895"/>
      <c r="F591" s="1895"/>
      <c r="G591" s="1895"/>
      <c r="H591" s="1895"/>
      <c r="I591" s="1895"/>
      <c r="J591" s="1895"/>
      <c r="K591" s="1895"/>
    </row>
    <row r="592" spans="1:11" ht="15.75" customHeight="1">
      <c r="A592" s="1895"/>
      <c r="B592" s="1895"/>
      <c r="C592" s="1895"/>
      <c r="D592" s="1895"/>
      <c r="E592" s="1895"/>
      <c r="F592" s="1895"/>
      <c r="G592" s="1895"/>
      <c r="H592" s="1895"/>
      <c r="I592" s="1895"/>
      <c r="J592" s="1895"/>
      <c r="K592" s="1895"/>
    </row>
    <row r="593" spans="1:11" ht="15.75" customHeight="1">
      <c r="A593" s="1895"/>
      <c r="B593" s="1895"/>
      <c r="C593" s="1895"/>
      <c r="D593" s="1895"/>
      <c r="E593" s="1895"/>
      <c r="F593" s="1895"/>
      <c r="G593" s="1895"/>
      <c r="H593" s="1895"/>
      <c r="I593" s="1895"/>
      <c r="J593" s="1895"/>
      <c r="K593" s="1895"/>
    </row>
    <row r="594" spans="1:11" ht="15.75" customHeight="1">
      <c r="A594" s="1895"/>
      <c r="B594" s="1895"/>
      <c r="C594" s="1895"/>
      <c r="D594" s="1895"/>
      <c r="E594" s="1895"/>
      <c r="F594" s="1895"/>
      <c r="G594" s="1895"/>
      <c r="H594" s="1895"/>
      <c r="I594" s="1895"/>
      <c r="J594" s="1895"/>
      <c r="K594" s="1895"/>
    </row>
    <row r="595" spans="1:11" ht="15.75" customHeight="1">
      <c r="A595" s="1895"/>
      <c r="B595" s="1895"/>
      <c r="C595" s="1895"/>
      <c r="D595" s="1895"/>
      <c r="E595" s="1895"/>
      <c r="F595" s="1895"/>
      <c r="G595" s="1895"/>
      <c r="H595" s="1895"/>
      <c r="I595" s="1895"/>
      <c r="J595" s="1895"/>
      <c r="K595" s="1895"/>
    </row>
    <row r="596" spans="1:11" ht="15.75" customHeight="1">
      <c r="A596" s="1895"/>
      <c r="B596" s="1895"/>
      <c r="C596" s="1895"/>
      <c r="D596" s="1895"/>
      <c r="E596" s="1895"/>
      <c r="F596" s="1895"/>
      <c r="G596" s="1895"/>
      <c r="H596" s="1895"/>
      <c r="I596" s="1895"/>
      <c r="J596" s="1895"/>
      <c r="K596" s="1895"/>
    </row>
    <row r="597" spans="1:11" ht="15.75" customHeight="1">
      <c r="A597" s="1895"/>
      <c r="B597" s="1895"/>
      <c r="C597" s="1895"/>
      <c r="D597" s="1895"/>
      <c r="E597" s="1895"/>
      <c r="F597" s="1895"/>
      <c r="G597" s="1895"/>
      <c r="H597" s="1895"/>
      <c r="I597" s="1895"/>
      <c r="J597" s="1895"/>
      <c r="K597" s="1895"/>
    </row>
    <row r="598" spans="1:11" ht="15.75" customHeight="1">
      <c r="A598" s="1895"/>
      <c r="B598" s="1895"/>
      <c r="C598" s="1895"/>
      <c r="D598" s="1895"/>
      <c r="E598" s="1895"/>
      <c r="F598" s="1895"/>
      <c r="G598" s="1895"/>
      <c r="H598" s="1895"/>
      <c r="I598" s="1895"/>
      <c r="J598" s="1895"/>
      <c r="K598" s="1895"/>
    </row>
    <row r="599" spans="1:11" ht="15.75" customHeight="1">
      <c r="A599" s="1895"/>
      <c r="B599" s="1895"/>
      <c r="C599" s="1895"/>
      <c r="D599" s="1895"/>
      <c r="E599" s="1895"/>
      <c r="F599" s="1895"/>
      <c r="G599" s="1895"/>
      <c r="H599" s="1895"/>
      <c r="I599" s="1895"/>
      <c r="J599" s="1895"/>
      <c r="K599" s="1895"/>
    </row>
    <row r="600" spans="1:11" ht="15.75" customHeight="1">
      <c r="A600" s="1895"/>
      <c r="B600" s="1895"/>
      <c r="C600" s="1895"/>
      <c r="D600" s="1895"/>
      <c r="E600" s="1895"/>
      <c r="F600" s="1895"/>
      <c r="G600" s="1895"/>
      <c r="H600" s="1895"/>
      <c r="I600" s="1895"/>
      <c r="J600" s="1895"/>
      <c r="K600" s="1895"/>
    </row>
    <row r="601" spans="1:11" ht="15.75" customHeight="1">
      <c r="A601" s="1895"/>
      <c r="B601" s="1895"/>
      <c r="C601" s="1895"/>
      <c r="D601" s="1895"/>
      <c r="E601" s="1895"/>
      <c r="F601" s="1895"/>
      <c r="G601" s="1895"/>
      <c r="H601" s="1895"/>
      <c r="I601" s="1895"/>
      <c r="J601" s="1895"/>
      <c r="K601" s="1895"/>
    </row>
    <row r="602" spans="1:11" ht="15.75" customHeight="1">
      <c r="A602" s="1895"/>
      <c r="B602" s="1895"/>
      <c r="C602" s="1895"/>
      <c r="D602" s="1895"/>
      <c r="E602" s="1895"/>
      <c r="F602" s="1895"/>
      <c r="G602" s="1895"/>
      <c r="H602" s="1895"/>
      <c r="I602" s="1895"/>
      <c r="J602" s="1895"/>
      <c r="K602" s="1895"/>
    </row>
    <row r="603" spans="1:11" ht="15.75" customHeight="1">
      <c r="A603" s="1895"/>
      <c r="B603" s="1895"/>
      <c r="C603" s="1895"/>
      <c r="D603" s="1895"/>
      <c r="E603" s="1895"/>
      <c r="F603" s="1895"/>
      <c r="G603" s="1895"/>
      <c r="H603" s="1895"/>
      <c r="I603" s="1895"/>
      <c r="J603" s="1895"/>
      <c r="K603" s="1895"/>
    </row>
    <row r="604" spans="1:11" ht="15.75" customHeight="1">
      <c r="A604" s="1895"/>
      <c r="B604" s="1895"/>
      <c r="C604" s="1895"/>
      <c r="D604" s="1895"/>
      <c r="E604" s="1895"/>
      <c r="F604" s="1895"/>
      <c r="G604" s="1895"/>
      <c r="H604" s="1895"/>
      <c r="I604" s="1895"/>
      <c r="J604" s="1895"/>
      <c r="K604" s="1895"/>
    </row>
    <row r="605" spans="1:11" ht="15.75" customHeight="1">
      <c r="A605" s="1895"/>
      <c r="B605" s="1895"/>
      <c r="C605" s="1895"/>
      <c r="D605" s="1895"/>
      <c r="E605" s="1895"/>
      <c r="F605" s="1895"/>
      <c r="G605" s="1895"/>
      <c r="H605" s="1895"/>
      <c r="I605" s="1895"/>
      <c r="J605" s="1895"/>
      <c r="K605" s="1895"/>
    </row>
    <row r="606" spans="1:11" ht="15.75" customHeight="1">
      <c r="A606" s="1895"/>
      <c r="B606" s="1895"/>
      <c r="C606" s="1895"/>
      <c r="D606" s="1895"/>
      <c r="E606" s="1895"/>
      <c r="F606" s="1895"/>
      <c r="G606" s="1895"/>
      <c r="H606" s="1895"/>
      <c r="I606" s="1895"/>
      <c r="J606" s="1895"/>
      <c r="K606" s="1895"/>
    </row>
    <row r="607" spans="1:11" ht="15.75" customHeight="1">
      <c r="A607" s="1895"/>
      <c r="B607" s="1895"/>
      <c r="C607" s="1895"/>
      <c r="D607" s="1895"/>
      <c r="E607" s="1895"/>
      <c r="F607" s="1895"/>
      <c r="G607" s="1895"/>
      <c r="H607" s="1895"/>
      <c r="I607" s="1895"/>
      <c r="J607" s="1895"/>
      <c r="K607" s="1895"/>
    </row>
    <row r="608" spans="1:11" ht="15.75" customHeight="1">
      <c r="A608" s="1895"/>
      <c r="B608" s="1895"/>
      <c r="C608" s="1895"/>
      <c r="D608" s="1895"/>
      <c r="E608" s="1895"/>
      <c r="F608" s="1895"/>
      <c r="G608" s="1895"/>
      <c r="H608" s="1895"/>
      <c r="I608" s="1895"/>
      <c r="J608" s="1895"/>
      <c r="K608" s="1895"/>
    </row>
    <row r="609" spans="1:11" ht="15.75" customHeight="1">
      <c r="A609" s="1895"/>
      <c r="B609" s="1895"/>
      <c r="C609" s="1895"/>
      <c r="D609" s="1895"/>
      <c r="E609" s="1895"/>
      <c r="F609" s="1895"/>
      <c r="G609" s="1895"/>
      <c r="H609" s="1895"/>
      <c r="I609" s="1895"/>
      <c r="J609" s="1895"/>
      <c r="K609" s="1895"/>
    </row>
    <row r="610" spans="1:11" ht="15.75" customHeight="1">
      <c r="A610" s="1895"/>
      <c r="B610" s="1895"/>
      <c r="C610" s="1895"/>
      <c r="D610" s="1895"/>
      <c r="E610" s="1895"/>
      <c r="F610" s="1895"/>
      <c r="G610" s="1895"/>
      <c r="H610" s="1895"/>
      <c r="I610" s="1895"/>
      <c r="J610" s="1895"/>
      <c r="K610" s="1895"/>
    </row>
    <row r="611" spans="1:11" ht="15.75" customHeight="1">
      <c r="A611" s="1895"/>
      <c r="B611" s="1895"/>
      <c r="C611" s="1895"/>
      <c r="D611" s="1895"/>
      <c r="E611" s="1895"/>
      <c r="F611" s="1895"/>
      <c r="G611" s="1895"/>
      <c r="H611" s="1895"/>
      <c r="I611" s="1895"/>
      <c r="J611" s="1895"/>
      <c r="K611" s="1895"/>
    </row>
    <row r="612" spans="1:11" ht="15.75" customHeight="1">
      <c r="A612" s="1895"/>
      <c r="B612" s="1895"/>
      <c r="C612" s="1895"/>
      <c r="D612" s="1895"/>
      <c r="E612" s="1895"/>
      <c r="F612" s="1895"/>
      <c r="G612" s="1895"/>
      <c r="H612" s="1895"/>
      <c r="I612" s="1895"/>
      <c r="J612" s="1895"/>
      <c r="K612" s="1895"/>
    </row>
    <row r="613" spans="1:11" ht="15.75" customHeight="1">
      <c r="A613" s="1895"/>
      <c r="B613" s="1895"/>
      <c r="C613" s="1895"/>
      <c r="D613" s="1895"/>
      <c r="E613" s="1895"/>
      <c r="F613" s="1895"/>
      <c r="G613" s="1895"/>
      <c r="H613" s="1895"/>
      <c r="I613" s="1895"/>
      <c r="J613" s="1895"/>
      <c r="K613" s="1895"/>
    </row>
    <row r="614" spans="1:11" ht="15.75" customHeight="1">
      <c r="A614" s="1895"/>
      <c r="B614" s="1895"/>
      <c r="C614" s="1895"/>
      <c r="D614" s="1895"/>
      <c r="E614" s="1895"/>
      <c r="F614" s="1895"/>
      <c r="G614" s="1895"/>
      <c r="H614" s="1895"/>
      <c r="I614" s="1895"/>
      <c r="J614" s="1895"/>
      <c r="K614" s="1895"/>
    </row>
    <row r="615" spans="1:11" ht="15.75" customHeight="1">
      <c r="A615" s="1895"/>
      <c r="B615" s="1895"/>
      <c r="C615" s="1895"/>
      <c r="D615" s="1895"/>
      <c r="E615" s="1895"/>
      <c r="F615" s="1895"/>
      <c r="G615" s="1895"/>
      <c r="H615" s="1895"/>
      <c r="I615" s="1895"/>
      <c r="J615" s="1895"/>
      <c r="K615" s="1895"/>
    </row>
    <row r="616" spans="1:11" ht="15.75" customHeight="1">
      <c r="A616" s="1895"/>
      <c r="B616" s="1895"/>
      <c r="C616" s="1895"/>
      <c r="D616" s="1895"/>
      <c r="E616" s="1895"/>
      <c r="F616" s="1895"/>
      <c r="G616" s="1895"/>
      <c r="H616" s="1895"/>
      <c r="I616" s="1895"/>
      <c r="J616" s="1895"/>
      <c r="K616" s="1895"/>
    </row>
    <row r="617" spans="1:11" ht="15.75" customHeight="1">
      <c r="A617" s="1895"/>
      <c r="B617" s="1895"/>
      <c r="C617" s="1895"/>
      <c r="D617" s="1895"/>
      <c r="E617" s="1895"/>
      <c r="F617" s="1895"/>
      <c r="G617" s="1895"/>
      <c r="H617" s="1895"/>
      <c r="I617" s="1895"/>
      <c r="J617" s="1895"/>
      <c r="K617" s="1895"/>
    </row>
    <row r="618" spans="1:11" ht="15.75" customHeight="1">
      <c r="A618" s="1895"/>
      <c r="B618" s="1895"/>
      <c r="C618" s="1895"/>
      <c r="D618" s="1895"/>
      <c r="E618" s="1895"/>
      <c r="F618" s="1895"/>
      <c r="G618" s="1895"/>
      <c r="H618" s="1895"/>
      <c r="I618" s="1895"/>
      <c r="J618" s="1895"/>
      <c r="K618" s="1895"/>
    </row>
    <row r="619" spans="1:11" ht="15.75" customHeight="1">
      <c r="A619" s="1895"/>
      <c r="B619" s="1895"/>
      <c r="C619" s="1895"/>
      <c r="D619" s="1895"/>
      <c r="E619" s="1895"/>
      <c r="F619" s="1895"/>
      <c r="G619" s="1895"/>
      <c r="H619" s="1895"/>
      <c r="I619" s="1895"/>
      <c r="J619" s="1895"/>
      <c r="K619" s="1895"/>
    </row>
    <row r="620" spans="1:11" ht="15.75" customHeight="1">
      <c r="A620" s="1895"/>
      <c r="B620" s="1895"/>
      <c r="C620" s="1895"/>
      <c r="D620" s="1895"/>
      <c r="E620" s="1895"/>
      <c r="F620" s="1895"/>
      <c r="G620" s="1895"/>
      <c r="H620" s="1895"/>
      <c r="I620" s="1895"/>
      <c r="J620" s="1895"/>
      <c r="K620" s="1895"/>
    </row>
    <row r="621" spans="1:11" ht="15.75" customHeight="1">
      <c r="A621" s="1895"/>
      <c r="B621" s="1895"/>
      <c r="C621" s="1895"/>
      <c r="D621" s="1895"/>
      <c r="E621" s="1895"/>
      <c r="F621" s="1895"/>
      <c r="G621" s="1895"/>
      <c r="H621" s="1895"/>
      <c r="I621" s="1895"/>
      <c r="J621" s="1895"/>
      <c r="K621" s="1895"/>
    </row>
    <row r="622" spans="1:11" ht="15.75" customHeight="1">
      <c r="A622" s="1895"/>
      <c r="B622" s="1895"/>
      <c r="C622" s="1895"/>
      <c r="D622" s="1895"/>
      <c r="E622" s="1895"/>
      <c r="F622" s="1895"/>
      <c r="G622" s="1895"/>
      <c r="H622" s="1895"/>
      <c r="I622" s="1895"/>
      <c r="J622" s="1895"/>
      <c r="K622" s="1895"/>
    </row>
    <row r="623" spans="1:11" ht="15.75" customHeight="1">
      <c r="A623" s="1895"/>
      <c r="B623" s="1895"/>
      <c r="C623" s="1895"/>
      <c r="D623" s="1895"/>
      <c r="E623" s="1895"/>
      <c r="F623" s="1895"/>
      <c r="G623" s="1895"/>
      <c r="H623" s="1895"/>
      <c r="I623" s="1895"/>
      <c r="J623" s="1895"/>
      <c r="K623" s="1895"/>
    </row>
    <row r="624" spans="1:11" ht="15.75" customHeight="1">
      <c r="A624" s="1895"/>
      <c r="B624" s="1895"/>
      <c r="C624" s="1895"/>
      <c r="D624" s="1895"/>
      <c r="E624" s="1895"/>
      <c r="F624" s="1895"/>
      <c r="G624" s="1895"/>
      <c r="H624" s="1895"/>
      <c r="I624" s="1895"/>
      <c r="J624" s="1895"/>
      <c r="K624" s="1895"/>
    </row>
    <row r="625" spans="1:11" ht="15.75" customHeight="1">
      <c r="A625" s="1895"/>
      <c r="B625" s="1895"/>
      <c r="C625" s="1895"/>
      <c r="D625" s="1895"/>
      <c r="E625" s="1895"/>
      <c r="F625" s="1895"/>
      <c r="G625" s="1895"/>
      <c r="H625" s="1895"/>
      <c r="I625" s="1895"/>
      <c r="J625" s="1895"/>
      <c r="K625" s="1895"/>
    </row>
    <row r="626" spans="1:11" ht="15.75" customHeight="1">
      <c r="A626" s="1895"/>
      <c r="B626" s="1895"/>
      <c r="C626" s="1895"/>
      <c r="D626" s="1895"/>
      <c r="E626" s="1895"/>
      <c r="F626" s="1895"/>
      <c r="G626" s="1895"/>
      <c r="H626" s="1895"/>
      <c r="I626" s="1895"/>
      <c r="J626" s="1895"/>
      <c r="K626" s="1895"/>
    </row>
    <row r="627" spans="1:11" ht="15.75" customHeight="1">
      <c r="A627" s="1895"/>
      <c r="B627" s="1895"/>
      <c r="C627" s="1895"/>
      <c r="D627" s="1895"/>
      <c r="E627" s="1895"/>
      <c r="F627" s="1895"/>
      <c r="G627" s="1895"/>
      <c r="H627" s="1895"/>
      <c r="I627" s="1895"/>
      <c r="J627" s="1895"/>
      <c r="K627" s="1895"/>
    </row>
    <row r="628" spans="1:11" ht="15.75" customHeight="1">
      <c r="A628" s="1895"/>
      <c r="B628" s="1895"/>
      <c r="C628" s="1895"/>
      <c r="D628" s="1895"/>
      <c r="E628" s="1895"/>
      <c r="F628" s="1895"/>
      <c r="G628" s="1895"/>
      <c r="H628" s="1895"/>
      <c r="I628" s="1895"/>
      <c r="J628" s="1895"/>
      <c r="K628" s="1895"/>
    </row>
    <row r="629" spans="1:11" ht="15.75" customHeight="1">
      <c r="A629" s="1895"/>
      <c r="B629" s="1895"/>
      <c r="C629" s="1895"/>
      <c r="D629" s="1895"/>
      <c r="E629" s="1895"/>
      <c r="F629" s="1895"/>
      <c r="G629" s="1895"/>
      <c r="H629" s="1895"/>
      <c r="I629" s="1895"/>
      <c r="J629" s="1895"/>
      <c r="K629" s="1895"/>
    </row>
    <row r="630" spans="1:11" ht="15.75" customHeight="1">
      <c r="A630" s="1895"/>
      <c r="B630" s="1895"/>
      <c r="C630" s="1895"/>
      <c r="D630" s="1895"/>
      <c r="E630" s="1895"/>
      <c r="F630" s="1895"/>
      <c r="G630" s="1895"/>
      <c r="H630" s="1895"/>
      <c r="I630" s="1895"/>
      <c r="J630" s="1895"/>
      <c r="K630" s="1895"/>
    </row>
    <row r="631" spans="1:11" ht="15.75" customHeight="1">
      <c r="A631" s="1895"/>
      <c r="B631" s="1895"/>
      <c r="C631" s="1895"/>
      <c r="D631" s="1895"/>
      <c r="E631" s="1895"/>
      <c r="F631" s="1895"/>
      <c r="G631" s="1895"/>
      <c r="H631" s="1895"/>
      <c r="I631" s="1895"/>
      <c r="J631" s="1895"/>
      <c r="K631" s="1895"/>
    </row>
    <row r="632" spans="1:11" ht="15.75" customHeight="1">
      <c r="A632" s="1895"/>
      <c r="B632" s="1895"/>
      <c r="C632" s="1895"/>
      <c r="D632" s="1895"/>
      <c r="E632" s="1895"/>
      <c r="F632" s="1895"/>
      <c r="G632" s="1895"/>
      <c r="H632" s="1895"/>
      <c r="I632" s="1895"/>
      <c r="J632" s="1895"/>
      <c r="K632" s="1895"/>
    </row>
    <row r="633" spans="1:11" ht="15.75" customHeight="1">
      <c r="A633" s="1895"/>
      <c r="B633" s="1895"/>
      <c r="C633" s="1895"/>
      <c r="D633" s="1895"/>
      <c r="E633" s="1895"/>
      <c r="F633" s="1895"/>
      <c r="G633" s="1895"/>
      <c r="H633" s="1895"/>
      <c r="I633" s="1895"/>
      <c r="J633" s="1895"/>
      <c r="K633" s="1895"/>
    </row>
    <row r="634" spans="1:11" ht="15.75" customHeight="1">
      <c r="A634" s="1895"/>
      <c r="B634" s="1895"/>
      <c r="C634" s="1895"/>
      <c r="D634" s="1895"/>
      <c r="E634" s="1895"/>
      <c r="F634" s="1895"/>
      <c r="G634" s="1895"/>
      <c r="H634" s="1895"/>
      <c r="I634" s="1895"/>
      <c r="J634" s="1895"/>
      <c r="K634" s="1895"/>
    </row>
    <row r="635" spans="1:11" ht="15.75" customHeight="1">
      <c r="A635" s="1895"/>
      <c r="B635" s="1895"/>
      <c r="C635" s="1895"/>
      <c r="D635" s="1895"/>
      <c r="E635" s="1895"/>
      <c r="F635" s="1895"/>
      <c r="G635" s="1895"/>
      <c r="H635" s="1895"/>
      <c r="I635" s="1895"/>
      <c r="J635" s="1895"/>
      <c r="K635" s="1895"/>
    </row>
    <row r="636" spans="1:11" ht="15.75" customHeight="1">
      <c r="A636" s="1895"/>
      <c r="B636" s="1895"/>
      <c r="C636" s="1895"/>
      <c r="D636" s="1895"/>
      <c r="E636" s="1895"/>
      <c r="F636" s="1895"/>
      <c r="G636" s="1895"/>
      <c r="H636" s="1895"/>
      <c r="I636" s="1895"/>
      <c r="J636" s="1895"/>
      <c r="K636" s="1895"/>
    </row>
    <row r="637" spans="1:11" ht="15.75" customHeight="1">
      <c r="A637" s="1895"/>
      <c r="B637" s="1895"/>
      <c r="C637" s="1895"/>
      <c r="D637" s="1895"/>
      <c r="E637" s="1895"/>
      <c r="F637" s="1895"/>
      <c r="G637" s="1895"/>
      <c r="H637" s="1895"/>
      <c r="I637" s="1895"/>
      <c r="J637" s="1895"/>
      <c r="K637" s="1895"/>
    </row>
    <row r="638" spans="1:11" ht="15.75" customHeight="1">
      <c r="A638" s="1895"/>
      <c r="B638" s="1895"/>
      <c r="C638" s="1895"/>
      <c r="D638" s="1895"/>
      <c r="E638" s="1895"/>
      <c r="F638" s="1895"/>
      <c r="G638" s="1895"/>
      <c r="H638" s="1895"/>
      <c r="I638" s="1895"/>
      <c r="J638" s="1895"/>
      <c r="K638" s="1895"/>
    </row>
    <row r="639" spans="1:11" ht="15.75" customHeight="1">
      <c r="A639" s="1895"/>
      <c r="B639" s="1895"/>
      <c r="C639" s="1895"/>
      <c r="D639" s="1895"/>
      <c r="E639" s="1895"/>
      <c r="F639" s="1895"/>
      <c r="G639" s="1895"/>
      <c r="H639" s="1895"/>
      <c r="I639" s="1895"/>
      <c r="J639" s="1895"/>
      <c r="K639" s="1895"/>
    </row>
    <row r="640" spans="1:11" ht="15.75" customHeight="1">
      <c r="A640" s="1895"/>
      <c r="B640" s="1895"/>
      <c r="C640" s="1895"/>
      <c r="D640" s="1895"/>
      <c r="E640" s="1895"/>
      <c r="F640" s="1895"/>
      <c r="G640" s="1895"/>
      <c r="H640" s="1895"/>
      <c r="I640" s="1895"/>
      <c r="J640" s="1895"/>
      <c r="K640" s="1895"/>
    </row>
    <row r="641" spans="1:11" ht="15.75" customHeight="1">
      <c r="A641" s="1895"/>
      <c r="B641" s="1895"/>
      <c r="C641" s="1895"/>
      <c r="D641" s="1895"/>
      <c r="E641" s="1895"/>
      <c r="F641" s="1895"/>
      <c r="G641" s="1895"/>
      <c r="H641" s="1895"/>
      <c r="I641" s="1895"/>
      <c r="J641" s="1895"/>
      <c r="K641" s="1895"/>
    </row>
    <row r="642" spans="1:11" ht="15.75" customHeight="1">
      <c r="A642" s="1895"/>
      <c r="B642" s="1895"/>
      <c r="C642" s="1895"/>
      <c r="D642" s="1895"/>
      <c r="E642" s="1895"/>
      <c r="F642" s="1895"/>
      <c r="G642" s="1895"/>
      <c r="H642" s="1895"/>
      <c r="I642" s="1895"/>
      <c r="J642" s="1895"/>
      <c r="K642" s="1895"/>
    </row>
    <row r="643" spans="1:11" ht="15.75" customHeight="1">
      <c r="A643" s="1895"/>
      <c r="B643" s="1895"/>
      <c r="C643" s="1895"/>
      <c r="D643" s="1895"/>
      <c r="E643" s="1895"/>
      <c r="F643" s="1895"/>
      <c r="G643" s="1895"/>
      <c r="H643" s="1895"/>
      <c r="I643" s="1895"/>
      <c r="J643" s="1895"/>
      <c r="K643" s="1895"/>
    </row>
    <row r="644" spans="1:11" ht="15.75" customHeight="1">
      <c r="A644" s="1895"/>
      <c r="B644" s="1895"/>
      <c r="C644" s="1895"/>
      <c r="D644" s="1895"/>
      <c r="E644" s="1895"/>
      <c r="F644" s="1895"/>
      <c r="G644" s="1895"/>
      <c r="H644" s="1895"/>
      <c r="I644" s="1895"/>
      <c r="J644" s="1895"/>
      <c r="K644" s="1895"/>
    </row>
    <row r="645" spans="1:11" ht="15.75" customHeight="1">
      <c r="A645" s="1895"/>
      <c r="B645" s="1895"/>
      <c r="C645" s="1895"/>
      <c r="D645" s="1895"/>
      <c r="E645" s="1895"/>
      <c r="F645" s="1895"/>
      <c r="G645" s="1895"/>
      <c r="H645" s="1895"/>
      <c r="I645" s="1895"/>
      <c r="J645" s="1895"/>
      <c r="K645" s="1895"/>
    </row>
    <row r="646" spans="1:11" ht="15.75" customHeight="1">
      <c r="A646" s="1895"/>
      <c r="B646" s="1895"/>
      <c r="C646" s="1895"/>
      <c r="D646" s="1895"/>
      <c r="E646" s="1895"/>
      <c r="F646" s="1895"/>
      <c r="G646" s="1895"/>
      <c r="H646" s="1895"/>
      <c r="I646" s="1895"/>
      <c r="J646" s="1895"/>
      <c r="K646" s="1895"/>
    </row>
    <row r="647" spans="1:11" ht="15.75" customHeight="1">
      <c r="A647" s="1895"/>
      <c r="B647" s="1895"/>
      <c r="C647" s="1895"/>
      <c r="D647" s="1895"/>
      <c r="E647" s="1895"/>
      <c r="F647" s="1895"/>
      <c r="G647" s="1895"/>
      <c r="H647" s="1895"/>
      <c r="I647" s="1895"/>
      <c r="J647" s="1895"/>
      <c r="K647" s="1895"/>
    </row>
    <row r="648" spans="1:11" ht="15.75" customHeight="1">
      <c r="A648" s="1895"/>
      <c r="B648" s="1895"/>
      <c r="C648" s="1895"/>
      <c r="D648" s="1895"/>
      <c r="E648" s="1895"/>
      <c r="F648" s="1895"/>
      <c r="G648" s="1895"/>
      <c r="H648" s="1895"/>
      <c r="I648" s="1895"/>
      <c r="J648" s="1895"/>
      <c r="K648" s="1895"/>
    </row>
    <row r="649" spans="1:11" ht="15.75" customHeight="1">
      <c r="A649" s="1895"/>
      <c r="B649" s="1895"/>
      <c r="C649" s="1895"/>
      <c r="D649" s="1895"/>
      <c r="E649" s="1895"/>
      <c r="F649" s="1895"/>
      <c r="G649" s="1895"/>
      <c r="H649" s="1895"/>
      <c r="I649" s="1895"/>
      <c r="J649" s="1895"/>
      <c r="K649" s="1895"/>
    </row>
    <row r="650" spans="1:11" ht="15.75" customHeight="1">
      <c r="A650" s="1895"/>
      <c r="B650" s="1895"/>
      <c r="C650" s="1895"/>
      <c r="D650" s="1895"/>
      <c r="E650" s="1895"/>
      <c r="F650" s="1895"/>
      <c r="G650" s="1895"/>
      <c r="H650" s="1895"/>
      <c r="I650" s="1895"/>
      <c r="J650" s="1895"/>
      <c r="K650" s="1895"/>
    </row>
    <row r="651" spans="1:11" ht="15.75" customHeight="1">
      <c r="A651" s="1895"/>
      <c r="B651" s="1895"/>
      <c r="C651" s="1895"/>
      <c r="D651" s="1895"/>
      <c r="E651" s="1895"/>
      <c r="F651" s="1895"/>
      <c r="G651" s="1895"/>
      <c r="H651" s="1895"/>
      <c r="I651" s="1895"/>
      <c r="J651" s="1895"/>
      <c r="K651" s="1895"/>
    </row>
    <row r="652" spans="1:11" ht="15.75" customHeight="1">
      <c r="A652" s="1895"/>
      <c r="B652" s="1895"/>
      <c r="C652" s="1895"/>
      <c r="D652" s="1895"/>
      <c r="E652" s="1895"/>
      <c r="F652" s="1895"/>
      <c r="G652" s="1895"/>
      <c r="H652" s="1895"/>
      <c r="I652" s="1895"/>
      <c r="J652" s="1895"/>
      <c r="K652" s="1895"/>
    </row>
    <row r="653" spans="1:11" ht="15.75" customHeight="1">
      <c r="A653" s="1895"/>
      <c r="B653" s="1895"/>
      <c r="C653" s="1895"/>
      <c r="D653" s="1895"/>
      <c r="E653" s="1895"/>
      <c r="F653" s="1895"/>
      <c r="G653" s="1895"/>
      <c r="H653" s="1895"/>
      <c r="I653" s="1895"/>
      <c r="J653" s="1895"/>
      <c r="K653" s="1895"/>
    </row>
    <row r="654" spans="1:11" ht="15.75" customHeight="1">
      <c r="A654" s="1895"/>
      <c r="B654" s="1895"/>
      <c r="C654" s="1895"/>
      <c r="D654" s="1895"/>
      <c r="E654" s="1895"/>
      <c r="F654" s="1895"/>
      <c r="G654" s="1895"/>
      <c r="H654" s="1895"/>
      <c r="I654" s="1895"/>
      <c r="J654" s="1895"/>
      <c r="K654" s="1895"/>
    </row>
    <row r="655" spans="1:11" ht="15.75" customHeight="1">
      <c r="A655" s="1895"/>
      <c r="B655" s="1895"/>
      <c r="C655" s="1895"/>
      <c r="D655" s="1895"/>
      <c r="E655" s="1895"/>
      <c r="F655" s="1895"/>
      <c r="G655" s="1895"/>
      <c r="H655" s="1895"/>
      <c r="I655" s="1895"/>
      <c r="J655" s="1895"/>
      <c r="K655" s="1895"/>
    </row>
    <row r="656" spans="1:11" ht="15.75" customHeight="1">
      <c r="A656" s="1895"/>
      <c r="B656" s="1895"/>
      <c r="C656" s="1895"/>
      <c r="D656" s="1895"/>
      <c r="E656" s="1895"/>
      <c r="F656" s="1895"/>
      <c r="G656" s="1895"/>
      <c r="H656" s="1895"/>
      <c r="I656" s="1895"/>
      <c r="J656" s="1895"/>
      <c r="K656" s="1895"/>
    </row>
    <row r="657" spans="1:11" ht="15.75" customHeight="1">
      <c r="A657" s="1895"/>
      <c r="B657" s="1895"/>
      <c r="C657" s="1895"/>
      <c r="D657" s="1895"/>
      <c r="E657" s="1895"/>
      <c r="F657" s="1895"/>
      <c r="G657" s="1895"/>
      <c r="H657" s="1895"/>
      <c r="I657" s="1895"/>
      <c r="J657" s="1895"/>
      <c r="K657" s="1895"/>
    </row>
    <row r="658" spans="1:11" ht="15.75" customHeight="1">
      <c r="A658" s="1895"/>
      <c r="B658" s="1895"/>
      <c r="C658" s="1895"/>
      <c r="D658" s="1895"/>
      <c r="E658" s="1895"/>
      <c r="F658" s="1895"/>
      <c r="G658" s="1895"/>
      <c r="H658" s="1895"/>
      <c r="I658" s="1895"/>
      <c r="J658" s="1895"/>
      <c r="K658" s="1895"/>
    </row>
    <row r="659" spans="1:11" ht="15.75" customHeight="1">
      <c r="A659" s="1895"/>
      <c r="B659" s="1895"/>
      <c r="C659" s="1895"/>
      <c r="D659" s="1895"/>
      <c r="E659" s="1895"/>
      <c r="F659" s="1895"/>
      <c r="G659" s="1895"/>
      <c r="H659" s="1895"/>
      <c r="I659" s="1895"/>
      <c r="J659" s="1895"/>
      <c r="K659" s="1895"/>
    </row>
    <row r="660" spans="1:11" ht="15.75" customHeight="1">
      <c r="A660" s="1895"/>
      <c r="B660" s="1895"/>
      <c r="C660" s="1895"/>
      <c r="D660" s="1895"/>
      <c r="E660" s="1895"/>
      <c r="F660" s="1895"/>
      <c r="G660" s="1895"/>
      <c r="H660" s="1895"/>
      <c r="I660" s="1895"/>
      <c r="J660" s="1895"/>
      <c r="K660" s="1895"/>
    </row>
    <row r="661" spans="1:11" ht="15.75" customHeight="1">
      <c r="A661" s="1895"/>
      <c r="B661" s="1895"/>
      <c r="C661" s="1895"/>
      <c r="D661" s="1895"/>
      <c r="E661" s="1895"/>
      <c r="F661" s="1895"/>
      <c r="G661" s="1895"/>
      <c r="H661" s="1895"/>
      <c r="I661" s="1895"/>
      <c r="J661" s="1895"/>
      <c r="K661" s="1895"/>
    </row>
    <row r="662" spans="1:11" ht="15.75" customHeight="1">
      <c r="A662" s="1895"/>
      <c r="B662" s="1895"/>
      <c r="C662" s="1895"/>
      <c r="D662" s="1895"/>
      <c r="E662" s="1895"/>
      <c r="F662" s="1895"/>
      <c r="G662" s="1895"/>
      <c r="H662" s="1895"/>
      <c r="I662" s="1895"/>
      <c r="J662" s="1895"/>
      <c r="K662" s="1895"/>
    </row>
    <row r="663" spans="1:11" ht="15.75" customHeight="1">
      <c r="A663" s="1895"/>
      <c r="B663" s="1895"/>
      <c r="C663" s="1895"/>
      <c r="D663" s="1895"/>
      <c r="E663" s="1895"/>
      <c r="F663" s="1895"/>
      <c r="G663" s="1895"/>
      <c r="H663" s="1895"/>
      <c r="I663" s="1895"/>
      <c r="J663" s="1895"/>
      <c r="K663" s="1895"/>
    </row>
    <row r="664" spans="1:11" ht="15.75" customHeight="1">
      <c r="A664" s="1895"/>
      <c r="B664" s="1895"/>
      <c r="C664" s="1895"/>
      <c r="D664" s="1895"/>
      <c r="E664" s="1895"/>
      <c r="F664" s="1895"/>
      <c r="G664" s="1895"/>
      <c r="H664" s="1895"/>
      <c r="I664" s="1895"/>
      <c r="J664" s="1895"/>
      <c r="K664" s="1895"/>
    </row>
    <row r="665" spans="1:11" ht="15.75" customHeight="1">
      <c r="A665" s="1895"/>
      <c r="B665" s="1895"/>
      <c r="C665" s="1895"/>
      <c r="D665" s="1895"/>
      <c r="E665" s="1895"/>
      <c r="F665" s="1895"/>
      <c r="G665" s="1895"/>
      <c r="H665" s="1895"/>
      <c r="I665" s="1895"/>
      <c r="J665" s="1895"/>
      <c r="K665" s="1895"/>
    </row>
    <row r="666" spans="1:11" ht="15.75" customHeight="1">
      <c r="A666" s="1895"/>
      <c r="B666" s="1895"/>
      <c r="C666" s="1895"/>
      <c r="D666" s="1895"/>
      <c r="E666" s="1895"/>
      <c r="F666" s="1895"/>
      <c r="G666" s="1895"/>
      <c r="H666" s="1895"/>
      <c r="I666" s="1895"/>
      <c r="J666" s="1895"/>
      <c r="K666" s="1895"/>
    </row>
    <row r="667" spans="1:11" ht="15.75" customHeight="1">
      <c r="A667" s="1895"/>
      <c r="B667" s="1895"/>
      <c r="C667" s="1895"/>
      <c r="D667" s="1895"/>
      <c r="E667" s="1895"/>
      <c r="F667" s="1895"/>
      <c r="G667" s="1895"/>
      <c r="H667" s="1895"/>
      <c r="I667" s="1895"/>
      <c r="J667" s="1895"/>
      <c r="K667" s="1895"/>
    </row>
    <row r="668" spans="1:11" ht="15.75" customHeight="1">
      <c r="A668" s="1895"/>
      <c r="B668" s="1895"/>
      <c r="C668" s="1895"/>
      <c r="D668" s="1895"/>
      <c r="E668" s="1895"/>
      <c r="F668" s="1895"/>
      <c r="G668" s="1895"/>
      <c r="H668" s="1895"/>
      <c r="I668" s="1895"/>
      <c r="J668" s="1895"/>
      <c r="K668" s="1895"/>
    </row>
    <row r="669" spans="1:11" ht="15.75" customHeight="1">
      <c r="A669" s="1895"/>
      <c r="B669" s="1895"/>
      <c r="C669" s="1895"/>
      <c r="D669" s="1895"/>
      <c r="E669" s="1895"/>
      <c r="F669" s="1895"/>
      <c r="G669" s="1895"/>
      <c r="H669" s="1895"/>
      <c r="I669" s="1895"/>
      <c r="J669" s="1895"/>
      <c r="K669" s="1895"/>
    </row>
    <row r="670" spans="1:11" ht="15.75" customHeight="1">
      <c r="A670" s="1895"/>
      <c r="B670" s="1895"/>
      <c r="C670" s="1895"/>
      <c r="D670" s="1895"/>
      <c r="E670" s="1895"/>
      <c r="F670" s="1895"/>
      <c r="G670" s="1895"/>
      <c r="H670" s="1895"/>
      <c r="I670" s="1895"/>
      <c r="J670" s="1895"/>
      <c r="K670" s="1895"/>
    </row>
    <row r="671" spans="1:11" ht="15.75" customHeight="1">
      <c r="A671" s="1895"/>
      <c r="B671" s="1895"/>
      <c r="C671" s="1895"/>
      <c r="D671" s="1895"/>
      <c r="E671" s="1895"/>
      <c r="F671" s="1895"/>
      <c r="G671" s="1895"/>
      <c r="H671" s="1895"/>
      <c r="I671" s="1895"/>
      <c r="J671" s="1895"/>
      <c r="K671" s="1895"/>
    </row>
    <row r="672" spans="1:11" ht="15.75" customHeight="1">
      <c r="A672" s="1895"/>
      <c r="B672" s="1895"/>
      <c r="C672" s="1895"/>
      <c r="D672" s="1895"/>
      <c r="E672" s="1895"/>
      <c r="F672" s="1895"/>
      <c r="G672" s="1895"/>
      <c r="H672" s="1895"/>
      <c r="I672" s="1895"/>
      <c r="J672" s="1895"/>
      <c r="K672" s="1895"/>
    </row>
    <row r="673" spans="1:11" ht="15.75" customHeight="1">
      <c r="A673" s="1895"/>
      <c r="B673" s="1895"/>
      <c r="C673" s="1895"/>
      <c r="D673" s="1895"/>
      <c r="E673" s="1895"/>
      <c r="F673" s="1895"/>
      <c r="G673" s="1895"/>
      <c r="H673" s="1895"/>
      <c r="I673" s="1895"/>
      <c r="J673" s="1895"/>
      <c r="K673" s="1895"/>
    </row>
    <row r="674" spans="1:11" ht="15.75" customHeight="1">
      <c r="A674" s="1895"/>
      <c r="B674" s="1895"/>
      <c r="C674" s="1895"/>
      <c r="D674" s="1895"/>
      <c r="E674" s="1895"/>
      <c r="F674" s="1895"/>
      <c r="G674" s="1895"/>
      <c r="H674" s="1895"/>
      <c r="I674" s="1895"/>
      <c r="J674" s="1895"/>
      <c r="K674" s="1895"/>
    </row>
    <row r="675" spans="1:11" ht="15.75" customHeight="1">
      <c r="A675" s="1895"/>
      <c r="B675" s="1895"/>
      <c r="C675" s="1895"/>
      <c r="D675" s="1895"/>
      <c r="E675" s="1895"/>
      <c r="F675" s="1895"/>
      <c r="G675" s="1895"/>
      <c r="H675" s="1895"/>
      <c r="I675" s="1895"/>
      <c r="J675" s="1895"/>
      <c r="K675" s="1895"/>
    </row>
    <row r="676" spans="1:11" ht="15.75" customHeight="1">
      <c r="A676" s="1895"/>
      <c r="B676" s="1895"/>
      <c r="C676" s="1895"/>
      <c r="D676" s="1895"/>
      <c r="E676" s="1895"/>
      <c r="F676" s="1895"/>
      <c r="G676" s="1895"/>
      <c r="H676" s="1895"/>
      <c r="I676" s="1895"/>
      <c r="J676" s="1895"/>
      <c r="K676" s="1895"/>
    </row>
    <row r="677" spans="1:11" ht="15.75" customHeight="1">
      <c r="A677" s="1895"/>
      <c r="B677" s="1895"/>
      <c r="C677" s="1895"/>
      <c r="D677" s="1895"/>
      <c r="E677" s="1895"/>
      <c r="F677" s="1895"/>
      <c r="G677" s="1895"/>
      <c r="H677" s="1895"/>
      <c r="I677" s="1895"/>
      <c r="J677" s="1895"/>
      <c r="K677" s="1895"/>
    </row>
    <row r="678" spans="1:11" ht="15.75" customHeight="1">
      <c r="A678" s="1895"/>
      <c r="B678" s="1895"/>
      <c r="C678" s="1895"/>
      <c r="D678" s="1895"/>
      <c r="E678" s="1895"/>
      <c r="F678" s="1895"/>
      <c r="G678" s="1895"/>
      <c r="H678" s="1895"/>
      <c r="I678" s="1895"/>
      <c r="J678" s="1895"/>
      <c r="K678" s="1895"/>
    </row>
    <row r="679" spans="1:11" ht="15.75" customHeight="1">
      <c r="A679" s="1895"/>
      <c r="B679" s="1895"/>
      <c r="C679" s="1895"/>
      <c r="D679" s="1895"/>
      <c r="E679" s="1895"/>
      <c r="F679" s="1895"/>
      <c r="G679" s="1895"/>
      <c r="H679" s="1895"/>
      <c r="I679" s="1895"/>
      <c r="J679" s="1895"/>
      <c r="K679" s="1895"/>
    </row>
    <row r="680" spans="1:11" ht="15.75" customHeight="1">
      <c r="A680" s="1895"/>
      <c r="B680" s="1895"/>
      <c r="C680" s="1895"/>
      <c r="D680" s="1895"/>
      <c r="E680" s="1895"/>
      <c r="F680" s="1895"/>
      <c r="G680" s="1895"/>
      <c r="H680" s="1895"/>
      <c r="I680" s="1895"/>
      <c r="J680" s="1895"/>
      <c r="K680" s="1895"/>
    </row>
    <row r="681" spans="1:11" ht="15.75" customHeight="1">
      <c r="A681" s="1895"/>
      <c r="B681" s="1895"/>
      <c r="C681" s="1895"/>
      <c r="D681" s="1895"/>
      <c r="E681" s="1895"/>
      <c r="F681" s="1895"/>
      <c r="G681" s="1895"/>
      <c r="H681" s="1895"/>
      <c r="I681" s="1895"/>
      <c r="J681" s="1895"/>
      <c r="K681" s="1895"/>
    </row>
    <row r="682" spans="1:11" ht="15.75" customHeight="1">
      <c r="A682" s="1895"/>
      <c r="B682" s="1895"/>
      <c r="C682" s="1895"/>
      <c r="D682" s="1895"/>
      <c r="E682" s="1895"/>
      <c r="F682" s="1895"/>
      <c r="G682" s="1895"/>
      <c r="H682" s="1895"/>
      <c r="I682" s="1895"/>
      <c r="J682" s="1895"/>
      <c r="K682" s="1895"/>
    </row>
    <row r="683" spans="1:11" ht="15.75" customHeight="1">
      <c r="A683" s="1895"/>
      <c r="B683" s="1895"/>
      <c r="C683" s="1895"/>
      <c r="D683" s="1895"/>
      <c r="E683" s="1895"/>
      <c r="F683" s="1895"/>
      <c r="G683" s="1895"/>
      <c r="H683" s="1895"/>
      <c r="I683" s="1895"/>
      <c r="J683" s="1895"/>
      <c r="K683" s="1895"/>
    </row>
    <row r="684" spans="1:11" ht="15.75" customHeight="1">
      <c r="A684" s="1895"/>
      <c r="B684" s="1895"/>
      <c r="C684" s="1895"/>
      <c r="D684" s="1895"/>
      <c r="E684" s="1895"/>
      <c r="F684" s="1895"/>
      <c r="G684" s="1895"/>
      <c r="H684" s="1895"/>
      <c r="I684" s="1895"/>
      <c r="J684" s="1895"/>
      <c r="K684" s="1895"/>
    </row>
    <row r="685" spans="1:11" ht="15.75" customHeight="1">
      <c r="A685" s="1895"/>
      <c r="B685" s="1895"/>
      <c r="C685" s="1895"/>
      <c r="D685" s="1895"/>
      <c r="E685" s="1895"/>
      <c r="F685" s="1895"/>
      <c r="G685" s="1895"/>
      <c r="H685" s="1895"/>
      <c r="I685" s="1895"/>
      <c r="J685" s="1895"/>
      <c r="K685" s="1895"/>
    </row>
    <row r="686" spans="1:11" ht="15.75" customHeight="1">
      <c r="A686" s="1895"/>
      <c r="B686" s="1895"/>
      <c r="C686" s="1895"/>
      <c r="D686" s="1895"/>
      <c r="E686" s="1895"/>
      <c r="F686" s="1895"/>
      <c r="G686" s="1895"/>
      <c r="H686" s="1895"/>
      <c r="I686" s="1895"/>
      <c r="J686" s="1895"/>
      <c r="K686" s="1895"/>
    </row>
    <row r="687" spans="1:11" ht="15.75" customHeight="1">
      <c r="A687" s="1895"/>
      <c r="B687" s="1895"/>
      <c r="C687" s="1895"/>
      <c r="D687" s="1895"/>
      <c r="E687" s="1895"/>
      <c r="F687" s="1895"/>
      <c r="G687" s="1895"/>
      <c r="H687" s="1895"/>
      <c r="I687" s="1895"/>
      <c r="J687" s="1895"/>
      <c r="K687" s="1895"/>
    </row>
    <row r="688" spans="1:11" ht="15.75" customHeight="1">
      <c r="A688" s="1895"/>
      <c r="B688" s="1895"/>
      <c r="C688" s="1895"/>
      <c r="D688" s="1895"/>
      <c r="E688" s="1895"/>
      <c r="F688" s="1895"/>
      <c r="G688" s="1895"/>
      <c r="H688" s="1895"/>
      <c r="I688" s="1895"/>
      <c r="J688" s="1895"/>
      <c r="K688" s="1895"/>
    </row>
    <row r="689" spans="1:11" ht="15.75" customHeight="1">
      <c r="A689" s="1895"/>
      <c r="B689" s="1895"/>
      <c r="C689" s="1895"/>
      <c r="D689" s="1895"/>
      <c r="E689" s="1895"/>
      <c r="F689" s="1895"/>
      <c r="G689" s="1895"/>
      <c r="H689" s="1895"/>
      <c r="I689" s="1895"/>
      <c r="J689" s="1895"/>
      <c r="K689" s="1895"/>
    </row>
    <row r="690" spans="1:11" ht="15.75" customHeight="1">
      <c r="A690" s="1895"/>
      <c r="B690" s="1895"/>
      <c r="C690" s="1895"/>
      <c r="D690" s="1895"/>
      <c r="E690" s="1895"/>
      <c r="F690" s="1895"/>
      <c r="G690" s="1895"/>
      <c r="H690" s="1895"/>
      <c r="I690" s="1895"/>
      <c r="J690" s="1895"/>
      <c r="K690" s="1895"/>
    </row>
    <row r="691" spans="1:11" ht="15.75" customHeight="1">
      <c r="A691" s="1895"/>
      <c r="B691" s="1895"/>
      <c r="C691" s="1895"/>
      <c r="D691" s="1895"/>
      <c r="E691" s="1895"/>
      <c r="F691" s="1895"/>
      <c r="G691" s="1895"/>
      <c r="H691" s="1895"/>
      <c r="I691" s="1895"/>
      <c r="J691" s="1895"/>
      <c r="K691" s="1895"/>
    </row>
    <row r="692" spans="1:11" ht="15.75" customHeight="1">
      <c r="A692" s="1895"/>
      <c r="B692" s="1895"/>
      <c r="C692" s="1895"/>
      <c r="D692" s="1895"/>
      <c r="E692" s="1895"/>
      <c r="F692" s="1895"/>
      <c r="G692" s="1895"/>
      <c r="H692" s="1895"/>
      <c r="I692" s="1895"/>
      <c r="J692" s="1895"/>
      <c r="K692" s="1895"/>
    </row>
    <row r="693" spans="1:11" ht="15.75" customHeight="1">
      <c r="A693" s="1895"/>
      <c r="B693" s="1895"/>
      <c r="C693" s="1895"/>
      <c r="D693" s="1895"/>
      <c r="E693" s="1895"/>
      <c r="F693" s="1895"/>
      <c r="G693" s="1895"/>
      <c r="H693" s="1895"/>
      <c r="I693" s="1895"/>
      <c r="J693" s="1895"/>
      <c r="K693" s="1895"/>
    </row>
    <row r="694" spans="1:11" ht="15.75" customHeight="1">
      <c r="A694" s="1895"/>
      <c r="B694" s="1895"/>
      <c r="C694" s="1895"/>
      <c r="D694" s="1895"/>
      <c r="E694" s="1895"/>
      <c r="F694" s="1895"/>
      <c r="G694" s="1895"/>
      <c r="H694" s="1895"/>
      <c r="I694" s="1895"/>
      <c r="J694" s="1895"/>
      <c r="K694" s="1895"/>
    </row>
    <row r="695" spans="1:11" ht="15.75" customHeight="1">
      <c r="A695" s="1895"/>
      <c r="B695" s="1895"/>
      <c r="C695" s="1895"/>
      <c r="D695" s="1895"/>
      <c r="E695" s="1895"/>
      <c r="F695" s="1895"/>
      <c r="G695" s="1895"/>
      <c r="H695" s="1895"/>
      <c r="I695" s="1895"/>
      <c r="J695" s="1895"/>
      <c r="K695" s="1895"/>
    </row>
    <row r="696" spans="1:11" ht="15.75" customHeight="1">
      <c r="A696" s="1895"/>
      <c r="B696" s="1895"/>
      <c r="C696" s="1895"/>
      <c r="D696" s="1895"/>
      <c r="E696" s="1895"/>
      <c r="F696" s="1895"/>
      <c r="G696" s="1895"/>
      <c r="H696" s="1895"/>
      <c r="I696" s="1895"/>
      <c r="J696" s="1895"/>
      <c r="K696" s="1895"/>
    </row>
    <row r="697" spans="1:11" ht="15.75" customHeight="1">
      <c r="A697" s="1895"/>
      <c r="B697" s="1895"/>
      <c r="C697" s="1895"/>
      <c r="D697" s="1895"/>
      <c r="E697" s="1895"/>
      <c r="F697" s="1895"/>
      <c r="G697" s="1895"/>
      <c r="H697" s="1895"/>
      <c r="I697" s="1895"/>
      <c r="J697" s="1895"/>
      <c r="K697" s="1895"/>
    </row>
    <row r="698" spans="1:11" ht="15.75" customHeight="1">
      <c r="A698" s="1895"/>
      <c r="B698" s="1895"/>
      <c r="C698" s="1895"/>
      <c r="D698" s="1895"/>
      <c r="E698" s="1895"/>
      <c r="F698" s="1895"/>
      <c r="G698" s="1895"/>
      <c r="H698" s="1895"/>
      <c r="I698" s="1895"/>
      <c r="J698" s="1895"/>
      <c r="K698" s="1895"/>
    </row>
    <row r="699" spans="1:11" ht="15.75" customHeight="1">
      <c r="A699" s="1895"/>
      <c r="B699" s="1895"/>
      <c r="C699" s="1895"/>
      <c r="D699" s="1895"/>
      <c r="E699" s="1895"/>
      <c r="F699" s="1895"/>
      <c r="G699" s="1895"/>
      <c r="H699" s="1895"/>
      <c r="I699" s="1895"/>
      <c r="J699" s="1895"/>
      <c r="K699" s="1895"/>
    </row>
    <row r="700" spans="1:11" ht="15.75" customHeight="1">
      <c r="A700" s="1895"/>
      <c r="B700" s="1895"/>
      <c r="C700" s="1895"/>
      <c r="D700" s="1895"/>
      <c r="E700" s="1895"/>
      <c r="F700" s="1895"/>
      <c r="G700" s="1895"/>
      <c r="H700" s="1895"/>
      <c r="I700" s="1895"/>
      <c r="J700" s="1895"/>
      <c r="K700" s="1895"/>
    </row>
    <row r="701" spans="1:11" ht="15.75" customHeight="1">
      <c r="A701" s="1895"/>
      <c r="B701" s="1895"/>
      <c r="C701" s="1895"/>
      <c r="D701" s="1895"/>
      <c r="E701" s="1895"/>
      <c r="F701" s="1895"/>
      <c r="G701" s="1895"/>
      <c r="H701" s="1895"/>
      <c r="I701" s="1895"/>
      <c r="J701" s="1895"/>
      <c r="K701" s="1895"/>
    </row>
    <row r="702" spans="1:11" ht="15.75" customHeight="1">
      <c r="A702" s="1895"/>
      <c r="B702" s="1895"/>
      <c r="C702" s="1895"/>
      <c r="D702" s="1895"/>
      <c r="E702" s="1895"/>
      <c r="F702" s="1895"/>
      <c r="G702" s="1895"/>
      <c r="H702" s="1895"/>
      <c r="I702" s="1895"/>
      <c r="J702" s="1895"/>
      <c r="K702" s="1895"/>
    </row>
    <row r="703" spans="1:11" ht="15.75" customHeight="1">
      <c r="A703" s="1895"/>
      <c r="B703" s="1895"/>
      <c r="C703" s="1895"/>
      <c r="D703" s="1895"/>
      <c r="E703" s="1895"/>
      <c r="F703" s="1895"/>
      <c r="G703" s="1895"/>
      <c r="H703" s="1895"/>
      <c r="I703" s="1895"/>
      <c r="J703" s="1895"/>
      <c r="K703" s="1895"/>
    </row>
    <row r="704" spans="1:11" ht="15.75" customHeight="1">
      <c r="A704" s="1895"/>
      <c r="B704" s="1895"/>
      <c r="C704" s="1895"/>
      <c r="D704" s="1895"/>
      <c r="E704" s="1895"/>
      <c r="F704" s="1895"/>
      <c r="G704" s="1895"/>
      <c r="H704" s="1895"/>
      <c r="I704" s="1895"/>
      <c r="J704" s="1895"/>
      <c r="K704" s="1895"/>
    </row>
    <row r="705" spans="1:11" ht="15.75" customHeight="1">
      <c r="A705" s="1895"/>
      <c r="B705" s="1895"/>
      <c r="C705" s="1895"/>
      <c r="D705" s="1895"/>
      <c r="E705" s="1895"/>
      <c r="F705" s="1895"/>
      <c r="G705" s="1895"/>
      <c r="H705" s="1895"/>
      <c r="I705" s="1895"/>
      <c r="J705" s="1895"/>
      <c r="K705" s="1895"/>
    </row>
    <row r="706" spans="1:11" ht="15.75" customHeight="1">
      <c r="A706" s="1895"/>
      <c r="B706" s="1895"/>
      <c r="C706" s="1895"/>
      <c r="D706" s="1895"/>
      <c r="E706" s="1895"/>
      <c r="F706" s="1895"/>
      <c r="G706" s="1895"/>
      <c r="H706" s="1895"/>
      <c r="I706" s="1895"/>
      <c r="J706" s="1895"/>
      <c r="K706" s="1895"/>
    </row>
    <row r="707" spans="1:11" ht="15.75" customHeight="1">
      <c r="A707" s="1895"/>
      <c r="B707" s="1895"/>
      <c r="C707" s="1895"/>
      <c r="D707" s="1895"/>
      <c r="E707" s="1895"/>
      <c r="F707" s="1895"/>
      <c r="G707" s="1895"/>
      <c r="H707" s="1895"/>
      <c r="I707" s="1895"/>
      <c r="J707" s="1895"/>
      <c r="K707" s="1895"/>
    </row>
    <row r="708" spans="1:11" ht="15.75" customHeight="1">
      <c r="A708" s="1895"/>
      <c r="B708" s="1895"/>
      <c r="C708" s="1895"/>
      <c r="D708" s="1895"/>
      <c r="E708" s="1895"/>
      <c r="F708" s="1895"/>
      <c r="G708" s="1895"/>
      <c r="H708" s="1895"/>
      <c r="I708" s="1895"/>
      <c r="J708" s="1895"/>
      <c r="K708" s="1895"/>
    </row>
    <row r="709" spans="1:11" ht="15.75" customHeight="1">
      <c r="A709" s="1895"/>
      <c r="B709" s="1895"/>
      <c r="C709" s="1895"/>
      <c r="D709" s="1895"/>
      <c r="E709" s="1895"/>
      <c r="F709" s="1895"/>
      <c r="G709" s="1895"/>
      <c r="H709" s="1895"/>
      <c r="I709" s="1895"/>
      <c r="J709" s="1895"/>
      <c r="K709" s="1895"/>
    </row>
    <row r="710" spans="1:11" ht="15.75" customHeight="1">
      <c r="A710" s="1895"/>
      <c r="B710" s="1895"/>
      <c r="C710" s="1895"/>
      <c r="D710" s="1895"/>
      <c r="E710" s="1895"/>
      <c r="F710" s="1895"/>
      <c r="G710" s="1895"/>
      <c r="H710" s="1895"/>
      <c r="I710" s="1895"/>
      <c r="J710" s="1895"/>
      <c r="K710" s="1895"/>
    </row>
    <row r="711" spans="1:11" ht="15.75" customHeight="1">
      <c r="A711" s="1895"/>
      <c r="B711" s="1895"/>
      <c r="C711" s="1895"/>
      <c r="D711" s="1895"/>
      <c r="E711" s="1895"/>
      <c r="F711" s="1895"/>
      <c r="G711" s="1895"/>
      <c r="H711" s="1895"/>
      <c r="I711" s="1895"/>
      <c r="J711" s="1895"/>
      <c r="K711" s="1895"/>
    </row>
    <row r="712" spans="1:11" ht="15.75" customHeight="1">
      <c r="A712" s="1895"/>
      <c r="B712" s="1895"/>
      <c r="C712" s="1895"/>
      <c r="D712" s="1895"/>
      <c r="E712" s="1895"/>
      <c r="F712" s="1895"/>
      <c r="G712" s="1895"/>
      <c r="H712" s="1895"/>
      <c r="I712" s="1895"/>
      <c r="J712" s="1895"/>
      <c r="K712" s="1895"/>
    </row>
    <row r="713" spans="1:11" ht="15.75" customHeight="1">
      <c r="A713" s="1895"/>
      <c r="B713" s="1895"/>
      <c r="C713" s="1895"/>
      <c r="D713" s="1895"/>
      <c r="E713" s="1895"/>
      <c r="F713" s="1895"/>
      <c r="G713" s="1895"/>
      <c r="H713" s="1895"/>
      <c r="I713" s="1895"/>
      <c r="J713" s="1895"/>
      <c r="K713" s="1895"/>
    </row>
    <row r="714" spans="1:11" ht="15.75" customHeight="1">
      <c r="A714" s="1895"/>
      <c r="B714" s="1895"/>
      <c r="C714" s="1895"/>
      <c r="D714" s="1895"/>
      <c r="E714" s="1895"/>
      <c r="F714" s="1895"/>
      <c r="G714" s="1895"/>
      <c r="H714" s="1895"/>
      <c r="I714" s="1895"/>
      <c r="J714" s="1895"/>
      <c r="K714" s="1895"/>
    </row>
    <row r="715" spans="1:11" ht="15.75" customHeight="1">
      <c r="A715" s="1895"/>
      <c r="B715" s="1895"/>
      <c r="C715" s="1895"/>
      <c r="D715" s="1895"/>
      <c r="E715" s="1895"/>
      <c r="F715" s="1895"/>
      <c r="G715" s="1895"/>
      <c r="H715" s="1895"/>
      <c r="I715" s="1895"/>
      <c r="J715" s="1895"/>
      <c r="K715" s="1895"/>
    </row>
    <row r="716" spans="1:11" ht="15.75" customHeight="1">
      <c r="A716" s="1895"/>
      <c r="B716" s="1895"/>
      <c r="C716" s="1895"/>
      <c r="D716" s="1895"/>
      <c r="E716" s="1895"/>
      <c r="F716" s="1895"/>
      <c r="G716" s="1895"/>
      <c r="H716" s="1895"/>
      <c r="I716" s="1895"/>
      <c r="J716" s="1895"/>
      <c r="K716" s="1895"/>
    </row>
    <row r="717" spans="1:11" ht="15.75" customHeight="1">
      <c r="A717" s="1895"/>
      <c r="B717" s="1895"/>
      <c r="C717" s="1895"/>
      <c r="D717" s="1895"/>
      <c r="E717" s="1895"/>
      <c r="F717" s="1895"/>
      <c r="G717" s="1895"/>
      <c r="H717" s="1895"/>
      <c r="I717" s="1895"/>
      <c r="J717" s="1895"/>
      <c r="K717" s="1895"/>
    </row>
    <row r="718" spans="1:11" ht="15.75" customHeight="1">
      <c r="A718" s="1895"/>
      <c r="B718" s="1895"/>
      <c r="C718" s="1895"/>
      <c r="D718" s="1895"/>
      <c r="E718" s="1895"/>
      <c r="F718" s="1895"/>
      <c r="G718" s="1895"/>
      <c r="H718" s="1895"/>
      <c r="I718" s="1895"/>
      <c r="J718" s="1895"/>
      <c r="K718" s="1895"/>
    </row>
    <row r="719" spans="1:11" ht="15.75" customHeight="1">
      <c r="A719" s="1895"/>
      <c r="B719" s="1895"/>
      <c r="C719" s="1895"/>
      <c r="D719" s="1895"/>
      <c r="E719" s="1895"/>
      <c r="F719" s="1895"/>
      <c r="G719" s="1895"/>
      <c r="H719" s="1895"/>
      <c r="I719" s="1895"/>
      <c r="J719" s="1895"/>
      <c r="K719" s="1895"/>
    </row>
    <row r="720" spans="1:11" ht="15.75" customHeight="1">
      <c r="A720" s="1895"/>
      <c r="B720" s="1895"/>
      <c r="C720" s="1895"/>
      <c r="D720" s="1895"/>
      <c r="E720" s="1895"/>
      <c r="F720" s="1895"/>
      <c r="G720" s="1895"/>
      <c r="H720" s="1895"/>
      <c r="I720" s="1895"/>
      <c r="J720" s="1895"/>
      <c r="K720" s="1895"/>
    </row>
    <row r="721" spans="1:11" ht="15.75" customHeight="1">
      <c r="A721" s="1895"/>
      <c r="B721" s="1895"/>
      <c r="C721" s="1895"/>
      <c r="D721" s="1895"/>
      <c r="E721" s="1895"/>
      <c r="F721" s="1895"/>
      <c r="G721" s="1895"/>
      <c r="H721" s="1895"/>
      <c r="I721" s="1895"/>
      <c r="J721" s="1895"/>
      <c r="K721" s="1895"/>
    </row>
    <row r="722" spans="1:11" ht="15.75" customHeight="1">
      <c r="A722" s="1895"/>
      <c r="B722" s="1895"/>
      <c r="C722" s="1895"/>
      <c r="D722" s="1895"/>
      <c r="E722" s="1895"/>
      <c r="F722" s="1895"/>
      <c r="G722" s="1895"/>
      <c r="H722" s="1895"/>
      <c r="I722" s="1895"/>
      <c r="J722" s="1895"/>
      <c r="K722" s="1895"/>
    </row>
    <row r="723" spans="1:11" ht="15.75" customHeight="1">
      <c r="A723" s="1895"/>
      <c r="B723" s="1895"/>
      <c r="C723" s="1895"/>
      <c r="D723" s="1895"/>
      <c r="E723" s="1895"/>
      <c r="F723" s="1895"/>
      <c r="G723" s="1895"/>
      <c r="H723" s="1895"/>
      <c r="I723" s="1895"/>
      <c r="J723" s="1895"/>
      <c r="K723" s="1895"/>
    </row>
    <row r="724" spans="1:11" ht="15.75" customHeight="1">
      <c r="A724" s="1895"/>
      <c r="B724" s="1895"/>
      <c r="C724" s="1895"/>
      <c r="D724" s="1895"/>
      <c r="E724" s="1895"/>
      <c r="F724" s="1895"/>
      <c r="G724" s="1895"/>
      <c r="H724" s="1895"/>
      <c r="I724" s="1895"/>
      <c r="J724" s="1895"/>
      <c r="K724" s="1895"/>
    </row>
    <row r="725" spans="1:11" ht="15.75" customHeight="1">
      <c r="A725" s="1895"/>
      <c r="B725" s="1895"/>
      <c r="C725" s="1895"/>
      <c r="D725" s="1895"/>
      <c r="E725" s="1895"/>
      <c r="F725" s="1895"/>
      <c r="G725" s="1895"/>
      <c r="H725" s="1895"/>
      <c r="I725" s="1895"/>
      <c r="J725" s="1895"/>
      <c r="K725" s="1895"/>
    </row>
    <row r="726" spans="1:11" ht="15.75" customHeight="1">
      <c r="A726" s="1895"/>
      <c r="B726" s="1895"/>
      <c r="C726" s="1895"/>
      <c r="D726" s="1895"/>
      <c r="E726" s="1895"/>
      <c r="F726" s="1895"/>
      <c r="G726" s="1895"/>
      <c r="H726" s="1895"/>
      <c r="I726" s="1895"/>
      <c r="J726" s="1895"/>
      <c r="K726" s="1895"/>
    </row>
    <row r="727" spans="1:11" ht="15.75" customHeight="1">
      <c r="A727" s="1895"/>
      <c r="B727" s="1895"/>
      <c r="C727" s="1895"/>
      <c r="D727" s="1895"/>
      <c r="E727" s="1895"/>
      <c r="F727" s="1895"/>
      <c r="G727" s="1895"/>
      <c r="H727" s="1895"/>
      <c r="I727" s="1895"/>
      <c r="J727" s="1895"/>
      <c r="K727" s="1895"/>
    </row>
    <row r="728" spans="1:11" ht="15.75" customHeight="1">
      <c r="A728" s="1895"/>
      <c r="B728" s="1895"/>
      <c r="C728" s="1895"/>
      <c r="D728" s="1895"/>
      <c r="E728" s="1895"/>
      <c r="F728" s="1895"/>
      <c r="G728" s="1895"/>
      <c r="H728" s="1895"/>
      <c r="I728" s="1895"/>
      <c r="J728" s="1895"/>
      <c r="K728" s="1895"/>
    </row>
    <row r="729" spans="1:11" ht="15.75" customHeight="1">
      <c r="A729" s="1895"/>
      <c r="B729" s="1895"/>
      <c r="C729" s="1895"/>
      <c r="D729" s="1895"/>
      <c r="E729" s="1895"/>
      <c r="F729" s="1895"/>
      <c r="G729" s="1895"/>
      <c r="H729" s="1895"/>
      <c r="I729" s="1895"/>
      <c r="J729" s="1895"/>
      <c r="K729" s="1895"/>
    </row>
    <row r="730" spans="1:11" ht="15.75" customHeight="1">
      <c r="A730" s="1895"/>
      <c r="B730" s="1895"/>
      <c r="C730" s="1895"/>
      <c r="D730" s="1895"/>
      <c r="E730" s="1895"/>
      <c r="F730" s="1895"/>
      <c r="G730" s="1895"/>
      <c r="H730" s="1895"/>
      <c r="I730" s="1895"/>
      <c r="J730" s="1895"/>
      <c r="K730" s="1895"/>
    </row>
    <row r="731" spans="1:11" ht="15.75" customHeight="1">
      <c r="A731" s="1895"/>
      <c r="B731" s="1895"/>
      <c r="C731" s="1895"/>
      <c r="D731" s="1895"/>
      <c r="E731" s="1895"/>
      <c r="F731" s="1895"/>
      <c r="G731" s="1895"/>
      <c r="H731" s="1895"/>
      <c r="I731" s="1895"/>
      <c r="J731" s="1895"/>
      <c r="K731" s="1895"/>
    </row>
    <row r="732" spans="1:11" ht="15.75" customHeight="1">
      <c r="A732" s="1895"/>
      <c r="B732" s="1895"/>
      <c r="C732" s="1895"/>
      <c r="D732" s="1895"/>
      <c r="E732" s="1895"/>
      <c r="F732" s="1895"/>
      <c r="G732" s="1895"/>
      <c r="H732" s="1895"/>
      <c r="I732" s="1895"/>
      <c r="J732" s="1895"/>
      <c r="K732" s="1895"/>
    </row>
    <row r="733" spans="1:11" ht="15.75" customHeight="1">
      <c r="A733" s="1895"/>
      <c r="B733" s="1895"/>
      <c r="C733" s="1895"/>
      <c r="D733" s="1895"/>
      <c r="E733" s="1895"/>
      <c r="F733" s="1895"/>
      <c r="G733" s="1895"/>
      <c r="H733" s="1895"/>
      <c r="I733" s="1895"/>
      <c r="J733" s="1895"/>
      <c r="K733" s="1895"/>
    </row>
    <row r="734" spans="1:11" ht="15.75" customHeight="1">
      <c r="A734" s="1895"/>
      <c r="B734" s="1895"/>
      <c r="C734" s="1895"/>
      <c r="D734" s="1895"/>
      <c r="E734" s="1895"/>
      <c r="F734" s="1895"/>
      <c r="G734" s="1895"/>
      <c r="H734" s="1895"/>
      <c r="I734" s="1895"/>
      <c r="J734" s="1895"/>
      <c r="K734" s="1895"/>
    </row>
    <row r="735" spans="1:11" ht="15.75" customHeight="1">
      <c r="A735" s="1895"/>
      <c r="B735" s="1895"/>
      <c r="C735" s="1895"/>
      <c r="D735" s="1895"/>
      <c r="E735" s="1895"/>
      <c r="F735" s="1895"/>
      <c r="G735" s="1895"/>
      <c r="H735" s="1895"/>
      <c r="I735" s="1895"/>
      <c r="J735" s="1895"/>
      <c r="K735" s="1895"/>
    </row>
    <row r="736" spans="1:11" ht="15.75" customHeight="1">
      <c r="A736" s="1895"/>
      <c r="B736" s="1895"/>
      <c r="C736" s="1895"/>
      <c r="D736" s="1895"/>
      <c r="E736" s="1895"/>
      <c r="F736" s="1895"/>
      <c r="G736" s="1895"/>
      <c r="H736" s="1895"/>
      <c r="I736" s="1895"/>
      <c r="J736" s="1895"/>
      <c r="K736" s="1895"/>
    </row>
    <row r="737" spans="1:11" ht="15.75" customHeight="1">
      <c r="A737" s="1895"/>
      <c r="B737" s="1895"/>
      <c r="C737" s="1895"/>
      <c r="D737" s="1895"/>
      <c r="E737" s="1895"/>
      <c r="F737" s="1895"/>
      <c r="G737" s="1895"/>
      <c r="H737" s="1895"/>
      <c r="I737" s="1895"/>
      <c r="J737" s="1895"/>
      <c r="K737" s="1895"/>
    </row>
    <row r="738" spans="1:11" ht="15.75" customHeight="1">
      <c r="A738" s="1895"/>
      <c r="B738" s="1895"/>
      <c r="C738" s="1895"/>
      <c r="D738" s="1895"/>
      <c r="E738" s="1895"/>
      <c r="F738" s="1895"/>
      <c r="G738" s="1895"/>
      <c r="H738" s="1895"/>
      <c r="I738" s="1895"/>
      <c r="J738" s="1895"/>
      <c r="K738" s="1895"/>
    </row>
    <row r="739" spans="1:11" ht="15.75" customHeight="1">
      <c r="A739" s="1895"/>
      <c r="B739" s="1895"/>
      <c r="C739" s="1895"/>
      <c r="D739" s="1895"/>
      <c r="E739" s="1895"/>
      <c r="F739" s="1895"/>
      <c r="G739" s="1895"/>
      <c r="H739" s="1895"/>
      <c r="I739" s="1895"/>
      <c r="J739" s="1895"/>
      <c r="K739" s="1895"/>
    </row>
    <row r="740" spans="1:11" ht="15.75" customHeight="1">
      <c r="A740" s="1895"/>
      <c r="B740" s="1895"/>
      <c r="C740" s="1895"/>
      <c r="D740" s="1895"/>
      <c r="E740" s="1895"/>
      <c r="F740" s="1895"/>
      <c r="G740" s="1895"/>
      <c r="H740" s="1895"/>
      <c r="I740" s="1895"/>
      <c r="J740" s="1895"/>
      <c r="K740" s="1895"/>
    </row>
    <row r="741" spans="1:11" ht="15.75" customHeight="1">
      <c r="A741" s="1895"/>
      <c r="B741" s="1895"/>
      <c r="C741" s="1895"/>
      <c r="D741" s="1895"/>
      <c r="E741" s="1895"/>
      <c r="F741" s="1895"/>
      <c r="G741" s="1895"/>
      <c r="H741" s="1895"/>
      <c r="I741" s="1895"/>
      <c r="J741" s="1895"/>
      <c r="K741" s="1895"/>
    </row>
    <row r="742" spans="1:11" ht="15.75" customHeight="1">
      <c r="A742" s="1895"/>
      <c r="B742" s="1895"/>
      <c r="C742" s="1895"/>
      <c r="D742" s="1895"/>
      <c r="E742" s="1895"/>
      <c r="F742" s="1895"/>
      <c r="G742" s="1895"/>
      <c r="H742" s="1895"/>
      <c r="I742" s="1895"/>
      <c r="J742" s="1895"/>
      <c r="K742" s="1895"/>
    </row>
    <row r="743" spans="1:11" ht="15.75" customHeight="1">
      <c r="A743" s="1895"/>
      <c r="B743" s="1895"/>
      <c r="C743" s="1895"/>
      <c r="D743" s="1895"/>
      <c r="E743" s="1895"/>
      <c r="F743" s="1895"/>
      <c r="G743" s="1895"/>
      <c r="H743" s="1895"/>
      <c r="I743" s="1895"/>
      <c r="J743" s="1895"/>
      <c r="K743" s="1895"/>
    </row>
    <row r="744" spans="1:11" ht="15.75" customHeight="1">
      <c r="A744" s="1895"/>
      <c r="B744" s="1895"/>
      <c r="C744" s="1895"/>
      <c r="D744" s="1895"/>
      <c r="E744" s="1895"/>
      <c r="F744" s="1895"/>
      <c r="G744" s="1895"/>
      <c r="H744" s="1895"/>
      <c r="I744" s="1895"/>
      <c r="J744" s="1895"/>
      <c r="K744" s="1895"/>
    </row>
    <row r="745" spans="1:11" ht="15.75" customHeight="1">
      <c r="A745" s="1895"/>
      <c r="B745" s="1895"/>
      <c r="C745" s="1895"/>
      <c r="D745" s="1895"/>
      <c r="E745" s="1895"/>
      <c r="F745" s="1895"/>
      <c r="G745" s="1895"/>
      <c r="H745" s="1895"/>
      <c r="I745" s="1895"/>
      <c r="J745" s="1895"/>
      <c r="K745" s="1895"/>
    </row>
    <row r="746" spans="1:11" ht="15.75" customHeight="1">
      <c r="A746" s="1895"/>
      <c r="B746" s="1895"/>
      <c r="C746" s="1895"/>
      <c r="D746" s="1895"/>
      <c r="E746" s="1895"/>
      <c r="F746" s="1895"/>
      <c r="G746" s="1895"/>
      <c r="H746" s="1895"/>
      <c r="I746" s="1895"/>
      <c r="J746" s="1895"/>
      <c r="K746" s="1895"/>
    </row>
    <row r="747" spans="1:11" ht="15.75" customHeight="1">
      <c r="A747" s="1895"/>
      <c r="B747" s="1895"/>
      <c r="C747" s="1895"/>
      <c r="D747" s="1895"/>
      <c r="E747" s="1895"/>
      <c r="F747" s="1895"/>
      <c r="G747" s="1895"/>
      <c r="H747" s="1895"/>
      <c r="I747" s="1895"/>
      <c r="J747" s="1895"/>
      <c r="K747" s="1895"/>
    </row>
    <row r="748" spans="1:11" ht="15.75" customHeight="1">
      <c r="A748" s="1895"/>
      <c r="B748" s="1895"/>
      <c r="C748" s="1895"/>
      <c r="D748" s="1895"/>
      <c r="E748" s="1895"/>
      <c r="F748" s="1895"/>
      <c r="G748" s="1895"/>
      <c r="H748" s="1895"/>
      <c r="I748" s="1895"/>
      <c r="J748" s="1895"/>
      <c r="K748" s="1895"/>
    </row>
    <row r="749" spans="1:11" ht="15.75" customHeight="1">
      <c r="A749" s="1895"/>
      <c r="B749" s="1895"/>
      <c r="C749" s="1895"/>
      <c r="D749" s="1895"/>
      <c r="E749" s="1895"/>
      <c r="F749" s="1895"/>
      <c r="G749" s="1895"/>
      <c r="H749" s="1895"/>
      <c r="I749" s="1895"/>
      <c r="J749" s="1895"/>
      <c r="K749" s="1895"/>
    </row>
    <row r="750" spans="1:11" ht="15.75" customHeight="1">
      <c r="A750" s="1895"/>
      <c r="B750" s="1895"/>
      <c r="C750" s="1895"/>
      <c r="D750" s="1895"/>
      <c r="E750" s="1895"/>
      <c r="F750" s="1895"/>
      <c r="G750" s="1895"/>
      <c r="H750" s="1895"/>
      <c r="I750" s="1895"/>
      <c r="J750" s="1895"/>
      <c r="K750" s="1895"/>
    </row>
    <row r="751" spans="1:11" ht="15.75" customHeight="1">
      <c r="A751" s="1895"/>
      <c r="B751" s="1895"/>
      <c r="C751" s="1895"/>
      <c r="D751" s="1895"/>
      <c r="E751" s="1895"/>
      <c r="F751" s="1895"/>
      <c r="G751" s="1895"/>
      <c r="H751" s="1895"/>
      <c r="I751" s="1895"/>
      <c r="J751" s="1895"/>
      <c r="K751" s="1895"/>
    </row>
    <row r="752" spans="1:11" ht="15.75" customHeight="1">
      <c r="A752" s="1895"/>
      <c r="B752" s="1895"/>
      <c r="C752" s="1895"/>
      <c r="D752" s="1895"/>
      <c r="E752" s="1895"/>
      <c r="F752" s="1895"/>
      <c r="G752" s="1895"/>
      <c r="H752" s="1895"/>
      <c r="I752" s="1895"/>
      <c r="J752" s="1895"/>
      <c r="K752" s="1895"/>
    </row>
    <row r="753" spans="1:11" ht="15.75" customHeight="1">
      <c r="A753" s="1895"/>
      <c r="B753" s="1895"/>
      <c r="C753" s="1895"/>
      <c r="D753" s="1895"/>
      <c r="E753" s="1895"/>
      <c r="F753" s="1895"/>
      <c r="G753" s="1895"/>
      <c r="H753" s="1895"/>
      <c r="I753" s="1895"/>
      <c r="J753" s="1895"/>
      <c r="K753" s="1895"/>
    </row>
    <row r="754" spans="1:11" ht="15.75" customHeight="1">
      <c r="A754" s="1895"/>
      <c r="B754" s="1895"/>
      <c r="C754" s="1895"/>
      <c r="D754" s="1895"/>
      <c r="E754" s="1895"/>
      <c r="F754" s="1895"/>
      <c r="G754" s="1895"/>
      <c r="H754" s="1895"/>
      <c r="I754" s="1895"/>
      <c r="J754" s="1895"/>
      <c r="K754" s="1895"/>
    </row>
    <row r="755" spans="1:11" ht="15.75" customHeight="1">
      <c r="A755" s="1895"/>
      <c r="B755" s="1895"/>
      <c r="C755" s="1895"/>
      <c r="D755" s="1895"/>
      <c r="E755" s="1895"/>
      <c r="F755" s="1895"/>
      <c r="G755" s="1895"/>
      <c r="H755" s="1895"/>
      <c r="I755" s="1895"/>
      <c r="J755" s="1895"/>
      <c r="K755" s="1895"/>
    </row>
    <row r="756" spans="1:11" ht="15.75" customHeight="1">
      <c r="A756" s="1895"/>
      <c r="B756" s="1895"/>
      <c r="C756" s="1895"/>
      <c r="D756" s="1895"/>
      <c r="E756" s="1895"/>
      <c r="F756" s="1895"/>
      <c r="G756" s="1895"/>
      <c r="H756" s="1895"/>
      <c r="I756" s="1895"/>
      <c r="J756" s="1895"/>
      <c r="K756" s="1895"/>
    </row>
    <row r="757" spans="1:11" ht="15.75" customHeight="1">
      <c r="A757" s="1895"/>
      <c r="B757" s="1895"/>
      <c r="C757" s="1895"/>
      <c r="D757" s="1895"/>
      <c r="E757" s="1895"/>
      <c r="F757" s="1895"/>
      <c r="G757" s="1895"/>
      <c r="H757" s="1895"/>
      <c r="I757" s="1895"/>
      <c r="J757" s="1895"/>
      <c r="K757" s="1895"/>
    </row>
    <row r="758" spans="1:11" ht="15.75" customHeight="1">
      <c r="A758" s="1895"/>
      <c r="B758" s="1895"/>
      <c r="C758" s="1895"/>
      <c r="D758" s="1895"/>
      <c r="E758" s="1895"/>
      <c r="F758" s="1895"/>
      <c r="G758" s="1895"/>
      <c r="H758" s="1895"/>
      <c r="I758" s="1895"/>
      <c r="J758" s="1895"/>
      <c r="K758" s="1895"/>
    </row>
    <row r="759" spans="1:11" ht="15.75" customHeight="1">
      <c r="A759" s="1895"/>
      <c r="B759" s="1895"/>
      <c r="C759" s="1895"/>
      <c r="D759" s="1895"/>
      <c r="E759" s="1895"/>
      <c r="F759" s="1895"/>
      <c r="G759" s="1895"/>
      <c r="H759" s="1895"/>
      <c r="I759" s="1895"/>
      <c r="J759" s="1895"/>
      <c r="K759" s="1895"/>
    </row>
    <row r="760" spans="1:11" ht="15.75" customHeight="1">
      <c r="A760" s="1895"/>
      <c r="B760" s="1895"/>
      <c r="C760" s="1895"/>
      <c r="D760" s="1895"/>
      <c r="E760" s="1895"/>
      <c r="F760" s="1895"/>
      <c r="G760" s="1895"/>
      <c r="H760" s="1895"/>
      <c r="I760" s="1895"/>
      <c r="J760" s="1895"/>
      <c r="K760" s="1895"/>
    </row>
    <row r="761" spans="1:11" ht="15.75" customHeight="1">
      <c r="A761" s="1895"/>
      <c r="B761" s="1895"/>
      <c r="C761" s="1895"/>
      <c r="D761" s="1895"/>
      <c r="E761" s="1895"/>
      <c r="F761" s="1895"/>
      <c r="G761" s="1895"/>
      <c r="H761" s="1895"/>
      <c r="I761" s="1895"/>
      <c r="J761" s="1895"/>
      <c r="K761" s="1895"/>
    </row>
    <row r="762" spans="1:11" ht="15.75" customHeight="1">
      <c r="A762" s="1895"/>
      <c r="B762" s="1895"/>
      <c r="C762" s="1895"/>
      <c r="D762" s="1895"/>
      <c r="E762" s="1895"/>
      <c r="F762" s="1895"/>
      <c r="G762" s="1895"/>
      <c r="H762" s="1895"/>
      <c r="I762" s="1895"/>
      <c r="J762" s="1895"/>
      <c r="K762" s="1895"/>
    </row>
    <row r="763" spans="1:11" ht="15.75" customHeight="1">
      <c r="A763" s="1895"/>
      <c r="B763" s="1895"/>
      <c r="C763" s="1895"/>
      <c r="D763" s="1895"/>
      <c r="E763" s="1895"/>
      <c r="F763" s="1895"/>
      <c r="G763" s="1895"/>
      <c r="H763" s="1895"/>
      <c r="I763" s="1895"/>
      <c r="J763" s="1895"/>
      <c r="K763" s="1895"/>
    </row>
    <row r="764" spans="1:11" ht="15.75" customHeight="1">
      <c r="A764" s="1895"/>
      <c r="B764" s="1895"/>
      <c r="C764" s="1895"/>
      <c r="D764" s="1895"/>
      <c r="E764" s="1895"/>
      <c r="F764" s="1895"/>
      <c r="G764" s="1895"/>
      <c r="H764" s="1895"/>
      <c r="I764" s="1895"/>
      <c r="J764" s="1895"/>
      <c r="K764" s="1895"/>
    </row>
    <row r="765" spans="1:11" ht="15.75" customHeight="1">
      <c r="A765" s="1895"/>
      <c r="B765" s="1895"/>
      <c r="C765" s="1895"/>
      <c r="D765" s="1895"/>
      <c r="E765" s="1895"/>
      <c r="F765" s="1895"/>
      <c r="G765" s="1895"/>
      <c r="H765" s="1895"/>
      <c r="I765" s="1895"/>
      <c r="J765" s="1895"/>
      <c r="K765" s="1895"/>
    </row>
    <row r="766" spans="1:11" ht="15.75" customHeight="1">
      <c r="A766" s="1895"/>
      <c r="B766" s="1895"/>
      <c r="C766" s="1895"/>
      <c r="D766" s="1895"/>
      <c r="E766" s="1895"/>
      <c r="F766" s="1895"/>
      <c r="G766" s="1895"/>
      <c r="H766" s="1895"/>
      <c r="I766" s="1895"/>
      <c r="J766" s="1895"/>
      <c r="K766" s="1895"/>
    </row>
    <row r="767" spans="1:11" ht="15.75" customHeight="1">
      <c r="A767" s="1895"/>
      <c r="B767" s="1895"/>
      <c r="C767" s="1895"/>
      <c r="D767" s="1895"/>
      <c r="E767" s="1895"/>
      <c r="F767" s="1895"/>
      <c r="G767" s="1895"/>
      <c r="H767" s="1895"/>
      <c r="I767" s="1895"/>
      <c r="J767" s="1895"/>
      <c r="K767" s="1895"/>
    </row>
    <row r="768" spans="1:11" ht="15.75" customHeight="1">
      <c r="A768" s="1895"/>
      <c r="B768" s="1895"/>
      <c r="C768" s="1895"/>
      <c r="D768" s="1895"/>
      <c r="E768" s="1895"/>
      <c r="F768" s="1895"/>
      <c r="G768" s="1895"/>
      <c r="H768" s="1895"/>
      <c r="I768" s="1895"/>
      <c r="J768" s="1895"/>
      <c r="K768" s="1895"/>
    </row>
    <row r="769" spans="1:11" ht="15.75" customHeight="1">
      <c r="A769" s="1895"/>
      <c r="B769" s="1895"/>
      <c r="C769" s="1895"/>
      <c r="D769" s="1895"/>
      <c r="E769" s="1895"/>
      <c r="F769" s="1895"/>
      <c r="G769" s="1895"/>
      <c r="H769" s="1895"/>
      <c r="I769" s="1895"/>
      <c r="J769" s="1895"/>
      <c r="K769" s="1895"/>
    </row>
    <row r="770" spans="1:11" ht="15.75" customHeight="1">
      <c r="A770" s="1895"/>
      <c r="B770" s="1895"/>
      <c r="C770" s="1895"/>
      <c r="D770" s="1895"/>
      <c r="E770" s="1895"/>
      <c r="F770" s="1895"/>
      <c r="G770" s="1895"/>
      <c r="H770" s="1895"/>
      <c r="I770" s="1895"/>
      <c r="J770" s="1895"/>
      <c r="K770" s="1895"/>
    </row>
    <row r="771" spans="1:11" ht="15.75" customHeight="1">
      <c r="A771" s="1895"/>
      <c r="B771" s="1895"/>
      <c r="C771" s="1895"/>
      <c r="D771" s="1895"/>
      <c r="E771" s="1895"/>
      <c r="F771" s="1895"/>
      <c r="G771" s="1895"/>
      <c r="H771" s="1895"/>
      <c r="I771" s="1895"/>
      <c r="J771" s="1895"/>
      <c r="K771" s="1895"/>
    </row>
    <row r="772" spans="1:11" ht="15.75" customHeight="1">
      <c r="A772" s="1895"/>
      <c r="B772" s="1895"/>
      <c r="C772" s="1895"/>
      <c r="D772" s="1895"/>
      <c r="E772" s="1895"/>
      <c r="F772" s="1895"/>
      <c r="G772" s="1895"/>
      <c r="H772" s="1895"/>
      <c r="I772" s="1895"/>
      <c r="J772" s="1895"/>
      <c r="K772" s="1895"/>
    </row>
    <row r="773" spans="1:11" ht="15.75" customHeight="1">
      <c r="A773" s="1895"/>
      <c r="B773" s="1895"/>
      <c r="C773" s="1895"/>
      <c r="D773" s="1895"/>
      <c r="E773" s="1895"/>
      <c r="F773" s="1895"/>
      <c r="G773" s="1895"/>
      <c r="H773" s="1895"/>
      <c r="I773" s="1895"/>
      <c r="J773" s="1895"/>
      <c r="K773" s="1895"/>
    </row>
    <row r="774" spans="1:11" ht="15.75" customHeight="1">
      <c r="A774" s="1895"/>
      <c r="B774" s="1895"/>
      <c r="C774" s="1895"/>
      <c r="D774" s="1895"/>
      <c r="E774" s="1895"/>
      <c r="F774" s="1895"/>
      <c r="G774" s="1895"/>
      <c r="H774" s="1895"/>
      <c r="I774" s="1895"/>
      <c r="J774" s="1895"/>
      <c r="K774" s="1895"/>
    </row>
    <row r="775" spans="1:11" ht="15.75" customHeight="1">
      <c r="A775" s="1895"/>
      <c r="B775" s="1895"/>
      <c r="C775" s="1895"/>
      <c r="D775" s="1895"/>
      <c r="E775" s="1895"/>
      <c r="F775" s="1895"/>
      <c r="G775" s="1895"/>
      <c r="H775" s="1895"/>
      <c r="I775" s="1895"/>
      <c r="J775" s="1895"/>
      <c r="K775" s="1895"/>
    </row>
    <row r="776" spans="1:11" ht="15.75" customHeight="1">
      <c r="A776" s="1895"/>
      <c r="B776" s="1895"/>
      <c r="C776" s="1895"/>
      <c r="D776" s="1895"/>
      <c r="E776" s="1895"/>
      <c r="F776" s="1895"/>
      <c r="G776" s="1895"/>
      <c r="H776" s="1895"/>
      <c r="I776" s="1895"/>
      <c r="J776" s="1895"/>
      <c r="K776" s="1895"/>
    </row>
    <row r="777" spans="1:11" ht="15.75" customHeight="1">
      <c r="A777" s="1895"/>
      <c r="B777" s="1895"/>
      <c r="C777" s="1895"/>
      <c r="D777" s="1895"/>
      <c r="E777" s="1895"/>
      <c r="F777" s="1895"/>
      <c r="G777" s="1895"/>
      <c r="H777" s="1895"/>
      <c r="I777" s="1895"/>
      <c r="J777" s="1895"/>
      <c r="K777" s="1895"/>
    </row>
    <row r="778" spans="1:11" ht="15.75" customHeight="1">
      <c r="A778" s="1895"/>
      <c r="B778" s="1895"/>
      <c r="C778" s="1895"/>
      <c r="D778" s="1895"/>
      <c r="E778" s="1895"/>
      <c r="F778" s="1895"/>
      <c r="G778" s="1895"/>
      <c r="H778" s="1895"/>
      <c r="I778" s="1895"/>
      <c r="J778" s="1895"/>
      <c r="K778" s="1895"/>
    </row>
    <row r="779" spans="1:11" ht="15.75" customHeight="1">
      <c r="A779" s="1895"/>
      <c r="B779" s="1895"/>
      <c r="C779" s="1895"/>
      <c r="D779" s="1895"/>
      <c r="E779" s="1895"/>
      <c r="F779" s="1895"/>
      <c r="G779" s="1895"/>
      <c r="H779" s="1895"/>
      <c r="I779" s="1895"/>
      <c r="J779" s="1895"/>
      <c r="K779" s="1895"/>
    </row>
    <row r="780" spans="1:11" ht="15.75" customHeight="1">
      <c r="A780" s="1895"/>
      <c r="B780" s="1895"/>
      <c r="C780" s="1895"/>
      <c r="D780" s="1895"/>
      <c r="E780" s="1895"/>
      <c r="F780" s="1895"/>
      <c r="G780" s="1895"/>
      <c r="H780" s="1895"/>
      <c r="I780" s="1895"/>
      <c r="J780" s="1895"/>
      <c r="K780" s="1895"/>
    </row>
    <row r="781" spans="1:11" ht="15.75" customHeight="1">
      <c r="A781" s="1895"/>
      <c r="B781" s="1895"/>
      <c r="C781" s="1895"/>
      <c r="D781" s="1895"/>
      <c r="E781" s="1895"/>
      <c r="F781" s="1895"/>
      <c r="G781" s="1895"/>
      <c r="H781" s="1895"/>
      <c r="I781" s="1895"/>
      <c r="J781" s="1895"/>
      <c r="K781" s="1895"/>
    </row>
    <row r="782" spans="1:11" ht="15.75" customHeight="1">
      <c r="A782" s="1895"/>
      <c r="B782" s="1895"/>
      <c r="C782" s="1895"/>
      <c r="D782" s="1895"/>
      <c r="E782" s="1895"/>
      <c r="F782" s="1895"/>
      <c r="G782" s="1895"/>
      <c r="H782" s="1895"/>
      <c r="I782" s="1895"/>
      <c r="J782" s="1895"/>
      <c r="K782" s="1895"/>
    </row>
    <row r="783" spans="1:11" ht="15.75" customHeight="1">
      <c r="A783" s="1895"/>
      <c r="B783" s="1895"/>
      <c r="C783" s="1895"/>
      <c r="D783" s="1895"/>
      <c r="E783" s="1895"/>
      <c r="F783" s="1895"/>
      <c r="G783" s="1895"/>
      <c r="H783" s="1895"/>
      <c r="I783" s="1895"/>
      <c r="J783" s="1895"/>
      <c r="K783" s="1895"/>
    </row>
    <row r="784" spans="1:11" ht="15.75" customHeight="1">
      <c r="A784" s="1895"/>
      <c r="B784" s="1895"/>
      <c r="C784" s="1895"/>
      <c r="D784" s="1895"/>
      <c r="E784" s="1895"/>
      <c r="F784" s="1895"/>
      <c r="G784" s="1895"/>
      <c r="H784" s="1895"/>
      <c r="I784" s="1895"/>
      <c r="J784" s="1895"/>
      <c r="K784" s="1895"/>
    </row>
    <row r="785" spans="1:11" ht="15.75" customHeight="1">
      <c r="A785" s="1895"/>
      <c r="B785" s="1895"/>
      <c r="C785" s="1895"/>
      <c r="D785" s="1895"/>
      <c r="E785" s="1895"/>
      <c r="F785" s="1895"/>
      <c r="G785" s="1895"/>
      <c r="H785" s="1895"/>
      <c r="I785" s="1895"/>
      <c r="J785" s="1895"/>
      <c r="K785" s="1895"/>
    </row>
    <row r="786" spans="1:11" ht="15.75" customHeight="1">
      <c r="A786" s="1895"/>
      <c r="B786" s="1895"/>
      <c r="C786" s="1895"/>
      <c r="D786" s="1895"/>
      <c r="E786" s="1895"/>
      <c r="F786" s="1895"/>
      <c r="G786" s="1895"/>
      <c r="H786" s="1895"/>
      <c r="I786" s="1895"/>
      <c r="J786" s="1895"/>
      <c r="K786" s="1895"/>
    </row>
    <row r="787" spans="1:11" ht="15.75" customHeight="1">
      <c r="A787" s="1895"/>
      <c r="B787" s="1895"/>
      <c r="C787" s="1895"/>
      <c r="D787" s="1895"/>
      <c r="E787" s="1895"/>
      <c r="F787" s="1895"/>
      <c r="G787" s="1895"/>
      <c r="H787" s="1895"/>
      <c r="I787" s="1895"/>
      <c r="J787" s="1895"/>
      <c r="K787" s="1895"/>
    </row>
    <row r="788" spans="1:11" ht="15.75" customHeight="1">
      <c r="A788" s="1895"/>
      <c r="B788" s="1895"/>
      <c r="C788" s="1895"/>
      <c r="D788" s="1895"/>
      <c r="E788" s="1895"/>
      <c r="F788" s="1895"/>
      <c r="G788" s="1895"/>
      <c r="H788" s="1895"/>
      <c r="I788" s="1895"/>
      <c r="J788" s="1895"/>
      <c r="K788" s="1895"/>
    </row>
    <row r="789" spans="1:11" ht="15.75" customHeight="1">
      <c r="A789" s="1895"/>
      <c r="B789" s="1895"/>
      <c r="C789" s="1895"/>
      <c r="D789" s="1895"/>
      <c r="E789" s="1895"/>
      <c r="F789" s="1895"/>
      <c r="G789" s="1895"/>
      <c r="H789" s="1895"/>
      <c r="I789" s="1895"/>
      <c r="J789" s="1895"/>
      <c r="K789" s="1895"/>
    </row>
    <row r="790" spans="1:11" ht="15.75" customHeight="1">
      <c r="A790" s="1895"/>
      <c r="B790" s="1895"/>
      <c r="C790" s="1895"/>
      <c r="D790" s="1895"/>
      <c r="E790" s="1895"/>
      <c r="F790" s="1895"/>
      <c r="G790" s="1895"/>
      <c r="H790" s="1895"/>
      <c r="I790" s="1895"/>
      <c r="J790" s="1895"/>
      <c r="K790" s="1895"/>
    </row>
    <row r="791" spans="1:11" ht="15.75" customHeight="1">
      <c r="A791" s="1895"/>
      <c r="B791" s="1895"/>
      <c r="C791" s="1895"/>
      <c r="D791" s="1895"/>
      <c r="E791" s="1895"/>
      <c r="F791" s="1895"/>
      <c r="G791" s="1895"/>
      <c r="H791" s="1895"/>
      <c r="I791" s="1895"/>
      <c r="J791" s="1895"/>
      <c r="K791" s="1895"/>
    </row>
    <row r="792" spans="1:11" ht="15.75" customHeight="1">
      <c r="A792" s="1895"/>
      <c r="B792" s="1895"/>
      <c r="C792" s="1895"/>
      <c r="D792" s="1895"/>
      <c r="E792" s="1895"/>
      <c r="F792" s="1895"/>
      <c r="G792" s="1895"/>
      <c r="H792" s="1895"/>
      <c r="I792" s="1895"/>
      <c r="J792" s="1895"/>
      <c r="K792" s="1895"/>
    </row>
    <row r="793" spans="1:11" ht="15.75" customHeight="1">
      <c r="A793" s="1895"/>
      <c r="B793" s="1895"/>
      <c r="C793" s="1895"/>
      <c r="D793" s="1895"/>
      <c r="E793" s="1895"/>
      <c r="F793" s="1895"/>
      <c r="G793" s="1895"/>
      <c r="H793" s="1895"/>
      <c r="I793" s="1895"/>
      <c r="J793" s="1895"/>
      <c r="K793" s="1895"/>
    </row>
    <row r="794" spans="1:11" ht="15.75" customHeight="1">
      <c r="A794" s="1895"/>
      <c r="B794" s="1895"/>
      <c r="C794" s="1895"/>
      <c r="D794" s="1895"/>
      <c r="E794" s="1895"/>
      <c r="F794" s="1895"/>
      <c r="G794" s="1895"/>
      <c r="H794" s="1895"/>
      <c r="I794" s="1895"/>
      <c r="J794" s="1895"/>
      <c r="K794" s="1895"/>
    </row>
    <row r="795" spans="1:11" ht="15.75" customHeight="1">
      <c r="A795" s="1895"/>
      <c r="B795" s="1895"/>
      <c r="C795" s="1895"/>
      <c r="D795" s="1895"/>
      <c r="E795" s="1895"/>
      <c r="F795" s="1895"/>
      <c r="G795" s="1895"/>
      <c r="H795" s="1895"/>
      <c r="I795" s="1895"/>
      <c r="J795" s="1895"/>
      <c r="K795" s="1895"/>
    </row>
    <row r="796" spans="1:11" ht="15.75" customHeight="1">
      <c r="A796" s="1895"/>
      <c r="B796" s="1895"/>
      <c r="C796" s="1895"/>
      <c r="D796" s="1895"/>
      <c r="E796" s="1895"/>
      <c r="F796" s="1895"/>
      <c r="G796" s="1895"/>
      <c r="H796" s="1895"/>
      <c r="I796" s="1895"/>
      <c r="J796" s="1895"/>
      <c r="K796" s="1895"/>
    </row>
    <row r="797" spans="1:11" ht="15.75" customHeight="1">
      <c r="A797" s="1895"/>
      <c r="B797" s="1895"/>
      <c r="C797" s="1895"/>
      <c r="D797" s="1895"/>
      <c r="E797" s="1895"/>
      <c r="F797" s="1895"/>
      <c r="G797" s="1895"/>
      <c r="H797" s="1895"/>
      <c r="I797" s="1895"/>
      <c r="J797" s="1895"/>
      <c r="K797" s="1895"/>
    </row>
    <row r="798" spans="1:11" ht="15.75" customHeight="1">
      <c r="A798" s="1895"/>
      <c r="B798" s="1895"/>
      <c r="C798" s="1895"/>
      <c r="D798" s="1895"/>
      <c r="E798" s="1895"/>
      <c r="F798" s="1895"/>
      <c r="G798" s="1895"/>
      <c r="H798" s="1895"/>
      <c r="I798" s="1895"/>
      <c r="J798" s="1895"/>
      <c r="K798" s="1895"/>
    </row>
    <row r="799" spans="1:11" ht="15.75" customHeight="1">
      <c r="A799" s="1895"/>
      <c r="B799" s="1895"/>
      <c r="C799" s="1895"/>
      <c r="D799" s="1895"/>
      <c r="E799" s="1895"/>
      <c r="F799" s="1895"/>
      <c r="G799" s="1895"/>
      <c r="H799" s="1895"/>
      <c r="I799" s="1895"/>
      <c r="J799" s="1895"/>
      <c r="K799" s="1895"/>
    </row>
    <row r="800" spans="1:11" ht="15.75" customHeight="1">
      <c r="A800" s="1895"/>
      <c r="B800" s="1895"/>
      <c r="C800" s="1895"/>
      <c r="D800" s="1895"/>
      <c r="E800" s="1895"/>
      <c r="F800" s="1895"/>
      <c r="G800" s="1895"/>
      <c r="H800" s="1895"/>
      <c r="I800" s="1895"/>
      <c r="J800" s="1895"/>
      <c r="K800" s="1895"/>
    </row>
    <row r="801" spans="1:11" ht="15.75" customHeight="1">
      <c r="A801" s="1895"/>
      <c r="B801" s="1895"/>
      <c r="C801" s="1895"/>
      <c r="D801" s="1895"/>
      <c r="E801" s="1895"/>
      <c r="F801" s="1895"/>
      <c r="G801" s="1895"/>
      <c r="H801" s="1895"/>
      <c r="I801" s="1895"/>
      <c r="J801" s="1895"/>
      <c r="K801" s="1895"/>
    </row>
    <row r="802" spans="1:11" ht="15.75" customHeight="1">
      <c r="A802" s="1895"/>
      <c r="B802" s="1895"/>
      <c r="C802" s="1895"/>
      <c r="D802" s="1895"/>
      <c r="E802" s="1895"/>
      <c r="F802" s="1895"/>
      <c r="G802" s="1895"/>
      <c r="H802" s="1895"/>
      <c r="I802" s="1895"/>
      <c r="J802" s="1895"/>
      <c r="K802" s="1895"/>
    </row>
    <row r="803" spans="1:11" ht="15.75" customHeight="1">
      <c r="A803" s="1895"/>
      <c r="B803" s="1895"/>
      <c r="C803" s="1895"/>
      <c r="D803" s="1895"/>
      <c r="E803" s="1895"/>
      <c r="F803" s="1895"/>
      <c r="G803" s="1895"/>
      <c r="H803" s="1895"/>
      <c r="I803" s="1895"/>
      <c r="J803" s="1895"/>
      <c r="K803" s="1895"/>
    </row>
    <row r="804" spans="1:11" ht="15.75" customHeight="1">
      <c r="A804" s="1895"/>
      <c r="B804" s="1895"/>
      <c r="C804" s="1895"/>
      <c r="D804" s="1895"/>
      <c r="E804" s="1895"/>
      <c r="F804" s="1895"/>
      <c r="G804" s="1895"/>
      <c r="H804" s="1895"/>
      <c r="I804" s="1895"/>
      <c r="J804" s="1895"/>
      <c r="K804" s="1895"/>
    </row>
    <row r="805" spans="1:11" ht="15.75" customHeight="1">
      <c r="A805" s="1895"/>
      <c r="B805" s="1895"/>
      <c r="C805" s="1895"/>
      <c r="D805" s="1895"/>
      <c r="E805" s="1895"/>
      <c r="F805" s="1895"/>
      <c r="G805" s="1895"/>
      <c r="H805" s="1895"/>
      <c r="I805" s="1895"/>
      <c r="J805" s="1895"/>
      <c r="K805" s="1895"/>
    </row>
    <row r="806" spans="1:11" ht="15.75" customHeight="1">
      <c r="A806" s="1895"/>
      <c r="B806" s="1895"/>
      <c r="C806" s="1895"/>
      <c r="D806" s="1895"/>
      <c r="E806" s="1895"/>
      <c r="F806" s="1895"/>
      <c r="G806" s="1895"/>
      <c r="H806" s="1895"/>
      <c r="I806" s="1895"/>
      <c r="J806" s="1895"/>
      <c r="K806" s="1895"/>
    </row>
    <row r="807" spans="1:11" ht="15.75" customHeight="1">
      <c r="A807" s="1895"/>
      <c r="B807" s="1895"/>
      <c r="C807" s="1895"/>
      <c r="D807" s="1895"/>
      <c r="E807" s="1895"/>
      <c r="F807" s="1895"/>
      <c r="G807" s="1895"/>
      <c r="H807" s="1895"/>
      <c r="I807" s="1895"/>
      <c r="J807" s="1895"/>
      <c r="K807" s="1895"/>
    </row>
    <row r="808" spans="1:11" ht="15.75" customHeight="1">
      <c r="A808" s="1895"/>
      <c r="B808" s="1895"/>
      <c r="C808" s="1895"/>
      <c r="D808" s="1895"/>
      <c r="E808" s="1895"/>
      <c r="F808" s="1895"/>
      <c r="G808" s="1895"/>
      <c r="H808" s="1895"/>
      <c r="I808" s="1895"/>
      <c r="J808" s="1895"/>
      <c r="K808" s="1895"/>
    </row>
    <row r="809" spans="1:11" ht="15.75" customHeight="1">
      <c r="A809" s="1895"/>
      <c r="B809" s="1895"/>
      <c r="C809" s="1895"/>
      <c r="D809" s="1895"/>
      <c r="E809" s="1895"/>
      <c r="F809" s="1895"/>
      <c r="G809" s="1895"/>
      <c r="H809" s="1895"/>
      <c r="I809" s="1895"/>
      <c r="J809" s="1895"/>
      <c r="K809" s="1895"/>
    </row>
    <row r="810" spans="1:11" ht="15.75" customHeight="1">
      <c r="A810" s="1895"/>
      <c r="B810" s="1895"/>
      <c r="C810" s="1895"/>
      <c r="D810" s="1895"/>
      <c r="E810" s="1895"/>
      <c r="F810" s="1895"/>
      <c r="G810" s="1895"/>
      <c r="H810" s="1895"/>
      <c r="I810" s="1895"/>
      <c r="J810" s="1895"/>
      <c r="K810" s="1895"/>
    </row>
    <row r="811" spans="1:11" ht="15.75" customHeight="1">
      <c r="A811" s="1895"/>
      <c r="B811" s="1895"/>
      <c r="C811" s="1895"/>
      <c r="D811" s="1895"/>
      <c r="E811" s="1895"/>
      <c r="F811" s="1895"/>
      <c r="G811" s="1895"/>
      <c r="H811" s="1895"/>
      <c r="I811" s="1895"/>
      <c r="J811" s="1895"/>
      <c r="K811" s="1895"/>
    </row>
    <row r="812" spans="1:11" ht="15.75" customHeight="1">
      <c r="A812" s="1895"/>
      <c r="B812" s="1895"/>
      <c r="C812" s="1895"/>
      <c r="D812" s="1895"/>
      <c r="E812" s="1895"/>
      <c r="F812" s="1895"/>
      <c r="G812" s="1895"/>
      <c r="H812" s="1895"/>
      <c r="I812" s="1895"/>
      <c r="J812" s="1895"/>
      <c r="K812" s="1895"/>
    </row>
    <row r="813" spans="1:11" ht="15.75" customHeight="1">
      <c r="A813" s="1895"/>
      <c r="B813" s="1895"/>
      <c r="C813" s="1895"/>
      <c r="D813" s="1895"/>
      <c r="E813" s="1895"/>
      <c r="F813" s="1895"/>
      <c r="G813" s="1895"/>
      <c r="H813" s="1895"/>
      <c r="I813" s="1895"/>
      <c r="J813" s="1895"/>
      <c r="K813" s="1895"/>
    </row>
    <row r="814" spans="1:11" ht="15.75" customHeight="1">
      <c r="A814" s="1895"/>
      <c r="B814" s="1895"/>
      <c r="C814" s="1895"/>
      <c r="D814" s="1895"/>
      <c r="E814" s="1895"/>
      <c r="F814" s="1895"/>
      <c r="G814" s="1895"/>
      <c r="H814" s="1895"/>
      <c r="I814" s="1895"/>
      <c r="J814" s="1895"/>
      <c r="K814" s="1895"/>
    </row>
    <row r="815" spans="1:11" ht="15.75" customHeight="1">
      <c r="A815" s="1895"/>
      <c r="B815" s="1895"/>
      <c r="C815" s="1895"/>
      <c r="D815" s="1895"/>
      <c r="E815" s="1895"/>
      <c r="F815" s="1895"/>
      <c r="G815" s="1895"/>
      <c r="H815" s="1895"/>
      <c r="I815" s="1895"/>
      <c r="J815" s="1895"/>
      <c r="K815" s="1895"/>
    </row>
    <row r="816" spans="1:11" ht="15.75" customHeight="1">
      <c r="A816" s="1895"/>
      <c r="B816" s="1895"/>
      <c r="C816" s="1895"/>
      <c r="D816" s="1895"/>
      <c r="E816" s="1895"/>
      <c r="F816" s="1895"/>
      <c r="G816" s="1895"/>
      <c r="H816" s="1895"/>
      <c r="I816" s="1895"/>
      <c r="J816" s="1895"/>
      <c r="K816" s="1895"/>
    </row>
    <row r="817" spans="1:11" ht="15.75" customHeight="1">
      <c r="A817" s="1895"/>
      <c r="B817" s="1895"/>
      <c r="C817" s="1895"/>
      <c r="D817" s="1895"/>
      <c r="E817" s="1895"/>
      <c r="F817" s="1895"/>
      <c r="G817" s="1895"/>
      <c r="H817" s="1895"/>
      <c r="I817" s="1895"/>
      <c r="J817" s="1895"/>
      <c r="K817" s="1895"/>
    </row>
    <row r="818" spans="1:11" ht="15.75" customHeight="1">
      <c r="A818" s="1895"/>
      <c r="B818" s="1895"/>
      <c r="C818" s="1895"/>
      <c r="D818" s="1895"/>
      <c r="E818" s="1895"/>
      <c r="F818" s="1895"/>
      <c r="G818" s="1895"/>
      <c r="H818" s="1895"/>
      <c r="I818" s="1895"/>
      <c r="J818" s="1895"/>
      <c r="K818" s="1895"/>
    </row>
    <row r="819" spans="1:11" ht="15.75" customHeight="1">
      <c r="A819" s="1895"/>
      <c r="B819" s="1895"/>
      <c r="C819" s="1895"/>
      <c r="D819" s="1895"/>
      <c r="E819" s="1895"/>
      <c r="F819" s="1895"/>
      <c r="G819" s="1895"/>
      <c r="H819" s="1895"/>
      <c r="I819" s="1895"/>
      <c r="J819" s="1895"/>
      <c r="K819" s="1895"/>
    </row>
    <row r="820" spans="1:11" ht="15.75" customHeight="1">
      <c r="A820" s="1895"/>
      <c r="B820" s="1895"/>
      <c r="C820" s="1895"/>
      <c r="D820" s="1895"/>
      <c r="E820" s="1895"/>
      <c r="F820" s="1895"/>
      <c r="G820" s="1895"/>
      <c r="H820" s="1895"/>
      <c r="I820" s="1895"/>
      <c r="J820" s="1895"/>
      <c r="K820" s="1895"/>
    </row>
    <row r="821" spans="1:11" ht="15.75" customHeight="1">
      <c r="A821" s="1895"/>
      <c r="B821" s="1895"/>
      <c r="C821" s="1895"/>
      <c r="D821" s="1895"/>
      <c r="E821" s="1895"/>
      <c r="F821" s="1895"/>
      <c r="G821" s="1895"/>
      <c r="H821" s="1895"/>
      <c r="I821" s="1895"/>
      <c r="J821" s="1895"/>
      <c r="K821" s="1895"/>
    </row>
    <row r="822" spans="1:11" ht="15.75" customHeight="1">
      <c r="A822" s="1895"/>
      <c r="B822" s="1895"/>
      <c r="C822" s="1895"/>
      <c r="D822" s="1895"/>
      <c r="E822" s="1895"/>
      <c r="F822" s="1895"/>
      <c r="G822" s="1895"/>
      <c r="H822" s="1895"/>
      <c r="I822" s="1895"/>
      <c r="J822" s="1895"/>
      <c r="K822" s="1895"/>
    </row>
    <row r="823" spans="1:11" ht="15.75" customHeight="1">
      <c r="A823" s="1895"/>
      <c r="B823" s="1895"/>
      <c r="C823" s="1895"/>
      <c r="D823" s="1895"/>
      <c r="E823" s="1895"/>
      <c r="F823" s="1895"/>
      <c r="G823" s="1895"/>
      <c r="H823" s="1895"/>
      <c r="I823" s="1895"/>
      <c r="J823" s="1895"/>
      <c r="K823" s="1895"/>
    </row>
    <row r="824" spans="1:11" ht="15.75" customHeight="1">
      <c r="A824" s="1895"/>
      <c r="B824" s="1895"/>
      <c r="C824" s="1895"/>
      <c r="D824" s="1895"/>
      <c r="E824" s="1895"/>
      <c r="F824" s="1895"/>
      <c r="G824" s="1895"/>
      <c r="H824" s="1895"/>
      <c r="I824" s="1895"/>
      <c r="J824" s="1895"/>
      <c r="K824" s="1895"/>
    </row>
    <row r="825" spans="1:11" ht="15.75" customHeight="1">
      <c r="A825" s="1895"/>
      <c r="B825" s="1895"/>
      <c r="C825" s="1895"/>
      <c r="D825" s="1895"/>
      <c r="E825" s="1895"/>
      <c r="F825" s="1895"/>
      <c r="G825" s="1895"/>
      <c r="H825" s="1895"/>
      <c r="I825" s="1895"/>
      <c r="J825" s="1895"/>
      <c r="K825" s="1895"/>
    </row>
    <row r="826" spans="1:11" ht="15.75" customHeight="1">
      <c r="A826" s="1895"/>
      <c r="B826" s="1895"/>
      <c r="C826" s="1895"/>
      <c r="D826" s="1895"/>
      <c r="E826" s="1895"/>
      <c r="F826" s="1895"/>
      <c r="G826" s="1895"/>
      <c r="H826" s="1895"/>
      <c r="I826" s="1895"/>
      <c r="J826" s="1895"/>
      <c r="K826" s="1895"/>
    </row>
    <row r="827" spans="1:11" ht="15.75" customHeight="1">
      <c r="A827" s="1895"/>
      <c r="B827" s="1895"/>
      <c r="C827" s="1895"/>
      <c r="D827" s="1895"/>
      <c r="E827" s="1895"/>
      <c r="F827" s="1895"/>
      <c r="G827" s="1895"/>
      <c r="H827" s="1895"/>
      <c r="I827" s="1895"/>
      <c r="J827" s="1895"/>
      <c r="K827" s="1895"/>
    </row>
    <row r="828" spans="1:11" ht="15.75" customHeight="1">
      <c r="A828" s="1895"/>
      <c r="B828" s="1895"/>
      <c r="C828" s="1895"/>
      <c r="D828" s="1895"/>
      <c r="E828" s="1895"/>
      <c r="F828" s="1895"/>
      <c r="G828" s="1895"/>
      <c r="H828" s="1895"/>
      <c r="I828" s="1895"/>
      <c r="J828" s="1895"/>
      <c r="K828" s="1895"/>
    </row>
    <row r="829" spans="1:11" ht="15.75" customHeight="1">
      <c r="A829" s="1895"/>
      <c r="B829" s="1895"/>
      <c r="C829" s="1895"/>
      <c r="D829" s="1895"/>
      <c r="E829" s="1895"/>
      <c r="F829" s="1895"/>
      <c r="G829" s="1895"/>
      <c r="H829" s="1895"/>
      <c r="I829" s="1895"/>
      <c r="J829" s="1895"/>
      <c r="K829" s="1895"/>
    </row>
    <row r="830" spans="1:11" ht="15.75" customHeight="1">
      <c r="A830" s="1895"/>
      <c r="B830" s="1895"/>
      <c r="C830" s="1895"/>
      <c r="D830" s="1895"/>
      <c r="E830" s="1895"/>
      <c r="F830" s="1895"/>
      <c r="G830" s="1895"/>
      <c r="H830" s="1895"/>
      <c r="I830" s="1895"/>
      <c r="J830" s="1895"/>
      <c r="K830" s="1895"/>
    </row>
    <row r="831" spans="1:11" ht="15.75" customHeight="1">
      <c r="A831" s="1895"/>
      <c r="B831" s="1895"/>
      <c r="C831" s="1895"/>
      <c r="D831" s="1895"/>
      <c r="E831" s="1895"/>
      <c r="F831" s="1895"/>
      <c r="G831" s="1895"/>
      <c r="H831" s="1895"/>
      <c r="I831" s="1895"/>
      <c r="J831" s="1895"/>
      <c r="K831" s="1895"/>
    </row>
    <row r="832" spans="1:11" ht="15.75" customHeight="1">
      <c r="A832" s="1895"/>
      <c r="B832" s="1895"/>
      <c r="C832" s="1895"/>
      <c r="D832" s="1895"/>
      <c r="E832" s="1895"/>
      <c r="F832" s="1895"/>
      <c r="G832" s="1895"/>
      <c r="H832" s="1895"/>
      <c r="I832" s="1895"/>
      <c r="J832" s="1895"/>
      <c r="K832" s="1895"/>
    </row>
    <row r="833" spans="1:11" ht="15.75" customHeight="1">
      <c r="A833" s="1895"/>
      <c r="B833" s="1895"/>
      <c r="C833" s="1895"/>
      <c r="D833" s="1895"/>
      <c r="E833" s="1895"/>
      <c r="F833" s="1895"/>
      <c r="G833" s="1895"/>
      <c r="H833" s="1895"/>
      <c r="I833" s="1895"/>
      <c r="J833" s="1895"/>
      <c r="K833" s="1895"/>
    </row>
    <row r="834" spans="1:11" ht="15.75" customHeight="1">
      <c r="A834" s="1895"/>
      <c r="B834" s="1895"/>
      <c r="C834" s="1895"/>
      <c r="D834" s="1895"/>
      <c r="E834" s="1895"/>
      <c r="F834" s="1895"/>
      <c r="G834" s="1895"/>
      <c r="H834" s="1895"/>
      <c r="I834" s="1895"/>
      <c r="J834" s="1895"/>
      <c r="K834" s="1895"/>
    </row>
    <row r="835" spans="1:11" ht="15.75" customHeight="1">
      <c r="A835" s="1895"/>
      <c r="B835" s="1895"/>
      <c r="C835" s="1895"/>
      <c r="D835" s="1895"/>
      <c r="E835" s="1895"/>
      <c r="F835" s="1895"/>
      <c r="G835" s="1895"/>
      <c r="H835" s="1895"/>
      <c r="I835" s="1895"/>
      <c r="J835" s="1895"/>
      <c r="K835" s="1895"/>
    </row>
    <row r="836" spans="1:11" ht="15.75" customHeight="1">
      <c r="A836" s="1895"/>
      <c r="B836" s="1895"/>
      <c r="C836" s="1895"/>
      <c r="D836" s="1895"/>
      <c r="E836" s="1895"/>
      <c r="F836" s="1895"/>
      <c r="G836" s="1895"/>
      <c r="H836" s="1895"/>
      <c r="I836" s="1895"/>
      <c r="J836" s="1895"/>
      <c r="K836" s="1895"/>
    </row>
    <row r="837" spans="1:11" ht="15.75" customHeight="1">
      <c r="A837" s="1895"/>
      <c r="B837" s="1895"/>
      <c r="C837" s="1895"/>
      <c r="D837" s="1895"/>
      <c r="E837" s="1895"/>
      <c r="F837" s="1895"/>
      <c r="G837" s="1895"/>
      <c r="H837" s="1895"/>
      <c r="I837" s="1895"/>
      <c r="J837" s="1895"/>
      <c r="K837" s="1895"/>
    </row>
    <row r="838" spans="1:11" ht="15.75" customHeight="1">
      <c r="A838" s="1895"/>
      <c r="B838" s="1895"/>
      <c r="C838" s="1895"/>
      <c r="D838" s="1895"/>
      <c r="E838" s="1895"/>
      <c r="F838" s="1895"/>
      <c r="G838" s="1895"/>
      <c r="H838" s="1895"/>
      <c r="I838" s="1895"/>
      <c r="J838" s="1895"/>
      <c r="K838" s="1895"/>
    </row>
    <row r="839" spans="1:11" ht="15.75" customHeight="1">
      <c r="A839" s="1895"/>
      <c r="B839" s="1895"/>
      <c r="C839" s="1895"/>
      <c r="D839" s="1895"/>
      <c r="E839" s="1895"/>
      <c r="F839" s="1895"/>
      <c r="G839" s="1895"/>
      <c r="H839" s="1895"/>
      <c r="I839" s="1895"/>
      <c r="J839" s="1895"/>
      <c r="K839" s="1895"/>
    </row>
    <row r="840" spans="1:11" ht="15.75" customHeight="1">
      <c r="A840" s="1895"/>
      <c r="B840" s="1895"/>
      <c r="C840" s="1895"/>
      <c r="D840" s="1895"/>
      <c r="E840" s="1895"/>
      <c r="F840" s="1895"/>
      <c r="G840" s="1895"/>
      <c r="H840" s="1895"/>
      <c r="I840" s="1895"/>
      <c r="J840" s="1895"/>
      <c r="K840" s="1895"/>
    </row>
    <row r="841" spans="1:11" ht="15.75" customHeight="1">
      <c r="A841" s="1895"/>
      <c r="B841" s="1895"/>
      <c r="C841" s="1895"/>
      <c r="D841" s="1895"/>
      <c r="E841" s="1895"/>
      <c r="F841" s="1895"/>
      <c r="G841" s="1895"/>
      <c r="H841" s="1895"/>
      <c r="I841" s="1895"/>
      <c r="J841" s="1895"/>
      <c r="K841" s="1895"/>
    </row>
    <row r="842" spans="1:11" ht="15.75" customHeight="1">
      <c r="A842" s="1895"/>
      <c r="B842" s="1895"/>
      <c r="C842" s="1895"/>
      <c r="D842" s="1895"/>
      <c r="E842" s="1895"/>
      <c r="F842" s="1895"/>
      <c r="G842" s="1895"/>
      <c r="H842" s="1895"/>
      <c r="I842" s="1895"/>
      <c r="J842" s="1895"/>
      <c r="K842" s="1895"/>
    </row>
    <row r="843" spans="1:11" ht="15.75" customHeight="1">
      <c r="A843" s="1895"/>
      <c r="B843" s="1895"/>
      <c r="C843" s="1895"/>
      <c r="D843" s="1895"/>
      <c r="E843" s="1895"/>
      <c r="F843" s="1895"/>
      <c r="G843" s="1895"/>
      <c r="H843" s="1895"/>
      <c r="I843" s="1895"/>
      <c r="J843" s="1895"/>
      <c r="K843" s="1895"/>
    </row>
    <row r="844" spans="1:11" ht="15.75" customHeight="1">
      <c r="A844" s="1895"/>
      <c r="B844" s="1895"/>
      <c r="C844" s="1895"/>
      <c r="D844" s="1895"/>
      <c r="E844" s="1895"/>
      <c r="F844" s="1895"/>
      <c r="G844" s="1895"/>
      <c r="H844" s="1895"/>
      <c r="I844" s="1895"/>
      <c r="J844" s="1895"/>
      <c r="K844" s="1895"/>
    </row>
    <row r="845" spans="1:11" ht="15.75" customHeight="1">
      <c r="A845" s="1895"/>
      <c r="B845" s="1895"/>
      <c r="C845" s="1895"/>
      <c r="D845" s="1895"/>
      <c r="E845" s="1895"/>
      <c r="F845" s="1895"/>
      <c r="G845" s="1895"/>
      <c r="H845" s="1895"/>
      <c r="I845" s="1895"/>
      <c r="J845" s="1895"/>
      <c r="K845" s="1895"/>
    </row>
    <row r="846" spans="1:11" ht="15.75" customHeight="1">
      <c r="A846" s="1895"/>
      <c r="B846" s="1895"/>
      <c r="C846" s="1895"/>
      <c r="D846" s="1895"/>
      <c r="E846" s="1895"/>
      <c r="F846" s="1895"/>
      <c r="G846" s="1895"/>
      <c r="H846" s="1895"/>
      <c r="I846" s="1895"/>
      <c r="J846" s="1895"/>
      <c r="K846" s="1895"/>
    </row>
    <row r="847" spans="1:11" ht="15.75" customHeight="1">
      <c r="A847" s="1895"/>
      <c r="B847" s="1895"/>
      <c r="C847" s="1895"/>
      <c r="D847" s="1895"/>
      <c r="E847" s="1895"/>
      <c r="F847" s="1895"/>
      <c r="G847" s="1895"/>
      <c r="H847" s="1895"/>
      <c r="I847" s="1895"/>
      <c r="J847" s="1895"/>
      <c r="K847" s="1895"/>
    </row>
    <row r="848" spans="1:11" ht="15.75" customHeight="1">
      <c r="A848" s="1895"/>
      <c r="B848" s="1895"/>
      <c r="C848" s="1895"/>
      <c r="D848" s="1895"/>
      <c r="E848" s="1895"/>
      <c r="F848" s="1895"/>
      <c r="G848" s="1895"/>
      <c r="H848" s="1895"/>
      <c r="I848" s="1895"/>
      <c r="J848" s="1895"/>
      <c r="K848" s="1895"/>
    </row>
    <row r="849" spans="1:11" ht="15.75" customHeight="1">
      <c r="A849" s="1895"/>
      <c r="B849" s="1895"/>
      <c r="C849" s="1895"/>
      <c r="D849" s="1895"/>
      <c r="E849" s="1895"/>
      <c r="F849" s="1895"/>
      <c r="G849" s="1895"/>
      <c r="H849" s="1895"/>
      <c r="I849" s="1895"/>
      <c r="J849" s="1895"/>
      <c r="K849" s="1895"/>
    </row>
    <row r="850" spans="1:11" ht="15.75" customHeight="1">
      <c r="A850" s="1895"/>
      <c r="B850" s="1895"/>
      <c r="C850" s="1895"/>
      <c r="D850" s="1895"/>
      <c r="E850" s="1895"/>
      <c r="F850" s="1895"/>
      <c r="G850" s="1895"/>
      <c r="H850" s="1895"/>
      <c r="I850" s="1895"/>
      <c r="J850" s="1895"/>
      <c r="K850" s="1895"/>
    </row>
    <row r="851" spans="1:11" ht="15.75" customHeight="1">
      <c r="A851" s="1895"/>
      <c r="B851" s="1895"/>
      <c r="C851" s="1895"/>
      <c r="D851" s="1895"/>
      <c r="E851" s="1895"/>
      <c r="F851" s="1895"/>
      <c r="G851" s="1895"/>
      <c r="H851" s="1895"/>
      <c r="I851" s="1895"/>
      <c r="J851" s="1895"/>
      <c r="K851" s="1895"/>
    </row>
    <row r="852" spans="1:11" ht="15.75" customHeight="1">
      <c r="A852" s="1895"/>
      <c r="B852" s="1895"/>
      <c r="C852" s="1895"/>
      <c r="D852" s="1895"/>
      <c r="E852" s="1895"/>
      <c r="F852" s="1895"/>
      <c r="G852" s="1895"/>
      <c r="H852" s="1895"/>
      <c r="I852" s="1895"/>
      <c r="J852" s="1895"/>
      <c r="K852" s="1895"/>
    </row>
    <row r="853" spans="1:11" ht="15.75" customHeight="1">
      <c r="A853" s="1895"/>
      <c r="B853" s="1895"/>
      <c r="C853" s="1895"/>
      <c r="D853" s="1895"/>
      <c r="E853" s="1895"/>
      <c r="F853" s="1895"/>
      <c r="G853" s="1895"/>
      <c r="H853" s="1895"/>
      <c r="I853" s="1895"/>
      <c r="J853" s="1895"/>
      <c r="K853" s="1895"/>
    </row>
    <row r="854" spans="1:11" ht="15.75" customHeight="1">
      <c r="A854" s="1895"/>
      <c r="B854" s="1895"/>
      <c r="C854" s="1895"/>
      <c r="D854" s="1895"/>
      <c r="E854" s="1895"/>
      <c r="F854" s="1895"/>
      <c r="G854" s="1895"/>
      <c r="H854" s="1895"/>
      <c r="I854" s="1895"/>
      <c r="J854" s="1895"/>
      <c r="K854" s="1895"/>
    </row>
    <row r="855" spans="1:11" ht="15.75" customHeight="1">
      <c r="A855" s="1895"/>
      <c r="B855" s="1895"/>
      <c r="C855" s="1895"/>
      <c r="D855" s="1895"/>
      <c r="E855" s="1895"/>
      <c r="F855" s="1895"/>
      <c r="G855" s="1895"/>
      <c r="H855" s="1895"/>
      <c r="I855" s="1895"/>
      <c r="J855" s="1895"/>
      <c r="K855" s="1895"/>
    </row>
    <row r="856" spans="1:11" ht="15.75" customHeight="1">
      <c r="A856" s="1895"/>
      <c r="B856" s="1895"/>
      <c r="C856" s="1895"/>
      <c r="D856" s="1895"/>
      <c r="E856" s="1895"/>
      <c r="F856" s="1895"/>
      <c r="G856" s="1895"/>
      <c r="H856" s="1895"/>
      <c r="I856" s="1895"/>
      <c r="J856" s="1895"/>
      <c r="K856" s="1895"/>
    </row>
    <row r="857" spans="1:11" ht="15.75" customHeight="1">
      <c r="A857" s="1895"/>
      <c r="B857" s="1895"/>
      <c r="C857" s="1895"/>
      <c r="D857" s="1895"/>
      <c r="E857" s="1895"/>
      <c r="F857" s="1895"/>
      <c r="G857" s="1895"/>
      <c r="H857" s="1895"/>
      <c r="I857" s="1895"/>
      <c r="J857" s="1895"/>
      <c r="K857" s="1895"/>
    </row>
    <row r="858" spans="1:11" ht="15.75" customHeight="1">
      <c r="A858" s="1895"/>
      <c r="B858" s="1895"/>
      <c r="C858" s="1895"/>
      <c r="D858" s="1895"/>
      <c r="E858" s="1895"/>
      <c r="F858" s="1895"/>
      <c r="G858" s="1895"/>
      <c r="H858" s="1895"/>
      <c r="I858" s="1895"/>
      <c r="J858" s="1895"/>
      <c r="K858" s="1895"/>
    </row>
    <row r="859" spans="1:11" ht="15.75" customHeight="1">
      <c r="A859" s="1895"/>
      <c r="B859" s="1895"/>
      <c r="C859" s="1895"/>
      <c r="D859" s="1895"/>
      <c r="E859" s="1895"/>
      <c r="F859" s="1895"/>
      <c r="G859" s="1895"/>
      <c r="H859" s="1895"/>
      <c r="I859" s="1895"/>
      <c r="J859" s="1895"/>
      <c r="K859" s="1895"/>
    </row>
    <row r="860" spans="1:11" ht="15.75" customHeight="1">
      <c r="A860" s="1895"/>
      <c r="B860" s="1895"/>
      <c r="C860" s="1895"/>
      <c r="D860" s="1895"/>
      <c r="E860" s="1895"/>
      <c r="F860" s="1895"/>
      <c r="G860" s="1895"/>
      <c r="H860" s="1895"/>
      <c r="I860" s="1895"/>
      <c r="J860" s="1895"/>
      <c r="K860" s="1895"/>
    </row>
    <row r="861" spans="1:11" ht="15.75" customHeight="1">
      <c r="A861" s="1895"/>
      <c r="B861" s="1895"/>
      <c r="C861" s="1895"/>
      <c r="D861" s="1895"/>
      <c r="E861" s="1895"/>
      <c r="F861" s="1895"/>
      <c r="G861" s="1895"/>
      <c r="H861" s="1895"/>
      <c r="I861" s="1895"/>
      <c r="J861" s="1895"/>
      <c r="K861" s="1895"/>
    </row>
    <row r="862" spans="1:11" ht="15.75" customHeight="1">
      <c r="A862" s="1895"/>
      <c r="B862" s="1895"/>
      <c r="C862" s="1895"/>
      <c r="D862" s="1895"/>
      <c r="E862" s="1895"/>
      <c r="F862" s="1895"/>
      <c r="G862" s="1895"/>
      <c r="H862" s="1895"/>
      <c r="I862" s="1895"/>
      <c r="J862" s="1895"/>
      <c r="K862" s="1895"/>
    </row>
    <row r="863" spans="1:11" ht="15.75" customHeight="1">
      <c r="A863" s="1895"/>
      <c r="B863" s="1895"/>
      <c r="C863" s="1895"/>
      <c r="D863" s="1895"/>
      <c r="E863" s="1895"/>
      <c r="F863" s="1895"/>
      <c r="G863" s="1895"/>
      <c r="H863" s="1895"/>
      <c r="I863" s="1895"/>
      <c r="J863" s="1895"/>
      <c r="K863" s="1895"/>
    </row>
    <row r="864" spans="1:11" ht="15.75" customHeight="1">
      <c r="A864" s="1895"/>
      <c r="B864" s="1895"/>
      <c r="C864" s="1895"/>
      <c r="D864" s="1895"/>
      <c r="E864" s="1895"/>
      <c r="F864" s="1895"/>
      <c r="G864" s="1895"/>
      <c r="H864" s="1895"/>
      <c r="I864" s="1895"/>
      <c r="J864" s="1895"/>
      <c r="K864" s="1895"/>
    </row>
    <row r="865" spans="1:11" ht="15.75" customHeight="1">
      <c r="A865" s="1895"/>
      <c r="B865" s="1895"/>
      <c r="C865" s="1895"/>
      <c r="D865" s="1895"/>
      <c r="E865" s="1895"/>
      <c r="F865" s="1895"/>
      <c r="G865" s="1895"/>
      <c r="H865" s="1895"/>
      <c r="I865" s="1895"/>
      <c r="J865" s="1895"/>
      <c r="K865" s="1895"/>
    </row>
    <row r="866" spans="1:11" ht="15.75" customHeight="1">
      <c r="A866" s="1895"/>
      <c r="B866" s="1895"/>
      <c r="C866" s="1895"/>
      <c r="D866" s="1895"/>
      <c r="E866" s="1895"/>
      <c r="F866" s="1895"/>
      <c r="G866" s="1895"/>
      <c r="H866" s="1895"/>
      <c r="I866" s="1895"/>
      <c r="J866" s="1895"/>
      <c r="K866" s="1895"/>
    </row>
    <row r="867" spans="1:11" ht="15.75" customHeight="1">
      <c r="A867" s="1895"/>
      <c r="B867" s="1895"/>
      <c r="C867" s="1895"/>
      <c r="D867" s="1895"/>
      <c r="E867" s="1895"/>
      <c r="F867" s="1895"/>
      <c r="G867" s="1895"/>
      <c r="H867" s="1895"/>
      <c r="I867" s="1895"/>
      <c r="J867" s="1895"/>
      <c r="K867" s="1895"/>
    </row>
    <row r="868" spans="1:11" ht="15.75" customHeight="1">
      <c r="A868" s="1895"/>
      <c r="B868" s="1895"/>
      <c r="C868" s="1895"/>
      <c r="D868" s="1895"/>
      <c r="E868" s="1895"/>
      <c r="F868" s="1895"/>
      <c r="G868" s="1895"/>
      <c r="H868" s="1895"/>
      <c r="I868" s="1895"/>
      <c r="J868" s="1895"/>
      <c r="K868" s="1895"/>
    </row>
    <row r="869" spans="1:11" ht="15.75" customHeight="1">
      <c r="A869" s="1895"/>
      <c r="B869" s="1895"/>
      <c r="C869" s="1895"/>
      <c r="D869" s="1895"/>
      <c r="E869" s="1895"/>
      <c r="F869" s="1895"/>
      <c r="G869" s="1895"/>
      <c r="H869" s="1895"/>
      <c r="I869" s="1895"/>
      <c r="J869" s="1895"/>
      <c r="K869" s="1895"/>
    </row>
    <row r="870" spans="1:11" ht="15.75" customHeight="1">
      <c r="A870" s="1895"/>
      <c r="B870" s="1895"/>
      <c r="C870" s="1895"/>
      <c r="D870" s="1895"/>
      <c r="E870" s="1895"/>
      <c r="F870" s="1895"/>
      <c r="G870" s="1895"/>
      <c r="H870" s="1895"/>
      <c r="I870" s="1895"/>
      <c r="J870" s="1895"/>
      <c r="K870" s="1895"/>
    </row>
    <row r="871" spans="1:11" ht="15.75" customHeight="1">
      <c r="A871" s="1895"/>
      <c r="B871" s="1895"/>
      <c r="C871" s="1895"/>
      <c r="D871" s="1895"/>
      <c r="E871" s="1895"/>
      <c r="F871" s="1895"/>
      <c r="G871" s="1895"/>
      <c r="H871" s="1895"/>
      <c r="I871" s="1895"/>
      <c r="J871" s="1895"/>
      <c r="K871" s="1895"/>
    </row>
    <row r="872" spans="1:11" ht="15.75" customHeight="1">
      <c r="A872" s="1895"/>
      <c r="B872" s="1895"/>
      <c r="C872" s="1895"/>
      <c r="D872" s="1895"/>
      <c r="E872" s="1895"/>
      <c r="F872" s="1895"/>
      <c r="G872" s="1895"/>
      <c r="H872" s="1895"/>
      <c r="I872" s="1895"/>
      <c r="J872" s="1895"/>
      <c r="K872" s="1895"/>
    </row>
    <row r="873" spans="1:11" ht="15.75" customHeight="1">
      <c r="A873" s="1895"/>
      <c r="B873" s="1895"/>
      <c r="C873" s="1895"/>
      <c r="D873" s="1895"/>
      <c r="E873" s="1895"/>
      <c r="F873" s="1895"/>
      <c r="G873" s="1895"/>
      <c r="H873" s="1895"/>
      <c r="I873" s="1895"/>
      <c r="J873" s="1895"/>
      <c r="K873" s="1895"/>
    </row>
    <row r="874" spans="1:11" ht="15.75" customHeight="1">
      <c r="A874" s="1895"/>
      <c r="B874" s="1895"/>
      <c r="C874" s="1895"/>
      <c r="D874" s="1895"/>
      <c r="E874" s="1895"/>
      <c r="F874" s="1895"/>
      <c r="G874" s="1895"/>
      <c r="H874" s="1895"/>
      <c r="I874" s="1895"/>
      <c r="J874" s="1895"/>
      <c r="K874" s="1895"/>
    </row>
    <row r="875" spans="1:11" ht="15.75" customHeight="1">
      <c r="A875" s="1895"/>
      <c r="B875" s="1895"/>
      <c r="C875" s="1895"/>
      <c r="D875" s="1895"/>
      <c r="E875" s="1895"/>
      <c r="F875" s="1895"/>
      <c r="G875" s="1895"/>
      <c r="H875" s="1895"/>
      <c r="I875" s="1895"/>
      <c r="J875" s="1895"/>
      <c r="K875" s="1895"/>
    </row>
    <row r="876" spans="1:11" ht="15.75" customHeight="1">
      <c r="A876" s="1895"/>
      <c r="B876" s="1895"/>
      <c r="C876" s="1895"/>
      <c r="D876" s="1895"/>
      <c r="E876" s="1895"/>
      <c r="F876" s="1895"/>
      <c r="G876" s="1895"/>
      <c r="H876" s="1895"/>
      <c r="I876" s="1895"/>
      <c r="J876" s="1895"/>
      <c r="K876" s="1895"/>
    </row>
    <row r="877" spans="1:11" ht="15.75" customHeight="1">
      <c r="A877" s="1895"/>
      <c r="B877" s="1895"/>
      <c r="C877" s="1895"/>
      <c r="D877" s="1895"/>
      <c r="E877" s="1895"/>
      <c r="F877" s="1895"/>
      <c r="G877" s="1895"/>
      <c r="H877" s="1895"/>
      <c r="I877" s="1895"/>
      <c r="J877" s="1895"/>
      <c r="K877" s="1895"/>
    </row>
    <row r="878" spans="1:11" ht="15.75" customHeight="1">
      <c r="A878" s="1895"/>
      <c r="B878" s="1895"/>
      <c r="C878" s="1895"/>
      <c r="D878" s="1895"/>
      <c r="E878" s="1895"/>
      <c r="F878" s="1895"/>
      <c r="G878" s="1895"/>
      <c r="H878" s="1895"/>
      <c r="I878" s="1895"/>
      <c r="J878" s="1895"/>
      <c r="K878" s="1895"/>
    </row>
    <row r="879" spans="1:11" ht="15.75" customHeight="1">
      <c r="A879" s="1895"/>
      <c r="B879" s="1895"/>
      <c r="C879" s="1895"/>
      <c r="D879" s="1895"/>
      <c r="E879" s="1895"/>
      <c r="F879" s="1895"/>
      <c r="G879" s="1895"/>
      <c r="H879" s="1895"/>
      <c r="I879" s="1895"/>
      <c r="J879" s="1895"/>
      <c r="K879" s="1895"/>
    </row>
    <row r="880" spans="1:11" ht="15.75" customHeight="1">
      <c r="A880" s="1895"/>
      <c r="B880" s="1895"/>
      <c r="C880" s="1895"/>
      <c r="D880" s="1895"/>
      <c r="E880" s="1895"/>
      <c r="F880" s="1895"/>
      <c r="G880" s="1895"/>
      <c r="H880" s="1895"/>
      <c r="I880" s="1895"/>
      <c r="J880" s="1895"/>
      <c r="K880" s="1895"/>
    </row>
    <row r="881" spans="1:11" ht="15.75" customHeight="1">
      <c r="A881" s="1895"/>
      <c r="B881" s="1895"/>
      <c r="C881" s="1895"/>
      <c r="D881" s="1895"/>
      <c r="E881" s="1895"/>
      <c r="F881" s="1895"/>
      <c r="G881" s="1895"/>
      <c r="H881" s="1895"/>
      <c r="I881" s="1895"/>
      <c r="J881" s="1895"/>
      <c r="K881" s="1895"/>
    </row>
    <row r="882" spans="1:11" ht="15.75" customHeight="1">
      <c r="A882" s="1895"/>
      <c r="B882" s="1895"/>
      <c r="C882" s="1895"/>
      <c r="D882" s="1895"/>
      <c r="E882" s="1895"/>
      <c r="F882" s="1895"/>
      <c r="G882" s="1895"/>
      <c r="H882" s="1895"/>
      <c r="I882" s="1895"/>
      <c r="J882" s="1895"/>
      <c r="K882" s="1895"/>
    </row>
    <row r="883" spans="1:11" ht="15.75" customHeight="1">
      <c r="A883" s="1895"/>
      <c r="B883" s="1895"/>
      <c r="C883" s="1895"/>
      <c r="D883" s="1895"/>
      <c r="E883" s="1895"/>
      <c r="F883" s="1895"/>
      <c r="G883" s="1895"/>
      <c r="H883" s="1895"/>
      <c r="I883" s="1895"/>
      <c r="J883" s="1895"/>
      <c r="K883" s="1895"/>
    </row>
    <row r="884" spans="1:11" ht="15.75" customHeight="1">
      <c r="A884" s="1895"/>
      <c r="B884" s="1895"/>
      <c r="C884" s="1895"/>
      <c r="D884" s="1895"/>
      <c r="E884" s="1895"/>
      <c r="F884" s="1895"/>
      <c r="G884" s="1895"/>
      <c r="H884" s="1895"/>
      <c r="I884" s="1895"/>
      <c r="J884" s="1895"/>
      <c r="K884" s="1895"/>
    </row>
    <row r="885" spans="1:11" ht="15.75" customHeight="1">
      <c r="A885" s="1895"/>
      <c r="B885" s="1895"/>
      <c r="C885" s="1895"/>
      <c r="D885" s="1895"/>
      <c r="E885" s="1895"/>
      <c r="F885" s="1895"/>
      <c r="G885" s="1895"/>
      <c r="H885" s="1895"/>
      <c r="I885" s="1895"/>
      <c r="J885" s="1895"/>
      <c r="K885" s="1895"/>
    </row>
    <row r="886" spans="1:11" ht="15.75" customHeight="1">
      <c r="A886" s="1895"/>
      <c r="B886" s="1895"/>
      <c r="C886" s="1895"/>
      <c r="D886" s="1895"/>
      <c r="E886" s="1895"/>
      <c r="F886" s="1895"/>
      <c r="G886" s="1895"/>
      <c r="H886" s="1895"/>
      <c r="I886" s="1895"/>
      <c r="J886" s="1895"/>
      <c r="K886" s="1895"/>
    </row>
    <row r="887" spans="1:11" ht="15.75" customHeight="1">
      <c r="A887" s="1895"/>
      <c r="B887" s="1895"/>
      <c r="C887" s="1895"/>
      <c r="D887" s="1895"/>
      <c r="E887" s="1895"/>
      <c r="F887" s="1895"/>
      <c r="G887" s="1895"/>
      <c r="H887" s="1895"/>
      <c r="I887" s="1895"/>
      <c r="J887" s="1895"/>
      <c r="K887" s="1895"/>
    </row>
    <row r="888" spans="1:11" ht="15.75" customHeight="1">
      <c r="A888" s="1895"/>
      <c r="B888" s="1895"/>
      <c r="C888" s="1895"/>
      <c r="D888" s="1895"/>
      <c r="E888" s="1895"/>
      <c r="F888" s="1895"/>
      <c r="G888" s="1895"/>
      <c r="H888" s="1895"/>
      <c r="I888" s="1895"/>
      <c r="J888" s="1895"/>
      <c r="K888" s="1895"/>
    </row>
    <row r="889" spans="1:11" ht="15.75" customHeight="1">
      <c r="A889" s="1895"/>
      <c r="B889" s="1895"/>
      <c r="C889" s="1895"/>
      <c r="D889" s="1895"/>
      <c r="E889" s="1895"/>
      <c r="F889" s="1895"/>
      <c r="G889" s="1895"/>
      <c r="H889" s="1895"/>
      <c r="I889" s="1895"/>
      <c r="J889" s="1895"/>
      <c r="K889" s="1895"/>
    </row>
    <row r="890" spans="1:11" ht="15.75" customHeight="1">
      <c r="A890" s="1895"/>
      <c r="B890" s="1895"/>
      <c r="C890" s="1895"/>
      <c r="D890" s="1895"/>
      <c r="E890" s="1895"/>
      <c r="F890" s="1895"/>
      <c r="G890" s="1895"/>
      <c r="H890" s="1895"/>
      <c r="I890" s="1895"/>
      <c r="J890" s="1895"/>
      <c r="K890" s="1895"/>
    </row>
    <row r="891" spans="1:11" ht="15.75" customHeight="1">
      <c r="A891" s="1895"/>
      <c r="B891" s="1895"/>
      <c r="C891" s="1895"/>
      <c r="D891" s="1895"/>
      <c r="E891" s="1895"/>
      <c r="F891" s="1895"/>
      <c r="G891" s="1895"/>
      <c r="H891" s="1895"/>
      <c r="I891" s="1895"/>
      <c r="J891" s="1895"/>
      <c r="K891" s="1895"/>
    </row>
    <row r="892" spans="1:11" ht="15.75" customHeight="1">
      <c r="A892" s="1895"/>
      <c r="B892" s="1895"/>
      <c r="C892" s="1895"/>
      <c r="D892" s="1895"/>
      <c r="E892" s="1895"/>
      <c r="F892" s="1895"/>
      <c r="G892" s="1895"/>
      <c r="H892" s="1895"/>
      <c r="I892" s="1895"/>
      <c r="J892" s="1895"/>
      <c r="K892" s="1895"/>
    </row>
    <row r="893" spans="1:11" ht="15.75" customHeight="1">
      <c r="A893" s="1895"/>
      <c r="B893" s="1895"/>
      <c r="C893" s="1895"/>
      <c r="D893" s="1895"/>
      <c r="E893" s="1895"/>
      <c r="F893" s="1895"/>
      <c r="G893" s="1895"/>
      <c r="H893" s="1895"/>
      <c r="I893" s="1895"/>
      <c r="J893" s="1895"/>
      <c r="K893" s="1895"/>
    </row>
    <row r="894" spans="1:11" ht="15.75" customHeight="1">
      <c r="A894" s="1895"/>
      <c r="B894" s="1895"/>
      <c r="C894" s="1895"/>
      <c r="D894" s="1895"/>
      <c r="E894" s="1895"/>
      <c r="F894" s="1895"/>
      <c r="G894" s="1895"/>
      <c r="H894" s="1895"/>
      <c r="I894" s="1895"/>
      <c r="J894" s="1895"/>
      <c r="K894" s="1895"/>
    </row>
    <row r="895" spans="1:11" ht="15.75" customHeight="1">
      <c r="A895" s="1895"/>
      <c r="B895" s="1895"/>
      <c r="C895" s="1895"/>
      <c r="D895" s="1895"/>
      <c r="E895" s="1895"/>
      <c r="F895" s="1895"/>
      <c r="G895" s="1895"/>
      <c r="H895" s="1895"/>
      <c r="I895" s="1895"/>
      <c r="J895" s="1895"/>
      <c r="K895" s="1895"/>
    </row>
    <row r="896" spans="1:11" ht="15.75" customHeight="1">
      <c r="A896" s="1895"/>
      <c r="B896" s="1895"/>
      <c r="C896" s="1895"/>
      <c r="D896" s="1895"/>
      <c r="E896" s="1895"/>
      <c r="F896" s="1895"/>
      <c r="G896" s="1895"/>
      <c r="H896" s="1895"/>
      <c r="I896" s="1895"/>
      <c r="J896" s="1895"/>
      <c r="K896" s="1895"/>
    </row>
    <row r="897" spans="1:11" ht="15.75" customHeight="1">
      <c r="A897" s="1895"/>
      <c r="B897" s="1895"/>
      <c r="C897" s="1895"/>
      <c r="D897" s="1895"/>
      <c r="E897" s="1895"/>
      <c r="F897" s="1895"/>
      <c r="G897" s="1895"/>
      <c r="H897" s="1895"/>
      <c r="I897" s="1895"/>
      <c r="J897" s="1895"/>
      <c r="K897" s="1895"/>
    </row>
    <row r="898" spans="1:11" ht="15.75" customHeight="1">
      <c r="A898" s="1895"/>
      <c r="B898" s="1895"/>
      <c r="C898" s="1895"/>
      <c r="D898" s="1895"/>
      <c r="E898" s="1895"/>
      <c r="F898" s="1895"/>
      <c r="G898" s="1895"/>
      <c r="H898" s="1895"/>
      <c r="I898" s="1895"/>
      <c r="J898" s="1895"/>
      <c r="K898" s="1895"/>
    </row>
    <row r="899" spans="1:11" ht="15.75" customHeight="1">
      <c r="A899" s="1895"/>
      <c r="B899" s="1895"/>
      <c r="C899" s="1895"/>
      <c r="D899" s="1895"/>
      <c r="E899" s="1895"/>
      <c r="F899" s="1895"/>
      <c r="G899" s="1895"/>
      <c r="H899" s="1895"/>
      <c r="I899" s="1895"/>
      <c r="J899" s="1895"/>
      <c r="K899" s="1895"/>
    </row>
    <row r="900" spans="1:11" ht="15.75" customHeight="1">
      <c r="A900" s="1895"/>
      <c r="B900" s="1895"/>
      <c r="C900" s="1895"/>
      <c r="D900" s="1895"/>
      <c r="E900" s="1895"/>
      <c r="F900" s="1895"/>
      <c r="G900" s="1895"/>
      <c r="H900" s="1895"/>
      <c r="I900" s="1895"/>
      <c r="J900" s="1895"/>
      <c r="K900" s="1895"/>
    </row>
    <row r="901" spans="1:11" ht="15.75" customHeight="1">
      <c r="A901" s="1895"/>
      <c r="B901" s="1895"/>
      <c r="C901" s="1895"/>
      <c r="D901" s="1895"/>
      <c r="E901" s="1895"/>
      <c r="F901" s="1895"/>
      <c r="G901" s="1895"/>
      <c r="H901" s="1895"/>
      <c r="I901" s="1895"/>
      <c r="J901" s="1895"/>
      <c r="K901" s="1895"/>
    </row>
    <row r="902" spans="1:11" ht="15.75" customHeight="1">
      <c r="A902" s="1895"/>
      <c r="B902" s="1895"/>
      <c r="C902" s="1895"/>
      <c r="D902" s="1895"/>
      <c r="E902" s="1895"/>
      <c r="F902" s="1895"/>
      <c r="G902" s="1895"/>
      <c r="H902" s="1895"/>
      <c r="I902" s="1895"/>
      <c r="J902" s="1895"/>
      <c r="K902" s="1895"/>
    </row>
    <row r="903" spans="1:11" ht="15.75" customHeight="1">
      <c r="A903" s="1895"/>
      <c r="B903" s="1895"/>
      <c r="C903" s="1895"/>
      <c r="D903" s="1895"/>
      <c r="E903" s="1895"/>
      <c r="F903" s="1895"/>
      <c r="G903" s="1895"/>
      <c r="H903" s="1895"/>
      <c r="I903" s="1895"/>
      <c r="J903" s="1895"/>
      <c r="K903" s="1895"/>
    </row>
    <row r="904" spans="1:11" ht="15.75" customHeight="1">
      <c r="A904" s="1895"/>
      <c r="B904" s="1895"/>
      <c r="C904" s="1895"/>
      <c r="D904" s="1895"/>
      <c r="E904" s="1895"/>
      <c r="F904" s="1895"/>
      <c r="G904" s="1895"/>
      <c r="H904" s="1895"/>
      <c r="I904" s="1895"/>
      <c r="J904" s="1895"/>
      <c r="K904" s="1895"/>
    </row>
    <row r="905" spans="1:11" ht="15.75" customHeight="1">
      <c r="A905" s="1895"/>
      <c r="B905" s="1895"/>
      <c r="C905" s="1895"/>
      <c r="D905" s="1895"/>
      <c r="E905" s="1895"/>
      <c r="F905" s="1895"/>
      <c r="G905" s="1895"/>
      <c r="H905" s="1895"/>
      <c r="I905" s="1895"/>
      <c r="J905" s="1895"/>
      <c r="K905" s="1895"/>
    </row>
    <row r="906" spans="1:11" ht="15.75" customHeight="1">
      <c r="A906" s="1895"/>
      <c r="B906" s="1895"/>
      <c r="C906" s="1895"/>
      <c r="D906" s="1895"/>
      <c r="E906" s="1895"/>
      <c r="F906" s="1895"/>
      <c r="G906" s="1895"/>
      <c r="H906" s="1895"/>
      <c r="I906" s="1895"/>
      <c r="J906" s="1895"/>
      <c r="K906" s="1895"/>
    </row>
    <row r="907" spans="1:11" ht="15.75" customHeight="1">
      <c r="A907" s="1895"/>
      <c r="B907" s="1895"/>
      <c r="C907" s="1895"/>
      <c r="D907" s="1895"/>
      <c r="E907" s="1895"/>
      <c r="F907" s="1895"/>
      <c r="G907" s="1895"/>
      <c r="H907" s="1895"/>
      <c r="I907" s="1895"/>
      <c r="J907" s="1895"/>
      <c r="K907" s="1895"/>
    </row>
    <row r="908" spans="1:11" ht="15.75" customHeight="1">
      <c r="A908" s="1895"/>
      <c r="B908" s="1895"/>
      <c r="C908" s="1895"/>
      <c r="D908" s="1895"/>
      <c r="E908" s="1895"/>
      <c r="F908" s="1895"/>
      <c r="G908" s="1895"/>
      <c r="H908" s="1895"/>
      <c r="I908" s="1895"/>
      <c r="J908" s="1895"/>
      <c r="K908" s="1895"/>
    </row>
    <row r="909" spans="1:11" ht="15.75" customHeight="1">
      <c r="A909" s="1895"/>
      <c r="B909" s="1895"/>
      <c r="C909" s="1895"/>
      <c r="D909" s="1895"/>
      <c r="E909" s="1895"/>
      <c r="F909" s="1895"/>
      <c r="G909" s="1895"/>
      <c r="H909" s="1895"/>
      <c r="I909" s="1895"/>
      <c r="J909" s="1895"/>
      <c r="K909" s="1895"/>
    </row>
    <row r="910" spans="1:11" ht="15.75" customHeight="1">
      <c r="A910" s="1895"/>
      <c r="B910" s="1895"/>
      <c r="C910" s="1895"/>
      <c r="D910" s="1895"/>
      <c r="E910" s="1895"/>
      <c r="F910" s="1895"/>
      <c r="G910" s="1895"/>
      <c r="H910" s="1895"/>
      <c r="I910" s="1895"/>
      <c r="J910" s="1895"/>
      <c r="K910" s="1895"/>
    </row>
    <row r="911" spans="1:11" ht="15.75" customHeight="1">
      <c r="A911" s="1895"/>
      <c r="B911" s="1895"/>
      <c r="C911" s="1895"/>
      <c r="D911" s="1895"/>
      <c r="E911" s="1895"/>
      <c r="F911" s="1895"/>
      <c r="G911" s="1895"/>
      <c r="H911" s="1895"/>
      <c r="I911" s="1895"/>
      <c r="J911" s="1895"/>
      <c r="K911" s="1895"/>
    </row>
    <row r="912" spans="1:11" ht="15.75" customHeight="1">
      <c r="A912" s="1895"/>
      <c r="B912" s="1895"/>
      <c r="C912" s="1895"/>
      <c r="D912" s="1895"/>
      <c r="E912" s="1895"/>
      <c r="F912" s="1895"/>
      <c r="G912" s="1895"/>
      <c r="H912" s="1895"/>
      <c r="I912" s="1895"/>
      <c r="J912" s="1895"/>
      <c r="K912" s="1895"/>
    </row>
    <row r="913" spans="1:11" ht="15.75" customHeight="1">
      <c r="A913" s="1895"/>
      <c r="B913" s="1895"/>
      <c r="C913" s="1895"/>
      <c r="D913" s="1895"/>
      <c r="E913" s="1895"/>
      <c r="F913" s="1895"/>
      <c r="G913" s="1895"/>
      <c r="H913" s="1895"/>
      <c r="I913" s="1895"/>
      <c r="J913" s="1895"/>
      <c r="K913" s="1895"/>
    </row>
    <row r="914" spans="1:11" ht="15.75" customHeight="1">
      <c r="A914" s="1895"/>
      <c r="B914" s="1895"/>
      <c r="C914" s="1895"/>
      <c r="D914" s="1895"/>
      <c r="E914" s="1895"/>
      <c r="F914" s="1895"/>
      <c r="G914" s="1895"/>
      <c r="H914" s="1895"/>
      <c r="I914" s="1895"/>
      <c r="J914" s="1895"/>
      <c r="K914" s="1895"/>
    </row>
    <row r="915" spans="1:11" ht="15.75" customHeight="1">
      <c r="A915" s="1895"/>
      <c r="B915" s="1895"/>
      <c r="C915" s="1895"/>
      <c r="D915" s="1895"/>
      <c r="E915" s="1895"/>
      <c r="F915" s="1895"/>
      <c r="G915" s="1895"/>
      <c r="H915" s="1895"/>
      <c r="I915" s="1895"/>
      <c r="J915" s="1895"/>
      <c r="K915" s="1895"/>
    </row>
    <row r="916" spans="1:11" ht="15.75" customHeight="1">
      <c r="A916" s="1895"/>
      <c r="B916" s="1895"/>
      <c r="C916" s="1895"/>
      <c r="D916" s="1895"/>
      <c r="E916" s="1895"/>
      <c r="F916" s="1895"/>
      <c r="G916" s="1895"/>
      <c r="H916" s="1895"/>
      <c r="I916" s="1895"/>
      <c r="J916" s="1895"/>
      <c r="K916" s="1895"/>
    </row>
    <row r="917" spans="1:11" ht="15.75" customHeight="1">
      <c r="A917" s="1895"/>
      <c r="B917" s="1895"/>
      <c r="C917" s="1895"/>
      <c r="D917" s="1895"/>
      <c r="E917" s="1895"/>
      <c r="F917" s="1895"/>
      <c r="G917" s="1895"/>
      <c r="H917" s="1895"/>
      <c r="I917" s="1895"/>
      <c r="J917" s="1895"/>
      <c r="K917" s="1895"/>
    </row>
    <row r="918" spans="1:11" ht="15.75" customHeight="1">
      <c r="A918" s="1895"/>
      <c r="B918" s="1895"/>
      <c r="C918" s="1895"/>
      <c r="D918" s="1895"/>
      <c r="E918" s="1895"/>
      <c r="F918" s="1895"/>
      <c r="G918" s="1895"/>
      <c r="H918" s="1895"/>
      <c r="I918" s="1895"/>
      <c r="J918" s="1895"/>
      <c r="K918" s="1895"/>
    </row>
    <row r="919" spans="1:11" ht="15.75" customHeight="1">
      <c r="A919" s="1895"/>
      <c r="B919" s="1895"/>
      <c r="C919" s="1895"/>
      <c r="D919" s="1895"/>
      <c r="E919" s="1895"/>
      <c r="F919" s="1895"/>
      <c r="G919" s="1895"/>
      <c r="H919" s="1895"/>
      <c r="I919" s="1895"/>
      <c r="J919" s="1895"/>
      <c r="K919" s="1895"/>
    </row>
    <row r="920" spans="1:11" ht="15.75" customHeight="1">
      <c r="A920" s="1895"/>
      <c r="B920" s="1895"/>
      <c r="C920" s="1895"/>
      <c r="D920" s="1895"/>
      <c r="E920" s="1895"/>
      <c r="F920" s="1895"/>
      <c r="G920" s="1895"/>
      <c r="H920" s="1895"/>
      <c r="I920" s="1895"/>
      <c r="J920" s="1895"/>
      <c r="K920" s="1895"/>
    </row>
    <row r="921" spans="1:11" ht="15.75" customHeight="1">
      <c r="A921" s="1895"/>
      <c r="B921" s="1895"/>
      <c r="C921" s="1895"/>
      <c r="D921" s="1895"/>
      <c r="E921" s="1895"/>
      <c r="F921" s="1895"/>
      <c r="G921" s="1895"/>
      <c r="H921" s="1895"/>
      <c r="I921" s="1895"/>
      <c r="J921" s="1895"/>
      <c r="K921" s="1895"/>
    </row>
    <row r="922" spans="1:11" ht="15.75" customHeight="1">
      <c r="A922" s="1895"/>
      <c r="B922" s="1895"/>
      <c r="C922" s="1895"/>
      <c r="D922" s="1895"/>
      <c r="E922" s="1895"/>
      <c r="F922" s="1895"/>
      <c r="G922" s="1895"/>
      <c r="H922" s="1895"/>
      <c r="I922" s="1895"/>
      <c r="J922" s="1895"/>
      <c r="K922" s="1895"/>
    </row>
    <row r="923" spans="1:11" ht="15.75" customHeight="1">
      <c r="A923" s="1895"/>
      <c r="B923" s="1895"/>
      <c r="C923" s="1895"/>
      <c r="D923" s="1895"/>
      <c r="E923" s="1895"/>
      <c r="F923" s="1895"/>
      <c r="G923" s="1895"/>
      <c r="H923" s="1895"/>
      <c r="I923" s="1895"/>
      <c r="J923" s="1895"/>
      <c r="K923" s="1895"/>
    </row>
    <row r="924" spans="1:11" ht="15.75" customHeight="1">
      <c r="A924" s="1895"/>
      <c r="B924" s="1895"/>
      <c r="C924" s="1895"/>
      <c r="D924" s="1895"/>
      <c r="E924" s="1895"/>
      <c r="F924" s="1895"/>
      <c r="G924" s="1895"/>
      <c r="H924" s="1895"/>
      <c r="I924" s="1895"/>
      <c r="J924" s="1895"/>
      <c r="K924" s="1895"/>
    </row>
    <row r="925" spans="1:11" ht="15.75" customHeight="1">
      <c r="A925" s="1895"/>
      <c r="B925" s="1895"/>
      <c r="C925" s="1895"/>
      <c r="D925" s="1895"/>
      <c r="E925" s="1895"/>
      <c r="F925" s="1895"/>
      <c r="G925" s="1895"/>
      <c r="H925" s="1895"/>
      <c r="I925" s="1895"/>
      <c r="J925" s="1895"/>
      <c r="K925" s="1895"/>
    </row>
    <row r="926" spans="1:11" ht="15.75" customHeight="1">
      <c r="A926" s="1895"/>
      <c r="B926" s="1895"/>
      <c r="C926" s="1895"/>
      <c r="D926" s="1895"/>
      <c r="E926" s="1895"/>
      <c r="F926" s="1895"/>
      <c r="G926" s="1895"/>
      <c r="H926" s="1895"/>
      <c r="I926" s="1895"/>
      <c r="J926" s="1895"/>
      <c r="K926" s="1895"/>
    </row>
    <row r="927" spans="1:11" ht="15.75" customHeight="1">
      <c r="A927" s="1895"/>
      <c r="B927" s="1895"/>
      <c r="C927" s="1895"/>
      <c r="D927" s="1895"/>
      <c r="E927" s="1895"/>
      <c r="F927" s="1895"/>
      <c r="G927" s="1895"/>
      <c r="H927" s="1895"/>
      <c r="I927" s="1895"/>
      <c r="J927" s="1895"/>
      <c r="K927" s="1895"/>
    </row>
    <row r="928" spans="1:11" ht="15.75" customHeight="1">
      <c r="A928" s="1895"/>
      <c r="B928" s="1895"/>
      <c r="C928" s="1895"/>
      <c r="D928" s="1895"/>
      <c r="E928" s="1895"/>
      <c r="F928" s="1895"/>
      <c r="G928" s="1895"/>
      <c r="H928" s="1895"/>
      <c r="I928" s="1895"/>
      <c r="J928" s="1895"/>
      <c r="K928" s="1895"/>
    </row>
    <row r="929" spans="1:11" ht="15.75" customHeight="1">
      <c r="A929" s="1895"/>
      <c r="B929" s="1895"/>
      <c r="C929" s="1895"/>
      <c r="D929" s="1895"/>
      <c r="E929" s="1895"/>
      <c r="F929" s="1895"/>
      <c r="G929" s="1895"/>
      <c r="H929" s="1895"/>
      <c r="I929" s="1895"/>
      <c r="J929" s="1895"/>
      <c r="K929" s="1895"/>
    </row>
    <row r="930" spans="1:11" ht="15.75" customHeight="1">
      <c r="A930" s="1895"/>
      <c r="B930" s="1895"/>
      <c r="C930" s="1895"/>
      <c r="D930" s="1895"/>
      <c r="E930" s="1895"/>
      <c r="F930" s="1895"/>
      <c r="G930" s="1895"/>
      <c r="H930" s="1895"/>
      <c r="I930" s="1895"/>
      <c r="J930" s="1895"/>
      <c r="K930" s="1895"/>
    </row>
    <row r="931" spans="1:11" ht="15.75" customHeight="1">
      <c r="A931" s="1895"/>
      <c r="B931" s="1895"/>
      <c r="C931" s="1895"/>
      <c r="D931" s="1895"/>
      <c r="E931" s="1895"/>
      <c r="F931" s="1895"/>
      <c r="G931" s="1895"/>
      <c r="H931" s="1895"/>
      <c r="I931" s="1895"/>
      <c r="J931" s="1895"/>
      <c r="K931" s="1895"/>
    </row>
    <row r="932" spans="1:11" ht="15.75" customHeight="1">
      <c r="A932" s="1895"/>
      <c r="B932" s="1895"/>
      <c r="C932" s="1895"/>
      <c r="D932" s="1895"/>
      <c r="E932" s="1895"/>
      <c r="F932" s="1895"/>
      <c r="G932" s="1895"/>
      <c r="H932" s="1895"/>
      <c r="I932" s="1895"/>
      <c r="J932" s="1895"/>
      <c r="K932" s="1895"/>
    </row>
    <row r="933" spans="1:11" ht="15.75" customHeight="1">
      <c r="A933" s="1895"/>
      <c r="B933" s="1895"/>
      <c r="C933" s="1895"/>
      <c r="D933" s="1895"/>
      <c r="E933" s="1895"/>
      <c r="F933" s="1895"/>
      <c r="G933" s="1895"/>
      <c r="H933" s="1895"/>
      <c r="I933" s="1895"/>
      <c r="J933" s="1895"/>
      <c r="K933" s="1895"/>
    </row>
    <row r="934" spans="1:11" ht="15.75" customHeight="1">
      <c r="A934" s="1895"/>
      <c r="B934" s="1895"/>
      <c r="C934" s="1895"/>
      <c r="D934" s="1895"/>
      <c r="E934" s="1895"/>
      <c r="F934" s="1895"/>
      <c r="G934" s="1895"/>
      <c r="H934" s="1895"/>
      <c r="I934" s="1895"/>
      <c r="J934" s="1895"/>
      <c r="K934" s="1895"/>
    </row>
    <row r="935" spans="1:11" ht="15.75" customHeight="1">
      <c r="A935" s="1895"/>
      <c r="B935" s="1895"/>
      <c r="C935" s="1895"/>
      <c r="D935" s="1895"/>
      <c r="E935" s="1895"/>
      <c r="F935" s="1895"/>
      <c r="G935" s="1895"/>
      <c r="H935" s="1895"/>
      <c r="I935" s="1895"/>
      <c r="J935" s="1895"/>
      <c r="K935" s="1895"/>
    </row>
    <row r="936" spans="1:11" ht="15.75" customHeight="1">
      <c r="A936" s="1895"/>
      <c r="B936" s="1895"/>
      <c r="C936" s="1895"/>
      <c r="D936" s="1895"/>
      <c r="E936" s="1895"/>
      <c r="F936" s="1895"/>
      <c r="G936" s="1895"/>
      <c r="H936" s="1895"/>
      <c r="I936" s="1895"/>
      <c r="J936" s="1895"/>
      <c r="K936" s="1895"/>
    </row>
    <row r="937" spans="1:11" ht="15.75" customHeight="1">
      <c r="A937" s="1895"/>
      <c r="B937" s="1895"/>
      <c r="C937" s="1895"/>
      <c r="D937" s="1895"/>
      <c r="E937" s="1895"/>
      <c r="F937" s="1895"/>
      <c r="G937" s="1895"/>
      <c r="H937" s="1895"/>
      <c r="I937" s="1895"/>
      <c r="J937" s="1895"/>
      <c r="K937" s="1895"/>
    </row>
    <row r="938" spans="1:11" ht="15.75" customHeight="1">
      <c r="A938" s="1895"/>
      <c r="B938" s="1895"/>
      <c r="C938" s="1895"/>
      <c r="D938" s="1895"/>
      <c r="E938" s="1895"/>
      <c r="F938" s="1895"/>
      <c r="G938" s="1895"/>
      <c r="H938" s="1895"/>
      <c r="I938" s="1895"/>
      <c r="J938" s="1895"/>
      <c r="K938" s="1895"/>
    </row>
    <row r="939" spans="1:11" ht="15.75" customHeight="1">
      <c r="A939" s="1895"/>
      <c r="B939" s="1895"/>
      <c r="C939" s="1895"/>
      <c r="D939" s="1895"/>
      <c r="E939" s="1895"/>
      <c r="F939" s="1895"/>
      <c r="G939" s="1895"/>
      <c r="H939" s="1895"/>
      <c r="I939" s="1895"/>
      <c r="J939" s="1895"/>
      <c r="K939" s="1895"/>
    </row>
    <row r="940" spans="1:11" ht="15.75" customHeight="1">
      <c r="A940" s="1895"/>
      <c r="B940" s="1895"/>
      <c r="C940" s="1895"/>
      <c r="D940" s="1895"/>
      <c r="E940" s="1895"/>
      <c r="F940" s="1895"/>
      <c r="G940" s="1895"/>
      <c r="H940" s="1895"/>
      <c r="I940" s="1895"/>
      <c r="J940" s="1895"/>
      <c r="K940" s="1895"/>
    </row>
    <row r="941" spans="1:11" ht="15.75" customHeight="1">
      <c r="A941" s="1895"/>
      <c r="B941" s="1895"/>
      <c r="C941" s="1895"/>
      <c r="D941" s="1895"/>
      <c r="E941" s="1895"/>
      <c r="F941" s="1895"/>
      <c r="G941" s="1895"/>
      <c r="H941" s="1895"/>
      <c r="I941" s="1895"/>
      <c r="J941" s="1895"/>
      <c r="K941" s="1895"/>
    </row>
    <row r="942" spans="1:11" ht="15.75" customHeight="1">
      <c r="A942" s="1895"/>
      <c r="B942" s="1895"/>
      <c r="C942" s="1895"/>
      <c r="D942" s="1895"/>
      <c r="E942" s="1895"/>
      <c r="F942" s="1895"/>
      <c r="G942" s="1895"/>
      <c r="H942" s="1895"/>
      <c r="I942" s="1895"/>
      <c r="J942" s="1895"/>
      <c r="K942" s="1895"/>
    </row>
    <row r="943" spans="1:11" ht="15.75" customHeight="1">
      <c r="A943" s="1895"/>
      <c r="B943" s="1895"/>
      <c r="C943" s="1895"/>
      <c r="D943" s="1895"/>
      <c r="E943" s="1895"/>
      <c r="F943" s="1895"/>
      <c r="G943" s="1895"/>
      <c r="H943" s="1895"/>
      <c r="I943" s="1895"/>
      <c r="J943" s="1895"/>
      <c r="K943" s="1895"/>
    </row>
    <row r="944" spans="1:11" ht="15.75" customHeight="1">
      <c r="A944" s="1895"/>
      <c r="B944" s="1895"/>
      <c r="C944" s="1895"/>
      <c r="D944" s="1895"/>
      <c r="E944" s="1895"/>
      <c r="F944" s="1895"/>
      <c r="G944" s="1895"/>
      <c r="H944" s="1895"/>
      <c r="I944" s="1895"/>
      <c r="J944" s="1895"/>
      <c r="K944" s="1895"/>
    </row>
    <row r="945" spans="1:11" ht="15.75" customHeight="1">
      <c r="A945" s="1895"/>
      <c r="B945" s="1895"/>
      <c r="C945" s="1895"/>
      <c r="D945" s="1895"/>
      <c r="E945" s="1895"/>
      <c r="F945" s="1895"/>
      <c r="G945" s="1895"/>
      <c r="H945" s="1895"/>
      <c r="I945" s="1895"/>
      <c r="J945" s="1895"/>
      <c r="K945" s="1895"/>
    </row>
    <row r="946" spans="1:11" ht="15.75" customHeight="1">
      <c r="A946" s="1895"/>
      <c r="B946" s="1895"/>
      <c r="C946" s="1895"/>
      <c r="D946" s="1895"/>
      <c r="E946" s="1895"/>
      <c r="F946" s="1895"/>
      <c r="G946" s="1895"/>
      <c r="H946" s="1895"/>
      <c r="I946" s="1895"/>
      <c r="J946" s="1895"/>
      <c r="K946" s="1895"/>
    </row>
    <row r="947" spans="1:11" ht="15.75" customHeight="1">
      <c r="A947" s="1895"/>
      <c r="B947" s="1895"/>
      <c r="C947" s="1895"/>
      <c r="D947" s="1895"/>
      <c r="E947" s="1895"/>
      <c r="F947" s="1895"/>
      <c r="G947" s="1895"/>
      <c r="H947" s="1895"/>
      <c r="I947" s="1895"/>
      <c r="J947" s="1895"/>
      <c r="K947" s="1895"/>
    </row>
    <row r="948" spans="1:11" ht="15.75" customHeight="1">
      <c r="A948" s="1895"/>
      <c r="B948" s="1895"/>
      <c r="C948" s="1895"/>
      <c r="D948" s="1895"/>
      <c r="E948" s="1895"/>
      <c r="F948" s="1895"/>
      <c r="G948" s="1895"/>
      <c r="H948" s="1895"/>
      <c r="I948" s="1895"/>
      <c r="J948" s="1895"/>
      <c r="K948" s="1895"/>
    </row>
    <row r="949" spans="1:11" ht="15.75" customHeight="1">
      <c r="A949" s="1895"/>
      <c r="B949" s="1895"/>
      <c r="C949" s="1895"/>
      <c r="D949" s="1895"/>
      <c r="E949" s="1895"/>
      <c r="F949" s="1895"/>
      <c r="G949" s="1895"/>
      <c r="H949" s="1895"/>
      <c r="I949" s="1895"/>
      <c r="J949" s="1895"/>
      <c r="K949" s="1895"/>
    </row>
    <row r="950" spans="1:11" ht="15.75" customHeight="1">
      <c r="A950" s="1895"/>
      <c r="B950" s="1895"/>
      <c r="C950" s="1895"/>
      <c r="D950" s="1895"/>
      <c r="E950" s="1895"/>
      <c r="F950" s="1895"/>
      <c r="G950" s="1895"/>
      <c r="H950" s="1895"/>
      <c r="I950" s="1895"/>
      <c r="J950" s="1895"/>
      <c r="K950" s="1895"/>
    </row>
    <row r="951" spans="1:11" ht="15.75" customHeight="1">
      <c r="A951" s="1895"/>
      <c r="B951" s="1895"/>
      <c r="C951" s="1895"/>
      <c r="D951" s="1895"/>
      <c r="E951" s="1895"/>
      <c r="F951" s="1895"/>
      <c r="G951" s="1895"/>
      <c r="H951" s="1895"/>
      <c r="I951" s="1895"/>
      <c r="J951" s="1895"/>
      <c r="K951" s="1895"/>
    </row>
    <row r="952" spans="1:11" ht="15.75" customHeight="1">
      <c r="A952" s="1895"/>
      <c r="B952" s="1895"/>
      <c r="C952" s="1895"/>
      <c r="D952" s="1895"/>
      <c r="E952" s="1895"/>
      <c r="F952" s="1895"/>
      <c r="G952" s="1895"/>
      <c r="H952" s="1895"/>
      <c r="I952" s="1895"/>
      <c r="J952" s="1895"/>
      <c r="K952" s="1895"/>
    </row>
    <row r="953" spans="1:11" ht="15.75" customHeight="1">
      <c r="A953" s="1895"/>
      <c r="B953" s="1895"/>
      <c r="C953" s="1895"/>
      <c r="D953" s="1895"/>
      <c r="E953" s="1895"/>
      <c r="F953" s="1895"/>
      <c r="G953" s="1895"/>
      <c r="H953" s="1895"/>
      <c r="I953" s="1895"/>
      <c r="J953" s="1895"/>
      <c r="K953" s="1895"/>
    </row>
    <row r="954" spans="1:11" ht="15.75" customHeight="1">
      <c r="A954" s="1895"/>
      <c r="B954" s="1895"/>
      <c r="C954" s="1895"/>
      <c r="D954" s="1895"/>
      <c r="E954" s="1895"/>
      <c r="F954" s="1895"/>
      <c r="G954" s="1895"/>
      <c r="H954" s="1895"/>
      <c r="I954" s="1895"/>
      <c r="J954" s="1895"/>
      <c r="K954" s="1895"/>
    </row>
    <row r="955" spans="1:11" ht="15.75" customHeight="1">
      <c r="A955" s="1895"/>
      <c r="B955" s="1895"/>
      <c r="C955" s="1895"/>
      <c r="D955" s="1895"/>
      <c r="E955" s="1895"/>
      <c r="F955" s="1895"/>
      <c r="G955" s="1895"/>
      <c r="H955" s="1895"/>
      <c r="I955" s="1895"/>
      <c r="J955" s="1895"/>
      <c r="K955" s="1895"/>
    </row>
    <row r="956" spans="1:11" ht="15.75" customHeight="1">
      <c r="A956" s="1895"/>
      <c r="B956" s="1895"/>
      <c r="C956" s="1895"/>
      <c r="D956" s="1895"/>
      <c r="E956" s="1895"/>
      <c r="F956" s="1895"/>
      <c r="G956" s="1895"/>
      <c r="H956" s="1895"/>
      <c r="I956" s="1895"/>
      <c r="J956" s="1895"/>
      <c r="K956" s="1895"/>
    </row>
    <row r="957" spans="1:11" ht="15.75" customHeight="1">
      <c r="A957" s="1895"/>
      <c r="B957" s="1895"/>
      <c r="C957" s="1895"/>
      <c r="D957" s="1895"/>
      <c r="E957" s="1895"/>
      <c r="F957" s="1895"/>
      <c r="G957" s="1895"/>
      <c r="H957" s="1895"/>
      <c r="I957" s="1895"/>
      <c r="J957" s="1895"/>
      <c r="K957" s="1895"/>
    </row>
    <row r="958" spans="1:11" ht="15.75" customHeight="1">
      <c r="A958" s="1895"/>
      <c r="B958" s="1895"/>
      <c r="C958" s="1895"/>
      <c r="D958" s="1895"/>
      <c r="E958" s="1895"/>
      <c r="F958" s="1895"/>
      <c r="G958" s="1895"/>
      <c r="H958" s="1895"/>
      <c r="I958" s="1895"/>
      <c r="J958" s="1895"/>
      <c r="K958" s="1895"/>
    </row>
    <row r="959" spans="1:11" ht="15.75" customHeight="1">
      <c r="A959" s="1895"/>
      <c r="B959" s="1895"/>
      <c r="C959" s="1895"/>
      <c r="D959" s="1895"/>
      <c r="E959" s="1895"/>
      <c r="F959" s="1895"/>
      <c r="G959" s="1895"/>
      <c r="H959" s="1895"/>
      <c r="I959" s="1895"/>
      <c r="J959" s="1895"/>
      <c r="K959" s="1895"/>
    </row>
    <row r="960" spans="1:11" ht="15.75" customHeight="1">
      <c r="A960" s="1895"/>
      <c r="B960" s="1895"/>
      <c r="C960" s="1895"/>
      <c r="D960" s="1895"/>
      <c r="E960" s="1895"/>
      <c r="F960" s="1895"/>
      <c r="G960" s="1895"/>
      <c r="H960" s="1895"/>
      <c r="I960" s="1895"/>
      <c r="J960" s="1895"/>
      <c r="K960" s="1895"/>
    </row>
    <row r="961" spans="1:11" ht="15.75" customHeight="1">
      <c r="A961" s="1895"/>
      <c r="B961" s="1895"/>
      <c r="C961" s="1895"/>
      <c r="D961" s="1895"/>
      <c r="E961" s="1895"/>
      <c r="F961" s="1895"/>
      <c r="G961" s="1895"/>
      <c r="H961" s="1895"/>
      <c r="I961" s="1895"/>
      <c r="J961" s="1895"/>
      <c r="K961" s="1895"/>
    </row>
    <row r="962" spans="1:11" ht="15.75" customHeight="1">
      <c r="A962" s="1895"/>
      <c r="B962" s="1895"/>
      <c r="C962" s="1895"/>
      <c r="D962" s="1895"/>
      <c r="E962" s="1895"/>
      <c r="F962" s="1895"/>
      <c r="G962" s="1895"/>
      <c r="H962" s="1895"/>
      <c r="I962" s="1895"/>
      <c r="J962" s="1895"/>
      <c r="K962" s="1895"/>
    </row>
    <row r="963" spans="1:11" ht="15.75" customHeight="1">
      <c r="A963" s="1895"/>
      <c r="B963" s="1895"/>
      <c r="C963" s="1895"/>
      <c r="D963" s="1895"/>
      <c r="E963" s="1895"/>
      <c r="F963" s="1895"/>
      <c r="G963" s="1895"/>
      <c r="H963" s="1895"/>
      <c r="I963" s="1895"/>
      <c r="J963" s="1895"/>
      <c r="K963" s="1895"/>
    </row>
    <row r="964" spans="1:11" ht="15.75" customHeight="1">
      <c r="A964" s="1895"/>
      <c r="B964" s="1895"/>
      <c r="C964" s="1895"/>
      <c r="D964" s="1895"/>
      <c r="E964" s="1895"/>
      <c r="F964" s="1895"/>
      <c r="G964" s="1895"/>
      <c r="H964" s="1895"/>
      <c r="I964" s="1895"/>
      <c r="J964" s="1895"/>
      <c r="K964" s="1895"/>
    </row>
    <row r="965" spans="1:11" ht="15.75" customHeight="1">
      <c r="A965" s="1895"/>
      <c r="B965" s="1895"/>
      <c r="C965" s="1895"/>
      <c r="D965" s="1895"/>
      <c r="E965" s="1895"/>
      <c r="F965" s="1895"/>
      <c r="G965" s="1895"/>
      <c r="H965" s="1895"/>
      <c r="I965" s="1895"/>
      <c r="J965" s="1895"/>
      <c r="K965" s="1895"/>
    </row>
    <row r="966" spans="1:11" ht="15.75" customHeight="1">
      <c r="A966" s="1895"/>
      <c r="B966" s="1895"/>
      <c r="C966" s="1895"/>
      <c r="D966" s="1895"/>
      <c r="E966" s="1895"/>
      <c r="F966" s="1895"/>
      <c r="G966" s="1895"/>
      <c r="H966" s="1895"/>
      <c r="I966" s="1895"/>
      <c r="J966" s="1895"/>
      <c r="K966" s="1895"/>
    </row>
    <row r="967" spans="1:11" ht="15.75" customHeight="1">
      <c r="A967" s="1895"/>
      <c r="B967" s="1895"/>
      <c r="C967" s="1895"/>
      <c r="D967" s="1895"/>
      <c r="E967" s="1895"/>
      <c r="F967" s="1895"/>
      <c r="G967" s="1895"/>
      <c r="H967" s="1895"/>
      <c r="I967" s="1895"/>
      <c r="J967" s="1895"/>
      <c r="K967" s="1895"/>
    </row>
    <row r="968" spans="1:11" ht="15.75" customHeight="1">
      <c r="A968" s="1895"/>
      <c r="B968" s="1895"/>
      <c r="C968" s="1895"/>
      <c r="D968" s="1895"/>
      <c r="E968" s="1895"/>
      <c r="F968" s="1895"/>
      <c r="G968" s="1895"/>
      <c r="H968" s="1895"/>
      <c r="I968" s="1895"/>
      <c r="J968" s="1895"/>
      <c r="K968" s="1895"/>
    </row>
    <row r="969" spans="1:11" ht="15.75" customHeight="1">
      <c r="A969" s="1895"/>
      <c r="B969" s="1895"/>
      <c r="C969" s="1895"/>
      <c r="D969" s="1895"/>
      <c r="E969" s="1895"/>
      <c r="F969" s="1895"/>
      <c r="G969" s="1895"/>
      <c r="H969" s="1895"/>
      <c r="I969" s="1895"/>
      <c r="J969" s="1895"/>
      <c r="K969" s="1895"/>
    </row>
    <row r="970" spans="1:11" ht="15.75" customHeight="1">
      <c r="A970" s="1895"/>
      <c r="B970" s="1895"/>
      <c r="C970" s="1895"/>
      <c r="D970" s="1895"/>
      <c r="E970" s="1895"/>
      <c r="F970" s="1895"/>
      <c r="G970" s="1895"/>
      <c r="H970" s="1895"/>
      <c r="I970" s="1895"/>
      <c r="J970" s="1895"/>
      <c r="K970" s="1895"/>
    </row>
    <row r="971" spans="1:11" ht="15.75" customHeight="1">
      <c r="A971" s="1895"/>
      <c r="B971" s="1895"/>
      <c r="C971" s="1895"/>
      <c r="D971" s="1895"/>
      <c r="E971" s="1895"/>
      <c r="F971" s="1895"/>
      <c r="G971" s="1895"/>
      <c r="H971" s="1895"/>
      <c r="I971" s="1895"/>
      <c r="J971" s="1895"/>
      <c r="K971" s="1895"/>
    </row>
    <row r="972" spans="1:11" ht="15.75" customHeight="1">
      <c r="A972" s="1895"/>
      <c r="B972" s="1895"/>
      <c r="C972" s="1895"/>
      <c r="D972" s="1895"/>
      <c r="E972" s="1895"/>
      <c r="F972" s="1895"/>
      <c r="G972" s="1895"/>
      <c r="H972" s="1895"/>
      <c r="I972" s="1895"/>
      <c r="J972" s="1895"/>
      <c r="K972" s="1895"/>
    </row>
    <row r="973" spans="1:11" ht="15.75" customHeight="1">
      <c r="A973" s="1895"/>
      <c r="B973" s="1895"/>
      <c r="C973" s="1895"/>
      <c r="D973" s="1895"/>
      <c r="E973" s="1895"/>
      <c r="F973" s="1895"/>
      <c r="G973" s="1895"/>
      <c r="H973" s="1895"/>
      <c r="I973" s="1895"/>
      <c r="J973" s="1895"/>
      <c r="K973" s="1895"/>
    </row>
    <row r="974" spans="1:11" ht="15.75" customHeight="1">
      <c r="A974" s="1895"/>
      <c r="B974" s="1895"/>
      <c r="C974" s="1895"/>
      <c r="D974" s="1895"/>
      <c r="E974" s="1895"/>
      <c r="F974" s="1895"/>
      <c r="G974" s="1895"/>
      <c r="H974" s="1895"/>
      <c r="I974" s="1895"/>
      <c r="J974" s="1895"/>
      <c r="K974" s="1895"/>
    </row>
    <row r="975" spans="1:11" ht="15.75" customHeight="1">
      <c r="A975" s="1895"/>
      <c r="B975" s="1895"/>
      <c r="C975" s="1895"/>
      <c r="D975" s="1895"/>
      <c r="E975" s="1895"/>
      <c r="F975" s="1895"/>
      <c r="G975" s="1895"/>
      <c r="H975" s="1895"/>
      <c r="I975" s="1895"/>
      <c r="J975" s="1895"/>
      <c r="K975" s="1895"/>
    </row>
    <row r="976" spans="1:11" ht="15.75" customHeight="1">
      <c r="A976" s="1895"/>
      <c r="B976" s="1895"/>
      <c r="C976" s="1895"/>
      <c r="D976" s="1895"/>
      <c r="E976" s="1895"/>
      <c r="F976" s="1895"/>
      <c r="G976" s="1895"/>
      <c r="H976" s="1895"/>
      <c r="I976" s="1895"/>
      <c r="J976" s="1895"/>
      <c r="K976" s="1895"/>
    </row>
    <row r="977" spans="1:11" ht="15.75" customHeight="1">
      <c r="A977" s="1895"/>
      <c r="B977" s="1895"/>
      <c r="C977" s="1895"/>
      <c r="D977" s="1895"/>
      <c r="E977" s="1895"/>
      <c r="F977" s="1895"/>
      <c r="G977" s="1895"/>
      <c r="H977" s="1895"/>
      <c r="I977" s="1895"/>
      <c r="J977" s="1895"/>
      <c r="K977" s="1895"/>
    </row>
    <row r="978" spans="1:11" ht="15.75" customHeight="1">
      <c r="A978" s="1895"/>
      <c r="B978" s="1895"/>
      <c r="C978" s="1895"/>
      <c r="D978" s="1895"/>
      <c r="E978" s="1895"/>
      <c r="F978" s="1895"/>
      <c r="G978" s="1895"/>
      <c r="H978" s="1895"/>
      <c r="I978" s="1895"/>
      <c r="J978" s="1895"/>
      <c r="K978" s="1895"/>
    </row>
    <row r="979" spans="1:11" ht="15.75" customHeight="1">
      <c r="A979" s="1895"/>
      <c r="B979" s="1895"/>
      <c r="C979" s="1895"/>
      <c r="D979" s="1895"/>
      <c r="E979" s="1895"/>
      <c r="F979" s="1895"/>
      <c r="G979" s="1895"/>
      <c r="H979" s="1895"/>
      <c r="I979" s="1895"/>
      <c r="J979" s="1895"/>
      <c r="K979" s="1895"/>
    </row>
    <row r="980" spans="1:11" ht="15.75" customHeight="1">
      <c r="A980" s="1895"/>
      <c r="B980" s="1895"/>
      <c r="C980" s="1895"/>
      <c r="D980" s="1895"/>
      <c r="E980" s="1895"/>
      <c r="F980" s="1895"/>
      <c r="G980" s="1895"/>
      <c r="H980" s="1895"/>
      <c r="I980" s="1895"/>
      <c r="J980" s="1895"/>
      <c r="K980" s="1895"/>
    </row>
    <row r="981" spans="1:11" ht="15.75" customHeight="1">
      <c r="A981" s="1895"/>
      <c r="B981" s="1895"/>
      <c r="C981" s="1895"/>
      <c r="D981" s="1895"/>
      <c r="E981" s="1895"/>
      <c r="F981" s="1895"/>
      <c r="G981" s="1895"/>
      <c r="H981" s="1895"/>
      <c r="I981" s="1895"/>
      <c r="J981" s="1895"/>
      <c r="K981" s="1895"/>
    </row>
    <row r="982" spans="1:11" ht="15.75" customHeight="1">
      <c r="A982" s="1895"/>
      <c r="B982" s="1895"/>
      <c r="C982" s="1895"/>
      <c r="D982" s="1895"/>
      <c r="E982" s="1895"/>
      <c r="F982" s="1895"/>
      <c r="G982" s="1895"/>
      <c r="H982" s="1895"/>
      <c r="I982" s="1895"/>
      <c r="J982" s="1895"/>
      <c r="K982" s="1895"/>
    </row>
    <row r="983" spans="1:11" ht="15.75" customHeight="1">
      <c r="A983" s="1895"/>
      <c r="B983" s="1895"/>
      <c r="C983" s="1895"/>
      <c r="D983" s="1895"/>
      <c r="E983" s="1895"/>
      <c r="F983" s="1895"/>
      <c r="G983" s="1895"/>
      <c r="H983" s="1895"/>
      <c r="I983" s="1895"/>
      <c r="J983" s="1895"/>
      <c r="K983" s="1895"/>
    </row>
    <row r="984" spans="1:11" ht="15.75" customHeight="1">
      <c r="A984" s="1895"/>
      <c r="B984" s="1895"/>
      <c r="C984" s="1895"/>
      <c r="D984" s="1895"/>
      <c r="E984" s="1895"/>
      <c r="F984" s="1895"/>
      <c r="G984" s="1895"/>
      <c r="H984" s="1895"/>
      <c r="I984" s="1895"/>
      <c r="J984" s="1895"/>
      <c r="K984" s="1895"/>
    </row>
    <row r="985" spans="1:11" ht="15.75" customHeight="1">
      <c r="A985" s="1895"/>
      <c r="B985" s="1895"/>
      <c r="C985" s="1895"/>
      <c r="D985" s="1895"/>
      <c r="E985" s="1895"/>
      <c r="F985" s="1895"/>
      <c r="G985" s="1895"/>
      <c r="H985" s="1895"/>
      <c r="I985" s="1895"/>
      <c r="J985" s="1895"/>
      <c r="K985" s="1895"/>
    </row>
    <row r="986" spans="1:11" ht="15.75" customHeight="1">
      <c r="A986" s="1895"/>
      <c r="B986" s="1895"/>
      <c r="C986" s="1895"/>
      <c r="D986" s="1895"/>
      <c r="E986" s="1895"/>
      <c r="F986" s="1895"/>
      <c r="G986" s="1895"/>
      <c r="H986" s="1895"/>
      <c r="I986" s="1895"/>
      <c r="J986" s="1895"/>
      <c r="K986" s="1895"/>
    </row>
    <row r="987" spans="1:11" ht="15.75" customHeight="1">
      <c r="A987" s="1895"/>
      <c r="B987" s="1895"/>
      <c r="C987" s="1895"/>
      <c r="D987" s="1895"/>
      <c r="E987" s="1895"/>
      <c r="F987" s="1895"/>
      <c r="G987" s="1895"/>
      <c r="H987" s="1895"/>
      <c r="I987" s="1895"/>
      <c r="J987" s="1895"/>
      <c r="K987" s="1895"/>
    </row>
    <row r="988" spans="1:11" ht="15.75" customHeight="1">
      <c r="A988" s="1895"/>
      <c r="B988" s="1895"/>
      <c r="C988" s="1895"/>
      <c r="D988" s="1895"/>
      <c r="E988" s="1895"/>
      <c r="F988" s="1895"/>
      <c r="G988" s="1895"/>
      <c r="H988" s="1895"/>
      <c r="I988" s="1895"/>
      <c r="J988" s="1895"/>
      <c r="K988" s="1895"/>
    </row>
    <row r="989" spans="1:11" ht="15.75" customHeight="1">
      <c r="A989" s="1895"/>
      <c r="B989" s="1895"/>
      <c r="C989" s="1895"/>
      <c r="D989" s="1895"/>
      <c r="E989" s="1895"/>
      <c r="F989" s="1895"/>
      <c r="G989" s="1895"/>
      <c r="H989" s="1895"/>
      <c r="I989" s="1895"/>
      <c r="J989" s="1895"/>
      <c r="K989" s="1895"/>
    </row>
    <row r="990" spans="1:11" ht="15.75" customHeight="1">
      <c r="A990" s="1895"/>
      <c r="B990" s="1895"/>
      <c r="C990" s="1895"/>
      <c r="D990" s="1895"/>
      <c r="E990" s="1895"/>
      <c r="F990" s="1895"/>
      <c r="G990" s="1895"/>
      <c r="H990" s="1895"/>
      <c r="I990" s="1895"/>
      <c r="J990" s="1895"/>
      <c r="K990" s="1895"/>
    </row>
    <row r="991" spans="1:11" ht="15.75" customHeight="1">
      <c r="A991" s="1895"/>
      <c r="B991" s="1895"/>
      <c r="C991" s="1895"/>
      <c r="D991" s="1895"/>
      <c r="E991" s="1895"/>
      <c r="F991" s="1895"/>
      <c r="G991" s="1895"/>
      <c r="H991" s="1895"/>
      <c r="I991" s="1895"/>
      <c r="J991" s="1895"/>
      <c r="K991" s="1895"/>
    </row>
    <row r="992" spans="1:11" ht="15.75" customHeight="1">
      <c r="A992" s="1895"/>
      <c r="B992" s="1895"/>
      <c r="C992" s="1895"/>
      <c r="D992" s="1895"/>
      <c r="E992" s="1895"/>
      <c r="F992" s="1895"/>
      <c r="G992" s="1895"/>
      <c r="H992" s="1895"/>
      <c r="I992" s="1895"/>
      <c r="J992" s="1895"/>
      <c r="K992" s="1895"/>
    </row>
    <row r="993" spans="1:11" ht="15.75" customHeight="1">
      <c r="A993" s="1895"/>
      <c r="B993" s="1895"/>
      <c r="C993" s="1895"/>
      <c r="D993" s="1895"/>
      <c r="E993" s="1895"/>
      <c r="F993" s="1895"/>
      <c r="G993" s="1895"/>
      <c r="H993" s="1895"/>
      <c r="I993" s="1895"/>
      <c r="J993" s="1895"/>
      <c r="K993" s="1895"/>
    </row>
    <row r="994" spans="1:11" ht="15.75" customHeight="1">
      <c r="A994" s="1895"/>
      <c r="B994" s="1895"/>
      <c r="C994" s="1895"/>
      <c r="D994" s="1895"/>
      <c r="E994" s="1895"/>
      <c r="F994" s="1895"/>
      <c r="G994" s="1895"/>
      <c r="H994" s="1895"/>
      <c r="I994" s="1895"/>
      <c r="J994" s="1895"/>
      <c r="K994" s="1895"/>
    </row>
    <row r="995" spans="1:11" ht="15.75" customHeight="1">
      <c r="A995" s="1895"/>
      <c r="B995" s="1895"/>
      <c r="C995" s="1895"/>
      <c r="D995" s="1895"/>
      <c r="E995" s="1895"/>
      <c r="F995" s="1895"/>
      <c r="G995" s="1895"/>
      <c r="H995" s="1895"/>
      <c r="I995" s="1895"/>
      <c r="J995" s="1895"/>
      <c r="K995" s="1895"/>
    </row>
    <row r="996" spans="1:11" ht="15.75" customHeight="1">
      <c r="A996" s="1895"/>
      <c r="B996" s="1895"/>
      <c r="C996" s="1895"/>
      <c r="D996" s="1895"/>
      <c r="E996" s="1895"/>
      <c r="F996" s="1895"/>
      <c r="G996" s="1895"/>
      <c r="H996" s="1895"/>
      <c r="I996" s="1895"/>
      <c r="J996" s="1895"/>
      <c r="K996" s="1895"/>
    </row>
    <row r="997" spans="1:11" ht="15.75" customHeight="1">
      <c r="A997" s="1895"/>
      <c r="B997" s="1895"/>
      <c r="C997" s="1895"/>
      <c r="D997" s="1895"/>
      <c r="E997" s="1895"/>
      <c r="F997" s="1895"/>
      <c r="G997" s="1895"/>
      <c r="H997" s="1895"/>
      <c r="I997" s="1895"/>
      <c r="J997" s="1895"/>
      <c r="K997" s="1895"/>
    </row>
    <row r="998" spans="1:11" ht="15.75" customHeight="1">
      <c r="A998" s="1895"/>
      <c r="B998" s="1895"/>
      <c r="C998" s="1895"/>
      <c r="D998" s="1895"/>
      <c r="E998" s="1895"/>
      <c r="F998" s="1895"/>
      <c r="G998" s="1895"/>
      <c r="H998" s="1895"/>
      <c r="I998" s="1895"/>
      <c r="J998" s="1895"/>
      <c r="K998" s="1895"/>
    </row>
    <row r="999" spans="1:11" ht="15.75" customHeight="1">
      <c r="A999" s="1895"/>
      <c r="B999" s="1895"/>
      <c r="C999" s="1895"/>
      <c r="D999" s="1895"/>
      <c r="E999" s="1895"/>
      <c r="F999" s="1895"/>
      <c r="G999" s="1895"/>
      <c r="H999" s="1895"/>
      <c r="I999" s="1895"/>
      <c r="J999" s="1895"/>
      <c r="K999" s="1895"/>
    </row>
    <row r="1000" spans="1:11" ht="15.75" customHeight="1">
      <c r="A1000" s="1895"/>
      <c r="B1000" s="1895"/>
      <c r="C1000" s="1895"/>
      <c r="D1000" s="1895"/>
      <c r="E1000" s="1895"/>
      <c r="F1000" s="1895"/>
      <c r="G1000" s="1895"/>
      <c r="H1000" s="1895"/>
      <c r="I1000" s="1895"/>
      <c r="J1000" s="1895"/>
      <c r="K1000" s="1895"/>
    </row>
    <row r="1001" spans="1:11" ht="15.75" customHeight="1">
      <c r="A1001" s="1895"/>
      <c r="B1001" s="1895"/>
      <c r="C1001" s="1895"/>
      <c r="D1001" s="1895"/>
      <c r="E1001" s="1895"/>
      <c r="F1001" s="1895"/>
      <c r="G1001" s="1895"/>
      <c r="H1001" s="1895"/>
      <c r="I1001" s="1895"/>
      <c r="J1001" s="1895"/>
      <c r="K1001" s="1895"/>
    </row>
    <row r="1002" spans="1:11" ht="15.75" customHeight="1">
      <c r="A1002" s="1895"/>
      <c r="B1002" s="1895"/>
      <c r="C1002" s="1895"/>
      <c r="D1002" s="1895"/>
      <c r="E1002" s="1895"/>
      <c r="F1002" s="1895"/>
      <c r="G1002" s="1895"/>
      <c r="H1002" s="1895"/>
      <c r="I1002" s="1895"/>
      <c r="J1002" s="1895"/>
      <c r="K1002" s="1895"/>
    </row>
    <row r="1003" spans="1:11" ht="15.75" customHeight="1">
      <c r="A1003" s="1895"/>
      <c r="K1003" s="1895"/>
    </row>
  </sheetData>
  <mergeCells count="10">
    <mergeCell ref="B56:J56"/>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92"/>
  <sheetViews>
    <sheetView showGridLines="0" workbookViewId="0"/>
  </sheetViews>
  <sheetFormatPr defaultColWidth="14.44140625" defaultRowHeight="15" customHeight="1"/>
  <cols>
    <col min="1" max="1" width="4.5546875" style="1893" customWidth="1"/>
    <col min="2" max="2" width="5.109375" style="1893" customWidth="1"/>
    <col min="3" max="3" width="44.6640625" style="1893" customWidth="1"/>
    <col min="4" max="4" width="14.88671875" style="1893" customWidth="1"/>
    <col min="5" max="5" width="16.33203125" style="1893" customWidth="1"/>
    <col min="6" max="6" width="15.33203125" style="1893" customWidth="1"/>
    <col min="7" max="7" width="16" style="1893" customWidth="1"/>
    <col min="8" max="8" width="17" style="1893" customWidth="1"/>
    <col min="9" max="9" width="13" style="1893" customWidth="1"/>
    <col min="10" max="10" width="12" style="1893" customWidth="1"/>
    <col min="11" max="11" width="8.33203125" style="1893" customWidth="1"/>
    <col min="12" max="16384" width="14.44140625" style="1893"/>
  </cols>
  <sheetData>
    <row r="1" spans="1:10" ht="15.75" customHeight="1">
      <c r="A1" s="1896"/>
      <c r="B1" s="3046" t="s">
        <v>1666</v>
      </c>
      <c r="C1" s="3047"/>
      <c r="D1" s="3047"/>
      <c r="E1" s="3047"/>
      <c r="F1" s="3047"/>
      <c r="G1" s="3047"/>
      <c r="H1" s="3047"/>
      <c r="I1" s="3047"/>
      <c r="J1" s="3047"/>
    </row>
    <row r="2" spans="1:10" ht="15" customHeight="1">
      <c r="A2" s="1896"/>
      <c r="B2" s="3062" t="s">
        <v>20</v>
      </c>
      <c r="C2" s="3047"/>
      <c r="D2" s="3047"/>
      <c r="E2" s="3047"/>
      <c r="F2" s="3047"/>
      <c r="G2" s="3047"/>
      <c r="H2" s="3047"/>
      <c r="I2" s="3047"/>
      <c r="J2" s="3047"/>
    </row>
    <row r="3" spans="1:10" ht="15" customHeight="1">
      <c r="A3" s="1896"/>
      <c r="B3" s="3062"/>
      <c r="C3" s="3047"/>
      <c r="D3" s="3047"/>
      <c r="E3" s="3047"/>
      <c r="F3" s="3047"/>
      <c r="G3" s="3047"/>
      <c r="H3" s="3047"/>
      <c r="I3" s="3047"/>
      <c r="J3" s="3047"/>
    </row>
    <row r="4" spans="1:10" ht="15" customHeight="1" thickBot="1">
      <c r="A4" s="1896"/>
      <c r="B4" s="3071" t="s">
        <v>126</v>
      </c>
      <c r="C4" s="3047"/>
      <c r="D4" s="3047"/>
      <c r="E4" s="3047"/>
      <c r="F4" s="3047"/>
      <c r="G4" s="3047"/>
      <c r="H4" s="3047"/>
      <c r="I4" s="3047"/>
      <c r="J4" s="3047"/>
    </row>
    <row r="5" spans="1:10" ht="21.75" customHeight="1" thickTop="1">
      <c r="A5" s="1896"/>
      <c r="B5" s="3063" t="s">
        <v>127</v>
      </c>
      <c r="C5" s="3064" t="s">
        <v>65</v>
      </c>
      <c r="D5" s="3066" t="s">
        <v>1473</v>
      </c>
      <c r="E5" s="3055"/>
      <c r="F5" s="3058" t="s">
        <v>1472</v>
      </c>
      <c r="G5" s="3055"/>
      <c r="H5" s="1981" t="s">
        <v>434</v>
      </c>
      <c r="I5" s="3059" t="s">
        <v>757</v>
      </c>
      <c r="J5" s="3057"/>
    </row>
    <row r="6" spans="1:10" ht="21.75" customHeight="1">
      <c r="A6" s="1896"/>
      <c r="B6" s="3051"/>
      <c r="C6" s="3065"/>
      <c r="D6" s="1948" t="s">
        <v>1471</v>
      </c>
      <c r="E6" s="1947" t="s">
        <v>506</v>
      </c>
      <c r="F6" s="1948" t="s">
        <v>66</v>
      </c>
      <c r="G6" s="1947" t="s">
        <v>506</v>
      </c>
      <c r="H6" s="1947" t="s">
        <v>506</v>
      </c>
      <c r="I6" s="2057" t="s">
        <v>221</v>
      </c>
      <c r="J6" s="2056" t="s">
        <v>432</v>
      </c>
    </row>
    <row r="7" spans="1:10" ht="16.5" customHeight="1">
      <c r="A7" s="1896"/>
      <c r="B7" s="2040"/>
      <c r="C7" s="1967" t="s">
        <v>1538</v>
      </c>
      <c r="D7" s="1990">
        <v>271493.39665030001</v>
      </c>
      <c r="E7" s="1990">
        <v>127092.93148629997</v>
      </c>
      <c r="F7" s="1990">
        <v>372938.99065870006</v>
      </c>
      <c r="G7" s="1990">
        <v>242815.20717750007</v>
      </c>
      <c r="H7" s="1990">
        <v>182133.34487510004</v>
      </c>
      <c r="I7" s="1965">
        <v>91.053274433027312</v>
      </c>
      <c r="J7" s="1977">
        <v>-24.990964531328164</v>
      </c>
    </row>
    <row r="8" spans="1:10" ht="16.5" customHeight="1">
      <c r="A8" s="1896"/>
      <c r="B8" s="1974">
        <v>1</v>
      </c>
      <c r="C8" s="2041" t="s">
        <v>1665</v>
      </c>
      <c r="D8" s="1992">
        <v>3759.2420061999997</v>
      </c>
      <c r="E8" s="1992">
        <v>1989.7545924999999</v>
      </c>
      <c r="F8" s="1992">
        <v>6028.5100041999995</v>
      </c>
      <c r="G8" s="1992">
        <v>3579.06324</v>
      </c>
      <c r="H8" s="1992">
        <v>2851.4052903000002</v>
      </c>
      <c r="I8" s="1971">
        <v>79.874606320326919</v>
      </c>
      <c r="J8" s="1970">
        <v>-20.330960949994271</v>
      </c>
    </row>
    <row r="9" spans="1:10" ht="16.5" customHeight="1">
      <c r="A9" s="1896"/>
      <c r="B9" s="1974">
        <v>2</v>
      </c>
      <c r="C9" s="2041" t="s">
        <v>1641</v>
      </c>
      <c r="D9" s="1992">
        <v>28.009766600000003</v>
      </c>
      <c r="E9" s="1992">
        <v>13.460020800000001</v>
      </c>
      <c r="F9" s="1992">
        <v>41.487094899999995</v>
      </c>
      <c r="G9" s="1992">
        <v>21.468697300000002</v>
      </c>
      <c r="H9" s="1992">
        <v>34.242492299999995</v>
      </c>
      <c r="I9" s="1971">
        <v>59.499733462521846</v>
      </c>
      <c r="J9" s="1970">
        <v>59.499627860512952</v>
      </c>
    </row>
    <row r="10" spans="1:10" ht="16.5" customHeight="1">
      <c r="A10" s="1896"/>
      <c r="B10" s="1974">
        <v>3</v>
      </c>
      <c r="C10" s="2041" t="s">
        <v>1664</v>
      </c>
      <c r="D10" s="1992">
        <v>1001.6073759</v>
      </c>
      <c r="E10" s="1992">
        <v>177.44557930000002</v>
      </c>
      <c r="F10" s="1992">
        <v>3947.6162519</v>
      </c>
      <c r="G10" s="1992">
        <v>1698.9863530999999</v>
      </c>
      <c r="H10" s="1992">
        <v>787.39526599999999</v>
      </c>
      <c r="I10" s="1971" t="s">
        <v>73</v>
      </c>
      <c r="J10" s="1970">
        <v>-53.654997607055236</v>
      </c>
    </row>
    <row r="11" spans="1:10" ht="16.5" customHeight="1">
      <c r="A11" s="1896"/>
      <c r="B11" s="1974">
        <v>4</v>
      </c>
      <c r="C11" s="2041" t="s">
        <v>1640</v>
      </c>
      <c r="D11" s="1992">
        <v>550.9995247999999</v>
      </c>
      <c r="E11" s="1992">
        <v>298.57110039999998</v>
      </c>
      <c r="F11" s="1992">
        <v>797.43611770000007</v>
      </c>
      <c r="G11" s="1992">
        <v>369.8405942</v>
      </c>
      <c r="H11" s="1992">
        <v>427.47535369999997</v>
      </c>
      <c r="I11" s="1971">
        <v>23.870191624212534</v>
      </c>
      <c r="J11" s="1970">
        <v>15.583675887356119</v>
      </c>
    </row>
    <row r="12" spans="1:10" ht="16.5" customHeight="1">
      <c r="A12" s="1896"/>
      <c r="B12" s="1974">
        <v>5</v>
      </c>
      <c r="C12" s="2042" t="s">
        <v>1604</v>
      </c>
      <c r="D12" s="1992">
        <v>2063.5897556</v>
      </c>
      <c r="E12" s="1992">
        <v>1099.5446250999998</v>
      </c>
      <c r="F12" s="1992">
        <v>2341.6196264</v>
      </c>
      <c r="G12" s="1992">
        <v>1255.8672179</v>
      </c>
      <c r="H12" s="1992">
        <v>973.45332510000003</v>
      </c>
      <c r="I12" s="1971">
        <v>14.217030326148251</v>
      </c>
      <c r="J12" s="1970">
        <v>-22.487559892855447</v>
      </c>
    </row>
    <row r="13" spans="1:10" ht="16.5" customHeight="1">
      <c r="A13" s="1896"/>
      <c r="B13" s="1974">
        <v>6</v>
      </c>
      <c r="C13" s="2042" t="s">
        <v>1565</v>
      </c>
      <c r="D13" s="1992">
        <v>12706.594572299999</v>
      </c>
      <c r="E13" s="1992">
        <v>7394.7818468000005</v>
      </c>
      <c r="F13" s="1992">
        <v>12527.223722700001</v>
      </c>
      <c r="G13" s="1992">
        <v>2420.9123461999998</v>
      </c>
      <c r="H13" s="1992">
        <v>18354.4534394</v>
      </c>
      <c r="I13" s="1971">
        <v>-67.261882820145402</v>
      </c>
      <c r="J13" s="1970" t="s">
        <v>73</v>
      </c>
    </row>
    <row r="14" spans="1:10" ht="16.5" customHeight="1">
      <c r="A14" s="1896"/>
      <c r="B14" s="1974">
        <v>7</v>
      </c>
      <c r="C14" s="2042" t="s">
        <v>1663</v>
      </c>
      <c r="D14" s="1992">
        <v>61.515606900000002</v>
      </c>
      <c r="E14" s="1992">
        <v>41.772446000000002</v>
      </c>
      <c r="F14" s="1992">
        <v>57.448605000000001</v>
      </c>
      <c r="G14" s="1992">
        <v>22.6616541</v>
      </c>
      <c r="H14" s="1992">
        <v>56.019154899999997</v>
      </c>
      <c r="I14" s="1971">
        <v>-45.749755472782226</v>
      </c>
      <c r="J14" s="1970">
        <v>147.19799646046135</v>
      </c>
    </row>
    <row r="15" spans="1:10" ht="16.5" customHeight="1">
      <c r="A15" s="1896"/>
      <c r="B15" s="1974">
        <v>8</v>
      </c>
      <c r="C15" s="2042" t="s">
        <v>1662</v>
      </c>
      <c r="D15" s="1992">
        <v>289.85090539999999</v>
      </c>
      <c r="E15" s="1992">
        <v>223.35677010000001</v>
      </c>
      <c r="F15" s="1992">
        <v>60.599071200000004</v>
      </c>
      <c r="G15" s="1992">
        <v>27.767074300000001</v>
      </c>
      <c r="H15" s="1992">
        <v>34.729092200000004</v>
      </c>
      <c r="I15" s="1971">
        <v>-87.568286250034745</v>
      </c>
      <c r="J15" s="1970">
        <v>25.072925670098421</v>
      </c>
    </row>
    <row r="16" spans="1:10" ht="16.5" customHeight="1">
      <c r="A16" s="1896"/>
      <c r="B16" s="1974">
        <v>9</v>
      </c>
      <c r="C16" s="2042" t="s">
        <v>1562</v>
      </c>
      <c r="D16" s="1992">
        <v>21383.927521099999</v>
      </c>
      <c r="E16" s="1992">
        <v>10358.5812544</v>
      </c>
      <c r="F16" s="1992">
        <v>23047.184667199999</v>
      </c>
      <c r="G16" s="1992">
        <v>13985.911649399999</v>
      </c>
      <c r="H16" s="1992">
        <v>4401.7099313999997</v>
      </c>
      <c r="I16" s="1971">
        <v>35.017637125346887</v>
      </c>
      <c r="J16" s="1970">
        <v>-68.527543704390297</v>
      </c>
    </row>
    <row r="17" spans="1:10" ht="16.5" customHeight="1">
      <c r="A17" s="1896"/>
      <c r="B17" s="1974">
        <v>10</v>
      </c>
      <c r="C17" s="2042" t="s">
        <v>1661</v>
      </c>
      <c r="D17" s="1992">
        <v>6.6139217000000006</v>
      </c>
      <c r="E17" s="1992">
        <v>6.5575929999999998</v>
      </c>
      <c r="F17" s="1992">
        <v>18.275351300000001</v>
      </c>
      <c r="G17" s="1992">
        <v>18.275351300000001</v>
      </c>
      <c r="H17" s="1992">
        <v>23.258155800000001</v>
      </c>
      <c r="I17" s="1971">
        <v>178.68992936890109</v>
      </c>
      <c r="J17" s="1970">
        <v>27.265163980732886</v>
      </c>
    </row>
    <row r="18" spans="1:10" ht="16.5" customHeight="1">
      <c r="A18" s="1896"/>
      <c r="B18" s="1974">
        <v>11</v>
      </c>
      <c r="C18" s="2042" t="s">
        <v>1638</v>
      </c>
      <c r="D18" s="1992">
        <v>4121.0513081999998</v>
      </c>
      <c r="E18" s="1992">
        <v>2174.6799364000003</v>
      </c>
      <c r="F18" s="1992">
        <v>2867.8489020000002</v>
      </c>
      <c r="G18" s="1992">
        <v>1787.6851334999999</v>
      </c>
      <c r="H18" s="1992">
        <v>1186.1011512999999</v>
      </c>
      <c r="I18" s="1971">
        <v>-17.795483207549047</v>
      </c>
      <c r="J18" s="1970">
        <v>-33.65156262289856</v>
      </c>
    </row>
    <row r="19" spans="1:10" ht="16.5" customHeight="1">
      <c r="A19" s="1896"/>
      <c r="B19" s="1974">
        <v>12</v>
      </c>
      <c r="C19" s="2042" t="s">
        <v>1660</v>
      </c>
      <c r="D19" s="1992">
        <v>5169.2230016000003</v>
      </c>
      <c r="E19" s="1992">
        <v>2485.0107026999999</v>
      </c>
      <c r="F19" s="1992">
        <v>6704.1831216999999</v>
      </c>
      <c r="G19" s="1992">
        <v>4518.3540117000002</v>
      </c>
      <c r="H19" s="1992">
        <v>2781.4039819999998</v>
      </c>
      <c r="I19" s="1971">
        <v>81.824328031695941</v>
      </c>
      <c r="J19" s="1970">
        <v>-38.442096949514692</v>
      </c>
    </row>
    <row r="20" spans="1:10" ht="16.5" customHeight="1">
      <c r="A20" s="1896"/>
      <c r="B20" s="1974">
        <v>13</v>
      </c>
      <c r="C20" s="2042" t="s">
        <v>1601</v>
      </c>
      <c r="D20" s="1992">
        <v>1574.6027285999999</v>
      </c>
      <c r="E20" s="1992">
        <v>747.73660029999996</v>
      </c>
      <c r="F20" s="1992">
        <v>1996.1079831</v>
      </c>
      <c r="G20" s="1992">
        <v>1154.8910435</v>
      </c>
      <c r="H20" s="1992">
        <v>1072.3584286</v>
      </c>
      <c r="I20" s="1971">
        <v>54.451586700001762</v>
      </c>
      <c r="J20" s="1970">
        <v>-7.1463550925009889</v>
      </c>
    </row>
    <row r="21" spans="1:10" ht="16.5" customHeight="1">
      <c r="A21" s="1896"/>
      <c r="B21" s="1974">
        <v>14</v>
      </c>
      <c r="C21" s="2042" t="s">
        <v>1564</v>
      </c>
      <c r="D21" s="1992">
        <v>7234.8795668999992</v>
      </c>
      <c r="E21" s="1992">
        <v>3221.8245225000001</v>
      </c>
      <c r="F21" s="1992">
        <v>39310.6658044</v>
      </c>
      <c r="G21" s="1992">
        <v>29221.902709400001</v>
      </c>
      <c r="H21" s="1992">
        <v>17767.953821799998</v>
      </c>
      <c r="I21" s="1971" t="s">
        <v>73</v>
      </c>
      <c r="J21" s="1970">
        <v>-39.196451379312606</v>
      </c>
    </row>
    <row r="22" spans="1:10" ht="16.5" customHeight="1">
      <c r="A22" s="1896"/>
      <c r="B22" s="1974">
        <v>15</v>
      </c>
      <c r="C22" s="2042" t="s">
        <v>1570</v>
      </c>
      <c r="D22" s="1992">
        <v>53364.330623599999</v>
      </c>
      <c r="E22" s="1992">
        <v>20965.776806400001</v>
      </c>
      <c r="F22" s="1992">
        <v>56256.698296900002</v>
      </c>
      <c r="G22" s="1992">
        <v>39732.888508900003</v>
      </c>
      <c r="H22" s="1992">
        <v>26511.418942299999</v>
      </c>
      <c r="I22" s="1971">
        <v>89.513075884558518</v>
      </c>
      <c r="J22" s="1970">
        <v>-33.2758831858863</v>
      </c>
    </row>
    <row r="23" spans="1:10" ht="16.5" customHeight="1">
      <c r="A23" s="1896"/>
      <c r="B23" s="1974">
        <v>16</v>
      </c>
      <c r="C23" s="2042" t="s">
        <v>1659</v>
      </c>
      <c r="D23" s="1992">
        <v>8.5976251999999995</v>
      </c>
      <c r="E23" s="1992">
        <v>5.3157324000000008</v>
      </c>
      <c r="F23" s="1992">
        <v>3.5467886000000002</v>
      </c>
      <c r="G23" s="1992">
        <v>1.6465657</v>
      </c>
      <c r="H23" s="1992">
        <v>10.642379400000001</v>
      </c>
      <c r="I23" s="1971">
        <v>-69.024669112387983</v>
      </c>
      <c r="J23" s="1970" t="s">
        <v>73</v>
      </c>
    </row>
    <row r="24" spans="1:10" ht="16.5" customHeight="1">
      <c r="A24" s="1896"/>
      <c r="B24" s="1974">
        <v>17</v>
      </c>
      <c r="C24" s="2042" t="s">
        <v>1599</v>
      </c>
      <c r="D24" s="1992">
        <v>30.302871</v>
      </c>
      <c r="E24" s="1992">
        <v>20.222812699999999</v>
      </c>
      <c r="F24" s="1992">
        <v>14.480351000000001</v>
      </c>
      <c r="G24" s="1992">
        <v>9.4507108000000013</v>
      </c>
      <c r="H24" s="1992">
        <v>8.0086250999999997</v>
      </c>
      <c r="I24" s="1971">
        <v>-53.267080399750725</v>
      </c>
      <c r="J24" s="1970">
        <v>-15.259018401028646</v>
      </c>
    </row>
    <row r="25" spans="1:10" ht="16.5" customHeight="1">
      <c r="A25" s="1896"/>
      <c r="B25" s="1974">
        <v>18</v>
      </c>
      <c r="C25" s="2042" t="s">
        <v>1658</v>
      </c>
      <c r="D25" s="1992">
        <v>17012.88046</v>
      </c>
      <c r="E25" s="1992">
        <v>7956.5671303999998</v>
      </c>
      <c r="F25" s="1992">
        <v>18881.603533000001</v>
      </c>
      <c r="G25" s="1992">
        <v>12834.725417</v>
      </c>
      <c r="H25" s="1992">
        <v>9292.8880638999999</v>
      </c>
      <c r="I25" s="1971">
        <v>61.309836348414763</v>
      </c>
      <c r="J25" s="1970">
        <v>-27.59573919991093</v>
      </c>
    </row>
    <row r="26" spans="1:10" ht="16.5" customHeight="1">
      <c r="A26" s="1896"/>
      <c r="B26" s="1974">
        <v>19</v>
      </c>
      <c r="C26" s="2042" t="s">
        <v>1561</v>
      </c>
      <c r="D26" s="1992">
        <v>2482.7357294000003</v>
      </c>
      <c r="E26" s="1992">
        <v>1414.3453059999999</v>
      </c>
      <c r="F26" s="1992">
        <v>2616.6443164000002</v>
      </c>
      <c r="G26" s="1992">
        <v>1370.8776212999999</v>
      </c>
      <c r="H26" s="1992">
        <v>1259.7918557999999</v>
      </c>
      <c r="I26" s="1971">
        <v>-3.0733431585341586</v>
      </c>
      <c r="J26" s="1970">
        <v>-8.1032590928618138</v>
      </c>
    </row>
    <row r="27" spans="1:10" ht="16.5" customHeight="1">
      <c r="A27" s="1896"/>
      <c r="B27" s="1974">
        <v>20</v>
      </c>
      <c r="C27" s="2042" t="s">
        <v>1657</v>
      </c>
      <c r="D27" s="1992">
        <v>27.379943600000001</v>
      </c>
      <c r="E27" s="1992">
        <v>12.7208141</v>
      </c>
      <c r="F27" s="1992">
        <v>26.365297200000001</v>
      </c>
      <c r="G27" s="1992">
        <v>12.560139099999999</v>
      </c>
      <c r="H27" s="1992">
        <v>24.052864600000003</v>
      </c>
      <c r="I27" s="1971">
        <v>-1.2630873994141756</v>
      </c>
      <c r="J27" s="1970">
        <v>91.501578195101402</v>
      </c>
    </row>
    <row r="28" spans="1:10" ht="16.5" customHeight="1">
      <c r="A28" s="1896"/>
      <c r="B28" s="1974">
        <v>21</v>
      </c>
      <c r="C28" s="2042" t="s">
        <v>1635</v>
      </c>
      <c r="D28" s="1992">
        <v>793.11309779999999</v>
      </c>
      <c r="E28" s="1992">
        <v>274.069884</v>
      </c>
      <c r="F28" s="1992">
        <v>1117.4816654000001</v>
      </c>
      <c r="G28" s="1992">
        <v>630.72453670000004</v>
      </c>
      <c r="H28" s="1992">
        <v>445.49166660000003</v>
      </c>
      <c r="I28" s="1971">
        <v>130.13274114422586</v>
      </c>
      <c r="J28" s="1970">
        <v>-29.368267654395186</v>
      </c>
    </row>
    <row r="29" spans="1:10" ht="16.5" customHeight="1">
      <c r="A29" s="1896"/>
      <c r="B29" s="1974">
        <v>22</v>
      </c>
      <c r="C29" s="2042" t="s">
        <v>1572</v>
      </c>
      <c r="D29" s="1992">
        <v>27485.973892999998</v>
      </c>
      <c r="E29" s="1992">
        <v>15018.27738</v>
      </c>
      <c r="F29" s="1992">
        <v>42691.245789100001</v>
      </c>
      <c r="G29" s="1992">
        <v>27626.1838446</v>
      </c>
      <c r="H29" s="1992">
        <v>31017.854730400002</v>
      </c>
      <c r="I29" s="1971">
        <v>83.950416852668369</v>
      </c>
      <c r="J29" s="1970">
        <v>12.27701554756344</v>
      </c>
    </row>
    <row r="30" spans="1:10" ht="16.5" customHeight="1">
      <c r="A30" s="1896"/>
      <c r="B30" s="1974">
        <v>23</v>
      </c>
      <c r="C30" s="2042" t="s">
        <v>1594</v>
      </c>
      <c r="D30" s="1992">
        <v>194.14806369999999</v>
      </c>
      <c r="E30" s="1992">
        <v>101.9604798</v>
      </c>
      <c r="F30" s="1992">
        <v>230.42234530000002</v>
      </c>
      <c r="G30" s="1992">
        <v>104.9312855</v>
      </c>
      <c r="H30" s="1992">
        <v>87.274267199999997</v>
      </c>
      <c r="I30" s="1971">
        <v>2.9136835230938241</v>
      </c>
      <c r="J30" s="1970">
        <v>-16.827220038203006</v>
      </c>
    </row>
    <row r="31" spans="1:10" ht="16.5" customHeight="1">
      <c r="A31" s="1896"/>
      <c r="B31" s="1974">
        <v>24</v>
      </c>
      <c r="C31" s="2042" t="s">
        <v>1634</v>
      </c>
      <c r="D31" s="1992">
        <v>10031.2008914</v>
      </c>
      <c r="E31" s="1992">
        <v>4439.4792934999996</v>
      </c>
      <c r="F31" s="1992">
        <v>10545.427161</v>
      </c>
      <c r="G31" s="1992">
        <v>6204.9813979999999</v>
      </c>
      <c r="H31" s="1992">
        <v>4712.7418447</v>
      </c>
      <c r="I31" s="1971">
        <v>39.768224779985694</v>
      </c>
      <c r="J31" s="1970">
        <v>-24.049057645539129</v>
      </c>
    </row>
    <row r="32" spans="1:10" ht="16.5" customHeight="1">
      <c r="A32" s="1896"/>
      <c r="B32" s="1974">
        <v>25</v>
      </c>
      <c r="C32" s="2042" t="s">
        <v>1571</v>
      </c>
      <c r="D32" s="1992">
        <v>5988.3262186000002</v>
      </c>
      <c r="E32" s="1992">
        <v>2510.7474422</v>
      </c>
      <c r="F32" s="1992">
        <v>31935.5766401</v>
      </c>
      <c r="G32" s="1992">
        <v>23074.162756900001</v>
      </c>
      <c r="H32" s="1992">
        <v>7443.6215476999996</v>
      </c>
      <c r="I32" s="1971" t="s">
        <v>73</v>
      </c>
      <c r="J32" s="1970">
        <v>-67.740447936841861</v>
      </c>
    </row>
    <row r="33" spans="1:10" ht="16.5" customHeight="1">
      <c r="A33" s="1896"/>
      <c r="B33" s="1974">
        <v>26</v>
      </c>
      <c r="C33" s="2042" t="s">
        <v>1632</v>
      </c>
      <c r="D33" s="1992">
        <v>961.0586184</v>
      </c>
      <c r="E33" s="1992">
        <v>486.1625641</v>
      </c>
      <c r="F33" s="1992">
        <v>1334.1099289000001</v>
      </c>
      <c r="G33" s="1992">
        <v>720.72408370000005</v>
      </c>
      <c r="H33" s="1992">
        <v>703.22103349999998</v>
      </c>
      <c r="I33" s="1971">
        <v>48.247548643369534</v>
      </c>
      <c r="J33" s="1970">
        <v>-2.4285368833721011</v>
      </c>
    </row>
    <row r="34" spans="1:10" ht="16.5" customHeight="1">
      <c r="A34" s="1896"/>
      <c r="B34" s="1974">
        <v>27</v>
      </c>
      <c r="C34" s="2042" t="s">
        <v>1656</v>
      </c>
      <c r="D34" s="1992">
        <v>9996.2369342999991</v>
      </c>
      <c r="E34" s="1992">
        <v>5130.6897662000001</v>
      </c>
      <c r="F34" s="1992">
        <v>12158.475148399999</v>
      </c>
      <c r="G34" s="1992">
        <v>9420.7475537000009</v>
      </c>
      <c r="H34" s="1992">
        <v>6016.6294496</v>
      </c>
      <c r="I34" s="1971">
        <v>83.615614722255827</v>
      </c>
      <c r="J34" s="1970">
        <v>-36.134267314731652</v>
      </c>
    </row>
    <row r="35" spans="1:10" ht="16.5" customHeight="1">
      <c r="A35" s="1896"/>
      <c r="B35" s="1974">
        <v>28</v>
      </c>
      <c r="C35" s="2042" t="s">
        <v>1574</v>
      </c>
      <c r="D35" s="1992">
        <v>13993.8477408</v>
      </c>
      <c r="E35" s="1992">
        <v>5032.7286359999998</v>
      </c>
      <c r="F35" s="1992">
        <v>10410.359085600001</v>
      </c>
      <c r="G35" s="1992">
        <v>6217.3071499999996</v>
      </c>
      <c r="H35" s="1992">
        <v>6212.457429</v>
      </c>
      <c r="I35" s="1971">
        <v>23.537500224560091</v>
      </c>
      <c r="J35" s="1970">
        <v>-7.800356139714415E-2</v>
      </c>
    </row>
    <row r="36" spans="1:10" ht="16.5" customHeight="1">
      <c r="A36" s="1896"/>
      <c r="B36" s="1974">
        <v>29</v>
      </c>
      <c r="C36" s="2042" t="s">
        <v>1631</v>
      </c>
      <c r="D36" s="1992">
        <v>852.88590420000003</v>
      </c>
      <c r="E36" s="1992">
        <v>422.24074010000004</v>
      </c>
      <c r="F36" s="1992">
        <v>2110.4803932</v>
      </c>
      <c r="G36" s="1992">
        <v>863.71882060000007</v>
      </c>
      <c r="H36" s="1992">
        <v>1922.4279120000001</v>
      </c>
      <c r="I36" s="1971">
        <v>104.5560123818095</v>
      </c>
      <c r="J36" s="1970">
        <v>122.57566538431406</v>
      </c>
    </row>
    <row r="37" spans="1:10" ht="16.5" customHeight="1">
      <c r="A37" s="1896"/>
      <c r="B37" s="1974">
        <v>30</v>
      </c>
      <c r="C37" s="2042" t="s">
        <v>1630</v>
      </c>
      <c r="D37" s="1992">
        <v>4188.9376689999999</v>
      </c>
      <c r="E37" s="1992">
        <v>1590.1153095</v>
      </c>
      <c r="F37" s="1992">
        <v>5281.3383001000002</v>
      </c>
      <c r="G37" s="1992">
        <v>2923.8882231999996</v>
      </c>
      <c r="H37" s="1992">
        <v>1785.7821839999999</v>
      </c>
      <c r="I37" s="1971">
        <v>83.879005864008363</v>
      </c>
      <c r="J37" s="1970">
        <v>-38.924403134481622</v>
      </c>
    </row>
    <row r="38" spans="1:10" ht="16.5" customHeight="1">
      <c r="A38" s="1896"/>
      <c r="B38" s="1974">
        <v>31</v>
      </c>
      <c r="C38" s="2042" t="s">
        <v>1508</v>
      </c>
      <c r="D38" s="1992">
        <v>1420.3239080999999</v>
      </c>
      <c r="E38" s="1992">
        <v>646.02681700000005</v>
      </c>
      <c r="F38" s="1992">
        <v>1752.4026518000001</v>
      </c>
      <c r="G38" s="1992">
        <v>1334.3709249999999</v>
      </c>
      <c r="H38" s="1992">
        <v>2117.2390947999997</v>
      </c>
      <c r="I38" s="1971">
        <v>106.5503923190854</v>
      </c>
      <c r="J38" s="1970">
        <v>58.669456530611974</v>
      </c>
    </row>
    <row r="39" spans="1:10" ht="16.5" customHeight="1">
      <c r="A39" s="1896"/>
      <c r="B39" s="1974">
        <v>32</v>
      </c>
      <c r="C39" s="2042" t="s">
        <v>1655</v>
      </c>
      <c r="D39" s="1992">
        <v>6471.8287828000002</v>
      </c>
      <c r="E39" s="1992">
        <v>3142.3870388999999</v>
      </c>
      <c r="F39" s="1992">
        <v>7097.9779873999996</v>
      </c>
      <c r="G39" s="1992">
        <v>5427.2774783000004</v>
      </c>
      <c r="H39" s="1992">
        <v>1705.4918017999998</v>
      </c>
      <c r="I39" s="1971">
        <v>72.711935580024289</v>
      </c>
      <c r="J39" s="1970">
        <v>-68.575555448950155</v>
      </c>
    </row>
    <row r="40" spans="1:10" ht="16.5" customHeight="1">
      <c r="A40" s="1896"/>
      <c r="B40" s="1974">
        <v>33</v>
      </c>
      <c r="C40" s="2042" t="s">
        <v>1575</v>
      </c>
      <c r="D40" s="1992">
        <v>2931.6826206000001</v>
      </c>
      <c r="E40" s="1992">
        <v>1176.5803117999999</v>
      </c>
      <c r="F40" s="1992">
        <v>3641.4614188999999</v>
      </c>
      <c r="G40" s="1992">
        <v>2209.2619641000001</v>
      </c>
      <c r="H40" s="1992">
        <v>1468.3234532000001</v>
      </c>
      <c r="I40" s="1971">
        <v>87.769754596704459</v>
      </c>
      <c r="J40" s="1970">
        <v>-33.537829507775932</v>
      </c>
    </row>
    <row r="41" spans="1:10" ht="16.5" customHeight="1">
      <c r="A41" s="1896"/>
      <c r="B41" s="1974">
        <v>34</v>
      </c>
      <c r="C41" s="2042" t="s">
        <v>1589</v>
      </c>
      <c r="D41" s="1992">
        <v>175.60698680000002</v>
      </c>
      <c r="E41" s="1992">
        <v>101.29430600000001</v>
      </c>
      <c r="F41" s="1992">
        <v>128.72307169999999</v>
      </c>
      <c r="G41" s="1992">
        <v>76.242681099999999</v>
      </c>
      <c r="H41" s="1992">
        <v>83.949119899999999</v>
      </c>
      <c r="I41" s="1971">
        <v>-24.731523309908464</v>
      </c>
      <c r="J41" s="1970">
        <v>10.107775184207156</v>
      </c>
    </row>
    <row r="42" spans="1:10" ht="16.5" customHeight="1">
      <c r="A42" s="1896"/>
      <c r="B42" s="1974">
        <v>35</v>
      </c>
      <c r="C42" s="2042" t="s">
        <v>1626</v>
      </c>
      <c r="D42" s="1992">
        <v>10795.8547237</v>
      </c>
      <c r="E42" s="1992">
        <v>4764.9849292999997</v>
      </c>
      <c r="F42" s="1992">
        <v>11965.502901799999</v>
      </c>
      <c r="G42" s="1992">
        <v>6547.2436553999996</v>
      </c>
      <c r="H42" s="1992">
        <v>7305.3150926000008</v>
      </c>
      <c r="I42" s="1971">
        <v>37.40323951794371</v>
      </c>
      <c r="J42" s="1970">
        <v>11.578482138430314</v>
      </c>
    </row>
    <row r="43" spans="1:10" ht="16.5" customHeight="1">
      <c r="A43" s="1896"/>
      <c r="B43" s="1974">
        <v>36</v>
      </c>
      <c r="C43" s="2042" t="s">
        <v>1654</v>
      </c>
      <c r="D43" s="1992">
        <v>225.19793559999999</v>
      </c>
      <c r="E43" s="1992">
        <v>101.8201224</v>
      </c>
      <c r="F43" s="1992">
        <v>168.95609809999999</v>
      </c>
      <c r="G43" s="1992">
        <v>124.38213040000001</v>
      </c>
      <c r="H43" s="1992">
        <v>74.359957599999987</v>
      </c>
      <c r="I43" s="1971">
        <v>22.158692671145342</v>
      </c>
      <c r="J43" s="1970">
        <v>-40.216526794591722</v>
      </c>
    </row>
    <row r="44" spans="1:10" ht="16.5" customHeight="1">
      <c r="A44" s="1896"/>
      <c r="B44" s="1974">
        <v>37</v>
      </c>
      <c r="C44" s="2042" t="s">
        <v>1653</v>
      </c>
      <c r="D44" s="1992">
        <v>794.58763070000009</v>
      </c>
      <c r="E44" s="1992">
        <v>357.22954750000002</v>
      </c>
      <c r="F44" s="1992">
        <v>1068.5268006000001</v>
      </c>
      <c r="G44" s="1992">
        <v>514.18819350000001</v>
      </c>
      <c r="H44" s="1992">
        <v>408.87640579999999</v>
      </c>
      <c r="I44" s="1971">
        <v>43.937755736736747</v>
      </c>
      <c r="J44" s="1970">
        <v>-20.481175770131721</v>
      </c>
    </row>
    <row r="45" spans="1:10" ht="16.5" customHeight="1">
      <c r="A45" s="1896"/>
      <c r="B45" s="1974">
        <v>38</v>
      </c>
      <c r="C45" s="2042" t="s">
        <v>1550</v>
      </c>
      <c r="D45" s="1992">
        <v>8932.4170536000001</v>
      </c>
      <c r="E45" s="1992">
        <v>6020.3746080000001</v>
      </c>
      <c r="F45" s="1992">
        <v>6050.1552588000004</v>
      </c>
      <c r="G45" s="1992">
        <v>4086.9562463000002</v>
      </c>
      <c r="H45" s="1992">
        <v>4127.9985205000003</v>
      </c>
      <c r="I45" s="1971">
        <v>-32.114585679283692</v>
      </c>
      <c r="J45" s="1970">
        <v>1.0042259257645902</v>
      </c>
    </row>
    <row r="46" spans="1:10" ht="16.5" customHeight="1">
      <c r="A46" s="1896"/>
      <c r="B46" s="1974">
        <v>39</v>
      </c>
      <c r="C46" s="2042" t="s">
        <v>1624</v>
      </c>
      <c r="D46" s="1992">
        <v>891.75917220000008</v>
      </c>
      <c r="E46" s="1992">
        <v>472.00194310000001</v>
      </c>
      <c r="F46" s="1992">
        <v>1374.3891814000001</v>
      </c>
      <c r="G46" s="1992">
        <v>712.15382339999996</v>
      </c>
      <c r="H46" s="1992">
        <v>627.96228610000003</v>
      </c>
      <c r="I46" s="1971">
        <v>50.879426199548618</v>
      </c>
      <c r="J46" s="1970">
        <v>-11.822100020196268</v>
      </c>
    </row>
    <row r="47" spans="1:10" ht="16.5" customHeight="1">
      <c r="A47" s="1896"/>
      <c r="B47" s="1974">
        <v>40</v>
      </c>
      <c r="C47" s="2042" t="s">
        <v>1500</v>
      </c>
      <c r="D47" s="1992">
        <v>860.24159899999995</v>
      </c>
      <c r="E47" s="1992">
        <v>363.82140920000001</v>
      </c>
      <c r="F47" s="1992">
        <v>998.19329310000001</v>
      </c>
      <c r="G47" s="1992">
        <v>557.52363800000001</v>
      </c>
      <c r="H47" s="1992">
        <v>491.70003760000003</v>
      </c>
      <c r="I47" s="1971">
        <v>53.241019880036248</v>
      </c>
      <c r="J47" s="1970">
        <v>-11.806423246219378</v>
      </c>
    </row>
    <row r="48" spans="1:10" ht="16.5" customHeight="1">
      <c r="A48" s="1896"/>
      <c r="B48" s="1974">
        <v>41</v>
      </c>
      <c r="C48" s="2042" t="s">
        <v>1490</v>
      </c>
      <c r="D48" s="1992">
        <v>309.8066144</v>
      </c>
      <c r="E48" s="1992">
        <v>156.9205542</v>
      </c>
      <c r="F48" s="1992">
        <v>426.46526589999996</v>
      </c>
      <c r="G48" s="1992">
        <v>277.46774379999999</v>
      </c>
      <c r="H48" s="1992">
        <v>274.59575089999998</v>
      </c>
      <c r="I48" s="1971">
        <v>76.820522470471886</v>
      </c>
      <c r="J48" s="1970">
        <v>-1.0350727117564129</v>
      </c>
    </row>
    <row r="49" spans="1:10" ht="16.5" customHeight="1">
      <c r="A49" s="1896"/>
      <c r="B49" s="1974">
        <v>42</v>
      </c>
      <c r="C49" s="2042" t="s">
        <v>1622</v>
      </c>
      <c r="D49" s="1992">
        <v>8594.964398600001</v>
      </c>
      <c r="E49" s="1992">
        <v>3045.3466596999997</v>
      </c>
      <c r="F49" s="1992">
        <v>13921.155495200001</v>
      </c>
      <c r="G49" s="1992">
        <v>13148.603366200001</v>
      </c>
      <c r="H49" s="1992">
        <v>973.56562799999995</v>
      </c>
      <c r="I49" s="1971">
        <v>331.7604803485749</v>
      </c>
      <c r="J49" s="1970">
        <v>-92.595672704656508</v>
      </c>
    </row>
    <row r="50" spans="1:10" ht="16.5" customHeight="1">
      <c r="A50" s="1896"/>
      <c r="B50" s="1974">
        <v>43</v>
      </c>
      <c r="C50" s="2042" t="s">
        <v>1652</v>
      </c>
      <c r="D50" s="1992">
        <v>814.53788150000003</v>
      </c>
      <c r="E50" s="1992">
        <v>316.85801850000001</v>
      </c>
      <c r="F50" s="1992">
        <v>464.07519580000002</v>
      </c>
      <c r="G50" s="1992">
        <v>119.7388223</v>
      </c>
      <c r="H50" s="1992">
        <v>289.24332870000001</v>
      </c>
      <c r="I50" s="1971">
        <v>-62.210575302199587</v>
      </c>
      <c r="J50" s="1970">
        <v>141.56186201273505</v>
      </c>
    </row>
    <row r="51" spans="1:10" ht="16.5" customHeight="1">
      <c r="A51" s="1896"/>
      <c r="B51" s="1974">
        <v>44</v>
      </c>
      <c r="C51" s="2042" t="s">
        <v>1619</v>
      </c>
      <c r="D51" s="1992">
        <v>46.580243200000005</v>
      </c>
      <c r="E51" s="1992">
        <v>20.2311853</v>
      </c>
      <c r="F51" s="1992">
        <v>27.8104345</v>
      </c>
      <c r="G51" s="1992">
        <v>17.738095100000002</v>
      </c>
      <c r="H51" s="1992">
        <v>20.846840800000003</v>
      </c>
      <c r="I51" s="1971">
        <v>-12.323006106814693</v>
      </c>
      <c r="J51" s="1970">
        <v>17.525814821006346</v>
      </c>
    </row>
    <row r="52" spans="1:10" ht="16.5" customHeight="1">
      <c r="A52" s="1896"/>
      <c r="B52" s="1974">
        <v>45</v>
      </c>
      <c r="C52" s="2042" t="s">
        <v>1618</v>
      </c>
      <c r="D52" s="1992">
        <v>541.28121639999995</v>
      </c>
      <c r="E52" s="1992">
        <v>356.68956480000003</v>
      </c>
      <c r="F52" s="1992">
        <v>550.34473129999992</v>
      </c>
      <c r="G52" s="1992">
        <v>319.24649060000002</v>
      </c>
      <c r="H52" s="1992">
        <v>229.53825609999998</v>
      </c>
      <c r="I52" s="1971">
        <v>-10.497384250922725</v>
      </c>
      <c r="J52" s="1970">
        <v>-28.099990803783026</v>
      </c>
    </row>
    <row r="53" spans="1:10" ht="16.5" customHeight="1">
      <c r="A53" s="1896"/>
      <c r="B53" s="1974">
        <v>46</v>
      </c>
      <c r="C53" s="2042" t="s">
        <v>1651</v>
      </c>
      <c r="D53" s="1992">
        <v>285.65701180000002</v>
      </c>
      <c r="E53" s="1992">
        <v>149.02301469999998</v>
      </c>
      <c r="F53" s="1992">
        <v>298.8628286</v>
      </c>
      <c r="G53" s="1992">
        <v>174.02637680000001</v>
      </c>
      <c r="H53" s="1992">
        <v>174.5229191</v>
      </c>
      <c r="I53" s="1971">
        <v>16.77818835589564</v>
      </c>
      <c r="J53" s="1970">
        <v>0.28532588515053359</v>
      </c>
    </row>
    <row r="54" spans="1:10" ht="16.5" customHeight="1">
      <c r="A54" s="1896"/>
      <c r="B54" s="1974">
        <v>47</v>
      </c>
      <c r="C54" s="2042" t="s">
        <v>1650</v>
      </c>
      <c r="D54" s="1992">
        <v>346.22995939999998</v>
      </c>
      <c r="E54" s="1992">
        <v>180.506955</v>
      </c>
      <c r="F54" s="1992">
        <v>335.85433699999999</v>
      </c>
      <c r="G54" s="1992">
        <v>202.7880821</v>
      </c>
      <c r="H54" s="1992">
        <v>33.745868200000004</v>
      </c>
      <c r="I54" s="1971">
        <v>12.343639113517813</v>
      </c>
      <c r="J54" s="1970">
        <v>-83.359047607462927</v>
      </c>
    </row>
    <row r="55" spans="1:10" ht="16.5" customHeight="1">
      <c r="A55" s="1896"/>
      <c r="B55" s="1974">
        <v>48</v>
      </c>
      <c r="C55" s="2042" t="s">
        <v>1567</v>
      </c>
      <c r="D55" s="1992">
        <v>2977.6577418000002</v>
      </c>
      <c r="E55" s="1992">
        <v>1726.7318545999999</v>
      </c>
      <c r="F55" s="1992">
        <v>3502.5950769999999</v>
      </c>
      <c r="G55" s="1992">
        <v>1758.816405</v>
      </c>
      <c r="H55" s="1992">
        <v>1460.1255077999999</v>
      </c>
      <c r="I55" s="1971">
        <v>1.8581084442571116</v>
      </c>
      <c r="J55" s="1970">
        <v>-16.982494383772828</v>
      </c>
    </row>
    <row r="56" spans="1:10" ht="16.5" customHeight="1">
      <c r="A56" s="1896"/>
      <c r="B56" s="1974">
        <v>49</v>
      </c>
      <c r="C56" s="2042" t="s">
        <v>1649</v>
      </c>
      <c r="D56" s="1992">
        <v>98.054275200000006</v>
      </c>
      <c r="E56" s="1992">
        <v>66.577296399999994</v>
      </c>
      <c r="F56" s="1992">
        <v>117.2139875</v>
      </c>
      <c r="G56" s="1992">
        <v>91.731552500000006</v>
      </c>
      <c r="H56" s="1992">
        <v>36.889735299999998</v>
      </c>
      <c r="I56" s="1971">
        <v>37.78203300547365</v>
      </c>
      <c r="J56" s="1970">
        <v>-59.785118321201423</v>
      </c>
    </row>
    <row r="57" spans="1:10" ht="16.5" customHeight="1">
      <c r="A57" s="1896"/>
      <c r="B57" s="1974">
        <v>50</v>
      </c>
      <c r="C57" s="2042" t="s">
        <v>1648</v>
      </c>
      <c r="D57" s="1992">
        <v>152.68028330000001</v>
      </c>
      <c r="E57" s="1992">
        <v>77.088052000000005</v>
      </c>
      <c r="F57" s="1992">
        <v>175.79254890000001</v>
      </c>
      <c r="G57" s="1992">
        <v>120.0062965</v>
      </c>
      <c r="H57" s="1992">
        <v>89.830499799999998</v>
      </c>
      <c r="I57" s="1971">
        <v>55.674314483909896</v>
      </c>
      <c r="J57" s="1970">
        <v>-25.145177861563294</v>
      </c>
    </row>
    <row r="58" spans="1:10" ht="16.5" customHeight="1">
      <c r="A58" s="1896"/>
      <c r="B58" s="1974">
        <v>51</v>
      </c>
      <c r="C58" s="2042" t="s">
        <v>747</v>
      </c>
      <c r="D58" s="1992">
        <v>795.47148159999995</v>
      </c>
      <c r="E58" s="1992">
        <v>421.77508669999997</v>
      </c>
      <c r="F58" s="1992">
        <v>933.16866039999991</v>
      </c>
      <c r="G58" s="1992">
        <v>563.37283089999994</v>
      </c>
      <c r="H58" s="1992">
        <v>435.96934160000001</v>
      </c>
      <c r="I58" s="1971">
        <v>33.571860611273038</v>
      </c>
      <c r="J58" s="1970">
        <v>-22.61441842988242</v>
      </c>
    </row>
    <row r="59" spans="1:10" ht="16.5" customHeight="1">
      <c r="A59" s="1896"/>
      <c r="B59" s="1974">
        <v>52</v>
      </c>
      <c r="C59" s="2042" t="s">
        <v>1520</v>
      </c>
      <c r="D59" s="1992">
        <v>3569.5004226000001</v>
      </c>
      <c r="E59" s="1992">
        <v>1933.4954429999998</v>
      </c>
      <c r="F59" s="1992">
        <v>5158.7662020000007</v>
      </c>
      <c r="G59" s="1992">
        <v>3161.3968783</v>
      </c>
      <c r="H59" s="1992">
        <v>2896.6834582000001</v>
      </c>
      <c r="I59" s="1971">
        <v>63.506818169418388</v>
      </c>
      <c r="J59" s="1970">
        <v>-8.3733055446789102</v>
      </c>
    </row>
    <row r="60" spans="1:10" ht="16.5" customHeight="1">
      <c r="A60" s="1896"/>
      <c r="B60" s="1974">
        <v>53</v>
      </c>
      <c r="C60" s="2041" t="s">
        <v>1617</v>
      </c>
      <c r="D60" s="1992">
        <v>228.7567243</v>
      </c>
      <c r="E60" s="1992">
        <v>116.54099590000001</v>
      </c>
      <c r="F60" s="1992">
        <v>240.11070609999999</v>
      </c>
      <c r="G60" s="1992">
        <v>145.8739262</v>
      </c>
      <c r="H60" s="1992">
        <v>143.99341909999998</v>
      </c>
      <c r="I60" s="1971">
        <v>25.169623850794622</v>
      </c>
      <c r="J60" s="1970">
        <v>-1.2891317516344536</v>
      </c>
    </row>
    <row r="61" spans="1:10" ht="16.5" customHeight="1">
      <c r="A61" s="1896"/>
      <c r="B61" s="1974">
        <v>54</v>
      </c>
      <c r="C61" s="2041" t="s">
        <v>1616</v>
      </c>
      <c r="D61" s="1992">
        <v>6243.6960717000002</v>
      </c>
      <c r="E61" s="1992">
        <v>3182.3379304</v>
      </c>
      <c r="F61" s="1992">
        <v>10621.346077799999</v>
      </c>
      <c r="G61" s="1992">
        <v>5635.5080854999997</v>
      </c>
      <c r="H61" s="1992">
        <v>4208.2641643000006</v>
      </c>
      <c r="I61" s="1971">
        <v>77.087041312160437</v>
      </c>
      <c r="J61" s="1970">
        <v>-25.32591382261089</v>
      </c>
    </row>
    <row r="62" spans="1:10" ht="16.5" customHeight="1">
      <c r="A62" s="1896"/>
      <c r="B62" s="1974">
        <v>55</v>
      </c>
      <c r="C62" s="2041" t="s">
        <v>1581</v>
      </c>
      <c r="D62" s="1992">
        <v>432.04333819999999</v>
      </c>
      <c r="E62" s="1992">
        <v>193.05733169999999</v>
      </c>
      <c r="F62" s="1992">
        <v>635.3287838</v>
      </c>
      <c r="G62" s="1992">
        <v>400.6460348</v>
      </c>
      <c r="H62" s="1992">
        <v>337.59972719999996</v>
      </c>
      <c r="I62" s="1971">
        <v>107.52697205127694</v>
      </c>
      <c r="J62" s="1970">
        <v>-15.736161629921618</v>
      </c>
    </row>
    <row r="63" spans="1:10" ht="16.5" customHeight="1">
      <c r="A63" s="1896"/>
      <c r="B63" s="1974">
        <v>56</v>
      </c>
      <c r="C63" s="2041" t="s">
        <v>1615</v>
      </c>
      <c r="D63" s="1992">
        <v>2555.5396784</v>
      </c>
      <c r="E63" s="1992">
        <v>1132.3863114000001</v>
      </c>
      <c r="F63" s="1992">
        <v>2773.7808285000001</v>
      </c>
      <c r="G63" s="1992">
        <v>1485.4825040000001</v>
      </c>
      <c r="H63" s="1992">
        <v>1697.8660674</v>
      </c>
      <c r="I63" s="1971">
        <v>31.181601989117791</v>
      </c>
      <c r="J63" s="1970">
        <v>14.297278010889315</v>
      </c>
    </row>
    <row r="64" spans="1:10" ht="16.5" customHeight="1">
      <c r="A64" s="1896"/>
      <c r="B64" s="1974">
        <v>57</v>
      </c>
      <c r="C64" s="2041" t="s">
        <v>1647</v>
      </c>
      <c r="D64" s="1992">
        <v>351.20011649999998</v>
      </c>
      <c r="E64" s="1992">
        <v>193.57901030000002</v>
      </c>
      <c r="F64" s="1992">
        <v>646.500947</v>
      </c>
      <c r="G64" s="1992">
        <v>419.11426899999998</v>
      </c>
      <c r="H64" s="1992">
        <v>454.06354750000003</v>
      </c>
      <c r="I64" s="1971">
        <v>116.5081164277447</v>
      </c>
      <c r="J64" s="1970">
        <v>8.3388424315374632</v>
      </c>
    </row>
    <row r="65" spans="1:10" ht="16.5" customHeight="1">
      <c r="A65" s="1896"/>
      <c r="B65" s="1974">
        <v>58</v>
      </c>
      <c r="C65" s="2041" t="s">
        <v>1612</v>
      </c>
      <c r="D65" s="1992">
        <v>1212.0856009000001</v>
      </c>
      <c r="E65" s="1992">
        <v>419.25507980000003</v>
      </c>
      <c r="F65" s="1992">
        <v>1651.1800203</v>
      </c>
      <c r="G65" s="1992">
        <v>867.65211850000003</v>
      </c>
      <c r="H65" s="1992">
        <v>1372.4842195000001</v>
      </c>
      <c r="I65" s="1971">
        <v>106.95088987685057</v>
      </c>
      <c r="J65" s="1970">
        <v>58.183699461571713</v>
      </c>
    </row>
    <row r="66" spans="1:10" ht="16.5" customHeight="1">
      <c r="A66" s="1896"/>
      <c r="B66" s="1974">
        <v>59</v>
      </c>
      <c r="C66" s="2041" t="s">
        <v>1646</v>
      </c>
      <c r="D66" s="1992">
        <v>462.97025389999999</v>
      </c>
      <c r="E66" s="1992">
        <v>220.90623780000001</v>
      </c>
      <c r="F66" s="1992">
        <v>617.43757389999996</v>
      </c>
      <c r="G66" s="1992">
        <v>339.9709545</v>
      </c>
      <c r="H66" s="1992">
        <v>288.81464939999995</v>
      </c>
      <c r="I66" s="1971">
        <v>53.898304495953894</v>
      </c>
      <c r="J66" s="1970">
        <v>-15.047257544467685</v>
      </c>
    </row>
    <row r="67" spans="1:10" ht="16.5" customHeight="1">
      <c r="A67" s="1896"/>
      <c r="B67" s="1974">
        <v>60</v>
      </c>
      <c r="C67" s="2041" t="s">
        <v>1645</v>
      </c>
      <c r="D67" s="1992">
        <v>611.51907770000003</v>
      </c>
      <c r="E67" s="1992">
        <v>422.60618319999998</v>
      </c>
      <c r="F67" s="1992">
        <v>234.45092969999999</v>
      </c>
      <c r="G67" s="1992">
        <v>143.31991780000001</v>
      </c>
      <c r="H67" s="1992">
        <v>97.222495699999996</v>
      </c>
      <c r="I67" s="1971">
        <v>-66.086649107977365</v>
      </c>
      <c r="J67" s="1970">
        <v>-32.164002608714867</v>
      </c>
    </row>
    <row r="68" spans="1:10" ht="16.5" customHeight="1">
      <c r="A68" s="1896"/>
      <c r="B68" s="2040"/>
      <c r="C68" s="2039" t="s">
        <v>1515</v>
      </c>
      <c r="D68" s="2038">
        <v>62816.666927199985</v>
      </c>
      <c r="E68" s="2038">
        <v>28476.895662400042</v>
      </c>
      <c r="F68" s="2038">
        <v>82572.917912199977</v>
      </c>
      <c r="G68" s="2038">
        <v>43167.091954899952</v>
      </c>
      <c r="H68" s="2038">
        <v>41009.825494899967</v>
      </c>
      <c r="I68" s="1965">
        <v>51.586368355088517</v>
      </c>
      <c r="J68" s="1964">
        <v>-4.9974792424142267</v>
      </c>
    </row>
    <row r="69" spans="1:10" ht="16.5" customHeight="1" thickBot="1">
      <c r="A69" s="1896"/>
      <c r="B69" s="2037"/>
      <c r="C69" s="1962" t="s">
        <v>1514</v>
      </c>
      <c r="D69" s="1990">
        <v>334310.0635775</v>
      </c>
      <c r="E69" s="1990">
        <v>155569.82714870002</v>
      </c>
      <c r="F69" s="1990">
        <v>455511.90857090004</v>
      </c>
      <c r="G69" s="1990">
        <v>285982.29913240002</v>
      </c>
      <c r="H69" s="1990">
        <v>223143.17037000001</v>
      </c>
      <c r="I69" s="1960">
        <v>83.828898169981514</v>
      </c>
      <c r="J69" s="1959">
        <v>-21.97308328279005</v>
      </c>
    </row>
    <row r="70" spans="1:10" ht="16.5" customHeight="1" thickTop="1">
      <c r="A70" s="1896"/>
      <c r="B70" s="3079" t="s">
        <v>1476</v>
      </c>
      <c r="C70" s="3068"/>
      <c r="D70" s="3068"/>
      <c r="E70" s="3068"/>
      <c r="F70" s="3068"/>
      <c r="G70" s="3068"/>
      <c r="H70" s="3068"/>
      <c r="I70" s="3068"/>
      <c r="J70" s="3068"/>
    </row>
    <row r="71" spans="1:10" ht="16.5" customHeight="1">
      <c r="A71" s="1896"/>
      <c r="B71" s="1958"/>
      <c r="C71" s="1896"/>
      <c r="D71" s="2032"/>
      <c r="E71" s="2032"/>
      <c r="F71" s="2032"/>
      <c r="G71" s="2032"/>
      <c r="H71" s="2032"/>
      <c r="I71" s="1896"/>
      <c r="J71" s="1896"/>
    </row>
    <row r="72" spans="1:10" ht="15.75" customHeight="1">
      <c r="A72" s="1896"/>
      <c r="B72" s="1896"/>
      <c r="C72" s="1896"/>
      <c r="D72" s="2032"/>
      <c r="E72" s="2032"/>
      <c r="F72" s="2032"/>
      <c r="G72" s="2032"/>
      <c r="H72" s="2032"/>
      <c r="I72" s="2032"/>
      <c r="J72" s="2032"/>
    </row>
    <row r="73" spans="1:10" ht="15.75" customHeight="1">
      <c r="A73" s="1896"/>
      <c r="B73" s="1896"/>
      <c r="C73" s="1896"/>
      <c r="D73" s="2058"/>
      <c r="E73" s="2058"/>
      <c r="F73" s="2058"/>
      <c r="G73" s="2058"/>
      <c r="H73" s="2058"/>
      <c r="I73" s="2058"/>
      <c r="J73" s="2058"/>
    </row>
    <row r="74" spans="1:10" ht="15.75" customHeight="1">
      <c r="A74" s="1896"/>
      <c r="B74" s="1896"/>
      <c r="C74" s="1896"/>
      <c r="D74" s="1896"/>
      <c r="E74" s="1896"/>
      <c r="F74" s="1896"/>
      <c r="G74" s="1896"/>
      <c r="H74" s="1896"/>
      <c r="I74" s="1896"/>
      <c r="J74" s="1896"/>
    </row>
    <row r="75" spans="1:10" ht="15.75" customHeight="1">
      <c r="A75" s="1896"/>
      <c r="B75" s="1896"/>
      <c r="C75" s="1896"/>
      <c r="D75" s="1896"/>
      <c r="E75" s="1896"/>
      <c r="F75" s="1896"/>
      <c r="G75" s="1896"/>
      <c r="H75" s="1896"/>
      <c r="I75" s="1896"/>
      <c r="J75" s="1896"/>
    </row>
    <row r="76" spans="1:10" ht="15.75" customHeight="1">
      <c r="A76" s="1896"/>
      <c r="B76" s="1896"/>
      <c r="C76" s="1896"/>
      <c r="D76" s="1896"/>
      <c r="E76" s="1896"/>
      <c r="F76" s="1896"/>
      <c r="G76" s="1896"/>
      <c r="H76" s="1896"/>
      <c r="I76" s="1896"/>
      <c r="J76" s="1896"/>
    </row>
    <row r="77" spans="1:10" ht="15.75" customHeight="1">
      <c r="A77" s="1896"/>
      <c r="B77" s="1896"/>
      <c r="C77" s="1896"/>
      <c r="D77" s="1896"/>
      <c r="E77" s="1896"/>
      <c r="F77" s="1896"/>
      <c r="G77" s="1896"/>
      <c r="H77" s="1896"/>
      <c r="I77" s="1896"/>
      <c r="J77" s="1896"/>
    </row>
    <row r="78" spans="1:10" ht="15.75" customHeight="1">
      <c r="A78" s="1896"/>
      <c r="B78" s="1896"/>
      <c r="C78" s="1896"/>
      <c r="D78" s="1896"/>
      <c r="E78" s="1896"/>
      <c r="F78" s="1896"/>
      <c r="G78" s="1896"/>
      <c r="H78" s="1896"/>
      <c r="I78" s="1896"/>
      <c r="J78" s="1896"/>
    </row>
    <row r="79" spans="1:10" ht="15.75" customHeight="1">
      <c r="A79" s="1896"/>
      <c r="B79" s="1896"/>
      <c r="C79" s="1896"/>
      <c r="D79" s="1896"/>
      <c r="E79" s="1896"/>
      <c r="F79" s="1896"/>
      <c r="G79" s="1896"/>
      <c r="H79" s="1896"/>
      <c r="I79" s="1896"/>
      <c r="J79" s="1896"/>
    </row>
    <row r="80" spans="1:10" ht="15.75" customHeight="1">
      <c r="A80" s="1896"/>
      <c r="B80" s="1896"/>
      <c r="C80" s="1896"/>
      <c r="D80" s="1896"/>
      <c r="E80" s="1896"/>
      <c r="F80" s="1896"/>
      <c r="G80" s="1896"/>
      <c r="H80" s="1896"/>
      <c r="I80" s="1896"/>
      <c r="J80" s="1896"/>
    </row>
    <row r="81" spans="1:10" ht="15.75" customHeight="1">
      <c r="A81" s="1896"/>
      <c r="B81" s="1896"/>
      <c r="C81" s="1896"/>
      <c r="D81" s="1896"/>
      <c r="E81" s="1896"/>
      <c r="F81" s="1896"/>
      <c r="G81" s="1896"/>
      <c r="H81" s="1896"/>
      <c r="I81" s="1896"/>
      <c r="J81" s="1896"/>
    </row>
    <row r="82" spans="1:10" ht="15.75" customHeight="1">
      <c r="A82" s="1896"/>
      <c r="B82" s="1896"/>
      <c r="C82" s="1896"/>
      <c r="D82" s="1896"/>
      <c r="E82" s="1896"/>
      <c r="F82" s="1896"/>
      <c r="G82" s="1896"/>
      <c r="H82" s="1896"/>
      <c r="I82" s="1896"/>
      <c r="J82" s="1896"/>
    </row>
    <row r="83" spans="1:10" ht="15.75" customHeight="1">
      <c r="A83" s="1896"/>
      <c r="B83" s="1896"/>
      <c r="C83" s="1896"/>
      <c r="D83" s="1896"/>
      <c r="E83" s="1896"/>
      <c r="F83" s="1896"/>
      <c r="G83" s="1896"/>
      <c r="H83" s="1896"/>
      <c r="I83" s="1896"/>
      <c r="J83" s="1896"/>
    </row>
    <row r="84" spans="1:10" ht="15.75" customHeight="1">
      <c r="A84" s="1896"/>
      <c r="B84" s="1896"/>
      <c r="C84" s="1896"/>
      <c r="D84" s="1896"/>
      <c r="E84" s="1896"/>
      <c r="F84" s="1896"/>
      <c r="G84" s="1896"/>
      <c r="H84" s="1896"/>
      <c r="I84" s="1896"/>
      <c r="J84" s="1896"/>
    </row>
    <row r="85" spans="1:10" ht="15.75" customHeight="1">
      <c r="A85" s="1896"/>
      <c r="B85" s="1896"/>
      <c r="C85" s="1896"/>
      <c r="D85" s="1896"/>
      <c r="E85" s="1896"/>
      <c r="F85" s="1896"/>
      <c r="G85" s="1896"/>
      <c r="H85" s="1896"/>
      <c r="I85" s="1896"/>
      <c r="J85" s="1896"/>
    </row>
    <row r="86" spans="1:10" ht="15.75" customHeight="1">
      <c r="A86" s="1896"/>
      <c r="B86" s="1896"/>
      <c r="C86" s="1896"/>
      <c r="D86" s="1896"/>
      <c r="E86" s="1896"/>
      <c r="F86" s="1896"/>
      <c r="G86" s="1896"/>
      <c r="H86" s="1896"/>
      <c r="I86" s="1896"/>
      <c r="J86" s="1896"/>
    </row>
    <row r="87" spans="1:10" ht="15.75" customHeight="1">
      <c r="A87" s="1896"/>
      <c r="B87" s="1896"/>
      <c r="C87" s="1896"/>
      <c r="D87" s="1896"/>
      <c r="E87" s="1896"/>
      <c r="F87" s="1896"/>
      <c r="G87" s="1896"/>
      <c r="H87" s="1896"/>
      <c r="I87" s="1896"/>
      <c r="J87" s="1896"/>
    </row>
    <row r="88" spans="1:10" ht="15.75" customHeight="1">
      <c r="A88" s="1896"/>
      <c r="B88" s="1896"/>
      <c r="C88" s="1896"/>
      <c r="D88" s="1896"/>
      <c r="E88" s="1896"/>
      <c r="F88" s="1896"/>
      <c r="G88" s="1896"/>
      <c r="H88" s="1896"/>
      <c r="I88" s="1896"/>
      <c r="J88" s="1896"/>
    </row>
    <row r="89" spans="1:10" ht="15.75" customHeight="1">
      <c r="A89" s="1896"/>
      <c r="B89" s="1896"/>
      <c r="C89" s="1896"/>
      <c r="D89" s="1896"/>
      <c r="E89" s="1896"/>
      <c r="F89" s="1896"/>
      <c r="G89" s="1896"/>
      <c r="H89" s="1896"/>
      <c r="I89" s="1896"/>
      <c r="J89" s="1896"/>
    </row>
    <row r="90" spans="1:10" ht="15.75" customHeight="1">
      <c r="A90" s="1896"/>
      <c r="B90" s="1896"/>
      <c r="C90" s="1896"/>
      <c r="D90" s="1896"/>
      <c r="E90" s="1896"/>
      <c r="F90" s="1896"/>
      <c r="G90" s="1896"/>
      <c r="H90" s="1896"/>
      <c r="I90" s="1896"/>
      <c r="J90" s="1896"/>
    </row>
    <row r="91" spans="1:10" ht="15.75" customHeight="1">
      <c r="A91" s="1896"/>
      <c r="B91" s="1896"/>
      <c r="C91" s="1896"/>
      <c r="D91" s="1896"/>
      <c r="E91" s="1896"/>
      <c r="F91" s="1896"/>
      <c r="G91" s="1896"/>
      <c r="H91" s="1896"/>
      <c r="I91" s="1896"/>
      <c r="J91" s="1896"/>
    </row>
    <row r="92" spans="1:10" ht="15.75" customHeight="1">
      <c r="A92" s="1896"/>
      <c r="B92" s="1896"/>
      <c r="C92" s="1896"/>
      <c r="D92" s="1896"/>
      <c r="E92" s="1896"/>
      <c r="F92" s="1896"/>
      <c r="G92" s="1896"/>
      <c r="H92" s="1896"/>
      <c r="I92" s="1896"/>
      <c r="J92" s="1896"/>
    </row>
    <row r="93" spans="1:10" ht="15.75" customHeight="1">
      <c r="A93" s="1896"/>
      <c r="B93" s="1896"/>
      <c r="C93" s="1896"/>
      <c r="D93" s="1896"/>
      <c r="E93" s="1896"/>
      <c r="F93" s="1896"/>
      <c r="G93" s="1896"/>
      <c r="H93" s="1896"/>
      <c r="I93" s="1896"/>
      <c r="J93" s="1896"/>
    </row>
    <row r="94" spans="1:10" ht="15.75" customHeight="1">
      <c r="A94" s="1896"/>
      <c r="B94" s="1896"/>
      <c r="C94" s="1896"/>
      <c r="D94" s="1896"/>
      <c r="E94" s="1896"/>
      <c r="F94" s="1896"/>
      <c r="G94" s="1896"/>
      <c r="H94" s="1896"/>
      <c r="I94" s="1896"/>
      <c r="J94" s="1896"/>
    </row>
    <row r="95" spans="1:10" ht="15.75" customHeight="1">
      <c r="A95" s="1896"/>
      <c r="B95" s="1896"/>
      <c r="C95" s="1896"/>
      <c r="D95" s="1896"/>
      <c r="E95" s="1896"/>
      <c r="F95" s="1896"/>
      <c r="G95" s="1896"/>
      <c r="H95" s="1896"/>
      <c r="I95" s="1896"/>
      <c r="J95" s="1896"/>
    </row>
    <row r="96" spans="1:10" ht="15.75" customHeight="1">
      <c r="A96" s="1896"/>
      <c r="B96" s="1896"/>
      <c r="C96" s="1896"/>
      <c r="D96" s="1896"/>
      <c r="E96" s="1896"/>
      <c r="F96" s="1896"/>
      <c r="G96" s="1896"/>
      <c r="H96" s="1896"/>
      <c r="I96" s="1896"/>
      <c r="J96" s="1896"/>
    </row>
    <row r="97" spans="1:10" ht="15.75" customHeight="1">
      <c r="A97" s="1896"/>
      <c r="B97" s="1896"/>
      <c r="C97" s="1896"/>
      <c r="D97" s="1896"/>
      <c r="E97" s="1896"/>
      <c r="F97" s="1896"/>
      <c r="G97" s="1896"/>
      <c r="H97" s="1896"/>
      <c r="I97" s="1896"/>
      <c r="J97" s="1896"/>
    </row>
    <row r="98" spans="1:10" ht="15.75" customHeight="1">
      <c r="A98" s="1896"/>
      <c r="B98" s="1896"/>
      <c r="C98" s="1896"/>
      <c r="D98" s="1896"/>
      <c r="E98" s="1896"/>
      <c r="F98" s="1896"/>
      <c r="G98" s="1896"/>
      <c r="H98" s="1896"/>
      <c r="I98" s="1896"/>
      <c r="J98" s="1896"/>
    </row>
    <row r="99" spans="1:10" ht="15.75" customHeight="1">
      <c r="A99" s="1896"/>
      <c r="B99" s="1896"/>
      <c r="C99" s="1896"/>
      <c r="D99" s="1896"/>
      <c r="E99" s="1896"/>
      <c r="F99" s="1896"/>
      <c r="G99" s="1896"/>
      <c r="H99" s="1896"/>
      <c r="I99" s="1896"/>
      <c r="J99" s="1896"/>
    </row>
    <row r="100" spans="1:10" ht="15.75" customHeight="1">
      <c r="A100" s="1896"/>
      <c r="B100" s="1896"/>
      <c r="C100" s="1896"/>
      <c r="D100" s="1896"/>
      <c r="E100" s="1896"/>
      <c r="F100" s="1896"/>
      <c r="G100" s="1896"/>
      <c r="H100" s="1896"/>
      <c r="I100" s="1896"/>
      <c r="J100" s="1896"/>
    </row>
    <row r="101" spans="1:10" ht="15.75" customHeight="1">
      <c r="A101" s="1896"/>
      <c r="B101" s="1896"/>
      <c r="C101" s="1896"/>
      <c r="D101" s="1896"/>
      <c r="E101" s="1896"/>
      <c r="F101" s="1896"/>
      <c r="G101" s="1896"/>
      <c r="H101" s="1896"/>
      <c r="I101" s="1896"/>
      <c r="J101" s="1896"/>
    </row>
    <row r="102" spans="1:10" ht="15.75" customHeight="1">
      <c r="A102" s="1896"/>
      <c r="B102" s="1896"/>
      <c r="C102" s="1896"/>
      <c r="D102" s="1896"/>
      <c r="E102" s="1896"/>
      <c r="F102" s="1896"/>
      <c r="G102" s="1896"/>
      <c r="H102" s="1896"/>
      <c r="I102" s="1896"/>
      <c r="J102" s="1896"/>
    </row>
    <row r="103" spans="1:10" ht="15.75" customHeight="1">
      <c r="A103" s="1896"/>
      <c r="B103" s="1896"/>
      <c r="C103" s="1896"/>
      <c r="D103" s="1896"/>
      <c r="E103" s="1896"/>
      <c r="F103" s="1896"/>
      <c r="G103" s="1896"/>
      <c r="H103" s="1896"/>
      <c r="I103" s="1896"/>
      <c r="J103" s="1896"/>
    </row>
    <row r="104" spans="1:10" ht="15.75" customHeight="1">
      <c r="A104" s="1896"/>
      <c r="B104" s="1896"/>
      <c r="C104" s="1896"/>
      <c r="D104" s="1896"/>
      <c r="E104" s="1896"/>
      <c r="F104" s="1896"/>
      <c r="G104" s="1896"/>
      <c r="H104" s="1896"/>
      <c r="I104" s="1896"/>
      <c r="J104" s="1896"/>
    </row>
    <row r="105" spans="1:10" ht="15.75" customHeight="1">
      <c r="A105" s="1896"/>
      <c r="B105" s="1896"/>
      <c r="C105" s="1896"/>
      <c r="D105" s="1896"/>
      <c r="E105" s="1896"/>
      <c r="F105" s="1896"/>
      <c r="G105" s="1896"/>
      <c r="H105" s="1896"/>
      <c r="I105" s="1896"/>
      <c r="J105" s="1896"/>
    </row>
    <row r="106" spans="1:10" ht="15.75" customHeight="1">
      <c r="A106" s="1896"/>
      <c r="B106" s="1896"/>
      <c r="C106" s="1896"/>
      <c r="D106" s="1896"/>
      <c r="E106" s="1896"/>
      <c r="F106" s="1896"/>
      <c r="G106" s="1896"/>
      <c r="H106" s="1896"/>
      <c r="I106" s="1896"/>
      <c r="J106" s="1896"/>
    </row>
    <row r="107" spans="1:10" ht="15.75" customHeight="1">
      <c r="A107" s="1896"/>
      <c r="B107" s="1896"/>
      <c r="C107" s="1896"/>
      <c r="D107" s="1896"/>
      <c r="E107" s="1896"/>
      <c r="F107" s="1896"/>
      <c r="G107" s="1896"/>
      <c r="H107" s="1896"/>
      <c r="I107" s="1896"/>
      <c r="J107" s="1896"/>
    </row>
    <row r="108" spans="1:10" ht="15.75" customHeight="1">
      <c r="A108" s="1896"/>
      <c r="B108" s="1896"/>
      <c r="C108" s="1896"/>
      <c r="D108" s="1896"/>
      <c r="E108" s="1896"/>
      <c r="F108" s="1896"/>
      <c r="G108" s="1896"/>
      <c r="H108" s="1896"/>
      <c r="I108" s="1896"/>
      <c r="J108" s="1896"/>
    </row>
    <row r="109" spans="1:10" ht="15.75" customHeight="1">
      <c r="A109" s="1896"/>
      <c r="B109" s="1896"/>
      <c r="C109" s="1896"/>
      <c r="D109" s="1896"/>
      <c r="E109" s="1896"/>
      <c r="F109" s="1896"/>
      <c r="G109" s="1896"/>
      <c r="H109" s="1896"/>
      <c r="I109" s="1896"/>
      <c r="J109" s="1896"/>
    </row>
    <row r="110" spans="1:10" ht="15.75" customHeight="1">
      <c r="A110" s="1896"/>
      <c r="B110" s="1896"/>
      <c r="C110" s="1896"/>
      <c r="D110" s="1896"/>
      <c r="E110" s="1896"/>
      <c r="F110" s="1896"/>
      <c r="G110" s="1896"/>
      <c r="H110" s="1896"/>
      <c r="I110" s="1896"/>
      <c r="J110" s="1896"/>
    </row>
    <row r="111" spans="1:10" ht="15.75" customHeight="1">
      <c r="A111" s="1896"/>
      <c r="B111" s="1896"/>
      <c r="C111" s="1896"/>
      <c r="D111" s="1896"/>
      <c r="E111" s="1896"/>
      <c r="F111" s="1896"/>
      <c r="G111" s="1896"/>
      <c r="H111" s="1896"/>
      <c r="I111" s="1896"/>
      <c r="J111" s="1896"/>
    </row>
    <row r="112" spans="1:10" ht="15.75" customHeight="1">
      <c r="A112" s="1896"/>
      <c r="B112" s="1896"/>
      <c r="C112" s="1896"/>
      <c r="D112" s="1896"/>
      <c r="E112" s="1896"/>
      <c r="F112" s="1896"/>
      <c r="G112" s="1896"/>
      <c r="H112" s="1896"/>
      <c r="I112" s="1896"/>
      <c r="J112" s="1896"/>
    </row>
    <row r="113" spans="1:10" ht="15.75" customHeight="1">
      <c r="A113" s="1896"/>
      <c r="B113" s="1896"/>
      <c r="C113" s="1896"/>
      <c r="D113" s="1896"/>
      <c r="E113" s="1896"/>
      <c r="F113" s="1896"/>
      <c r="G113" s="1896"/>
      <c r="H113" s="1896"/>
      <c r="I113" s="1896"/>
      <c r="J113" s="1896"/>
    </row>
    <row r="114" spans="1:10" ht="15.75" customHeight="1">
      <c r="A114" s="1896"/>
      <c r="B114" s="1896"/>
      <c r="C114" s="1896"/>
      <c r="D114" s="1896"/>
      <c r="E114" s="1896"/>
      <c r="F114" s="1896"/>
      <c r="G114" s="1896"/>
      <c r="H114" s="1896"/>
      <c r="I114" s="1896"/>
      <c r="J114" s="1896"/>
    </row>
    <row r="115" spans="1:10" ht="15.75" customHeight="1">
      <c r="A115" s="1896"/>
      <c r="B115" s="1896"/>
      <c r="C115" s="1896"/>
      <c r="D115" s="1896"/>
      <c r="E115" s="1896"/>
      <c r="F115" s="1896"/>
      <c r="G115" s="1896"/>
      <c r="H115" s="1896"/>
      <c r="I115" s="1896"/>
      <c r="J115" s="1896"/>
    </row>
    <row r="116" spans="1:10" ht="15.75" customHeight="1">
      <c r="A116" s="1896"/>
      <c r="B116" s="1896"/>
      <c r="C116" s="1896"/>
      <c r="D116" s="1896"/>
      <c r="E116" s="1896"/>
      <c r="F116" s="1896"/>
      <c r="G116" s="1896"/>
      <c r="H116" s="1896"/>
      <c r="I116" s="1896"/>
      <c r="J116" s="1896"/>
    </row>
    <row r="117" spans="1:10" ht="15.75" customHeight="1">
      <c r="A117" s="1896"/>
      <c r="B117" s="1896"/>
      <c r="C117" s="1896"/>
      <c r="D117" s="1896"/>
      <c r="E117" s="1896"/>
      <c r="F117" s="1896"/>
      <c r="G117" s="1896"/>
      <c r="H117" s="1896"/>
      <c r="I117" s="1896"/>
      <c r="J117" s="1896"/>
    </row>
    <row r="118" spans="1:10" ht="15.75" customHeight="1">
      <c r="A118" s="1896"/>
      <c r="B118" s="1896"/>
      <c r="C118" s="1896"/>
      <c r="D118" s="1896"/>
      <c r="E118" s="1896"/>
      <c r="F118" s="1896"/>
      <c r="G118" s="1896"/>
      <c r="H118" s="1896"/>
      <c r="I118" s="1896"/>
      <c r="J118" s="1896"/>
    </row>
    <row r="119" spans="1:10" ht="15.75" customHeight="1">
      <c r="A119" s="1896"/>
      <c r="B119" s="1896"/>
      <c r="C119" s="1896"/>
      <c r="D119" s="1896"/>
      <c r="E119" s="1896"/>
      <c r="F119" s="1896"/>
      <c r="G119" s="1896"/>
      <c r="H119" s="1896"/>
      <c r="I119" s="1896"/>
      <c r="J119" s="1896"/>
    </row>
    <row r="120" spans="1:10" ht="15.75" customHeight="1">
      <c r="A120" s="1896"/>
      <c r="B120" s="1896"/>
      <c r="C120" s="1896"/>
      <c r="D120" s="1896"/>
      <c r="E120" s="1896"/>
      <c r="F120" s="1896"/>
      <c r="G120" s="1896"/>
      <c r="H120" s="1896"/>
      <c r="I120" s="1896"/>
      <c r="J120" s="1896"/>
    </row>
    <row r="121" spans="1:10" ht="15.75" customHeight="1">
      <c r="A121" s="1896"/>
      <c r="B121" s="1896"/>
      <c r="C121" s="1896"/>
      <c r="D121" s="1896"/>
      <c r="E121" s="1896"/>
      <c r="F121" s="1896"/>
      <c r="G121" s="1896"/>
      <c r="H121" s="1896"/>
      <c r="I121" s="1896"/>
      <c r="J121" s="1896"/>
    </row>
    <row r="122" spans="1:10" ht="15.75" customHeight="1">
      <c r="A122" s="1896"/>
      <c r="B122" s="1896"/>
      <c r="C122" s="1896"/>
      <c r="D122" s="1896"/>
      <c r="E122" s="1896"/>
      <c r="F122" s="1896"/>
      <c r="G122" s="1896"/>
      <c r="H122" s="1896"/>
      <c r="I122" s="1896"/>
      <c r="J122" s="1896"/>
    </row>
    <row r="123" spans="1:10" ht="15.75" customHeight="1">
      <c r="A123" s="1896"/>
      <c r="B123" s="1896"/>
      <c r="C123" s="1896"/>
      <c r="D123" s="1896"/>
      <c r="E123" s="1896"/>
      <c r="F123" s="1896"/>
      <c r="G123" s="1896"/>
      <c r="H123" s="1896"/>
      <c r="I123" s="1896"/>
      <c r="J123" s="1896"/>
    </row>
    <row r="124" spans="1:10" ht="15.75" customHeight="1">
      <c r="A124" s="1896"/>
      <c r="B124" s="1896"/>
      <c r="C124" s="1896"/>
      <c r="D124" s="1896"/>
      <c r="E124" s="1896"/>
      <c r="F124" s="1896"/>
      <c r="G124" s="1896"/>
      <c r="H124" s="1896"/>
      <c r="I124" s="1896"/>
      <c r="J124" s="1896"/>
    </row>
    <row r="125" spans="1:10" ht="15.75" customHeight="1">
      <c r="A125" s="1896"/>
      <c r="B125" s="1896"/>
      <c r="C125" s="1896"/>
      <c r="D125" s="1896"/>
      <c r="E125" s="1896"/>
      <c r="F125" s="1896"/>
      <c r="G125" s="1896"/>
      <c r="H125" s="1896"/>
      <c r="I125" s="1896"/>
      <c r="J125" s="1896"/>
    </row>
    <row r="126" spans="1:10" ht="15.75" customHeight="1">
      <c r="A126" s="1896"/>
      <c r="B126" s="1896"/>
      <c r="C126" s="1896"/>
      <c r="D126" s="1896"/>
      <c r="E126" s="1896"/>
      <c r="F126" s="1896"/>
      <c r="G126" s="1896"/>
      <c r="H126" s="1896"/>
      <c r="I126" s="1896"/>
      <c r="J126" s="1896"/>
    </row>
    <row r="127" spans="1:10" ht="15.75" customHeight="1">
      <c r="A127" s="1896"/>
      <c r="B127" s="1896"/>
      <c r="C127" s="1896"/>
      <c r="D127" s="1896"/>
      <c r="E127" s="1896"/>
      <c r="F127" s="1896"/>
      <c r="G127" s="1896"/>
      <c r="H127" s="1896"/>
      <c r="I127" s="1896"/>
      <c r="J127" s="1896"/>
    </row>
    <row r="128" spans="1:10" ht="15.75" customHeight="1">
      <c r="A128" s="1896"/>
      <c r="B128" s="1896"/>
      <c r="C128" s="1896"/>
      <c r="D128" s="1896"/>
      <c r="E128" s="1896"/>
      <c r="F128" s="1896"/>
      <c r="G128" s="1896"/>
      <c r="H128" s="1896"/>
      <c r="I128" s="1896"/>
      <c r="J128" s="1896"/>
    </row>
    <row r="129" spans="1:10" ht="15.75" customHeight="1">
      <c r="A129" s="1896"/>
      <c r="B129" s="1896"/>
      <c r="C129" s="1896"/>
      <c r="D129" s="1896"/>
      <c r="E129" s="1896"/>
      <c r="F129" s="1896"/>
      <c r="G129" s="1896"/>
      <c r="H129" s="1896"/>
      <c r="I129" s="1896"/>
      <c r="J129" s="1896"/>
    </row>
    <row r="130" spans="1:10" ht="15.75" customHeight="1">
      <c r="A130" s="1896"/>
      <c r="B130" s="1896"/>
      <c r="C130" s="1896"/>
      <c r="D130" s="1896"/>
      <c r="E130" s="1896"/>
      <c r="F130" s="1896"/>
      <c r="G130" s="1896"/>
      <c r="H130" s="1896"/>
      <c r="I130" s="1896"/>
      <c r="J130" s="1896"/>
    </row>
    <row r="131" spans="1:10" ht="15.75" customHeight="1">
      <c r="A131" s="1896"/>
      <c r="B131" s="1896"/>
      <c r="C131" s="1896"/>
      <c r="D131" s="1896"/>
      <c r="E131" s="1896"/>
      <c r="F131" s="1896"/>
      <c r="G131" s="1896"/>
      <c r="H131" s="1896"/>
      <c r="I131" s="1896"/>
      <c r="J131" s="1896"/>
    </row>
    <row r="132" spans="1:10" ht="15.75" customHeight="1">
      <c r="A132" s="1896"/>
      <c r="B132" s="1896"/>
      <c r="C132" s="1896"/>
      <c r="D132" s="1896"/>
      <c r="E132" s="1896"/>
      <c r="F132" s="1896"/>
      <c r="G132" s="1896"/>
      <c r="H132" s="1896"/>
      <c r="I132" s="1896"/>
      <c r="J132" s="1896"/>
    </row>
    <row r="133" spans="1:10" ht="15.75" customHeight="1">
      <c r="A133" s="1896"/>
      <c r="B133" s="1896"/>
      <c r="C133" s="1896"/>
      <c r="D133" s="1896"/>
      <c r="E133" s="1896"/>
      <c r="F133" s="1896"/>
      <c r="G133" s="1896"/>
      <c r="H133" s="1896"/>
      <c r="I133" s="1896"/>
      <c r="J133" s="1896"/>
    </row>
    <row r="134" spans="1:10" ht="15.75" customHeight="1">
      <c r="A134" s="1896"/>
      <c r="B134" s="1896"/>
      <c r="C134" s="1896"/>
      <c r="D134" s="1896"/>
      <c r="E134" s="1896"/>
      <c r="F134" s="1896"/>
      <c r="G134" s="1896"/>
      <c r="H134" s="1896"/>
      <c r="I134" s="1896"/>
      <c r="J134" s="1896"/>
    </row>
    <row r="135" spans="1:10" ht="15.75" customHeight="1">
      <c r="A135" s="1896"/>
      <c r="B135" s="1896"/>
      <c r="C135" s="1896"/>
      <c r="D135" s="1896"/>
      <c r="E135" s="1896"/>
      <c r="F135" s="1896"/>
      <c r="G135" s="1896"/>
      <c r="H135" s="1896"/>
      <c r="I135" s="1896"/>
      <c r="J135" s="1896"/>
    </row>
    <row r="136" spans="1:10" ht="15.75" customHeight="1">
      <c r="A136" s="1896"/>
      <c r="B136" s="1896"/>
      <c r="C136" s="1896"/>
      <c r="D136" s="1896"/>
      <c r="E136" s="1896"/>
      <c r="F136" s="1896"/>
      <c r="G136" s="1896"/>
      <c r="H136" s="1896"/>
      <c r="I136" s="1896"/>
      <c r="J136" s="1896"/>
    </row>
    <row r="137" spans="1:10" ht="15.75" customHeight="1">
      <c r="A137" s="1896"/>
      <c r="B137" s="1896"/>
      <c r="C137" s="1896"/>
      <c r="D137" s="1896"/>
      <c r="E137" s="1896"/>
      <c r="F137" s="1896"/>
      <c r="G137" s="1896"/>
      <c r="H137" s="1896"/>
      <c r="I137" s="1896"/>
      <c r="J137" s="1896"/>
    </row>
    <row r="138" spans="1:10" ht="15.75" customHeight="1">
      <c r="A138" s="1896"/>
      <c r="B138" s="1896"/>
      <c r="C138" s="1896"/>
      <c r="D138" s="1896"/>
      <c r="E138" s="1896"/>
      <c r="F138" s="1896"/>
      <c r="G138" s="1896"/>
      <c r="H138" s="1896"/>
      <c r="I138" s="1896"/>
      <c r="J138" s="1896"/>
    </row>
    <row r="139" spans="1:10" ht="15.75" customHeight="1">
      <c r="A139" s="1896"/>
      <c r="B139" s="1896"/>
      <c r="C139" s="1896"/>
      <c r="D139" s="1896"/>
      <c r="E139" s="1896"/>
      <c r="F139" s="1896"/>
      <c r="G139" s="1896"/>
      <c r="H139" s="1896"/>
      <c r="I139" s="1896"/>
      <c r="J139" s="1896"/>
    </row>
    <row r="140" spans="1:10" ht="15.75" customHeight="1">
      <c r="A140" s="1896"/>
      <c r="B140" s="1896"/>
      <c r="C140" s="1896"/>
      <c r="D140" s="1896"/>
      <c r="E140" s="1896"/>
      <c r="F140" s="1896"/>
      <c r="G140" s="1896"/>
      <c r="H140" s="1896"/>
      <c r="I140" s="1896"/>
      <c r="J140" s="1896"/>
    </row>
    <row r="141" spans="1:10" ht="15.75" customHeight="1">
      <c r="A141" s="1896"/>
      <c r="B141" s="1896"/>
      <c r="C141" s="1896"/>
      <c r="D141" s="1896"/>
      <c r="E141" s="1896"/>
      <c r="F141" s="1896"/>
      <c r="G141" s="1896"/>
      <c r="H141" s="1896"/>
      <c r="I141" s="1896"/>
      <c r="J141" s="1896"/>
    </row>
    <row r="142" spans="1:10" ht="15.75" customHeight="1">
      <c r="A142" s="1896"/>
      <c r="B142" s="1896"/>
      <c r="C142" s="1896"/>
      <c r="D142" s="1896"/>
      <c r="E142" s="1896"/>
      <c r="F142" s="1896"/>
      <c r="G142" s="1896"/>
      <c r="H142" s="1896"/>
      <c r="I142" s="1896"/>
      <c r="J142" s="1896"/>
    </row>
    <row r="143" spans="1:10" ht="15.75" customHeight="1">
      <c r="A143" s="1896"/>
      <c r="B143" s="1896"/>
      <c r="C143" s="1896"/>
      <c r="D143" s="1896"/>
      <c r="E143" s="1896"/>
      <c r="F143" s="1896"/>
      <c r="G143" s="1896"/>
      <c r="H143" s="1896"/>
      <c r="I143" s="1896"/>
      <c r="J143" s="1896"/>
    </row>
    <row r="144" spans="1:10" ht="15.75" customHeight="1">
      <c r="A144" s="1896"/>
      <c r="B144" s="1896"/>
      <c r="C144" s="1896"/>
      <c r="D144" s="1896"/>
      <c r="E144" s="1896"/>
      <c r="F144" s="1896"/>
      <c r="G144" s="1896"/>
      <c r="H144" s="1896"/>
      <c r="I144" s="1896"/>
      <c r="J144" s="1896"/>
    </row>
    <row r="145" spans="1:10" ht="15.75" customHeight="1">
      <c r="A145" s="1896"/>
      <c r="B145" s="1896"/>
      <c r="C145" s="1896"/>
      <c r="D145" s="1896"/>
      <c r="E145" s="1896"/>
      <c r="F145" s="1896"/>
      <c r="G145" s="1896"/>
      <c r="H145" s="1896"/>
      <c r="I145" s="1896"/>
      <c r="J145" s="1896"/>
    </row>
    <row r="146" spans="1:10" ht="15.75" customHeight="1">
      <c r="A146" s="1896"/>
      <c r="B146" s="1896"/>
      <c r="C146" s="1896"/>
      <c r="D146" s="1896"/>
      <c r="E146" s="1896"/>
      <c r="F146" s="1896"/>
      <c r="G146" s="1896"/>
      <c r="H146" s="1896"/>
      <c r="I146" s="1896"/>
      <c r="J146" s="1896"/>
    </row>
    <row r="147" spans="1:10" ht="15.75" customHeight="1">
      <c r="A147" s="1896"/>
      <c r="B147" s="1896"/>
      <c r="C147" s="1896"/>
      <c r="D147" s="1896"/>
      <c r="E147" s="1896"/>
      <c r="F147" s="1896"/>
      <c r="G147" s="1896"/>
      <c r="H147" s="1896"/>
      <c r="I147" s="1896"/>
      <c r="J147" s="1896"/>
    </row>
    <row r="148" spans="1:10" ht="15.75" customHeight="1">
      <c r="A148" s="1896"/>
      <c r="B148" s="1896"/>
      <c r="C148" s="1896"/>
      <c r="D148" s="1896"/>
      <c r="E148" s="1896"/>
      <c r="F148" s="1896"/>
      <c r="G148" s="1896"/>
      <c r="H148" s="1896"/>
      <c r="I148" s="1896"/>
      <c r="J148" s="1896"/>
    </row>
    <row r="149" spans="1:10" ht="15.75" customHeight="1">
      <c r="A149" s="1896"/>
      <c r="B149" s="1896"/>
      <c r="C149" s="1896"/>
      <c r="D149" s="1896"/>
      <c r="E149" s="1896"/>
      <c r="F149" s="1896"/>
      <c r="G149" s="1896"/>
      <c r="H149" s="1896"/>
      <c r="I149" s="1896"/>
      <c r="J149" s="1896"/>
    </row>
    <row r="150" spans="1:10" ht="15.75" customHeight="1">
      <c r="A150" s="1896"/>
      <c r="B150" s="1896"/>
      <c r="C150" s="1896"/>
      <c r="D150" s="1896"/>
      <c r="E150" s="1896"/>
      <c r="F150" s="1896"/>
      <c r="G150" s="1896"/>
      <c r="H150" s="1896"/>
      <c r="I150" s="1896"/>
      <c r="J150" s="1896"/>
    </row>
    <row r="151" spans="1:10" ht="15.75" customHeight="1">
      <c r="A151" s="1896"/>
      <c r="B151" s="1896"/>
      <c r="C151" s="1896"/>
      <c r="D151" s="1896"/>
      <c r="E151" s="1896"/>
      <c r="F151" s="1896"/>
      <c r="G151" s="1896"/>
      <c r="H151" s="1896"/>
      <c r="I151" s="1896"/>
      <c r="J151" s="1896"/>
    </row>
    <row r="152" spans="1:10" ht="15.75" customHeight="1">
      <c r="A152" s="1896"/>
      <c r="B152" s="1896"/>
      <c r="C152" s="1896"/>
      <c r="D152" s="1896"/>
      <c r="E152" s="1896"/>
      <c r="F152" s="1896"/>
      <c r="G152" s="1896"/>
      <c r="H152" s="1896"/>
      <c r="I152" s="1896"/>
      <c r="J152" s="1896"/>
    </row>
    <row r="153" spans="1:10" ht="15.75" customHeight="1">
      <c r="A153" s="1896"/>
      <c r="B153" s="1896"/>
      <c r="C153" s="1896"/>
      <c r="D153" s="1896"/>
      <c r="E153" s="1896"/>
      <c r="F153" s="1896"/>
      <c r="G153" s="1896"/>
      <c r="H153" s="1896"/>
      <c r="I153" s="1896"/>
      <c r="J153" s="1896"/>
    </row>
    <row r="154" spans="1:10" ht="15.75" customHeight="1">
      <c r="A154" s="1896"/>
      <c r="B154" s="1896"/>
      <c r="C154" s="1896"/>
      <c r="D154" s="1896"/>
      <c r="E154" s="1896"/>
      <c r="F154" s="1896"/>
      <c r="G154" s="1896"/>
      <c r="H154" s="1896"/>
      <c r="I154" s="1896"/>
      <c r="J154" s="1896"/>
    </row>
    <row r="155" spans="1:10" ht="15.75" customHeight="1">
      <c r="A155" s="1896"/>
      <c r="B155" s="1896"/>
      <c r="C155" s="1896"/>
      <c r="D155" s="1896"/>
      <c r="E155" s="1896"/>
      <c r="F155" s="1896"/>
      <c r="G155" s="1896"/>
      <c r="H155" s="1896"/>
      <c r="I155" s="1896"/>
      <c r="J155" s="1896"/>
    </row>
    <row r="156" spans="1:10" ht="15.75" customHeight="1">
      <c r="A156" s="1896"/>
      <c r="B156" s="1896"/>
      <c r="C156" s="1896"/>
      <c r="D156" s="1896"/>
      <c r="E156" s="1896"/>
      <c r="F156" s="1896"/>
      <c r="G156" s="1896"/>
      <c r="H156" s="1896"/>
      <c r="I156" s="1896"/>
      <c r="J156" s="1896"/>
    </row>
    <row r="157" spans="1:10" ht="15.75" customHeight="1">
      <c r="A157" s="1896"/>
      <c r="B157" s="1896"/>
      <c r="C157" s="1896"/>
      <c r="D157" s="1896"/>
      <c r="E157" s="1896"/>
      <c r="F157" s="1896"/>
      <c r="G157" s="1896"/>
      <c r="H157" s="1896"/>
      <c r="I157" s="1896"/>
      <c r="J157" s="1896"/>
    </row>
    <row r="158" spans="1:10" ht="15.75" customHeight="1">
      <c r="A158" s="1896"/>
      <c r="B158" s="1896"/>
      <c r="C158" s="1896"/>
      <c r="D158" s="1896"/>
      <c r="E158" s="1896"/>
      <c r="F158" s="1896"/>
      <c r="G158" s="1896"/>
      <c r="H158" s="1896"/>
      <c r="I158" s="1896"/>
      <c r="J158" s="1896"/>
    </row>
    <row r="159" spans="1:10" ht="15.75" customHeight="1">
      <c r="A159" s="1896"/>
      <c r="B159" s="1896"/>
      <c r="C159" s="1896"/>
      <c r="D159" s="1896"/>
      <c r="E159" s="1896"/>
      <c r="F159" s="1896"/>
      <c r="G159" s="1896"/>
      <c r="H159" s="1896"/>
      <c r="I159" s="1896"/>
      <c r="J159" s="1896"/>
    </row>
    <row r="160" spans="1:10" ht="15.75" customHeight="1">
      <c r="A160" s="1896"/>
      <c r="B160" s="1896"/>
      <c r="C160" s="1896"/>
      <c r="D160" s="1896"/>
      <c r="E160" s="1896"/>
      <c r="F160" s="1896"/>
      <c r="G160" s="1896"/>
      <c r="H160" s="1896"/>
      <c r="I160" s="1896"/>
      <c r="J160" s="1896"/>
    </row>
    <row r="161" spans="1:10" ht="15.75" customHeight="1">
      <c r="A161" s="1896"/>
      <c r="B161" s="1896"/>
      <c r="C161" s="1896"/>
      <c r="D161" s="1896"/>
      <c r="E161" s="1896"/>
      <c r="F161" s="1896"/>
      <c r="G161" s="1896"/>
      <c r="H161" s="1896"/>
      <c r="I161" s="1896"/>
      <c r="J161" s="1896"/>
    </row>
    <row r="162" spans="1:10" ht="15.75" customHeight="1">
      <c r="A162" s="1896"/>
      <c r="B162" s="1896"/>
      <c r="C162" s="1896"/>
      <c r="D162" s="1896"/>
      <c r="E162" s="1896"/>
      <c r="F162" s="1896"/>
      <c r="G162" s="1896"/>
      <c r="H162" s="1896"/>
      <c r="I162" s="1896"/>
      <c r="J162" s="1896"/>
    </row>
    <row r="163" spans="1:10" ht="15.75" customHeight="1">
      <c r="A163" s="1896"/>
      <c r="B163" s="1896"/>
      <c r="C163" s="1896"/>
      <c r="D163" s="1896"/>
      <c r="E163" s="1896"/>
      <c r="F163" s="1896"/>
      <c r="G163" s="1896"/>
      <c r="H163" s="1896"/>
      <c r="I163" s="1896"/>
      <c r="J163" s="1896"/>
    </row>
    <row r="164" spans="1:10" ht="15.75" customHeight="1">
      <c r="A164" s="1896"/>
      <c r="B164" s="1896"/>
      <c r="C164" s="1896"/>
      <c r="D164" s="1896"/>
      <c r="E164" s="1896"/>
      <c r="F164" s="1896"/>
      <c r="G164" s="1896"/>
      <c r="H164" s="1896"/>
      <c r="I164" s="1896"/>
      <c r="J164" s="1896"/>
    </row>
    <row r="165" spans="1:10" ht="15.75" customHeight="1">
      <c r="A165" s="1896"/>
      <c r="B165" s="1896"/>
      <c r="C165" s="1896"/>
      <c r="D165" s="1896"/>
      <c r="E165" s="1896"/>
      <c r="F165" s="1896"/>
      <c r="G165" s="1896"/>
      <c r="H165" s="1896"/>
      <c r="I165" s="1896"/>
      <c r="J165" s="1896"/>
    </row>
    <row r="166" spans="1:10" ht="15.75" customHeight="1">
      <c r="A166" s="1896"/>
      <c r="B166" s="1896"/>
      <c r="C166" s="1896"/>
      <c r="D166" s="1896"/>
      <c r="E166" s="1896"/>
      <c r="F166" s="1896"/>
      <c r="G166" s="1896"/>
      <c r="H166" s="1896"/>
      <c r="I166" s="1896"/>
      <c r="J166" s="1896"/>
    </row>
    <row r="167" spans="1:10" ht="15.75" customHeight="1">
      <c r="A167" s="1896"/>
      <c r="B167" s="1896"/>
      <c r="C167" s="1896"/>
      <c r="D167" s="1896"/>
      <c r="E167" s="1896"/>
      <c r="F167" s="1896"/>
      <c r="G167" s="1896"/>
      <c r="H167" s="1896"/>
      <c r="I167" s="1896"/>
      <c r="J167" s="1896"/>
    </row>
    <row r="168" spans="1:10" ht="15.75" customHeight="1">
      <c r="A168" s="1896"/>
      <c r="B168" s="1896"/>
      <c r="C168" s="1896"/>
      <c r="D168" s="1896"/>
      <c r="E168" s="1896"/>
      <c r="F168" s="1896"/>
      <c r="G168" s="1896"/>
      <c r="H168" s="1896"/>
      <c r="I168" s="1896"/>
      <c r="J168" s="1896"/>
    </row>
    <row r="169" spans="1:10" ht="15.75" customHeight="1">
      <c r="A169" s="1896"/>
      <c r="B169" s="1896"/>
      <c r="C169" s="1896"/>
      <c r="D169" s="1896"/>
      <c r="E169" s="1896"/>
      <c r="F169" s="1896"/>
      <c r="G169" s="1896"/>
      <c r="H169" s="1896"/>
      <c r="I169" s="1896"/>
      <c r="J169" s="1896"/>
    </row>
    <row r="170" spans="1:10" ht="15.75" customHeight="1">
      <c r="A170" s="1896"/>
      <c r="B170" s="1896"/>
      <c r="C170" s="1896"/>
      <c r="D170" s="1896"/>
      <c r="E170" s="1896"/>
      <c r="F170" s="1896"/>
      <c r="G170" s="1896"/>
      <c r="H170" s="1896"/>
      <c r="I170" s="1896"/>
      <c r="J170" s="1896"/>
    </row>
    <row r="171" spans="1:10" ht="15.75" customHeight="1">
      <c r="A171" s="1896"/>
      <c r="B171" s="1896"/>
      <c r="C171" s="1896"/>
      <c r="D171" s="1896"/>
      <c r="E171" s="1896"/>
      <c r="F171" s="1896"/>
      <c r="G171" s="1896"/>
      <c r="H171" s="1896"/>
      <c r="I171" s="1896"/>
      <c r="J171" s="1896"/>
    </row>
    <row r="172" spans="1:10" ht="15.75" customHeight="1">
      <c r="A172" s="1896"/>
      <c r="B172" s="1896"/>
      <c r="C172" s="1896"/>
      <c r="D172" s="1896"/>
      <c r="E172" s="1896"/>
      <c r="F172" s="1896"/>
      <c r="G172" s="1896"/>
      <c r="H172" s="1896"/>
      <c r="I172" s="1896"/>
      <c r="J172" s="1896"/>
    </row>
    <row r="173" spans="1:10" ht="15.75" customHeight="1">
      <c r="A173" s="1896"/>
      <c r="B173" s="1896"/>
      <c r="C173" s="1896"/>
      <c r="D173" s="1896"/>
      <c r="E173" s="1896"/>
      <c r="F173" s="1896"/>
      <c r="G173" s="1896"/>
      <c r="H173" s="1896"/>
      <c r="I173" s="1896"/>
      <c r="J173" s="1896"/>
    </row>
    <row r="174" spans="1:10" ht="15.75" customHeight="1">
      <c r="A174" s="1896"/>
      <c r="B174" s="1896"/>
      <c r="C174" s="1896"/>
      <c r="D174" s="1896"/>
      <c r="E174" s="1896"/>
      <c r="F174" s="1896"/>
      <c r="G174" s="1896"/>
      <c r="H174" s="1896"/>
      <c r="I174" s="1896"/>
      <c r="J174" s="1896"/>
    </row>
    <row r="175" spans="1:10" ht="15.75" customHeight="1">
      <c r="A175" s="1896"/>
      <c r="B175" s="1896"/>
      <c r="C175" s="1896"/>
      <c r="D175" s="1896"/>
      <c r="E175" s="1896"/>
      <c r="F175" s="1896"/>
      <c r="G175" s="1896"/>
      <c r="H175" s="1896"/>
      <c r="I175" s="1896"/>
      <c r="J175" s="1896"/>
    </row>
    <row r="176" spans="1:10" ht="15.75" customHeight="1">
      <c r="A176" s="1896"/>
      <c r="B176" s="1896"/>
      <c r="C176" s="1896"/>
      <c r="D176" s="1896"/>
      <c r="E176" s="1896"/>
      <c r="F176" s="1896"/>
      <c r="G176" s="1896"/>
      <c r="H176" s="1896"/>
      <c r="I176" s="1896"/>
      <c r="J176" s="1896"/>
    </row>
    <row r="177" spans="1:10" ht="15.75" customHeight="1">
      <c r="A177" s="1896"/>
      <c r="B177" s="1896"/>
      <c r="C177" s="1896"/>
      <c r="D177" s="1896"/>
      <c r="E177" s="1896"/>
      <c r="F177" s="1896"/>
      <c r="G177" s="1896"/>
      <c r="H177" s="1896"/>
      <c r="I177" s="1896"/>
      <c r="J177" s="1896"/>
    </row>
    <row r="178" spans="1:10" ht="15.75" customHeight="1">
      <c r="A178" s="1896"/>
      <c r="B178" s="1896"/>
      <c r="C178" s="1896"/>
      <c r="D178" s="1896"/>
      <c r="E178" s="1896"/>
      <c r="F178" s="1896"/>
      <c r="G178" s="1896"/>
      <c r="H178" s="1896"/>
      <c r="I178" s="1896"/>
      <c r="J178" s="1896"/>
    </row>
    <row r="179" spans="1:10" ht="15.75" customHeight="1">
      <c r="A179" s="1896"/>
      <c r="B179" s="1896"/>
      <c r="C179" s="1896"/>
      <c r="D179" s="1896"/>
      <c r="E179" s="1896"/>
      <c r="F179" s="1896"/>
      <c r="G179" s="1896"/>
      <c r="H179" s="1896"/>
      <c r="I179" s="1896"/>
      <c r="J179" s="1896"/>
    </row>
    <row r="180" spans="1:10" ht="15.75" customHeight="1">
      <c r="A180" s="1896"/>
      <c r="B180" s="1896"/>
      <c r="C180" s="1896"/>
      <c r="D180" s="1896"/>
      <c r="E180" s="1896"/>
      <c r="F180" s="1896"/>
      <c r="G180" s="1896"/>
      <c r="H180" s="1896"/>
      <c r="I180" s="1896"/>
      <c r="J180" s="1896"/>
    </row>
    <row r="181" spans="1:10" ht="15.75" customHeight="1">
      <c r="A181" s="1896"/>
      <c r="B181" s="1896"/>
      <c r="C181" s="1896"/>
      <c r="D181" s="1896"/>
      <c r="E181" s="1896"/>
      <c r="F181" s="1896"/>
      <c r="G181" s="1896"/>
      <c r="H181" s="1896"/>
      <c r="I181" s="1896"/>
      <c r="J181" s="1896"/>
    </row>
    <row r="182" spans="1:10" ht="15.75" customHeight="1">
      <c r="A182" s="1896"/>
      <c r="B182" s="1896"/>
      <c r="C182" s="1896"/>
      <c r="D182" s="1896"/>
      <c r="E182" s="1896"/>
      <c r="F182" s="1896"/>
      <c r="G182" s="1896"/>
      <c r="H182" s="1896"/>
      <c r="I182" s="1896"/>
      <c r="J182" s="1896"/>
    </row>
    <row r="183" spans="1:10" ht="15.75" customHeight="1">
      <c r="A183" s="1896"/>
      <c r="B183" s="1896"/>
      <c r="C183" s="1896"/>
      <c r="D183" s="1896"/>
      <c r="E183" s="1896"/>
      <c r="F183" s="1896"/>
      <c r="G183" s="1896"/>
      <c r="H183" s="1896"/>
      <c r="I183" s="1896"/>
      <c r="J183" s="1896"/>
    </row>
    <row r="184" spans="1:10" ht="15.75" customHeight="1">
      <c r="A184" s="1896"/>
      <c r="B184" s="1896"/>
      <c r="C184" s="1896"/>
      <c r="D184" s="1896"/>
      <c r="E184" s="1896"/>
      <c r="F184" s="1896"/>
      <c r="G184" s="1896"/>
      <c r="H184" s="1896"/>
      <c r="I184" s="1896"/>
      <c r="J184" s="1896"/>
    </row>
    <row r="185" spans="1:10" ht="15.75" customHeight="1">
      <c r="A185" s="1896"/>
      <c r="B185" s="1896"/>
      <c r="C185" s="1896"/>
      <c r="D185" s="1896"/>
      <c r="E185" s="1896"/>
      <c r="F185" s="1896"/>
      <c r="G185" s="1896"/>
      <c r="H185" s="1896"/>
      <c r="I185" s="1896"/>
      <c r="J185" s="1896"/>
    </row>
    <row r="186" spans="1:10" ht="15.75" customHeight="1">
      <c r="A186" s="1896"/>
      <c r="B186" s="1896"/>
      <c r="C186" s="1896"/>
      <c r="D186" s="1896"/>
      <c r="E186" s="1896"/>
      <c r="F186" s="1896"/>
      <c r="G186" s="1896"/>
      <c r="H186" s="1896"/>
      <c r="I186" s="1896"/>
      <c r="J186" s="1896"/>
    </row>
    <row r="187" spans="1:10" ht="15.75" customHeight="1">
      <c r="A187" s="1896"/>
      <c r="B187" s="1896"/>
      <c r="C187" s="1896"/>
      <c r="D187" s="1896"/>
      <c r="E187" s="1896"/>
      <c r="F187" s="1896"/>
      <c r="G187" s="1896"/>
      <c r="H187" s="1896"/>
      <c r="I187" s="1896"/>
      <c r="J187" s="1896"/>
    </row>
    <row r="188" spans="1:10" ht="15.75" customHeight="1">
      <c r="A188" s="1896"/>
      <c r="B188" s="1896"/>
      <c r="C188" s="1896"/>
      <c r="D188" s="1896"/>
      <c r="E188" s="1896"/>
      <c r="F188" s="1896"/>
      <c r="G188" s="1896"/>
      <c r="H188" s="1896"/>
      <c r="I188" s="1896"/>
      <c r="J188" s="1896"/>
    </row>
    <row r="189" spans="1:10" ht="15.75" customHeight="1">
      <c r="A189" s="1896"/>
      <c r="B189" s="1896"/>
      <c r="C189" s="1896"/>
      <c r="D189" s="1896"/>
      <c r="E189" s="1896"/>
      <c r="F189" s="1896"/>
      <c r="G189" s="1896"/>
      <c r="H189" s="1896"/>
      <c r="I189" s="1896"/>
      <c r="J189" s="1896"/>
    </row>
    <row r="190" spans="1:10" ht="15.75" customHeight="1">
      <c r="A190" s="1896"/>
      <c r="B190" s="1896"/>
      <c r="C190" s="1896"/>
      <c r="D190" s="1896"/>
      <c r="E190" s="1896"/>
      <c r="F190" s="1896"/>
      <c r="G190" s="1896"/>
      <c r="H190" s="1896"/>
      <c r="I190" s="1896"/>
      <c r="J190" s="1896"/>
    </row>
    <row r="191" spans="1:10" ht="15.75" customHeight="1">
      <c r="A191" s="1896"/>
      <c r="B191" s="1896"/>
      <c r="C191" s="1896"/>
      <c r="D191" s="1896"/>
      <c r="E191" s="1896"/>
      <c r="F191" s="1896"/>
      <c r="G191" s="1896"/>
      <c r="H191" s="1896"/>
      <c r="I191" s="1896"/>
      <c r="J191" s="1896"/>
    </row>
    <row r="192" spans="1:10" ht="15.75" customHeight="1">
      <c r="A192" s="1896"/>
      <c r="B192" s="1896"/>
      <c r="C192" s="1896"/>
      <c r="D192" s="1896"/>
      <c r="E192" s="1896"/>
      <c r="F192" s="1896"/>
      <c r="G192" s="1896"/>
      <c r="H192" s="1896"/>
      <c r="I192" s="1896"/>
      <c r="J192" s="1896"/>
    </row>
    <row r="193" spans="1:10" ht="15.75" customHeight="1">
      <c r="A193" s="1896"/>
      <c r="B193" s="1896"/>
      <c r="C193" s="1896"/>
      <c r="D193" s="1896"/>
      <c r="E193" s="1896"/>
      <c r="F193" s="1896"/>
      <c r="G193" s="1896"/>
      <c r="H193" s="1896"/>
      <c r="I193" s="1896"/>
      <c r="J193" s="1896"/>
    </row>
    <row r="194" spans="1:10" ht="15.75" customHeight="1">
      <c r="A194" s="1896"/>
      <c r="B194" s="1896"/>
      <c r="C194" s="1896"/>
      <c r="D194" s="1896"/>
      <c r="E194" s="1896"/>
      <c r="F194" s="1896"/>
      <c r="G194" s="1896"/>
      <c r="H194" s="1896"/>
      <c r="I194" s="1896"/>
      <c r="J194" s="1896"/>
    </row>
    <row r="195" spans="1:10" ht="15.75" customHeight="1">
      <c r="A195" s="1896"/>
      <c r="B195" s="1896"/>
      <c r="C195" s="1896"/>
      <c r="D195" s="1896"/>
      <c r="E195" s="1896"/>
      <c r="F195" s="1896"/>
      <c r="G195" s="1896"/>
      <c r="H195" s="1896"/>
      <c r="I195" s="1896"/>
      <c r="J195" s="1896"/>
    </row>
    <row r="196" spans="1:10" ht="15.75" customHeight="1">
      <c r="A196" s="1896"/>
      <c r="B196" s="1896"/>
      <c r="C196" s="1896"/>
      <c r="D196" s="1896"/>
      <c r="E196" s="1896"/>
      <c r="F196" s="1896"/>
      <c r="G196" s="1896"/>
      <c r="H196" s="1896"/>
      <c r="I196" s="1896"/>
      <c r="J196" s="1896"/>
    </row>
    <row r="197" spans="1:10" ht="15.75" customHeight="1">
      <c r="A197" s="1896"/>
      <c r="B197" s="1896"/>
      <c r="C197" s="1896"/>
      <c r="D197" s="1896"/>
      <c r="E197" s="1896"/>
      <c r="F197" s="1896"/>
      <c r="G197" s="1896"/>
      <c r="H197" s="1896"/>
      <c r="I197" s="1896"/>
      <c r="J197" s="1896"/>
    </row>
    <row r="198" spans="1:10" ht="15.75" customHeight="1">
      <c r="A198" s="1896"/>
      <c r="B198" s="1896"/>
      <c r="C198" s="1896"/>
      <c r="D198" s="1896"/>
      <c r="E198" s="1896"/>
      <c r="F198" s="1896"/>
      <c r="G198" s="1896"/>
      <c r="H198" s="1896"/>
      <c r="I198" s="1896"/>
      <c r="J198" s="1896"/>
    </row>
    <row r="199" spans="1:10" ht="15.75" customHeight="1">
      <c r="A199" s="1896"/>
      <c r="B199" s="1896"/>
      <c r="C199" s="1896"/>
      <c r="D199" s="1896"/>
      <c r="E199" s="1896"/>
      <c r="F199" s="1896"/>
      <c r="G199" s="1896"/>
      <c r="H199" s="1896"/>
      <c r="I199" s="1896"/>
      <c r="J199" s="1896"/>
    </row>
    <row r="200" spans="1:10" ht="15.75" customHeight="1">
      <c r="A200" s="1896"/>
      <c r="B200" s="1896"/>
      <c r="C200" s="1896"/>
      <c r="D200" s="1896"/>
      <c r="E200" s="1896"/>
      <c r="F200" s="1896"/>
      <c r="G200" s="1896"/>
      <c r="H200" s="1896"/>
      <c r="I200" s="1896"/>
      <c r="J200" s="1896"/>
    </row>
    <row r="201" spans="1:10" ht="15.75" customHeight="1">
      <c r="A201" s="1896"/>
      <c r="B201" s="1896"/>
      <c r="C201" s="1896"/>
      <c r="D201" s="1896"/>
      <c r="E201" s="1896"/>
      <c r="F201" s="1896"/>
      <c r="G201" s="1896"/>
      <c r="H201" s="1896"/>
      <c r="I201" s="1896"/>
      <c r="J201" s="1896"/>
    </row>
    <row r="202" spans="1:10" ht="15.75" customHeight="1">
      <c r="A202" s="1896"/>
      <c r="B202" s="1896"/>
      <c r="C202" s="1896"/>
      <c r="D202" s="1896"/>
      <c r="E202" s="1896"/>
      <c r="F202" s="1896"/>
      <c r="G202" s="1896"/>
      <c r="H202" s="1896"/>
      <c r="I202" s="1896"/>
      <c r="J202" s="1896"/>
    </row>
    <row r="203" spans="1:10" ht="15.75" customHeight="1">
      <c r="A203" s="1896"/>
      <c r="B203" s="1896"/>
      <c r="C203" s="1896"/>
      <c r="D203" s="1896"/>
      <c r="E203" s="1896"/>
      <c r="F203" s="1896"/>
      <c r="G203" s="1896"/>
      <c r="H203" s="1896"/>
      <c r="I203" s="1896"/>
      <c r="J203" s="1896"/>
    </row>
    <row r="204" spans="1:10" ht="15.75" customHeight="1">
      <c r="A204" s="1896"/>
      <c r="B204" s="1896"/>
      <c r="C204" s="1896"/>
      <c r="D204" s="1896"/>
      <c r="E204" s="1896"/>
      <c r="F204" s="1896"/>
      <c r="G204" s="1896"/>
      <c r="H204" s="1896"/>
      <c r="I204" s="1896"/>
      <c r="J204" s="1896"/>
    </row>
    <row r="205" spans="1:10" ht="15.75" customHeight="1">
      <c r="A205" s="1896"/>
      <c r="B205" s="1896"/>
      <c r="C205" s="1896"/>
      <c r="D205" s="1896"/>
      <c r="E205" s="1896"/>
      <c r="F205" s="1896"/>
      <c r="G205" s="1896"/>
      <c r="H205" s="1896"/>
      <c r="I205" s="1896"/>
      <c r="J205" s="1896"/>
    </row>
    <row r="206" spans="1:10" ht="15.75" customHeight="1">
      <c r="A206" s="1896"/>
      <c r="B206" s="1896"/>
      <c r="C206" s="1896"/>
      <c r="D206" s="1896"/>
      <c r="E206" s="1896"/>
      <c r="F206" s="1896"/>
      <c r="G206" s="1896"/>
      <c r="H206" s="1896"/>
      <c r="I206" s="1896"/>
      <c r="J206" s="1896"/>
    </row>
    <row r="207" spans="1:10" ht="15.75" customHeight="1">
      <c r="A207" s="1896"/>
      <c r="B207" s="1896"/>
      <c r="C207" s="1896"/>
      <c r="D207" s="1896"/>
      <c r="E207" s="1896"/>
      <c r="F207" s="1896"/>
      <c r="G207" s="1896"/>
      <c r="H207" s="1896"/>
      <c r="I207" s="1896"/>
      <c r="J207" s="1896"/>
    </row>
    <row r="208" spans="1:10" ht="15.75" customHeight="1">
      <c r="A208" s="1896"/>
      <c r="B208" s="1896"/>
      <c r="C208" s="1896"/>
      <c r="D208" s="1896"/>
      <c r="E208" s="1896"/>
      <c r="F208" s="1896"/>
      <c r="G208" s="1896"/>
      <c r="H208" s="1896"/>
      <c r="I208" s="1896"/>
      <c r="J208" s="1896"/>
    </row>
    <row r="209" spans="1:10" ht="15.75" customHeight="1">
      <c r="A209" s="1896"/>
      <c r="B209" s="1896"/>
      <c r="C209" s="1896"/>
      <c r="D209" s="1896"/>
      <c r="E209" s="1896"/>
      <c r="F209" s="1896"/>
      <c r="G209" s="1896"/>
      <c r="H209" s="1896"/>
      <c r="I209" s="1896"/>
      <c r="J209" s="1896"/>
    </row>
    <row r="210" spans="1:10" ht="15.75" customHeight="1">
      <c r="A210" s="1896"/>
      <c r="B210" s="1896"/>
      <c r="C210" s="1896"/>
      <c r="D210" s="1896"/>
      <c r="E210" s="1896"/>
      <c r="F210" s="1896"/>
      <c r="G210" s="1896"/>
      <c r="H210" s="1896"/>
      <c r="I210" s="1896"/>
      <c r="J210" s="1896"/>
    </row>
    <row r="211" spans="1:10" ht="15.75" customHeight="1">
      <c r="A211" s="1896"/>
      <c r="B211" s="1896"/>
      <c r="C211" s="1896"/>
      <c r="D211" s="1896"/>
      <c r="E211" s="1896"/>
      <c r="F211" s="1896"/>
      <c r="G211" s="1896"/>
      <c r="H211" s="1896"/>
      <c r="I211" s="1896"/>
      <c r="J211" s="1896"/>
    </row>
    <row r="212" spans="1:10" ht="15.75" customHeight="1">
      <c r="A212" s="1896"/>
      <c r="B212" s="1896"/>
      <c r="C212" s="1896"/>
      <c r="D212" s="1896"/>
      <c r="E212" s="1896"/>
      <c r="F212" s="1896"/>
      <c r="G212" s="1896"/>
      <c r="H212" s="1896"/>
      <c r="I212" s="1896"/>
      <c r="J212" s="1896"/>
    </row>
    <row r="213" spans="1:10" ht="15.75" customHeight="1">
      <c r="A213" s="1896"/>
      <c r="B213" s="1896"/>
      <c r="C213" s="1896"/>
      <c r="D213" s="1896"/>
      <c r="E213" s="1896"/>
      <c r="F213" s="1896"/>
      <c r="G213" s="1896"/>
      <c r="H213" s="1896"/>
      <c r="I213" s="1896"/>
      <c r="J213" s="1896"/>
    </row>
    <row r="214" spans="1:10" ht="15.75" customHeight="1">
      <c r="A214" s="1896"/>
      <c r="B214" s="1896"/>
      <c r="C214" s="1896"/>
      <c r="D214" s="1896"/>
      <c r="E214" s="1896"/>
      <c r="F214" s="1896"/>
      <c r="G214" s="1896"/>
      <c r="H214" s="1896"/>
      <c r="I214" s="1896"/>
      <c r="J214" s="1896"/>
    </row>
    <row r="215" spans="1:10" ht="15.75" customHeight="1">
      <c r="A215" s="1896"/>
      <c r="B215" s="1896"/>
      <c r="C215" s="1896"/>
      <c r="D215" s="1896"/>
      <c r="E215" s="1896"/>
      <c r="F215" s="1896"/>
      <c r="G215" s="1896"/>
      <c r="H215" s="1896"/>
      <c r="I215" s="1896"/>
      <c r="J215" s="1896"/>
    </row>
    <row r="216" spans="1:10" ht="15.75" customHeight="1">
      <c r="A216" s="1896"/>
      <c r="B216" s="1896"/>
      <c r="C216" s="1896"/>
      <c r="D216" s="1896"/>
      <c r="E216" s="1896"/>
      <c r="F216" s="1896"/>
      <c r="G216" s="1896"/>
      <c r="H216" s="1896"/>
      <c r="I216" s="1896"/>
      <c r="J216" s="1896"/>
    </row>
    <row r="217" spans="1:10" ht="15.75" customHeight="1">
      <c r="A217" s="1896"/>
      <c r="B217" s="1896"/>
      <c r="C217" s="1896"/>
      <c r="D217" s="1896"/>
      <c r="E217" s="1896"/>
      <c r="F217" s="1896"/>
      <c r="G217" s="1896"/>
      <c r="H217" s="1896"/>
      <c r="I217" s="1896"/>
      <c r="J217" s="1896"/>
    </row>
    <row r="218" spans="1:10" ht="15.75" customHeight="1">
      <c r="A218" s="1896"/>
      <c r="B218" s="1896"/>
      <c r="C218" s="1896"/>
      <c r="D218" s="1896"/>
      <c r="E218" s="1896"/>
      <c r="F218" s="1896"/>
      <c r="G218" s="1896"/>
      <c r="H218" s="1896"/>
      <c r="I218" s="1896"/>
      <c r="J218" s="1896"/>
    </row>
    <row r="219" spans="1:10" ht="15.75" customHeight="1">
      <c r="A219" s="1896"/>
      <c r="B219" s="1896"/>
      <c r="C219" s="1896"/>
      <c r="D219" s="1896"/>
      <c r="E219" s="1896"/>
      <c r="F219" s="1896"/>
      <c r="G219" s="1896"/>
      <c r="H219" s="1896"/>
      <c r="I219" s="1896"/>
      <c r="J219" s="1896"/>
    </row>
    <row r="220" spans="1:10" ht="15.75" customHeight="1">
      <c r="A220" s="1896"/>
      <c r="B220" s="1896"/>
      <c r="C220" s="1896"/>
      <c r="D220" s="1896"/>
      <c r="E220" s="1896"/>
      <c r="F220" s="1896"/>
      <c r="G220" s="1896"/>
      <c r="H220" s="1896"/>
      <c r="I220" s="1896"/>
      <c r="J220" s="1896"/>
    </row>
    <row r="221" spans="1:10" ht="15.75" customHeight="1">
      <c r="A221" s="1896"/>
      <c r="B221" s="1896"/>
      <c r="C221" s="1896"/>
      <c r="D221" s="1896"/>
      <c r="E221" s="1896"/>
      <c r="F221" s="1896"/>
      <c r="G221" s="1896"/>
      <c r="H221" s="1896"/>
      <c r="I221" s="1896"/>
      <c r="J221" s="1896"/>
    </row>
    <row r="222" spans="1:10" ht="15.75" customHeight="1">
      <c r="A222" s="1896"/>
      <c r="B222" s="1896"/>
      <c r="C222" s="1896"/>
      <c r="D222" s="1896"/>
      <c r="E222" s="1896"/>
      <c r="F222" s="1896"/>
      <c r="G222" s="1896"/>
      <c r="H222" s="1896"/>
      <c r="I222" s="1896"/>
      <c r="J222" s="1896"/>
    </row>
    <row r="223" spans="1:10" ht="15.75" customHeight="1">
      <c r="A223" s="1896"/>
      <c r="B223" s="1896"/>
      <c r="C223" s="1896"/>
      <c r="D223" s="1896"/>
      <c r="E223" s="1896"/>
      <c r="F223" s="1896"/>
      <c r="G223" s="1896"/>
      <c r="H223" s="1896"/>
      <c r="I223" s="1896"/>
      <c r="J223" s="1896"/>
    </row>
    <row r="224" spans="1:10" ht="15.75" customHeight="1">
      <c r="A224" s="1896"/>
      <c r="B224" s="1896"/>
      <c r="C224" s="1896"/>
      <c r="D224" s="1896"/>
      <c r="E224" s="1896"/>
      <c r="F224" s="1896"/>
      <c r="G224" s="1896"/>
      <c r="H224" s="1896"/>
      <c r="I224" s="1896"/>
      <c r="J224" s="1896"/>
    </row>
    <row r="225" spans="1:10" ht="15.75" customHeight="1">
      <c r="A225" s="1896"/>
      <c r="B225" s="1896"/>
      <c r="C225" s="1896"/>
      <c r="D225" s="1896"/>
      <c r="E225" s="1896"/>
      <c r="F225" s="1896"/>
      <c r="G225" s="1896"/>
      <c r="H225" s="1896"/>
      <c r="I225" s="1896"/>
      <c r="J225" s="1896"/>
    </row>
    <row r="226" spans="1:10" ht="15.75" customHeight="1">
      <c r="A226" s="1896"/>
      <c r="B226" s="1896"/>
      <c r="C226" s="1896"/>
      <c r="D226" s="1896"/>
      <c r="E226" s="1896"/>
      <c r="F226" s="1896"/>
      <c r="G226" s="1896"/>
      <c r="H226" s="1896"/>
      <c r="I226" s="1896"/>
      <c r="J226" s="1896"/>
    </row>
    <row r="227" spans="1:10" ht="15.75" customHeight="1">
      <c r="A227" s="1896"/>
      <c r="B227" s="1896"/>
      <c r="C227" s="1896"/>
      <c r="D227" s="1896"/>
      <c r="E227" s="1896"/>
      <c r="F227" s="1896"/>
      <c r="G227" s="1896"/>
      <c r="H227" s="1896"/>
      <c r="I227" s="1896"/>
      <c r="J227" s="1896"/>
    </row>
    <row r="228" spans="1:10" ht="15.75" customHeight="1">
      <c r="A228" s="1896"/>
      <c r="B228" s="1896"/>
      <c r="C228" s="1896"/>
      <c r="D228" s="1896"/>
      <c r="E228" s="1896"/>
      <c r="F228" s="1896"/>
      <c r="G228" s="1896"/>
      <c r="H228" s="1896"/>
      <c r="I228" s="1896"/>
      <c r="J228" s="1896"/>
    </row>
    <row r="229" spans="1:10" ht="15.75" customHeight="1">
      <c r="A229" s="1896"/>
      <c r="B229" s="1896"/>
      <c r="C229" s="1896"/>
      <c r="D229" s="1896"/>
      <c r="E229" s="1896"/>
      <c r="F229" s="1896"/>
      <c r="G229" s="1896"/>
      <c r="H229" s="1896"/>
      <c r="I229" s="1896"/>
      <c r="J229" s="1896"/>
    </row>
    <row r="230" spans="1:10" ht="15.75" customHeight="1">
      <c r="A230" s="1896"/>
      <c r="B230" s="1896"/>
      <c r="C230" s="1896"/>
      <c r="D230" s="1896"/>
      <c r="E230" s="1896"/>
      <c r="F230" s="1896"/>
      <c r="G230" s="1896"/>
      <c r="H230" s="1896"/>
      <c r="I230" s="1896"/>
      <c r="J230" s="1896"/>
    </row>
    <row r="231" spans="1:10" ht="15.75" customHeight="1">
      <c r="A231" s="1896"/>
      <c r="B231" s="1896"/>
      <c r="C231" s="1896"/>
      <c r="D231" s="1896"/>
      <c r="E231" s="1896"/>
      <c r="F231" s="1896"/>
      <c r="G231" s="1896"/>
      <c r="H231" s="1896"/>
      <c r="I231" s="1896"/>
      <c r="J231" s="1896"/>
    </row>
    <row r="232" spans="1:10" ht="15.75" customHeight="1">
      <c r="A232" s="1896"/>
      <c r="B232" s="1896"/>
      <c r="C232" s="1896"/>
      <c r="D232" s="1896"/>
      <c r="E232" s="1896"/>
      <c r="F232" s="1896"/>
      <c r="G232" s="1896"/>
      <c r="H232" s="1896"/>
      <c r="I232" s="1896"/>
      <c r="J232" s="1896"/>
    </row>
    <row r="233" spans="1:10" ht="15.75" customHeight="1">
      <c r="A233" s="1896"/>
      <c r="B233" s="1896"/>
      <c r="C233" s="1896"/>
      <c r="D233" s="1896"/>
      <c r="E233" s="1896"/>
      <c r="F233" s="1896"/>
      <c r="G233" s="1896"/>
      <c r="H233" s="1896"/>
      <c r="I233" s="1896"/>
      <c r="J233" s="1896"/>
    </row>
    <row r="234" spans="1:10" ht="15.75" customHeight="1">
      <c r="A234" s="1896"/>
      <c r="B234" s="1896"/>
      <c r="C234" s="1896"/>
      <c r="D234" s="1896"/>
      <c r="E234" s="1896"/>
      <c r="F234" s="1896"/>
      <c r="G234" s="1896"/>
      <c r="H234" s="1896"/>
      <c r="I234" s="1896"/>
      <c r="J234" s="1896"/>
    </row>
    <row r="235" spans="1:10" ht="15.75" customHeight="1">
      <c r="A235" s="1896"/>
      <c r="B235" s="1896"/>
      <c r="C235" s="1896"/>
      <c r="D235" s="1896"/>
      <c r="E235" s="1896"/>
      <c r="F235" s="1896"/>
      <c r="G235" s="1896"/>
      <c r="H235" s="1896"/>
      <c r="I235" s="1896"/>
      <c r="J235" s="1896"/>
    </row>
    <row r="236" spans="1:10" ht="15.75" customHeight="1">
      <c r="A236" s="1896"/>
      <c r="B236" s="1896"/>
      <c r="C236" s="1896"/>
      <c r="D236" s="1896"/>
      <c r="E236" s="1896"/>
      <c r="F236" s="1896"/>
      <c r="G236" s="1896"/>
      <c r="H236" s="1896"/>
      <c r="I236" s="1896"/>
      <c r="J236" s="1896"/>
    </row>
    <row r="237" spans="1:10" ht="15.75" customHeight="1">
      <c r="A237" s="1896"/>
      <c r="B237" s="1896"/>
      <c r="C237" s="1896"/>
      <c r="D237" s="1896"/>
      <c r="E237" s="1896"/>
      <c r="F237" s="1896"/>
      <c r="G237" s="1896"/>
      <c r="H237" s="1896"/>
      <c r="I237" s="1896"/>
      <c r="J237" s="1896"/>
    </row>
    <row r="238" spans="1:10" ht="15.75" customHeight="1">
      <c r="A238" s="1896"/>
      <c r="B238" s="1896"/>
      <c r="C238" s="1896"/>
      <c r="D238" s="1896"/>
      <c r="E238" s="1896"/>
      <c r="F238" s="1896"/>
      <c r="G238" s="1896"/>
      <c r="H238" s="1896"/>
      <c r="I238" s="1896"/>
      <c r="J238" s="1896"/>
    </row>
    <row r="239" spans="1:10" ht="15.75" customHeight="1">
      <c r="A239" s="1896"/>
      <c r="B239" s="1896"/>
      <c r="C239" s="1896"/>
      <c r="D239" s="1896"/>
      <c r="E239" s="1896"/>
      <c r="F239" s="1896"/>
      <c r="G239" s="1896"/>
      <c r="H239" s="1896"/>
      <c r="I239" s="1896"/>
      <c r="J239" s="1896"/>
    </row>
    <row r="240" spans="1:10" ht="15.75" customHeight="1">
      <c r="A240" s="1896"/>
      <c r="B240" s="1896"/>
      <c r="C240" s="1896"/>
      <c r="D240" s="1896"/>
      <c r="E240" s="1896"/>
      <c r="F240" s="1896"/>
      <c r="G240" s="1896"/>
      <c r="H240" s="1896"/>
      <c r="I240" s="1896"/>
      <c r="J240" s="1896"/>
    </row>
    <row r="241" spans="1:10" ht="15.75" customHeight="1">
      <c r="A241" s="1896"/>
      <c r="B241" s="1896"/>
      <c r="C241" s="1896"/>
      <c r="D241" s="1896"/>
      <c r="E241" s="1896"/>
      <c r="F241" s="1896"/>
      <c r="G241" s="1896"/>
      <c r="H241" s="1896"/>
      <c r="I241" s="1896"/>
      <c r="J241" s="1896"/>
    </row>
    <row r="242" spans="1:10" ht="15.75" customHeight="1">
      <c r="A242" s="1896"/>
      <c r="B242" s="1896"/>
      <c r="C242" s="1896"/>
      <c r="D242" s="1896"/>
      <c r="E242" s="1896"/>
      <c r="F242" s="1896"/>
      <c r="G242" s="1896"/>
      <c r="H242" s="1896"/>
      <c r="I242" s="1896"/>
      <c r="J242" s="1896"/>
    </row>
    <row r="243" spans="1:10" ht="15.75" customHeight="1">
      <c r="A243" s="1896"/>
      <c r="B243" s="1896"/>
      <c r="C243" s="1896"/>
      <c r="D243" s="1896"/>
      <c r="E243" s="1896"/>
      <c r="F243" s="1896"/>
      <c r="G243" s="1896"/>
      <c r="H243" s="1896"/>
      <c r="I243" s="1896"/>
      <c r="J243" s="1896"/>
    </row>
    <row r="244" spans="1:10" ht="15.75" customHeight="1">
      <c r="A244" s="1896"/>
      <c r="B244" s="1896"/>
      <c r="C244" s="1896"/>
      <c r="D244" s="1896"/>
      <c r="E244" s="1896"/>
      <c r="F244" s="1896"/>
      <c r="G244" s="1896"/>
      <c r="H244" s="1896"/>
      <c r="I244" s="1896"/>
      <c r="J244" s="1896"/>
    </row>
    <row r="245" spans="1:10" ht="15.75" customHeight="1">
      <c r="A245" s="1896"/>
      <c r="B245" s="1896"/>
      <c r="C245" s="1896"/>
      <c r="D245" s="1896"/>
      <c r="E245" s="1896"/>
      <c r="F245" s="1896"/>
      <c r="G245" s="1896"/>
      <c r="H245" s="1896"/>
      <c r="I245" s="1896"/>
      <c r="J245" s="1896"/>
    </row>
    <row r="246" spans="1:10" ht="15.75" customHeight="1">
      <c r="A246" s="1896"/>
      <c r="B246" s="1896"/>
      <c r="C246" s="1896"/>
      <c r="D246" s="1896"/>
      <c r="E246" s="1896"/>
      <c r="F246" s="1896"/>
      <c r="G246" s="1896"/>
      <c r="H246" s="1896"/>
      <c r="I246" s="1896"/>
      <c r="J246" s="1896"/>
    </row>
    <row r="247" spans="1:10" ht="15.75" customHeight="1">
      <c r="A247" s="1896"/>
      <c r="B247" s="1896"/>
      <c r="C247" s="1896"/>
      <c r="D247" s="1896"/>
      <c r="E247" s="1896"/>
      <c r="F247" s="1896"/>
      <c r="G247" s="1896"/>
      <c r="H247" s="1896"/>
      <c r="I247" s="1896"/>
      <c r="J247" s="1896"/>
    </row>
    <row r="248" spans="1:10" ht="15.75" customHeight="1">
      <c r="A248" s="1896"/>
      <c r="B248" s="1896"/>
      <c r="C248" s="1896"/>
      <c r="D248" s="1896"/>
      <c r="E248" s="1896"/>
      <c r="F248" s="1896"/>
      <c r="G248" s="1896"/>
      <c r="H248" s="1896"/>
      <c r="I248" s="1896"/>
      <c r="J248" s="1896"/>
    </row>
    <row r="249" spans="1:10" ht="15.75" customHeight="1">
      <c r="A249" s="1896"/>
      <c r="B249" s="1896"/>
      <c r="C249" s="1896"/>
      <c r="D249" s="1896"/>
      <c r="E249" s="1896"/>
      <c r="F249" s="1896"/>
      <c r="G249" s="1896"/>
      <c r="H249" s="1896"/>
      <c r="I249" s="1896"/>
      <c r="J249" s="1896"/>
    </row>
    <row r="250" spans="1:10" ht="15.75" customHeight="1">
      <c r="A250" s="1896"/>
      <c r="B250" s="1896"/>
      <c r="C250" s="1896"/>
      <c r="D250" s="1896"/>
      <c r="E250" s="1896"/>
      <c r="F250" s="1896"/>
      <c r="G250" s="1896"/>
      <c r="H250" s="1896"/>
      <c r="I250" s="1896"/>
      <c r="J250" s="1896"/>
    </row>
    <row r="251" spans="1:10" ht="15.75" customHeight="1">
      <c r="A251" s="1896"/>
      <c r="B251" s="1896"/>
      <c r="C251" s="1896"/>
      <c r="D251" s="1896"/>
      <c r="E251" s="1896"/>
      <c r="F251" s="1896"/>
      <c r="G251" s="1896"/>
      <c r="H251" s="1896"/>
      <c r="I251" s="1896"/>
      <c r="J251" s="1896"/>
    </row>
    <row r="252" spans="1:10" ht="15.75" customHeight="1">
      <c r="A252" s="1896"/>
      <c r="B252" s="1896"/>
      <c r="C252" s="1896"/>
      <c r="D252" s="1896"/>
      <c r="E252" s="1896"/>
      <c r="F252" s="1896"/>
      <c r="G252" s="1896"/>
      <c r="H252" s="1896"/>
      <c r="I252" s="1896"/>
      <c r="J252" s="1896"/>
    </row>
    <row r="253" spans="1:10" ht="15.75" customHeight="1">
      <c r="A253" s="1896"/>
      <c r="B253" s="1896"/>
      <c r="C253" s="1896"/>
      <c r="D253" s="1896"/>
      <c r="E253" s="1896"/>
      <c r="F253" s="1896"/>
      <c r="G253" s="1896"/>
      <c r="H253" s="1896"/>
      <c r="I253" s="1896"/>
      <c r="J253" s="1896"/>
    </row>
    <row r="254" spans="1:10" ht="15.75" customHeight="1">
      <c r="A254" s="1896"/>
      <c r="B254" s="1896"/>
      <c r="C254" s="1896"/>
      <c r="D254" s="1896"/>
      <c r="E254" s="1896"/>
      <c r="F254" s="1896"/>
      <c r="G254" s="1896"/>
      <c r="H254" s="1896"/>
      <c r="I254" s="1896"/>
      <c r="J254" s="1896"/>
    </row>
    <row r="255" spans="1:10" ht="15.75" customHeight="1">
      <c r="A255" s="1896"/>
      <c r="B255" s="1896"/>
      <c r="C255" s="1896"/>
      <c r="D255" s="1896"/>
      <c r="E255" s="1896"/>
      <c r="F255" s="1896"/>
      <c r="G255" s="1896"/>
      <c r="H255" s="1896"/>
      <c r="I255" s="1896"/>
      <c r="J255" s="1896"/>
    </row>
    <row r="256" spans="1:10" ht="15.75" customHeight="1">
      <c r="A256" s="1896"/>
      <c r="B256" s="1896"/>
      <c r="C256" s="1896"/>
      <c r="D256" s="1896"/>
      <c r="E256" s="1896"/>
      <c r="F256" s="1896"/>
      <c r="G256" s="1896"/>
      <c r="H256" s="1896"/>
      <c r="I256" s="1896"/>
      <c r="J256" s="1896"/>
    </row>
    <row r="257" spans="1:10" ht="15.75" customHeight="1">
      <c r="A257" s="1896"/>
      <c r="B257" s="1896"/>
      <c r="C257" s="1896"/>
      <c r="D257" s="1896"/>
      <c r="E257" s="1896"/>
      <c r="F257" s="1896"/>
      <c r="G257" s="1896"/>
      <c r="H257" s="1896"/>
      <c r="I257" s="1896"/>
      <c r="J257" s="1896"/>
    </row>
    <row r="258" spans="1:10" ht="15.75" customHeight="1">
      <c r="A258" s="1896"/>
      <c r="B258" s="1896"/>
      <c r="C258" s="1896"/>
      <c r="D258" s="1896"/>
      <c r="E258" s="1896"/>
      <c r="F258" s="1896"/>
      <c r="G258" s="1896"/>
      <c r="H258" s="1896"/>
      <c r="I258" s="1896"/>
      <c r="J258" s="1896"/>
    </row>
    <row r="259" spans="1:10" ht="15.75" customHeight="1">
      <c r="A259" s="1896"/>
      <c r="B259" s="1896"/>
      <c r="C259" s="1896"/>
      <c r="D259" s="1896"/>
      <c r="E259" s="1896"/>
      <c r="F259" s="1896"/>
      <c r="G259" s="1896"/>
      <c r="H259" s="1896"/>
      <c r="I259" s="1896"/>
      <c r="J259" s="1896"/>
    </row>
    <row r="260" spans="1:10" ht="15.75" customHeight="1">
      <c r="A260" s="1896"/>
      <c r="B260" s="1896"/>
      <c r="C260" s="1896"/>
      <c r="D260" s="1896"/>
      <c r="E260" s="1896"/>
      <c r="F260" s="1896"/>
      <c r="G260" s="1896"/>
      <c r="H260" s="1896"/>
      <c r="I260" s="1896"/>
      <c r="J260" s="1896"/>
    </row>
    <row r="261" spans="1:10" ht="15.75" customHeight="1">
      <c r="A261" s="1896"/>
      <c r="B261" s="1896"/>
      <c r="C261" s="1896"/>
      <c r="D261" s="1896"/>
      <c r="E261" s="1896"/>
      <c r="F261" s="1896"/>
      <c r="G261" s="1896"/>
      <c r="H261" s="1896"/>
      <c r="I261" s="1896"/>
      <c r="J261" s="1896"/>
    </row>
    <row r="262" spans="1:10" ht="15.75" customHeight="1">
      <c r="A262" s="1896"/>
      <c r="B262" s="1896"/>
      <c r="C262" s="1896"/>
      <c r="D262" s="1896"/>
      <c r="E262" s="1896"/>
      <c r="F262" s="1896"/>
      <c r="G262" s="1896"/>
      <c r="H262" s="1896"/>
      <c r="I262" s="1896"/>
      <c r="J262" s="1896"/>
    </row>
    <row r="263" spans="1:10" ht="15.75" customHeight="1">
      <c r="A263" s="1896"/>
      <c r="B263" s="1896"/>
      <c r="C263" s="1896"/>
      <c r="D263" s="1896"/>
      <c r="E263" s="1896"/>
      <c r="F263" s="1896"/>
      <c r="G263" s="1896"/>
      <c r="H263" s="1896"/>
      <c r="I263" s="1896"/>
      <c r="J263" s="1896"/>
    </row>
    <row r="264" spans="1:10" ht="15.75" customHeight="1">
      <c r="A264" s="1896"/>
      <c r="B264" s="1896"/>
      <c r="C264" s="1896"/>
      <c r="D264" s="1896"/>
      <c r="E264" s="1896"/>
      <c r="F264" s="1896"/>
      <c r="G264" s="1896"/>
      <c r="H264" s="1896"/>
      <c r="I264" s="1896"/>
      <c r="J264" s="1896"/>
    </row>
    <row r="265" spans="1:10" ht="15.75" customHeight="1">
      <c r="A265" s="1896"/>
      <c r="B265" s="1896"/>
      <c r="C265" s="1896"/>
      <c r="D265" s="1896"/>
      <c r="E265" s="1896"/>
      <c r="F265" s="1896"/>
      <c r="G265" s="1896"/>
      <c r="H265" s="1896"/>
      <c r="I265" s="1896"/>
      <c r="J265" s="1896"/>
    </row>
    <row r="266" spans="1:10" ht="15.75" customHeight="1">
      <c r="A266" s="1896"/>
      <c r="B266" s="1896"/>
      <c r="C266" s="1896"/>
      <c r="D266" s="1896"/>
      <c r="E266" s="1896"/>
      <c r="F266" s="1896"/>
      <c r="G266" s="1896"/>
      <c r="H266" s="1896"/>
      <c r="I266" s="1896"/>
      <c r="J266" s="1896"/>
    </row>
    <row r="267" spans="1:10" ht="15.75" customHeight="1">
      <c r="A267" s="1896"/>
      <c r="B267" s="1895"/>
      <c r="C267" s="1895"/>
      <c r="D267" s="1895"/>
      <c r="E267" s="1895"/>
      <c r="F267" s="1895"/>
      <c r="G267" s="1895"/>
      <c r="H267" s="1895"/>
      <c r="I267" s="1895"/>
      <c r="J267" s="1895"/>
    </row>
    <row r="268" spans="1:10" ht="15.75" customHeight="1">
      <c r="A268" s="1895"/>
      <c r="B268" s="1895"/>
      <c r="C268" s="1895"/>
      <c r="D268" s="1895"/>
      <c r="E268" s="1895"/>
      <c r="F268" s="1895"/>
      <c r="G268" s="1895"/>
      <c r="H268" s="1895"/>
      <c r="I268" s="1895"/>
      <c r="J268" s="1895"/>
    </row>
    <row r="269" spans="1:10" ht="15.75" customHeight="1">
      <c r="A269" s="1895"/>
      <c r="B269" s="1895"/>
      <c r="C269" s="1895"/>
      <c r="D269" s="1895"/>
      <c r="E269" s="1895"/>
      <c r="F269" s="1895"/>
      <c r="G269" s="1895"/>
      <c r="H269" s="1895"/>
      <c r="I269" s="1895"/>
      <c r="J269" s="1895"/>
    </row>
    <row r="270" spans="1:10" ht="15.75" customHeight="1">
      <c r="A270" s="1895"/>
      <c r="B270" s="1895"/>
      <c r="C270" s="1895"/>
      <c r="D270" s="1895"/>
      <c r="E270" s="1895"/>
      <c r="F270" s="1895"/>
      <c r="G270" s="1895"/>
      <c r="H270" s="1895"/>
      <c r="I270" s="1895"/>
      <c r="J270" s="1895"/>
    </row>
    <row r="271" spans="1:10" ht="15.75" customHeight="1">
      <c r="A271" s="1895"/>
      <c r="B271" s="1895"/>
      <c r="C271" s="1895"/>
      <c r="D271" s="1895"/>
      <c r="E271" s="1895"/>
      <c r="F271" s="1895"/>
      <c r="G271" s="1895"/>
      <c r="H271" s="1895"/>
      <c r="I271" s="1895"/>
      <c r="J271" s="1895"/>
    </row>
    <row r="272" spans="1:10" ht="15.75" customHeight="1">
      <c r="A272" s="1895"/>
      <c r="B272" s="1895"/>
      <c r="C272" s="1895"/>
      <c r="D272" s="1895"/>
      <c r="E272" s="1895"/>
      <c r="F272" s="1895"/>
      <c r="G272" s="1895"/>
      <c r="H272" s="1895"/>
      <c r="I272" s="1895"/>
      <c r="J272" s="1895"/>
    </row>
    <row r="273" spans="1:10" ht="15.75" customHeight="1">
      <c r="A273" s="1895"/>
      <c r="B273" s="1895"/>
      <c r="C273" s="1895"/>
      <c r="D273" s="1895"/>
      <c r="E273" s="1895"/>
      <c r="F273" s="1895"/>
      <c r="G273" s="1895"/>
      <c r="H273" s="1895"/>
      <c r="I273" s="1895"/>
      <c r="J273" s="1895"/>
    </row>
    <row r="274" spans="1:10" ht="15.75" customHeight="1">
      <c r="A274" s="1895"/>
      <c r="B274" s="1895"/>
      <c r="C274" s="1895"/>
      <c r="D274" s="1895"/>
      <c r="E274" s="1895"/>
      <c r="F274" s="1895"/>
      <c r="G274" s="1895"/>
      <c r="H274" s="1895"/>
      <c r="I274" s="1895"/>
      <c r="J274" s="1895"/>
    </row>
    <row r="275" spans="1:10" ht="15.75" customHeight="1">
      <c r="A275" s="1895"/>
      <c r="B275" s="1895"/>
      <c r="C275" s="1895"/>
      <c r="D275" s="1895"/>
      <c r="E275" s="1895"/>
      <c r="F275" s="1895"/>
      <c r="G275" s="1895"/>
      <c r="H275" s="1895"/>
      <c r="I275" s="1895"/>
      <c r="J275" s="1895"/>
    </row>
    <row r="276" spans="1:10" ht="15.75" customHeight="1">
      <c r="A276" s="1895"/>
      <c r="B276" s="1895"/>
      <c r="C276" s="1895"/>
      <c r="D276" s="1895"/>
      <c r="E276" s="1895"/>
      <c r="F276" s="1895"/>
      <c r="G276" s="1895"/>
      <c r="H276" s="1895"/>
      <c r="I276" s="1895"/>
      <c r="J276" s="1895"/>
    </row>
    <row r="277" spans="1:10" ht="15.75" customHeight="1">
      <c r="A277" s="1895"/>
      <c r="B277" s="1895"/>
      <c r="C277" s="1895"/>
      <c r="D277" s="1895"/>
      <c r="E277" s="1895"/>
      <c r="F277" s="1895"/>
      <c r="G277" s="1895"/>
      <c r="H277" s="1895"/>
      <c r="I277" s="1895"/>
      <c r="J277" s="1895"/>
    </row>
    <row r="278" spans="1:10" ht="15.75" customHeight="1">
      <c r="A278" s="1895"/>
      <c r="B278" s="1895"/>
      <c r="C278" s="1895"/>
      <c r="D278" s="1895"/>
      <c r="E278" s="1895"/>
      <c r="F278" s="1895"/>
      <c r="G278" s="1895"/>
      <c r="H278" s="1895"/>
      <c r="I278" s="1895"/>
      <c r="J278" s="1895"/>
    </row>
    <row r="279" spans="1:10" ht="15.75" customHeight="1">
      <c r="A279" s="1895"/>
      <c r="B279" s="1895"/>
      <c r="C279" s="1895"/>
      <c r="D279" s="1895"/>
      <c r="E279" s="1895"/>
      <c r="F279" s="1895"/>
      <c r="G279" s="1895"/>
      <c r="H279" s="1895"/>
      <c r="I279" s="1895"/>
      <c r="J279" s="1895"/>
    </row>
    <row r="280" spans="1:10" ht="15.75" customHeight="1">
      <c r="A280" s="1895"/>
      <c r="B280" s="1895"/>
      <c r="C280" s="1895"/>
      <c r="D280" s="1895"/>
      <c r="E280" s="1895"/>
      <c r="F280" s="1895"/>
      <c r="G280" s="1895"/>
      <c r="H280" s="1895"/>
      <c r="I280" s="1895"/>
      <c r="J280" s="1895"/>
    </row>
    <row r="281" spans="1:10" ht="15.75" customHeight="1">
      <c r="A281" s="1895"/>
      <c r="B281" s="1895"/>
      <c r="C281" s="1895"/>
      <c r="D281" s="1895"/>
      <c r="E281" s="1895"/>
      <c r="F281" s="1895"/>
      <c r="G281" s="1895"/>
      <c r="H281" s="1895"/>
      <c r="I281" s="1895"/>
      <c r="J281" s="1895"/>
    </row>
    <row r="282" spans="1:10" ht="15.75" customHeight="1">
      <c r="A282" s="1895"/>
      <c r="B282" s="1895"/>
      <c r="C282" s="1895"/>
      <c r="D282" s="1895"/>
      <c r="E282" s="1895"/>
      <c r="F282" s="1895"/>
      <c r="G282" s="1895"/>
      <c r="H282" s="1895"/>
      <c r="I282" s="1895"/>
      <c r="J282" s="1895"/>
    </row>
    <row r="283" spans="1:10" ht="15.75" customHeight="1">
      <c r="A283" s="1895"/>
      <c r="B283" s="1895"/>
      <c r="C283" s="1895"/>
      <c r="D283" s="1895"/>
      <c r="E283" s="1895"/>
      <c r="F283" s="1895"/>
      <c r="G283" s="1895"/>
      <c r="H283" s="1895"/>
      <c r="I283" s="1895"/>
      <c r="J283" s="1895"/>
    </row>
    <row r="284" spans="1:10" ht="15.75" customHeight="1">
      <c r="A284" s="1895"/>
      <c r="B284" s="1895"/>
      <c r="C284" s="1895"/>
      <c r="D284" s="1895"/>
      <c r="E284" s="1895"/>
      <c r="F284" s="1895"/>
      <c r="G284" s="1895"/>
      <c r="H284" s="1895"/>
      <c r="I284" s="1895"/>
      <c r="J284" s="1895"/>
    </row>
    <row r="285" spans="1:10" ht="15.75" customHeight="1">
      <c r="A285" s="1895"/>
      <c r="B285" s="1895"/>
      <c r="C285" s="1895"/>
      <c r="D285" s="1895"/>
      <c r="E285" s="1895"/>
      <c r="F285" s="1895"/>
      <c r="G285" s="1895"/>
      <c r="H285" s="1895"/>
      <c r="I285" s="1895"/>
      <c r="J285" s="1895"/>
    </row>
    <row r="286" spans="1:10" ht="15.75" customHeight="1">
      <c r="A286" s="1895"/>
      <c r="B286" s="1895"/>
      <c r="C286" s="1895"/>
      <c r="D286" s="1895"/>
      <c r="E286" s="1895"/>
      <c r="F286" s="1895"/>
      <c r="G286" s="1895"/>
      <c r="H286" s="1895"/>
      <c r="I286" s="1895"/>
      <c r="J286" s="1895"/>
    </row>
    <row r="287" spans="1:10" ht="15.75" customHeight="1">
      <c r="A287" s="1895"/>
      <c r="B287" s="1895"/>
      <c r="C287" s="1895"/>
      <c r="D287" s="1895"/>
      <c r="E287" s="1895"/>
      <c r="F287" s="1895"/>
      <c r="G287" s="1895"/>
      <c r="H287" s="1895"/>
      <c r="I287" s="1895"/>
      <c r="J287" s="1895"/>
    </row>
    <row r="288" spans="1:10" ht="15.75" customHeight="1">
      <c r="A288" s="1895"/>
      <c r="B288" s="1895"/>
      <c r="C288" s="1895"/>
      <c r="D288" s="1895"/>
      <c r="E288" s="1895"/>
      <c r="F288" s="1895"/>
      <c r="G288" s="1895"/>
      <c r="H288" s="1895"/>
      <c r="I288" s="1895"/>
      <c r="J288" s="1895"/>
    </row>
    <row r="289" spans="1:10" ht="15.75" customHeight="1">
      <c r="A289" s="1895"/>
      <c r="B289" s="1895"/>
      <c r="C289" s="1895"/>
      <c r="D289" s="1895"/>
      <c r="E289" s="1895"/>
      <c r="F289" s="1895"/>
      <c r="G289" s="1895"/>
      <c r="H289" s="1895"/>
      <c r="I289" s="1895"/>
      <c r="J289" s="1895"/>
    </row>
    <row r="290" spans="1:10" ht="15.75" customHeight="1">
      <c r="A290" s="1895"/>
      <c r="B290" s="1895"/>
      <c r="C290" s="1895"/>
      <c r="D290" s="1895"/>
      <c r="E290" s="1895"/>
      <c r="F290" s="1895"/>
      <c r="G290" s="1895"/>
      <c r="H290" s="1895"/>
      <c r="I290" s="1895"/>
      <c r="J290" s="1895"/>
    </row>
    <row r="291" spans="1:10" ht="15.75" customHeight="1">
      <c r="A291" s="1895"/>
      <c r="B291" s="1895"/>
      <c r="C291" s="1895"/>
      <c r="D291" s="1895"/>
      <c r="E291" s="1895"/>
      <c r="F291" s="1895"/>
      <c r="G291" s="1895"/>
      <c r="H291" s="1895"/>
      <c r="I291" s="1895"/>
      <c r="J291" s="1895"/>
    </row>
    <row r="292" spans="1:10" ht="15.75" customHeight="1">
      <c r="A292" s="1895"/>
      <c r="B292" s="1895"/>
      <c r="C292" s="1895"/>
      <c r="D292" s="1895"/>
      <c r="E292" s="1895"/>
      <c r="F292" s="1895"/>
      <c r="G292" s="1895"/>
      <c r="H292" s="1895"/>
      <c r="I292" s="1895"/>
      <c r="J292" s="1895"/>
    </row>
    <row r="293" spans="1:10" ht="15.75" customHeight="1">
      <c r="A293" s="1895"/>
      <c r="B293" s="1895"/>
      <c r="C293" s="1895"/>
      <c r="D293" s="1895"/>
      <c r="E293" s="1895"/>
      <c r="F293" s="1895"/>
      <c r="G293" s="1895"/>
      <c r="H293" s="1895"/>
      <c r="I293" s="1895"/>
      <c r="J293" s="1895"/>
    </row>
    <row r="294" spans="1:10" ht="15.75" customHeight="1">
      <c r="A294" s="1895"/>
      <c r="B294" s="1895"/>
      <c r="C294" s="1895"/>
      <c r="D294" s="1895"/>
      <c r="E294" s="1895"/>
      <c r="F294" s="1895"/>
      <c r="G294" s="1895"/>
      <c r="H294" s="1895"/>
      <c r="I294" s="1895"/>
      <c r="J294" s="1895"/>
    </row>
    <row r="295" spans="1:10" ht="15.75" customHeight="1">
      <c r="A295" s="1895"/>
      <c r="B295" s="1895"/>
      <c r="C295" s="1895"/>
      <c r="D295" s="1895"/>
      <c r="E295" s="1895"/>
      <c r="F295" s="1895"/>
      <c r="G295" s="1895"/>
      <c r="H295" s="1895"/>
      <c r="I295" s="1895"/>
      <c r="J295" s="1895"/>
    </row>
    <row r="296" spans="1:10" ht="15.75" customHeight="1">
      <c r="A296" s="1895"/>
      <c r="B296" s="1895"/>
      <c r="C296" s="1895"/>
      <c r="D296" s="1895"/>
      <c r="E296" s="1895"/>
      <c r="F296" s="1895"/>
      <c r="G296" s="1895"/>
      <c r="H296" s="1895"/>
      <c r="I296" s="1895"/>
      <c r="J296" s="1895"/>
    </row>
    <row r="297" spans="1:10" ht="15.75" customHeight="1">
      <c r="A297" s="1895"/>
      <c r="B297" s="1895"/>
      <c r="C297" s="1895"/>
      <c r="D297" s="1895"/>
      <c r="E297" s="1895"/>
      <c r="F297" s="1895"/>
      <c r="G297" s="1895"/>
      <c r="H297" s="1895"/>
      <c r="I297" s="1895"/>
      <c r="J297" s="1895"/>
    </row>
    <row r="298" spans="1:10" ht="15.75" customHeight="1">
      <c r="A298" s="1895"/>
      <c r="B298" s="1895"/>
      <c r="C298" s="1895"/>
      <c r="D298" s="1895"/>
      <c r="E298" s="1895"/>
      <c r="F298" s="1895"/>
      <c r="G298" s="1895"/>
      <c r="H298" s="1895"/>
      <c r="I298" s="1895"/>
      <c r="J298" s="1895"/>
    </row>
    <row r="299" spans="1:10" ht="15.75" customHeight="1">
      <c r="A299" s="1895"/>
      <c r="B299" s="1895"/>
      <c r="C299" s="1895"/>
      <c r="D299" s="1895"/>
      <c r="E299" s="1895"/>
      <c r="F299" s="1895"/>
      <c r="G299" s="1895"/>
      <c r="H299" s="1895"/>
      <c r="I299" s="1895"/>
      <c r="J299" s="1895"/>
    </row>
    <row r="300" spans="1:10" ht="15.75" customHeight="1">
      <c r="A300" s="1895"/>
      <c r="B300" s="1895"/>
      <c r="C300" s="1895"/>
      <c r="D300" s="1895"/>
      <c r="E300" s="1895"/>
      <c r="F300" s="1895"/>
      <c r="G300" s="1895"/>
      <c r="H300" s="1895"/>
      <c r="I300" s="1895"/>
      <c r="J300" s="1895"/>
    </row>
    <row r="301" spans="1:10" ht="15.75" customHeight="1">
      <c r="A301" s="1895"/>
      <c r="B301" s="1895"/>
      <c r="C301" s="1895"/>
      <c r="D301" s="1895"/>
      <c r="E301" s="1895"/>
      <c r="F301" s="1895"/>
      <c r="G301" s="1895"/>
      <c r="H301" s="1895"/>
      <c r="I301" s="1895"/>
      <c r="J301" s="1895"/>
    </row>
    <row r="302" spans="1:10" ht="15.75" customHeight="1">
      <c r="A302" s="1895"/>
      <c r="B302" s="1895"/>
      <c r="C302" s="1895"/>
      <c r="D302" s="1895"/>
      <c r="E302" s="1895"/>
      <c r="F302" s="1895"/>
      <c r="G302" s="1895"/>
      <c r="H302" s="1895"/>
      <c r="I302" s="1895"/>
      <c r="J302" s="1895"/>
    </row>
    <row r="303" spans="1:10" ht="15.75" customHeight="1">
      <c r="A303" s="1895"/>
      <c r="B303" s="1895"/>
      <c r="C303" s="1895"/>
      <c r="D303" s="1895"/>
      <c r="E303" s="1895"/>
      <c r="F303" s="1895"/>
      <c r="G303" s="1895"/>
      <c r="H303" s="1895"/>
      <c r="I303" s="1895"/>
      <c r="J303" s="1895"/>
    </row>
    <row r="304" spans="1:10" ht="15.75" customHeight="1">
      <c r="A304" s="1895"/>
      <c r="B304" s="1895"/>
      <c r="C304" s="1895"/>
      <c r="D304" s="1895"/>
      <c r="E304" s="1895"/>
      <c r="F304" s="1895"/>
      <c r="G304" s="1895"/>
      <c r="H304" s="1895"/>
      <c r="I304" s="1895"/>
      <c r="J304" s="1895"/>
    </row>
    <row r="305" spans="1:10" ht="15.75" customHeight="1">
      <c r="A305" s="1895"/>
      <c r="B305" s="1895"/>
      <c r="C305" s="1895"/>
      <c r="D305" s="1895"/>
      <c r="E305" s="1895"/>
      <c r="F305" s="1895"/>
      <c r="G305" s="1895"/>
      <c r="H305" s="1895"/>
      <c r="I305" s="1895"/>
      <c r="J305" s="1895"/>
    </row>
    <row r="306" spans="1:10" ht="15.75" customHeight="1">
      <c r="A306" s="1895"/>
      <c r="B306" s="1895"/>
      <c r="C306" s="1895"/>
      <c r="D306" s="1895"/>
      <c r="E306" s="1895"/>
      <c r="F306" s="1895"/>
      <c r="G306" s="1895"/>
      <c r="H306" s="1895"/>
      <c r="I306" s="1895"/>
      <c r="J306" s="1895"/>
    </row>
    <row r="307" spans="1:10" ht="15.75" customHeight="1">
      <c r="A307" s="1895"/>
      <c r="B307" s="1895"/>
      <c r="C307" s="1895"/>
      <c r="D307" s="1895"/>
      <c r="E307" s="1895"/>
      <c r="F307" s="1895"/>
      <c r="G307" s="1895"/>
      <c r="H307" s="1895"/>
      <c r="I307" s="1895"/>
      <c r="J307" s="1895"/>
    </row>
    <row r="308" spans="1:10" ht="15.75" customHeight="1">
      <c r="A308" s="1895"/>
      <c r="B308" s="1895"/>
      <c r="C308" s="1895"/>
      <c r="D308" s="1895"/>
      <c r="E308" s="1895"/>
      <c r="F308" s="1895"/>
      <c r="G308" s="1895"/>
      <c r="H308" s="1895"/>
      <c r="I308" s="1895"/>
      <c r="J308" s="1895"/>
    </row>
    <row r="309" spans="1:10" ht="15.75" customHeight="1">
      <c r="A309" s="1895"/>
      <c r="B309" s="1895"/>
      <c r="C309" s="1895"/>
      <c r="D309" s="1895"/>
      <c r="E309" s="1895"/>
      <c r="F309" s="1895"/>
      <c r="G309" s="1895"/>
      <c r="H309" s="1895"/>
      <c r="I309" s="1895"/>
      <c r="J309" s="1895"/>
    </row>
    <row r="310" spans="1:10" ht="15.75" customHeight="1">
      <c r="A310" s="1895"/>
      <c r="B310" s="1895"/>
      <c r="C310" s="1895"/>
      <c r="D310" s="1895"/>
      <c r="E310" s="1895"/>
      <c r="F310" s="1895"/>
      <c r="G310" s="1895"/>
      <c r="H310" s="1895"/>
      <c r="I310" s="1895"/>
      <c r="J310" s="1895"/>
    </row>
    <row r="311" spans="1:10" ht="15.75" customHeight="1">
      <c r="A311" s="1895"/>
      <c r="B311" s="1895"/>
      <c r="C311" s="1895"/>
      <c r="D311" s="1895"/>
      <c r="E311" s="1895"/>
      <c r="F311" s="1895"/>
      <c r="G311" s="1895"/>
      <c r="H311" s="1895"/>
      <c r="I311" s="1895"/>
      <c r="J311" s="1895"/>
    </row>
    <row r="312" spans="1:10" ht="15.75" customHeight="1">
      <c r="A312" s="1895"/>
      <c r="B312" s="1895"/>
      <c r="C312" s="1895"/>
      <c r="D312" s="1895"/>
      <c r="E312" s="1895"/>
      <c r="F312" s="1895"/>
      <c r="G312" s="1895"/>
      <c r="H312" s="1895"/>
      <c r="I312" s="1895"/>
      <c r="J312" s="1895"/>
    </row>
    <row r="313" spans="1:10" ht="15.75" customHeight="1">
      <c r="A313" s="1895"/>
      <c r="B313" s="1895"/>
      <c r="C313" s="1895"/>
      <c r="D313" s="1895"/>
      <c r="E313" s="1895"/>
      <c r="F313" s="1895"/>
      <c r="G313" s="1895"/>
      <c r="H313" s="1895"/>
      <c r="I313" s="1895"/>
      <c r="J313" s="1895"/>
    </row>
    <row r="314" spans="1:10" ht="15.75" customHeight="1">
      <c r="A314" s="1895"/>
      <c r="B314" s="1895"/>
      <c r="C314" s="1895"/>
      <c r="D314" s="1895"/>
      <c r="E314" s="1895"/>
      <c r="F314" s="1895"/>
      <c r="G314" s="1895"/>
      <c r="H314" s="1895"/>
      <c r="I314" s="1895"/>
      <c r="J314" s="1895"/>
    </row>
    <row r="315" spans="1:10" ht="15.75" customHeight="1">
      <c r="A315" s="1895"/>
      <c r="B315" s="1895"/>
      <c r="C315" s="1895"/>
      <c r="D315" s="1895"/>
      <c r="E315" s="1895"/>
      <c r="F315" s="1895"/>
      <c r="G315" s="1895"/>
      <c r="H315" s="1895"/>
      <c r="I315" s="1895"/>
      <c r="J315" s="1895"/>
    </row>
    <row r="316" spans="1:10" ht="15.75" customHeight="1">
      <c r="A316" s="1895"/>
      <c r="B316" s="1895"/>
      <c r="C316" s="1895"/>
      <c r="D316" s="1895"/>
      <c r="E316" s="1895"/>
      <c r="F316" s="1895"/>
      <c r="G316" s="1895"/>
      <c r="H316" s="1895"/>
      <c r="I316" s="1895"/>
      <c r="J316" s="1895"/>
    </row>
    <row r="317" spans="1:10" ht="15.75" customHeight="1">
      <c r="A317" s="1895"/>
      <c r="B317" s="1895"/>
      <c r="C317" s="1895"/>
      <c r="D317" s="1895"/>
      <c r="E317" s="1895"/>
      <c r="F317" s="1895"/>
      <c r="G317" s="1895"/>
      <c r="H317" s="1895"/>
      <c r="I317" s="1895"/>
      <c r="J317" s="1895"/>
    </row>
    <row r="318" spans="1:10" ht="15.75" customHeight="1">
      <c r="A318" s="1895"/>
      <c r="B318" s="1895"/>
      <c r="C318" s="1895"/>
      <c r="D318" s="1895"/>
      <c r="E318" s="1895"/>
      <c r="F318" s="1895"/>
      <c r="G318" s="1895"/>
      <c r="H318" s="1895"/>
      <c r="I318" s="1895"/>
      <c r="J318" s="1895"/>
    </row>
    <row r="319" spans="1:10" ht="15.75" customHeight="1">
      <c r="A319" s="1895"/>
      <c r="B319" s="1895"/>
      <c r="C319" s="1895"/>
      <c r="D319" s="1895"/>
      <c r="E319" s="1895"/>
      <c r="F319" s="1895"/>
      <c r="G319" s="1895"/>
      <c r="H319" s="1895"/>
      <c r="I319" s="1895"/>
      <c r="J319" s="1895"/>
    </row>
    <row r="320" spans="1:10" ht="15.75" customHeight="1">
      <c r="A320" s="1895"/>
      <c r="B320" s="1895"/>
      <c r="C320" s="1895"/>
      <c r="D320" s="1895"/>
      <c r="E320" s="1895"/>
      <c r="F320" s="1895"/>
      <c r="G320" s="1895"/>
      <c r="H320" s="1895"/>
      <c r="I320" s="1895"/>
      <c r="J320" s="1895"/>
    </row>
    <row r="321" spans="1:10" ht="15.75" customHeight="1">
      <c r="A321" s="1895"/>
      <c r="B321" s="1895"/>
      <c r="C321" s="1895"/>
      <c r="D321" s="1895"/>
      <c r="E321" s="1895"/>
      <c r="F321" s="1895"/>
      <c r="G321" s="1895"/>
      <c r="H321" s="1895"/>
      <c r="I321" s="1895"/>
      <c r="J321" s="1895"/>
    </row>
    <row r="322" spans="1:10" ht="15.75" customHeight="1">
      <c r="A322" s="1895"/>
      <c r="B322" s="1895"/>
      <c r="C322" s="1895"/>
      <c r="D322" s="1895"/>
      <c r="E322" s="1895"/>
      <c r="F322" s="1895"/>
      <c r="G322" s="1895"/>
      <c r="H322" s="1895"/>
      <c r="I322" s="1895"/>
      <c r="J322" s="1895"/>
    </row>
    <row r="323" spans="1:10" ht="15.75" customHeight="1">
      <c r="A323" s="1895"/>
      <c r="B323" s="1895"/>
      <c r="C323" s="1895"/>
      <c r="D323" s="1895"/>
      <c r="E323" s="1895"/>
      <c r="F323" s="1895"/>
      <c r="G323" s="1895"/>
      <c r="H323" s="1895"/>
      <c r="I323" s="1895"/>
      <c r="J323" s="1895"/>
    </row>
    <row r="324" spans="1:10" ht="15.75" customHeight="1">
      <c r="A324" s="1895"/>
      <c r="B324" s="1895"/>
      <c r="C324" s="1895"/>
      <c r="D324" s="1895"/>
      <c r="E324" s="1895"/>
      <c r="F324" s="1895"/>
      <c r="G324" s="1895"/>
      <c r="H324" s="1895"/>
      <c r="I324" s="1895"/>
      <c r="J324" s="1895"/>
    </row>
    <row r="325" spans="1:10" ht="15.75" customHeight="1">
      <c r="A325" s="1895"/>
      <c r="B325" s="1895"/>
      <c r="C325" s="1895"/>
      <c r="D325" s="1895"/>
      <c r="E325" s="1895"/>
      <c r="F325" s="1895"/>
      <c r="G325" s="1895"/>
      <c r="H325" s="1895"/>
      <c r="I325" s="1895"/>
      <c r="J325" s="1895"/>
    </row>
    <row r="326" spans="1:10" ht="15.75" customHeight="1">
      <c r="A326" s="1895"/>
      <c r="B326" s="1895"/>
      <c r="C326" s="1895"/>
      <c r="D326" s="1895"/>
      <c r="E326" s="1895"/>
      <c r="F326" s="1895"/>
      <c r="G326" s="1895"/>
      <c r="H326" s="1895"/>
      <c r="I326" s="1895"/>
      <c r="J326" s="1895"/>
    </row>
    <row r="327" spans="1:10" ht="15.75" customHeight="1">
      <c r="A327" s="1895"/>
      <c r="B327" s="1895"/>
      <c r="C327" s="1895"/>
      <c r="D327" s="1895"/>
      <c r="E327" s="1895"/>
      <c r="F327" s="1895"/>
      <c r="G327" s="1895"/>
      <c r="H327" s="1895"/>
      <c r="I327" s="1895"/>
      <c r="J327" s="1895"/>
    </row>
    <row r="328" spans="1:10" ht="15.75" customHeight="1">
      <c r="A328" s="1895"/>
      <c r="B328" s="1895"/>
      <c r="C328" s="1895"/>
      <c r="D328" s="1895"/>
      <c r="E328" s="1895"/>
      <c r="F328" s="1895"/>
      <c r="G328" s="1895"/>
      <c r="H328" s="1895"/>
      <c r="I328" s="1895"/>
      <c r="J328" s="1895"/>
    </row>
    <row r="329" spans="1:10" ht="15.75" customHeight="1">
      <c r="A329" s="1895"/>
      <c r="B329" s="1895"/>
      <c r="C329" s="1895"/>
      <c r="D329" s="1895"/>
      <c r="E329" s="1895"/>
      <c r="F329" s="1895"/>
      <c r="G329" s="1895"/>
      <c r="H329" s="1895"/>
      <c r="I329" s="1895"/>
      <c r="J329" s="1895"/>
    </row>
    <row r="330" spans="1:10" ht="15.75" customHeight="1">
      <c r="A330" s="1895"/>
      <c r="B330" s="1895"/>
      <c r="C330" s="1895"/>
      <c r="D330" s="1895"/>
      <c r="E330" s="1895"/>
      <c r="F330" s="1895"/>
      <c r="G330" s="1895"/>
      <c r="H330" s="1895"/>
      <c r="I330" s="1895"/>
      <c r="J330" s="1895"/>
    </row>
    <row r="331" spans="1:10" ht="15.75" customHeight="1">
      <c r="A331" s="1895"/>
      <c r="B331" s="1895"/>
      <c r="C331" s="1895"/>
      <c r="D331" s="1895"/>
      <c r="E331" s="1895"/>
      <c r="F331" s="1895"/>
      <c r="G331" s="1895"/>
      <c r="H331" s="1895"/>
      <c r="I331" s="1895"/>
      <c r="J331" s="1895"/>
    </row>
    <row r="332" spans="1:10" ht="15.75" customHeight="1">
      <c r="A332" s="1895"/>
      <c r="B332" s="1895"/>
      <c r="C332" s="1895"/>
      <c r="D332" s="1895"/>
      <c r="E332" s="1895"/>
      <c r="F332" s="1895"/>
      <c r="G332" s="1895"/>
      <c r="H332" s="1895"/>
      <c r="I332" s="1895"/>
      <c r="J332" s="1895"/>
    </row>
    <row r="333" spans="1:10" ht="15.75" customHeight="1">
      <c r="A333" s="1895"/>
      <c r="B333" s="1895"/>
      <c r="C333" s="1895"/>
      <c r="D333" s="1895"/>
      <c r="E333" s="1895"/>
      <c r="F333" s="1895"/>
      <c r="G333" s="1895"/>
      <c r="H333" s="1895"/>
      <c r="I333" s="1895"/>
      <c r="J333" s="1895"/>
    </row>
    <row r="334" spans="1:10" ht="15.75" customHeight="1">
      <c r="A334" s="1895"/>
      <c r="B334" s="1895"/>
      <c r="C334" s="1895"/>
      <c r="D334" s="1895"/>
      <c r="E334" s="1895"/>
      <c r="F334" s="1895"/>
      <c r="G334" s="1895"/>
      <c r="H334" s="1895"/>
      <c r="I334" s="1895"/>
      <c r="J334" s="1895"/>
    </row>
    <row r="335" spans="1:10" ht="15.75" customHeight="1">
      <c r="A335" s="1895"/>
      <c r="B335" s="1895"/>
      <c r="C335" s="1895"/>
      <c r="D335" s="1895"/>
      <c r="E335" s="1895"/>
      <c r="F335" s="1895"/>
      <c r="G335" s="1895"/>
      <c r="H335" s="1895"/>
      <c r="I335" s="1895"/>
      <c r="J335" s="1895"/>
    </row>
    <row r="336" spans="1:10" ht="15.75" customHeight="1">
      <c r="A336" s="1895"/>
      <c r="B336" s="1895"/>
      <c r="C336" s="1895"/>
      <c r="D336" s="1895"/>
      <c r="E336" s="1895"/>
      <c r="F336" s="1895"/>
      <c r="G336" s="1895"/>
      <c r="H336" s="1895"/>
      <c r="I336" s="1895"/>
      <c r="J336" s="1895"/>
    </row>
    <row r="337" spans="1:10" ht="15.75" customHeight="1">
      <c r="A337" s="1895"/>
      <c r="B337" s="1895"/>
      <c r="C337" s="1895"/>
      <c r="D337" s="1895"/>
      <c r="E337" s="1895"/>
      <c r="F337" s="1895"/>
      <c r="G337" s="1895"/>
      <c r="H337" s="1895"/>
      <c r="I337" s="1895"/>
      <c r="J337" s="1895"/>
    </row>
    <row r="338" spans="1:10" ht="15.75" customHeight="1">
      <c r="A338" s="1895"/>
      <c r="B338" s="1895"/>
      <c r="C338" s="1895"/>
      <c r="D338" s="1895"/>
      <c r="E338" s="1895"/>
      <c r="F338" s="1895"/>
      <c r="G338" s="1895"/>
      <c r="H338" s="1895"/>
      <c r="I338" s="1895"/>
      <c r="J338" s="1895"/>
    </row>
    <row r="339" spans="1:10" ht="15.75" customHeight="1">
      <c r="A339" s="1895"/>
      <c r="B339" s="1895"/>
      <c r="C339" s="1895"/>
      <c r="D339" s="1895"/>
      <c r="E339" s="1895"/>
      <c r="F339" s="1895"/>
      <c r="G339" s="1895"/>
      <c r="H339" s="1895"/>
      <c r="I339" s="1895"/>
      <c r="J339" s="1895"/>
    </row>
    <row r="340" spans="1:10" ht="15.75" customHeight="1">
      <c r="A340" s="1895"/>
      <c r="B340" s="1895"/>
      <c r="C340" s="1895"/>
      <c r="D340" s="1895"/>
      <c r="E340" s="1895"/>
      <c r="F340" s="1895"/>
      <c r="G340" s="1895"/>
      <c r="H340" s="1895"/>
      <c r="I340" s="1895"/>
      <c r="J340" s="1895"/>
    </row>
    <row r="341" spans="1:10" ht="15.75" customHeight="1">
      <c r="A341" s="1895"/>
      <c r="B341" s="1895"/>
      <c r="C341" s="1895"/>
      <c r="D341" s="1895"/>
      <c r="E341" s="1895"/>
      <c r="F341" s="1895"/>
      <c r="G341" s="1895"/>
      <c r="H341" s="1895"/>
      <c r="I341" s="1895"/>
      <c r="J341" s="1895"/>
    </row>
    <row r="342" spans="1:10" ht="15.75" customHeight="1">
      <c r="A342" s="1895"/>
      <c r="B342" s="1895"/>
      <c r="C342" s="1895"/>
      <c r="D342" s="1895"/>
      <c r="E342" s="1895"/>
      <c r="F342" s="1895"/>
      <c r="G342" s="1895"/>
      <c r="H342" s="1895"/>
      <c r="I342" s="1895"/>
      <c r="J342" s="1895"/>
    </row>
    <row r="343" spans="1:10" ht="15.75" customHeight="1">
      <c r="A343" s="1895"/>
      <c r="B343" s="1895"/>
      <c r="C343" s="1895"/>
      <c r="D343" s="1895"/>
      <c r="E343" s="1895"/>
      <c r="F343" s="1895"/>
      <c r="G343" s="1895"/>
      <c r="H343" s="1895"/>
      <c r="I343" s="1895"/>
      <c r="J343" s="1895"/>
    </row>
    <row r="344" spans="1:10" ht="15.75" customHeight="1">
      <c r="A344" s="1895"/>
      <c r="B344" s="1895"/>
      <c r="C344" s="1895"/>
      <c r="D344" s="1895"/>
      <c r="E344" s="1895"/>
      <c r="F344" s="1895"/>
      <c r="G344" s="1895"/>
      <c r="H344" s="1895"/>
      <c r="I344" s="1895"/>
      <c r="J344" s="1895"/>
    </row>
    <row r="345" spans="1:10" ht="15.75" customHeight="1">
      <c r="A345" s="1895"/>
      <c r="B345" s="1895"/>
      <c r="C345" s="1895"/>
      <c r="D345" s="1895"/>
      <c r="E345" s="1895"/>
      <c r="F345" s="1895"/>
      <c r="G345" s="1895"/>
      <c r="H345" s="1895"/>
      <c r="I345" s="1895"/>
      <c r="J345" s="1895"/>
    </row>
    <row r="346" spans="1:10" ht="15.75" customHeight="1">
      <c r="A346" s="1895"/>
      <c r="B346" s="1895"/>
      <c r="C346" s="1895"/>
      <c r="D346" s="1895"/>
      <c r="E346" s="1895"/>
      <c r="F346" s="1895"/>
      <c r="G346" s="1895"/>
      <c r="H346" s="1895"/>
      <c r="I346" s="1895"/>
      <c r="J346" s="1895"/>
    </row>
    <row r="347" spans="1:10" ht="15.75" customHeight="1">
      <c r="A347" s="1895"/>
      <c r="B347" s="1895"/>
      <c r="C347" s="1895"/>
      <c r="D347" s="1895"/>
      <c r="E347" s="1895"/>
      <c r="F347" s="1895"/>
      <c r="G347" s="1895"/>
      <c r="H347" s="1895"/>
      <c r="I347" s="1895"/>
      <c r="J347" s="1895"/>
    </row>
    <row r="348" spans="1:10" ht="15.75" customHeight="1">
      <c r="A348" s="1895"/>
      <c r="B348" s="1895"/>
      <c r="C348" s="1895"/>
      <c r="D348" s="1895"/>
      <c r="E348" s="1895"/>
      <c r="F348" s="1895"/>
      <c r="G348" s="1895"/>
      <c r="H348" s="1895"/>
      <c r="I348" s="1895"/>
      <c r="J348" s="1895"/>
    </row>
    <row r="349" spans="1:10" ht="15.75" customHeight="1">
      <c r="A349" s="1895"/>
      <c r="B349" s="1895"/>
      <c r="C349" s="1895"/>
      <c r="D349" s="1895"/>
      <c r="E349" s="1895"/>
      <c r="F349" s="1895"/>
      <c r="G349" s="1895"/>
      <c r="H349" s="1895"/>
      <c r="I349" s="1895"/>
      <c r="J349" s="1895"/>
    </row>
    <row r="350" spans="1:10" ht="15.75" customHeight="1">
      <c r="A350" s="1895"/>
      <c r="B350" s="1895"/>
      <c r="C350" s="1895"/>
      <c r="D350" s="1895"/>
      <c r="E350" s="1895"/>
      <c r="F350" s="1895"/>
      <c r="G350" s="1895"/>
      <c r="H350" s="1895"/>
      <c r="I350" s="1895"/>
      <c r="J350" s="1895"/>
    </row>
    <row r="351" spans="1:10" ht="15.75" customHeight="1">
      <c r="A351" s="1895"/>
      <c r="B351" s="1895"/>
      <c r="C351" s="1895"/>
      <c r="D351" s="1895"/>
      <c r="E351" s="1895"/>
      <c r="F351" s="1895"/>
      <c r="G351" s="1895"/>
      <c r="H351" s="1895"/>
      <c r="I351" s="1895"/>
      <c r="J351" s="1895"/>
    </row>
    <row r="352" spans="1:10" ht="15.75" customHeight="1">
      <c r="A352" s="1895"/>
      <c r="B352" s="1895"/>
      <c r="C352" s="1895"/>
      <c r="D352" s="1895"/>
      <c r="E352" s="1895"/>
      <c r="F352" s="1895"/>
      <c r="G352" s="1895"/>
      <c r="H352" s="1895"/>
      <c r="I352" s="1895"/>
      <c r="J352" s="1895"/>
    </row>
    <row r="353" spans="1:10" ht="15.75" customHeight="1">
      <c r="A353" s="1895"/>
      <c r="B353" s="1895"/>
      <c r="C353" s="1895"/>
      <c r="D353" s="1895"/>
      <c r="E353" s="1895"/>
      <c r="F353" s="1895"/>
      <c r="G353" s="1895"/>
      <c r="H353" s="1895"/>
      <c r="I353" s="1895"/>
      <c r="J353" s="1895"/>
    </row>
    <row r="354" spans="1:10" ht="15.75" customHeight="1">
      <c r="A354" s="1895"/>
      <c r="B354" s="1895"/>
      <c r="C354" s="1895"/>
      <c r="D354" s="1895"/>
      <c r="E354" s="1895"/>
      <c r="F354" s="1895"/>
      <c r="G354" s="1895"/>
      <c r="H354" s="1895"/>
      <c r="I354" s="1895"/>
      <c r="J354" s="1895"/>
    </row>
    <row r="355" spans="1:10" ht="15.75" customHeight="1">
      <c r="A355" s="1895"/>
      <c r="B355" s="1895"/>
      <c r="C355" s="1895"/>
      <c r="D355" s="1895"/>
      <c r="E355" s="1895"/>
      <c r="F355" s="1895"/>
      <c r="G355" s="1895"/>
      <c r="H355" s="1895"/>
      <c r="I355" s="1895"/>
      <c r="J355" s="1895"/>
    </row>
    <row r="356" spans="1:10" ht="15.75" customHeight="1">
      <c r="A356" s="1895"/>
      <c r="B356" s="1895"/>
      <c r="C356" s="1895"/>
      <c r="D356" s="1895"/>
      <c r="E356" s="1895"/>
      <c r="F356" s="1895"/>
      <c r="G356" s="1895"/>
      <c r="H356" s="1895"/>
      <c r="I356" s="1895"/>
      <c r="J356" s="1895"/>
    </row>
    <row r="357" spans="1:10" ht="15.75" customHeight="1">
      <c r="A357" s="1895"/>
      <c r="B357" s="1895"/>
      <c r="C357" s="1895"/>
      <c r="D357" s="1895"/>
      <c r="E357" s="1895"/>
      <c r="F357" s="1895"/>
      <c r="G357" s="1895"/>
      <c r="H357" s="1895"/>
      <c r="I357" s="1895"/>
      <c r="J357" s="1895"/>
    </row>
    <row r="358" spans="1:10" ht="15.75" customHeight="1">
      <c r="A358" s="1895"/>
      <c r="B358" s="1895"/>
      <c r="C358" s="1895"/>
      <c r="D358" s="1895"/>
      <c r="E358" s="1895"/>
      <c r="F358" s="1895"/>
      <c r="G358" s="1895"/>
      <c r="H358" s="1895"/>
      <c r="I358" s="1895"/>
      <c r="J358" s="1895"/>
    </row>
    <row r="359" spans="1:10" ht="15.75" customHeight="1">
      <c r="A359" s="1895"/>
      <c r="B359" s="1895"/>
      <c r="C359" s="1895"/>
      <c r="D359" s="1895"/>
      <c r="E359" s="1895"/>
      <c r="F359" s="1895"/>
      <c r="G359" s="1895"/>
      <c r="H359" s="1895"/>
      <c r="I359" s="1895"/>
      <c r="J359" s="1895"/>
    </row>
    <row r="360" spans="1:10" ht="15.75" customHeight="1">
      <c r="A360" s="1895"/>
      <c r="B360" s="1895"/>
      <c r="C360" s="1895"/>
      <c r="D360" s="1895"/>
      <c r="E360" s="1895"/>
      <c r="F360" s="1895"/>
      <c r="G360" s="1895"/>
      <c r="H360" s="1895"/>
      <c r="I360" s="1895"/>
      <c r="J360" s="1895"/>
    </row>
    <row r="361" spans="1:10" ht="15.75" customHeight="1">
      <c r="A361" s="1895"/>
      <c r="B361" s="1895"/>
      <c r="C361" s="1895"/>
      <c r="D361" s="1895"/>
      <c r="E361" s="1895"/>
      <c r="F361" s="1895"/>
      <c r="G361" s="1895"/>
      <c r="H361" s="1895"/>
      <c r="I361" s="1895"/>
      <c r="J361" s="1895"/>
    </row>
    <row r="362" spans="1:10" ht="15.75" customHeight="1">
      <c r="A362" s="1895"/>
      <c r="B362" s="1895"/>
      <c r="C362" s="1895"/>
      <c r="D362" s="1895"/>
      <c r="E362" s="1895"/>
      <c r="F362" s="1895"/>
      <c r="G362" s="1895"/>
      <c r="H362" s="1895"/>
      <c r="I362" s="1895"/>
      <c r="J362" s="1895"/>
    </row>
    <row r="363" spans="1:10" ht="15.75" customHeight="1">
      <c r="A363" s="1895"/>
      <c r="B363" s="1895"/>
      <c r="C363" s="1895"/>
      <c r="D363" s="1895"/>
      <c r="E363" s="1895"/>
      <c r="F363" s="1895"/>
      <c r="G363" s="1895"/>
      <c r="H363" s="1895"/>
      <c r="I363" s="1895"/>
      <c r="J363" s="1895"/>
    </row>
    <row r="364" spans="1:10" ht="15.75" customHeight="1">
      <c r="A364" s="1895"/>
      <c r="B364" s="1895"/>
      <c r="C364" s="1895"/>
      <c r="D364" s="1895"/>
      <c r="E364" s="1895"/>
      <c r="F364" s="1895"/>
      <c r="G364" s="1895"/>
      <c r="H364" s="1895"/>
      <c r="I364" s="1895"/>
      <c r="J364" s="1895"/>
    </row>
    <row r="365" spans="1:10" ht="15.75" customHeight="1">
      <c r="A365" s="1895"/>
      <c r="B365" s="1895"/>
      <c r="C365" s="1895"/>
      <c r="D365" s="1895"/>
      <c r="E365" s="1895"/>
      <c r="F365" s="1895"/>
      <c r="G365" s="1895"/>
      <c r="H365" s="1895"/>
      <c r="I365" s="1895"/>
      <c r="J365" s="1895"/>
    </row>
    <row r="366" spans="1:10" ht="15.75" customHeight="1">
      <c r="A366" s="1895"/>
      <c r="B366" s="1895"/>
      <c r="C366" s="1895"/>
      <c r="D366" s="1895"/>
      <c r="E366" s="1895"/>
      <c r="F366" s="1895"/>
      <c r="G366" s="1895"/>
      <c r="H366" s="1895"/>
      <c r="I366" s="1895"/>
      <c r="J366" s="1895"/>
    </row>
    <row r="367" spans="1:10" ht="15.75" customHeight="1">
      <c r="A367" s="1895"/>
      <c r="B367" s="1895"/>
      <c r="C367" s="1895"/>
      <c r="D367" s="1895"/>
      <c r="E367" s="1895"/>
      <c r="F367" s="1895"/>
      <c r="G367" s="1895"/>
      <c r="H367" s="1895"/>
      <c r="I367" s="1895"/>
      <c r="J367" s="1895"/>
    </row>
    <row r="368" spans="1:10" ht="15.75" customHeight="1">
      <c r="A368" s="1895"/>
      <c r="B368" s="1895"/>
      <c r="C368" s="1895"/>
      <c r="D368" s="1895"/>
      <c r="E368" s="1895"/>
      <c r="F368" s="1895"/>
      <c r="G368" s="1895"/>
      <c r="H368" s="1895"/>
      <c r="I368" s="1895"/>
      <c r="J368" s="1895"/>
    </row>
    <row r="369" spans="1:10" ht="15.75" customHeight="1">
      <c r="A369" s="1895"/>
      <c r="B369" s="1895"/>
      <c r="C369" s="1895"/>
      <c r="D369" s="1895"/>
      <c r="E369" s="1895"/>
      <c r="F369" s="1895"/>
      <c r="G369" s="1895"/>
      <c r="H369" s="1895"/>
      <c r="I369" s="1895"/>
      <c r="J369" s="1895"/>
    </row>
    <row r="370" spans="1:10" ht="15.75" customHeight="1">
      <c r="A370" s="1895"/>
      <c r="B370" s="1895"/>
      <c r="C370" s="1895"/>
      <c r="D370" s="1895"/>
      <c r="E370" s="1895"/>
      <c r="F370" s="1895"/>
      <c r="G370" s="1895"/>
      <c r="H370" s="1895"/>
      <c r="I370" s="1895"/>
      <c r="J370" s="1895"/>
    </row>
    <row r="371" spans="1:10" ht="15.75" customHeight="1">
      <c r="A371" s="1895"/>
      <c r="B371" s="1895"/>
      <c r="C371" s="1895"/>
      <c r="D371" s="1895"/>
      <c r="E371" s="1895"/>
      <c r="F371" s="1895"/>
      <c r="G371" s="1895"/>
      <c r="H371" s="1895"/>
      <c r="I371" s="1895"/>
      <c r="J371" s="1895"/>
    </row>
    <row r="372" spans="1:10" ht="15.75" customHeight="1">
      <c r="A372" s="1895"/>
      <c r="B372" s="1895"/>
      <c r="C372" s="1895"/>
      <c r="D372" s="1895"/>
      <c r="E372" s="1895"/>
      <c r="F372" s="1895"/>
      <c r="G372" s="1895"/>
      <c r="H372" s="1895"/>
      <c r="I372" s="1895"/>
      <c r="J372" s="1895"/>
    </row>
    <row r="373" spans="1:10" ht="15.75" customHeight="1">
      <c r="A373" s="1895"/>
      <c r="B373" s="1895"/>
      <c r="C373" s="1895"/>
      <c r="D373" s="1895"/>
      <c r="E373" s="1895"/>
      <c r="F373" s="1895"/>
      <c r="G373" s="1895"/>
      <c r="H373" s="1895"/>
      <c r="I373" s="1895"/>
      <c r="J373" s="1895"/>
    </row>
    <row r="374" spans="1:10" ht="15.75" customHeight="1">
      <c r="A374" s="1895"/>
      <c r="B374" s="1895"/>
      <c r="C374" s="1895"/>
      <c r="D374" s="1895"/>
      <c r="E374" s="1895"/>
      <c r="F374" s="1895"/>
      <c r="G374" s="1895"/>
      <c r="H374" s="1895"/>
      <c r="I374" s="1895"/>
      <c r="J374" s="1895"/>
    </row>
    <row r="375" spans="1:10" ht="15.75" customHeight="1">
      <c r="A375" s="1895"/>
      <c r="B375" s="1895"/>
      <c r="C375" s="1895"/>
      <c r="D375" s="1895"/>
      <c r="E375" s="1895"/>
      <c r="F375" s="1895"/>
      <c r="G375" s="1895"/>
      <c r="H375" s="1895"/>
      <c r="I375" s="1895"/>
      <c r="J375" s="1895"/>
    </row>
    <row r="376" spans="1:10" ht="15.75" customHeight="1">
      <c r="A376" s="1895"/>
      <c r="B376" s="1895"/>
      <c r="C376" s="1895"/>
      <c r="D376" s="1895"/>
      <c r="E376" s="1895"/>
      <c r="F376" s="1895"/>
      <c r="G376" s="1895"/>
      <c r="H376" s="1895"/>
      <c r="I376" s="1895"/>
      <c r="J376" s="1895"/>
    </row>
    <row r="377" spans="1:10" ht="15.75" customHeight="1">
      <c r="A377" s="1895"/>
      <c r="B377" s="1895"/>
      <c r="C377" s="1895"/>
      <c r="D377" s="1895"/>
      <c r="E377" s="1895"/>
      <c r="F377" s="1895"/>
      <c r="G377" s="1895"/>
      <c r="H377" s="1895"/>
      <c r="I377" s="1895"/>
      <c r="J377" s="1895"/>
    </row>
    <row r="378" spans="1:10" ht="15.75" customHeight="1">
      <c r="A378" s="1895"/>
      <c r="B378" s="1895"/>
      <c r="C378" s="1895"/>
      <c r="D378" s="1895"/>
      <c r="E378" s="1895"/>
      <c r="F378" s="1895"/>
      <c r="G378" s="1895"/>
      <c r="H378" s="1895"/>
      <c r="I378" s="1895"/>
      <c r="J378" s="1895"/>
    </row>
    <row r="379" spans="1:10" ht="15.75" customHeight="1">
      <c r="A379" s="1895"/>
      <c r="B379" s="1895"/>
      <c r="C379" s="1895"/>
      <c r="D379" s="1895"/>
      <c r="E379" s="1895"/>
      <c r="F379" s="1895"/>
      <c r="G379" s="1895"/>
      <c r="H379" s="1895"/>
      <c r="I379" s="1895"/>
      <c r="J379" s="1895"/>
    </row>
    <row r="380" spans="1:10" ht="15.75" customHeight="1">
      <c r="A380" s="1895"/>
      <c r="B380" s="1895"/>
      <c r="C380" s="1895"/>
      <c r="D380" s="1895"/>
      <c r="E380" s="1895"/>
      <c r="F380" s="1895"/>
      <c r="G380" s="1895"/>
      <c r="H380" s="1895"/>
      <c r="I380" s="1895"/>
      <c r="J380" s="1895"/>
    </row>
    <row r="381" spans="1:10" ht="15.75" customHeight="1">
      <c r="A381" s="1895"/>
      <c r="B381" s="1895"/>
      <c r="C381" s="1895"/>
      <c r="D381" s="1895"/>
      <c r="E381" s="1895"/>
      <c r="F381" s="1895"/>
      <c r="G381" s="1895"/>
      <c r="H381" s="1895"/>
      <c r="I381" s="1895"/>
      <c r="J381" s="1895"/>
    </row>
    <row r="382" spans="1:10" ht="15.75" customHeight="1">
      <c r="A382" s="1895"/>
      <c r="B382" s="1895"/>
      <c r="C382" s="1895"/>
      <c r="D382" s="1895"/>
      <c r="E382" s="1895"/>
      <c r="F382" s="1895"/>
      <c r="G382" s="1895"/>
      <c r="H382" s="1895"/>
      <c r="I382" s="1895"/>
      <c r="J382" s="1895"/>
    </row>
    <row r="383" spans="1:10" ht="15.75" customHeight="1">
      <c r="A383" s="1895"/>
      <c r="B383" s="1895"/>
      <c r="C383" s="1895"/>
      <c r="D383" s="1895"/>
      <c r="E383" s="1895"/>
      <c r="F383" s="1895"/>
      <c r="G383" s="1895"/>
      <c r="H383" s="1895"/>
      <c r="I383" s="1895"/>
      <c r="J383" s="1895"/>
    </row>
    <row r="384" spans="1:10" ht="15.75" customHeight="1">
      <c r="A384" s="1895"/>
      <c r="B384" s="1895"/>
      <c r="C384" s="1895"/>
      <c r="D384" s="1895"/>
      <c r="E384" s="1895"/>
      <c r="F384" s="1895"/>
      <c r="G384" s="1895"/>
      <c r="H384" s="1895"/>
      <c r="I384" s="1895"/>
      <c r="J384" s="1895"/>
    </row>
    <row r="385" spans="1:10" ht="15.75" customHeight="1">
      <c r="A385" s="1895"/>
      <c r="B385" s="1895"/>
      <c r="C385" s="1895"/>
      <c r="D385" s="1895"/>
      <c r="E385" s="1895"/>
      <c r="F385" s="1895"/>
      <c r="G385" s="1895"/>
      <c r="H385" s="1895"/>
      <c r="I385" s="1895"/>
      <c r="J385" s="1895"/>
    </row>
    <row r="386" spans="1:10" ht="15.75" customHeight="1">
      <c r="A386" s="1895"/>
      <c r="B386" s="1895"/>
      <c r="C386" s="1895"/>
      <c r="D386" s="1895"/>
      <c r="E386" s="1895"/>
      <c r="F386" s="1895"/>
      <c r="G386" s="1895"/>
      <c r="H386" s="1895"/>
      <c r="I386" s="1895"/>
      <c r="J386" s="1895"/>
    </row>
    <row r="387" spans="1:10" ht="15.75" customHeight="1">
      <c r="A387" s="1895"/>
      <c r="B387" s="1895"/>
      <c r="C387" s="1895"/>
      <c r="D387" s="1895"/>
      <c r="E387" s="1895"/>
      <c r="F387" s="1895"/>
      <c r="G387" s="1895"/>
      <c r="H387" s="1895"/>
      <c r="I387" s="1895"/>
      <c r="J387" s="1895"/>
    </row>
    <row r="388" spans="1:10" ht="15.75" customHeight="1">
      <c r="A388" s="1895"/>
      <c r="B388" s="1895"/>
      <c r="C388" s="1895"/>
      <c r="D388" s="1895"/>
      <c r="E388" s="1895"/>
      <c r="F388" s="1895"/>
      <c r="G388" s="1895"/>
      <c r="H388" s="1895"/>
      <c r="I388" s="1895"/>
      <c r="J388" s="1895"/>
    </row>
    <row r="389" spans="1:10" ht="15.75" customHeight="1">
      <c r="A389" s="1895"/>
      <c r="B389" s="1895"/>
      <c r="C389" s="1895"/>
      <c r="D389" s="1895"/>
      <c r="E389" s="1895"/>
      <c r="F389" s="1895"/>
      <c r="G389" s="1895"/>
      <c r="H389" s="1895"/>
      <c r="I389" s="1895"/>
      <c r="J389" s="1895"/>
    </row>
    <row r="390" spans="1:10" ht="15.75" customHeight="1">
      <c r="A390" s="1895"/>
      <c r="B390" s="1895"/>
      <c r="C390" s="1895"/>
      <c r="D390" s="1895"/>
      <c r="E390" s="1895"/>
      <c r="F390" s="1895"/>
      <c r="G390" s="1895"/>
      <c r="H390" s="1895"/>
      <c r="I390" s="1895"/>
      <c r="J390" s="1895"/>
    </row>
    <row r="391" spans="1:10" ht="15.75" customHeight="1">
      <c r="A391" s="1895"/>
      <c r="B391" s="1895"/>
      <c r="C391" s="1895"/>
      <c r="D391" s="1895"/>
      <c r="E391" s="1895"/>
      <c r="F391" s="1895"/>
      <c r="G391" s="1895"/>
      <c r="H391" s="1895"/>
      <c r="I391" s="1895"/>
      <c r="J391" s="1895"/>
    </row>
    <row r="392" spans="1:10" ht="15.75" customHeight="1">
      <c r="A392" s="1895"/>
      <c r="B392" s="1895"/>
      <c r="C392" s="1895"/>
      <c r="D392" s="1895"/>
      <c r="E392" s="1895"/>
      <c r="F392" s="1895"/>
      <c r="G392" s="1895"/>
      <c r="H392" s="1895"/>
      <c r="I392" s="1895"/>
      <c r="J392" s="1895"/>
    </row>
    <row r="393" spans="1:10" ht="15.75" customHeight="1">
      <c r="A393" s="1895"/>
      <c r="B393" s="1895"/>
      <c r="C393" s="1895"/>
      <c r="D393" s="1895"/>
      <c r="E393" s="1895"/>
      <c r="F393" s="1895"/>
      <c r="G393" s="1895"/>
      <c r="H393" s="1895"/>
      <c r="I393" s="1895"/>
      <c r="J393" s="1895"/>
    </row>
    <row r="394" spans="1:10" ht="15.75" customHeight="1">
      <c r="A394" s="1895"/>
      <c r="B394" s="1895"/>
      <c r="C394" s="1895"/>
      <c r="D394" s="1895"/>
      <c r="E394" s="1895"/>
      <c r="F394" s="1895"/>
      <c r="G394" s="1895"/>
      <c r="H394" s="1895"/>
      <c r="I394" s="1895"/>
      <c r="J394" s="1895"/>
    </row>
    <row r="395" spans="1:10" ht="15.75" customHeight="1">
      <c r="A395" s="1895"/>
      <c r="B395" s="1895"/>
      <c r="C395" s="1895"/>
      <c r="D395" s="1895"/>
      <c r="E395" s="1895"/>
      <c r="F395" s="1895"/>
      <c r="G395" s="1895"/>
      <c r="H395" s="1895"/>
      <c r="I395" s="1895"/>
      <c r="J395" s="1895"/>
    </row>
    <row r="396" spans="1:10" ht="15.75" customHeight="1">
      <c r="A396" s="1895"/>
      <c r="B396" s="1895"/>
      <c r="C396" s="1895"/>
      <c r="D396" s="1895"/>
      <c r="E396" s="1895"/>
      <c r="F396" s="1895"/>
      <c r="G396" s="1895"/>
      <c r="H396" s="1895"/>
      <c r="I396" s="1895"/>
      <c r="J396" s="1895"/>
    </row>
    <row r="397" spans="1:10" ht="15.75" customHeight="1">
      <c r="A397" s="1895"/>
      <c r="B397" s="1895"/>
      <c r="C397" s="1895"/>
      <c r="D397" s="1895"/>
      <c r="E397" s="1895"/>
      <c r="F397" s="1895"/>
      <c r="G397" s="1895"/>
      <c r="H397" s="1895"/>
      <c r="I397" s="1895"/>
      <c r="J397" s="1895"/>
    </row>
    <row r="398" spans="1:10" ht="15.75" customHeight="1">
      <c r="A398" s="1895"/>
      <c r="B398" s="1895"/>
      <c r="C398" s="1895"/>
      <c r="D398" s="1895"/>
      <c r="E398" s="1895"/>
      <c r="F398" s="1895"/>
      <c r="G398" s="1895"/>
      <c r="H398" s="1895"/>
      <c r="I398" s="1895"/>
      <c r="J398" s="1895"/>
    </row>
    <row r="399" spans="1:10" ht="15.75" customHeight="1">
      <c r="A399" s="1895"/>
      <c r="B399" s="1895"/>
      <c r="C399" s="1895"/>
      <c r="D399" s="1895"/>
      <c r="E399" s="1895"/>
      <c r="F399" s="1895"/>
      <c r="G399" s="1895"/>
      <c r="H399" s="1895"/>
      <c r="I399" s="1895"/>
      <c r="J399" s="1895"/>
    </row>
    <row r="400" spans="1:10" ht="15.75" customHeight="1">
      <c r="A400" s="1895"/>
      <c r="B400" s="1895"/>
      <c r="C400" s="1895"/>
      <c r="D400" s="1895"/>
      <c r="E400" s="1895"/>
      <c r="F400" s="1895"/>
      <c r="G400" s="1895"/>
      <c r="H400" s="1895"/>
      <c r="I400" s="1895"/>
      <c r="J400" s="1895"/>
    </row>
    <row r="401" spans="1:10" ht="15.75" customHeight="1">
      <c r="A401" s="1895"/>
      <c r="B401" s="1895"/>
      <c r="C401" s="1895"/>
      <c r="D401" s="1895"/>
      <c r="E401" s="1895"/>
      <c r="F401" s="1895"/>
      <c r="G401" s="1895"/>
      <c r="H401" s="1895"/>
      <c r="I401" s="1895"/>
      <c r="J401" s="1895"/>
    </row>
    <row r="402" spans="1:10" ht="15.75" customHeight="1">
      <c r="A402" s="1895"/>
      <c r="B402" s="1895"/>
      <c r="C402" s="1895"/>
      <c r="D402" s="1895"/>
      <c r="E402" s="1895"/>
      <c r="F402" s="1895"/>
      <c r="G402" s="1895"/>
      <c r="H402" s="1895"/>
      <c r="I402" s="1895"/>
      <c r="J402" s="1895"/>
    </row>
    <row r="403" spans="1:10" ht="15.75" customHeight="1">
      <c r="A403" s="1895"/>
      <c r="B403" s="1895"/>
      <c r="C403" s="1895"/>
      <c r="D403" s="1895"/>
      <c r="E403" s="1895"/>
      <c r="F403" s="1895"/>
      <c r="G403" s="1895"/>
      <c r="H403" s="1895"/>
      <c r="I403" s="1895"/>
      <c r="J403" s="1895"/>
    </row>
    <row r="404" spans="1:10" ht="15.75" customHeight="1">
      <c r="A404" s="1895"/>
      <c r="B404" s="1895"/>
      <c r="C404" s="1895"/>
      <c r="D404" s="1895"/>
      <c r="E404" s="1895"/>
      <c r="F404" s="1895"/>
      <c r="G404" s="1895"/>
      <c r="H404" s="1895"/>
      <c r="I404" s="1895"/>
      <c r="J404" s="1895"/>
    </row>
    <row r="405" spans="1:10" ht="15.75" customHeight="1">
      <c r="A405" s="1895"/>
      <c r="B405" s="1895"/>
      <c r="C405" s="1895"/>
      <c r="D405" s="1895"/>
      <c r="E405" s="1895"/>
      <c r="F405" s="1895"/>
      <c r="G405" s="1895"/>
      <c r="H405" s="1895"/>
      <c r="I405" s="1895"/>
      <c r="J405" s="1895"/>
    </row>
    <row r="406" spans="1:10" ht="15.75" customHeight="1">
      <c r="A406" s="1895"/>
      <c r="B406" s="1895"/>
      <c r="C406" s="1895"/>
      <c r="D406" s="1895"/>
      <c r="E406" s="1895"/>
      <c r="F406" s="1895"/>
      <c r="G406" s="1895"/>
      <c r="H406" s="1895"/>
      <c r="I406" s="1895"/>
      <c r="J406" s="1895"/>
    </row>
    <row r="407" spans="1:10" ht="15.75" customHeight="1">
      <c r="A407" s="1895"/>
      <c r="B407" s="1895"/>
      <c r="C407" s="1895"/>
      <c r="D407" s="1895"/>
      <c r="E407" s="1895"/>
      <c r="F407" s="1895"/>
      <c r="G407" s="1895"/>
      <c r="H407" s="1895"/>
      <c r="I407" s="1895"/>
      <c r="J407" s="1895"/>
    </row>
    <row r="408" spans="1:10" ht="15.75" customHeight="1">
      <c r="A408" s="1895"/>
      <c r="B408" s="1895"/>
      <c r="C408" s="1895"/>
      <c r="D408" s="1895"/>
      <c r="E408" s="1895"/>
      <c r="F408" s="1895"/>
      <c r="G408" s="1895"/>
      <c r="H408" s="1895"/>
      <c r="I408" s="1895"/>
      <c r="J408" s="1895"/>
    </row>
    <row r="409" spans="1:10" ht="15.75" customHeight="1">
      <c r="A409" s="1895"/>
      <c r="B409" s="1895"/>
      <c r="C409" s="1895"/>
      <c r="D409" s="1895"/>
      <c r="E409" s="1895"/>
      <c r="F409" s="1895"/>
      <c r="G409" s="1895"/>
      <c r="H409" s="1895"/>
      <c r="I409" s="1895"/>
      <c r="J409" s="1895"/>
    </row>
    <row r="410" spans="1:10" ht="15.75" customHeight="1">
      <c r="A410" s="1895"/>
      <c r="B410" s="1895"/>
      <c r="C410" s="1895"/>
      <c r="D410" s="1895"/>
      <c r="E410" s="1895"/>
      <c r="F410" s="1895"/>
      <c r="G410" s="1895"/>
      <c r="H410" s="1895"/>
      <c r="I410" s="1895"/>
      <c r="J410" s="1895"/>
    </row>
    <row r="411" spans="1:10" ht="15.75" customHeight="1">
      <c r="A411" s="1895"/>
      <c r="B411" s="1895"/>
      <c r="C411" s="1895"/>
      <c r="D411" s="1895"/>
      <c r="E411" s="1895"/>
      <c r="F411" s="1895"/>
      <c r="G411" s="1895"/>
      <c r="H411" s="1895"/>
      <c r="I411" s="1895"/>
      <c r="J411" s="1895"/>
    </row>
    <row r="412" spans="1:10" ht="15.75" customHeight="1">
      <c r="A412" s="1895"/>
      <c r="B412" s="1895"/>
      <c r="C412" s="1895"/>
      <c r="D412" s="1895"/>
      <c r="E412" s="1895"/>
      <c r="F412" s="1895"/>
      <c r="G412" s="1895"/>
      <c r="H412" s="1895"/>
      <c r="I412" s="1895"/>
      <c r="J412" s="1895"/>
    </row>
    <row r="413" spans="1:10" ht="15.75" customHeight="1">
      <c r="A413" s="1895"/>
      <c r="B413" s="1895"/>
      <c r="C413" s="1895"/>
      <c r="D413" s="1895"/>
      <c r="E413" s="1895"/>
      <c r="F413" s="1895"/>
      <c r="G413" s="1895"/>
      <c r="H413" s="1895"/>
      <c r="I413" s="1895"/>
      <c r="J413" s="1895"/>
    </row>
    <row r="414" spans="1:10" ht="15.75" customHeight="1">
      <c r="A414" s="1895"/>
      <c r="B414" s="1895"/>
      <c r="C414" s="1895"/>
      <c r="D414" s="1895"/>
      <c r="E414" s="1895"/>
      <c r="F414" s="1895"/>
      <c r="G414" s="1895"/>
      <c r="H414" s="1895"/>
      <c r="I414" s="1895"/>
      <c r="J414" s="1895"/>
    </row>
    <row r="415" spans="1:10" ht="15.75" customHeight="1">
      <c r="A415" s="1895"/>
      <c r="B415" s="1895"/>
      <c r="C415" s="1895"/>
      <c r="D415" s="1895"/>
      <c r="E415" s="1895"/>
      <c r="F415" s="1895"/>
      <c r="G415" s="1895"/>
      <c r="H415" s="1895"/>
      <c r="I415" s="1895"/>
      <c r="J415" s="1895"/>
    </row>
    <row r="416" spans="1:10" ht="15.75" customHeight="1">
      <c r="A416" s="1895"/>
      <c r="B416" s="1895"/>
      <c r="C416" s="1895"/>
      <c r="D416" s="1895"/>
      <c r="E416" s="1895"/>
      <c r="F416" s="1895"/>
      <c r="G416" s="1895"/>
      <c r="H416" s="1895"/>
      <c r="I416" s="1895"/>
      <c r="J416" s="1895"/>
    </row>
    <row r="417" spans="1:10" ht="15.75" customHeight="1">
      <c r="A417" s="1895"/>
      <c r="B417" s="1895"/>
      <c r="C417" s="1895"/>
      <c r="D417" s="1895"/>
      <c r="E417" s="1895"/>
      <c r="F417" s="1895"/>
      <c r="G417" s="1895"/>
      <c r="H417" s="1895"/>
      <c r="I417" s="1895"/>
      <c r="J417" s="1895"/>
    </row>
    <row r="418" spans="1:10" ht="15.75" customHeight="1">
      <c r="A418" s="1895"/>
      <c r="B418" s="1895"/>
      <c r="C418" s="1895"/>
      <c r="D418" s="1895"/>
      <c r="E418" s="1895"/>
      <c r="F418" s="1895"/>
      <c r="G418" s="1895"/>
      <c r="H418" s="1895"/>
      <c r="I418" s="1895"/>
      <c r="J418" s="1895"/>
    </row>
    <row r="419" spans="1:10" ht="15.75" customHeight="1">
      <c r="A419" s="1895"/>
      <c r="B419" s="1895"/>
      <c r="C419" s="1895"/>
      <c r="D419" s="1895"/>
      <c r="E419" s="1895"/>
      <c r="F419" s="1895"/>
      <c r="G419" s="1895"/>
      <c r="H419" s="1895"/>
      <c r="I419" s="1895"/>
      <c r="J419" s="1895"/>
    </row>
    <row r="420" spans="1:10" ht="15.75" customHeight="1">
      <c r="A420" s="1895"/>
      <c r="B420" s="1895"/>
      <c r="C420" s="1895"/>
      <c r="D420" s="1895"/>
      <c r="E420" s="1895"/>
      <c r="F420" s="1895"/>
      <c r="G420" s="1895"/>
      <c r="H420" s="1895"/>
      <c r="I420" s="1895"/>
      <c r="J420" s="1895"/>
    </row>
    <row r="421" spans="1:10" ht="15.75" customHeight="1">
      <c r="A421" s="1895"/>
      <c r="B421" s="1895"/>
      <c r="C421" s="1895"/>
      <c r="D421" s="1895"/>
      <c r="E421" s="1895"/>
      <c r="F421" s="1895"/>
      <c r="G421" s="1895"/>
      <c r="H421" s="1895"/>
      <c r="I421" s="1895"/>
      <c r="J421" s="1895"/>
    </row>
    <row r="422" spans="1:10" ht="15.75" customHeight="1">
      <c r="A422" s="1895"/>
      <c r="B422" s="1895"/>
      <c r="C422" s="1895"/>
      <c r="D422" s="1895"/>
      <c r="E422" s="1895"/>
      <c r="F422" s="1895"/>
      <c r="G422" s="1895"/>
      <c r="H422" s="1895"/>
      <c r="I422" s="1895"/>
      <c r="J422" s="1895"/>
    </row>
    <row r="423" spans="1:10" ht="15.75" customHeight="1">
      <c r="A423" s="1895"/>
      <c r="B423" s="1895"/>
      <c r="C423" s="1895"/>
      <c r="D423" s="1895"/>
      <c r="E423" s="1895"/>
      <c r="F423" s="1895"/>
      <c r="G423" s="1895"/>
      <c r="H423" s="1895"/>
      <c r="I423" s="1895"/>
      <c r="J423" s="1895"/>
    </row>
    <row r="424" spans="1:10" ht="15.75" customHeight="1">
      <c r="A424" s="1895"/>
      <c r="B424" s="1895"/>
      <c r="C424" s="1895"/>
      <c r="D424" s="1895"/>
      <c r="E424" s="1895"/>
      <c r="F424" s="1895"/>
      <c r="G424" s="1895"/>
      <c r="H424" s="1895"/>
      <c r="I424" s="1895"/>
      <c r="J424" s="1895"/>
    </row>
    <row r="425" spans="1:10" ht="15.75" customHeight="1">
      <c r="A425" s="1895"/>
      <c r="B425" s="1895"/>
      <c r="C425" s="1895"/>
      <c r="D425" s="1895"/>
      <c r="E425" s="1895"/>
      <c r="F425" s="1895"/>
      <c r="G425" s="1895"/>
      <c r="H425" s="1895"/>
      <c r="I425" s="1895"/>
      <c r="J425" s="1895"/>
    </row>
    <row r="426" spans="1:10" ht="15.75" customHeight="1">
      <c r="A426" s="1895"/>
      <c r="B426" s="1895"/>
      <c r="C426" s="1895"/>
      <c r="D426" s="1895"/>
      <c r="E426" s="1895"/>
      <c r="F426" s="1895"/>
      <c r="G426" s="1895"/>
      <c r="H426" s="1895"/>
      <c r="I426" s="1895"/>
      <c r="J426" s="1895"/>
    </row>
    <row r="427" spans="1:10" ht="15.75" customHeight="1">
      <c r="A427" s="1895"/>
      <c r="B427" s="1895"/>
      <c r="C427" s="1895"/>
      <c r="D427" s="1895"/>
      <c r="E427" s="1895"/>
      <c r="F427" s="1895"/>
      <c r="G427" s="1895"/>
      <c r="H427" s="1895"/>
      <c r="I427" s="1895"/>
      <c r="J427" s="1895"/>
    </row>
    <row r="428" spans="1:10" ht="15.75" customHeight="1">
      <c r="A428" s="1895"/>
      <c r="B428" s="1895"/>
      <c r="C428" s="1895"/>
      <c r="D428" s="1895"/>
      <c r="E428" s="1895"/>
      <c r="F428" s="1895"/>
      <c r="G428" s="1895"/>
      <c r="H428" s="1895"/>
      <c r="I428" s="1895"/>
      <c r="J428" s="1895"/>
    </row>
    <row r="429" spans="1:10" ht="15.75" customHeight="1">
      <c r="A429" s="1895"/>
      <c r="B429" s="1895"/>
      <c r="C429" s="1895"/>
      <c r="D429" s="1895"/>
      <c r="E429" s="1895"/>
      <c r="F429" s="1895"/>
      <c r="G429" s="1895"/>
      <c r="H429" s="1895"/>
      <c r="I429" s="1895"/>
      <c r="J429" s="1895"/>
    </row>
    <row r="430" spans="1:10" ht="15.75" customHeight="1">
      <c r="A430" s="1895"/>
      <c r="B430" s="1895"/>
      <c r="C430" s="1895"/>
      <c r="D430" s="1895"/>
      <c r="E430" s="1895"/>
      <c r="F430" s="1895"/>
      <c r="G430" s="1895"/>
      <c r="H430" s="1895"/>
      <c r="I430" s="1895"/>
      <c r="J430" s="1895"/>
    </row>
    <row r="431" spans="1:10" ht="15.75" customHeight="1">
      <c r="A431" s="1895"/>
      <c r="B431" s="1895"/>
      <c r="C431" s="1895"/>
      <c r="D431" s="1895"/>
      <c r="E431" s="1895"/>
      <c r="F431" s="1895"/>
      <c r="G431" s="1895"/>
      <c r="H431" s="1895"/>
      <c r="I431" s="1895"/>
      <c r="J431" s="1895"/>
    </row>
    <row r="432" spans="1:10" ht="15.75" customHeight="1">
      <c r="A432" s="1895"/>
      <c r="B432" s="1895"/>
      <c r="C432" s="1895"/>
      <c r="D432" s="1895"/>
      <c r="E432" s="1895"/>
      <c r="F432" s="1895"/>
      <c r="G432" s="1895"/>
      <c r="H432" s="1895"/>
      <c r="I432" s="1895"/>
      <c r="J432" s="1895"/>
    </row>
    <row r="433" spans="1:10" ht="15.75" customHeight="1">
      <c r="A433" s="1895"/>
      <c r="B433" s="1895"/>
      <c r="C433" s="1895"/>
      <c r="D433" s="1895"/>
      <c r="E433" s="1895"/>
      <c r="F433" s="1895"/>
      <c r="G433" s="1895"/>
      <c r="H433" s="1895"/>
      <c r="I433" s="1895"/>
      <c r="J433" s="1895"/>
    </row>
    <row r="434" spans="1:10" ht="15.75" customHeight="1">
      <c r="A434" s="1895"/>
      <c r="B434" s="1895"/>
      <c r="C434" s="1895"/>
      <c r="D434" s="1895"/>
      <c r="E434" s="1895"/>
      <c r="F434" s="1895"/>
      <c r="G434" s="1895"/>
      <c r="H434" s="1895"/>
      <c r="I434" s="1895"/>
      <c r="J434" s="1895"/>
    </row>
    <row r="435" spans="1:10" ht="15.75" customHeight="1">
      <c r="A435" s="1895"/>
      <c r="B435" s="1895"/>
      <c r="C435" s="1895"/>
      <c r="D435" s="1895"/>
      <c r="E435" s="1895"/>
      <c r="F435" s="1895"/>
      <c r="G435" s="1895"/>
      <c r="H435" s="1895"/>
      <c r="I435" s="1895"/>
      <c r="J435" s="1895"/>
    </row>
    <row r="436" spans="1:10" ht="15.75" customHeight="1">
      <c r="A436" s="1895"/>
      <c r="B436" s="1895"/>
      <c r="C436" s="1895"/>
      <c r="D436" s="1895"/>
      <c r="E436" s="1895"/>
      <c r="F436" s="1895"/>
      <c r="G436" s="1895"/>
      <c r="H436" s="1895"/>
      <c r="I436" s="1895"/>
      <c r="J436" s="1895"/>
    </row>
    <row r="437" spans="1:10" ht="15.75" customHeight="1">
      <c r="A437" s="1895"/>
      <c r="B437" s="1895"/>
      <c r="C437" s="1895"/>
      <c r="D437" s="1895"/>
      <c r="E437" s="1895"/>
      <c r="F437" s="1895"/>
      <c r="G437" s="1895"/>
      <c r="H437" s="1895"/>
      <c r="I437" s="1895"/>
      <c r="J437" s="1895"/>
    </row>
    <row r="438" spans="1:10" ht="15.75" customHeight="1">
      <c r="A438" s="1895"/>
      <c r="B438" s="1895"/>
      <c r="C438" s="1895"/>
      <c r="D438" s="1895"/>
      <c r="E438" s="1895"/>
      <c r="F438" s="1895"/>
      <c r="G438" s="1895"/>
      <c r="H438" s="1895"/>
      <c r="I438" s="1895"/>
      <c r="J438" s="1895"/>
    </row>
    <row r="439" spans="1:10" ht="15.75" customHeight="1">
      <c r="A439" s="1895"/>
      <c r="B439" s="1895"/>
      <c r="C439" s="1895"/>
      <c r="D439" s="1895"/>
      <c r="E439" s="1895"/>
      <c r="F439" s="1895"/>
      <c r="G439" s="1895"/>
      <c r="H439" s="1895"/>
      <c r="I439" s="1895"/>
      <c r="J439" s="1895"/>
    </row>
    <row r="440" spans="1:10" ht="15.75" customHeight="1">
      <c r="A440" s="1895"/>
      <c r="B440" s="1895"/>
      <c r="C440" s="1895"/>
      <c r="D440" s="1895"/>
      <c r="E440" s="1895"/>
      <c r="F440" s="1895"/>
      <c r="G440" s="1895"/>
      <c r="H440" s="1895"/>
      <c r="I440" s="1895"/>
      <c r="J440" s="1895"/>
    </row>
    <row r="441" spans="1:10" ht="15.75" customHeight="1">
      <c r="A441" s="1895"/>
      <c r="B441" s="1895"/>
      <c r="C441" s="1895"/>
      <c r="D441" s="1895"/>
      <c r="E441" s="1895"/>
      <c r="F441" s="1895"/>
      <c r="G441" s="1895"/>
      <c r="H441" s="1895"/>
      <c r="I441" s="1895"/>
      <c r="J441" s="1895"/>
    </row>
    <row r="442" spans="1:10" ht="15.75" customHeight="1">
      <c r="A442" s="1895"/>
      <c r="B442" s="1895"/>
      <c r="C442" s="1895"/>
      <c r="D442" s="1895"/>
      <c r="E442" s="1895"/>
      <c r="F442" s="1895"/>
      <c r="G442" s="1895"/>
      <c r="H442" s="1895"/>
      <c r="I442" s="1895"/>
      <c r="J442" s="1895"/>
    </row>
    <row r="443" spans="1:10" ht="15.75" customHeight="1">
      <c r="A443" s="1895"/>
      <c r="B443" s="1895"/>
      <c r="C443" s="1895"/>
      <c r="D443" s="1895"/>
      <c r="E443" s="1895"/>
      <c r="F443" s="1895"/>
      <c r="G443" s="1895"/>
      <c r="H443" s="1895"/>
      <c r="I443" s="1895"/>
      <c r="J443" s="1895"/>
    </row>
    <row r="444" spans="1:10" ht="15.75" customHeight="1">
      <c r="A444" s="1895"/>
      <c r="B444" s="1895"/>
      <c r="C444" s="1895"/>
      <c r="D444" s="1895"/>
      <c r="E444" s="1895"/>
      <c r="F444" s="1895"/>
      <c r="G444" s="1895"/>
      <c r="H444" s="1895"/>
      <c r="I444" s="1895"/>
      <c r="J444" s="1895"/>
    </row>
    <row r="445" spans="1:10" ht="15.75" customHeight="1">
      <c r="A445" s="1895"/>
      <c r="B445" s="1895"/>
      <c r="C445" s="1895"/>
      <c r="D445" s="1895"/>
      <c r="E445" s="1895"/>
      <c r="F445" s="1895"/>
      <c r="G445" s="1895"/>
      <c r="H445" s="1895"/>
      <c r="I445" s="1895"/>
      <c r="J445" s="1895"/>
    </row>
    <row r="446" spans="1:10" ht="15.75" customHeight="1">
      <c r="A446" s="1895"/>
      <c r="B446" s="1895"/>
      <c r="C446" s="1895"/>
      <c r="D446" s="1895"/>
      <c r="E446" s="1895"/>
      <c r="F446" s="1895"/>
      <c r="G446" s="1895"/>
      <c r="H446" s="1895"/>
      <c r="I446" s="1895"/>
      <c r="J446" s="1895"/>
    </row>
    <row r="447" spans="1:10" ht="15.75" customHeight="1">
      <c r="A447" s="1895"/>
      <c r="B447" s="1895"/>
      <c r="C447" s="1895"/>
      <c r="D447" s="1895"/>
      <c r="E447" s="1895"/>
      <c r="F447" s="1895"/>
      <c r="G447" s="1895"/>
      <c r="H447" s="1895"/>
      <c r="I447" s="1895"/>
      <c r="J447" s="1895"/>
    </row>
    <row r="448" spans="1:10" ht="15.75" customHeight="1">
      <c r="A448" s="1895"/>
      <c r="B448" s="1895"/>
      <c r="C448" s="1895"/>
      <c r="D448" s="1895"/>
      <c r="E448" s="1895"/>
      <c r="F448" s="1895"/>
      <c r="G448" s="1895"/>
      <c r="H448" s="1895"/>
      <c r="I448" s="1895"/>
      <c r="J448" s="1895"/>
    </row>
    <row r="449" spans="1:10" ht="15.75" customHeight="1">
      <c r="A449" s="1895"/>
      <c r="B449" s="1895"/>
      <c r="C449" s="1895"/>
      <c r="D449" s="1895"/>
      <c r="E449" s="1895"/>
      <c r="F449" s="1895"/>
      <c r="G449" s="1895"/>
      <c r="H449" s="1895"/>
      <c r="I449" s="1895"/>
      <c r="J449" s="1895"/>
    </row>
    <row r="450" spans="1:10" ht="15.75" customHeight="1">
      <c r="A450" s="1895"/>
      <c r="B450" s="1895"/>
      <c r="C450" s="1895"/>
      <c r="D450" s="1895"/>
      <c r="E450" s="1895"/>
      <c r="F450" s="1895"/>
      <c r="G450" s="1895"/>
      <c r="H450" s="1895"/>
      <c r="I450" s="1895"/>
      <c r="J450" s="1895"/>
    </row>
    <row r="451" spans="1:10" ht="15.75" customHeight="1">
      <c r="A451" s="1895"/>
      <c r="B451" s="1895"/>
      <c r="C451" s="1895"/>
      <c r="D451" s="1895"/>
      <c r="E451" s="1895"/>
      <c r="F451" s="1895"/>
      <c r="G451" s="1895"/>
      <c r="H451" s="1895"/>
      <c r="I451" s="1895"/>
      <c r="J451" s="1895"/>
    </row>
    <row r="452" spans="1:10" ht="15.75" customHeight="1">
      <c r="A452" s="1895"/>
      <c r="B452" s="1895"/>
      <c r="C452" s="1895"/>
      <c r="D452" s="1895"/>
      <c r="E452" s="1895"/>
      <c r="F452" s="1895"/>
      <c r="G452" s="1895"/>
      <c r="H452" s="1895"/>
      <c r="I452" s="1895"/>
      <c r="J452" s="1895"/>
    </row>
    <row r="453" spans="1:10" ht="15.75" customHeight="1">
      <c r="A453" s="1895"/>
      <c r="B453" s="1895"/>
      <c r="C453" s="1895"/>
      <c r="D453" s="1895"/>
      <c r="E453" s="1895"/>
      <c r="F453" s="1895"/>
      <c r="G453" s="1895"/>
      <c r="H453" s="1895"/>
      <c r="I453" s="1895"/>
      <c r="J453" s="1895"/>
    </row>
    <row r="454" spans="1:10" ht="15.75" customHeight="1">
      <c r="A454" s="1895"/>
      <c r="B454" s="1895"/>
      <c r="C454" s="1895"/>
      <c r="D454" s="1895"/>
      <c r="E454" s="1895"/>
      <c r="F454" s="1895"/>
      <c r="G454" s="1895"/>
      <c r="H454" s="1895"/>
      <c r="I454" s="1895"/>
      <c r="J454" s="1895"/>
    </row>
    <row r="455" spans="1:10" ht="15.75" customHeight="1">
      <c r="A455" s="1895"/>
      <c r="B455" s="1895"/>
      <c r="C455" s="1895"/>
      <c r="D455" s="1895"/>
      <c r="E455" s="1895"/>
      <c r="F455" s="1895"/>
      <c r="G455" s="1895"/>
      <c r="H455" s="1895"/>
      <c r="I455" s="1895"/>
      <c r="J455" s="1895"/>
    </row>
    <row r="456" spans="1:10" ht="15.75" customHeight="1">
      <c r="A456" s="1895"/>
      <c r="B456" s="1895"/>
      <c r="C456" s="1895"/>
      <c r="D456" s="1895"/>
      <c r="E456" s="1895"/>
      <c r="F456" s="1895"/>
      <c r="G456" s="1895"/>
      <c r="H456" s="1895"/>
      <c r="I456" s="1895"/>
      <c r="J456" s="1895"/>
    </row>
    <row r="457" spans="1:10" ht="15.75" customHeight="1">
      <c r="A457" s="1895"/>
      <c r="B457" s="1895"/>
      <c r="C457" s="1895"/>
      <c r="D457" s="1895"/>
      <c r="E457" s="1895"/>
      <c r="F457" s="1895"/>
      <c r="G457" s="1895"/>
      <c r="H457" s="1895"/>
      <c r="I457" s="1895"/>
      <c r="J457" s="1895"/>
    </row>
    <row r="458" spans="1:10" ht="15.75" customHeight="1">
      <c r="A458" s="1895"/>
      <c r="B458" s="1895"/>
      <c r="C458" s="1895"/>
      <c r="D458" s="1895"/>
      <c r="E458" s="1895"/>
      <c r="F458" s="1895"/>
      <c r="G458" s="1895"/>
      <c r="H458" s="1895"/>
      <c r="I458" s="1895"/>
      <c r="J458" s="1895"/>
    </row>
    <row r="459" spans="1:10" ht="15.75" customHeight="1">
      <c r="A459" s="1895"/>
      <c r="B459" s="1895"/>
      <c r="C459" s="1895"/>
      <c r="D459" s="1895"/>
      <c r="E459" s="1895"/>
      <c r="F459" s="1895"/>
      <c r="G459" s="1895"/>
      <c r="H459" s="1895"/>
      <c r="I459" s="1895"/>
      <c r="J459" s="1895"/>
    </row>
    <row r="460" spans="1:10" ht="15.75" customHeight="1">
      <c r="A460" s="1895"/>
      <c r="B460" s="1895"/>
      <c r="C460" s="1895"/>
      <c r="D460" s="1895"/>
      <c r="E460" s="1895"/>
      <c r="F460" s="1895"/>
      <c r="G460" s="1895"/>
      <c r="H460" s="1895"/>
      <c r="I460" s="1895"/>
      <c r="J460" s="1895"/>
    </row>
    <row r="461" spans="1:10" ht="15.75" customHeight="1">
      <c r="A461" s="1895"/>
      <c r="B461" s="1895"/>
      <c r="C461" s="1895"/>
      <c r="D461" s="1895"/>
      <c r="E461" s="1895"/>
      <c r="F461" s="1895"/>
      <c r="G461" s="1895"/>
      <c r="H461" s="1895"/>
      <c r="I461" s="1895"/>
      <c r="J461" s="1895"/>
    </row>
    <row r="462" spans="1:10" ht="15.75" customHeight="1">
      <c r="A462" s="1895"/>
      <c r="B462" s="1895"/>
      <c r="C462" s="1895"/>
      <c r="D462" s="1895"/>
      <c r="E462" s="1895"/>
      <c r="F462" s="1895"/>
      <c r="G462" s="1895"/>
      <c r="H462" s="1895"/>
      <c r="I462" s="1895"/>
      <c r="J462" s="1895"/>
    </row>
    <row r="463" spans="1:10" ht="15.75" customHeight="1">
      <c r="A463" s="1895"/>
      <c r="B463" s="1895"/>
      <c r="C463" s="1895"/>
      <c r="D463" s="1895"/>
      <c r="E463" s="1895"/>
      <c r="F463" s="1895"/>
      <c r="G463" s="1895"/>
      <c r="H463" s="1895"/>
      <c r="I463" s="1895"/>
      <c r="J463" s="1895"/>
    </row>
    <row r="464" spans="1:10" ht="15.75" customHeight="1">
      <c r="A464" s="1895"/>
      <c r="B464" s="1895"/>
      <c r="C464" s="1895"/>
      <c r="D464" s="1895"/>
      <c r="E464" s="1895"/>
      <c r="F464" s="1895"/>
      <c r="G464" s="1895"/>
      <c r="H464" s="1895"/>
      <c r="I464" s="1895"/>
      <c r="J464" s="1895"/>
    </row>
    <row r="465" spans="1:10" ht="15.75" customHeight="1">
      <c r="A465" s="1895"/>
      <c r="B465" s="1895"/>
      <c r="C465" s="1895"/>
      <c r="D465" s="1895"/>
      <c r="E465" s="1895"/>
      <c r="F465" s="1895"/>
      <c r="G465" s="1895"/>
      <c r="H465" s="1895"/>
      <c r="I465" s="1895"/>
      <c r="J465" s="1895"/>
    </row>
    <row r="466" spans="1:10" ht="15.75" customHeight="1">
      <c r="A466" s="1895"/>
      <c r="B466" s="1895"/>
      <c r="C466" s="1895"/>
      <c r="D466" s="1895"/>
      <c r="E466" s="1895"/>
      <c r="F466" s="1895"/>
      <c r="G466" s="1895"/>
      <c r="H466" s="1895"/>
      <c r="I466" s="1895"/>
      <c r="J466" s="1895"/>
    </row>
    <row r="467" spans="1:10" ht="15.75" customHeight="1">
      <c r="A467" s="1895"/>
      <c r="B467" s="1895"/>
      <c r="C467" s="1895"/>
      <c r="D467" s="1895"/>
      <c r="E467" s="1895"/>
      <c r="F467" s="1895"/>
      <c r="G467" s="1895"/>
      <c r="H467" s="1895"/>
      <c r="I467" s="1895"/>
      <c r="J467" s="1895"/>
    </row>
    <row r="468" spans="1:10" ht="15.75" customHeight="1">
      <c r="A468" s="1895"/>
      <c r="B468" s="1895"/>
      <c r="C468" s="1895"/>
      <c r="D468" s="1895"/>
      <c r="E468" s="1895"/>
      <c r="F468" s="1895"/>
      <c r="G468" s="1895"/>
      <c r="H468" s="1895"/>
      <c r="I468" s="1895"/>
      <c r="J468" s="1895"/>
    </row>
    <row r="469" spans="1:10" ht="15.75" customHeight="1">
      <c r="A469" s="1895"/>
      <c r="B469" s="1895"/>
      <c r="C469" s="1895"/>
      <c r="D469" s="1895"/>
      <c r="E469" s="1895"/>
      <c r="F469" s="1895"/>
      <c r="G469" s="1895"/>
      <c r="H469" s="1895"/>
      <c r="I469" s="1895"/>
      <c r="J469" s="1895"/>
    </row>
    <row r="470" spans="1:10" ht="15.75" customHeight="1">
      <c r="A470" s="1895"/>
      <c r="B470" s="1895"/>
      <c r="C470" s="1895"/>
      <c r="D470" s="1895"/>
      <c r="E470" s="1895"/>
      <c r="F470" s="1895"/>
      <c r="G470" s="1895"/>
      <c r="H470" s="1895"/>
      <c r="I470" s="1895"/>
      <c r="J470" s="1895"/>
    </row>
    <row r="471" spans="1:10" ht="15.75" customHeight="1">
      <c r="A471" s="1895"/>
      <c r="B471" s="1895"/>
      <c r="C471" s="1895"/>
      <c r="D471" s="1895"/>
      <c r="E471" s="1895"/>
      <c r="F471" s="1895"/>
      <c r="G471" s="1895"/>
      <c r="H471" s="1895"/>
      <c r="I471" s="1895"/>
      <c r="J471" s="1895"/>
    </row>
    <row r="472" spans="1:10" ht="15.75" customHeight="1">
      <c r="A472" s="1895"/>
      <c r="B472" s="1895"/>
      <c r="C472" s="1895"/>
      <c r="D472" s="1895"/>
      <c r="E472" s="1895"/>
      <c r="F472" s="1895"/>
      <c r="G472" s="1895"/>
      <c r="H472" s="1895"/>
      <c r="I472" s="1895"/>
      <c r="J472" s="1895"/>
    </row>
    <row r="473" spans="1:10" ht="15.75" customHeight="1">
      <c r="A473" s="1895"/>
      <c r="B473" s="1895"/>
      <c r="C473" s="1895"/>
      <c r="D473" s="1895"/>
      <c r="E473" s="1895"/>
      <c r="F473" s="1895"/>
      <c r="G473" s="1895"/>
      <c r="H473" s="1895"/>
      <c r="I473" s="1895"/>
      <c r="J473" s="1895"/>
    </row>
    <row r="474" spans="1:10" ht="15.75" customHeight="1">
      <c r="A474" s="1895"/>
      <c r="B474" s="1895"/>
      <c r="C474" s="1895"/>
      <c r="D474" s="1895"/>
      <c r="E474" s="1895"/>
      <c r="F474" s="1895"/>
      <c r="G474" s="1895"/>
      <c r="H474" s="1895"/>
      <c r="I474" s="1895"/>
      <c r="J474" s="1895"/>
    </row>
    <row r="475" spans="1:10" ht="15.75" customHeight="1">
      <c r="A475" s="1895"/>
      <c r="B475" s="1895"/>
      <c r="C475" s="1895"/>
      <c r="D475" s="1895"/>
      <c r="E475" s="1895"/>
      <c r="F475" s="1895"/>
      <c r="G475" s="1895"/>
      <c r="H475" s="1895"/>
      <c r="I475" s="1895"/>
      <c r="J475" s="1895"/>
    </row>
    <row r="476" spans="1:10" ht="15.75" customHeight="1">
      <c r="A476" s="1895"/>
      <c r="B476" s="1895"/>
      <c r="C476" s="1895"/>
      <c r="D476" s="1895"/>
      <c r="E476" s="1895"/>
      <c r="F476" s="1895"/>
      <c r="G476" s="1895"/>
      <c r="H476" s="1895"/>
      <c r="I476" s="1895"/>
      <c r="J476" s="1895"/>
    </row>
    <row r="477" spans="1:10" ht="15.75" customHeight="1">
      <c r="A477" s="1895"/>
      <c r="B477" s="1895"/>
      <c r="C477" s="1895"/>
      <c r="D477" s="1895"/>
      <c r="E477" s="1895"/>
      <c r="F477" s="1895"/>
      <c r="G477" s="1895"/>
      <c r="H477" s="1895"/>
      <c r="I477" s="1895"/>
      <c r="J477" s="1895"/>
    </row>
    <row r="478" spans="1:10" ht="15.75" customHeight="1">
      <c r="A478" s="1895"/>
      <c r="B478" s="1895"/>
      <c r="C478" s="1895"/>
      <c r="D478" s="1895"/>
      <c r="E478" s="1895"/>
      <c r="F478" s="1895"/>
      <c r="G478" s="1895"/>
      <c r="H478" s="1895"/>
      <c r="I478" s="1895"/>
      <c r="J478" s="1895"/>
    </row>
    <row r="479" spans="1:10" ht="15.75" customHeight="1">
      <c r="A479" s="1895"/>
      <c r="B479" s="1895"/>
      <c r="C479" s="1895"/>
      <c r="D479" s="1895"/>
      <c r="E479" s="1895"/>
      <c r="F479" s="1895"/>
      <c r="G479" s="1895"/>
      <c r="H479" s="1895"/>
      <c r="I479" s="1895"/>
      <c r="J479" s="1895"/>
    </row>
    <row r="480" spans="1:10" ht="15.75" customHeight="1">
      <c r="A480" s="1895"/>
      <c r="B480" s="1895"/>
      <c r="C480" s="1895"/>
      <c r="D480" s="1895"/>
      <c r="E480" s="1895"/>
      <c r="F480" s="1895"/>
      <c r="G480" s="1895"/>
      <c r="H480" s="1895"/>
      <c r="I480" s="1895"/>
      <c r="J480" s="1895"/>
    </row>
    <row r="481" spans="1:10" ht="15.75" customHeight="1">
      <c r="A481" s="1895"/>
      <c r="B481" s="1895"/>
      <c r="C481" s="1895"/>
      <c r="D481" s="1895"/>
      <c r="E481" s="1895"/>
      <c r="F481" s="1895"/>
      <c r="G481" s="1895"/>
      <c r="H481" s="1895"/>
      <c r="I481" s="1895"/>
      <c r="J481" s="1895"/>
    </row>
    <row r="482" spans="1:10" ht="15.75" customHeight="1">
      <c r="A482" s="1895"/>
      <c r="B482" s="1895"/>
      <c r="C482" s="1895"/>
      <c r="D482" s="1895"/>
      <c r="E482" s="1895"/>
      <c r="F482" s="1895"/>
      <c r="G482" s="1895"/>
      <c r="H482" s="1895"/>
      <c r="I482" s="1895"/>
      <c r="J482" s="1895"/>
    </row>
    <row r="483" spans="1:10" ht="15.75" customHeight="1">
      <c r="A483" s="1895"/>
      <c r="B483" s="1895"/>
      <c r="C483" s="1895"/>
      <c r="D483" s="1895"/>
      <c r="E483" s="1895"/>
      <c r="F483" s="1895"/>
      <c r="G483" s="1895"/>
      <c r="H483" s="1895"/>
      <c r="I483" s="1895"/>
      <c r="J483" s="1895"/>
    </row>
    <row r="484" spans="1:10" ht="15.75" customHeight="1">
      <c r="A484" s="1895"/>
      <c r="B484" s="1895"/>
      <c r="C484" s="1895"/>
      <c r="D484" s="1895"/>
      <c r="E484" s="1895"/>
      <c r="F484" s="1895"/>
      <c r="G484" s="1895"/>
      <c r="H484" s="1895"/>
      <c r="I484" s="1895"/>
      <c r="J484" s="1895"/>
    </row>
    <row r="485" spans="1:10" ht="15.75" customHeight="1">
      <c r="A485" s="1895"/>
      <c r="B485" s="1895"/>
      <c r="C485" s="1895"/>
      <c r="D485" s="1895"/>
      <c r="E485" s="1895"/>
      <c r="F485" s="1895"/>
      <c r="G485" s="1895"/>
      <c r="H485" s="1895"/>
      <c r="I485" s="1895"/>
      <c r="J485" s="1895"/>
    </row>
    <row r="486" spans="1:10" ht="15.75" customHeight="1">
      <c r="A486" s="1895"/>
      <c r="B486" s="1895"/>
      <c r="C486" s="1895"/>
      <c r="D486" s="1895"/>
      <c r="E486" s="1895"/>
      <c r="F486" s="1895"/>
      <c r="G486" s="1895"/>
      <c r="H486" s="1895"/>
      <c r="I486" s="1895"/>
      <c r="J486" s="1895"/>
    </row>
    <row r="487" spans="1:10" ht="15.75" customHeight="1">
      <c r="A487" s="1895"/>
      <c r="B487" s="1895"/>
      <c r="C487" s="1895"/>
      <c r="D487" s="1895"/>
      <c r="E487" s="1895"/>
      <c r="F487" s="1895"/>
      <c r="G487" s="1895"/>
      <c r="H487" s="1895"/>
      <c r="I487" s="1895"/>
      <c r="J487" s="1895"/>
    </row>
    <row r="488" spans="1:10" ht="15.75" customHeight="1">
      <c r="A488" s="1895"/>
      <c r="B488" s="1895"/>
      <c r="C488" s="1895"/>
      <c r="D488" s="1895"/>
      <c r="E488" s="1895"/>
      <c r="F488" s="1895"/>
      <c r="G488" s="1895"/>
      <c r="H488" s="1895"/>
      <c r="I488" s="1895"/>
      <c r="J488" s="1895"/>
    </row>
    <row r="489" spans="1:10" ht="15.75" customHeight="1">
      <c r="A489" s="1895"/>
      <c r="B489" s="1895"/>
      <c r="C489" s="1895"/>
      <c r="D489" s="1895"/>
      <c r="E489" s="1895"/>
      <c r="F489" s="1895"/>
      <c r="G489" s="1895"/>
      <c r="H489" s="1895"/>
      <c r="I489" s="1895"/>
      <c r="J489" s="1895"/>
    </row>
    <row r="490" spans="1:10" ht="15.75" customHeight="1">
      <c r="A490" s="1895"/>
      <c r="B490" s="1895"/>
      <c r="C490" s="1895"/>
      <c r="D490" s="1895"/>
      <c r="E490" s="1895"/>
      <c r="F490" s="1895"/>
      <c r="G490" s="1895"/>
      <c r="H490" s="1895"/>
      <c r="I490" s="1895"/>
      <c r="J490" s="1895"/>
    </row>
    <row r="491" spans="1:10" ht="15.75" customHeight="1">
      <c r="A491" s="1895"/>
      <c r="B491" s="1895"/>
      <c r="C491" s="1895"/>
      <c r="D491" s="1895"/>
      <c r="E491" s="1895"/>
      <c r="F491" s="1895"/>
      <c r="G491" s="1895"/>
      <c r="H491" s="1895"/>
      <c r="I491" s="1895"/>
      <c r="J491" s="1895"/>
    </row>
    <row r="492" spans="1:10" ht="15.75" customHeight="1">
      <c r="A492" s="1895"/>
      <c r="B492" s="1895"/>
      <c r="C492" s="1895"/>
      <c r="D492" s="1895"/>
      <c r="E492" s="1895"/>
      <c r="F492" s="1895"/>
      <c r="G492" s="1895"/>
      <c r="H492" s="1895"/>
      <c r="I492" s="1895"/>
      <c r="J492" s="1895"/>
    </row>
    <row r="493" spans="1:10" ht="15.75" customHeight="1">
      <c r="A493" s="1895"/>
      <c r="B493" s="1895"/>
      <c r="C493" s="1895"/>
      <c r="D493" s="1895"/>
      <c r="E493" s="1895"/>
      <c r="F493" s="1895"/>
      <c r="G493" s="1895"/>
      <c r="H493" s="1895"/>
      <c r="I493" s="1895"/>
      <c r="J493" s="1895"/>
    </row>
    <row r="494" spans="1:10" ht="15.75" customHeight="1">
      <c r="A494" s="1895"/>
      <c r="B494" s="1895"/>
      <c r="C494" s="1895"/>
      <c r="D494" s="1895"/>
      <c r="E494" s="1895"/>
      <c r="F494" s="1895"/>
      <c r="G494" s="1895"/>
      <c r="H494" s="1895"/>
      <c r="I494" s="1895"/>
      <c r="J494" s="1895"/>
    </row>
    <row r="495" spans="1:10" ht="15.75" customHeight="1">
      <c r="A495" s="1895"/>
      <c r="B495" s="1895"/>
      <c r="C495" s="1895"/>
      <c r="D495" s="1895"/>
      <c r="E495" s="1895"/>
      <c r="F495" s="1895"/>
      <c r="G495" s="1895"/>
      <c r="H495" s="1895"/>
      <c r="I495" s="1895"/>
      <c r="J495" s="1895"/>
    </row>
    <row r="496" spans="1:10" ht="15.75" customHeight="1">
      <c r="A496" s="1895"/>
      <c r="B496" s="1895"/>
      <c r="C496" s="1895"/>
      <c r="D496" s="1895"/>
      <c r="E496" s="1895"/>
      <c r="F496" s="1895"/>
      <c r="G496" s="1895"/>
      <c r="H496" s="1895"/>
      <c r="I496" s="1895"/>
      <c r="J496" s="1895"/>
    </row>
    <row r="497" spans="1:10" ht="15.75" customHeight="1">
      <c r="A497" s="1895"/>
      <c r="B497" s="1895"/>
      <c r="C497" s="1895"/>
      <c r="D497" s="1895"/>
      <c r="E497" s="1895"/>
      <c r="F497" s="1895"/>
      <c r="G497" s="1895"/>
      <c r="H497" s="1895"/>
      <c r="I497" s="1895"/>
      <c r="J497" s="1895"/>
    </row>
    <row r="498" spans="1:10" ht="15.75" customHeight="1">
      <c r="A498" s="1895"/>
      <c r="B498" s="1895"/>
      <c r="C498" s="1895"/>
      <c r="D498" s="1895"/>
      <c r="E498" s="1895"/>
      <c r="F498" s="1895"/>
      <c r="G498" s="1895"/>
      <c r="H498" s="1895"/>
      <c r="I498" s="1895"/>
      <c r="J498" s="1895"/>
    </row>
    <row r="499" spans="1:10" ht="15.75" customHeight="1">
      <c r="A499" s="1895"/>
      <c r="B499" s="1895"/>
      <c r="C499" s="1895"/>
      <c r="D499" s="1895"/>
      <c r="E499" s="1895"/>
      <c r="F499" s="1895"/>
      <c r="G499" s="1895"/>
      <c r="H499" s="1895"/>
      <c r="I499" s="1895"/>
      <c r="J499" s="1895"/>
    </row>
    <row r="500" spans="1:10" ht="15.75" customHeight="1">
      <c r="A500" s="1895"/>
      <c r="B500" s="1895"/>
      <c r="C500" s="1895"/>
      <c r="D500" s="1895"/>
      <c r="E500" s="1895"/>
      <c r="F500" s="1895"/>
      <c r="G500" s="1895"/>
      <c r="H500" s="1895"/>
      <c r="I500" s="1895"/>
      <c r="J500" s="1895"/>
    </row>
    <row r="501" spans="1:10" ht="15.75" customHeight="1">
      <c r="A501" s="1895"/>
      <c r="B501" s="1895"/>
      <c r="C501" s="1895"/>
      <c r="D501" s="1895"/>
      <c r="E501" s="1895"/>
      <c r="F501" s="1895"/>
      <c r="G501" s="1895"/>
      <c r="H501" s="1895"/>
      <c r="I501" s="1895"/>
      <c r="J501" s="1895"/>
    </row>
    <row r="502" spans="1:10" ht="15.75" customHeight="1">
      <c r="A502" s="1895"/>
      <c r="B502" s="1895"/>
      <c r="C502" s="1895"/>
      <c r="D502" s="1895"/>
      <c r="E502" s="1895"/>
      <c r="F502" s="1895"/>
      <c r="G502" s="1895"/>
      <c r="H502" s="1895"/>
      <c r="I502" s="1895"/>
      <c r="J502" s="1895"/>
    </row>
    <row r="503" spans="1:10" ht="15.75" customHeight="1">
      <c r="A503" s="1895"/>
      <c r="B503" s="1895"/>
      <c r="C503" s="1895"/>
      <c r="D503" s="1895"/>
      <c r="E503" s="1895"/>
      <c r="F503" s="1895"/>
      <c r="G503" s="1895"/>
      <c r="H503" s="1895"/>
      <c r="I503" s="1895"/>
      <c r="J503" s="1895"/>
    </row>
    <row r="504" spans="1:10" ht="15.75" customHeight="1">
      <c r="A504" s="1895"/>
      <c r="B504" s="1895"/>
      <c r="C504" s="1895"/>
      <c r="D504" s="1895"/>
      <c r="E504" s="1895"/>
      <c r="F504" s="1895"/>
      <c r="G504" s="1895"/>
      <c r="H504" s="1895"/>
      <c r="I504" s="1895"/>
      <c r="J504" s="1895"/>
    </row>
    <row r="505" spans="1:10" ht="15.75" customHeight="1">
      <c r="A505" s="1895"/>
      <c r="B505" s="1895"/>
      <c r="C505" s="1895"/>
      <c r="D505" s="1895"/>
      <c r="E505" s="1895"/>
      <c r="F505" s="1895"/>
      <c r="G505" s="1895"/>
      <c r="H505" s="1895"/>
      <c r="I505" s="1895"/>
      <c r="J505" s="1895"/>
    </row>
    <row r="506" spans="1:10" ht="15.75" customHeight="1">
      <c r="A506" s="1895"/>
      <c r="B506" s="1895"/>
      <c r="C506" s="1895"/>
      <c r="D506" s="1895"/>
      <c r="E506" s="1895"/>
      <c r="F506" s="1895"/>
      <c r="G506" s="1895"/>
      <c r="H506" s="1895"/>
      <c r="I506" s="1895"/>
      <c r="J506" s="1895"/>
    </row>
    <row r="507" spans="1:10" ht="15.75" customHeight="1">
      <c r="A507" s="1895"/>
      <c r="B507" s="1895"/>
      <c r="C507" s="1895"/>
      <c r="D507" s="1895"/>
      <c r="E507" s="1895"/>
      <c r="F507" s="1895"/>
      <c r="G507" s="1895"/>
      <c r="H507" s="1895"/>
      <c r="I507" s="1895"/>
      <c r="J507" s="1895"/>
    </row>
    <row r="508" spans="1:10" ht="15.75" customHeight="1">
      <c r="A508" s="1895"/>
      <c r="B508" s="1895"/>
      <c r="C508" s="1895"/>
      <c r="D508" s="1895"/>
      <c r="E508" s="1895"/>
      <c r="F508" s="1895"/>
      <c r="G508" s="1895"/>
      <c r="H508" s="1895"/>
      <c r="I508" s="1895"/>
      <c r="J508" s="1895"/>
    </row>
    <row r="509" spans="1:10" ht="15.75" customHeight="1">
      <c r="A509" s="1895"/>
      <c r="B509" s="1895"/>
      <c r="C509" s="1895"/>
      <c r="D509" s="1895"/>
      <c r="E509" s="1895"/>
      <c r="F509" s="1895"/>
      <c r="G509" s="1895"/>
      <c r="H509" s="1895"/>
      <c r="I509" s="1895"/>
      <c r="J509" s="1895"/>
    </row>
    <row r="510" spans="1:10" ht="15.75" customHeight="1">
      <c r="A510" s="1895"/>
      <c r="B510" s="1895"/>
      <c r="C510" s="1895"/>
      <c r="D510" s="1895"/>
      <c r="E510" s="1895"/>
      <c r="F510" s="1895"/>
      <c r="G510" s="1895"/>
      <c r="H510" s="1895"/>
      <c r="I510" s="1895"/>
      <c r="J510" s="1895"/>
    </row>
    <row r="511" spans="1:10" ht="15.75" customHeight="1">
      <c r="A511" s="1895"/>
      <c r="B511" s="1895"/>
      <c r="C511" s="1895"/>
      <c r="D511" s="1895"/>
      <c r="E511" s="1895"/>
      <c r="F511" s="1895"/>
      <c r="G511" s="1895"/>
      <c r="H511" s="1895"/>
      <c r="I511" s="1895"/>
      <c r="J511" s="1895"/>
    </row>
    <row r="512" spans="1:10" ht="15.75" customHeight="1">
      <c r="A512" s="1895"/>
      <c r="B512" s="1895"/>
      <c r="C512" s="1895"/>
      <c r="D512" s="1895"/>
      <c r="E512" s="1895"/>
      <c r="F512" s="1895"/>
      <c r="G512" s="1895"/>
      <c r="H512" s="1895"/>
      <c r="I512" s="1895"/>
      <c r="J512" s="1895"/>
    </row>
    <row r="513" spans="1:10" ht="15.75" customHeight="1">
      <c r="A513" s="1895"/>
      <c r="B513" s="1895"/>
      <c r="C513" s="1895"/>
      <c r="D513" s="1895"/>
      <c r="E513" s="1895"/>
      <c r="F513" s="1895"/>
      <c r="G513" s="1895"/>
      <c r="H513" s="1895"/>
      <c r="I513" s="1895"/>
      <c r="J513" s="1895"/>
    </row>
    <row r="514" spans="1:10" ht="15.75" customHeight="1">
      <c r="A514" s="1895"/>
      <c r="B514" s="1895"/>
      <c r="C514" s="1895"/>
      <c r="D514" s="1895"/>
      <c r="E514" s="1895"/>
      <c r="F514" s="1895"/>
      <c r="G514" s="1895"/>
      <c r="H514" s="1895"/>
      <c r="I514" s="1895"/>
      <c r="J514" s="1895"/>
    </row>
    <row r="515" spans="1:10" ht="15.75" customHeight="1">
      <c r="A515" s="1895"/>
      <c r="B515" s="1895"/>
      <c r="C515" s="1895"/>
      <c r="D515" s="1895"/>
      <c r="E515" s="1895"/>
      <c r="F515" s="1895"/>
      <c r="G515" s="1895"/>
      <c r="H515" s="1895"/>
      <c r="I515" s="1895"/>
      <c r="J515" s="1895"/>
    </row>
    <row r="516" spans="1:10" ht="15.75" customHeight="1">
      <c r="A516" s="1895"/>
      <c r="B516" s="1895"/>
      <c r="C516" s="1895"/>
      <c r="D516" s="1895"/>
      <c r="E516" s="1895"/>
      <c r="F516" s="1895"/>
      <c r="G516" s="1895"/>
      <c r="H516" s="1895"/>
      <c r="I516" s="1895"/>
      <c r="J516" s="1895"/>
    </row>
    <row r="517" spans="1:10" ht="15.75" customHeight="1">
      <c r="A517" s="1895"/>
      <c r="B517" s="1895"/>
      <c r="C517" s="1895"/>
      <c r="D517" s="1895"/>
      <c r="E517" s="1895"/>
      <c r="F517" s="1895"/>
      <c r="G517" s="1895"/>
      <c r="H517" s="1895"/>
      <c r="I517" s="1895"/>
      <c r="J517" s="1895"/>
    </row>
    <row r="518" spans="1:10" ht="15.75" customHeight="1">
      <c r="A518" s="1895"/>
      <c r="B518" s="1895"/>
      <c r="C518" s="1895"/>
      <c r="D518" s="1895"/>
      <c r="E518" s="1895"/>
      <c r="F518" s="1895"/>
      <c r="G518" s="1895"/>
      <c r="H518" s="1895"/>
      <c r="I518" s="1895"/>
      <c r="J518" s="1895"/>
    </row>
    <row r="519" spans="1:10" ht="15.75" customHeight="1">
      <c r="A519" s="1895"/>
      <c r="B519" s="1895"/>
      <c r="C519" s="1895"/>
      <c r="D519" s="1895"/>
      <c r="E519" s="1895"/>
      <c r="F519" s="1895"/>
      <c r="G519" s="1895"/>
      <c r="H519" s="1895"/>
      <c r="I519" s="1895"/>
      <c r="J519" s="1895"/>
    </row>
    <row r="520" spans="1:10" ht="15.75" customHeight="1">
      <c r="A520" s="1895"/>
      <c r="B520" s="1895"/>
      <c r="C520" s="1895"/>
      <c r="D520" s="1895"/>
      <c r="E520" s="1895"/>
      <c r="F520" s="1895"/>
      <c r="G520" s="1895"/>
      <c r="H520" s="1895"/>
      <c r="I520" s="1895"/>
      <c r="J520" s="1895"/>
    </row>
    <row r="521" spans="1:10" ht="15.75" customHeight="1">
      <c r="A521" s="1895"/>
      <c r="B521" s="1895"/>
      <c r="C521" s="1895"/>
      <c r="D521" s="1895"/>
      <c r="E521" s="1895"/>
      <c r="F521" s="1895"/>
      <c r="G521" s="1895"/>
      <c r="H521" s="1895"/>
      <c r="I521" s="1895"/>
      <c r="J521" s="1895"/>
    </row>
    <row r="522" spans="1:10" ht="15.75" customHeight="1">
      <c r="A522" s="1895"/>
      <c r="B522" s="1895"/>
      <c r="C522" s="1895"/>
      <c r="D522" s="1895"/>
      <c r="E522" s="1895"/>
      <c r="F522" s="1895"/>
      <c r="G522" s="1895"/>
      <c r="H522" s="1895"/>
      <c r="I522" s="1895"/>
      <c r="J522" s="1895"/>
    </row>
    <row r="523" spans="1:10" ht="15.75" customHeight="1">
      <c r="A523" s="1895"/>
      <c r="B523" s="1895"/>
      <c r="C523" s="1895"/>
      <c r="D523" s="1895"/>
      <c r="E523" s="1895"/>
      <c r="F523" s="1895"/>
      <c r="G523" s="1895"/>
      <c r="H523" s="1895"/>
      <c r="I523" s="1895"/>
      <c r="J523" s="1895"/>
    </row>
    <row r="524" spans="1:10" ht="15.75" customHeight="1">
      <c r="A524" s="1895"/>
      <c r="B524" s="1895"/>
      <c r="C524" s="1895"/>
      <c r="D524" s="1895"/>
      <c r="E524" s="1895"/>
      <c r="F524" s="1895"/>
      <c r="G524" s="1895"/>
      <c r="H524" s="1895"/>
      <c r="I524" s="1895"/>
      <c r="J524" s="1895"/>
    </row>
    <row r="525" spans="1:10" ht="15.75" customHeight="1">
      <c r="A525" s="1895"/>
      <c r="B525" s="1895"/>
      <c r="C525" s="1895"/>
      <c r="D525" s="1895"/>
      <c r="E525" s="1895"/>
      <c r="F525" s="1895"/>
      <c r="G525" s="1895"/>
      <c r="H525" s="1895"/>
      <c r="I525" s="1895"/>
      <c r="J525" s="1895"/>
    </row>
    <row r="526" spans="1:10" ht="15.75" customHeight="1">
      <c r="A526" s="1895"/>
      <c r="B526" s="1895"/>
      <c r="C526" s="1895"/>
      <c r="D526" s="1895"/>
      <c r="E526" s="1895"/>
      <c r="F526" s="1895"/>
      <c r="G526" s="1895"/>
      <c r="H526" s="1895"/>
      <c r="I526" s="1895"/>
      <c r="J526" s="1895"/>
    </row>
    <row r="527" spans="1:10" ht="15.75" customHeight="1">
      <c r="A527" s="1895"/>
      <c r="B527" s="1895"/>
      <c r="C527" s="1895"/>
      <c r="D527" s="1895"/>
      <c r="E527" s="1895"/>
      <c r="F527" s="1895"/>
      <c r="G527" s="1895"/>
      <c r="H527" s="1895"/>
      <c r="I527" s="1895"/>
      <c r="J527" s="1895"/>
    </row>
    <row r="528" spans="1:10" ht="15.75" customHeight="1">
      <c r="A528" s="1895"/>
      <c r="B528" s="1895"/>
      <c r="C528" s="1895"/>
      <c r="D528" s="1895"/>
      <c r="E528" s="1895"/>
      <c r="F528" s="1895"/>
      <c r="G528" s="1895"/>
      <c r="H528" s="1895"/>
      <c r="I528" s="1895"/>
      <c r="J528" s="1895"/>
    </row>
    <row r="529" spans="1:10" ht="15.75" customHeight="1">
      <c r="A529" s="1895"/>
      <c r="B529" s="1895"/>
      <c r="C529" s="1895"/>
      <c r="D529" s="1895"/>
      <c r="E529" s="1895"/>
      <c r="F529" s="1895"/>
      <c r="G529" s="1895"/>
      <c r="H529" s="1895"/>
      <c r="I529" s="1895"/>
      <c r="J529" s="1895"/>
    </row>
    <row r="530" spans="1:10" ht="15.75" customHeight="1">
      <c r="A530" s="1895"/>
      <c r="B530" s="1895"/>
      <c r="C530" s="1895"/>
      <c r="D530" s="1895"/>
      <c r="E530" s="1895"/>
      <c r="F530" s="1895"/>
      <c r="G530" s="1895"/>
      <c r="H530" s="1895"/>
      <c r="I530" s="1895"/>
      <c r="J530" s="1895"/>
    </row>
    <row r="531" spans="1:10" ht="15.75" customHeight="1">
      <c r="A531" s="1895"/>
      <c r="B531" s="1895"/>
      <c r="C531" s="1895"/>
      <c r="D531" s="1895"/>
      <c r="E531" s="1895"/>
      <c r="F531" s="1895"/>
      <c r="G531" s="1895"/>
      <c r="H531" s="1895"/>
      <c r="I531" s="1895"/>
      <c r="J531" s="1895"/>
    </row>
    <row r="532" spans="1:10" ht="15.75" customHeight="1">
      <c r="A532" s="1895"/>
      <c r="B532" s="1895"/>
      <c r="C532" s="1895"/>
      <c r="D532" s="1895"/>
      <c r="E532" s="1895"/>
      <c r="F532" s="1895"/>
      <c r="G532" s="1895"/>
      <c r="H532" s="1895"/>
      <c r="I532" s="1895"/>
      <c r="J532" s="1895"/>
    </row>
    <row r="533" spans="1:10" ht="15.75" customHeight="1">
      <c r="A533" s="1895"/>
      <c r="B533" s="1895"/>
      <c r="C533" s="1895"/>
      <c r="D533" s="1895"/>
      <c r="E533" s="1895"/>
      <c r="F533" s="1895"/>
      <c r="G533" s="1895"/>
      <c r="H533" s="1895"/>
      <c r="I533" s="1895"/>
      <c r="J533" s="1895"/>
    </row>
    <row r="534" spans="1:10" ht="15.75" customHeight="1">
      <c r="A534" s="1895"/>
      <c r="B534" s="1895"/>
      <c r="C534" s="1895"/>
      <c r="D534" s="1895"/>
      <c r="E534" s="1895"/>
      <c r="F534" s="1895"/>
      <c r="G534" s="1895"/>
      <c r="H534" s="1895"/>
      <c r="I534" s="1895"/>
      <c r="J534" s="1895"/>
    </row>
    <row r="535" spans="1:10" ht="15.75" customHeight="1">
      <c r="A535" s="1895"/>
      <c r="B535" s="1895"/>
      <c r="C535" s="1895"/>
      <c r="D535" s="1895"/>
      <c r="E535" s="1895"/>
      <c r="F535" s="1895"/>
      <c r="G535" s="1895"/>
      <c r="H535" s="1895"/>
      <c r="I535" s="1895"/>
      <c r="J535" s="1895"/>
    </row>
    <row r="536" spans="1:10" ht="15.75" customHeight="1">
      <c r="A536" s="1895"/>
      <c r="B536" s="1895"/>
      <c r="C536" s="1895"/>
      <c r="D536" s="1895"/>
      <c r="E536" s="1895"/>
      <c r="F536" s="1895"/>
      <c r="G536" s="1895"/>
      <c r="H536" s="1895"/>
      <c r="I536" s="1895"/>
      <c r="J536" s="1895"/>
    </row>
    <row r="537" spans="1:10" ht="15.75" customHeight="1">
      <c r="A537" s="1895"/>
      <c r="B537" s="1895"/>
      <c r="C537" s="1895"/>
      <c r="D537" s="1895"/>
      <c r="E537" s="1895"/>
      <c r="F537" s="1895"/>
      <c r="G537" s="1895"/>
      <c r="H537" s="1895"/>
      <c r="I537" s="1895"/>
      <c r="J537" s="1895"/>
    </row>
    <row r="538" spans="1:10" ht="15.75" customHeight="1">
      <c r="A538" s="1895"/>
      <c r="B538" s="1895"/>
      <c r="C538" s="1895"/>
      <c r="D538" s="1895"/>
      <c r="E538" s="1895"/>
      <c r="F538" s="1895"/>
      <c r="G538" s="1895"/>
      <c r="H538" s="1895"/>
      <c r="I538" s="1895"/>
      <c r="J538" s="1895"/>
    </row>
    <row r="539" spans="1:10" ht="15.75" customHeight="1">
      <c r="A539" s="1895"/>
      <c r="B539" s="1895"/>
      <c r="C539" s="1895"/>
      <c r="D539" s="1895"/>
      <c r="E539" s="1895"/>
      <c r="F539" s="1895"/>
      <c r="G539" s="1895"/>
      <c r="H539" s="1895"/>
      <c r="I539" s="1895"/>
      <c r="J539" s="1895"/>
    </row>
    <row r="540" spans="1:10" ht="15.75" customHeight="1">
      <c r="A540" s="1895"/>
      <c r="B540" s="1895"/>
      <c r="C540" s="1895"/>
      <c r="D540" s="1895"/>
      <c r="E540" s="1895"/>
      <c r="F540" s="1895"/>
      <c r="G540" s="1895"/>
      <c r="H540" s="1895"/>
      <c r="I540" s="1895"/>
      <c r="J540" s="1895"/>
    </row>
    <row r="541" spans="1:10" ht="15.75" customHeight="1">
      <c r="A541" s="1895"/>
      <c r="B541" s="1895"/>
      <c r="C541" s="1895"/>
      <c r="D541" s="1895"/>
      <c r="E541" s="1895"/>
      <c r="F541" s="1895"/>
      <c r="G541" s="1895"/>
      <c r="H541" s="1895"/>
      <c r="I541" s="1895"/>
      <c r="J541" s="1895"/>
    </row>
    <row r="542" spans="1:10" ht="15.75" customHeight="1">
      <c r="A542" s="1895"/>
      <c r="B542" s="1895"/>
      <c r="C542" s="1895"/>
      <c r="D542" s="1895"/>
      <c r="E542" s="1895"/>
      <c r="F542" s="1895"/>
      <c r="G542" s="1895"/>
      <c r="H542" s="1895"/>
      <c r="I542" s="1895"/>
      <c r="J542" s="1895"/>
    </row>
    <row r="543" spans="1:10" ht="15.75" customHeight="1">
      <c r="A543" s="1895"/>
      <c r="B543" s="1895"/>
      <c r="C543" s="1895"/>
      <c r="D543" s="1895"/>
      <c r="E543" s="1895"/>
      <c r="F543" s="1895"/>
      <c r="G543" s="1895"/>
      <c r="H543" s="1895"/>
      <c r="I543" s="1895"/>
      <c r="J543" s="1895"/>
    </row>
    <row r="544" spans="1:10" ht="15.75" customHeight="1">
      <c r="A544" s="1895"/>
      <c r="B544" s="1895"/>
      <c r="C544" s="1895"/>
      <c r="D544" s="1895"/>
      <c r="E544" s="1895"/>
      <c r="F544" s="1895"/>
      <c r="G544" s="1895"/>
      <c r="H544" s="1895"/>
      <c r="I544" s="1895"/>
      <c r="J544" s="1895"/>
    </row>
    <row r="545" spans="1:10" ht="15.75" customHeight="1">
      <c r="A545" s="1895"/>
      <c r="B545" s="1895"/>
      <c r="C545" s="1895"/>
      <c r="D545" s="1895"/>
      <c r="E545" s="1895"/>
      <c r="F545" s="1895"/>
      <c r="G545" s="1895"/>
      <c r="H545" s="1895"/>
      <c r="I545" s="1895"/>
      <c r="J545" s="1895"/>
    </row>
    <row r="546" spans="1:10" ht="15.75" customHeight="1">
      <c r="A546" s="1895"/>
      <c r="B546" s="1895"/>
      <c r="C546" s="1895"/>
      <c r="D546" s="1895"/>
      <c r="E546" s="1895"/>
      <c r="F546" s="1895"/>
      <c r="G546" s="1895"/>
      <c r="H546" s="1895"/>
      <c r="I546" s="1895"/>
      <c r="J546" s="1895"/>
    </row>
    <row r="547" spans="1:10" ht="15.75" customHeight="1">
      <c r="A547" s="1895"/>
      <c r="B547" s="1895"/>
      <c r="C547" s="1895"/>
      <c r="D547" s="1895"/>
      <c r="E547" s="1895"/>
      <c r="F547" s="1895"/>
      <c r="G547" s="1895"/>
      <c r="H547" s="1895"/>
      <c r="I547" s="1895"/>
      <c r="J547" s="1895"/>
    </row>
    <row r="548" spans="1:10" ht="15.75" customHeight="1">
      <c r="A548" s="1895"/>
      <c r="B548" s="1895"/>
      <c r="C548" s="1895"/>
      <c r="D548" s="1895"/>
      <c r="E548" s="1895"/>
      <c r="F548" s="1895"/>
      <c r="G548" s="1895"/>
      <c r="H548" s="1895"/>
      <c r="I548" s="1895"/>
      <c r="J548" s="1895"/>
    </row>
    <row r="549" spans="1:10" ht="15.75" customHeight="1">
      <c r="A549" s="1895"/>
      <c r="B549" s="1895"/>
      <c r="C549" s="1895"/>
      <c r="D549" s="1895"/>
      <c r="E549" s="1895"/>
      <c r="F549" s="1895"/>
      <c r="G549" s="1895"/>
      <c r="H549" s="1895"/>
      <c r="I549" s="1895"/>
      <c r="J549" s="1895"/>
    </row>
    <row r="550" spans="1:10" ht="15.75" customHeight="1">
      <c r="A550" s="1895"/>
      <c r="B550" s="1895"/>
      <c r="C550" s="1895"/>
      <c r="D550" s="1895"/>
      <c r="E550" s="1895"/>
      <c r="F550" s="1895"/>
      <c r="G550" s="1895"/>
      <c r="H550" s="1895"/>
      <c r="I550" s="1895"/>
      <c r="J550" s="1895"/>
    </row>
    <row r="551" spans="1:10" ht="15.75" customHeight="1">
      <c r="A551" s="1895"/>
      <c r="B551" s="1895"/>
      <c r="C551" s="1895"/>
      <c r="D551" s="1895"/>
      <c r="E551" s="1895"/>
      <c r="F551" s="1895"/>
      <c r="G551" s="1895"/>
      <c r="H551" s="1895"/>
      <c r="I551" s="1895"/>
      <c r="J551" s="1895"/>
    </row>
    <row r="552" spans="1:10" ht="15.75" customHeight="1">
      <c r="A552" s="1895"/>
      <c r="B552" s="1895"/>
      <c r="C552" s="1895"/>
      <c r="D552" s="1895"/>
      <c r="E552" s="1895"/>
      <c r="F552" s="1895"/>
      <c r="G552" s="1895"/>
      <c r="H552" s="1895"/>
      <c r="I552" s="1895"/>
      <c r="J552" s="1895"/>
    </row>
    <row r="553" spans="1:10" ht="15.75" customHeight="1">
      <c r="A553" s="1895"/>
      <c r="B553" s="1895"/>
      <c r="C553" s="1895"/>
      <c r="D553" s="1895"/>
      <c r="E553" s="1895"/>
      <c r="F553" s="1895"/>
      <c r="G553" s="1895"/>
      <c r="H553" s="1895"/>
      <c r="I553" s="1895"/>
      <c r="J553" s="1895"/>
    </row>
    <row r="554" spans="1:10" ht="15.75" customHeight="1">
      <c r="A554" s="1895"/>
      <c r="B554" s="1895"/>
      <c r="C554" s="1895"/>
      <c r="D554" s="1895"/>
      <c r="E554" s="1895"/>
      <c r="F554" s="1895"/>
      <c r="G554" s="1895"/>
      <c r="H554" s="1895"/>
      <c r="I554" s="1895"/>
      <c r="J554" s="1895"/>
    </row>
    <row r="555" spans="1:10" ht="15.75" customHeight="1">
      <c r="A555" s="1895"/>
      <c r="B555" s="1895"/>
      <c r="C555" s="1895"/>
      <c r="D555" s="1895"/>
      <c r="E555" s="1895"/>
      <c r="F555" s="1895"/>
      <c r="G555" s="1895"/>
      <c r="H555" s="1895"/>
      <c r="I555" s="1895"/>
      <c r="J555" s="1895"/>
    </row>
    <row r="556" spans="1:10" ht="15.75" customHeight="1">
      <c r="A556" s="1895"/>
      <c r="B556" s="1895"/>
      <c r="C556" s="1895"/>
      <c r="D556" s="1895"/>
      <c r="E556" s="1895"/>
      <c r="F556" s="1895"/>
      <c r="G556" s="1895"/>
      <c r="H556" s="1895"/>
      <c r="I556" s="1895"/>
      <c r="J556" s="1895"/>
    </row>
    <row r="557" spans="1:10" ht="15.75" customHeight="1">
      <c r="A557" s="1895"/>
      <c r="B557" s="1895"/>
      <c r="C557" s="1895"/>
      <c r="D557" s="1895"/>
      <c r="E557" s="1895"/>
      <c r="F557" s="1895"/>
      <c r="G557" s="1895"/>
      <c r="H557" s="1895"/>
      <c r="I557" s="1895"/>
      <c r="J557" s="1895"/>
    </row>
    <row r="558" spans="1:10" ht="15.75" customHeight="1">
      <c r="A558" s="1895"/>
      <c r="B558" s="1895"/>
      <c r="C558" s="1895"/>
      <c r="D558" s="1895"/>
      <c r="E558" s="1895"/>
      <c r="F558" s="1895"/>
      <c r="G558" s="1895"/>
      <c r="H558" s="1895"/>
      <c r="I558" s="1895"/>
      <c r="J558" s="1895"/>
    </row>
    <row r="559" spans="1:10" ht="15.75" customHeight="1">
      <c r="A559" s="1895"/>
      <c r="B559" s="1895"/>
      <c r="C559" s="1895"/>
      <c r="D559" s="1895"/>
      <c r="E559" s="1895"/>
      <c r="F559" s="1895"/>
      <c r="G559" s="1895"/>
      <c r="H559" s="1895"/>
      <c r="I559" s="1895"/>
      <c r="J559" s="1895"/>
    </row>
    <row r="560" spans="1:10" ht="15.75" customHeight="1">
      <c r="A560" s="1895"/>
      <c r="B560" s="1895"/>
      <c r="C560" s="1895"/>
      <c r="D560" s="1895"/>
      <c r="E560" s="1895"/>
      <c r="F560" s="1895"/>
      <c r="G560" s="1895"/>
      <c r="H560" s="1895"/>
      <c r="I560" s="1895"/>
      <c r="J560" s="1895"/>
    </row>
    <row r="561" spans="1:10" ht="15.75" customHeight="1">
      <c r="A561" s="1895"/>
      <c r="B561" s="1895"/>
      <c r="C561" s="1895"/>
      <c r="D561" s="1895"/>
      <c r="E561" s="1895"/>
      <c r="F561" s="1895"/>
      <c r="G561" s="1895"/>
      <c r="H561" s="1895"/>
      <c r="I561" s="1895"/>
      <c r="J561" s="1895"/>
    </row>
    <row r="562" spans="1:10" ht="15.75" customHeight="1">
      <c r="A562" s="1895"/>
      <c r="B562" s="1895"/>
      <c r="C562" s="1895"/>
      <c r="D562" s="1895"/>
      <c r="E562" s="1895"/>
      <c r="F562" s="1895"/>
      <c r="G562" s="1895"/>
      <c r="H562" s="1895"/>
      <c r="I562" s="1895"/>
      <c r="J562" s="1895"/>
    </row>
    <row r="563" spans="1:10" ht="15.75" customHeight="1">
      <c r="A563" s="1895"/>
      <c r="B563" s="1895"/>
      <c r="C563" s="1895"/>
      <c r="D563" s="1895"/>
      <c r="E563" s="1895"/>
      <c r="F563" s="1895"/>
      <c r="G563" s="1895"/>
      <c r="H563" s="1895"/>
      <c r="I563" s="1895"/>
      <c r="J563" s="1895"/>
    </row>
    <row r="564" spans="1:10" ht="15.75" customHeight="1">
      <c r="A564" s="1895"/>
      <c r="B564" s="1895"/>
      <c r="C564" s="1895"/>
      <c r="D564" s="1895"/>
      <c r="E564" s="1895"/>
      <c r="F564" s="1895"/>
      <c r="G564" s="1895"/>
      <c r="H564" s="1895"/>
      <c r="I564" s="1895"/>
      <c r="J564" s="1895"/>
    </row>
    <row r="565" spans="1:10" ht="15.75" customHeight="1">
      <c r="A565" s="1895"/>
      <c r="B565" s="1895"/>
      <c r="C565" s="1895"/>
      <c r="D565" s="1895"/>
      <c r="E565" s="1895"/>
      <c r="F565" s="1895"/>
      <c r="G565" s="1895"/>
      <c r="H565" s="1895"/>
      <c r="I565" s="1895"/>
      <c r="J565" s="1895"/>
    </row>
    <row r="566" spans="1:10" ht="15.75" customHeight="1">
      <c r="A566" s="1895"/>
      <c r="B566" s="1895"/>
      <c r="C566" s="1895"/>
      <c r="D566" s="1895"/>
      <c r="E566" s="1895"/>
      <c r="F566" s="1895"/>
      <c r="G566" s="1895"/>
      <c r="H566" s="1895"/>
      <c r="I566" s="1895"/>
      <c r="J566" s="1895"/>
    </row>
    <row r="567" spans="1:10" ht="15.75" customHeight="1">
      <c r="A567" s="1895"/>
      <c r="B567" s="1895"/>
      <c r="C567" s="1895"/>
      <c r="D567" s="1895"/>
      <c r="E567" s="1895"/>
      <c r="F567" s="1895"/>
      <c r="G567" s="1895"/>
      <c r="H567" s="1895"/>
      <c r="I567" s="1895"/>
      <c r="J567" s="1895"/>
    </row>
    <row r="568" spans="1:10" ht="15.75" customHeight="1">
      <c r="A568" s="1895"/>
      <c r="B568" s="1895"/>
      <c r="C568" s="1895"/>
      <c r="D568" s="1895"/>
      <c r="E568" s="1895"/>
      <c r="F568" s="1895"/>
      <c r="G568" s="1895"/>
      <c r="H568" s="1895"/>
      <c r="I568" s="1895"/>
      <c r="J568" s="1895"/>
    </row>
    <row r="569" spans="1:10" ht="15.75" customHeight="1">
      <c r="A569" s="1895"/>
      <c r="B569" s="1895"/>
      <c r="C569" s="1895"/>
      <c r="D569" s="1895"/>
      <c r="E569" s="1895"/>
      <c r="F569" s="1895"/>
      <c r="G569" s="1895"/>
      <c r="H569" s="1895"/>
      <c r="I569" s="1895"/>
      <c r="J569" s="1895"/>
    </row>
    <row r="570" spans="1:10" ht="15.75" customHeight="1">
      <c r="A570" s="1895"/>
      <c r="B570" s="1895"/>
      <c r="C570" s="1895"/>
      <c r="D570" s="1895"/>
      <c r="E570" s="1895"/>
      <c r="F570" s="1895"/>
      <c r="G570" s="1895"/>
      <c r="H570" s="1895"/>
      <c r="I570" s="1895"/>
      <c r="J570" s="1895"/>
    </row>
    <row r="571" spans="1:10" ht="15.75" customHeight="1">
      <c r="A571" s="1895"/>
      <c r="B571" s="1895"/>
      <c r="C571" s="1895"/>
      <c r="D571" s="1895"/>
      <c r="E571" s="1895"/>
      <c r="F571" s="1895"/>
      <c r="G571" s="1895"/>
      <c r="H571" s="1895"/>
      <c r="I571" s="1895"/>
      <c r="J571" s="1895"/>
    </row>
    <row r="572" spans="1:10" ht="15.75" customHeight="1">
      <c r="A572" s="1895"/>
      <c r="B572" s="1895"/>
      <c r="C572" s="1895"/>
      <c r="D572" s="1895"/>
      <c r="E572" s="1895"/>
      <c r="F572" s="1895"/>
      <c r="G572" s="1895"/>
      <c r="H572" s="1895"/>
      <c r="I572" s="1895"/>
      <c r="J572" s="1895"/>
    </row>
    <row r="573" spans="1:10" ht="15.75" customHeight="1">
      <c r="A573" s="1895"/>
      <c r="B573" s="1895"/>
      <c r="C573" s="1895"/>
      <c r="D573" s="1895"/>
      <c r="E573" s="1895"/>
      <c r="F573" s="1895"/>
      <c r="G573" s="1895"/>
      <c r="H573" s="1895"/>
      <c r="I573" s="1895"/>
      <c r="J573" s="1895"/>
    </row>
    <row r="574" spans="1:10" ht="15.75" customHeight="1">
      <c r="A574" s="1895"/>
      <c r="B574" s="1895"/>
      <c r="C574" s="1895"/>
      <c r="D574" s="1895"/>
      <c r="E574" s="1895"/>
      <c r="F574" s="1895"/>
      <c r="G574" s="1895"/>
      <c r="H574" s="1895"/>
      <c r="I574" s="1895"/>
      <c r="J574" s="1895"/>
    </row>
    <row r="575" spans="1:10" ht="15.75" customHeight="1">
      <c r="A575" s="1895"/>
      <c r="B575" s="1895"/>
      <c r="C575" s="1895"/>
      <c r="D575" s="1895"/>
      <c r="E575" s="1895"/>
      <c r="F575" s="1895"/>
      <c r="G575" s="1895"/>
      <c r="H575" s="1895"/>
      <c r="I575" s="1895"/>
      <c r="J575" s="1895"/>
    </row>
    <row r="576" spans="1:10" ht="15.75" customHeight="1">
      <c r="A576" s="1895"/>
      <c r="B576" s="1895"/>
      <c r="C576" s="1895"/>
      <c r="D576" s="1895"/>
      <c r="E576" s="1895"/>
      <c r="F576" s="1895"/>
      <c r="G576" s="1895"/>
      <c r="H576" s="1895"/>
      <c r="I576" s="1895"/>
      <c r="J576" s="1895"/>
    </row>
    <row r="577" spans="1:10" ht="15.75" customHeight="1">
      <c r="A577" s="1895"/>
      <c r="B577" s="1895"/>
      <c r="C577" s="1895"/>
      <c r="D577" s="1895"/>
      <c r="E577" s="1895"/>
      <c r="F577" s="1895"/>
      <c r="G577" s="1895"/>
      <c r="H577" s="1895"/>
      <c r="I577" s="1895"/>
      <c r="J577" s="1895"/>
    </row>
    <row r="578" spans="1:10" ht="15.75" customHeight="1">
      <c r="A578" s="1895"/>
      <c r="B578" s="1895"/>
      <c r="C578" s="1895"/>
      <c r="D578" s="1895"/>
      <c r="E578" s="1895"/>
      <c r="F578" s="1895"/>
      <c r="G578" s="1895"/>
      <c r="H578" s="1895"/>
      <c r="I578" s="1895"/>
      <c r="J578" s="1895"/>
    </row>
    <row r="579" spans="1:10" ht="15.75" customHeight="1">
      <c r="A579" s="1895"/>
      <c r="B579" s="1895"/>
      <c r="C579" s="1895"/>
      <c r="D579" s="1895"/>
      <c r="E579" s="1895"/>
      <c r="F579" s="1895"/>
      <c r="G579" s="1895"/>
      <c r="H579" s="1895"/>
      <c r="I579" s="1895"/>
      <c r="J579" s="1895"/>
    </row>
    <row r="580" spans="1:10" ht="15.75" customHeight="1">
      <c r="A580" s="1895"/>
      <c r="B580" s="1895"/>
      <c r="C580" s="1895"/>
      <c r="D580" s="1895"/>
      <c r="E580" s="1895"/>
      <c r="F580" s="1895"/>
      <c r="G580" s="1895"/>
      <c r="H580" s="1895"/>
      <c r="I580" s="1895"/>
      <c r="J580" s="1895"/>
    </row>
    <row r="581" spans="1:10" ht="15.75" customHeight="1">
      <c r="A581" s="1895"/>
      <c r="B581" s="1895"/>
      <c r="C581" s="1895"/>
      <c r="D581" s="1895"/>
      <c r="E581" s="1895"/>
      <c r="F581" s="1895"/>
      <c r="G581" s="1895"/>
      <c r="H581" s="1895"/>
      <c r="I581" s="1895"/>
      <c r="J581" s="1895"/>
    </row>
    <row r="582" spans="1:10" ht="15.75" customHeight="1">
      <c r="A582" s="1895"/>
      <c r="B582" s="1895"/>
      <c r="C582" s="1895"/>
      <c r="D582" s="1895"/>
      <c r="E582" s="1895"/>
      <c r="F582" s="1895"/>
      <c r="G582" s="1895"/>
      <c r="H582" s="1895"/>
      <c r="I582" s="1895"/>
      <c r="J582" s="1895"/>
    </row>
    <row r="583" spans="1:10" ht="15.75" customHeight="1">
      <c r="A583" s="1895"/>
      <c r="B583" s="1895"/>
      <c r="C583" s="1895"/>
      <c r="D583" s="1895"/>
      <c r="E583" s="1895"/>
      <c r="F583" s="1895"/>
      <c r="G583" s="1895"/>
      <c r="H583" s="1895"/>
      <c r="I583" s="1895"/>
      <c r="J583" s="1895"/>
    </row>
    <row r="584" spans="1:10" ht="15.75" customHeight="1">
      <c r="A584" s="1895"/>
      <c r="B584" s="1895"/>
      <c r="C584" s="1895"/>
      <c r="D584" s="1895"/>
      <c r="E584" s="1895"/>
      <c r="F584" s="1895"/>
      <c r="G584" s="1895"/>
      <c r="H584" s="1895"/>
      <c r="I584" s="1895"/>
      <c r="J584" s="1895"/>
    </row>
    <row r="585" spans="1:10" ht="15.75" customHeight="1">
      <c r="A585" s="1895"/>
      <c r="B585" s="1895"/>
      <c r="C585" s="1895"/>
      <c r="D585" s="1895"/>
      <c r="E585" s="1895"/>
      <c r="F585" s="1895"/>
      <c r="G585" s="1895"/>
      <c r="H585" s="1895"/>
      <c r="I585" s="1895"/>
      <c r="J585" s="1895"/>
    </row>
    <row r="586" spans="1:10" ht="15.75" customHeight="1">
      <c r="A586" s="1895"/>
      <c r="B586" s="1895"/>
      <c r="C586" s="1895"/>
      <c r="D586" s="1895"/>
      <c r="E586" s="1895"/>
      <c r="F586" s="1895"/>
      <c r="G586" s="1895"/>
      <c r="H586" s="1895"/>
      <c r="I586" s="1895"/>
      <c r="J586" s="1895"/>
    </row>
    <row r="587" spans="1:10" ht="15.75" customHeight="1">
      <c r="A587" s="1895"/>
      <c r="B587" s="1895"/>
      <c r="C587" s="1895"/>
      <c r="D587" s="1895"/>
      <c r="E587" s="1895"/>
      <c r="F587" s="1895"/>
      <c r="G587" s="1895"/>
      <c r="H587" s="1895"/>
      <c r="I587" s="1895"/>
      <c r="J587" s="1895"/>
    </row>
    <row r="588" spans="1:10" ht="15.75" customHeight="1">
      <c r="A588" s="1895"/>
      <c r="B588" s="1895"/>
      <c r="C588" s="1895"/>
      <c r="D588" s="1895"/>
      <c r="E588" s="1895"/>
      <c r="F588" s="1895"/>
      <c r="G588" s="1895"/>
      <c r="H588" s="1895"/>
      <c r="I588" s="1895"/>
      <c r="J588" s="1895"/>
    </row>
    <row r="589" spans="1:10" ht="15.75" customHeight="1">
      <c r="A589" s="1895"/>
      <c r="B589" s="1895"/>
      <c r="C589" s="1895"/>
      <c r="D589" s="1895"/>
      <c r="E589" s="1895"/>
      <c r="F589" s="1895"/>
      <c r="G589" s="1895"/>
      <c r="H589" s="1895"/>
      <c r="I589" s="1895"/>
      <c r="J589" s="1895"/>
    </row>
    <row r="590" spans="1:10" ht="15.75" customHeight="1">
      <c r="A590" s="1895"/>
      <c r="B590" s="1895"/>
      <c r="C590" s="1895"/>
      <c r="D590" s="1895"/>
      <c r="E590" s="1895"/>
      <c r="F590" s="1895"/>
      <c r="G590" s="1895"/>
      <c r="H590" s="1895"/>
      <c r="I590" s="1895"/>
      <c r="J590" s="1895"/>
    </row>
    <row r="591" spans="1:10" ht="15.75" customHeight="1">
      <c r="A591" s="1895"/>
      <c r="B591" s="1895"/>
      <c r="C591" s="1895"/>
      <c r="D591" s="1895"/>
      <c r="E591" s="1895"/>
      <c r="F591" s="1895"/>
      <c r="G591" s="1895"/>
      <c r="H591" s="1895"/>
      <c r="I591" s="1895"/>
      <c r="J591" s="1895"/>
    </row>
    <row r="592" spans="1:10" ht="15.75" customHeight="1">
      <c r="A592" s="1895"/>
      <c r="B592" s="1895"/>
      <c r="C592" s="1895"/>
      <c r="D592" s="1895"/>
      <c r="E592" s="1895"/>
      <c r="F592" s="1895"/>
      <c r="G592" s="1895"/>
      <c r="H592" s="1895"/>
      <c r="I592" s="1895"/>
      <c r="J592" s="1895"/>
    </row>
    <row r="593" spans="1:10" ht="15.75" customHeight="1">
      <c r="A593" s="1895"/>
      <c r="B593" s="1895"/>
      <c r="C593" s="1895"/>
      <c r="D593" s="1895"/>
      <c r="E593" s="1895"/>
      <c r="F593" s="1895"/>
      <c r="G593" s="1895"/>
      <c r="H593" s="1895"/>
      <c r="I593" s="1895"/>
      <c r="J593" s="1895"/>
    </row>
    <row r="594" spans="1:10" ht="15.75" customHeight="1">
      <c r="A594" s="1895"/>
      <c r="B594" s="1895"/>
      <c r="C594" s="1895"/>
      <c r="D594" s="1895"/>
      <c r="E594" s="1895"/>
      <c r="F594" s="1895"/>
      <c r="G594" s="1895"/>
      <c r="H594" s="1895"/>
      <c r="I594" s="1895"/>
      <c r="J594" s="1895"/>
    </row>
    <row r="595" spans="1:10" ht="15.75" customHeight="1">
      <c r="A595" s="1895"/>
      <c r="B595" s="1895"/>
      <c r="C595" s="1895"/>
      <c r="D595" s="1895"/>
      <c r="E595" s="1895"/>
      <c r="F595" s="1895"/>
      <c r="G595" s="1895"/>
      <c r="H595" s="1895"/>
      <c r="I595" s="1895"/>
      <c r="J595" s="1895"/>
    </row>
    <row r="596" spans="1:10" ht="15.75" customHeight="1">
      <c r="A596" s="1895"/>
      <c r="B596" s="1895"/>
      <c r="C596" s="1895"/>
      <c r="D596" s="1895"/>
      <c r="E596" s="1895"/>
      <c r="F596" s="1895"/>
      <c r="G596" s="1895"/>
      <c r="H596" s="1895"/>
      <c r="I596" s="1895"/>
      <c r="J596" s="1895"/>
    </row>
    <row r="597" spans="1:10" ht="15.75" customHeight="1">
      <c r="A597" s="1895"/>
      <c r="B597" s="1895"/>
      <c r="C597" s="1895"/>
      <c r="D597" s="1895"/>
      <c r="E597" s="1895"/>
      <c r="F597" s="1895"/>
      <c r="G597" s="1895"/>
      <c r="H597" s="1895"/>
      <c r="I597" s="1895"/>
      <c r="J597" s="1895"/>
    </row>
    <row r="598" spans="1:10" ht="15.75" customHeight="1">
      <c r="A598" s="1895"/>
      <c r="B598" s="1895"/>
      <c r="C598" s="1895"/>
      <c r="D598" s="1895"/>
      <c r="E598" s="1895"/>
      <c r="F598" s="1895"/>
      <c r="G598" s="1895"/>
      <c r="H598" s="1895"/>
      <c r="I598" s="1895"/>
      <c r="J598" s="1895"/>
    </row>
    <row r="599" spans="1:10" ht="15.75" customHeight="1">
      <c r="A599" s="1895"/>
      <c r="B599" s="1895"/>
      <c r="C599" s="1895"/>
      <c r="D599" s="1895"/>
      <c r="E599" s="1895"/>
      <c r="F599" s="1895"/>
      <c r="G599" s="1895"/>
      <c r="H599" s="1895"/>
      <c r="I599" s="1895"/>
      <c r="J599" s="1895"/>
    </row>
    <row r="600" spans="1:10" ht="15.75" customHeight="1">
      <c r="A600" s="1895"/>
      <c r="B600" s="1895"/>
      <c r="C600" s="1895"/>
      <c r="D600" s="1895"/>
      <c r="E600" s="1895"/>
      <c r="F600" s="1895"/>
      <c r="G600" s="1895"/>
      <c r="H600" s="1895"/>
      <c r="I600" s="1895"/>
      <c r="J600" s="1895"/>
    </row>
    <row r="601" spans="1:10" ht="15.75" customHeight="1">
      <c r="A601" s="1895"/>
      <c r="B601" s="1895"/>
      <c r="C601" s="1895"/>
      <c r="D601" s="1895"/>
      <c r="E601" s="1895"/>
      <c r="F601" s="1895"/>
      <c r="G601" s="1895"/>
      <c r="H601" s="1895"/>
      <c r="I601" s="1895"/>
      <c r="J601" s="1895"/>
    </row>
    <row r="602" spans="1:10" ht="15.75" customHeight="1">
      <c r="A602" s="1895"/>
      <c r="B602" s="1895"/>
      <c r="C602" s="1895"/>
      <c r="D602" s="1895"/>
      <c r="E602" s="1895"/>
      <c r="F602" s="1895"/>
      <c r="G602" s="1895"/>
      <c r="H602" s="1895"/>
      <c r="I602" s="1895"/>
      <c r="J602" s="1895"/>
    </row>
    <row r="603" spans="1:10" ht="15.75" customHeight="1">
      <c r="A603" s="1895"/>
      <c r="B603" s="1895"/>
      <c r="C603" s="1895"/>
      <c r="D603" s="1895"/>
      <c r="E603" s="1895"/>
      <c r="F603" s="1895"/>
      <c r="G603" s="1895"/>
      <c r="H603" s="1895"/>
      <c r="I603" s="1895"/>
      <c r="J603" s="1895"/>
    </row>
    <row r="604" spans="1:10" ht="15.75" customHeight="1">
      <c r="A604" s="1895"/>
      <c r="B604" s="1895"/>
      <c r="C604" s="1895"/>
      <c r="D604" s="1895"/>
      <c r="E604" s="1895"/>
      <c r="F604" s="1895"/>
      <c r="G604" s="1895"/>
      <c r="H604" s="1895"/>
      <c r="I604" s="1895"/>
      <c r="J604" s="1895"/>
    </row>
    <row r="605" spans="1:10" ht="15.75" customHeight="1">
      <c r="A605" s="1895"/>
      <c r="B605" s="1895"/>
      <c r="C605" s="1895"/>
      <c r="D605" s="1895"/>
      <c r="E605" s="1895"/>
      <c r="F605" s="1895"/>
      <c r="G605" s="1895"/>
      <c r="H605" s="1895"/>
      <c r="I605" s="1895"/>
      <c r="J605" s="1895"/>
    </row>
    <row r="606" spans="1:10" ht="15.75" customHeight="1">
      <c r="A606" s="1895"/>
      <c r="B606" s="1895"/>
      <c r="C606" s="1895"/>
      <c r="D606" s="1895"/>
      <c r="E606" s="1895"/>
      <c r="F606" s="1895"/>
      <c r="G606" s="1895"/>
      <c r="H606" s="1895"/>
      <c r="I606" s="1895"/>
      <c r="J606" s="1895"/>
    </row>
    <row r="607" spans="1:10" ht="15.75" customHeight="1">
      <c r="A607" s="1895"/>
      <c r="B607" s="1895"/>
      <c r="C607" s="1895"/>
      <c r="D607" s="1895"/>
      <c r="E607" s="1895"/>
      <c r="F607" s="1895"/>
      <c r="G607" s="1895"/>
      <c r="H607" s="1895"/>
      <c r="I607" s="1895"/>
      <c r="J607" s="1895"/>
    </row>
    <row r="608" spans="1:10" ht="15.75" customHeight="1">
      <c r="A608" s="1895"/>
      <c r="B608" s="1895"/>
      <c r="C608" s="1895"/>
      <c r="D608" s="1895"/>
      <c r="E608" s="1895"/>
      <c r="F608" s="1895"/>
      <c r="G608" s="1895"/>
      <c r="H608" s="1895"/>
      <c r="I608" s="1895"/>
      <c r="J608" s="1895"/>
    </row>
    <row r="609" spans="1:10" ht="15.75" customHeight="1">
      <c r="A609" s="1895"/>
      <c r="B609" s="1895"/>
      <c r="C609" s="1895"/>
      <c r="D609" s="1895"/>
      <c r="E609" s="1895"/>
      <c r="F609" s="1895"/>
      <c r="G609" s="1895"/>
      <c r="H609" s="1895"/>
      <c r="I609" s="1895"/>
      <c r="J609" s="1895"/>
    </row>
    <row r="610" spans="1:10" ht="15.75" customHeight="1">
      <c r="A610" s="1895"/>
      <c r="B610" s="1895"/>
      <c r="C610" s="1895"/>
      <c r="D610" s="1895"/>
      <c r="E610" s="1895"/>
      <c r="F610" s="1895"/>
      <c r="G610" s="1895"/>
      <c r="H610" s="1895"/>
      <c r="I610" s="1895"/>
      <c r="J610" s="1895"/>
    </row>
    <row r="611" spans="1:10" ht="15.75" customHeight="1">
      <c r="A611" s="1895"/>
      <c r="B611" s="1895"/>
      <c r="C611" s="1895"/>
      <c r="D611" s="1895"/>
      <c r="E611" s="1895"/>
      <c r="F611" s="1895"/>
      <c r="G611" s="1895"/>
      <c r="H611" s="1895"/>
      <c r="I611" s="1895"/>
      <c r="J611" s="1895"/>
    </row>
    <row r="612" spans="1:10" ht="15.75" customHeight="1">
      <c r="A612" s="1895"/>
      <c r="B612" s="1895"/>
      <c r="C612" s="1895"/>
      <c r="D612" s="1895"/>
      <c r="E612" s="1895"/>
      <c r="F612" s="1895"/>
      <c r="G612" s="1895"/>
      <c r="H612" s="1895"/>
      <c r="I612" s="1895"/>
      <c r="J612" s="1895"/>
    </row>
    <row r="613" spans="1:10" ht="15.75" customHeight="1">
      <c r="A613" s="1895"/>
      <c r="B613" s="1895"/>
      <c r="C613" s="1895"/>
      <c r="D613" s="1895"/>
      <c r="E613" s="1895"/>
      <c r="F613" s="1895"/>
      <c r="G613" s="1895"/>
      <c r="H613" s="1895"/>
      <c r="I613" s="1895"/>
      <c r="J613" s="1895"/>
    </row>
    <row r="614" spans="1:10" ht="15.75" customHeight="1">
      <c r="A614" s="1895"/>
      <c r="B614" s="1895"/>
      <c r="C614" s="1895"/>
      <c r="D614" s="1895"/>
      <c r="E614" s="1895"/>
      <c r="F614" s="1895"/>
      <c r="G614" s="1895"/>
      <c r="H614" s="1895"/>
      <c r="I614" s="1895"/>
      <c r="J614" s="1895"/>
    </row>
    <row r="615" spans="1:10" ht="15.75" customHeight="1">
      <c r="A615" s="1895"/>
      <c r="B615" s="1895"/>
      <c r="C615" s="1895"/>
      <c r="D615" s="1895"/>
      <c r="E615" s="1895"/>
      <c r="F615" s="1895"/>
      <c r="G615" s="1895"/>
      <c r="H615" s="1895"/>
      <c r="I615" s="1895"/>
      <c r="J615" s="1895"/>
    </row>
    <row r="616" spans="1:10" ht="15.75" customHeight="1">
      <c r="A616" s="1895"/>
      <c r="B616" s="1895"/>
      <c r="C616" s="1895"/>
      <c r="D616" s="1895"/>
      <c r="E616" s="1895"/>
      <c r="F616" s="1895"/>
      <c r="G616" s="1895"/>
      <c r="H616" s="1895"/>
      <c r="I616" s="1895"/>
      <c r="J616" s="1895"/>
    </row>
    <row r="617" spans="1:10" ht="15.75" customHeight="1">
      <c r="A617" s="1895"/>
      <c r="B617" s="1895"/>
      <c r="C617" s="1895"/>
      <c r="D617" s="1895"/>
      <c r="E617" s="1895"/>
      <c r="F617" s="1895"/>
      <c r="G617" s="1895"/>
      <c r="H617" s="1895"/>
      <c r="I617" s="1895"/>
      <c r="J617" s="1895"/>
    </row>
    <row r="618" spans="1:10" ht="15.75" customHeight="1">
      <c r="A618" s="1895"/>
      <c r="B618" s="1895"/>
      <c r="C618" s="1895"/>
      <c r="D618" s="1895"/>
      <c r="E618" s="1895"/>
      <c r="F618" s="1895"/>
      <c r="G618" s="1895"/>
      <c r="H618" s="1895"/>
      <c r="I618" s="1895"/>
      <c r="J618" s="1895"/>
    </row>
    <row r="619" spans="1:10" ht="15.75" customHeight="1">
      <c r="A619" s="1895"/>
      <c r="B619" s="1895"/>
      <c r="C619" s="1895"/>
      <c r="D619" s="1895"/>
      <c r="E619" s="1895"/>
      <c r="F619" s="1895"/>
      <c r="G619" s="1895"/>
      <c r="H619" s="1895"/>
      <c r="I619" s="1895"/>
      <c r="J619" s="1895"/>
    </row>
    <row r="620" spans="1:10" ht="15.75" customHeight="1">
      <c r="A620" s="1895"/>
      <c r="B620" s="1895"/>
      <c r="C620" s="1895"/>
      <c r="D620" s="1895"/>
      <c r="E620" s="1895"/>
      <c r="F620" s="1895"/>
      <c r="G620" s="1895"/>
      <c r="H620" s="1895"/>
      <c r="I620" s="1895"/>
      <c r="J620" s="1895"/>
    </row>
    <row r="621" spans="1:10" ht="15.75" customHeight="1">
      <c r="A621" s="1895"/>
      <c r="B621" s="1895"/>
      <c r="C621" s="1895"/>
      <c r="D621" s="1895"/>
      <c r="E621" s="1895"/>
      <c r="F621" s="1895"/>
      <c r="G621" s="1895"/>
      <c r="H621" s="1895"/>
      <c r="I621" s="1895"/>
      <c r="J621" s="1895"/>
    </row>
    <row r="622" spans="1:10" ht="15.75" customHeight="1">
      <c r="A622" s="1895"/>
      <c r="B622" s="1895"/>
      <c r="C622" s="1895"/>
      <c r="D622" s="1895"/>
      <c r="E622" s="1895"/>
      <c r="F622" s="1895"/>
      <c r="G622" s="1895"/>
      <c r="H622" s="1895"/>
      <c r="I622" s="1895"/>
      <c r="J622" s="1895"/>
    </row>
    <row r="623" spans="1:10" ht="15.75" customHeight="1">
      <c r="A623" s="1895"/>
      <c r="B623" s="1895"/>
      <c r="C623" s="1895"/>
      <c r="D623" s="1895"/>
      <c r="E623" s="1895"/>
      <c r="F623" s="1895"/>
      <c r="G623" s="1895"/>
      <c r="H623" s="1895"/>
      <c r="I623" s="1895"/>
      <c r="J623" s="1895"/>
    </row>
    <row r="624" spans="1:10" ht="15.75" customHeight="1">
      <c r="A624" s="1895"/>
      <c r="B624" s="1895"/>
      <c r="C624" s="1895"/>
      <c r="D624" s="1895"/>
      <c r="E624" s="1895"/>
      <c r="F624" s="1895"/>
      <c r="G624" s="1895"/>
      <c r="H624" s="1895"/>
      <c r="I624" s="1895"/>
      <c r="J624" s="1895"/>
    </row>
    <row r="625" spans="1:10" ht="15.75" customHeight="1">
      <c r="A625" s="1895"/>
      <c r="B625" s="1895"/>
      <c r="C625" s="1895"/>
      <c r="D625" s="1895"/>
      <c r="E625" s="1895"/>
      <c r="F625" s="1895"/>
      <c r="G625" s="1895"/>
      <c r="H625" s="1895"/>
      <c r="I625" s="1895"/>
      <c r="J625" s="1895"/>
    </row>
    <row r="626" spans="1:10" ht="15.75" customHeight="1">
      <c r="A626" s="1895"/>
      <c r="B626" s="1895"/>
      <c r="C626" s="1895"/>
      <c r="D626" s="1895"/>
      <c r="E626" s="1895"/>
      <c r="F626" s="1895"/>
      <c r="G626" s="1895"/>
      <c r="H626" s="1895"/>
      <c r="I626" s="1895"/>
      <c r="J626" s="1895"/>
    </row>
    <row r="627" spans="1:10" ht="15.75" customHeight="1">
      <c r="A627" s="1895"/>
      <c r="B627" s="1895"/>
      <c r="C627" s="1895"/>
      <c r="D627" s="1895"/>
      <c r="E627" s="1895"/>
      <c r="F627" s="1895"/>
      <c r="G627" s="1895"/>
      <c r="H627" s="1895"/>
      <c r="I627" s="1895"/>
      <c r="J627" s="1895"/>
    </row>
    <row r="628" spans="1:10" ht="15.75" customHeight="1">
      <c r="A628" s="1895"/>
      <c r="B628" s="1895"/>
      <c r="C628" s="1895"/>
      <c r="D628" s="1895"/>
      <c r="E628" s="1895"/>
      <c r="F628" s="1895"/>
      <c r="G628" s="1895"/>
      <c r="H628" s="1895"/>
      <c r="I628" s="1895"/>
      <c r="J628" s="1895"/>
    </row>
    <row r="629" spans="1:10" ht="15.75" customHeight="1">
      <c r="A629" s="1895"/>
      <c r="B629" s="1895"/>
      <c r="C629" s="1895"/>
      <c r="D629" s="1895"/>
      <c r="E629" s="1895"/>
      <c r="F629" s="1895"/>
      <c r="G629" s="1895"/>
      <c r="H629" s="1895"/>
      <c r="I629" s="1895"/>
      <c r="J629" s="1895"/>
    </row>
    <row r="630" spans="1:10" ht="15.75" customHeight="1">
      <c r="A630" s="1895"/>
      <c r="B630" s="1895"/>
      <c r="C630" s="1895"/>
      <c r="D630" s="1895"/>
      <c r="E630" s="1895"/>
      <c r="F630" s="1895"/>
      <c r="G630" s="1895"/>
      <c r="H630" s="1895"/>
      <c r="I630" s="1895"/>
      <c r="J630" s="1895"/>
    </row>
    <row r="631" spans="1:10" ht="15.75" customHeight="1">
      <c r="A631" s="1895"/>
      <c r="B631" s="1895"/>
      <c r="C631" s="1895"/>
      <c r="D631" s="1895"/>
      <c r="E631" s="1895"/>
      <c r="F631" s="1895"/>
      <c r="G631" s="1895"/>
      <c r="H631" s="1895"/>
      <c r="I631" s="1895"/>
      <c r="J631" s="1895"/>
    </row>
    <row r="632" spans="1:10" ht="15.75" customHeight="1">
      <c r="A632" s="1895"/>
      <c r="B632" s="1895"/>
      <c r="C632" s="1895"/>
      <c r="D632" s="1895"/>
      <c r="E632" s="1895"/>
      <c r="F632" s="1895"/>
      <c r="G632" s="1895"/>
      <c r="H632" s="1895"/>
      <c r="I632" s="1895"/>
      <c r="J632" s="1895"/>
    </row>
    <row r="633" spans="1:10" ht="15.75" customHeight="1">
      <c r="A633" s="1895"/>
      <c r="B633" s="1895"/>
      <c r="C633" s="1895"/>
      <c r="D633" s="1895"/>
      <c r="E633" s="1895"/>
      <c r="F633" s="1895"/>
      <c r="G633" s="1895"/>
      <c r="H633" s="1895"/>
      <c r="I633" s="1895"/>
      <c r="J633" s="1895"/>
    </row>
    <row r="634" spans="1:10" ht="15.75" customHeight="1">
      <c r="A634" s="1895"/>
      <c r="B634" s="1895"/>
      <c r="C634" s="1895"/>
      <c r="D634" s="1895"/>
      <c r="E634" s="1895"/>
      <c r="F634" s="1895"/>
      <c r="G634" s="1895"/>
      <c r="H634" s="1895"/>
      <c r="I634" s="1895"/>
      <c r="J634" s="1895"/>
    </row>
    <row r="635" spans="1:10" ht="15.75" customHeight="1">
      <c r="A635" s="1895"/>
      <c r="B635" s="1895"/>
      <c r="C635" s="1895"/>
      <c r="D635" s="1895"/>
      <c r="E635" s="1895"/>
      <c r="F635" s="1895"/>
      <c r="G635" s="1895"/>
      <c r="H635" s="1895"/>
      <c r="I635" s="1895"/>
      <c r="J635" s="1895"/>
    </row>
    <row r="636" spans="1:10" ht="15.75" customHeight="1">
      <c r="A636" s="1895"/>
      <c r="B636" s="1895"/>
      <c r="C636" s="1895"/>
      <c r="D636" s="1895"/>
      <c r="E636" s="1895"/>
      <c r="F636" s="1895"/>
      <c r="G636" s="1895"/>
      <c r="H636" s="1895"/>
      <c r="I636" s="1895"/>
      <c r="J636" s="1895"/>
    </row>
    <row r="637" spans="1:10" ht="15.75" customHeight="1">
      <c r="A637" s="1895"/>
      <c r="B637" s="1895"/>
      <c r="C637" s="1895"/>
      <c r="D637" s="1895"/>
      <c r="E637" s="1895"/>
      <c r="F637" s="1895"/>
      <c r="G637" s="1895"/>
      <c r="H637" s="1895"/>
      <c r="I637" s="1895"/>
      <c r="J637" s="1895"/>
    </row>
    <row r="638" spans="1:10" ht="15.75" customHeight="1">
      <c r="A638" s="1895"/>
      <c r="B638" s="1895"/>
      <c r="C638" s="1895"/>
      <c r="D638" s="1895"/>
      <c r="E638" s="1895"/>
      <c r="F638" s="1895"/>
      <c r="G638" s="1895"/>
      <c r="H638" s="1895"/>
      <c r="I638" s="1895"/>
      <c r="J638" s="1895"/>
    </row>
    <row r="639" spans="1:10" ht="15.75" customHeight="1">
      <c r="A639" s="1895"/>
      <c r="B639" s="1895"/>
      <c r="C639" s="1895"/>
      <c r="D639" s="1895"/>
      <c r="E639" s="1895"/>
      <c r="F639" s="1895"/>
      <c r="G639" s="1895"/>
      <c r="H639" s="1895"/>
      <c r="I639" s="1895"/>
      <c r="J639" s="1895"/>
    </row>
    <row r="640" spans="1:10" ht="15.75" customHeight="1">
      <c r="A640" s="1895"/>
      <c r="B640" s="1895"/>
      <c r="C640" s="1895"/>
      <c r="D640" s="1895"/>
      <c r="E640" s="1895"/>
      <c r="F640" s="1895"/>
      <c r="G640" s="1895"/>
      <c r="H640" s="1895"/>
      <c r="I640" s="1895"/>
      <c r="J640" s="1895"/>
    </row>
    <row r="641" spans="1:10" ht="15.75" customHeight="1">
      <c r="A641" s="1895"/>
      <c r="B641" s="1895"/>
      <c r="C641" s="1895"/>
      <c r="D641" s="1895"/>
      <c r="E641" s="1895"/>
      <c r="F641" s="1895"/>
      <c r="G641" s="1895"/>
      <c r="H641" s="1895"/>
      <c r="I641" s="1895"/>
      <c r="J641" s="1895"/>
    </row>
    <row r="642" spans="1:10" ht="15.75" customHeight="1">
      <c r="A642" s="1895"/>
      <c r="B642" s="1895"/>
      <c r="C642" s="1895"/>
      <c r="D642" s="1895"/>
      <c r="E642" s="1895"/>
      <c r="F642" s="1895"/>
      <c r="G642" s="1895"/>
      <c r="H642" s="1895"/>
      <c r="I642" s="1895"/>
      <c r="J642" s="1895"/>
    </row>
    <row r="643" spans="1:10" ht="15.75" customHeight="1">
      <c r="A643" s="1895"/>
      <c r="B643" s="1895"/>
      <c r="C643" s="1895"/>
      <c r="D643" s="1895"/>
      <c r="E643" s="1895"/>
      <c r="F643" s="1895"/>
      <c r="G643" s="1895"/>
      <c r="H643" s="1895"/>
      <c r="I643" s="1895"/>
      <c r="J643" s="1895"/>
    </row>
    <row r="644" spans="1:10" ht="15.75" customHeight="1">
      <c r="A644" s="1895"/>
      <c r="B644" s="1895"/>
      <c r="C644" s="1895"/>
      <c r="D644" s="1895"/>
      <c r="E644" s="1895"/>
      <c r="F644" s="1895"/>
      <c r="G644" s="1895"/>
      <c r="H644" s="1895"/>
      <c r="I644" s="1895"/>
      <c r="J644" s="1895"/>
    </row>
    <row r="645" spans="1:10" ht="15.75" customHeight="1">
      <c r="A645" s="1895"/>
      <c r="B645" s="1895"/>
      <c r="C645" s="1895"/>
      <c r="D645" s="1895"/>
      <c r="E645" s="1895"/>
      <c r="F645" s="1895"/>
      <c r="G645" s="1895"/>
      <c r="H645" s="1895"/>
      <c r="I645" s="1895"/>
      <c r="J645" s="1895"/>
    </row>
    <row r="646" spans="1:10" ht="15.75" customHeight="1">
      <c r="A646" s="1895"/>
      <c r="B646" s="1895"/>
      <c r="C646" s="1895"/>
      <c r="D646" s="1895"/>
      <c r="E646" s="1895"/>
      <c r="F646" s="1895"/>
      <c r="G646" s="1895"/>
      <c r="H646" s="1895"/>
      <c r="I646" s="1895"/>
      <c r="J646" s="1895"/>
    </row>
    <row r="647" spans="1:10" ht="15.75" customHeight="1">
      <c r="A647" s="1895"/>
      <c r="B647" s="1895"/>
      <c r="C647" s="1895"/>
      <c r="D647" s="1895"/>
      <c r="E647" s="1895"/>
      <c r="F647" s="1895"/>
      <c r="G647" s="1895"/>
      <c r="H647" s="1895"/>
      <c r="I647" s="1895"/>
      <c r="J647" s="1895"/>
    </row>
    <row r="648" spans="1:10" ht="15.75" customHeight="1">
      <c r="A648" s="1895"/>
      <c r="B648" s="1895"/>
      <c r="C648" s="1895"/>
      <c r="D648" s="1895"/>
      <c r="E648" s="1895"/>
      <c r="F648" s="1895"/>
      <c r="G648" s="1895"/>
      <c r="H648" s="1895"/>
      <c r="I648" s="1895"/>
      <c r="J648" s="1895"/>
    </row>
    <row r="649" spans="1:10" ht="15.75" customHeight="1">
      <c r="A649" s="1895"/>
      <c r="B649" s="1895"/>
      <c r="C649" s="1895"/>
      <c r="D649" s="1895"/>
      <c r="E649" s="1895"/>
      <c r="F649" s="1895"/>
      <c r="G649" s="1895"/>
      <c r="H649" s="1895"/>
      <c r="I649" s="1895"/>
      <c r="J649" s="1895"/>
    </row>
    <row r="650" spans="1:10" ht="15.75" customHeight="1">
      <c r="A650" s="1895"/>
      <c r="B650" s="1895"/>
      <c r="C650" s="1895"/>
      <c r="D650" s="1895"/>
      <c r="E650" s="1895"/>
      <c r="F650" s="1895"/>
      <c r="G650" s="1895"/>
      <c r="H650" s="1895"/>
      <c r="I650" s="1895"/>
      <c r="J650" s="1895"/>
    </row>
    <row r="651" spans="1:10" ht="15.75" customHeight="1">
      <c r="A651" s="1895"/>
      <c r="B651" s="1895"/>
      <c r="C651" s="1895"/>
      <c r="D651" s="1895"/>
      <c r="E651" s="1895"/>
      <c r="F651" s="1895"/>
      <c r="G651" s="1895"/>
      <c r="H651" s="1895"/>
      <c r="I651" s="1895"/>
      <c r="J651" s="1895"/>
    </row>
    <row r="652" spans="1:10" ht="15.75" customHeight="1">
      <c r="A652" s="1895"/>
      <c r="B652" s="1895"/>
      <c r="C652" s="1895"/>
      <c r="D652" s="1895"/>
      <c r="E652" s="1895"/>
      <c r="F652" s="1895"/>
      <c r="G652" s="1895"/>
      <c r="H652" s="1895"/>
      <c r="I652" s="1895"/>
      <c r="J652" s="1895"/>
    </row>
    <row r="653" spans="1:10" ht="15.75" customHeight="1">
      <c r="A653" s="1895"/>
      <c r="B653" s="1895"/>
      <c r="C653" s="1895"/>
      <c r="D653" s="1895"/>
      <c r="E653" s="1895"/>
      <c r="F653" s="1895"/>
      <c r="G653" s="1895"/>
      <c r="H653" s="1895"/>
      <c r="I653" s="1895"/>
      <c r="J653" s="1895"/>
    </row>
    <row r="654" spans="1:10" ht="15.75" customHeight="1">
      <c r="A654" s="1895"/>
      <c r="B654" s="1895"/>
      <c r="C654" s="1895"/>
      <c r="D654" s="1895"/>
      <c r="E654" s="1895"/>
      <c r="F654" s="1895"/>
      <c r="G654" s="1895"/>
      <c r="H654" s="1895"/>
      <c r="I654" s="1895"/>
      <c r="J654" s="1895"/>
    </row>
    <row r="655" spans="1:10" ht="15.75" customHeight="1">
      <c r="A655" s="1895"/>
      <c r="B655" s="1895"/>
      <c r="C655" s="1895"/>
      <c r="D655" s="1895"/>
      <c r="E655" s="1895"/>
      <c r="F655" s="1895"/>
      <c r="G655" s="1895"/>
      <c r="H655" s="1895"/>
      <c r="I655" s="1895"/>
      <c r="J655" s="1895"/>
    </row>
    <row r="656" spans="1:10" ht="15.75" customHeight="1">
      <c r="A656" s="1895"/>
      <c r="B656" s="1895"/>
      <c r="C656" s="1895"/>
      <c r="D656" s="1895"/>
      <c r="E656" s="1895"/>
      <c r="F656" s="1895"/>
      <c r="G656" s="1895"/>
      <c r="H656" s="1895"/>
      <c r="I656" s="1895"/>
      <c r="J656" s="1895"/>
    </row>
    <row r="657" spans="1:10" ht="15.75" customHeight="1">
      <c r="A657" s="1895"/>
      <c r="B657" s="1895"/>
      <c r="C657" s="1895"/>
      <c r="D657" s="1895"/>
      <c r="E657" s="1895"/>
      <c r="F657" s="1895"/>
      <c r="G657" s="1895"/>
      <c r="H657" s="1895"/>
      <c r="I657" s="1895"/>
      <c r="J657" s="1895"/>
    </row>
    <row r="658" spans="1:10" ht="15.75" customHeight="1">
      <c r="A658" s="1895"/>
      <c r="B658" s="1895"/>
      <c r="C658" s="1895"/>
      <c r="D658" s="1895"/>
      <c r="E658" s="1895"/>
      <c r="F658" s="1895"/>
      <c r="G658" s="1895"/>
      <c r="H658" s="1895"/>
      <c r="I658" s="1895"/>
      <c r="J658" s="1895"/>
    </row>
    <row r="659" spans="1:10" ht="15.75" customHeight="1">
      <c r="A659" s="1895"/>
      <c r="B659" s="1895"/>
      <c r="C659" s="1895"/>
      <c r="D659" s="1895"/>
      <c r="E659" s="1895"/>
      <c r="F659" s="1895"/>
      <c r="G659" s="1895"/>
      <c r="H659" s="1895"/>
      <c r="I659" s="1895"/>
      <c r="J659" s="1895"/>
    </row>
    <row r="660" spans="1:10" ht="15.75" customHeight="1">
      <c r="A660" s="1895"/>
      <c r="B660" s="1895"/>
      <c r="C660" s="1895"/>
      <c r="D660" s="1895"/>
      <c r="E660" s="1895"/>
      <c r="F660" s="1895"/>
      <c r="G660" s="1895"/>
      <c r="H660" s="1895"/>
      <c r="I660" s="1895"/>
      <c r="J660" s="1895"/>
    </row>
    <row r="661" spans="1:10" ht="15.75" customHeight="1">
      <c r="A661" s="1895"/>
      <c r="B661" s="1895"/>
      <c r="C661" s="1895"/>
      <c r="D661" s="1895"/>
      <c r="E661" s="1895"/>
      <c r="F661" s="1895"/>
      <c r="G661" s="1895"/>
      <c r="H661" s="1895"/>
      <c r="I661" s="1895"/>
      <c r="J661" s="1895"/>
    </row>
    <row r="662" spans="1:10" ht="15.75" customHeight="1">
      <c r="A662" s="1895"/>
      <c r="B662" s="1895"/>
      <c r="C662" s="1895"/>
      <c r="D662" s="1895"/>
      <c r="E662" s="1895"/>
      <c r="F662" s="1895"/>
      <c r="G662" s="1895"/>
      <c r="H662" s="1895"/>
      <c r="I662" s="1895"/>
      <c r="J662" s="1895"/>
    </row>
    <row r="663" spans="1:10" ht="15.75" customHeight="1">
      <c r="A663" s="1895"/>
      <c r="B663" s="1895"/>
      <c r="C663" s="1895"/>
      <c r="D663" s="1895"/>
      <c r="E663" s="1895"/>
      <c r="F663" s="1895"/>
      <c r="G663" s="1895"/>
      <c r="H663" s="1895"/>
      <c r="I663" s="1895"/>
      <c r="J663" s="1895"/>
    </row>
    <row r="664" spans="1:10" ht="15.75" customHeight="1">
      <c r="A664" s="1895"/>
      <c r="B664" s="1895"/>
      <c r="C664" s="1895"/>
      <c r="D664" s="1895"/>
      <c r="E664" s="1895"/>
      <c r="F664" s="1895"/>
      <c r="G664" s="1895"/>
      <c r="H664" s="1895"/>
      <c r="I664" s="1895"/>
      <c r="J664" s="1895"/>
    </row>
    <row r="665" spans="1:10" ht="15.75" customHeight="1">
      <c r="A665" s="1895"/>
      <c r="B665" s="1895"/>
      <c r="C665" s="1895"/>
      <c r="D665" s="1895"/>
      <c r="E665" s="1895"/>
      <c r="F665" s="1895"/>
      <c r="G665" s="1895"/>
      <c r="H665" s="1895"/>
      <c r="I665" s="1895"/>
      <c r="J665" s="1895"/>
    </row>
    <row r="666" spans="1:10" ht="15.75" customHeight="1">
      <c r="A666" s="1895"/>
      <c r="B666" s="1895"/>
      <c r="C666" s="1895"/>
      <c r="D666" s="1895"/>
      <c r="E666" s="1895"/>
      <c r="F666" s="1895"/>
      <c r="G666" s="1895"/>
      <c r="H666" s="1895"/>
      <c r="I666" s="1895"/>
      <c r="J666" s="1895"/>
    </row>
    <row r="667" spans="1:10" ht="15.75" customHeight="1">
      <c r="A667" s="1895"/>
      <c r="B667" s="1895"/>
      <c r="C667" s="1895"/>
      <c r="D667" s="1895"/>
      <c r="E667" s="1895"/>
      <c r="F667" s="1895"/>
      <c r="G667" s="1895"/>
      <c r="H667" s="1895"/>
      <c r="I667" s="1895"/>
      <c r="J667" s="1895"/>
    </row>
    <row r="668" spans="1:10" ht="15.75" customHeight="1">
      <c r="A668" s="1895"/>
      <c r="B668" s="1895"/>
      <c r="C668" s="1895"/>
      <c r="D668" s="1895"/>
      <c r="E668" s="1895"/>
      <c r="F668" s="1895"/>
      <c r="G668" s="1895"/>
      <c r="H668" s="1895"/>
      <c r="I668" s="1895"/>
      <c r="J668" s="1895"/>
    </row>
    <row r="669" spans="1:10" ht="15.75" customHeight="1">
      <c r="A669" s="1895"/>
      <c r="B669" s="1895"/>
      <c r="C669" s="1895"/>
      <c r="D669" s="1895"/>
      <c r="E669" s="1895"/>
      <c r="F669" s="1895"/>
      <c r="G669" s="1895"/>
      <c r="H669" s="1895"/>
      <c r="I669" s="1895"/>
      <c r="J669" s="1895"/>
    </row>
    <row r="670" spans="1:10" ht="15.75" customHeight="1">
      <c r="A670" s="1895"/>
      <c r="B670" s="1895"/>
      <c r="C670" s="1895"/>
      <c r="D670" s="1895"/>
      <c r="E670" s="1895"/>
      <c r="F670" s="1895"/>
      <c r="G670" s="1895"/>
      <c r="H670" s="1895"/>
      <c r="I670" s="1895"/>
      <c r="J670" s="1895"/>
    </row>
    <row r="671" spans="1:10" ht="15.75" customHeight="1">
      <c r="A671" s="1895"/>
      <c r="B671" s="1895"/>
      <c r="C671" s="1895"/>
      <c r="D671" s="1895"/>
      <c r="E671" s="1895"/>
      <c r="F671" s="1895"/>
      <c r="G671" s="1895"/>
      <c r="H671" s="1895"/>
      <c r="I671" s="1895"/>
      <c r="J671" s="1895"/>
    </row>
    <row r="672" spans="1:10" ht="15.75" customHeight="1">
      <c r="A672" s="1895"/>
      <c r="B672" s="1895"/>
      <c r="C672" s="1895"/>
      <c r="D672" s="1895"/>
      <c r="E672" s="1895"/>
      <c r="F672" s="1895"/>
      <c r="G672" s="1895"/>
      <c r="H672" s="1895"/>
      <c r="I672" s="1895"/>
      <c r="J672" s="1895"/>
    </row>
    <row r="673" spans="1:10" ht="15.75" customHeight="1">
      <c r="A673" s="1895"/>
      <c r="B673" s="1895"/>
      <c r="C673" s="1895"/>
      <c r="D673" s="1895"/>
      <c r="E673" s="1895"/>
      <c r="F673" s="1895"/>
      <c r="G673" s="1895"/>
      <c r="H673" s="1895"/>
      <c r="I673" s="1895"/>
      <c r="J673" s="1895"/>
    </row>
    <row r="674" spans="1:10" ht="15.75" customHeight="1">
      <c r="A674" s="1895"/>
      <c r="B674" s="1895"/>
      <c r="C674" s="1895"/>
      <c r="D674" s="1895"/>
      <c r="E674" s="1895"/>
      <c r="F674" s="1895"/>
      <c r="G674" s="1895"/>
      <c r="H674" s="1895"/>
      <c r="I674" s="1895"/>
      <c r="J674" s="1895"/>
    </row>
    <row r="675" spans="1:10" ht="15.75" customHeight="1">
      <c r="A675" s="1895"/>
      <c r="B675" s="1895"/>
      <c r="C675" s="1895"/>
      <c r="D675" s="1895"/>
      <c r="E675" s="1895"/>
      <c r="F675" s="1895"/>
      <c r="G675" s="1895"/>
      <c r="H675" s="1895"/>
      <c r="I675" s="1895"/>
      <c r="J675" s="1895"/>
    </row>
    <row r="676" spans="1:10" ht="15.75" customHeight="1">
      <c r="A676" s="1895"/>
      <c r="B676" s="1895"/>
      <c r="C676" s="1895"/>
      <c r="D676" s="1895"/>
      <c r="E676" s="1895"/>
      <c r="F676" s="1895"/>
      <c r="G676" s="1895"/>
      <c r="H676" s="1895"/>
      <c r="I676" s="1895"/>
      <c r="J676" s="1895"/>
    </row>
    <row r="677" spans="1:10" ht="15.75" customHeight="1">
      <c r="A677" s="1895"/>
      <c r="B677" s="1895"/>
      <c r="C677" s="1895"/>
      <c r="D677" s="1895"/>
      <c r="E677" s="1895"/>
      <c r="F677" s="1895"/>
      <c r="G677" s="1895"/>
      <c r="H677" s="1895"/>
      <c r="I677" s="1895"/>
      <c r="J677" s="1895"/>
    </row>
    <row r="678" spans="1:10" ht="15.75" customHeight="1">
      <c r="A678" s="1895"/>
      <c r="B678" s="1895"/>
      <c r="C678" s="1895"/>
      <c r="D678" s="1895"/>
      <c r="E678" s="1895"/>
      <c r="F678" s="1895"/>
      <c r="G678" s="1895"/>
      <c r="H678" s="1895"/>
      <c r="I678" s="1895"/>
      <c r="J678" s="1895"/>
    </row>
    <row r="679" spans="1:10" ht="15.75" customHeight="1">
      <c r="A679" s="1895"/>
      <c r="B679" s="1895"/>
      <c r="C679" s="1895"/>
      <c r="D679" s="1895"/>
      <c r="E679" s="1895"/>
      <c r="F679" s="1895"/>
      <c r="G679" s="1895"/>
      <c r="H679" s="1895"/>
      <c r="I679" s="1895"/>
      <c r="J679" s="1895"/>
    </row>
    <row r="680" spans="1:10" ht="15.75" customHeight="1">
      <c r="A680" s="1895"/>
      <c r="B680" s="1895"/>
      <c r="C680" s="1895"/>
      <c r="D680" s="1895"/>
      <c r="E680" s="1895"/>
      <c r="F680" s="1895"/>
      <c r="G680" s="1895"/>
      <c r="H680" s="1895"/>
      <c r="I680" s="1895"/>
      <c r="J680" s="1895"/>
    </row>
    <row r="681" spans="1:10" ht="15.75" customHeight="1">
      <c r="A681" s="1895"/>
      <c r="B681" s="1895"/>
      <c r="C681" s="1895"/>
      <c r="D681" s="1895"/>
      <c r="E681" s="1895"/>
      <c r="F681" s="1895"/>
      <c r="G681" s="1895"/>
      <c r="H681" s="1895"/>
      <c r="I681" s="1895"/>
      <c r="J681" s="1895"/>
    </row>
    <row r="682" spans="1:10" ht="15.75" customHeight="1">
      <c r="A682" s="1895"/>
      <c r="B682" s="1895"/>
      <c r="C682" s="1895"/>
      <c r="D682" s="1895"/>
      <c r="E682" s="1895"/>
      <c r="F682" s="1895"/>
      <c r="G682" s="1895"/>
      <c r="H682" s="1895"/>
      <c r="I682" s="1895"/>
      <c r="J682" s="1895"/>
    </row>
    <row r="683" spans="1:10" ht="15.75" customHeight="1">
      <c r="A683" s="1895"/>
      <c r="B683" s="1895"/>
      <c r="C683" s="1895"/>
      <c r="D683" s="1895"/>
      <c r="E683" s="1895"/>
      <c r="F683" s="1895"/>
      <c r="G683" s="1895"/>
      <c r="H683" s="1895"/>
      <c r="I683" s="1895"/>
      <c r="J683" s="1895"/>
    </row>
    <row r="684" spans="1:10" ht="15.75" customHeight="1">
      <c r="A684" s="1895"/>
      <c r="B684" s="1895"/>
      <c r="C684" s="1895"/>
      <c r="D684" s="1895"/>
      <c r="E684" s="1895"/>
      <c r="F684" s="1895"/>
      <c r="G684" s="1895"/>
      <c r="H684" s="1895"/>
      <c r="I684" s="1895"/>
      <c r="J684" s="1895"/>
    </row>
    <row r="685" spans="1:10" ht="15.75" customHeight="1">
      <c r="A685" s="1895"/>
      <c r="B685" s="1895"/>
      <c r="C685" s="1895"/>
      <c r="D685" s="1895"/>
      <c r="E685" s="1895"/>
      <c r="F685" s="1895"/>
      <c r="G685" s="1895"/>
      <c r="H685" s="1895"/>
      <c r="I685" s="1895"/>
      <c r="J685" s="1895"/>
    </row>
    <row r="686" spans="1:10" ht="15.75" customHeight="1">
      <c r="A686" s="1895"/>
      <c r="B686" s="1895"/>
      <c r="C686" s="1895"/>
      <c r="D686" s="1895"/>
      <c r="E686" s="1895"/>
      <c r="F686" s="1895"/>
      <c r="G686" s="1895"/>
      <c r="H686" s="1895"/>
      <c r="I686" s="1895"/>
      <c r="J686" s="1895"/>
    </row>
    <row r="687" spans="1:10" ht="15.75" customHeight="1">
      <c r="A687" s="1895"/>
      <c r="B687" s="1895"/>
      <c r="C687" s="1895"/>
      <c r="D687" s="1895"/>
      <c r="E687" s="1895"/>
      <c r="F687" s="1895"/>
      <c r="G687" s="1895"/>
      <c r="H687" s="1895"/>
      <c r="I687" s="1895"/>
      <c r="J687" s="1895"/>
    </row>
    <row r="688" spans="1:10" ht="15.75" customHeight="1">
      <c r="A688" s="1895"/>
      <c r="B688" s="1895"/>
      <c r="C688" s="1895"/>
      <c r="D688" s="1895"/>
      <c r="E688" s="1895"/>
      <c r="F688" s="1895"/>
      <c r="G688" s="1895"/>
      <c r="H688" s="1895"/>
      <c r="I688" s="1895"/>
      <c r="J688" s="1895"/>
    </row>
    <row r="689" spans="1:10" ht="15.75" customHeight="1">
      <c r="A689" s="1895"/>
      <c r="B689" s="1895"/>
      <c r="C689" s="1895"/>
      <c r="D689" s="1895"/>
      <c r="E689" s="1895"/>
      <c r="F689" s="1895"/>
      <c r="G689" s="1895"/>
      <c r="H689" s="1895"/>
      <c r="I689" s="1895"/>
      <c r="J689" s="1895"/>
    </row>
    <row r="690" spans="1:10" ht="15.75" customHeight="1">
      <c r="A690" s="1895"/>
      <c r="B690" s="1895"/>
      <c r="C690" s="1895"/>
      <c r="D690" s="1895"/>
      <c r="E690" s="1895"/>
      <c r="F690" s="1895"/>
      <c r="G690" s="1895"/>
      <c r="H690" s="1895"/>
      <c r="I690" s="1895"/>
      <c r="J690" s="1895"/>
    </row>
    <row r="691" spans="1:10" ht="15.75" customHeight="1">
      <c r="A691" s="1895"/>
      <c r="B691" s="1895"/>
      <c r="C691" s="1895"/>
      <c r="D691" s="1895"/>
      <c r="E691" s="1895"/>
      <c r="F691" s="1895"/>
      <c r="G691" s="1895"/>
      <c r="H691" s="1895"/>
      <c r="I691" s="1895"/>
      <c r="J691" s="1895"/>
    </row>
    <row r="692" spans="1:10" ht="15.75" customHeight="1">
      <c r="A692" s="1895"/>
      <c r="B692" s="1895"/>
      <c r="C692" s="1895"/>
      <c r="D692" s="1895"/>
      <c r="E692" s="1895"/>
      <c r="F692" s="1895"/>
      <c r="G692" s="1895"/>
      <c r="H692" s="1895"/>
      <c r="I692" s="1895"/>
      <c r="J692" s="1895"/>
    </row>
    <row r="693" spans="1:10" ht="15.75" customHeight="1">
      <c r="A693" s="1895"/>
      <c r="B693" s="1895"/>
      <c r="C693" s="1895"/>
      <c r="D693" s="1895"/>
      <c r="E693" s="1895"/>
      <c r="F693" s="1895"/>
      <c r="G693" s="1895"/>
      <c r="H693" s="1895"/>
      <c r="I693" s="1895"/>
      <c r="J693" s="1895"/>
    </row>
    <row r="694" spans="1:10" ht="15.75" customHeight="1">
      <c r="A694" s="1895"/>
      <c r="B694" s="1895"/>
      <c r="C694" s="1895"/>
      <c r="D694" s="1895"/>
      <c r="E694" s="1895"/>
      <c r="F694" s="1895"/>
      <c r="G694" s="1895"/>
      <c r="H694" s="1895"/>
      <c r="I694" s="1895"/>
      <c r="J694" s="1895"/>
    </row>
    <row r="695" spans="1:10" ht="15.75" customHeight="1">
      <c r="A695" s="1895"/>
      <c r="B695" s="1895"/>
      <c r="C695" s="1895"/>
      <c r="D695" s="1895"/>
      <c r="E695" s="1895"/>
      <c r="F695" s="1895"/>
      <c r="G695" s="1895"/>
      <c r="H695" s="1895"/>
      <c r="I695" s="1895"/>
      <c r="J695" s="1895"/>
    </row>
    <row r="696" spans="1:10" ht="15.75" customHeight="1">
      <c r="A696" s="1895"/>
      <c r="B696" s="1895"/>
      <c r="C696" s="1895"/>
      <c r="D696" s="1895"/>
      <c r="E696" s="1895"/>
      <c r="F696" s="1895"/>
      <c r="G696" s="1895"/>
      <c r="H696" s="1895"/>
      <c r="I696" s="1895"/>
      <c r="J696" s="1895"/>
    </row>
    <row r="697" spans="1:10" ht="15.75" customHeight="1">
      <c r="A697" s="1895"/>
      <c r="B697" s="1895"/>
      <c r="C697" s="1895"/>
      <c r="D697" s="1895"/>
      <c r="E697" s="1895"/>
      <c r="F697" s="1895"/>
      <c r="G697" s="1895"/>
      <c r="H697" s="1895"/>
      <c r="I697" s="1895"/>
      <c r="J697" s="1895"/>
    </row>
    <row r="698" spans="1:10" ht="15.75" customHeight="1">
      <c r="A698" s="1895"/>
      <c r="B698" s="1895"/>
      <c r="C698" s="1895"/>
      <c r="D698" s="1895"/>
      <c r="E698" s="1895"/>
      <c r="F698" s="1895"/>
      <c r="G698" s="1895"/>
      <c r="H698" s="1895"/>
      <c r="I698" s="1895"/>
      <c r="J698" s="1895"/>
    </row>
    <row r="699" spans="1:10" ht="15.75" customHeight="1">
      <c r="A699" s="1895"/>
      <c r="B699" s="1895"/>
      <c r="C699" s="1895"/>
      <c r="D699" s="1895"/>
      <c r="E699" s="1895"/>
      <c r="F699" s="1895"/>
      <c r="G699" s="1895"/>
      <c r="H699" s="1895"/>
      <c r="I699" s="1895"/>
      <c r="J699" s="1895"/>
    </row>
    <row r="700" spans="1:10" ht="15.75" customHeight="1">
      <c r="A700" s="1895"/>
      <c r="B700" s="1895"/>
      <c r="C700" s="1895"/>
      <c r="D700" s="1895"/>
      <c r="E700" s="1895"/>
      <c r="F700" s="1895"/>
      <c r="G700" s="1895"/>
      <c r="H700" s="1895"/>
      <c r="I700" s="1895"/>
      <c r="J700" s="1895"/>
    </row>
    <row r="701" spans="1:10" ht="15.75" customHeight="1">
      <c r="A701" s="1895"/>
      <c r="B701" s="1895"/>
      <c r="C701" s="1895"/>
      <c r="D701" s="1895"/>
      <c r="E701" s="1895"/>
      <c r="F701" s="1895"/>
      <c r="G701" s="1895"/>
      <c r="H701" s="1895"/>
      <c r="I701" s="1895"/>
      <c r="J701" s="1895"/>
    </row>
    <row r="702" spans="1:10" ht="15.75" customHeight="1">
      <c r="A702" s="1895"/>
      <c r="B702" s="1895"/>
      <c r="C702" s="1895"/>
      <c r="D702" s="1895"/>
      <c r="E702" s="1895"/>
      <c r="F702" s="1895"/>
      <c r="G702" s="1895"/>
      <c r="H702" s="1895"/>
      <c r="I702" s="1895"/>
      <c r="J702" s="1895"/>
    </row>
    <row r="703" spans="1:10" ht="15.75" customHeight="1">
      <c r="A703" s="1895"/>
      <c r="B703" s="1895"/>
      <c r="C703" s="1895"/>
      <c r="D703" s="1895"/>
      <c r="E703" s="1895"/>
      <c r="F703" s="1895"/>
      <c r="G703" s="1895"/>
      <c r="H703" s="1895"/>
      <c r="I703" s="1895"/>
      <c r="J703" s="1895"/>
    </row>
    <row r="704" spans="1:10" ht="15.75" customHeight="1">
      <c r="A704" s="1895"/>
      <c r="B704" s="1895"/>
      <c r="C704" s="1895"/>
      <c r="D704" s="1895"/>
      <c r="E704" s="1895"/>
      <c r="F704" s="1895"/>
      <c r="G704" s="1895"/>
      <c r="H704" s="1895"/>
      <c r="I704" s="1895"/>
      <c r="J704" s="1895"/>
    </row>
    <row r="705" spans="1:10" ht="15.75" customHeight="1">
      <c r="A705" s="1895"/>
      <c r="B705" s="1895"/>
      <c r="C705" s="1895"/>
      <c r="D705" s="1895"/>
      <c r="E705" s="1895"/>
      <c r="F705" s="1895"/>
      <c r="G705" s="1895"/>
      <c r="H705" s="1895"/>
      <c r="I705" s="1895"/>
      <c r="J705" s="1895"/>
    </row>
    <row r="706" spans="1:10" ht="15.75" customHeight="1">
      <c r="A706" s="1895"/>
      <c r="B706" s="1895"/>
      <c r="C706" s="1895"/>
      <c r="D706" s="1895"/>
      <c r="E706" s="1895"/>
      <c r="F706" s="1895"/>
      <c r="G706" s="1895"/>
      <c r="H706" s="1895"/>
      <c r="I706" s="1895"/>
      <c r="J706" s="1895"/>
    </row>
    <row r="707" spans="1:10" ht="15.75" customHeight="1">
      <c r="A707" s="1895"/>
      <c r="B707" s="1895"/>
      <c r="C707" s="1895"/>
      <c r="D707" s="1895"/>
      <c r="E707" s="1895"/>
      <c r="F707" s="1895"/>
      <c r="G707" s="1895"/>
      <c r="H707" s="1895"/>
      <c r="I707" s="1895"/>
      <c r="J707" s="1895"/>
    </row>
    <row r="708" spans="1:10" ht="15.75" customHeight="1">
      <c r="A708" s="1895"/>
      <c r="B708" s="1895"/>
      <c r="C708" s="1895"/>
      <c r="D708" s="1895"/>
      <c r="E708" s="1895"/>
      <c r="F708" s="1895"/>
      <c r="G708" s="1895"/>
      <c r="H708" s="1895"/>
      <c r="I708" s="1895"/>
      <c r="J708" s="1895"/>
    </row>
    <row r="709" spans="1:10" ht="15.75" customHeight="1">
      <c r="A709" s="1895"/>
      <c r="B709" s="1895"/>
      <c r="C709" s="1895"/>
      <c r="D709" s="1895"/>
      <c r="E709" s="1895"/>
      <c r="F709" s="1895"/>
      <c r="G709" s="1895"/>
      <c r="H709" s="1895"/>
      <c r="I709" s="1895"/>
      <c r="J709" s="1895"/>
    </row>
    <row r="710" spans="1:10" ht="15.75" customHeight="1">
      <c r="A710" s="1895"/>
      <c r="B710" s="1895"/>
      <c r="C710" s="1895"/>
      <c r="D710" s="1895"/>
      <c r="E710" s="1895"/>
      <c r="F710" s="1895"/>
      <c r="G710" s="1895"/>
      <c r="H710" s="1895"/>
      <c r="I710" s="1895"/>
      <c r="J710" s="1895"/>
    </row>
    <row r="711" spans="1:10" ht="15.75" customHeight="1">
      <c r="A711" s="1895"/>
      <c r="B711" s="1895"/>
      <c r="C711" s="1895"/>
      <c r="D711" s="1895"/>
      <c r="E711" s="1895"/>
      <c r="F711" s="1895"/>
      <c r="G711" s="1895"/>
      <c r="H711" s="1895"/>
      <c r="I711" s="1895"/>
      <c r="J711" s="1895"/>
    </row>
    <row r="712" spans="1:10" ht="15.75" customHeight="1">
      <c r="A712" s="1895"/>
      <c r="B712" s="1895"/>
      <c r="C712" s="1895"/>
      <c r="D712" s="1895"/>
      <c r="E712" s="1895"/>
      <c r="F712" s="1895"/>
      <c r="G712" s="1895"/>
      <c r="H712" s="1895"/>
      <c r="I712" s="1895"/>
      <c r="J712" s="1895"/>
    </row>
    <row r="713" spans="1:10" ht="15.75" customHeight="1">
      <c r="A713" s="1895"/>
      <c r="B713" s="1895"/>
      <c r="C713" s="1895"/>
      <c r="D713" s="1895"/>
      <c r="E713" s="1895"/>
      <c r="F713" s="1895"/>
      <c r="G713" s="1895"/>
      <c r="H713" s="1895"/>
      <c r="I713" s="1895"/>
      <c r="J713" s="1895"/>
    </row>
    <row r="714" spans="1:10" ht="15.75" customHeight="1">
      <c r="A714" s="1895"/>
      <c r="B714" s="1895"/>
      <c r="C714" s="1895"/>
      <c r="D714" s="1895"/>
      <c r="E714" s="1895"/>
      <c r="F714" s="1895"/>
      <c r="G714" s="1895"/>
      <c r="H714" s="1895"/>
      <c r="I714" s="1895"/>
      <c r="J714" s="1895"/>
    </row>
    <row r="715" spans="1:10" ht="15.75" customHeight="1">
      <c r="A715" s="1895"/>
      <c r="B715" s="1895"/>
      <c r="C715" s="1895"/>
      <c r="D715" s="1895"/>
      <c r="E715" s="1895"/>
      <c r="F715" s="1895"/>
      <c r="G715" s="1895"/>
      <c r="H715" s="1895"/>
      <c r="I715" s="1895"/>
      <c r="J715" s="1895"/>
    </row>
    <row r="716" spans="1:10" ht="15.75" customHeight="1">
      <c r="A716" s="1895"/>
      <c r="B716" s="1895"/>
      <c r="C716" s="1895"/>
      <c r="D716" s="1895"/>
      <c r="E716" s="1895"/>
      <c r="F716" s="1895"/>
      <c r="G716" s="1895"/>
      <c r="H716" s="1895"/>
      <c r="I716" s="1895"/>
      <c r="J716" s="1895"/>
    </row>
    <row r="717" spans="1:10" ht="15.75" customHeight="1">
      <c r="A717" s="1895"/>
      <c r="B717" s="1895"/>
      <c r="C717" s="1895"/>
      <c r="D717" s="1895"/>
      <c r="E717" s="1895"/>
      <c r="F717" s="1895"/>
      <c r="G717" s="1895"/>
      <c r="H717" s="1895"/>
      <c r="I717" s="1895"/>
      <c r="J717" s="1895"/>
    </row>
    <row r="718" spans="1:10" ht="15.75" customHeight="1">
      <c r="A718" s="1895"/>
      <c r="B718" s="1895"/>
      <c r="C718" s="1895"/>
      <c r="D718" s="1895"/>
      <c r="E718" s="1895"/>
      <c r="F718" s="1895"/>
      <c r="G718" s="1895"/>
      <c r="H718" s="1895"/>
      <c r="I718" s="1895"/>
      <c r="J718" s="1895"/>
    </row>
    <row r="719" spans="1:10" ht="15.75" customHeight="1">
      <c r="A719" s="1895"/>
      <c r="B719" s="1895"/>
      <c r="C719" s="1895"/>
      <c r="D719" s="1895"/>
      <c r="E719" s="1895"/>
      <c r="F719" s="1895"/>
      <c r="G719" s="1895"/>
      <c r="H719" s="1895"/>
      <c r="I719" s="1895"/>
      <c r="J719" s="1895"/>
    </row>
    <row r="720" spans="1:10" ht="15.75" customHeight="1">
      <c r="A720" s="1895"/>
      <c r="B720" s="1895"/>
      <c r="C720" s="1895"/>
      <c r="D720" s="1895"/>
      <c r="E720" s="1895"/>
      <c r="F720" s="1895"/>
      <c r="G720" s="1895"/>
      <c r="H720" s="1895"/>
      <c r="I720" s="1895"/>
      <c r="J720" s="1895"/>
    </row>
    <row r="721" spans="1:10" ht="15.75" customHeight="1">
      <c r="A721" s="1895"/>
      <c r="B721" s="1895"/>
      <c r="C721" s="1895"/>
      <c r="D721" s="1895"/>
      <c r="E721" s="1895"/>
      <c r="F721" s="1895"/>
      <c r="G721" s="1895"/>
      <c r="H721" s="1895"/>
      <c r="I721" s="1895"/>
      <c r="J721" s="1895"/>
    </row>
    <row r="722" spans="1:10" ht="15.75" customHeight="1">
      <c r="A722" s="1895"/>
      <c r="B722" s="1895"/>
      <c r="C722" s="1895"/>
      <c r="D722" s="1895"/>
      <c r="E722" s="1895"/>
      <c r="F722" s="1895"/>
      <c r="G722" s="1895"/>
      <c r="H722" s="1895"/>
      <c r="I722" s="1895"/>
      <c r="J722" s="1895"/>
    </row>
    <row r="723" spans="1:10" ht="15.75" customHeight="1">
      <c r="A723" s="1895"/>
      <c r="B723" s="1895"/>
      <c r="C723" s="1895"/>
      <c r="D723" s="1895"/>
      <c r="E723" s="1895"/>
      <c r="F723" s="1895"/>
      <c r="G723" s="1895"/>
      <c r="H723" s="1895"/>
      <c r="I723" s="1895"/>
      <c r="J723" s="1895"/>
    </row>
    <row r="724" spans="1:10" ht="15.75" customHeight="1">
      <c r="A724" s="1895"/>
      <c r="B724" s="1895"/>
      <c r="C724" s="1895"/>
      <c r="D724" s="1895"/>
      <c r="E724" s="1895"/>
      <c r="F724" s="1895"/>
      <c r="G724" s="1895"/>
      <c r="H724" s="1895"/>
      <c r="I724" s="1895"/>
      <c r="J724" s="1895"/>
    </row>
    <row r="725" spans="1:10" ht="15.75" customHeight="1">
      <c r="A725" s="1895"/>
      <c r="B725" s="1895"/>
      <c r="C725" s="1895"/>
      <c r="D725" s="1895"/>
      <c r="E725" s="1895"/>
      <c r="F725" s="1895"/>
      <c r="G725" s="1895"/>
      <c r="H725" s="1895"/>
      <c r="I725" s="1895"/>
      <c r="J725" s="1895"/>
    </row>
    <row r="726" spans="1:10" ht="15.75" customHeight="1">
      <c r="A726" s="1895"/>
      <c r="B726" s="1895"/>
      <c r="C726" s="1895"/>
      <c r="D726" s="1895"/>
      <c r="E726" s="1895"/>
      <c r="F726" s="1895"/>
      <c r="G726" s="1895"/>
      <c r="H726" s="1895"/>
      <c r="I726" s="1895"/>
      <c r="J726" s="1895"/>
    </row>
    <row r="727" spans="1:10" ht="15.75" customHeight="1">
      <c r="A727" s="1895"/>
      <c r="B727" s="1895"/>
      <c r="C727" s="1895"/>
      <c r="D727" s="1895"/>
      <c r="E727" s="1895"/>
      <c r="F727" s="1895"/>
      <c r="G727" s="1895"/>
      <c r="H727" s="1895"/>
      <c r="I727" s="1895"/>
      <c r="J727" s="1895"/>
    </row>
    <row r="728" spans="1:10" ht="15.75" customHeight="1">
      <c r="A728" s="1895"/>
      <c r="B728" s="1895"/>
      <c r="C728" s="1895"/>
      <c r="D728" s="1895"/>
      <c r="E728" s="1895"/>
      <c r="F728" s="1895"/>
      <c r="G728" s="1895"/>
      <c r="H728" s="1895"/>
      <c r="I728" s="1895"/>
      <c r="J728" s="1895"/>
    </row>
    <row r="729" spans="1:10" ht="15.75" customHeight="1">
      <c r="A729" s="1895"/>
      <c r="B729" s="1895"/>
      <c r="C729" s="1895"/>
      <c r="D729" s="1895"/>
      <c r="E729" s="1895"/>
      <c r="F729" s="1895"/>
      <c r="G729" s="1895"/>
      <c r="H729" s="1895"/>
      <c r="I729" s="1895"/>
      <c r="J729" s="1895"/>
    </row>
    <row r="730" spans="1:10" ht="15.75" customHeight="1">
      <c r="A730" s="1895"/>
      <c r="B730" s="1895"/>
      <c r="C730" s="1895"/>
      <c r="D730" s="1895"/>
      <c r="E730" s="1895"/>
      <c r="F730" s="1895"/>
      <c r="G730" s="1895"/>
      <c r="H730" s="1895"/>
      <c r="I730" s="1895"/>
      <c r="J730" s="1895"/>
    </row>
    <row r="731" spans="1:10" ht="15.75" customHeight="1">
      <c r="A731" s="1895"/>
      <c r="B731" s="1895"/>
      <c r="C731" s="1895"/>
      <c r="D731" s="1895"/>
      <c r="E731" s="1895"/>
      <c r="F731" s="1895"/>
      <c r="G731" s="1895"/>
      <c r="H731" s="1895"/>
      <c r="I731" s="1895"/>
      <c r="J731" s="1895"/>
    </row>
    <row r="732" spans="1:10" ht="15.75" customHeight="1">
      <c r="A732" s="1895"/>
      <c r="B732" s="1895"/>
      <c r="C732" s="1895"/>
      <c r="D732" s="1895"/>
      <c r="E732" s="1895"/>
      <c r="F732" s="1895"/>
      <c r="G732" s="1895"/>
      <c r="H732" s="1895"/>
      <c r="I732" s="1895"/>
      <c r="J732" s="1895"/>
    </row>
    <row r="733" spans="1:10" ht="15.75" customHeight="1">
      <c r="A733" s="1895"/>
      <c r="B733" s="1895"/>
      <c r="C733" s="1895"/>
      <c r="D733" s="1895"/>
      <c r="E733" s="1895"/>
      <c r="F733" s="1895"/>
      <c r="G733" s="1895"/>
      <c r="H733" s="1895"/>
      <c r="I733" s="1895"/>
      <c r="J733" s="1895"/>
    </row>
    <row r="734" spans="1:10" ht="15.75" customHeight="1">
      <c r="A734" s="1895"/>
      <c r="B734" s="1895"/>
      <c r="C734" s="1895"/>
      <c r="D734" s="1895"/>
      <c r="E734" s="1895"/>
      <c r="F734" s="1895"/>
      <c r="G734" s="1895"/>
      <c r="H734" s="1895"/>
      <c r="I734" s="1895"/>
      <c r="J734" s="1895"/>
    </row>
    <row r="735" spans="1:10" ht="15.75" customHeight="1">
      <c r="A735" s="1895"/>
      <c r="B735" s="1895"/>
      <c r="C735" s="1895"/>
      <c r="D735" s="1895"/>
      <c r="E735" s="1895"/>
      <c r="F735" s="1895"/>
      <c r="G735" s="1895"/>
      <c r="H735" s="1895"/>
      <c r="I735" s="1895"/>
      <c r="J735" s="1895"/>
    </row>
    <row r="736" spans="1:10" ht="15.75" customHeight="1">
      <c r="A736" s="1895"/>
      <c r="B736" s="1895"/>
      <c r="C736" s="1895"/>
      <c r="D736" s="1895"/>
      <c r="E736" s="1895"/>
      <c r="F736" s="1895"/>
      <c r="G736" s="1895"/>
      <c r="H736" s="1895"/>
      <c r="I736" s="1895"/>
      <c r="J736" s="1895"/>
    </row>
    <row r="737" spans="1:10" ht="15.75" customHeight="1">
      <c r="A737" s="1895"/>
      <c r="B737" s="1895"/>
      <c r="C737" s="1895"/>
      <c r="D737" s="1895"/>
      <c r="E737" s="1895"/>
      <c r="F737" s="1895"/>
      <c r="G737" s="1895"/>
      <c r="H737" s="1895"/>
      <c r="I737" s="1895"/>
      <c r="J737" s="1895"/>
    </row>
    <row r="738" spans="1:10" ht="15.75" customHeight="1">
      <c r="A738" s="1895"/>
      <c r="B738" s="1895"/>
      <c r="C738" s="1895"/>
      <c r="D738" s="1895"/>
      <c r="E738" s="1895"/>
      <c r="F738" s="1895"/>
      <c r="G738" s="1895"/>
      <c r="H738" s="1895"/>
      <c r="I738" s="1895"/>
      <c r="J738" s="1895"/>
    </row>
    <row r="739" spans="1:10" ht="15.75" customHeight="1">
      <c r="A739" s="1895"/>
      <c r="B739" s="1895"/>
      <c r="C739" s="1895"/>
      <c r="D739" s="1895"/>
      <c r="E739" s="1895"/>
      <c r="F739" s="1895"/>
      <c r="G739" s="1895"/>
      <c r="H739" s="1895"/>
      <c r="I739" s="1895"/>
      <c r="J739" s="1895"/>
    </row>
    <row r="740" spans="1:10" ht="15.75" customHeight="1">
      <c r="A740" s="1895"/>
      <c r="B740" s="1895"/>
      <c r="C740" s="1895"/>
      <c r="D740" s="1895"/>
      <c r="E740" s="1895"/>
      <c r="F740" s="1895"/>
      <c r="G740" s="1895"/>
      <c r="H740" s="1895"/>
      <c r="I740" s="1895"/>
      <c r="J740" s="1895"/>
    </row>
    <row r="741" spans="1:10" ht="15.75" customHeight="1">
      <c r="A741" s="1895"/>
      <c r="B741" s="1895"/>
      <c r="C741" s="1895"/>
      <c r="D741" s="1895"/>
      <c r="E741" s="1895"/>
      <c r="F741" s="1895"/>
      <c r="G741" s="1895"/>
      <c r="H741" s="1895"/>
      <c r="I741" s="1895"/>
      <c r="J741" s="1895"/>
    </row>
    <row r="742" spans="1:10" ht="15.75" customHeight="1">
      <c r="A742" s="1895"/>
      <c r="B742" s="1895"/>
      <c r="C742" s="1895"/>
      <c r="D742" s="1895"/>
      <c r="E742" s="1895"/>
      <c r="F742" s="1895"/>
      <c r="G742" s="1895"/>
      <c r="H742" s="1895"/>
      <c r="I742" s="1895"/>
      <c r="J742" s="1895"/>
    </row>
    <row r="743" spans="1:10" ht="15.75" customHeight="1">
      <c r="A743" s="1895"/>
      <c r="B743" s="1895"/>
      <c r="C743" s="1895"/>
      <c r="D743" s="1895"/>
      <c r="E743" s="1895"/>
      <c r="F743" s="1895"/>
      <c r="G743" s="1895"/>
      <c r="H743" s="1895"/>
      <c r="I743" s="1895"/>
      <c r="J743" s="1895"/>
    </row>
    <row r="744" spans="1:10" ht="15.75" customHeight="1">
      <c r="A744" s="1895"/>
      <c r="B744" s="1895"/>
      <c r="C744" s="1895"/>
      <c r="D744" s="1895"/>
      <c r="E744" s="1895"/>
      <c r="F744" s="1895"/>
      <c r="G744" s="1895"/>
      <c r="H744" s="1895"/>
      <c r="I744" s="1895"/>
      <c r="J744" s="1895"/>
    </row>
    <row r="745" spans="1:10" ht="15.75" customHeight="1">
      <c r="A745" s="1895"/>
      <c r="B745" s="1895"/>
      <c r="C745" s="1895"/>
      <c r="D745" s="1895"/>
      <c r="E745" s="1895"/>
      <c r="F745" s="1895"/>
      <c r="G745" s="1895"/>
      <c r="H745" s="1895"/>
      <c r="I745" s="1895"/>
      <c r="J745" s="1895"/>
    </row>
    <row r="746" spans="1:10" ht="15.75" customHeight="1">
      <c r="A746" s="1895"/>
      <c r="B746" s="1895"/>
      <c r="C746" s="1895"/>
      <c r="D746" s="1895"/>
      <c r="E746" s="1895"/>
      <c r="F746" s="1895"/>
      <c r="G746" s="1895"/>
      <c r="H746" s="1895"/>
      <c r="I746" s="1895"/>
      <c r="J746" s="1895"/>
    </row>
    <row r="747" spans="1:10" ht="15.75" customHeight="1">
      <c r="A747" s="1895"/>
      <c r="B747" s="1895"/>
      <c r="C747" s="1895"/>
      <c r="D747" s="1895"/>
      <c r="E747" s="1895"/>
      <c r="F747" s="1895"/>
      <c r="G747" s="1895"/>
      <c r="H747" s="1895"/>
      <c r="I747" s="1895"/>
      <c r="J747" s="1895"/>
    </row>
    <row r="748" spans="1:10" ht="15.75" customHeight="1">
      <c r="A748" s="1895"/>
      <c r="B748" s="1895"/>
      <c r="C748" s="1895"/>
      <c r="D748" s="1895"/>
      <c r="E748" s="1895"/>
      <c r="F748" s="1895"/>
      <c r="G748" s="1895"/>
      <c r="H748" s="1895"/>
      <c r="I748" s="1895"/>
      <c r="J748" s="1895"/>
    </row>
    <row r="749" spans="1:10" ht="15.75" customHeight="1">
      <c r="A749" s="1895"/>
      <c r="B749" s="1895"/>
      <c r="C749" s="1895"/>
      <c r="D749" s="1895"/>
      <c r="E749" s="1895"/>
      <c r="F749" s="1895"/>
      <c r="G749" s="1895"/>
      <c r="H749" s="1895"/>
      <c r="I749" s="1895"/>
      <c r="J749" s="1895"/>
    </row>
    <row r="750" spans="1:10" ht="15.75" customHeight="1">
      <c r="A750" s="1895"/>
      <c r="B750" s="1895"/>
      <c r="C750" s="1895"/>
      <c r="D750" s="1895"/>
      <c r="E750" s="1895"/>
      <c r="F750" s="1895"/>
      <c r="G750" s="1895"/>
      <c r="H750" s="1895"/>
      <c r="I750" s="1895"/>
      <c r="J750" s="1895"/>
    </row>
    <row r="751" spans="1:10" ht="15.75" customHeight="1">
      <c r="A751" s="1895"/>
      <c r="B751" s="1895"/>
      <c r="C751" s="1895"/>
      <c r="D751" s="1895"/>
      <c r="E751" s="1895"/>
      <c r="F751" s="1895"/>
      <c r="G751" s="1895"/>
      <c r="H751" s="1895"/>
      <c r="I751" s="1895"/>
      <c r="J751" s="1895"/>
    </row>
    <row r="752" spans="1:10" ht="15.75" customHeight="1">
      <c r="A752" s="1895"/>
      <c r="B752" s="1895"/>
      <c r="C752" s="1895"/>
      <c r="D752" s="1895"/>
      <c r="E752" s="1895"/>
      <c r="F752" s="1895"/>
      <c r="G752" s="1895"/>
      <c r="H752" s="1895"/>
      <c r="I752" s="1895"/>
      <c r="J752" s="1895"/>
    </row>
    <row r="753" spans="1:10" ht="15.75" customHeight="1">
      <c r="A753" s="1895"/>
      <c r="B753" s="1895"/>
      <c r="C753" s="1895"/>
      <c r="D753" s="1895"/>
      <c r="E753" s="1895"/>
      <c r="F753" s="1895"/>
      <c r="G753" s="1895"/>
      <c r="H753" s="1895"/>
      <c r="I753" s="1895"/>
      <c r="J753" s="1895"/>
    </row>
    <row r="754" spans="1:10" ht="15.75" customHeight="1">
      <c r="A754" s="1895"/>
      <c r="B754" s="1895"/>
      <c r="C754" s="1895"/>
      <c r="D754" s="1895"/>
      <c r="E754" s="1895"/>
      <c r="F754" s="1895"/>
      <c r="G754" s="1895"/>
      <c r="H754" s="1895"/>
      <c r="I754" s="1895"/>
      <c r="J754" s="1895"/>
    </row>
    <row r="755" spans="1:10" ht="15.75" customHeight="1">
      <c r="A755" s="1895"/>
      <c r="B755" s="1895"/>
      <c r="C755" s="1895"/>
      <c r="D755" s="1895"/>
      <c r="E755" s="1895"/>
      <c r="F755" s="1895"/>
      <c r="G755" s="1895"/>
      <c r="H755" s="1895"/>
      <c r="I755" s="1895"/>
      <c r="J755" s="1895"/>
    </row>
    <row r="756" spans="1:10" ht="15.75" customHeight="1">
      <c r="A756" s="1895"/>
      <c r="B756" s="1895"/>
      <c r="C756" s="1895"/>
      <c r="D756" s="1895"/>
      <c r="E756" s="1895"/>
      <c r="F756" s="1895"/>
      <c r="G756" s="1895"/>
      <c r="H756" s="1895"/>
      <c r="I756" s="1895"/>
      <c r="J756" s="1895"/>
    </row>
    <row r="757" spans="1:10" ht="15.75" customHeight="1">
      <c r="A757" s="1895"/>
      <c r="B757" s="1895"/>
      <c r="C757" s="1895"/>
      <c r="D757" s="1895"/>
      <c r="E757" s="1895"/>
      <c r="F757" s="1895"/>
      <c r="G757" s="1895"/>
      <c r="H757" s="1895"/>
      <c r="I757" s="1895"/>
      <c r="J757" s="1895"/>
    </row>
    <row r="758" spans="1:10" ht="15.75" customHeight="1">
      <c r="A758" s="1895"/>
      <c r="B758" s="1895"/>
      <c r="C758" s="1895"/>
      <c r="D758" s="1895"/>
      <c r="E758" s="1895"/>
      <c r="F758" s="1895"/>
      <c r="G758" s="1895"/>
      <c r="H758" s="1895"/>
      <c r="I758" s="1895"/>
      <c r="J758" s="1895"/>
    </row>
    <row r="759" spans="1:10" ht="15.75" customHeight="1">
      <c r="A759" s="1895"/>
      <c r="B759" s="1895"/>
      <c r="C759" s="1895"/>
      <c r="D759" s="1895"/>
      <c r="E759" s="1895"/>
      <c r="F759" s="1895"/>
      <c r="G759" s="1895"/>
      <c r="H759" s="1895"/>
      <c r="I759" s="1895"/>
      <c r="J759" s="1895"/>
    </row>
    <row r="760" spans="1:10" ht="15.75" customHeight="1">
      <c r="A760" s="1895"/>
      <c r="B760" s="1895"/>
      <c r="C760" s="1895"/>
      <c r="D760" s="1895"/>
      <c r="E760" s="1895"/>
      <c r="F760" s="1895"/>
      <c r="G760" s="1895"/>
      <c r="H760" s="1895"/>
      <c r="I760" s="1895"/>
      <c r="J760" s="1895"/>
    </row>
    <row r="761" spans="1:10" ht="15.75" customHeight="1">
      <c r="A761" s="1895"/>
      <c r="B761" s="1895"/>
      <c r="C761" s="1895"/>
      <c r="D761" s="1895"/>
      <c r="E761" s="1895"/>
      <c r="F761" s="1895"/>
      <c r="G761" s="1895"/>
      <c r="H761" s="1895"/>
      <c r="I761" s="1895"/>
      <c r="J761" s="1895"/>
    </row>
    <row r="762" spans="1:10" ht="15.75" customHeight="1">
      <c r="A762" s="1895"/>
      <c r="B762" s="1895"/>
      <c r="C762" s="1895"/>
      <c r="D762" s="1895"/>
      <c r="E762" s="1895"/>
      <c r="F762" s="1895"/>
      <c r="G762" s="1895"/>
      <c r="H762" s="1895"/>
      <c r="I762" s="1895"/>
      <c r="J762" s="1895"/>
    </row>
    <row r="763" spans="1:10" ht="15.75" customHeight="1">
      <c r="A763" s="1895"/>
      <c r="B763" s="1895"/>
      <c r="C763" s="1895"/>
      <c r="D763" s="1895"/>
      <c r="E763" s="1895"/>
      <c r="F763" s="1895"/>
      <c r="G763" s="1895"/>
      <c r="H763" s="1895"/>
      <c r="I763" s="1895"/>
      <c r="J763" s="1895"/>
    </row>
    <row r="764" spans="1:10" ht="15.75" customHeight="1">
      <c r="A764" s="1895"/>
      <c r="B764" s="1895"/>
      <c r="C764" s="1895"/>
      <c r="D764" s="1895"/>
      <c r="E764" s="1895"/>
      <c r="F764" s="1895"/>
      <c r="G764" s="1895"/>
      <c r="H764" s="1895"/>
      <c r="I764" s="1895"/>
      <c r="J764" s="1895"/>
    </row>
    <row r="765" spans="1:10" ht="15.75" customHeight="1">
      <c r="A765" s="1895"/>
      <c r="B765" s="1895"/>
      <c r="C765" s="1895"/>
      <c r="D765" s="1895"/>
      <c r="E765" s="1895"/>
      <c r="F765" s="1895"/>
      <c r="G765" s="1895"/>
      <c r="H765" s="1895"/>
      <c r="I765" s="1895"/>
      <c r="J765" s="1895"/>
    </row>
    <row r="766" spans="1:10" ht="15.75" customHeight="1">
      <c r="A766" s="1895"/>
      <c r="B766" s="1895"/>
      <c r="C766" s="1895"/>
      <c r="D766" s="1895"/>
      <c r="E766" s="1895"/>
      <c r="F766" s="1895"/>
      <c r="G766" s="1895"/>
      <c r="H766" s="1895"/>
      <c r="I766" s="1895"/>
      <c r="J766" s="1895"/>
    </row>
    <row r="767" spans="1:10" ht="15.75" customHeight="1">
      <c r="A767" s="1895"/>
      <c r="B767" s="1895"/>
      <c r="C767" s="1895"/>
      <c r="D767" s="1895"/>
      <c r="E767" s="1895"/>
      <c r="F767" s="1895"/>
      <c r="G767" s="1895"/>
      <c r="H767" s="1895"/>
      <c r="I767" s="1895"/>
      <c r="J767" s="1895"/>
    </row>
    <row r="768" spans="1:10" ht="15.75" customHeight="1">
      <c r="A768" s="1895"/>
      <c r="B768" s="1895"/>
      <c r="C768" s="1895"/>
      <c r="D768" s="1895"/>
      <c r="E768" s="1895"/>
      <c r="F768" s="1895"/>
      <c r="G768" s="1895"/>
      <c r="H768" s="1895"/>
      <c r="I768" s="1895"/>
      <c r="J768" s="1895"/>
    </row>
    <row r="769" spans="1:10" ht="15.75" customHeight="1">
      <c r="A769" s="1895"/>
      <c r="B769" s="1895"/>
      <c r="C769" s="1895"/>
      <c r="D769" s="1895"/>
      <c r="E769" s="1895"/>
      <c r="F769" s="1895"/>
      <c r="G769" s="1895"/>
      <c r="H769" s="1895"/>
      <c r="I769" s="1895"/>
      <c r="J769" s="1895"/>
    </row>
    <row r="770" spans="1:10" ht="15.75" customHeight="1">
      <c r="A770" s="1895"/>
      <c r="B770" s="1895"/>
      <c r="C770" s="1895"/>
      <c r="D770" s="1895"/>
      <c r="E770" s="1895"/>
      <c r="F770" s="1895"/>
      <c r="G770" s="1895"/>
      <c r="H770" s="1895"/>
      <c r="I770" s="1895"/>
      <c r="J770" s="1895"/>
    </row>
    <row r="771" spans="1:10" ht="15.75" customHeight="1">
      <c r="A771" s="1895"/>
      <c r="B771" s="1895"/>
      <c r="C771" s="1895"/>
      <c r="D771" s="1895"/>
      <c r="E771" s="1895"/>
      <c r="F771" s="1895"/>
      <c r="G771" s="1895"/>
      <c r="H771" s="1895"/>
      <c r="I771" s="1895"/>
      <c r="J771" s="1895"/>
    </row>
    <row r="772" spans="1:10" ht="15.75" customHeight="1">
      <c r="A772" s="1895"/>
      <c r="B772" s="1895"/>
      <c r="C772" s="1895"/>
      <c r="D772" s="1895"/>
      <c r="E772" s="1895"/>
      <c r="F772" s="1895"/>
      <c r="G772" s="1895"/>
      <c r="H772" s="1895"/>
      <c r="I772" s="1895"/>
      <c r="J772" s="1895"/>
    </row>
    <row r="773" spans="1:10" ht="15.75" customHeight="1">
      <c r="A773" s="1895"/>
      <c r="B773" s="1895"/>
      <c r="C773" s="1895"/>
      <c r="D773" s="1895"/>
      <c r="E773" s="1895"/>
      <c r="F773" s="1895"/>
      <c r="G773" s="1895"/>
      <c r="H773" s="1895"/>
      <c r="I773" s="1895"/>
      <c r="J773" s="1895"/>
    </row>
    <row r="774" spans="1:10" ht="15.75" customHeight="1">
      <c r="A774" s="1895"/>
      <c r="B774" s="1895"/>
      <c r="C774" s="1895"/>
      <c r="D774" s="1895"/>
      <c r="E774" s="1895"/>
      <c r="F774" s="1895"/>
      <c r="G774" s="1895"/>
      <c r="H774" s="1895"/>
      <c r="I774" s="1895"/>
      <c r="J774" s="1895"/>
    </row>
    <row r="775" spans="1:10" ht="15.75" customHeight="1">
      <c r="A775" s="1895"/>
      <c r="B775" s="1895"/>
      <c r="C775" s="1895"/>
      <c r="D775" s="1895"/>
      <c r="E775" s="1895"/>
      <c r="F775" s="1895"/>
      <c r="G775" s="1895"/>
      <c r="H775" s="1895"/>
      <c r="I775" s="1895"/>
      <c r="J775" s="1895"/>
    </row>
    <row r="776" spans="1:10" ht="15.75" customHeight="1">
      <c r="A776" s="1895"/>
      <c r="B776" s="1895"/>
      <c r="C776" s="1895"/>
      <c r="D776" s="1895"/>
      <c r="E776" s="1895"/>
      <c r="F776" s="1895"/>
      <c r="G776" s="1895"/>
      <c r="H776" s="1895"/>
      <c r="I776" s="1895"/>
      <c r="J776" s="1895"/>
    </row>
    <row r="777" spans="1:10" ht="15.75" customHeight="1">
      <c r="A777" s="1895"/>
      <c r="B777" s="1895"/>
      <c r="C777" s="1895"/>
      <c r="D777" s="1895"/>
      <c r="E777" s="1895"/>
      <c r="F777" s="1895"/>
      <c r="G777" s="1895"/>
      <c r="H777" s="1895"/>
      <c r="I777" s="1895"/>
      <c r="J777" s="1895"/>
    </row>
    <row r="778" spans="1:10" ht="15.75" customHeight="1">
      <c r="A778" s="1895"/>
      <c r="B778" s="1895"/>
      <c r="C778" s="1895"/>
      <c r="D778" s="1895"/>
      <c r="E778" s="1895"/>
      <c r="F778" s="1895"/>
      <c r="G778" s="1895"/>
      <c r="H778" s="1895"/>
      <c r="I778" s="1895"/>
      <c r="J778" s="1895"/>
    </row>
    <row r="779" spans="1:10" ht="15.75" customHeight="1">
      <c r="A779" s="1895"/>
      <c r="B779" s="1895"/>
      <c r="C779" s="1895"/>
      <c r="D779" s="1895"/>
      <c r="E779" s="1895"/>
      <c r="F779" s="1895"/>
      <c r="G779" s="1895"/>
      <c r="H779" s="1895"/>
      <c r="I779" s="1895"/>
      <c r="J779" s="1895"/>
    </row>
    <row r="780" spans="1:10" ht="15.75" customHeight="1">
      <c r="A780" s="1895"/>
      <c r="B780" s="1895"/>
      <c r="C780" s="1895"/>
      <c r="D780" s="1895"/>
      <c r="E780" s="1895"/>
      <c r="F780" s="1895"/>
      <c r="G780" s="1895"/>
      <c r="H780" s="1895"/>
      <c r="I780" s="1895"/>
      <c r="J780" s="1895"/>
    </row>
    <row r="781" spans="1:10" ht="15.75" customHeight="1">
      <c r="A781" s="1895"/>
      <c r="B781" s="1895"/>
      <c r="C781" s="1895"/>
      <c r="D781" s="1895"/>
      <c r="E781" s="1895"/>
      <c r="F781" s="1895"/>
      <c r="G781" s="1895"/>
      <c r="H781" s="1895"/>
      <c r="I781" s="1895"/>
      <c r="J781" s="1895"/>
    </row>
    <row r="782" spans="1:10" ht="15.75" customHeight="1">
      <c r="A782" s="1895"/>
      <c r="B782" s="1895"/>
      <c r="C782" s="1895"/>
      <c r="D782" s="1895"/>
      <c r="E782" s="1895"/>
      <c r="F782" s="1895"/>
      <c r="G782" s="1895"/>
      <c r="H782" s="1895"/>
      <c r="I782" s="1895"/>
      <c r="J782" s="1895"/>
    </row>
    <row r="783" spans="1:10" ht="15.75" customHeight="1">
      <c r="A783" s="1895"/>
      <c r="B783" s="1895"/>
      <c r="C783" s="1895"/>
      <c r="D783" s="1895"/>
      <c r="E783" s="1895"/>
      <c r="F783" s="1895"/>
      <c r="G783" s="1895"/>
      <c r="H783" s="1895"/>
      <c r="I783" s="1895"/>
      <c r="J783" s="1895"/>
    </row>
    <row r="784" spans="1:10" ht="15.75" customHeight="1">
      <c r="A784" s="1895"/>
      <c r="B784" s="1895"/>
      <c r="C784" s="1895"/>
      <c r="D784" s="1895"/>
      <c r="E784" s="1895"/>
      <c r="F784" s="1895"/>
      <c r="G784" s="1895"/>
      <c r="H784" s="1895"/>
      <c r="I784" s="1895"/>
      <c r="J784" s="1895"/>
    </row>
    <row r="785" spans="1:10" ht="15.75" customHeight="1">
      <c r="A785" s="1895"/>
      <c r="B785" s="1895"/>
      <c r="C785" s="1895"/>
      <c r="D785" s="1895"/>
      <c r="E785" s="1895"/>
      <c r="F785" s="1895"/>
      <c r="G785" s="1895"/>
      <c r="H785" s="1895"/>
      <c r="I785" s="1895"/>
      <c r="J785" s="1895"/>
    </row>
    <row r="786" spans="1:10" ht="15.75" customHeight="1">
      <c r="A786" s="1895"/>
      <c r="B786" s="1895"/>
      <c r="C786" s="1895"/>
      <c r="D786" s="1895"/>
      <c r="E786" s="1895"/>
      <c r="F786" s="1895"/>
      <c r="G786" s="1895"/>
      <c r="H786" s="1895"/>
      <c r="I786" s="1895"/>
      <c r="J786" s="1895"/>
    </row>
    <row r="787" spans="1:10" ht="15.75" customHeight="1">
      <c r="A787" s="1895"/>
      <c r="B787" s="1895"/>
      <c r="C787" s="1895"/>
      <c r="D787" s="1895"/>
      <c r="E787" s="1895"/>
      <c r="F787" s="1895"/>
      <c r="G787" s="1895"/>
      <c r="H787" s="1895"/>
      <c r="I787" s="1895"/>
      <c r="J787" s="1895"/>
    </row>
    <row r="788" spans="1:10" ht="15.75" customHeight="1">
      <c r="A788" s="1895"/>
      <c r="B788" s="1895"/>
      <c r="C788" s="1895"/>
      <c r="D788" s="1895"/>
      <c r="E788" s="1895"/>
      <c r="F788" s="1895"/>
      <c r="G788" s="1895"/>
      <c r="H788" s="1895"/>
      <c r="I788" s="1895"/>
      <c r="J788" s="1895"/>
    </row>
    <row r="789" spans="1:10" ht="15.75" customHeight="1">
      <c r="A789" s="1895"/>
      <c r="B789" s="1895"/>
      <c r="C789" s="1895"/>
      <c r="D789" s="1895"/>
      <c r="E789" s="1895"/>
      <c r="F789" s="1895"/>
      <c r="G789" s="1895"/>
      <c r="H789" s="1895"/>
      <c r="I789" s="1895"/>
      <c r="J789" s="1895"/>
    </row>
    <row r="790" spans="1:10" ht="15.75" customHeight="1">
      <c r="A790" s="1895"/>
      <c r="B790" s="1895"/>
      <c r="C790" s="1895"/>
      <c r="D790" s="1895"/>
      <c r="E790" s="1895"/>
      <c r="F790" s="1895"/>
      <c r="G790" s="1895"/>
      <c r="H790" s="1895"/>
      <c r="I790" s="1895"/>
      <c r="J790" s="1895"/>
    </row>
    <row r="791" spans="1:10" ht="15.75" customHeight="1">
      <c r="A791" s="1895"/>
      <c r="B791" s="1895"/>
      <c r="C791" s="1895"/>
      <c r="D791" s="1895"/>
      <c r="E791" s="1895"/>
      <c r="F791" s="1895"/>
      <c r="G791" s="1895"/>
      <c r="H791" s="1895"/>
      <c r="I791" s="1895"/>
      <c r="J791" s="1895"/>
    </row>
    <row r="792" spans="1:10" ht="15.75" customHeight="1">
      <c r="A792" s="1895"/>
      <c r="B792" s="1895"/>
      <c r="C792" s="1895"/>
      <c r="D792" s="1895"/>
      <c r="E792" s="1895"/>
      <c r="F792" s="1895"/>
      <c r="G792" s="1895"/>
      <c r="H792" s="1895"/>
      <c r="I792" s="1895"/>
      <c r="J792" s="1895"/>
    </row>
    <row r="793" spans="1:10" ht="15.75" customHeight="1">
      <c r="A793" s="1895"/>
      <c r="B793" s="1895"/>
      <c r="C793" s="1895"/>
      <c r="D793" s="1895"/>
      <c r="E793" s="1895"/>
      <c r="F793" s="1895"/>
      <c r="G793" s="1895"/>
      <c r="H793" s="1895"/>
      <c r="I793" s="1895"/>
      <c r="J793" s="1895"/>
    </row>
    <row r="794" spans="1:10" ht="15.75" customHeight="1">
      <c r="A794" s="1895"/>
      <c r="B794" s="1895"/>
      <c r="C794" s="1895"/>
      <c r="D794" s="1895"/>
      <c r="E794" s="1895"/>
      <c r="F794" s="1895"/>
      <c r="G794" s="1895"/>
      <c r="H794" s="1895"/>
      <c r="I794" s="1895"/>
      <c r="J794" s="1895"/>
    </row>
    <row r="795" spans="1:10" ht="15.75" customHeight="1">
      <c r="A795" s="1895"/>
      <c r="B795" s="1895"/>
      <c r="C795" s="1895"/>
      <c r="D795" s="1895"/>
      <c r="E795" s="1895"/>
      <c r="F795" s="1895"/>
      <c r="G795" s="1895"/>
      <c r="H795" s="1895"/>
      <c r="I795" s="1895"/>
      <c r="J795" s="1895"/>
    </row>
    <row r="796" spans="1:10" ht="15.75" customHeight="1">
      <c r="A796" s="1895"/>
      <c r="B796" s="1895"/>
      <c r="C796" s="1895"/>
      <c r="D796" s="1895"/>
      <c r="E796" s="1895"/>
      <c r="F796" s="1895"/>
      <c r="G796" s="1895"/>
      <c r="H796" s="1895"/>
      <c r="I796" s="1895"/>
      <c r="J796" s="1895"/>
    </row>
    <row r="797" spans="1:10" ht="15.75" customHeight="1">
      <c r="A797" s="1895"/>
      <c r="B797" s="1895"/>
      <c r="C797" s="1895"/>
      <c r="D797" s="1895"/>
      <c r="E797" s="1895"/>
      <c r="F797" s="1895"/>
      <c r="G797" s="1895"/>
      <c r="H797" s="1895"/>
      <c r="I797" s="1895"/>
      <c r="J797" s="1895"/>
    </row>
    <row r="798" spans="1:10" ht="15.75" customHeight="1">
      <c r="A798" s="1895"/>
      <c r="B798" s="1895"/>
      <c r="C798" s="1895"/>
      <c r="D798" s="1895"/>
      <c r="E798" s="1895"/>
      <c r="F798" s="1895"/>
      <c r="G798" s="1895"/>
      <c r="H798" s="1895"/>
      <c r="I798" s="1895"/>
      <c r="J798" s="1895"/>
    </row>
    <row r="799" spans="1:10" ht="15.75" customHeight="1">
      <c r="A799" s="1895"/>
      <c r="B799" s="1895"/>
      <c r="C799" s="1895"/>
      <c r="D799" s="1895"/>
      <c r="E799" s="1895"/>
      <c r="F799" s="1895"/>
      <c r="G799" s="1895"/>
      <c r="H799" s="1895"/>
      <c r="I799" s="1895"/>
      <c r="J799" s="1895"/>
    </row>
    <row r="800" spans="1:10" ht="15.75" customHeight="1">
      <c r="A800" s="1895"/>
      <c r="B800" s="1895"/>
      <c r="C800" s="1895"/>
      <c r="D800" s="1895"/>
      <c r="E800" s="1895"/>
      <c r="F800" s="1895"/>
      <c r="G800" s="1895"/>
      <c r="H800" s="1895"/>
      <c r="I800" s="1895"/>
      <c r="J800" s="1895"/>
    </row>
    <row r="801" spans="1:10" ht="15.75" customHeight="1">
      <c r="A801" s="1895"/>
      <c r="B801" s="1895"/>
      <c r="C801" s="1895"/>
      <c r="D801" s="1895"/>
      <c r="E801" s="1895"/>
      <c r="F801" s="1895"/>
      <c r="G801" s="1895"/>
      <c r="H801" s="1895"/>
      <c r="I801" s="1895"/>
      <c r="J801" s="1895"/>
    </row>
    <row r="802" spans="1:10" ht="15.75" customHeight="1">
      <c r="A802" s="1895"/>
      <c r="B802" s="1895"/>
      <c r="C802" s="1895"/>
      <c r="D802" s="1895"/>
      <c r="E802" s="1895"/>
      <c r="F802" s="1895"/>
      <c r="G802" s="1895"/>
      <c r="H802" s="1895"/>
      <c r="I802" s="1895"/>
      <c r="J802" s="1895"/>
    </row>
    <row r="803" spans="1:10" ht="15.75" customHeight="1">
      <c r="A803" s="1895"/>
      <c r="B803" s="1895"/>
      <c r="C803" s="1895"/>
      <c r="D803" s="1895"/>
      <c r="E803" s="1895"/>
      <c r="F803" s="1895"/>
      <c r="G803" s="1895"/>
      <c r="H803" s="1895"/>
      <c r="I803" s="1895"/>
      <c r="J803" s="1895"/>
    </row>
    <row r="804" spans="1:10" ht="15.75" customHeight="1">
      <c r="A804" s="1895"/>
      <c r="B804" s="1895"/>
      <c r="C804" s="1895"/>
      <c r="D804" s="1895"/>
      <c r="E804" s="1895"/>
      <c r="F804" s="1895"/>
      <c r="G804" s="1895"/>
      <c r="H804" s="1895"/>
      <c r="I804" s="1895"/>
      <c r="J804" s="1895"/>
    </row>
    <row r="805" spans="1:10" ht="15.75" customHeight="1">
      <c r="A805" s="1895"/>
      <c r="B805" s="1895"/>
      <c r="C805" s="1895"/>
      <c r="D805" s="1895"/>
      <c r="E805" s="1895"/>
      <c r="F805" s="1895"/>
      <c r="G805" s="1895"/>
      <c r="H805" s="1895"/>
      <c r="I805" s="1895"/>
      <c r="J805" s="1895"/>
    </row>
    <row r="806" spans="1:10" ht="15.75" customHeight="1">
      <c r="A806" s="1895"/>
      <c r="B806" s="1895"/>
      <c r="C806" s="1895"/>
      <c r="D806" s="1895"/>
      <c r="E806" s="1895"/>
      <c r="F806" s="1895"/>
      <c r="G806" s="1895"/>
      <c r="H806" s="1895"/>
      <c r="I806" s="1895"/>
      <c r="J806" s="1895"/>
    </row>
    <row r="807" spans="1:10" ht="15.75" customHeight="1">
      <c r="A807" s="1895"/>
      <c r="B807" s="1895"/>
      <c r="C807" s="1895"/>
      <c r="D807" s="1895"/>
      <c r="E807" s="1895"/>
      <c r="F807" s="1895"/>
      <c r="G807" s="1895"/>
      <c r="H807" s="1895"/>
      <c r="I807" s="1895"/>
      <c r="J807" s="1895"/>
    </row>
    <row r="808" spans="1:10" ht="15.75" customHeight="1">
      <c r="A808" s="1895"/>
      <c r="B808" s="1895"/>
      <c r="C808" s="1895"/>
      <c r="D808" s="1895"/>
      <c r="E808" s="1895"/>
      <c r="F808" s="1895"/>
      <c r="G808" s="1895"/>
      <c r="H808" s="1895"/>
      <c r="I808" s="1895"/>
      <c r="J808" s="1895"/>
    </row>
    <row r="809" spans="1:10" ht="15.75" customHeight="1">
      <c r="A809" s="1895"/>
      <c r="B809" s="1895"/>
      <c r="C809" s="1895"/>
      <c r="D809" s="1895"/>
      <c r="E809" s="1895"/>
      <c r="F809" s="1895"/>
      <c r="G809" s="1895"/>
      <c r="H809" s="1895"/>
      <c r="I809" s="1895"/>
      <c r="J809" s="1895"/>
    </row>
    <row r="810" spans="1:10" ht="15.75" customHeight="1">
      <c r="A810" s="1895"/>
      <c r="B810" s="1895"/>
      <c r="C810" s="1895"/>
      <c r="D810" s="1895"/>
      <c r="E810" s="1895"/>
      <c r="F810" s="1895"/>
      <c r="G810" s="1895"/>
      <c r="H810" s="1895"/>
      <c r="I810" s="1895"/>
      <c r="J810" s="1895"/>
    </row>
    <row r="811" spans="1:10" ht="15.75" customHeight="1">
      <c r="A811" s="1895"/>
      <c r="B811" s="1895"/>
      <c r="C811" s="1895"/>
      <c r="D811" s="1895"/>
      <c r="E811" s="1895"/>
      <c r="F811" s="1895"/>
      <c r="G811" s="1895"/>
      <c r="H811" s="1895"/>
      <c r="I811" s="1895"/>
      <c r="J811" s="1895"/>
    </row>
    <row r="812" spans="1:10" ht="15.75" customHeight="1">
      <c r="A812" s="1895"/>
      <c r="B812" s="1895"/>
      <c r="C812" s="1895"/>
      <c r="D812" s="1895"/>
      <c r="E812" s="1895"/>
      <c r="F812" s="1895"/>
      <c r="G812" s="1895"/>
      <c r="H812" s="1895"/>
      <c r="I812" s="1895"/>
      <c r="J812" s="1895"/>
    </row>
    <row r="813" spans="1:10" ht="15.75" customHeight="1">
      <c r="A813" s="1895"/>
      <c r="B813" s="1895"/>
      <c r="C813" s="1895"/>
      <c r="D813" s="1895"/>
      <c r="E813" s="1895"/>
      <c r="F813" s="1895"/>
      <c r="G813" s="1895"/>
      <c r="H813" s="1895"/>
      <c r="I813" s="1895"/>
      <c r="J813" s="1895"/>
    </row>
    <row r="814" spans="1:10" ht="15.75" customHeight="1">
      <c r="A814" s="1895"/>
      <c r="B814" s="1895"/>
      <c r="C814" s="1895"/>
      <c r="D814" s="1895"/>
      <c r="E814" s="1895"/>
      <c r="F814" s="1895"/>
      <c r="G814" s="1895"/>
      <c r="H814" s="1895"/>
      <c r="I814" s="1895"/>
      <c r="J814" s="1895"/>
    </row>
    <row r="815" spans="1:10" ht="15.75" customHeight="1">
      <c r="A815" s="1895"/>
      <c r="B815" s="1895"/>
      <c r="C815" s="1895"/>
      <c r="D815" s="1895"/>
      <c r="E815" s="1895"/>
      <c r="F815" s="1895"/>
      <c r="G815" s="1895"/>
      <c r="H815" s="1895"/>
      <c r="I815" s="1895"/>
      <c r="J815" s="1895"/>
    </row>
    <row r="816" spans="1:10" ht="15.75" customHeight="1">
      <c r="A816" s="1895"/>
      <c r="B816" s="1895"/>
      <c r="C816" s="1895"/>
      <c r="D816" s="1895"/>
      <c r="E816" s="1895"/>
      <c r="F816" s="1895"/>
      <c r="G816" s="1895"/>
      <c r="H816" s="1895"/>
      <c r="I816" s="1895"/>
      <c r="J816" s="1895"/>
    </row>
    <row r="817" spans="1:10" ht="15.75" customHeight="1">
      <c r="A817" s="1895"/>
      <c r="B817" s="1895"/>
      <c r="C817" s="1895"/>
      <c r="D817" s="1895"/>
      <c r="E817" s="1895"/>
      <c r="F817" s="1895"/>
      <c r="G817" s="1895"/>
      <c r="H817" s="1895"/>
      <c r="I817" s="1895"/>
      <c r="J817" s="1895"/>
    </row>
    <row r="818" spans="1:10" ht="15.75" customHeight="1">
      <c r="A818" s="1895"/>
      <c r="B818" s="1895"/>
      <c r="C818" s="1895"/>
      <c r="D818" s="1895"/>
      <c r="E818" s="1895"/>
      <c r="F818" s="1895"/>
      <c r="G818" s="1895"/>
      <c r="H818" s="1895"/>
      <c r="I818" s="1895"/>
      <c r="J818" s="1895"/>
    </row>
    <row r="819" spans="1:10" ht="15.75" customHeight="1">
      <c r="A819" s="1895"/>
      <c r="B819" s="1895"/>
      <c r="C819" s="1895"/>
      <c r="D819" s="1895"/>
      <c r="E819" s="1895"/>
      <c r="F819" s="1895"/>
      <c r="G819" s="1895"/>
      <c r="H819" s="1895"/>
      <c r="I819" s="1895"/>
      <c r="J819" s="1895"/>
    </row>
    <row r="820" spans="1:10" ht="15.75" customHeight="1">
      <c r="A820" s="1895"/>
      <c r="B820" s="1895"/>
      <c r="C820" s="1895"/>
      <c r="D820" s="1895"/>
      <c r="E820" s="1895"/>
      <c r="F820" s="1895"/>
      <c r="G820" s="1895"/>
      <c r="H820" s="1895"/>
      <c r="I820" s="1895"/>
      <c r="J820" s="1895"/>
    </row>
    <row r="821" spans="1:10" ht="15.75" customHeight="1">
      <c r="A821" s="1895"/>
      <c r="B821" s="1895"/>
      <c r="C821" s="1895"/>
      <c r="D821" s="1895"/>
      <c r="E821" s="1895"/>
      <c r="F821" s="1895"/>
      <c r="G821" s="1895"/>
      <c r="H821" s="1895"/>
      <c r="I821" s="1895"/>
      <c r="J821" s="1895"/>
    </row>
    <row r="822" spans="1:10" ht="15.75" customHeight="1">
      <c r="A822" s="1895"/>
      <c r="B822" s="1895"/>
      <c r="C822" s="1895"/>
      <c r="D822" s="1895"/>
      <c r="E822" s="1895"/>
      <c r="F822" s="1895"/>
      <c r="G822" s="1895"/>
      <c r="H822" s="1895"/>
      <c r="I822" s="1895"/>
      <c r="J822" s="1895"/>
    </row>
    <row r="823" spans="1:10" ht="15.75" customHeight="1">
      <c r="A823" s="1895"/>
      <c r="B823" s="1895"/>
      <c r="C823" s="1895"/>
      <c r="D823" s="1895"/>
      <c r="E823" s="1895"/>
      <c r="F823" s="1895"/>
      <c r="G823" s="1895"/>
      <c r="H823" s="1895"/>
      <c r="I823" s="1895"/>
      <c r="J823" s="1895"/>
    </row>
    <row r="824" spans="1:10" ht="15.75" customHeight="1">
      <c r="A824" s="1895"/>
      <c r="B824" s="1895"/>
      <c r="C824" s="1895"/>
      <c r="D824" s="1895"/>
      <c r="E824" s="1895"/>
      <c r="F824" s="1895"/>
      <c r="G824" s="1895"/>
      <c r="H824" s="1895"/>
      <c r="I824" s="1895"/>
      <c r="J824" s="1895"/>
    </row>
    <row r="825" spans="1:10" ht="15.75" customHeight="1">
      <c r="A825" s="1895"/>
      <c r="B825" s="1895"/>
      <c r="C825" s="1895"/>
      <c r="D825" s="1895"/>
      <c r="E825" s="1895"/>
      <c r="F825" s="1895"/>
      <c r="G825" s="1895"/>
      <c r="H825" s="1895"/>
      <c r="I825" s="1895"/>
      <c r="J825" s="1895"/>
    </row>
    <row r="826" spans="1:10" ht="15.75" customHeight="1">
      <c r="A826" s="1895"/>
      <c r="B826" s="1895"/>
      <c r="C826" s="1895"/>
      <c r="D826" s="1895"/>
      <c r="E826" s="1895"/>
      <c r="F826" s="1895"/>
      <c r="G826" s="1895"/>
      <c r="H826" s="1895"/>
      <c r="I826" s="1895"/>
      <c r="J826" s="1895"/>
    </row>
    <row r="827" spans="1:10" ht="15.75" customHeight="1">
      <c r="A827" s="1895"/>
      <c r="B827" s="1895"/>
      <c r="C827" s="1895"/>
      <c r="D827" s="1895"/>
      <c r="E827" s="1895"/>
      <c r="F827" s="1895"/>
      <c r="G827" s="1895"/>
      <c r="H827" s="1895"/>
      <c r="I827" s="1895"/>
      <c r="J827" s="1895"/>
    </row>
    <row r="828" spans="1:10" ht="15.75" customHeight="1">
      <c r="A828" s="1895"/>
      <c r="B828" s="1895"/>
      <c r="C828" s="1895"/>
      <c r="D828" s="1895"/>
      <c r="E828" s="1895"/>
      <c r="F828" s="1895"/>
      <c r="G828" s="1895"/>
      <c r="H828" s="1895"/>
      <c r="I828" s="1895"/>
      <c r="J828" s="1895"/>
    </row>
    <row r="829" spans="1:10" ht="15.75" customHeight="1">
      <c r="A829" s="1895"/>
      <c r="B829" s="1895"/>
      <c r="C829" s="1895"/>
      <c r="D829" s="1895"/>
      <c r="E829" s="1895"/>
      <c r="F829" s="1895"/>
      <c r="G829" s="1895"/>
      <c r="H829" s="1895"/>
      <c r="I829" s="1895"/>
      <c r="J829" s="1895"/>
    </row>
    <row r="830" spans="1:10" ht="15.75" customHeight="1">
      <c r="A830" s="1895"/>
      <c r="B830" s="1895"/>
      <c r="C830" s="1895"/>
      <c r="D830" s="1895"/>
      <c r="E830" s="1895"/>
      <c r="F830" s="1895"/>
      <c r="G830" s="1895"/>
      <c r="H830" s="1895"/>
      <c r="I830" s="1895"/>
      <c r="J830" s="1895"/>
    </row>
    <row r="831" spans="1:10" ht="15.75" customHeight="1">
      <c r="A831" s="1895"/>
      <c r="B831" s="1895"/>
      <c r="C831" s="1895"/>
      <c r="D831" s="1895"/>
      <c r="E831" s="1895"/>
      <c r="F831" s="1895"/>
      <c r="G831" s="1895"/>
      <c r="H831" s="1895"/>
      <c r="I831" s="1895"/>
      <c r="J831" s="1895"/>
    </row>
    <row r="832" spans="1:10" ht="15.75" customHeight="1">
      <c r="A832" s="1895"/>
      <c r="B832" s="1895"/>
      <c r="C832" s="1895"/>
      <c r="D832" s="1895"/>
      <c r="E832" s="1895"/>
      <c r="F832" s="1895"/>
      <c r="G832" s="1895"/>
      <c r="H832" s="1895"/>
      <c r="I832" s="1895"/>
      <c r="J832" s="1895"/>
    </row>
    <row r="833" spans="1:10" ht="15.75" customHeight="1">
      <c r="A833" s="1895"/>
      <c r="B833" s="1895"/>
      <c r="C833" s="1895"/>
      <c r="D833" s="1895"/>
      <c r="E833" s="1895"/>
      <c r="F833" s="1895"/>
      <c r="G833" s="1895"/>
      <c r="H833" s="1895"/>
      <c r="I833" s="1895"/>
      <c r="J833" s="1895"/>
    </row>
    <row r="834" spans="1:10" ht="15.75" customHeight="1">
      <c r="A834" s="1895"/>
      <c r="B834" s="1895"/>
      <c r="C834" s="1895"/>
      <c r="D834" s="1895"/>
      <c r="E834" s="1895"/>
      <c r="F834" s="1895"/>
      <c r="G834" s="1895"/>
      <c r="H834" s="1895"/>
      <c r="I834" s="1895"/>
      <c r="J834" s="1895"/>
    </row>
    <row r="835" spans="1:10" ht="15.75" customHeight="1">
      <c r="A835" s="1895"/>
      <c r="B835" s="1895"/>
      <c r="C835" s="1895"/>
      <c r="D835" s="1895"/>
      <c r="E835" s="1895"/>
      <c r="F835" s="1895"/>
      <c r="G835" s="1895"/>
      <c r="H835" s="1895"/>
      <c r="I835" s="1895"/>
      <c r="J835" s="1895"/>
    </row>
    <row r="836" spans="1:10" ht="15.75" customHeight="1">
      <c r="A836" s="1895"/>
      <c r="B836" s="1895"/>
      <c r="C836" s="1895"/>
      <c r="D836" s="1895"/>
      <c r="E836" s="1895"/>
      <c r="F836" s="1895"/>
      <c r="G836" s="1895"/>
      <c r="H836" s="1895"/>
      <c r="I836" s="1895"/>
      <c r="J836" s="1895"/>
    </row>
    <row r="837" spans="1:10" ht="15.75" customHeight="1">
      <c r="A837" s="1895"/>
      <c r="B837" s="1895"/>
      <c r="C837" s="1895"/>
      <c r="D837" s="1895"/>
      <c r="E837" s="1895"/>
      <c r="F837" s="1895"/>
      <c r="G837" s="1895"/>
      <c r="H837" s="1895"/>
      <c r="I837" s="1895"/>
      <c r="J837" s="1895"/>
    </row>
    <row r="838" spans="1:10" ht="15.75" customHeight="1">
      <c r="A838" s="1895"/>
      <c r="B838" s="1895"/>
      <c r="C838" s="1895"/>
      <c r="D838" s="1895"/>
      <c r="E838" s="1895"/>
      <c r="F838" s="1895"/>
      <c r="G838" s="1895"/>
      <c r="H838" s="1895"/>
      <c r="I838" s="1895"/>
      <c r="J838" s="1895"/>
    </row>
    <row r="839" spans="1:10" ht="15.75" customHeight="1">
      <c r="A839" s="1895"/>
      <c r="B839" s="1895"/>
      <c r="C839" s="1895"/>
      <c r="D839" s="1895"/>
      <c r="E839" s="1895"/>
      <c r="F839" s="1895"/>
      <c r="G839" s="1895"/>
      <c r="H839" s="1895"/>
      <c r="I839" s="1895"/>
      <c r="J839" s="1895"/>
    </row>
    <row r="840" spans="1:10" ht="15.75" customHeight="1">
      <c r="A840" s="1895"/>
      <c r="B840" s="1895"/>
      <c r="C840" s="1895"/>
      <c r="D840" s="1895"/>
      <c r="E840" s="1895"/>
      <c r="F840" s="1895"/>
      <c r="G840" s="1895"/>
      <c r="H840" s="1895"/>
      <c r="I840" s="1895"/>
      <c r="J840" s="1895"/>
    </row>
    <row r="841" spans="1:10" ht="15.75" customHeight="1">
      <c r="A841" s="1895"/>
      <c r="B841" s="1895"/>
      <c r="C841" s="1895"/>
      <c r="D841" s="1895"/>
      <c r="E841" s="1895"/>
      <c r="F841" s="1895"/>
      <c r="G841" s="1895"/>
      <c r="H841" s="1895"/>
      <c r="I841" s="1895"/>
      <c r="J841" s="1895"/>
    </row>
    <row r="842" spans="1:10" ht="15.75" customHeight="1">
      <c r="A842" s="1895"/>
      <c r="B842" s="1895"/>
      <c r="C842" s="1895"/>
      <c r="D842" s="1895"/>
      <c r="E842" s="1895"/>
      <c r="F842" s="1895"/>
      <c r="G842" s="1895"/>
      <c r="H842" s="1895"/>
      <c r="I842" s="1895"/>
      <c r="J842" s="1895"/>
    </row>
    <row r="843" spans="1:10" ht="15.75" customHeight="1">
      <c r="A843" s="1895"/>
      <c r="B843" s="1895"/>
      <c r="C843" s="1895"/>
      <c r="D843" s="1895"/>
      <c r="E843" s="1895"/>
      <c r="F843" s="1895"/>
      <c r="G843" s="1895"/>
      <c r="H843" s="1895"/>
      <c r="I843" s="1895"/>
      <c r="J843" s="1895"/>
    </row>
    <row r="844" spans="1:10" ht="15.75" customHeight="1">
      <c r="A844" s="1895"/>
      <c r="B844" s="1895"/>
      <c r="C844" s="1895"/>
      <c r="D844" s="1895"/>
      <c r="E844" s="1895"/>
      <c r="F844" s="1895"/>
      <c r="G844" s="1895"/>
      <c r="H844" s="1895"/>
      <c r="I844" s="1895"/>
      <c r="J844" s="1895"/>
    </row>
    <row r="845" spans="1:10" ht="15.75" customHeight="1">
      <c r="A845" s="1895"/>
      <c r="B845" s="1895"/>
      <c r="C845" s="1895"/>
      <c r="D845" s="1895"/>
      <c r="E845" s="1895"/>
      <c r="F845" s="1895"/>
      <c r="G845" s="1895"/>
      <c r="H845" s="1895"/>
      <c r="I845" s="1895"/>
      <c r="J845" s="1895"/>
    </row>
    <row r="846" spans="1:10" ht="15.75" customHeight="1">
      <c r="A846" s="1895"/>
      <c r="B846" s="1895"/>
      <c r="C846" s="1895"/>
      <c r="D846" s="1895"/>
      <c r="E846" s="1895"/>
      <c r="F846" s="1895"/>
      <c r="G846" s="1895"/>
      <c r="H846" s="1895"/>
      <c r="I846" s="1895"/>
      <c r="J846" s="1895"/>
    </row>
    <row r="847" spans="1:10" ht="15.75" customHeight="1">
      <c r="A847" s="1895"/>
      <c r="B847" s="1895"/>
      <c r="C847" s="1895"/>
      <c r="D847" s="1895"/>
      <c r="E847" s="1895"/>
      <c r="F847" s="1895"/>
      <c r="G847" s="1895"/>
      <c r="H847" s="1895"/>
      <c r="I847" s="1895"/>
      <c r="J847" s="1895"/>
    </row>
    <row r="848" spans="1:10" ht="15.75" customHeight="1">
      <c r="A848" s="1895"/>
      <c r="B848" s="1895"/>
      <c r="C848" s="1895"/>
      <c r="D848" s="1895"/>
      <c r="E848" s="1895"/>
      <c r="F848" s="1895"/>
      <c r="G848" s="1895"/>
      <c r="H848" s="1895"/>
      <c r="I848" s="1895"/>
      <c r="J848" s="1895"/>
    </row>
    <row r="849" spans="1:10" ht="15.75" customHeight="1">
      <c r="A849" s="1895"/>
      <c r="B849" s="1895"/>
      <c r="C849" s="1895"/>
      <c r="D849" s="1895"/>
      <c r="E849" s="1895"/>
      <c r="F849" s="1895"/>
      <c r="G849" s="1895"/>
      <c r="H849" s="1895"/>
      <c r="I849" s="1895"/>
      <c r="J849" s="1895"/>
    </row>
    <row r="850" spans="1:10" ht="15.75" customHeight="1">
      <c r="A850" s="1895"/>
      <c r="B850" s="1895"/>
      <c r="C850" s="1895"/>
      <c r="D850" s="1895"/>
      <c r="E850" s="1895"/>
      <c r="F850" s="1895"/>
      <c r="G850" s="1895"/>
      <c r="H850" s="1895"/>
      <c r="I850" s="1895"/>
      <c r="J850" s="1895"/>
    </row>
    <row r="851" spans="1:10" ht="15.75" customHeight="1">
      <c r="A851" s="1895"/>
      <c r="B851" s="1895"/>
      <c r="C851" s="1895"/>
      <c r="D851" s="1895"/>
      <c r="E851" s="1895"/>
      <c r="F851" s="1895"/>
      <c r="G851" s="1895"/>
      <c r="H851" s="1895"/>
      <c r="I851" s="1895"/>
      <c r="J851" s="1895"/>
    </row>
    <row r="852" spans="1:10" ht="15.75" customHeight="1">
      <c r="A852" s="1895"/>
      <c r="B852" s="1895"/>
      <c r="C852" s="1895"/>
      <c r="D852" s="1895"/>
      <c r="E852" s="1895"/>
      <c r="F852" s="1895"/>
      <c r="G852" s="1895"/>
      <c r="H852" s="1895"/>
      <c r="I852" s="1895"/>
      <c r="J852" s="1895"/>
    </row>
    <row r="853" spans="1:10" ht="15.75" customHeight="1">
      <c r="A853" s="1895"/>
      <c r="B853" s="1895"/>
      <c r="C853" s="1895"/>
      <c r="D853" s="1895"/>
      <c r="E853" s="1895"/>
      <c r="F853" s="1895"/>
      <c r="G853" s="1895"/>
      <c r="H853" s="1895"/>
      <c r="I853" s="1895"/>
      <c r="J853" s="1895"/>
    </row>
    <row r="854" spans="1:10" ht="15.75" customHeight="1">
      <c r="A854" s="1895"/>
      <c r="B854" s="1895"/>
      <c r="C854" s="1895"/>
      <c r="D854" s="1895"/>
      <c r="E854" s="1895"/>
      <c r="F854" s="1895"/>
      <c r="G854" s="1895"/>
      <c r="H854" s="1895"/>
      <c r="I854" s="1895"/>
      <c r="J854" s="1895"/>
    </row>
    <row r="855" spans="1:10" ht="15.75" customHeight="1">
      <c r="A855" s="1895"/>
      <c r="B855" s="1895"/>
      <c r="C855" s="1895"/>
      <c r="D855" s="1895"/>
      <c r="E855" s="1895"/>
      <c r="F855" s="1895"/>
      <c r="G855" s="1895"/>
      <c r="H855" s="1895"/>
      <c r="I855" s="1895"/>
      <c r="J855" s="1895"/>
    </row>
    <row r="856" spans="1:10" ht="15.75" customHeight="1">
      <c r="A856" s="1895"/>
      <c r="B856" s="1895"/>
      <c r="C856" s="1895"/>
      <c r="D856" s="1895"/>
      <c r="E856" s="1895"/>
      <c r="F856" s="1895"/>
      <c r="G856" s="1895"/>
      <c r="H856" s="1895"/>
      <c r="I856" s="1895"/>
      <c r="J856" s="1895"/>
    </row>
    <row r="857" spans="1:10" ht="15.75" customHeight="1">
      <c r="A857" s="1895"/>
      <c r="B857" s="1895"/>
      <c r="C857" s="1895"/>
      <c r="D857" s="1895"/>
      <c r="E857" s="1895"/>
      <c r="F857" s="1895"/>
      <c r="G857" s="1895"/>
      <c r="H857" s="1895"/>
      <c r="I857" s="1895"/>
      <c r="J857" s="1895"/>
    </row>
    <row r="858" spans="1:10" ht="15.75" customHeight="1">
      <c r="A858" s="1895"/>
      <c r="B858" s="1895"/>
      <c r="C858" s="1895"/>
      <c r="D858" s="1895"/>
      <c r="E858" s="1895"/>
      <c r="F858" s="1895"/>
      <c r="G858" s="1895"/>
      <c r="H858" s="1895"/>
      <c r="I858" s="1895"/>
      <c r="J858" s="1895"/>
    </row>
    <row r="859" spans="1:10" ht="15.75" customHeight="1">
      <c r="A859" s="1895"/>
      <c r="B859" s="1895"/>
      <c r="C859" s="1895"/>
      <c r="D859" s="1895"/>
      <c r="E859" s="1895"/>
      <c r="F859" s="1895"/>
      <c r="G859" s="1895"/>
      <c r="H859" s="1895"/>
      <c r="I859" s="1895"/>
      <c r="J859" s="1895"/>
    </row>
    <row r="860" spans="1:10" ht="15.75" customHeight="1">
      <c r="A860" s="1895"/>
      <c r="B860" s="1895"/>
      <c r="C860" s="1895"/>
      <c r="D860" s="1895"/>
      <c r="E860" s="1895"/>
      <c r="F860" s="1895"/>
      <c r="G860" s="1895"/>
      <c r="H860" s="1895"/>
      <c r="I860" s="1895"/>
      <c r="J860" s="1895"/>
    </row>
    <row r="861" spans="1:10" ht="15.75" customHeight="1">
      <c r="A861" s="1895"/>
      <c r="B861" s="1895"/>
      <c r="C861" s="1895"/>
      <c r="D861" s="1895"/>
      <c r="E861" s="1895"/>
      <c r="F861" s="1895"/>
      <c r="G861" s="1895"/>
      <c r="H861" s="1895"/>
      <c r="I861" s="1895"/>
      <c r="J861" s="1895"/>
    </row>
    <row r="862" spans="1:10" ht="15.75" customHeight="1">
      <c r="A862" s="1895"/>
      <c r="B862" s="1895"/>
      <c r="C862" s="1895"/>
      <c r="D862" s="1895"/>
      <c r="E862" s="1895"/>
      <c r="F862" s="1895"/>
      <c r="G862" s="1895"/>
      <c r="H862" s="1895"/>
      <c r="I862" s="1895"/>
      <c r="J862" s="1895"/>
    </row>
    <row r="863" spans="1:10" ht="15.75" customHeight="1">
      <c r="A863" s="1895"/>
      <c r="B863" s="1895"/>
      <c r="C863" s="1895"/>
      <c r="D863" s="1895"/>
      <c r="E863" s="1895"/>
      <c r="F863" s="1895"/>
      <c r="G863" s="1895"/>
      <c r="H863" s="1895"/>
      <c r="I863" s="1895"/>
      <c r="J863" s="1895"/>
    </row>
    <row r="864" spans="1:10" ht="15.75" customHeight="1">
      <c r="A864" s="1895"/>
      <c r="B864" s="1895"/>
      <c r="C864" s="1895"/>
      <c r="D864" s="1895"/>
      <c r="E864" s="1895"/>
      <c r="F864" s="1895"/>
      <c r="G864" s="1895"/>
      <c r="H864" s="1895"/>
      <c r="I864" s="1895"/>
      <c r="J864" s="1895"/>
    </row>
    <row r="865" spans="1:10" ht="15.75" customHeight="1">
      <c r="A865" s="1895"/>
      <c r="B865" s="1895"/>
      <c r="C865" s="1895"/>
      <c r="D865" s="1895"/>
      <c r="E865" s="1895"/>
      <c r="F865" s="1895"/>
      <c r="G865" s="1895"/>
      <c r="H865" s="1895"/>
      <c r="I865" s="1895"/>
      <c r="J865" s="1895"/>
    </row>
    <row r="866" spans="1:10" ht="15.75" customHeight="1">
      <c r="A866" s="1895"/>
      <c r="B866" s="1895"/>
      <c r="C866" s="1895"/>
      <c r="D866" s="1895"/>
      <c r="E866" s="1895"/>
      <c r="F866" s="1895"/>
      <c r="G866" s="1895"/>
      <c r="H866" s="1895"/>
      <c r="I866" s="1895"/>
      <c r="J866" s="1895"/>
    </row>
    <row r="867" spans="1:10" ht="15.75" customHeight="1">
      <c r="A867" s="1895"/>
      <c r="B867" s="1895"/>
      <c r="C867" s="1895"/>
      <c r="D867" s="1895"/>
      <c r="E867" s="1895"/>
      <c r="F867" s="1895"/>
      <c r="G867" s="1895"/>
      <c r="H867" s="1895"/>
      <c r="I867" s="1895"/>
      <c r="J867" s="1895"/>
    </row>
    <row r="868" spans="1:10" ht="15.75" customHeight="1">
      <c r="A868" s="1895"/>
      <c r="B868" s="1895"/>
      <c r="C868" s="1895"/>
      <c r="D868" s="1895"/>
      <c r="E868" s="1895"/>
      <c r="F868" s="1895"/>
      <c r="G868" s="1895"/>
      <c r="H868" s="1895"/>
      <c r="I868" s="1895"/>
      <c r="J868" s="1895"/>
    </row>
    <row r="869" spans="1:10" ht="15.75" customHeight="1">
      <c r="A869" s="1895"/>
      <c r="B869" s="1895"/>
      <c r="C869" s="1895"/>
      <c r="D869" s="1895"/>
      <c r="E869" s="1895"/>
      <c r="F869" s="1895"/>
      <c r="G869" s="1895"/>
      <c r="H869" s="1895"/>
      <c r="I869" s="1895"/>
      <c r="J869" s="1895"/>
    </row>
    <row r="870" spans="1:10" ht="15.75" customHeight="1">
      <c r="A870" s="1895"/>
      <c r="B870" s="1895"/>
      <c r="C870" s="1895"/>
      <c r="D870" s="1895"/>
      <c r="E870" s="1895"/>
      <c r="F870" s="1895"/>
      <c r="G870" s="1895"/>
      <c r="H870" s="1895"/>
      <c r="I870" s="1895"/>
      <c r="J870" s="1895"/>
    </row>
    <row r="871" spans="1:10" ht="15.75" customHeight="1">
      <c r="A871" s="1895"/>
      <c r="B871" s="1895"/>
      <c r="C871" s="1895"/>
      <c r="D871" s="1895"/>
      <c r="E871" s="1895"/>
      <c r="F871" s="1895"/>
      <c r="G871" s="1895"/>
      <c r="H871" s="1895"/>
      <c r="I871" s="1895"/>
      <c r="J871" s="1895"/>
    </row>
    <row r="872" spans="1:10" ht="15.75" customHeight="1">
      <c r="A872" s="1895"/>
      <c r="B872" s="1895"/>
      <c r="C872" s="1895"/>
      <c r="D872" s="1895"/>
      <c r="E872" s="1895"/>
      <c r="F872" s="1895"/>
      <c r="G872" s="1895"/>
      <c r="H872" s="1895"/>
      <c r="I872" s="1895"/>
      <c r="J872" s="1895"/>
    </row>
    <row r="873" spans="1:10" ht="15.75" customHeight="1">
      <c r="A873" s="1895"/>
      <c r="B873" s="1895"/>
      <c r="C873" s="1895"/>
      <c r="D873" s="1895"/>
      <c r="E873" s="1895"/>
      <c r="F873" s="1895"/>
      <c r="G873" s="1895"/>
      <c r="H873" s="1895"/>
      <c r="I873" s="1895"/>
      <c r="J873" s="1895"/>
    </row>
    <row r="874" spans="1:10" ht="15.75" customHeight="1">
      <c r="A874" s="1895"/>
      <c r="B874" s="1895"/>
      <c r="C874" s="1895"/>
      <c r="D874" s="1895"/>
      <c r="E874" s="1895"/>
      <c r="F874" s="1895"/>
      <c r="G874" s="1895"/>
      <c r="H874" s="1895"/>
      <c r="I874" s="1895"/>
      <c r="J874" s="1895"/>
    </row>
    <row r="875" spans="1:10" ht="15.75" customHeight="1">
      <c r="A875" s="1895"/>
      <c r="B875" s="1895"/>
      <c r="C875" s="1895"/>
      <c r="D875" s="1895"/>
      <c r="E875" s="1895"/>
      <c r="F875" s="1895"/>
      <c r="G875" s="1895"/>
      <c r="H875" s="1895"/>
      <c r="I875" s="1895"/>
      <c r="J875" s="1895"/>
    </row>
    <row r="876" spans="1:10" ht="15.75" customHeight="1">
      <c r="A876" s="1895"/>
      <c r="B876" s="1895"/>
      <c r="C876" s="1895"/>
      <c r="D876" s="1895"/>
      <c r="E876" s="1895"/>
      <c r="F876" s="1895"/>
      <c r="G876" s="1895"/>
      <c r="H876" s="1895"/>
      <c r="I876" s="1895"/>
      <c r="J876" s="1895"/>
    </row>
    <row r="877" spans="1:10" ht="15.75" customHeight="1">
      <c r="A877" s="1895"/>
      <c r="B877" s="1895"/>
      <c r="C877" s="1895"/>
      <c r="D877" s="1895"/>
      <c r="E877" s="1895"/>
      <c r="F877" s="1895"/>
      <c r="G877" s="1895"/>
      <c r="H877" s="1895"/>
      <c r="I877" s="1895"/>
      <c r="J877" s="1895"/>
    </row>
    <row r="878" spans="1:10" ht="15.75" customHeight="1">
      <c r="A878" s="1895"/>
      <c r="B878" s="1895"/>
      <c r="C878" s="1895"/>
      <c r="D878" s="1895"/>
      <c r="E878" s="1895"/>
      <c r="F878" s="1895"/>
      <c r="G878" s="1895"/>
      <c r="H878" s="1895"/>
      <c r="I878" s="1895"/>
      <c r="J878" s="1895"/>
    </row>
    <row r="879" spans="1:10" ht="15.75" customHeight="1">
      <c r="A879" s="1895"/>
      <c r="B879" s="1895"/>
      <c r="C879" s="1895"/>
      <c r="D879" s="1895"/>
      <c r="E879" s="1895"/>
      <c r="F879" s="1895"/>
      <c r="G879" s="1895"/>
      <c r="H879" s="1895"/>
      <c r="I879" s="1895"/>
      <c r="J879" s="1895"/>
    </row>
    <row r="880" spans="1:10" ht="15.75" customHeight="1">
      <c r="A880" s="1895"/>
      <c r="B880" s="1895"/>
      <c r="C880" s="1895"/>
      <c r="D880" s="1895"/>
      <c r="E880" s="1895"/>
      <c r="F880" s="1895"/>
      <c r="G880" s="1895"/>
      <c r="H880" s="1895"/>
      <c r="I880" s="1895"/>
      <c r="J880" s="1895"/>
    </row>
    <row r="881" spans="1:10" ht="15.75" customHeight="1">
      <c r="A881" s="1895"/>
      <c r="B881" s="1895"/>
      <c r="C881" s="1895"/>
      <c r="D881" s="1895"/>
      <c r="E881" s="1895"/>
      <c r="F881" s="1895"/>
      <c r="G881" s="1895"/>
      <c r="H881" s="1895"/>
      <c r="I881" s="1895"/>
      <c r="J881" s="1895"/>
    </row>
    <row r="882" spans="1:10" ht="15.75" customHeight="1">
      <c r="A882" s="1895"/>
      <c r="B882" s="1895"/>
      <c r="C882" s="1895"/>
      <c r="D882" s="1895"/>
      <c r="E882" s="1895"/>
      <c r="F882" s="1895"/>
      <c r="G882" s="1895"/>
      <c r="H882" s="1895"/>
      <c r="I882" s="1895"/>
      <c r="J882" s="1895"/>
    </row>
    <row r="883" spans="1:10" ht="15.75" customHeight="1">
      <c r="A883" s="1895"/>
      <c r="B883" s="1895"/>
      <c r="C883" s="1895"/>
      <c r="D883" s="1895"/>
      <c r="E883" s="1895"/>
      <c r="F883" s="1895"/>
      <c r="G883" s="1895"/>
      <c r="H883" s="1895"/>
      <c r="I883" s="1895"/>
      <c r="J883" s="1895"/>
    </row>
    <row r="884" spans="1:10" ht="15.75" customHeight="1">
      <c r="A884" s="1895"/>
      <c r="B884" s="1895"/>
      <c r="C884" s="1895"/>
      <c r="D884" s="1895"/>
      <c r="E884" s="1895"/>
      <c r="F884" s="1895"/>
      <c r="G884" s="1895"/>
      <c r="H884" s="1895"/>
      <c r="I884" s="1895"/>
      <c r="J884" s="1895"/>
    </row>
    <row r="885" spans="1:10" ht="15.75" customHeight="1">
      <c r="A885" s="1895"/>
      <c r="B885" s="1895"/>
      <c r="C885" s="1895"/>
      <c r="D885" s="1895"/>
      <c r="E885" s="1895"/>
      <c r="F885" s="1895"/>
      <c r="G885" s="1895"/>
      <c r="H885" s="1895"/>
      <c r="I885" s="1895"/>
      <c r="J885" s="1895"/>
    </row>
    <row r="886" spans="1:10" ht="15.75" customHeight="1">
      <c r="A886" s="1895"/>
      <c r="B886" s="1895"/>
      <c r="C886" s="1895"/>
      <c r="D886" s="1895"/>
      <c r="E886" s="1895"/>
      <c r="F886" s="1895"/>
      <c r="G886" s="1895"/>
      <c r="H886" s="1895"/>
      <c r="I886" s="1895"/>
      <c r="J886" s="1895"/>
    </row>
    <row r="887" spans="1:10" ht="15.75" customHeight="1">
      <c r="A887" s="1895"/>
      <c r="B887" s="1895"/>
      <c r="C887" s="1895"/>
      <c r="D887" s="1895"/>
      <c r="E887" s="1895"/>
      <c r="F887" s="1895"/>
      <c r="G887" s="1895"/>
      <c r="H887" s="1895"/>
      <c r="I887" s="1895"/>
      <c r="J887" s="1895"/>
    </row>
    <row r="888" spans="1:10" ht="15.75" customHeight="1">
      <c r="A888" s="1895"/>
      <c r="B888" s="1895"/>
      <c r="C888" s="1895"/>
      <c r="D888" s="1895"/>
      <c r="E888" s="1895"/>
      <c r="F888" s="1895"/>
      <c r="G888" s="1895"/>
      <c r="H888" s="1895"/>
      <c r="I888" s="1895"/>
      <c r="J888" s="1895"/>
    </row>
    <row r="889" spans="1:10" ht="15.75" customHeight="1">
      <c r="A889" s="1895"/>
      <c r="B889" s="1895"/>
      <c r="C889" s="1895"/>
      <c r="D889" s="1895"/>
      <c r="E889" s="1895"/>
      <c r="F889" s="1895"/>
      <c r="G889" s="1895"/>
      <c r="H889" s="1895"/>
      <c r="I889" s="1895"/>
      <c r="J889" s="1895"/>
    </row>
    <row r="890" spans="1:10" ht="15.75" customHeight="1">
      <c r="A890" s="1895"/>
      <c r="B890" s="1895"/>
      <c r="C890" s="1895"/>
      <c r="D890" s="1895"/>
      <c r="E890" s="1895"/>
      <c r="F890" s="1895"/>
      <c r="G890" s="1895"/>
      <c r="H890" s="1895"/>
      <c r="I890" s="1895"/>
      <c r="J890" s="1895"/>
    </row>
    <row r="891" spans="1:10" ht="15.75" customHeight="1">
      <c r="A891" s="1895"/>
      <c r="B891" s="1895"/>
      <c r="C891" s="1895"/>
      <c r="D891" s="1895"/>
      <c r="E891" s="1895"/>
      <c r="F891" s="1895"/>
      <c r="G891" s="1895"/>
      <c r="H891" s="1895"/>
      <c r="I891" s="1895"/>
      <c r="J891" s="1895"/>
    </row>
    <row r="892" spans="1:10" ht="15.75" customHeight="1">
      <c r="A892" s="1895"/>
      <c r="B892" s="1895"/>
      <c r="C892" s="1895"/>
      <c r="D892" s="1895"/>
      <c r="E892" s="1895"/>
      <c r="F892" s="1895"/>
      <c r="G892" s="1895"/>
      <c r="H892" s="1895"/>
      <c r="I892" s="1895"/>
      <c r="J892" s="1895"/>
    </row>
    <row r="893" spans="1:10" ht="15.75" customHeight="1">
      <c r="A893" s="1895"/>
      <c r="B893" s="1895"/>
      <c r="C893" s="1895"/>
      <c r="D893" s="1895"/>
      <c r="E893" s="1895"/>
      <c r="F893" s="1895"/>
      <c r="G893" s="1895"/>
      <c r="H893" s="1895"/>
      <c r="I893" s="1895"/>
      <c r="J893" s="1895"/>
    </row>
    <row r="894" spans="1:10" ht="15.75" customHeight="1">
      <c r="A894" s="1895"/>
      <c r="B894" s="1895"/>
      <c r="C894" s="1895"/>
      <c r="D894" s="1895"/>
      <c r="E894" s="1895"/>
      <c r="F894" s="1895"/>
      <c r="G894" s="1895"/>
      <c r="H894" s="1895"/>
      <c r="I894" s="1895"/>
      <c r="J894" s="1895"/>
    </row>
    <row r="895" spans="1:10" ht="15.75" customHeight="1">
      <c r="A895" s="1895"/>
      <c r="B895" s="1895"/>
      <c r="C895" s="1895"/>
      <c r="D895" s="1895"/>
      <c r="E895" s="1895"/>
      <c r="F895" s="1895"/>
      <c r="G895" s="1895"/>
      <c r="H895" s="1895"/>
      <c r="I895" s="1895"/>
      <c r="J895" s="1895"/>
    </row>
    <row r="896" spans="1:10" ht="15.75" customHeight="1">
      <c r="A896" s="1895"/>
      <c r="B896" s="1895"/>
      <c r="C896" s="1895"/>
      <c r="D896" s="1895"/>
      <c r="E896" s="1895"/>
      <c r="F896" s="1895"/>
      <c r="G896" s="1895"/>
      <c r="H896" s="1895"/>
      <c r="I896" s="1895"/>
      <c r="J896" s="1895"/>
    </row>
    <row r="897" spans="1:10" ht="15.75" customHeight="1">
      <c r="A897" s="1895"/>
      <c r="B897" s="1895"/>
      <c r="C897" s="1895"/>
      <c r="D897" s="1895"/>
      <c r="E897" s="1895"/>
      <c r="F897" s="1895"/>
      <c r="G897" s="1895"/>
      <c r="H897" s="1895"/>
      <c r="I897" s="1895"/>
      <c r="J897" s="1895"/>
    </row>
    <row r="898" spans="1:10" ht="15.75" customHeight="1">
      <c r="A898" s="1895"/>
      <c r="B898" s="1895"/>
      <c r="C898" s="1895"/>
      <c r="D898" s="1895"/>
      <c r="E898" s="1895"/>
      <c r="F898" s="1895"/>
      <c r="G898" s="1895"/>
      <c r="H898" s="1895"/>
      <c r="I898" s="1895"/>
      <c r="J898" s="1895"/>
    </row>
    <row r="899" spans="1:10" ht="15.75" customHeight="1">
      <c r="A899" s="1895"/>
      <c r="B899" s="1895"/>
      <c r="C899" s="1895"/>
      <c r="D899" s="1895"/>
      <c r="E899" s="1895"/>
      <c r="F899" s="1895"/>
      <c r="G899" s="1895"/>
      <c r="H899" s="1895"/>
      <c r="I899" s="1895"/>
      <c r="J899" s="1895"/>
    </row>
    <row r="900" spans="1:10" ht="15.75" customHeight="1">
      <c r="A900" s="1895"/>
      <c r="B900" s="1895"/>
      <c r="C900" s="1895"/>
      <c r="D900" s="1895"/>
      <c r="E900" s="1895"/>
      <c r="F900" s="1895"/>
      <c r="G900" s="1895"/>
      <c r="H900" s="1895"/>
      <c r="I900" s="1895"/>
      <c r="J900" s="1895"/>
    </row>
    <row r="901" spans="1:10" ht="15.75" customHeight="1">
      <c r="A901" s="1895"/>
      <c r="B901" s="1895"/>
      <c r="C901" s="1895"/>
      <c r="D901" s="1895"/>
      <c r="E901" s="1895"/>
      <c r="F901" s="1895"/>
      <c r="G901" s="1895"/>
      <c r="H901" s="1895"/>
      <c r="I901" s="1895"/>
      <c r="J901" s="1895"/>
    </row>
    <row r="902" spans="1:10" ht="15.75" customHeight="1">
      <c r="A902" s="1895"/>
      <c r="B902" s="1895"/>
      <c r="C902" s="1895"/>
      <c r="D902" s="1895"/>
      <c r="E902" s="1895"/>
      <c r="F902" s="1895"/>
      <c r="G902" s="1895"/>
      <c r="H902" s="1895"/>
      <c r="I902" s="1895"/>
      <c r="J902" s="1895"/>
    </row>
    <row r="903" spans="1:10" ht="15.75" customHeight="1">
      <c r="A903" s="1895"/>
      <c r="B903" s="1895"/>
      <c r="C903" s="1895"/>
      <c r="D903" s="1895"/>
      <c r="E903" s="1895"/>
      <c r="F903" s="1895"/>
      <c r="G903" s="1895"/>
      <c r="H903" s="1895"/>
      <c r="I903" s="1895"/>
      <c r="J903" s="1895"/>
    </row>
    <row r="904" spans="1:10" ht="15.75" customHeight="1">
      <c r="A904" s="1895"/>
      <c r="B904" s="1895"/>
      <c r="C904" s="1895"/>
      <c r="D904" s="1895"/>
      <c r="E904" s="1895"/>
      <c r="F904" s="1895"/>
      <c r="G904" s="1895"/>
      <c r="H904" s="1895"/>
      <c r="I904" s="1895"/>
      <c r="J904" s="1895"/>
    </row>
    <row r="905" spans="1:10" ht="15.75" customHeight="1">
      <c r="A905" s="1895"/>
      <c r="B905" s="1895"/>
      <c r="C905" s="1895"/>
      <c r="D905" s="1895"/>
      <c r="E905" s="1895"/>
      <c r="F905" s="1895"/>
      <c r="G905" s="1895"/>
      <c r="H905" s="1895"/>
      <c r="I905" s="1895"/>
      <c r="J905" s="1895"/>
    </row>
    <row r="906" spans="1:10" ht="15.75" customHeight="1">
      <c r="A906" s="1895"/>
      <c r="B906" s="1895"/>
      <c r="C906" s="1895"/>
      <c r="D906" s="1895"/>
      <c r="E906" s="1895"/>
      <c r="F906" s="1895"/>
      <c r="G906" s="1895"/>
      <c r="H906" s="1895"/>
      <c r="I906" s="1895"/>
      <c r="J906" s="1895"/>
    </row>
    <row r="907" spans="1:10" ht="15.75" customHeight="1">
      <c r="A907" s="1895"/>
      <c r="B907" s="1895"/>
      <c r="C907" s="1895"/>
      <c r="D907" s="1895"/>
      <c r="E907" s="1895"/>
      <c r="F907" s="1895"/>
      <c r="G907" s="1895"/>
      <c r="H907" s="1895"/>
      <c r="I907" s="1895"/>
      <c r="J907" s="1895"/>
    </row>
    <row r="908" spans="1:10" ht="15.75" customHeight="1">
      <c r="A908" s="1895"/>
      <c r="B908" s="1895"/>
      <c r="C908" s="1895"/>
      <c r="D908" s="1895"/>
      <c r="E908" s="1895"/>
      <c r="F908" s="1895"/>
      <c r="G908" s="1895"/>
      <c r="H908" s="1895"/>
      <c r="I908" s="1895"/>
      <c r="J908" s="1895"/>
    </row>
    <row r="909" spans="1:10" ht="15.75" customHeight="1">
      <c r="A909" s="1895"/>
      <c r="B909" s="1895"/>
      <c r="C909" s="1895"/>
      <c r="D909" s="1895"/>
      <c r="E909" s="1895"/>
      <c r="F909" s="1895"/>
      <c r="G909" s="1895"/>
      <c r="H909" s="1895"/>
      <c r="I909" s="1895"/>
      <c r="J909" s="1895"/>
    </row>
    <row r="910" spans="1:10" ht="15.75" customHeight="1">
      <c r="A910" s="1895"/>
      <c r="B910" s="1895"/>
      <c r="C910" s="1895"/>
      <c r="D910" s="1895"/>
      <c r="E910" s="1895"/>
      <c r="F910" s="1895"/>
      <c r="G910" s="1895"/>
      <c r="H910" s="1895"/>
      <c r="I910" s="1895"/>
      <c r="J910" s="1895"/>
    </row>
    <row r="911" spans="1:10" ht="15.75" customHeight="1">
      <c r="A911" s="1895"/>
      <c r="B911" s="1895"/>
      <c r="C911" s="1895"/>
      <c r="D911" s="1895"/>
      <c r="E911" s="1895"/>
      <c r="F911" s="1895"/>
      <c r="G911" s="1895"/>
      <c r="H911" s="1895"/>
      <c r="I911" s="1895"/>
      <c r="J911" s="1895"/>
    </row>
    <row r="912" spans="1:10" ht="15.75" customHeight="1">
      <c r="A912" s="1895"/>
      <c r="B912" s="1895"/>
      <c r="C912" s="1895"/>
      <c r="D912" s="1895"/>
      <c r="E912" s="1895"/>
      <c r="F912" s="1895"/>
      <c r="G912" s="1895"/>
      <c r="H912" s="1895"/>
      <c r="I912" s="1895"/>
      <c r="J912" s="1895"/>
    </row>
    <row r="913" spans="1:10" ht="15.75" customHeight="1">
      <c r="A913" s="1895"/>
      <c r="B913" s="1895"/>
      <c r="C913" s="1895"/>
      <c r="D913" s="1895"/>
      <c r="E913" s="1895"/>
      <c r="F913" s="1895"/>
      <c r="G913" s="1895"/>
      <c r="H913" s="1895"/>
      <c r="I913" s="1895"/>
      <c r="J913" s="1895"/>
    </row>
    <row r="914" spans="1:10" ht="15.75" customHeight="1">
      <c r="A914" s="1895"/>
      <c r="B914" s="1895"/>
      <c r="C914" s="1895"/>
      <c r="D914" s="1895"/>
      <c r="E914" s="1895"/>
      <c r="F914" s="1895"/>
      <c r="G914" s="1895"/>
      <c r="H914" s="1895"/>
      <c r="I914" s="1895"/>
      <c r="J914" s="1895"/>
    </row>
    <row r="915" spans="1:10" ht="15.75" customHeight="1">
      <c r="A915" s="1895"/>
      <c r="B915" s="1895"/>
      <c r="C915" s="1895"/>
      <c r="D915" s="1895"/>
      <c r="E915" s="1895"/>
      <c r="F915" s="1895"/>
      <c r="G915" s="1895"/>
      <c r="H915" s="1895"/>
      <c r="I915" s="1895"/>
      <c r="J915" s="1895"/>
    </row>
    <row r="916" spans="1:10" ht="15.75" customHeight="1">
      <c r="A916" s="1895"/>
      <c r="B916" s="1895"/>
      <c r="C916" s="1895"/>
      <c r="D916" s="1895"/>
      <c r="E916" s="1895"/>
      <c r="F916" s="1895"/>
      <c r="G916" s="1895"/>
      <c r="H916" s="1895"/>
      <c r="I916" s="1895"/>
      <c r="J916" s="1895"/>
    </row>
    <row r="917" spans="1:10" ht="15.75" customHeight="1">
      <c r="A917" s="1895"/>
      <c r="B917" s="1895"/>
      <c r="C917" s="1895"/>
      <c r="D917" s="1895"/>
      <c r="E917" s="1895"/>
      <c r="F917" s="1895"/>
      <c r="G917" s="1895"/>
      <c r="H917" s="1895"/>
      <c r="I917" s="1895"/>
      <c r="J917" s="1895"/>
    </row>
    <row r="918" spans="1:10" ht="15.75" customHeight="1">
      <c r="A918" s="1895"/>
      <c r="B918" s="1895"/>
      <c r="C918" s="1895"/>
      <c r="D918" s="1895"/>
      <c r="E918" s="1895"/>
      <c r="F918" s="1895"/>
      <c r="G918" s="1895"/>
      <c r="H918" s="1895"/>
      <c r="I918" s="1895"/>
      <c r="J918" s="1895"/>
    </row>
    <row r="919" spans="1:10" ht="15.75" customHeight="1">
      <c r="A919" s="1895"/>
      <c r="B919" s="1895"/>
      <c r="C919" s="1895"/>
      <c r="D919" s="1895"/>
      <c r="E919" s="1895"/>
      <c r="F919" s="1895"/>
      <c r="G919" s="1895"/>
      <c r="H919" s="1895"/>
      <c r="I919" s="1895"/>
      <c r="J919" s="1895"/>
    </row>
    <row r="920" spans="1:10" ht="15.75" customHeight="1">
      <c r="A920" s="1895"/>
      <c r="B920" s="1895"/>
      <c r="C920" s="1895"/>
      <c r="D920" s="1895"/>
      <c r="E920" s="1895"/>
      <c r="F920" s="1895"/>
      <c r="G920" s="1895"/>
      <c r="H920" s="1895"/>
      <c r="I920" s="1895"/>
      <c r="J920" s="1895"/>
    </row>
    <row r="921" spans="1:10" ht="15.75" customHeight="1">
      <c r="A921" s="1895"/>
      <c r="B921" s="1895"/>
      <c r="C921" s="1895"/>
      <c r="D921" s="1895"/>
      <c r="E921" s="1895"/>
      <c r="F921" s="1895"/>
      <c r="G921" s="1895"/>
      <c r="H921" s="1895"/>
      <c r="I921" s="1895"/>
      <c r="J921" s="1895"/>
    </row>
    <row r="922" spans="1:10" ht="15.75" customHeight="1">
      <c r="A922" s="1895"/>
      <c r="B922" s="1895"/>
      <c r="C922" s="1895"/>
      <c r="D922" s="1895"/>
      <c r="E922" s="1895"/>
      <c r="F922" s="1895"/>
      <c r="G922" s="1895"/>
      <c r="H922" s="1895"/>
      <c r="I922" s="1895"/>
      <c r="J922" s="1895"/>
    </row>
    <row r="923" spans="1:10" ht="15.75" customHeight="1">
      <c r="A923" s="1895"/>
      <c r="B923" s="1895"/>
      <c r="C923" s="1895"/>
      <c r="D923" s="1895"/>
      <c r="E923" s="1895"/>
      <c r="F923" s="1895"/>
      <c r="G923" s="1895"/>
      <c r="H923" s="1895"/>
      <c r="I923" s="1895"/>
      <c r="J923" s="1895"/>
    </row>
    <row r="924" spans="1:10" ht="15.75" customHeight="1">
      <c r="A924" s="1895"/>
      <c r="B924" s="1895"/>
      <c r="C924" s="1895"/>
      <c r="D924" s="1895"/>
      <c r="E924" s="1895"/>
      <c r="F924" s="1895"/>
      <c r="G924" s="1895"/>
      <c r="H924" s="1895"/>
      <c r="I924" s="1895"/>
      <c r="J924" s="1895"/>
    </row>
    <row r="925" spans="1:10" ht="15.75" customHeight="1">
      <c r="A925" s="1895"/>
      <c r="B925" s="1895"/>
      <c r="C925" s="1895"/>
      <c r="D925" s="1895"/>
      <c r="E925" s="1895"/>
      <c r="F925" s="1895"/>
      <c r="G925" s="1895"/>
      <c r="H925" s="1895"/>
      <c r="I925" s="1895"/>
      <c r="J925" s="1895"/>
    </row>
    <row r="926" spans="1:10" ht="15.75" customHeight="1">
      <c r="A926" s="1895"/>
      <c r="B926" s="1895"/>
      <c r="C926" s="1895"/>
      <c r="D926" s="1895"/>
      <c r="E926" s="1895"/>
      <c r="F926" s="1895"/>
      <c r="G926" s="1895"/>
      <c r="H926" s="1895"/>
      <c r="I926" s="1895"/>
      <c r="J926" s="1895"/>
    </row>
    <row r="927" spans="1:10" ht="15.75" customHeight="1">
      <c r="A927" s="1895"/>
      <c r="B927" s="1895"/>
      <c r="C927" s="1895"/>
      <c r="D927" s="1895"/>
      <c r="E927" s="1895"/>
      <c r="F927" s="1895"/>
      <c r="G927" s="1895"/>
      <c r="H927" s="1895"/>
      <c r="I927" s="1895"/>
      <c r="J927" s="1895"/>
    </row>
    <row r="928" spans="1:10" ht="15.75" customHeight="1">
      <c r="A928" s="1895"/>
      <c r="B928" s="1895"/>
      <c r="C928" s="1895"/>
      <c r="D928" s="1895"/>
      <c r="E928" s="1895"/>
      <c r="F928" s="1895"/>
      <c r="G928" s="1895"/>
      <c r="H928" s="1895"/>
      <c r="I928" s="1895"/>
      <c r="J928" s="1895"/>
    </row>
    <row r="929" spans="1:10" ht="15.75" customHeight="1">
      <c r="A929" s="1895"/>
      <c r="B929" s="1895"/>
      <c r="C929" s="1895"/>
      <c r="D929" s="1895"/>
      <c r="E929" s="1895"/>
      <c r="F929" s="1895"/>
      <c r="G929" s="1895"/>
      <c r="H929" s="1895"/>
      <c r="I929" s="1895"/>
      <c r="J929" s="1895"/>
    </row>
    <row r="930" spans="1:10" ht="15.75" customHeight="1">
      <c r="A930" s="1895"/>
      <c r="B930" s="1895"/>
      <c r="C930" s="1895"/>
      <c r="D930" s="1895"/>
      <c r="E930" s="1895"/>
      <c r="F930" s="1895"/>
      <c r="G930" s="1895"/>
      <c r="H930" s="1895"/>
      <c r="I930" s="1895"/>
      <c r="J930" s="1895"/>
    </row>
    <row r="931" spans="1:10" ht="15.75" customHeight="1">
      <c r="A931" s="1895"/>
      <c r="B931" s="1895"/>
      <c r="C931" s="1895"/>
      <c r="D931" s="1895"/>
      <c r="E931" s="1895"/>
      <c r="F931" s="1895"/>
      <c r="G931" s="1895"/>
      <c r="H931" s="1895"/>
      <c r="I931" s="1895"/>
      <c r="J931" s="1895"/>
    </row>
    <row r="932" spans="1:10" ht="15.75" customHeight="1">
      <c r="A932" s="1895"/>
      <c r="B932" s="1895"/>
      <c r="C932" s="1895"/>
      <c r="D932" s="1895"/>
      <c r="E932" s="1895"/>
      <c r="F932" s="1895"/>
      <c r="G932" s="1895"/>
      <c r="H932" s="1895"/>
      <c r="I932" s="1895"/>
      <c r="J932" s="1895"/>
    </row>
    <row r="933" spans="1:10" ht="15.75" customHeight="1">
      <c r="A933" s="1895"/>
      <c r="B933" s="1895"/>
      <c r="C933" s="1895"/>
      <c r="D933" s="1895"/>
      <c r="E933" s="1895"/>
      <c r="F933" s="1895"/>
      <c r="G933" s="1895"/>
      <c r="H933" s="1895"/>
      <c r="I933" s="1895"/>
      <c r="J933" s="1895"/>
    </row>
    <row r="934" spans="1:10" ht="15.75" customHeight="1">
      <c r="A934" s="1895"/>
      <c r="B934" s="1895"/>
      <c r="C934" s="1895"/>
      <c r="D934" s="1895"/>
      <c r="E934" s="1895"/>
      <c r="F934" s="1895"/>
      <c r="G934" s="1895"/>
      <c r="H934" s="1895"/>
      <c r="I934" s="1895"/>
      <c r="J934" s="1895"/>
    </row>
    <row r="935" spans="1:10" ht="15.75" customHeight="1">
      <c r="A935" s="1895"/>
      <c r="B935" s="1895"/>
      <c r="C935" s="1895"/>
      <c r="D935" s="1895"/>
      <c r="E935" s="1895"/>
      <c r="F935" s="1895"/>
      <c r="G935" s="1895"/>
      <c r="H935" s="1895"/>
      <c r="I935" s="1895"/>
      <c r="J935" s="1895"/>
    </row>
    <row r="936" spans="1:10" ht="15.75" customHeight="1">
      <c r="A936" s="1895"/>
      <c r="B936" s="1895"/>
      <c r="C936" s="1895"/>
      <c r="D936" s="1895"/>
      <c r="E936" s="1895"/>
      <c r="F936" s="1895"/>
      <c r="G936" s="1895"/>
      <c r="H936" s="1895"/>
      <c r="I936" s="1895"/>
      <c r="J936" s="1895"/>
    </row>
    <row r="937" spans="1:10" ht="15.75" customHeight="1">
      <c r="A937" s="1895"/>
      <c r="B937" s="1895"/>
      <c r="C937" s="1895"/>
      <c r="D937" s="1895"/>
      <c r="E937" s="1895"/>
      <c r="F937" s="1895"/>
      <c r="G937" s="1895"/>
      <c r="H937" s="1895"/>
      <c r="I937" s="1895"/>
      <c r="J937" s="1895"/>
    </row>
    <row r="938" spans="1:10" ht="15.75" customHeight="1">
      <c r="A938" s="1895"/>
      <c r="B938" s="1895"/>
      <c r="C938" s="1895"/>
      <c r="D938" s="1895"/>
      <c r="E938" s="1895"/>
      <c r="F938" s="1895"/>
      <c r="G938" s="1895"/>
      <c r="H938" s="1895"/>
      <c r="I938" s="1895"/>
      <c r="J938" s="1895"/>
    </row>
    <row r="939" spans="1:10" ht="15.75" customHeight="1">
      <c r="A939" s="1895"/>
      <c r="B939" s="1895"/>
      <c r="C939" s="1895"/>
      <c r="D939" s="1895"/>
      <c r="E939" s="1895"/>
      <c r="F939" s="1895"/>
      <c r="G939" s="1895"/>
      <c r="H939" s="1895"/>
      <c r="I939" s="1895"/>
      <c r="J939" s="1895"/>
    </row>
    <row r="940" spans="1:10" ht="15.75" customHeight="1">
      <c r="A940" s="1895"/>
      <c r="B940" s="1895"/>
      <c r="C940" s="1895"/>
      <c r="D940" s="1895"/>
      <c r="E940" s="1895"/>
      <c r="F940" s="1895"/>
      <c r="G940" s="1895"/>
      <c r="H940" s="1895"/>
      <c r="I940" s="1895"/>
      <c r="J940" s="1895"/>
    </row>
    <row r="941" spans="1:10" ht="15.75" customHeight="1">
      <c r="A941" s="1895"/>
      <c r="B941" s="1895"/>
      <c r="C941" s="1895"/>
      <c r="D941" s="1895"/>
      <c r="E941" s="1895"/>
      <c r="F941" s="1895"/>
      <c r="G941" s="1895"/>
      <c r="H941" s="1895"/>
      <c r="I941" s="1895"/>
      <c r="J941" s="1895"/>
    </row>
    <row r="942" spans="1:10" ht="15.75" customHeight="1">
      <c r="A942" s="1895"/>
      <c r="B942" s="1895"/>
      <c r="C942" s="1895"/>
      <c r="D942" s="1895"/>
      <c r="E942" s="1895"/>
      <c r="F942" s="1895"/>
      <c r="G942" s="1895"/>
      <c r="H942" s="1895"/>
      <c r="I942" s="1895"/>
      <c r="J942" s="1895"/>
    </row>
    <row r="943" spans="1:10" ht="15.75" customHeight="1">
      <c r="A943" s="1895"/>
      <c r="B943" s="1895"/>
      <c r="C943" s="1895"/>
      <c r="D943" s="1895"/>
      <c r="E943" s="1895"/>
      <c r="F943" s="1895"/>
      <c r="G943" s="1895"/>
      <c r="H943" s="1895"/>
      <c r="I943" s="1895"/>
      <c r="J943" s="1895"/>
    </row>
    <row r="944" spans="1:10" ht="15.75" customHeight="1">
      <c r="A944" s="1895"/>
      <c r="B944" s="1895"/>
      <c r="C944" s="1895"/>
      <c r="D944" s="1895"/>
      <c r="E944" s="1895"/>
      <c r="F944" s="1895"/>
      <c r="G944" s="1895"/>
      <c r="H944" s="1895"/>
      <c r="I944" s="1895"/>
      <c r="J944" s="1895"/>
    </row>
    <row r="945" spans="1:10" ht="15.75" customHeight="1">
      <c r="A945" s="1895"/>
      <c r="B945" s="1895"/>
      <c r="C945" s="1895"/>
      <c r="D945" s="1895"/>
      <c r="E945" s="1895"/>
      <c r="F945" s="1895"/>
      <c r="G945" s="1895"/>
      <c r="H945" s="1895"/>
      <c r="I945" s="1895"/>
      <c r="J945" s="1895"/>
    </row>
    <row r="946" spans="1:10" ht="15.75" customHeight="1">
      <c r="A946" s="1895"/>
      <c r="B946" s="1895"/>
      <c r="C946" s="1895"/>
      <c r="D946" s="1895"/>
      <c r="E946" s="1895"/>
      <c r="F946" s="1895"/>
      <c r="G946" s="1895"/>
      <c r="H946" s="1895"/>
      <c r="I946" s="1895"/>
      <c r="J946" s="1895"/>
    </row>
    <row r="947" spans="1:10" ht="15.75" customHeight="1">
      <c r="A947" s="1895"/>
      <c r="B947" s="1895"/>
      <c r="C947" s="1895"/>
      <c r="D947" s="1895"/>
      <c r="E947" s="1895"/>
      <c r="F947" s="1895"/>
      <c r="G947" s="1895"/>
      <c r="H947" s="1895"/>
      <c r="I947" s="1895"/>
      <c r="J947" s="1895"/>
    </row>
    <row r="948" spans="1:10" ht="15.75" customHeight="1">
      <c r="A948" s="1895"/>
      <c r="B948" s="1895"/>
      <c r="C948" s="1895"/>
      <c r="D948" s="1895"/>
      <c r="E948" s="1895"/>
      <c r="F948" s="1895"/>
      <c r="G948" s="1895"/>
      <c r="H948" s="1895"/>
      <c r="I948" s="1895"/>
      <c r="J948" s="1895"/>
    </row>
    <row r="949" spans="1:10" ht="15.75" customHeight="1">
      <c r="A949" s="1895"/>
      <c r="B949" s="1895"/>
      <c r="C949" s="1895"/>
      <c r="D949" s="1895"/>
      <c r="E949" s="1895"/>
      <c r="F949" s="1895"/>
      <c r="G949" s="1895"/>
      <c r="H949" s="1895"/>
      <c r="I949" s="1895"/>
      <c r="J949" s="1895"/>
    </row>
    <row r="950" spans="1:10" ht="15.75" customHeight="1">
      <c r="A950" s="1895"/>
      <c r="B950" s="1895"/>
      <c r="C950" s="1895"/>
      <c r="D950" s="1895"/>
      <c r="E950" s="1895"/>
      <c r="F950" s="1895"/>
      <c r="G950" s="1895"/>
      <c r="H950" s="1895"/>
      <c r="I950" s="1895"/>
      <c r="J950" s="1895"/>
    </row>
    <row r="951" spans="1:10" ht="15.75" customHeight="1">
      <c r="A951" s="1895"/>
      <c r="B951" s="1895"/>
      <c r="C951" s="1895"/>
      <c r="D951" s="1895"/>
      <c r="E951" s="1895"/>
      <c r="F951" s="1895"/>
      <c r="G951" s="1895"/>
      <c r="H951" s="1895"/>
      <c r="I951" s="1895"/>
      <c r="J951" s="1895"/>
    </row>
    <row r="952" spans="1:10" ht="15.75" customHeight="1">
      <c r="A952" s="1895"/>
      <c r="B952" s="1895"/>
      <c r="C952" s="1895"/>
      <c r="D952" s="1895"/>
      <c r="E952" s="1895"/>
      <c r="F952" s="1895"/>
      <c r="G952" s="1895"/>
      <c r="H952" s="1895"/>
      <c r="I952" s="1895"/>
      <c r="J952" s="1895"/>
    </row>
    <row r="953" spans="1:10" ht="15.75" customHeight="1">
      <c r="A953" s="1895"/>
      <c r="B953" s="1895"/>
      <c r="C953" s="1895"/>
      <c r="D953" s="1895"/>
      <c r="E953" s="1895"/>
      <c r="F953" s="1895"/>
      <c r="G953" s="1895"/>
      <c r="H953" s="1895"/>
      <c r="I953" s="1895"/>
      <c r="J953" s="1895"/>
    </row>
    <row r="954" spans="1:10" ht="15.75" customHeight="1">
      <c r="A954" s="1895"/>
      <c r="B954" s="1895"/>
      <c r="C954" s="1895"/>
      <c r="D954" s="1895"/>
      <c r="E954" s="1895"/>
      <c r="F954" s="1895"/>
      <c r="G954" s="1895"/>
      <c r="H954" s="1895"/>
      <c r="I954" s="1895"/>
      <c r="J954" s="1895"/>
    </row>
    <row r="955" spans="1:10" ht="15.75" customHeight="1">
      <c r="A955" s="1895"/>
      <c r="B955" s="1895"/>
      <c r="C955" s="1895"/>
      <c r="D955" s="1895"/>
      <c r="E955" s="1895"/>
      <c r="F955" s="1895"/>
      <c r="G955" s="1895"/>
      <c r="H955" s="1895"/>
      <c r="I955" s="1895"/>
      <c r="J955" s="1895"/>
    </row>
    <row r="956" spans="1:10" ht="15.75" customHeight="1">
      <c r="A956" s="1895"/>
      <c r="B956" s="1895"/>
      <c r="C956" s="1895"/>
      <c r="D956" s="1895"/>
      <c r="E956" s="1895"/>
      <c r="F956" s="1895"/>
      <c r="G956" s="1895"/>
      <c r="H956" s="1895"/>
      <c r="I956" s="1895"/>
      <c r="J956" s="1895"/>
    </row>
    <row r="957" spans="1:10" ht="15.75" customHeight="1">
      <c r="A957" s="1895"/>
      <c r="B957" s="1895"/>
      <c r="C957" s="1895"/>
      <c r="D957" s="1895"/>
      <c r="E957" s="1895"/>
      <c r="F957" s="1895"/>
      <c r="G957" s="1895"/>
      <c r="H957" s="1895"/>
      <c r="I957" s="1895"/>
      <c r="J957" s="1895"/>
    </row>
    <row r="958" spans="1:10" ht="15.75" customHeight="1">
      <c r="A958" s="1895"/>
      <c r="B958" s="1895"/>
      <c r="C958" s="1895"/>
      <c r="D958" s="1895"/>
      <c r="E958" s="1895"/>
      <c r="F958" s="1895"/>
      <c r="G958" s="1895"/>
      <c r="H958" s="1895"/>
      <c r="I958" s="1895"/>
      <c r="J958" s="1895"/>
    </row>
    <row r="959" spans="1:10" ht="15.75" customHeight="1">
      <c r="A959" s="1895"/>
      <c r="B959" s="1895"/>
      <c r="C959" s="1895"/>
      <c r="D959" s="1895"/>
      <c r="E959" s="1895"/>
      <c r="F959" s="1895"/>
      <c r="G959" s="1895"/>
      <c r="H959" s="1895"/>
      <c r="I959" s="1895"/>
      <c r="J959" s="1895"/>
    </row>
    <row r="960" spans="1:10" ht="15.75" customHeight="1">
      <c r="A960" s="1895"/>
      <c r="B960" s="1895"/>
      <c r="C960" s="1895"/>
      <c r="D960" s="1895"/>
      <c r="E960" s="1895"/>
      <c r="F960" s="1895"/>
      <c r="G960" s="1895"/>
      <c r="H960" s="1895"/>
      <c r="I960" s="1895"/>
      <c r="J960" s="1895"/>
    </row>
    <row r="961" spans="1:10" ht="15.75" customHeight="1">
      <c r="A961" s="1895"/>
      <c r="B961" s="1895"/>
      <c r="C961" s="1895"/>
      <c r="D961" s="1895"/>
      <c r="E961" s="1895"/>
      <c r="F961" s="1895"/>
      <c r="G961" s="1895"/>
      <c r="H961" s="1895"/>
      <c r="I961" s="1895"/>
      <c r="J961" s="1895"/>
    </row>
    <row r="962" spans="1:10" ht="15.75" customHeight="1">
      <c r="A962" s="1895"/>
      <c r="B962" s="1895"/>
      <c r="C962" s="1895"/>
      <c r="D962" s="1895"/>
      <c r="E962" s="1895"/>
      <c r="F962" s="1895"/>
      <c r="G962" s="1895"/>
      <c r="H962" s="1895"/>
      <c r="I962" s="1895"/>
      <c r="J962" s="1895"/>
    </row>
    <row r="963" spans="1:10" ht="15.75" customHeight="1">
      <c r="A963" s="1895"/>
      <c r="B963" s="1895"/>
      <c r="C963" s="1895"/>
      <c r="D963" s="1895"/>
      <c r="E963" s="1895"/>
      <c r="F963" s="1895"/>
      <c r="G963" s="1895"/>
      <c r="H963" s="1895"/>
      <c r="I963" s="1895"/>
      <c r="J963" s="1895"/>
    </row>
    <row r="964" spans="1:10" ht="15.75" customHeight="1">
      <c r="A964" s="1895"/>
      <c r="B964" s="1895"/>
      <c r="C964" s="1895"/>
      <c r="D964" s="1895"/>
      <c r="E964" s="1895"/>
      <c r="F964" s="1895"/>
      <c r="G964" s="1895"/>
      <c r="H964" s="1895"/>
      <c r="I964" s="1895"/>
      <c r="J964" s="1895"/>
    </row>
    <row r="965" spans="1:10" ht="15.75" customHeight="1">
      <c r="A965" s="1895"/>
      <c r="B965" s="1895"/>
      <c r="C965" s="1895"/>
      <c r="D965" s="1895"/>
      <c r="E965" s="1895"/>
      <c r="F965" s="1895"/>
      <c r="G965" s="1895"/>
      <c r="H965" s="1895"/>
      <c r="I965" s="1895"/>
      <c r="J965" s="1895"/>
    </row>
    <row r="966" spans="1:10" ht="15.75" customHeight="1">
      <c r="A966" s="1895"/>
      <c r="B966" s="1895"/>
      <c r="C966" s="1895"/>
      <c r="D966" s="1895"/>
      <c r="E966" s="1895"/>
      <c r="F966" s="1895"/>
      <c r="G966" s="1895"/>
      <c r="H966" s="1895"/>
      <c r="I966" s="1895"/>
      <c r="J966" s="1895"/>
    </row>
    <row r="967" spans="1:10" ht="15.75" customHeight="1">
      <c r="A967" s="1895"/>
      <c r="B967" s="1895"/>
      <c r="C967" s="1895"/>
      <c r="D967" s="1895"/>
      <c r="E967" s="1895"/>
      <c r="F967" s="1895"/>
      <c r="G967" s="1895"/>
      <c r="H967" s="1895"/>
      <c r="I967" s="1895"/>
      <c r="J967" s="1895"/>
    </row>
    <row r="968" spans="1:10" ht="15.75" customHeight="1">
      <c r="A968" s="1895"/>
      <c r="B968" s="1895"/>
      <c r="C968" s="1895"/>
      <c r="D968" s="1895"/>
      <c r="E968" s="1895"/>
      <c r="F968" s="1895"/>
      <c r="G968" s="1895"/>
      <c r="H968" s="1895"/>
      <c r="I968" s="1895"/>
      <c r="J968" s="1895"/>
    </row>
    <row r="969" spans="1:10" ht="15.75" customHeight="1">
      <c r="A969" s="1895"/>
      <c r="B969" s="1895"/>
      <c r="C969" s="1895"/>
      <c r="D969" s="1895"/>
      <c r="E969" s="1895"/>
      <c r="F969" s="1895"/>
      <c r="G969" s="1895"/>
      <c r="H969" s="1895"/>
      <c r="I969" s="1895"/>
      <c r="J969" s="1895"/>
    </row>
    <row r="970" spans="1:10" ht="15.75" customHeight="1">
      <c r="A970" s="1895"/>
      <c r="B970" s="1895"/>
      <c r="C970" s="1895"/>
      <c r="D970" s="1895"/>
      <c r="E970" s="1895"/>
      <c r="F970" s="1895"/>
      <c r="G970" s="1895"/>
      <c r="H970" s="1895"/>
      <c r="I970" s="1895"/>
      <c r="J970" s="1895"/>
    </row>
    <row r="971" spans="1:10" ht="15.75" customHeight="1">
      <c r="A971" s="1895"/>
      <c r="B971" s="1895"/>
      <c r="C971" s="1895"/>
      <c r="D971" s="1895"/>
      <c r="E971" s="1895"/>
      <c r="F971" s="1895"/>
      <c r="G971" s="1895"/>
      <c r="H971" s="1895"/>
      <c r="I971" s="1895"/>
      <c r="J971" s="1895"/>
    </row>
    <row r="972" spans="1:10" ht="15.75" customHeight="1">
      <c r="A972" s="1895"/>
      <c r="B972" s="1895"/>
      <c r="C972" s="1895"/>
      <c r="D972" s="1895"/>
      <c r="E972" s="1895"/>
      <c r="F972" s="1895"/>
      <c r="G972" s="1895"/>
      <c r="H972" s="1895"/>
      <c r="I972" s="1895"/>
      <c r="J972" s="1895"/>
    </row>
    <row r="973" spans="1:10" ht="15.75" customHeight="1">
      <c r="A973" s="1895"/>
      <c r="B973" s="1895"/>
      <c r="C973" s="1895"/>
      <c r="D973" s="1895"/>
      <c r="E973" s="1895"/>
      <c r="F973" s="1895"/>
      <c r="G973" s="1895"/>
      <c r="H973" s="1895"/>
      <c r="I973" s="1895"/>
      <c r="J973" s="1895"/>
    </row>
    <row r="974" spans="1:10" ht="15.75" customHeight="1">
      <c r="A974" s="1895"/>
      <c r="B974" s="1895"/>
      <c r="C974" s="1895"/>
      <c r="D974" s="1895"/>
      <c r="E974" s="1895"/>
      <c r="F974" s="1895"/>
      <c r="G974" s="1895"/>
      <c r="H974" s="1895"/>
      <c r="I974" s="1895"/>
      <c r="J974" s="1895"/>
    </row>
    <row r="975" spans="1:10" ht="15.75" customHeight="1">
      <c r="A975" s="1895"/>
      <c r="B975" s="1895"/>
      <c r="C975" s="1895"/>
      <c r="D975" s="1895"/>
      <c r="E975" s="1895"/>
      <c r="F975" s="1895"/>
      <c r="G975" s="1895"/>
      <c r="H975" s="1895"/>
      <c r="I975" s="1895"/>
      <c r="J975" s="1895"/>
    </row>
    <row r="976" spans="1:10" ht="15.75" customHeight="1">
      <c r="A976" s="1895"/>
      <c r="B976" s="1895"/>
      <c r="C976" s="1895"/>
      <c r="D976" s="1895"/>
      <c r="E976" s="1895"/>
      <c r="F976" s="1895"/>
      <c r="G976" s="1895"/>
      <c r="H976" s="1895"/>
      <c r="I976" s="1895"/>
      <c r="J976" s="1895"/>
    </row>
    <row r="977" spans="1:10" ht="15.75" customHeight="1">
      <c r="A977" s="1895"/>
      <c r="B977" s="1895"/>
      <c r="C977" s="1895"/>
      <c r="D977" s="1895"/>
      <c r="E977" s="1895"/>
      <c r="F977" s="1895"/>
      <c r="G977" s="1895"/>
      <c r="H977" s="1895"/>
      <c r="I977" s="1895"/>
      <c r="J977" s="1895"/>
    </row>
    <row r="978" spans="1:10" ht="15.75" customHeight="1">
      <c r="A978" s="1895"/>
      <c r="B978" s="1895"/>
      <c r="C978" s="1895"/>
      <c r="D978" s="1895"/>
      <c r="E978" s="1895"/>
      <c r="F978" s="1895"/>
      <c r="G978" s="1895"/>
      <c r="H978" s="1895"/>
      <c r="I978" s="1895"/>
      <c r="J978" s="1895"/>
    </row>
    <row r="979" spans="1:10" ht="15.75" customHeight="1">
      <c r="A979" s="1895"/>
      <c r="B979" s="1895"/>
      <c r="C979" s="1895"/>
      <c r="D979" s="1895"/>
      <c r="E979" s="1895"/>
      <c r="F979" s="1895"/>
      <c r="G979" s="1895"/>
      <c r="H979" s="1895"/>
      <c r="I979" s="1895"/>
      <c r="J979" s="1895"/>
    </row>
    <row r="980" spans="1:10" ht="15.75" customHeight="1">
      <c r="A980" s="1895"/>
      <c r="B980" s="1895"/>
      <c r="C980" s="1895"/>
      <c r="D980" s="1895"/>
      <c r="E980" s="1895"/>
      <c r="F980" s="1895"/>
      <c r="G980" s="1895"/>
      <c r="H980" s="1895"/>
      <c r="I980" s="1895"/>
      <c r="J980" s="1895"/>
    </row>
    <row r="981" spans="1:10" ht="15.75" customHeight="1">
      <c r="A981" s="1895"/>
      <c r="B981" s="1895"/>
      <c r="C981" s="1895"/>
      <c r="D981" s="1895"/>
      <c r="E981" s="1895"/>
      <c r="F981" s="1895"/>
      <c r="G981" s="1895"/>
      <c r="H981" s="1895"/>
      <c r="I981" s="1895"/>
      <c r="J981" s="1895"/>
    </row>
    <row r="982" spans="1:10" ht="15.75" customHeight="1">
      <c r="A982" s="1895"/>
      <c r="B982" s="1895"/>
      <c r="C982" s="1895"/>
      <c r="D982" s="1895"/>
      <c r="E982" s="1895"/>
      <c r="F982" s="1895"/>
      <c r="G982" s="1895"/>
      <c r="H982" s="1895"/>
      <c r="I982" s="1895"/>
      <c r="J982" s="1895"/>
    </row>
    <row r="983" spans="1:10" ht="15.75" customHeight="1">
      <c r="A983" s="1895"/>
      <c r="B983" s="1895"/>
      <c r="C983" s="1895"/>
      <c r="D983" s="1895"/>
      <c r="E983" s="1895"/>
      <c r="F983" s="1895"/>
      <c r="G983" s="1895"/>
      <c r="H983" s="1895"/>
      <c r="I983" s="1895"/>
      <c r="J983" s="1895"/>
    </row>
    <row r="984" spans="1:10" ht="15.75" customHeight="1">
      <c r="A984" s="1895"/>
      <c r="B984" s="1895"/>
      <c r="C984" s="1895"/>
      <c r="D984" s="1895"/>
      <c r="E984" s="1895"/>
      <c r="F984" s="1895"/>
      <c r="G984" s="1895"/>
      <c r="H984" s="1895"/>
      <c r="I984" s="1895"/>
      <c r="J984" s="1895"/>
    </row>
    <row r="985" spans="1:10" ht="15.75" customHeight="1">
      <c r="A985" s="1895"/>
      <c r="B985" s="1895"/>
      <c r="C985" s="1895"/>
      <c r="D985" s="1895"/>
      <c r="E985" s="1895"/>
      <c r="F985" s="1895"/>
      <c r="G985" s="1895"/>
      <c r="H985" s="1895"/>
      <c r="I985" s="1895"/>
      <c r="J985" s="1895"/>
    </row>
    <row r="986" spans="1:10" ht="15.75" customHeight="1">
      <c r="A986" s="1895"/>
      <c r="B986" s="1895"/>
      <c r="C986" s="1895"/>
      <c r="D986" s="1895"/>
      <c r="E986" s="1895"/>
      <c r="F986" s="1895"/>
      <c r="G986" s="1895"/>
      <c r="H986" s="1895"/>
      <c r="I986" s="1895"/>
      <c r="J986" s="1895"/>
    </row>
    <row r="987" spans="1:10" ht="15.75" customHeight="1">
      <c r="A987" s="1895"/>
      <c r="B987" s="1895"/>
      <c r="C987" s="1895"/>
      <c r="D987" s="1895"/>
      <c r="E987" s="1895"/>
      <c r="F987" s="1895"/>
      <c r="G987" s="1895"/>
      <c r="H987" s="1895"/>
      <c r="I987" s="1895"/>
      <c r="J987" s="1895"/>
    </row>
    <row r="988" spans="1:10" ht="15.75" customHeight="1">
      <c r="A988" s="1895"/>
      <c r="B988" s="1895"/>
      <c r="C988" s="1895"/>
      <c r="D988" s="1895"/>
      <c r="E988" s="1895"/>
      <c r="F988" s="1895"/>
      <c r="G988" s="1895"/>
      <c r="H988" s="1895"/>
      <c r="I988" s="1895"/>
      <c r="J988" s="1895"/>
    </row>
    <row r="989" spans="1:10" ht="15.75" customHeight="1">
      <c r="A989" s="1895"/>
      <c r="B989" s="1895"/>
      <c r="C989" s="1895"/>
      <c r="D989" s="1895"/>
      <c r="E989" s="1895"/>
      <c r="F989" s="1895"/>
      <c r="G989" s="1895"/>
      <c r="H989" s="1895"/>
      <c r="I989" s="1895"/>
      <c r="J989" s="1895"/>
    </row>
    <row r="990" spans="1:10" ht="15.75" customHeight="1">
      <c r="A990" s="1895"/>
      <c r="B990" s="1895"/>
      <c r="C990" s="1895"/>
      <c r="D990" s="1895"/>
      <c r="E990" s="1895"/>
      <c r="F990" s="1895"/>
      <c r="G990" s="1895"/>
      <c r="H990" s="1895"/>
      <c r="I990" s="1895"/>
      <c r="J990" s="1895"/>
    </row>
    <row r="991" spans="1:10" ht="15.75" customHeight="1">
      <c r="A991" s="1895"/>
      <c r="B991" s="1895"/>
      <c r="C991" s="1895"/>
      <c r="D991" s="1895"/>
      <c r="E991" s="1895"/>
      <c r="F991" s="1895"/>
      <c r="G991" s="1895"/>
      <c r="H991" s="1895"/>
      <c r="I991" s="1895"/>
      <c r="J991" s="1895"/>
    </row>
    <row r="992" spans="1:10" ht="15.75" customHeight="1">
      <c r="A992" s="1895"/>
    </row>
  </sheetData>
  <mergeCells count="10">
    <mergeCell ref="B70:J70"/>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1"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2"/>
  <sheetViews>
    <sheetView showGridLines="0" zoomScale="90" zoomScaleNormal="90" workbookViewId="0">
      <selection sqref="A1:J1"/>
    </sheetView>
  </sheetViews>
  <sheetFormatPr defaultRowHeight="14.4"/>
  <cols>
    <col min="1" max="1" width="4.88671875" customWidth="1"/>
    <col min="2" max="2" width="8.44140625" customWidth="1"/>
    <col min="3" max="3" width="44.33203125" customWidth="1"/>
    <col min="4" max="4" width="12.44140625" customWidth="1"/>
    <col min="5" max="5" width="17" customWidth="1"/>
    <col min="6" max="6" width="12.6640625" bestFit="1" customWidth="1"/>
    <col min="7" max="7" width="16.33203125" customWidth="1"/>
    <col min="8" max="8" width="16.88671875" customWidth="1"/>
    <col min="9" max="10" width="9.33203125" customWidth="1"/>
    <col min="11" max="11" width="7.88671875" customWidth="1"/>
  </cols>
  <sheetData>
    <row r="1" spans="1:11" ht="15.6">
      <c r="A1" s="3046" t="s">
        <v>1686</v>
      </c>
      <c r="B1" s="3046"/>
      <c r="C1" s="3046"/>
      <c r="D1" s="3046"/>
      <c r="E1" s="3046"/>
      <c r="F1" s="3046"/>
      <c r="G1" s="3046"/>
      <c r="H1" s="3046"/>
      <c r="I1" s="3046"/>
      <c r="J1" s="3046"/>
    </row>
    <row r="2" spans="1:11" ht="18" customHeight="1">
      <c r="B2" s="3096" t="s">
        <v>1685</v>
      </c>
      <c r="C2" s="3096"/>
      <c r="D2" s="3096"/>
      <c r="E2" s="3096"/>
      <c r="F2" s="3096"/>
      <c r="G2" s="3096"/>
      <c r="H2" s="3096"/>
      <c r="I2" s="3096"/>
      <c r="J2" s="3096"/>
      <c r="K2" s="104"/>
    </row>
    <row r="3" spans="1:11" ht="18" customHeight="1" thickBot="1">
      <c r="B3" s="3094" t="s">
        <v>126</v>
      </c>
      <c r="C3" s="3095"/>
      <c r="D3" s="3095"/>
      <c r="E3" s="3095"/>
      <c r="F3" s="3095"/>
      <c r="G3" s="3095"/>
      <c r="H3" s="3095"/>
      <c r="I3" s="3095"/>
      <c r="J3" s="3095"/>
      <c r="K3" s="71"/>
    </row>
    <row r="4" spans="1:11" ht="17.25" customHeight="1" thickTop="1">
      <c r="A4" s="2062"/>
      <c r="B4" s="3090" t="s">
        <v>1684</v>
      </c>
      <c r="C4" s="3098" t="s">
        <v>1683</v>
      </c>
      <c r="D4" s="3100" t="s">
        <v>1473</v>
      </c>
      <c r="E4" s="3087"/>
      <c r="F4" s="3086" t="s">
        <v>1472</v>
      </c>
      <c r="G4" s="3087"/>
      <c r="H4" s="2119" t="s">
        <v>434</v>
      </c>
      <c r="I4" s="3088" t="s">
        <v>757</v>
      </c>
      <c r="J4" s="3089"/>
      <c r="K4" s="71"/>
    </row>
    <row r="5" spans="1:11" ht="18.75" customHeight="1">
      <c r="A5" s="2062"/>
      <c r="B5" s="3097"/>
      <c r="C5" s="3099"/>
      <c r="D5" s="2091" t="s">
        <v>66</v>
      </c>
      <c r="E5" s="2091" t="s">
        <v>506</v>
      </c>
      <c r="F5" s="2091" t="s">
        <v>66</v>
      </c>
      <c r="G5" s="2091" t="s">
        <v>506</v>
      </c>
      <c r="H5" s="2091" t="s">
        <v>506</v>
      </c>
      <c r="I5" s="2091" t="s">
        <v>221</v>
      </c>
      <c r="J5" s="2090" t="s">
        <v>432</v>
      </c>
      <c r="K5" s="71"/>
    </row>
    <row r="6" spans="1:11" s="2107" customFormat="1" ht="31.2">
      <c r="A6" s="2114"/>
      <c r="B6" s="2113">
        <v>1</v>
      </c>
      <c r="C6" s="2112" t="s">
        <v>1682</v>
      </c>
      <c r="D6" s="2111">
        <v>84212.506762100005</v>
      </c>
      <c r="E6" s="2111">
        <v>36860.4351274</v>
      </c>
      <c r="F6" s="2111">
        <v>126002.9776765</v>
      </c>
      <c r="G6" s="2111">
        <v>91010.514483399995</v>
      </c>
      <c r="H6" s="2111">
        <v>43628.752933800002</v>
      </c>
      <c r="I6" s="2110">
        <v>146.90569758290189</v>
      </c>
      <c r="J6" s="2109">
        <v>-52.061854411604557</v>
      </c>
      <c r="K6" s="2108"/>
    </row>
    <row r="7" spans="1:11" ht="15.6">
      <c r="A7" s="2062"/>
      <c r="B7" s="2106">
        <v>111</v>
      </c>
      <c r="C7" s="2105" t="s">
        <v>1670</v>
      </c>
      <c r="D7" s="2072">
        <v>6924.2591978999999</v>
      </c>
      <c r="E7" s="2072">
        <v>3985.5453153000003</v>
      </c>
      <c r="F7" s="2072">
        <v>50235.8436735</v>
      </c>
      <c r="G7" s="2072">
        <v>39638.240641999997</v>
      </c>
      <c r="H7" s="2072">
        <v>19066.689795099999</v>
      </c>
      <c r="I7" s="2088" t="s">
        <v>73</v>
      </c>
      <c r="J7" s="2087">
        <v>-51.898244003046742</v>
      </c>
      <c r="K7" s="71"/>
    </row>
    <row r="8" spans="1:11" ht="15.6">
      <c r="A8" s="2062"/>
      <c r="B8" s="2104">
        <v>112</v>
      </c>
      <c r="C8" s="2103" t="s">
        <v>1669</v>
      </c>
      <c r="D8" s="2086">
        <v>4.9109275999999999</v>
      </c>
      <c r="E8" s="2086">
        <v>1.5</v>
      </c>
      <c r="F8" s="2086">
        <v>1.7985450000000001</v>
      </c>
      <c r="G8" s="2086">
        <v>1.7985450000000001</v>
      </c>
      <c r="H8" s="2086">
        <v>0.31136000000000003</v>
      </c>
      <c r="I8" s="2085">
        <v>19.903000000000006</v>
      </c>
      <c r="J8" s="2084">
        <v>-82.6882285402923</v>
      </c>
      <c r="K8" s="71"/>
    </row>
    <row r="9" spans="1:11" ht="15.6">
      <c r="A9" s="2062"/>
      <c r="B9" s="2100">
        <v>113</v>
      </c>
      <c r="C9" s="2099" t="s">
        <v>1668</v>
      </c>
      <c r="D9" s="2064">
        <v>77283.336636600012</v>
      </c>
      <c r="E9" s="2064">
        <v>32873.389812100002</v>
      </c>
      <c r="F9" s="2064">
        <v>75765.335458000001</v>
      </c>
      <c r="G9" s="2064">
        <v>51370.475296300006</v>
      </c>
      <c r="H9" s="2064">
        <v>24561.7517787</v>
      </c>
      <c r="I9" s="2083">
        <v>56.267654750322158</v>
      </c>
      <c r="J9" s="2082">
        <v>-52.187026425139813</v>
      </c>
      <c r="K9" s="71"/>
    </row>
    <row r="10" spans="1:11" s="2107" customFormat="1" ht="36" customHeight="1">
      <c r="A10" s="2114"/>
      <c r="B10" s="2113">
        <v>2</v>
      </c>
      <c r="C10" s="2112" t="s">
        <v>1681</v>
      </c>
      <c r="D10" s="2111">
        <v>1028.9353702000001</v>
      </c>
      <c r="E10" s="2111">
        <v>198.42632940000001</v>
      </c>
      <c r="F10" s="2111">
        <v>1058.8223057</v>
      </c>
      <c r="G10" s="2111">
        <v>558.53369710000004</v>
      </c>
      <c r="H10" s="2111">
        <v>638.06533409999997</v>
      </c>
      <c r="I10" s="2110">
        <v>181.4816454998134</v>
      </c>
      <c r="J10" s="2109">
        <v>14.239362354132146</v>
      </c>
      <c r="K10" s="2108"/>
    </row>
    <row r="11" spans="1:11" ht="15.6">
      <c r="A11" s="2062"/>
      <c r="B11" s="2106">
        <v>211</v>
      </c>
      <c r="C11" s="2105" t="s">
        <v>1670</v>
      </c>
      <c r="D11" s="2072">
        <v>1003.5744459</v>
      </c>
      <c r="E11" s="2072">
        <v>191.1586447</v>
      </c>
      <c r="F11" s="2072">
        <v>1030.1198314000001</v>
      </c>
      <c r="G11" s="2072">
        <v>551.04104580000001</v>
      </c>
      <c r="H11" s="2072">
        <v>596.51435049999998</v>
      </c>
      <c r="I11" s="2088">
        <v>188.26373333248478</v>
      </c>
      <c r="J11" s="2087">
        <v>8.2522536291252067</v>
      </c>
      <c r="K11" s="71"/>
    </row>
    <row r="12" spans="1:11" ht="15.6">
      <c r="A12" s="2062"/>
      <c r="B12" s="2100">
        <v>212</v>
      </c>
      <c r="C12" s="2099" t="s">
        <v>1669</v>
      </c>
      <c r="D12" s="2064">
        <v>25.360924300000001</v>
      </c>
      <c r="E12" s="2064">
        <v>7.2676847999999996</v>
      </c>
      <c r="F12" s="2064">
        <v>28.702474300000002</v>
      </c>
      <c r="G12" s="2064">
        <v>7.4926512999999995</v>
      </c>
      <c r="H12" s="2064">
        <v>41.550983600000002</v>
      </c>
      <c r="I12" s="2083">
        <v>3.0954355642941467</v>
      </c>
      <c r="J12" s="2082" t="s">
        <v>73</v>
      </c>
      <c r="K12" s="71"/>
    </row>
    <row r="13" spans="1:11" s="2107" customFormat="1" ht="46.8">
      <c r="A13" s="2114"/>
      <c r="B13" s="2113">
        <v>3</v>
      </c>
      <c r="C13" s="2112" t="s">
        <v>1680</v>
      </c>
      <c r="D13" s="2111">
        <v>5383.8037482</v>
      </c>
      <c r="E13" s="2111">
        <v>3018.3167073000004</v>
      </c>
      <c r="F13" s="2111">
        <v>7868.4069001999997</v>
      </c>
      <c r="G13" s="2111">
        <v>3947.1443641999999</v>
      </c>
      <c r="H13" s="2111">
        <v>6543.4337943</v>
      </c>
      <c r="I13" s="2110">
        <v>30.773035005026728</v>
      </c>
      <c r="J13" s="2109">
        <v>65.776399101283218</v>
      </c>
      <c r="K13" s="2108"/>
    </row>
    <row r="14" spans="1:11" ht="15.6">
      <c r="A14" s="2062"/>
      <c r="B14" s="2106">
        <v>311</v>
      </c>
      <c r="C14" s="2105" t="s">
        <v>1670</v>
      </c>
      <c r="D14" s="2072">
        <v>3117.3443471</v>
      </c>
      <c r="E14" s="2072">
        <v>1759.166381</v>
      </c>
      <c r="F14" s="2072">
        <v>5337.9636449</v>
      </c>
      <c r="G14" s="2072">
        <v>2447.6078928000002</v>
      </c>
      <c r="H14" s="2072">
        <v>5392.0520059999999</v>
      </c>
      <c r="I14" s="2088">
        <v>39.134530948042269</v>
      </c>
      <c r="J14" s="2087">
        <v>120.29884859668564</v>
      </c>
      <c r="K14" s="71"/>
    </row>
    <row r="15" spans="1:11" ht="15.6">
      <c r="A15" s="2062"/>
      <c r="B15" s="2104">
        <v>312</v>
      </c>
      <c r="C15" s="2103" t="s">
        <v>1669</v>
      </c>
      <c r="D15" s="2086">
        <v>60.757051600000004</v>
      </c>
      <c r="E15" s="2086">
        <v>20.5059556</v>
      </c>
      <c r="F15" s="2086">
        <v>17.290719199999998</v>
      </c>
      <c r="G15" s="2086">
        <v>2.5011812999999998</v>
      </c>
      <c r="H15" s="2086">
        <v>2.0317012999999999</v>
      </c>
      <c r="I15" s="2102">
        <v>-87.802659145521616</v>
      </c>
      <c r="J15" s="2101">
        <v>-18.770330643364396</v>
      </c>
      <c r="K15" s="71"/>
    </row>
    <row r="16" spans="1:11" ht="15.6">
      <c r="A16" s="2062"/>
      <c r="B16" s="2100">
        <v>313</v>
      </c>
      <c r="C16" s="2099" t="s">
        <v>1668</v>
      </c>
      <c r="D16" s="2064">
        <v>2205.7023494999999</v>
      </c>
      <c r="E16" s="2064">
        <v>1238.6443707000001</v>
      </c>
      <c r="F16" s="2064">
        <v>2513.1525360000001</v>
      </c>
      <c r="G16" s="2064">
        <v>1497.0352900999999</v>
      </c>
      <c r="H16" s="2064">
        <v>1149.350087</v>
      </c>
      <c r="I16" s="2083">
        <v>20.860783410655181</v>
      </c>
      <c r="J16" s="2082">
        <v>-23.224916967506825</v>
      </c>
      <c r="K16" s="71"/>
    </row>
    <row r="17" spans="1:11" s="2115" customFormat="1" ht="15.6">
      <c r="A17" s="2118"/>
      <c r="B17" s="2117">
        <v>4</v>
      </c>
      <c r="C17" s="2116" t="s">
        <v>1679</v>
      </c>
      <c r="D17" s="2111">
        <v>41399.321508599998</v>
      </c>
      <c r="E17" s="2111">
        <v>24290.417426299999</v>
      </c>
      <c r="F17" s="2111">
        <v>52914.541219800005</v>
      </c>
      <c r="G17" s="2111">
        <v>30498.984184599998</v>
      </c>
      <c r="H17" s="2111">
        <v>31399.089108</v>
      </c>
      <c r="I17" s="2110">
        <v>25.559736785658483</v>
      </c>
      <c r="J17" s="2109">
        <v>2.9512619763070624</v>
      </c>
      <c r="K17" s="88"/>
    </row>
    <row r="18" spans="1:11" ht="15.6">
      <c r="A18" s="2062"/>
      <c r="B18" s="2106">
        <v>411</v>
      </c>
      <c r="C18" s="2105" t="s">
        <v>1670</v>
      </c>
      <c r="D18" s="2072">
        <v>23911.206443400002</v>
      </c>
      <c r="E18" s="2072">
        <v>13539.063514200001</v>
      </c>
      <c r="F18" s="2072">
        <v>29748.0165337</v>
      </c>
      <c r="G18" s="2072">
        <v>17249.251048800001</v>
      </c>
      <c r="H18" s="2072">
        <v>16354.018882</v>
      </c>
      <c r="I18" s="2088">
        <v>27.403575813856641</v>
      </c>
      <c r="J18" s="2087">
        <v>-5.1899770272186956</v>
      </c>
      <c r="K18" s="71"/>
    </row>
    <row r="19" spans="1:11" ht="15.6">
      <c r="A19" s="2062"/>
      <c r="B19" s="2104">
        <v>412</v>
      </c>
      <c r="C19" s="2103" t="s">
        <v>1669</v>
      </c>
      <c r="D19" s="2086">
        <v>0</v>
      </c>
      <c r="E19" s="2086">
        <v>0</v>
      </c>
      <c r="F19" s="2086">
        <v>0.81421730000000003</v>
      </c>
      <c r="G19" s="2086">
        <v>7.0398000000000002E-2</v>
      </c>
      <c r="H19" s="2086">
        <v>0.36295470000000002</v>
      </c>
      <c r="I19" s="2085" t="s">
        <v>73</v>
      </c>
      <c r="J19" s="2084" t="s">
        <v>73</v>
      </c>
      <c r="K19" s="71"/>
    </row>
    <row r="20" spans="1:11" ht="15.6">
      <c r="A20" s="2062"/>
      <c r="B20" s="2100">
        <v>413</v>
      </c>
      <c r="C20" s="2099" t="s">
        <v>1668</v>
      </c>
      <c r="D20" s="2064">
        <v>17488.115065099999</v>
      </c>
      <c r="E20" s="2064">
        <v>10751.353912100001</v>
      </c>
      <c r="F20" s="2064">
        <v>23165.7104688</v>
      </c>
      <c r="G20" s="2064">
        <v>13249.662737799999</v>
      </c>
      <c r="H20" s="2064">
        <v>15044.7072713</v>
      </c>
      <c r="I20" s="2083">
        <v>23.237155488745497</v>
      </c>
      <c r="J20" s="2082">
        <v>13.547850756826541</v>
      </c>
      <c r="K20" s="71"/>
    </row>
    <row r="21" spans="1:11" s="2107" customFormat="1" ht="31.2">
      <c r="A21" s="2114"/>
      <c r="B21" s="2113">
        <v>5</v>
      </c>
      <c r="C21" s="2112" t="s">
        <v>1678</v>
      </c>
      <c r="D21" s="2111">
        <v>2638.1624854000002</v>
      </c>
      <c r="E21" s="2111">
        <v>1912.5085644000001</v>
      </c>
      <c r="F21" s="2111">
        <v>4658.6877503000005</v>
      </c>
      <c r="G21" s="2111">
        <v>1373.7323974999999</v>
      </c>
      <c r="H21" s="2111">
        <v>7010.7173515000004</v>
      </c>
      <c r="I21" s="2110">
        <v>-28.171176690600973</v>
      </c>
      <c r="J21" s="2109" t="s">
        <v>73</v>
      </c>
      <c r="K21" s="2108"/>
    </row>
    <row r="22" spans="1:11" ht="15.6">
      <c r="A22" s="2062"/>
      <c r="B22" s="2106">
        <v>511</v>
      </c>
      <c r="C22" s="2105" t="s">
        <v>1670</v>
      </c>
      <c r="D22" s="2072">
        <v>2016.9977700999998</v>
      </c>
      <c r="E22" s="2072">
        <v>1358.6838499</v>
      </c>
      <c r="F22" s="2072">
        <v>4349.7214084999996</v>
      </c>
      <c r="G22" s="2072">
        <v>1205.8229165999999</v>
      </c>
      <c r="H22" s="2072">
        <v>6361.9940075000004</v>
      </c>
      <c r="I22" s="2088">
        <v>-11.250662419462099</v>
      </c>
      <c r="J22" s="2087" t="s">
        <v>73</v>
      </c>
      <c r="K22" s="71"/>
    </row>
    <row r="23" spans="1:11" ht="15.6">
      <c r="A23" s="2062"/>
      <c r="B23" s="2104">
        <v>512</v>
      </c>
      <c r="C23" s="2103" t="s">
        <v>1669</v>
      </c>
      <c r="D23" s="2086">
        <v>251.4212</v>
      </c>
      <c r="E23" s="2086">
        <v>251.4212</v>
      </c>
      <c r="F23" s="2086">
        <v>10.690211400000001</v>
      </c>
      <c r="G23" s="2086">
        <v>0.23112329999999998</v>
      </c>
      <c r="H23" s="2086">
        <v>446.94880000000001</v>
      </c>
      <c r="I23" s="2085">
        <v>-99.908073265102544</v>
      </c>
      <c r="J23" s="2084" t="s">
        <v>73</v>
      </c>
      <c r="K23" s="71"/>
    </row>
    <row r="24" spans="1:11" ht="15.6">
      <c r="A24" s="2062"/>
      <c r="B24" s="2100">
        <v>513</v>
      </c>
      <c r="C24" s="2099" t="s">
        <v>1668</v>
      </c>
      <c r="D24" s="2064">
        <v>369.74351539999998</v>
      </c>
      <c r="E24" s="2064">
        <v>302.40351450000003</v>
      </c>
      <c r="F24" s="2064">
        <v>298.2761304</v>
      </c>
      <c r="G24" s="2064">
        <v>167.6783576</v>
      </c>
      <c r="H24" s="2064">
        <v>201.77454399999999</v>
      </c>
      <c r="I24" s="2083">
        <v>-44.551452096301617</v>
      </c>
      <c r="J24" s="2082">
        <v>20.334279800937161</v>
      </c>
      <c r="K24" s="71"/>
    </row>
    <row r="25" spans="1:11" s="2107" customFormat="1" ht="31.2">
      <c r="A25" s="2114"/>
      <c r="B25" s="2113">
        <v>6</v>
      </c>
      <c r="C25" s="2112" t="s">
        <v>1677</v>
      </c>
      <c r="D25" s="2111">
        <v>760.02682340000001</v>
      </c>
      <c r="E25" s="2111">
        <v>307.44868889999998</v>
      </c>
      <c r="F25" s="2111">
        <v>1995.6159915000001</v>
      </c>
      <c r="G25" s="2111">
        <v>975.21937179999998</v>
      </c>
      <c r="H25" s="2111">
        <v>656.71662449999997</v>
      </c>
      <c r="I25" s="2110">
        <v>217.19744042141534</v>
      </c>
      <c r="J25" s="2109">
        <v>-32.659600138185027</v>
      </c>
      <c r="K25" s="2108"/>
    </row>
    <row r="26" spans="1:11" ht="15.6">
      <c r="A26" s="2062"/>
      <c r="B26" s="2106">
        <v>611</v>
      </c>
      <c r="C26" s="2105" t="s">
        <v>1670</v>
      </c>
      <c r="D26" s="2072">
        <v>431.90469239999999</v>
      </c>
      <c r="E26" s="2072">
        <v>237.95160330000002</v>
      </c>
      <c r="F26" s="2072">
        <v>1652.2583356</v>
      </c>
      <c r="G26" s="2072">
        <v>678.47064539999997</v>
      </c>
      <c r="H26" s="2072">
        <v>569.58290060000002</v>
      </c>
      <c r="I26" s="2088">
        <v>185.12968014954322</v>
      </c>
      <c r="J26" s="2087">
        <v>-16.048998661659709</v>
      </c>
      <c r="K26" s="71"/>
    </row>
    <row r="27" spans="1:11" ht="15.6">
      <c r="A27" s="2062"/>
      <c r="B27" s="2104">
        <v>612</v>
      </c>
      <c r="C27" s="2103" t="s">
        <v>1669</v>
      </c>
      <c r="D27" s="2086">
        <v>39.952592600000003</v>
      </c>
      <c r="E27" s="2086">
        <v>23.09628</v>
      </c>
      <c r="F27" s="2086">
        <v>8.9204350999999988</v>
      </c>
      <c r="G27" s="2086">
        <v>8.4695361999999985</v>
      </c>
      <c r="H27" s="2086">
        <v>2.6329305999999999</v>
      </c>
      <c r="I27" s="2102">
        <v>-63.329435735971337</v>
      </c>
      <c r="J27" s="2101">
        <v>-68.912930556929425</v>
      </c>
      <c r="K27" s="71"/>
    </row>
    <row r="28" spans="1:11" ht="15.6">
      <c r="A28" s="2062"/>
      <c r="B28" s="2100">
        <v>613</v>
      </c>
      <c r="C28" s="2099" t="s">
        <v>1668</v>
      </c>
      <c r="D28" s="2064">
        <v>288.16953839999996</v>
      </c>
      <c r="E28" s="2064">
        <v>46.400805499999997</v>
      </c>
      <c r="F28" s="2064">
        <v>334.43722080000003</v>
      </c>
      <c r="G28" s="2064">
        <v>288.27919020000002</v>
      </c>
      <c r="H28" s="2064">
        <v>84.500793200000004</v>
      </c>
      <c r="I28" s="2083" t="s">
        <v>73</v>
      </c>
      <c r="J28" s="2082">
        <v>-70.687862297179436</v>
      </c>
      <c r="K28" s="71"/>
    </row>
    <row r="29" spans="1:11" s="2107" customFormat="1" ht="31.2">
      <c r="A29" s="2114"/>
      <c r="B29" s="2113">
        <v>7</v>
      </c>
      <c r="C29" s="2112" t="s">
        <v>1676</v>
      </c>
      <c r="D29" s="2111">
        <v>5613.3789047999999</v>
      </c>
      <c r="E29" s="2111">
        <v>3245.3423640999999</v>
      </c>
      <c r="F29" s="2111">
        <v>5513.9935168000002</v>
      </c>
      <c r="G29" s="2111">
        <v>3279.8939841000001</v>
      </c>
      <c r="H29" s="2111">
        <v>3537.4923318000001</v>
      </c>
      <c r="I29" s="2110">
        <v>1.0646525427397302</v>
      </c>
      <c r="J29" s="2109">
        <v>7.8538620134908088</v>
      </c>
      <c r="K29" s="2108"/>
    </row>
    <row r="30" spans="1:11" ht="15.6">
      <c r="A30" s="2062"/>
      <c r="B30" s="2106">
        <v>711</v>
      </c>
      <c r="C30" s="2105" t="s">
        <v>1670</v>
      </c>
      <c r="D30" s="2072">
        <v>2911.1414418000004</v>
      </c>
      <c r="E30" s="2072">
        <v>1593.9847844000001</v>
      </c>
      <c r="F30" s="2072">
        <v>2694.5668525999999</v>
      </c>
      <c r="G30" s="2072">
        <v>1729.4949806</v>
      </c>
      <c r="H30" s="2072">
        <v>2046.4764234000002</v>
      </c>
      <c r="I30" s="2088">
        <v>8.5013481638099861</v>
      </c>
      <c r="J30" s="2087">
        <v>18.327977031192798</v>
      </c>
      <c r="K30" s="71"/>
    </row>
    <row r="31" spans="1:11" ht="15.6">
      <c r="A31" s="2062"/>
      <c r="B31" s="2104">
        <v>712</v>
      </c>
      <c r="C31" s="2103" t="s">
        <v>1669</v>
      </c>
      <c r="D31" s="2086">
        <v>32.686042399999998</v>
      </c>
      <c r="E31" s="2086">
        <v>20.781891600000002</v>
      </c>
      <c r="F31" s="2086">
        <v>2.4378822000000002</v>
      </c>
      <c r="G31" s="2086">
        <v>1.1339941</v>
      </c>
      <c r="H31" s="2086">
        <v>1.8076178000000001</v>
      </c>
      <c r="I31" s="2102">
        <v>-94.54335475409755</v>
      </c>
      <c r="J31" s="2101">
        <v>59.402751742711899</v>
      </c>
      <c r="K31" s="71"/>
    </row>
    <row r="32" spans="1:11" ht="15.6">
      <c r="A32" s="2062"/>
      <c r="B32" s="2100">
        <v>713</v>
      </c>
      <c r="C32" s="2099" t="s">
        <v>1668</v>
      </c>
      <c r="D32" s="2064">
        <v>2669.5514205999998</v>
      </c>
      <c r="E32" s="2064">
        <v>1630.5756881</v>
      </c>
      <c r="F32" s="2064">
        <v>2816.9887819</v>
      </c>
      <c r="G32" s="2064">
        <v>1549.2650094999999</v>
      </c>
      <c r="H32" s="2064">
        <v>1489.2082905999998</v>
      </c>
      <c r="I32" s="2083">
        <v>-4.9866239999411421</v>
      </c>
      <c r="J32" s="2082">
        <v>-3.8764651968343666</v>
      </c>
      <c r="K32" s="71"/>
    </row>
    <row r="33" spans="1:18" s="2107" customFormat="1" ht="15.6">
      <c r="A33" s="2114"/>
      <c r="B33" s="2113">
        <v>8</v>
      </c>
      <c r="C33" s="2112" t="s">
        <v>1675</v>
      </c>
      <c r="D33" s="2111">
        <v>87.944878500000002</v>
      </c>
      <c r="E33" s="2111">
        <v>84.184623799999997</v>
      </c>
      <c r="F33" s="2111">
        <v>17.916657699999998</v>
      </c>
      <c r="G33" s="2111">
        <v>11.988844</v>
      </c>
      <c r="H33" s="2111">
        <v>18.0710546</v>
      </c>
      <c r="I33" s="2110">
        <v>-85.758867286165867</v>
      </c>
      <c r="J33" s="2109">
        <v>50.732252417330635</v>
      </c>
      <c r="K33" s="2108"/>
    </row>
    <row r="34" spans="1:18" ht="15.6">
      <c r="A34" s="2062"/>
      <c r="B34" s="2106">
        <v>811</v>
      </c>
      <c r="C34" s="2105" t="s">
        <v>1670</v>
      </c>
      <c r="D34" s="2072">
        <v>0.25333899999999998</v>
      </c>
      <c r="E34" s="2072">
        <v>0.1708974</v>
      </c>
      <c r="F34" s="2072">
        <v>8.8863095999999988</v>
      </c>
      <c r="G34" s="2072">
        <v>5.9299024000000005</v>
      </c>
      <c r="H34" s="2072">
        <v>3.2690582000000004</v>
      </c>
      <c r="I34" s="2088" t="s">
        <v>73</v>
      </c>
      <c r="J34" s="2087">
        <v>-44.871635661322188</v>
      </c>
      <c r="K34" s="71"/>
    </row>
    <row r="35" spans="1:18" ht="15.6">
      <c r="A35" s="2062"/>
      <c r="B35" s="2104">
        <v>812</v>
      </c>
      <c r="C35" s="2103" t="s">
        <v>1669</v>
      </c>
      <c r="D35" s="2086">
        <v>78.872260699999998</v>
      </c>
      <c r="E35" s="2086">
        <v>78.872260699999998</v>
      </c>
      <c r="F35" s="2086">
        <v>0</v>
      </c>
      <c r="G35" s="2086">
        <v>0</v>
      </c>
      <c r="H35" s="2086">
        <v>0</v>
      </c>
      <c r="I35" s="2102" t="s">
        <v>73</v>
      </c>
      <c r="J35" s="2101" t="s">
        <v>73</v>
      </c>
      <c r="K35" s="71"/>
    </row>
    <row r="36" spans="1:18" ht="15.6">
      <c r="A36" s="2062"/>
      <c r="B36" s="2100">
        <v>813</v>
      </c>
      <c r="C36" s="2099" t="s">
        <v>1668</v>
      </c>
      <c r="D36" s="2064">
        <v>8.8192786999999999</v>
      </c>
      <c r="E36" s="2064">
        <v>5.1414657000000004</v>
      </c>
      <c r="F36" s="2064">
        <v>9.0303480999999994</v>
      </c>
      <c r="G36" s="2064">
        <v>6.0589415999999998</v>
      </c>
      <c r="H36" s="2064">
        <v>14.8019964</v>
      </c>
      <c r="I36" s="2083">
        <v>17.844637181961541</v>
      </c>
      <c r="J36" s="2082">
        <v>144.30003418418821</v>
      </c>
      <c r="K36" s="71"/>
    </row>
    <row r="37" spans="1:18" ht="16.2" thickBot="1">
      <c r="A37" s="2062"/>
      <c r="B37" s="2098" t="s">
        <v>1674</v>
      </c>
      <c r="C37" s="2097" t="s">
        <v>1673</v>
      </c>
      <c r="D37" s="2096">
        <v>141124.08048120001</v>
      </c>
      <c r="E37" s="2096">
        <v>69917.0798316</v>
      </c>
      <c r="F37" s="2096">
        <v>200030.96201839999</v>
      </c>
      <c r="G37" s="2096">
        <v>131656.01132650001</v>
      </c>
      <c r="H37" s="2096">
        <v>93432.338532499998</v>
      </c>
      <c r="I37" s="2080">
        <v>88.303075076365303</v>
      </c>
      <c r="J37" s="2079">
        <v>-29.032987106989982</v>
      </c>
      <c r="K37" s="71"/>
    </row>
    <row r="38" spans="1:18" ht="16.8" thickTop="1" thickBot="1">
      <c r="B38" s="2095"/>
      <c r="C38" s="2095"/>
      <c r="D38" s="2094"/>
      <c r="E38" s="2094"/>
      <c r="F38" s="2094"/>
      <c r="G38" s="2094"/>
      <c r="H38" s="2094"/>
      <c r="I38" s="2093"/>
      <c r="J38" s="2093"/>
      <c r="K38" s="71"/>
    </row>
    <row r="39" spans="1:18" ht="15" customHeight="1" thickTop="1">
      <c r="A39" s="2062"/>
      <c r="B39" s="3082" t="s">
        <v>1672</v>
      </c>
      <c r="C39" s="3082"/>
      <c r="D39" s="3082"/>
      <c r="E39" s="3082"/>
      <c r="F39" s="3082"/>
      <c r="G39" s="3082"/>
      <c r="H39" s="3090"/>
      <c r="I39" s="3092" t="s">
        <v>757</v>
      </c>
      <c r="J39" s="3093"/>
      <c r="K39" s="2092"/>
    </row>
    <row r="40" spans="1:18" ht="15.6">
      <c r="A40" s="2062"/>
      <c r="B40" s="3084"/>
      <c r="C40" s="3084"/>
      <c r="D40" s="3084"/>
      <c r="E40" s="3084"/>
      <c r="F40" s="3084"/>
      <c r="G40" s="3084"/>
      <c r="H40" s="3091"/>
      <c r="I40" s="2091" t="s">
        <v>221</v>
      </c>
      <c r="J40" s="2090" t="s">
        <v>432</v>
      </c>
      <c r="K40" s="2089"/>
    </row>
    <row r="41" spans="1:18" ht="15.6">
      <c r="A41" s="2062"/>
      <c r="B41" s="2074" t="s">
        <v>1670</v>
      </c>
      <c r="C41" s="2073"/>
      <c r="D41" s="2072">
        <v>40316.681677600005</v>
      </c>
      <c r="E41" s="2072">
        <v>22665.7249902</v>
      </c>
      <c r="F41" s="2072">
        <v>95057.376589799984</v>
      </c>
      <c r="G41" s="2072">
        <v>63505.859074399988</v>
      </c>
      <c r="H41" s="2072">
        <v>50390.597423300002</v>
      </c>
      <c r="I41" s="2088">
        <v>180.18454782213263</v>
      </c>
      <c r="J41" s="2087">
        <v>-20.652049814387773</v>
      </c>
      <c r="K41" s="2081"/>
    </row>
    <row r="42" spans="1:18" ht="15.6">
      <c r="A42" s="2062"/>
      <c r="B42" s="2070" t="s">
        <v>1669</v>
      </c>
      <c r="C42" s="2069"/>
      <c r="D42" s="2086">
        <v>493.96099920000006</v>
      </c>
      <c r="E42" s="2086">
        <v>403.44527269999992</v>
      </c>
      <c r="F42" s="2086">
        <v>70.654484500000009</v>
      </c>
      <c r="G42" s="2086">
        <v>21.697429199999998</v>
      </c>
      <c r="H42" s="2086">
        <v>495.64634800000005</v>
      </c>
      <c r="I42" s="2085">
        <v>-94.621964695535269</v>
      </c>
      <c r="J42" s="2084">
        <v>2184.3551806589148</v>
      </c>
      <c r="K42" s="2081"/>
    </row>
    <row r="43" spans="1:18" ht="15.6">
      <c r="A43" s="2062"/>
      <c r="B43" s="2066" t="s">
        <v>1668</v>
      </c>
      <c r="C43" s="2065"/>
      <c r="D43" s="2064">
        <v>100313.43780430002</v>
      </c>
      <c r="E43" s="2064">
        <v>46847.909568700001</v>
      </c>
      <c r="F43" s="2064">
        <v>104902.93094399999</v>
      </c>
      <c r="G43" s="2064">
        <v>68128.454823100008</v>
      </c>
      <c r="H43" s="2064">
        <v>42546.094761199995</v>
      </c>
      <c r="I43" s="2083">
        <v>45.42474883152088</v>
      </c>
      <c r="J43" s="2082">
        <v>-37.550183881795476</v>
      </c>
      <c r="K43" s="2081"/>
    </row>
    <row r="44" spans="1:18" ht="16.2" thickBot="1">
      <c r="A44" s="2062"/>
      <c r="B44" s="3080" t="s">
        <v>313</v>
      </c>
      <c r="C44" s="3081"/>
      <c r="D44" s="2061">
        <v>141124.08048110001</v>
      </c>
      <c r="E44" s="2061">
        <v>69917.0798316</v>
      </c>
      <c r="F44" s="2061">
        <v>200030.96201829996</v>
      </c>
      <c r="G44" s="2061">
        <v>131656.01132669998</v>
      </c>
      <c r="H44" s="2061">
        <v>93432.338532499998</v>
      </c>
      <c r="I44" s="2080">
        <v>88.303075076651311</v>
      </c>
      <c r="J44" s="2079">
        <v>-29.032987107097775</v>
      </c>
      <c r="K44" s="71"/>
      <c r="L44" s="106"/>
      <c r="M44" s="106"/>
      <c r="N44" s="106"/>
      <c r="O44" s="106"/>
      <c r="P44" s="106"/>
      <c r="Q44" s="106"/>
      <c r="R44" s="106"/>
    </row>
    <row r="45" spans="1:18" s="304" customFormat="1" ht="16.8" thickTop="1" thickBot="1">
      <c r="B45" s="2078"/>
      <c r="C45" s="2078"/>
      <c r="D45" s="2077"/>
      <c r="E45" s="2077"/>
      <c r="F45" s="2077"/>
      <c r="G45" s="2077"/>
      <c r="H45" s="2077"/>
      <c r="I45" s="2076"/>
      <c r="J45" s="2076"/>
      <c r="K45" s="2075"/>
      <c r="L45" s="106"/>
      <c r="M45" s="106"/>
      <c r="N45" s="106"/>
      <c r="O45" s="106"/>
      <c r="P45" s="106"/>
      <c r="Q45" s="106"/>
      <c r="R45" s="106"/>
    </row>
    <row r="46" spans="1:18" ht="15.75" customHeight="1" thickTop="1">
      <c r="A46" s="2062"/>
      <c r="B46" s="3082" t="s">
        <v>1671</v>
      </c>
      <c r="C46" s="3082"/>
      <c r="D46" s="3082"/>
      <c r="E46" s="3082"/>
      <c r="F46" s="3082"/>
      <c r="G46" s="3082"/>
      <c r="H46" s="3083"/>
      <c r="I46" s="304"/>
      <c r="J46" s="304"/>
      <c r="L46" s="106"/>
      <c r="M46" s="106"/>
      <c r="N46" s="106"/>
      <c r="O46" s="106"/>
      <c r="P46" s="106"/>
      <c r="Q46" s="106"/>
      <c r="R46" s="106"/>
    </row>
    <row r="47" spans="1:18" ht="15" customHeight="1">
      <c r="A47" s="2062"/>
      <c r="B47" s="3084"/>
      <c r="C47" s="3084"/>
      <c r="D47" s="3084"/>
      <c r="E47" s="3084"/>
      <c r="F47" s="3084"/>
      <c r="G47" s="3084"/>
      <c r="H47" s="3085"/>
      <c r="L47" s="106"/>
    </row>
    <row r="48" spans="1:18" ht="15.6">
      <c r="A48" s="2062"/>
      <c r="B48" s="2074" t="s">
        <v>1670</v>
      </c>
      <c r="C48" s="2073"/>
      <c r="D48" s="2072">
        <v>28.568251102262735</v>
      </c>
      <c r="E48" s="2072">
        <v>32.418008653667926</v>
      </c>
      <c r="F48" s="2072">
        <v>47.52133151322024</v>
      </c>
      <c r="G48" s="2072">
        <v>48.23620162455957</v>
      </c>
      <c r="H48" s="2071">
        <v>53.932715604428402</v>
      </c>
      <c r="J48" s="106"/>
      <c r="K48" s="106"/>
    </row>
    <row r="49" spans="1:11" ht="15.6">
      <c r="A49" s="2062"/>
      <c r="B49" s="2070" t="s">
        <v>1669</v>
      </c>
      <c r="C49" s="2069"/>
      <c r="D49" s="2068">
        <v>0.35001893193284872</v>
      </c>
      <c r="E49" s="2068">
        <v>0.57703392886505711</v>
      </c>
      <c r="F49" s="2068">
        <v>3.5321774082922294E-2</v>
      </c>
      <c r="G49" s="2068">
        <v>1.6480393854678276E-2</v>
      </c>
      <c r="H49" s="2067">
        <v>0.53048693395123769</v>
      </c>
      <c r="J49" s="1813"/>
      <c r="K49" s="106"/>
    </row>
    <row r="50" spans="1:11" ht="15.6">
      <c r="A50" s="2062"/>
      <c r="B50" s="2066" t="s">
        <v>1668</v>
      </c>
      <c r="C50" s="2065"/>
      <c r="D50" s="2064">
        <v>71.081729965804428</v>
      </c>
      <c r="E50" s="2064">
        <v>67.004957417467025</v>
      </c>
      <c r="F50" s="2064">
        <v>52.443346712696844</v>
      </c>
      <c r="G50" s="2064">
        <v>51.747317981585759</v>
      </c>
      <c r="H50" s="2063">
        <v>45.536797461620353</v>
      </c>
      <c r="J50" s="106"/>
      <c r="K50" s="106"/>
    </row>
    <row r="51" spans="1:11" ht="16.2" thickBot="1">
      <c r="A51" s="2062"/>
      <c r="B51" s="3080" t="s">
        <v>313</v>
      </c>
      <c r="C51" s="3081"/>
      <c r="D51" s="2061">
        <v>100.00000000000001</v>
      </c>
      <c r="E51" s="2061">
        <v>100</v>
      </c>
      <c r="F51" s="2061">
        <v>100</v>
      </c>
      <c r="G51" s="2061">
        <v>100</v>
      </c>
      <c r="H51" s="2061">
        <v>100</v>
      </c>
      <c r="J51" s="106"/>
      <c r="K51" s="106"/>
    </row>
    <row r="52" spans="1:11" ht="15" thickTop="1">
      <c r="B52" s="2060" t="s">
        <v>1667</v>
      </c>
      <c r="D52" s="2059"/>
      <c r="E52" s="2059"/>
      <c r="F52" s="2059"/>
      <c r="G52" s="2059"/>
      <c r="H52" s="2059"/>
    </row>
    <row r="54" spans="1:11">
      <c r="D54" s="106"/>
      <c r="E54" s="106"/>
      <c r="F54" s="106"/>
      <c r="G54" s="106"/>
      <c r="H54" s="106"/>
      <c r="I54" s="106"/>
      <c r="J54" s="106"/>
    </row>
    <row r="56" spans="1:11">
      <c r="D56" s="106"/>
      <c r="E56" s="106"/>
      <c r="F56" s="106"/>
      <c r="G56" s="106"/>
      <c r="H56" s="106"/>
    </row>
    <row r="57" spans="1:11">
      <c r="D57" s="106"/>
      <c r="E57" s="106"/>
      <c r="F57" s="106"/>
      <c r="G57" s="106"/>
      <c r="H57" s="106"/>
    </row>
    <row r="58" spans="1:11">
      <c r="D58" s="106"/>
      <c r="E58" s="106"/>
      <c r="F58" s="106"/>
      <c r="G58" s="106"/>
      <c r="H58" s="106"/>
    </row>
    <row r="59" spans="1:11">
      <c r="D59" s="106"/>
      <c r="E59" s="106"/>
      <c r="F59" s="106"/>
      <c r="G59" s="106"/>
      <c r="H59" s="106"/>
    </row>
    <row r="60" spans="1:11">
      <c r="D60" s="106"/>
      <c r="E60" s="106"/>
      <c r="F60" s="106"/>
      <c r="G60" s="106"/>
      <c r="H60" s="106"/>
    </row>
    <row r="61" spans="1:11">
      <c r="D61" s="106"/>
      <c r="E61" s="106"/>
      <c r="F61" s="106"/>
      <c r="G61" s="106"/>
      <c r="H61" s="106"/>
    </row>
    <row r="62" spans="1:11">
      <c r="D62" s="106"/>
    </row>
  </sheetData>
  <mergeCells count="13">
    <mergeCell ref="B3:J3"/>
    <mergeCell ref="A1:J1"/>
    <mergeCell ref="B2:J2"/>
    <mergeCell ref="B4:B5"/>
    <mergeCell ref="C4:C5"/>
    <mergeCell ref="D4:E4"/>
    <mergeCell ref="B51:C51"/>
    <mergeCell ref="B46:H47"/>
    <mergeCell ref="B44:C44"/>
    <mergeCell ref="F4:G4"/>
    <mergeCell ref="I4:J4"/>
    <mergeCell ref="B39:H40"/>
    <mergeCell ref="I39:J39"/>
  </mergeCells>
  <pageMargins left="0.75" right="0.75" top="1" bottom="1" header="0.5" footer="0.5"/>
  <pageSetup scale="5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69"/>
  <sheetViews>
    <sheetView showGridLines="0" topLeftCell="B1" zoomScaleSheetLayoutView="78" workbookViewId="0">
      <selection activeCell="L31" sqref="L31"/>
    </sheetView>
  </sheetViews>
  <sheetFormatPr defaultRowHeight="15.6"/>
  <cols>
    <col min="1" max="1" width="6.44140625" style="124" customWidth="1"/>
    <col min="2" max="2" width="6.33203125" style="343" customWidth="1"/>
    <col min="3" max="3" width="51.6640625" style="124" customWidth="1"/>
    <col min="4" max="4" width="13.6640625" style="124" hidden="1" customWidth="1"/>
    <col min="5" max="11" width="13.6640625" style="124" customWidth="1"/>
    <col min="12" max="12" width="13.109375" style="124" customWidth="1"/>
    <col min="13" max="13" width="13.88671875" style="124" customWidth="1"/>
    <col min="14" max="14" width="10.5546875" style="124" customWidth="1"/>
    <col min="15" max="15" width="13.44140625" style="124" customWidth="1"/>
    <col min="16" max="16" width="10.33203125" style="124" bestFit="1" customWidth="1"/>
    <col min="17" max="17" width="14.33203125" style="124" customWidth="1"/>
    <col min="18" max="241" width="9.109375" style="124"/>
    <col min="242" max="242" width="6.33203125" style="124" customWidth="1"/>
    <col min="243" max="243" width="69" style="124" customWidth="1"/>
    <col min="244" max="261" width="0" style="124" hidden="1" customWidth="1"/>
    <col min="262" max="263" width="15.33203125" style="124" bestFit="1" customWidth="1"/>
    <col min="264" max="265" width="11.88671875" style="124" bestFit="1" customWidth="1"/>
    <col min="266" max="266" width="15.5546875" style="124" bestFit="1" customWidth="1"/>
    <col min="267" max="267" width="15.6640625" style="124" bestFit="1" customWidth="1"/>
    <col min="268" max="268" width="13.109375" style="124" bestFit="1" customWidth="1"/>
    <col min="269" max="270" width="10.5546875" style="124" bestFit="1" customWidth="1"/>
    <col min="271" max="497" width="9.109375" style="124"/>
    <col min="498" max="498" width="6.33203125" style="124" customWidth="1"/>
    <col min="499" max="499" width="69" style="124" customWidth="1"/>
    <col min="500" max="517" width="0" style="124" hidden="1" customWidth="1"/>
    <col min="518" max="519" width="15.33203125" style="124" bestFit="1" customWidth="1"/>
    <col min="520" max="521" width="11.88671875" style="124" bestFit="1" customWidth="1"/>
    <col min="522" max="522" width="15.5546875" style="124" bestFit="1" customWidth="1"/>
    <col min="523" max="523" width="15.6640625" style="124" bestFit="1" customWidth="1"/>
    <col min="524" max="524" width="13.109375" style="124" bestFit="1" customWidth="1"/>
    <col min="525" max="526" width="10.5546875" style="124" bestFit="1" customWidth="1"/>
    <col min="527" max="753" width="9.109375" style="124"/>
    <col min="754" max="754" width="6.33203125" style="124" customWidth="1"/>
    <col min="755" max="755" width="69" style="124" customWidth="1"/>
    <col min="756" max="773" width="0" style="124" hidden="1" customWidth="1"/>
    <col min="774" max="775" width="15.33203125" style="124" bestFit="1" customWidth="1"/>
    <col min="776" max="777" width="11.88671875" style="124" bestFit="1" customWidth="1"/>
    <col min="778" max="778" width="15.5546875" style="124" bestFit="1" customWidth="1"/>
    <col min="779" max="779" width="15.6640625" style="124" bestFit="1" customWidth="1"/>
    <col min="780" max="780" width="13.109375" style="124" bestFit="1" customWidth="1"/>
    <col min="781" max="782" width="10.5546875" style="124" bestFit="1" customWidth="1"/>
    <col min="783" max="1009" width="9.109375" style="124"/>
    <col min="1010" max="1010" width="6.33203125" style="124" customWidth="1"/>
    <col min="1011" max="1011" width="69" style="124" customWidth="1"/>
    <col min="1012" max="1029" width="0" style="124" hidden="1" customWidth="1"/>
    <col min="1030" max="1031" width="15.33203125" style="124" bestFit="1" customWidth="1"/>
    <col min="1032" max="1033" width="11.88671875" style="124" bestFit="1" customWidth="1"/>
    <col min="1034" max="1034" width="15.5546875" style="124" bestFit="1" customWidth="1"/>
    <col min="1035" max="1035" width="15.6640625" style="124" bestFit="1" customWidth="1"/>
    <col min="1036" max="1036" width="13.109375" style="124" bestFit="1" customWidth="1"/>
    <col min="1037" max="1038" width="10.5546875" style="124" bestFit="1" customWidth="1"/>
    <col min="1039" max="1265" width="9.109375" style="124"/>
    <col min="1266" max="1266" width="6.33203125" style="124" customWidth="1"/>
    <col min="1267" max="1267" width="69" style="124" customWidth="1"/>
    <col min="1268" max="1285" width="0" style="124" hidden="1" customWidth="1"/>
    <col min="1286" max="1287" width="15.33203125" style="124" bestFit="1" customWidth="1"/>
    <col min="1288" max="1289" width="11.88671875" style="124" bestFit="1" customWidth="1"/>
    <col min="1290" max="1290" width="15.5546875" style="124" bestFit="1" customWidth="1"/>
    <col min="1291" max="1291" width="15.6640625" style="124" bestFit="1" customWidth="1"/>
    <col min="1292" max="1292" width="13.109375" style="124" bestFit="1" customWidth="1"/>
    <col min="1293" max="1294" width="10.5546875" style="124" bestFit="1" customWidth="1"/>
    <col min="1295" max="1521" width="9.109375" style="124"/>
    <col min="1522" max="1522" width="6.33203125" style="124" customWidth="1"/>
    <col min="1523" max="1523" width="69" style="124" customWidth="1"/>
    <col min="1524" max="1541" width="0" style="124" hidden="1" customWidth="1"/>
    <col min="1542" max="1543" width="15.33203125" style="124" bestFit="1" customWidth="1"/>
    <col min="1544" max="1545" width="11.88671875" style="124" bestFit="1" customWidth="1"/>
    <col min="1546" max="1546" width="15.5546875" style="124" bestFit="1" customWidth="1"/>
    <col min="1547" max="1547" width="15.6640625" style="124" bestFit="1" customWidth="1"/>
    <col min="1548" max="1548" width="13.109375" style="124" bestFit="1" customWidth="1"/>
    <col min="1549" max="1550" width="10.5546875" style="124" bestFit="1" customWidth="1"/>
    <col min="1551" max="1777" width="9.109375" style="124"/>
    <col min="1778" max="1778" width="6.33203125" style="124" customWidth="1"/>
    <col min="1779" max="1779" width="69" style="124" customWidth="1"/>
    <col min="1780" max="1797" width="0" style="124" hidden="1" customWidth="1"/>
    <col min="1798" max="1799" width="15.33203125" style="124" bestFit="1" customWidth="1"/>
    <col min="1800" max="1801" width="11.88671875" style="124" bestFit="1" customWidth="1"/>
    <col min="1802" max="1802" width="15.5546875" style="124" bestFit="1" customWidth="1"/>
    <col min="1803" max="1803" width="15.6640625" style="124" bestFit="1" customWidth="1"/>
    <col min="1804" max="1804" width="13.109375" style="124" bestFit="1" customWidth="1"/>
    <col min="1805" max="1806" width="10.5546875" style="124" bestFit="1" customWidth="1"/>
    <col min="1807" max="2033" width="9.109375" style="124"/>
    <col min="2034" max="2034" width="6.33203125" style="124" customWidth="1"/>
    <col min="2035" max="2035" width="69" style="124" customWidth="1"/>
    <col min="2036" max="2053" width="0" style="124" hidden="1" customWidth="1"/>
    <col min="2054" max="2055" width="15.33203125" style="124" bestFit="1" customWidth="1"/>
    <col min="2056" max="2057" width="11.88671875" style="124" bestFit="1" customWidth="1"/>
    <col min="2058" max="2058" width="15.5546875" style="124" bestFit="1" customWidth="1"/>
    <col min="2059" max="2059" width="15.6640625" style="124" bestFit="1" customWidth="1"/>
    <col min="2060" max="2060" width="13.109375" style="124" bestFit="1" customWidth="1"/>
    <col min="2061" max="2062" width="10.5546875" style="124" bestFit="1" customWidth="1"/>
    <col min="2063" max="2289" width="9.109375" style="124"/>
    <col min="2290" max="2290" width="6.33203125" style="124" customWidth="1"/>
    <col min="2291" max="2291" width="69" style="124" customWidth="1"/>
    <col min="2292" max="2309" width="0" style="124" hidden="1" customWidth="1"/>
    <col min="2310" max="2311" width="15.33203125" style="124" bestFit="1" customWidth="1"/>
    <col min="2312" max="2313" width="11.88671875" style="124" bestFit="1" customWidth="1"/>
    <col min="2314" max="2314" width="15.5546875" style="124" bestFit="1" customWidth="1"/>
    <col min="2315" max="2315" width="15.6640625" style="124" bestFit="1" customWidth="1"/>
    <col min="2316" max="2316" width="13.109375" style="124" bestFit="1" customWidth="1"/>
    <col min="2317" max="2318" width="10.5546875" style="124" bestFit="1" customWidth="1"/>
    <col min="2319" max="2545" width="9.109375" style="124"/>
    <col min="2546" max="2546" width="6.33203125" style="124" customWidth="1"/>
    <col min="2547" max="2547" width="69" style="124" customWidth="1"/>
    <col min="2548" max="2565" width="0" style="124" hidden="1" customWidth="1"/>
    <col min="2566" max="2567" width="15.33203125" style="124" bestFit="1" customWidth="1"/>
    <col min="2568" max="2569" width="11.88671875" style="124" bestFit="1" customWidth="1"/>
    <col min="2570" max="2570" width="15.5546875" style="124" bestFit="1" customWidth="1"/>
    <col min="2571" max="2571" width="15.6640625" style="124" bestFit="1" customWidth="1"/>
    <col min="2572" max="2572" width="13.109375" style="124" bestFit="1" customWidth="1"/>
    <col min="2573" max="2574" width="10.5546875" style="124" bestFit="1" customWidth="1"/>
    <col min="2575" max="2801" width="9.109375" style="124"/>
    <col min="2802" max="2802" width="6.33203125" style="124" customWidth="1"/>
    <col min="2803" max="2803" width="69" style="124" customWidth="1"/>
    <col min="2804" max="2821" width="0" style="124" hidden="1" customWidth="1"/>
    <col min="2822" max="2823" width="15.33203125" style="124" bestFit="1" customWidth="1"/>
    <col min="2824" max="2825" width="11.88671875" style="124" bestFit="1" customWidth="1"/>
    <col min="2826" max="2826" width="15.5546875" style="124" bestFit="1" customWidth="1"/>
    <col min="2827" max="2827" width="15.6640625" style="124" bestFit="1" customWidth="1"/>
    <col min="2828" max="2828" width="13.109375" style="124" bestFit="1" customWidth="1"/>
    <col min="2829" max="2830" width="10.5546875" style="124" bestFit="1" customWidth="1"/>
    <col min="2831" max="3057" width="9.109375" style="124"/>
    <col min="3058" max="3058" width="6.33203125" style="124" customWidth="1"/>
    <col min="3059" max="3059" width="69" style="124" customWidth="1"/>
    <col min="3060" max="3077" width="0" style="124" hidden="1" customWidth="1"/>
    <col min="3078" max="3079" width="15.33203125" style="124" bestFit="1" customWidth="1"/>
    <col min="3080" max="3081" width="11.88671875" style="124" bestFit="1" customWidth="1"/>
    <col min="3082" max="3082" width="15.5546875" style="124" bestFit="1" customWidth="1"/>
    <col min="3083" max="3083" width="15.6640625" style="124" bestFit="1" customWidth="1"/>
    <col min="3084" max="3084" width="13.109375" style="124" bestFit="1" customWidth="1"/>
    <col min="3085" max="3086" width="10.5546875" style="124" bestFit="1" customWidth="1"/>
    <col min="3087" max="3313" width="9.109375" style="124"/>
    <col min="3314" max="3314" width="6.33203125" style="124" customWidth="1"/>
    <col min="3315" max="3315" width="69" style="124" customWidth="1"/>
    <col min="3316" max="3333" width="0" style="124" hidden="1" customWidth="1"/>
    <col min="3334" max="3335" width="15.33203125" style="124" bestFit="1" customWidth="1"/>
    <col min="3336" max="3337" width="11.88671875" style="124" bestFit="1" customWidth="1"/>
    <col min="3338" max="3338" width="15.5546875" style="124" bestFit="1" customWidth="1"/>
    <col min="3339" max="3339" width="15.6640625" style="124" bestFit="1" customWidth="1"/>
    <col min="3340" max="3340" width="13.109375" style="124" bestFit="1" customWidth="1"/>
    <col min="3341" max="3342" width="10.5546875" style="124" bestFit="1" customWidth="1"/>
    <col min="3343" max="3569" width="9.109375" style="124"/>
    <col min="3570" max="3570" width="6.33203125" style="124" customWidth="1"/>
    <col min="3571" max="3571" width="69" style="124" customWidth="1"/>
    <col min="3572" max="3589" width="0" style="124" hidden="1" customWidth="1"/>
    <col min="3590" max="3591" width="15.33203125" style="124" bestFit="1" customWidth="1"/>
    <col min="3592" max="3593" width="11.88671875" style="124" bestFit="1" customWidth="1"/>
    <col min="3594" max="3594" width="15.5546875" style="124" bestFit="1" customWidth="1"/>
    <col min="3595" max="3595" width="15.6640625" style="124" bestFit="1" customWidth="1"/>
    <col min="3596" max="3596" width="13.109375" style="124" bestFit="1" customWidth="1"/>
    <col min="3597" max="3598" width="10.5546875" style="124" bestFit="1" customWidth="1"/>
    <col min="3599" max="3825" width="9.109375" style="124"/>
    <col min="3826" max="3826" width="6.33203125" style="124" customWidth="1"/>
    <col min="3827" max="3827" width="69" style="124" customWidth="1"/>
    <col min="3828" max="3845" width="0" style="124" hidden="1" customWidth="1"/>
    <col min="3846" max="3847" width="15.33203125" style="124" bestFit="1" customWidth="1"/>
    <col min="3848" max="3849" width="11.88671875" style="124" bestFit="1" customWidth="1"/>
    <col min="3850" max="3850" width="15.5546875" style="124" bestFit="1" customWidth="1"/>
    <col min="3851" max="3851" width="15.6640625" style="124" bestFit="1" customWidth="1"/>
    <col min="3852" max="3852" width="13.109375" style="124" bestFit="1" customWidth="1"/>
    <col min="3853" max="3854" width="10.5546875" style="124" bestFit="1" customWidth="1"/>
    <col min="3855" max="4081" width="9.109375" style="124"/>
    <col min="4082" max="4082" width="6.33203125" style="124" customWidth="1"/>
    <col min="4083" max="4083" width="69" style="124" customWidth="1"/>
    <col min="4084" max="4101" width="0" style="124" hidden="1" customWidth="1"/>
    <col min="4102" max="4103" width="15.33203125" style="124" bestFit="1" customWidth="1"/>
    <col min="4104" max="4105" width="11.88671875" style="124" bestFit="1" customWidth="1"/>
    <col min="4106" max="4106" width="15.5546875" style="124" bestFit="1" customWidth="1"/>
    <col min="4107" max="4107" width="15.6640625" style="124" bestFit="1" customWidth="1"/>
    <col min="4108" max="4108" width="13.109375" style="124" bestFit="1" customWidth="1"/>
    <col min="4109" max="4110" width="10.5546875" style="124" bestFit="1" customWidth="1"/>
    <col min="4111" max="4337" width="9.109375" style="124"/>
    <col min="4338" max="4338" width="6.33203125" style="124" customWidth="1"/>
    <col min="4339" max="4339" width="69" style="124" customWidth="1"/>
    <col min="4340" max="4357" width="0" style="124" hidden="1" customWidth="1"/>
    <col min="4358" max="4359" width="15.33203125" style="124" bestFit="1" customWidth="1"/>
    <col min="4360" max="4361" width="11.88671875" style="124" bestFit="1" customWidth="1"/>
    <col min="4362" max="4362" width="15.5546875" style="124" bestFit="1" customWidth="1"/>
    <col min="4363" max="4363" width="15.6640625" style="124" bestFit="1" customWidth="1"/>
    <col min="4364" max="4364" width="13.109375" style="124" bestFit="1" customWidth="1"/>
    <col min="4365" max="4366" width="10.5546875" style="124" bestFit="1" customWidth="1"/>
    <col min="4367" max="4593" width="9.109375" style="124"/>
    <col min="4594" max="4594" width="6.33203125" style="124" customWidth="1"/>
    <col min="4595" max="4595" width="69" style="124" customWidth="1"/>
    <col min="4596" max="4613" width="0" style="124" hidden="1" customWidth="1"/>
    <col min="4614" max="4615" width="15.33203125" style="124" bestFit="1" customWidth="1"/>
    <col min="4616" max="4617" width="11.88671875" style="124" bestFit="1" customWidth="1"/>
    <col min="4618" max="4618" width="15.5546875" style="124" bestFit="1" customWidth="1"/>
    <col min="4619" max="4619" width="15.6640625" style="124" bestFit="1" customWidth="1"/>
    <col min="4620" max="4620" width="13.109375" style="124" bestFit="1" customWidth="1"/>
    <col min="4621" max="4622" width="10.5546875" style="124" bestFit="1" customWidth="1"/>
    <col min="4623" max="4849" width="9.109375" style="124"/>
    <col min="4850" max="4850" width="6.33203125" style="124" customWidth="1"/>
    <col min="4851" max="4851" width="69" style="124" customWidth="1"/>
    <col min="4852" max="4869" width="0" style="124" hidden="1" customWidth="1"/>
    <col min="4870" max="4871" width="15.33203125" style="124" bestFit="1" customWidth="1"/>
    <col min="4872" max="4873" width="11.88671875" style="124" bestFit="1" customWidth="1"/>
    <col min="4874" max="4874" width="15.5546875" style="124" bestFit="1" customWidth="1"/>
    <col min="4875" max="4875" width="15.6640625" style="124" bestFit="1" customWidth="1"/>
    <col min="4876" max="4876" width="13.109375" style="124" bestFit="1" customWidth="1"/>
    <col min="4877" max="4878" width="10.5546875" style="124" bestFit="1" customWidth="1"/>
    <col min="4879" max="5105" width="9.109375" style="124"/>
    <col min="5106" max="5106" width="6.33203125" style="124" customWidth="1"/>
    <col min="5107" max="5107" width="69" style="124" customWidth="1"/>
    <col min="5108" max="5125" width="0" style="124" hidden="1" customWidth="1"/>
    <col min="5126" max="5127" width="15.33203125" style="124" bestFit="1" customWidth="1"/>
    <col min="5128" max="5129" width="11.88671875" style="124" bestFit="1" customWidth="1"/>
    <col min="5130" max="5130" width="15.5546875" style="124" bestFit="1" customWidth="1"/>
    <col min="5131" max="5131" width="15.6640625" style="124" bestFit="1" customWidth="1"/>
    <col min="5132" max="5132" width="13.109375" style="124" bestFit="1" customWidth="1"/>
    <col min="5133" max="5134" width="10.5546875" style="124" bestFit="1" customWidth="1"/>
    <col min="5135" max="5361" width="9.109375" style="124"/>
    <col min="5362" max="5362" width="6.33203125" style="124" customWidth="1"/>
    <col min="5363" max="5363" width="69" style="124" customWidth="1"/>
    <col min="5364" max="5381" width="0" style="124" hidden="1" customWidth="1"/>
    <col min="5382" max="5383" width="15.33203125" style="124" bestFit="1" customWidth="1"/>
    <col min="5384" max="5385" width="11.88671875" style="124" bestFit="1" customWidth="1"/>
    <col min="5386" max="5386" width="15.5546875" style="124" bestFit="1" customWidth="1"/>
    <col min="5387" max="5387" width="15.6640625" style="124" bestFit="1" customWidth="1"/>
    <col min="5388" max="5388" width="13.109375" style="124" bestFit="1" customWidth="1"/>
    <col min="5389" max="5390" width="10.5546875" style="124" bestFit="1" customWidth="1"/>
    <col min="5391" max="5617" width="9.109375" style="124"/>
    <col min="5618" max="5618" width="6.33203125" style="124" customWidth="1"/>
    <col min="5619" max="5619" width="69" style="124" customWidth="1"/>
    <col min="5620" max="5637" width="0" style="124" hidden="1" customWidth="1"/>
    <col min="5638" max="5639" width="15.33203125" style="124" bestFit="1" customWidth="1"/>
    <col min="5640" max="5641" width="11.88671875" style="124" bestFit="1" customWidth="1"/>
    <col min="5642" max="5642" width="15.5546875" style="124" bestFit="1" customWidth="1"/>
    <col min="5643" max="5643" width="15.6640625" style="124" bestFit="1" customWidth="1"/>
    <col min="5644" max="5644" width="13.109375" style="124" bestFit="1" customWidth="1"/>
    <col min="5645" max="5646" width="10.5546875" style="124" bestFit="1" customWidth="1"/>
    <col min="5647" max="5873" width="9.109375" style="124"/>
    <col min="5874" max="5874" width="6.33203125" style="124" customWidth="1"/>
    <col min="5875" max="5875" width="69" style="124" customWidth="1"/>
    <col min="5876" max="5893" width="0" style="124" hidden="1" customWidth="1"/>
    <col min="5894" max="5895" width="15.33203125" style="124" bestFit="1" customWidth="1"/>
    <col min="5896" max="5897" width="11.88671875" style="124" bestFit="1" customWidth="1"/>
    <col min="5898" max="5898" width="15.5546875" style="124" bestFit="1" customWidth="1"/>
    <col min="5899" max="5899" width="15.6640625" style="124" bestFit="1" customWidth="1"/>
    <col min="5900" max="5900" width="13.109375" style="124" bestFit="1" customWidth="1"/>
    <col min="5901" max="5902" width="10.5546875" style="124" bestFit="1" customWidth="1"/>
    <col min="5903" max="6129" width="9.109375" style="124"/>
    <col min="6130" max="6130" width="6.33203125" style="124" customWidth="1"/>
    <col min="6131" max="6131" width="69" style="124" customWidth="1"/>
    <col min="6132" max="6149" width="0" style="124" hidden="1" customWidth="1"/>
    <col min="6150" max="6151" width="15.33203125" style="124" bestFit="1" customWidth="1"/>
    <col min="6152" max="6153" width="11.88671875" style="124" bestFit="1" customWidth="1"/>
    <col min="6154" max="6154" width="15.5546875" style="124" bestFit="1" customWidth="1"/>
    <col min="6155" max="6155" width="15.6640625" style="124" bestFit="1" customWidth="1"/>
    <col min="6156" max="6156" width="13.109375" style="124" bestFit="1" customWidth="1"/>
    <col min="6157" max="6158" width="10.5546875" style="124" bestFit="1" customWidth="1"/>
    <col min="6159" max="6385" width="9.109375" style="124"/>
    <col min="6386" max="6386" width="6.33203125" style="124" customWidth="1"/>
    <col min="6387" max="6387" width="69" style="124" customWidth="1"/>
    <col min="6388" max="6405" width="0" style="124" hidden="1" customWidth="1"/>
    <col min="6406" max="6407" width="15.33203125" style="124" bestFit="1" customWidth="1"/>
    <col min="6408" max="6409" width="11.88671875" style="124" bestFit="1" customWidth="1"/>
    <col min="6410" max="6410" width="15.5546875" style="124" bestFit="1" customWidth="1"/>
    <col min="6411" max="6411" width="15.6640625" style="124" bestFit="1" customWidth="1"/>
    <col min="6412" max="6412" width="13.109375" style="124" bestFit="1" customWidth="1"/>
    <col min="6413" max="6414" width="10.5546875" style="124" bestFit="1" customWidth="1"/>
    <col min="6415" max="6641" width="9.109375" style="124"/>
    <col min="6642" max="6642" width="6.33203125" style="124" customWidth="1"/>
    <col min="6643" max="6643" width="69" style="124" customWidth="1"/>
    <col min="6644" max="6661" width="0" style="124" hidden="1" customWidth="1"/>
    <col min="6662" max="6663" width="15.33203125" style="124" bestFit="1" customWidth="1"/>
    <col min="6664" max="6665" width="11.88671875" style="124" bestFit="1" customWidth="1"/>
    <col min="6666" max="6666" width="15.5546875" style="124" bestFit="1" customWidth="1"/>
    <col min="6667" max="6667" width="15.6640625" style="124" bestFit="1" customWidth="1"/>
    <col min="6668" max="6668" width="13.109375" style="124" bestFit="1" customWidth="1"/>
    <col min="6669" max="6670" width="10.5546875" style="124" bestFit="1" customWidth="1"/>
    <col min="6671" max="6897" width="9.109375" style="124"/>
    <col min="6898" max="6898" width="6.33203125" style="124" customWidth="1"/>
    <col min="6899" max="6899" width="69" style="124" customWidth="1"/>
    <col min="6900" max="6917" width="0" style="124" hidden="1" customWidth="1"/>
    <col min="6918" max="6919" width="15.33203125" style="124" bestFit="1" customWidth="1"/>
    <col min="6920" max="6921" width="11.88671875" style="124" bestFit="1" customWidth="1"/>
    <col min="6922" max="6922" width="15.5546875" style="124" bestFit="1" customWidth="1"/>
    <col min="6923" max="6923" width="15.6640625" style="124" bestFit="1" customWidth="1"/>
    <col min="6924" max="6924" width="13.109375" style="124" bestFit="1" customWidth="1"/>
    <col min="6925" max="6926" width="10.5546875" style="124" bestFit="1" customWidth="1"/>
    <col min="6927" max="7153" width="9.109375" style="124"/>
    <col min="7154" max="7154" width="6.33203125" style="124" customWidth="1"/>
    <col min="7155" max="7155" width="69" style="124" customWidth="1"/>
    <col min="7156" max="7173" width="0" style="124" hidden="1" customWidth="1"/>
    <col min="7174" max="7175" width="15.33203125" style="124" bestFit="1" customWidth="1"/>
    <col min="7176" max="7177" width="11.88671875" style="124" bestFit="1" customWidth="1"/>
    <col min="7178" max="7178" width="15.5546875" style="124" bestFit="1" customWidth="1"/>
    <col min="7179" max="7179" width="15.6640625" style="124" bestFit="1" customWidth="1"/>
    <col min="7180" max="7180" width="13.109375" style="124" bestFit="1" customWidth="1"/>
    <col min="7181" max="7182" width="10.5546875" style="124" bestFit="1" customWidth="1"/>
    <col min="7183" max="7409" width="9.109375" style="124"/>
    <col min="7410" max="7410" width="6.33203125" style="124" customWidth="1"/>
    <col min="7411" max="7411" width="69" style="124" customWidth="1"/>
    <col min="7412" max="7429" width="0" style="124" hidden="1" customWidth="1"/>
    <col min="7430" max="7431" width="15.33203125" style="124" bestFit="1" customWidth="1"/>
    <col min="7432" max="7433" width="11.88671875" style="124" bestFit="1" customWidth="1"/>
    <col min="7434" max="7434" width="15.5546875" style="124" bestFit="1" customWidth="1"/>
    <col min="7435" max="7435" width="15.6640625" style="124" bestFit="1" customWidth="1"/>
    <col min="7436" max="7436" width="13.109375" style="124" bestFit="1" customWidth="1"/>
    <col min="7437" max="7438" width="10.5546875" style="124" bestFit="1" customWidth="1"/>
    <col min="7439" max="7665" width="9.109375" style="124"/>
    <col min="7666" max="7666" width="6.33203125" style="124" customWidth="1"/>
    <col min="7667" max="7667" width="69" style="124" customWidth="1"/>
    <col min="7668" max="7685" width="0" style="124" hidden="1" customWidth="1"/>
    <col min="7686" max="7687" width="15.33203125" style="124" bestFit="1" customWidth="1"/>
    <col min="7688" max="7689" width="11.88671875" style="124" bestFit="1" customWidth="1"/>
    <col min="7690" max="7690" width="15.5546875" style="124" bestFit="1" customWidth="1"/>
    <col min="7691" max="7691" width="15.6640625" style="124" bestFit="1" customWidth="1"/>
    <col min="7692" max="7692" width="13.109375" style="124" bestFit="1" customWidth="1"/>
    <col min="7693" max="7694" width="10.5546875" style="124" bestFit="1" customWidth="1"/>
    <col min="7695" max="7921" width="9.109375" style="124"/>
    <col min="7922" max="7922" width="6.33203125" style="124" customWidth="1"/>
    <col min="7923" max="7923" width="69" style="124" customWidth="1"/>
    <col min="7924" max="7941" width="0" style="124" hidden="1" customWidth="1"/>
    <col min="7942" max="7943" width="15.33203125" style="124" bestFit="1" customWidth="1"/>
    <col min="7944" max="7945" width="11.88671875" style="124" bestFit="1" customWidth="1"/>
    <col min="7946" max="7946" width="15.5546875" style="124" bestFit="1" customWidth="1"/>
    <col min="7947" max="7947" width="15.6640625" style="124" bestFit="1" customWidth="1"/>
    <col min="7948" max="7948" width="13.109375" style="124" bestFit="1" customWidth="1"/>
    <col min="7949" max="7950" width="10.5546875" style="124" bestFit="1" customWidth="1"/>
    <col min="7951" max="8177" width="9.109375" style="124"/>
    <col min="8178" max="8178" width="6.33203125" style="124" customWidth="1"/>
    <col min="8179" max="8179" width="69" style="124" customWidth="1"/>
    <col min="8180" max="8197" width="0" style="124" hidden="1" customWidth="1"/>
    <col min="8198" max="8199" width="15.33203125" style="124" bestFit="1" customWidth="1"/>
    <col min="8200" max="8201" width="11.88671875" style="124" bestFit="1" customWidth="1"/>
    <col min="8202" max="8202" width="15.5546875" style="124" bestFit="1" customWidth="1"/>
    <col min="8203" max="8203" width="15.6640625" style="124" bestFit="1" customWidth="1"/>
    <col min="8204" max="8204" width="13.109375" style="124" bestFit="1" customWidth="1"/>
    <col min="8205" max="8206" width="10.5546875" style="124" bestFit="1" customWidth="1"/>
    <col min="8207" max="8433" width="9.109375" style="124"/>
    <col min="8434" max="8434" width="6.33203125" style="124" customWidth="1"/>
    <col min="8435" max="8435" width="69" style="124" customWidth="1"/>
    <col min="8436" max="8453" width="0" style="124" hidden="1" customWidth="1"/>
    <col min="8454" max="8455" width="15.33203125" style="124" bestFit="1" customWidth="1"/>
    <col min="8456" max="8457" width="11.88671875" style="124" bestFit="1" customWidth="1"/>
    <col min="8458" max="8458" width="15.5546875" style="124" bestFit="1" customWidth="1"/>
    <col min="8459" max="8459" width="15.6640625" style="124" bestFit="1" customWidth="1"/>
    <col min="8460" max="8460" width="13.109375" style="124" bestFit="1" customWidth="1"/>
    <col min="8461" max="8462" width="10.5546875" style="124" bestFit="1" customWidth="1"/>
    <col min="8463" max="8689" width="9.109375" style="124"/>
    <col min="8690" max="8690" width="6.33203125" style="124" customWidth="1"/>
    <col min="8691" max="8691" width="69" style="124" customWidth="1"/>
    <col min="8692" max="8709" width="0" style="124" hidden="1" customWidth="1"/>
    <col min="8710" max="8711" width="15.33203125" style="124" bestFit="1" customWidth="1"/>
    <col min="8712" max="8713" width="11.88671875" style="124" bestFit="1" customWidth="1"/>
    <col min="8714" max="8714" width="15.5546875" style="124" bestFit="1" customWidth="1"/>
    <col min="8715" max="8715" width="15.6640625" style="124" bestFit="1" customWidth="1"/>
    <col min="8716" max="8716" width="13.109375" style="124" bestFit="1" customWidth="1"/>
    <col min="8717" max="8718" width="10.5546875" style="124" bestFit="1" customWidth="1"/>
    <col min="8719" max="8945" width="9.109375" style="124"/>
    <col min="8946" max="8946" width="6.33203125" style="124" customWidth="1"/>
    <col min="8947" max="8947" width="69" style="124" customWidth="1"/>
    <col min="8948" max="8965" width="0" style="124" hidden="1" customWidth="1"/>
    <col min="8966" max="8967" width="15.33203125" style="124" bestFit="1" customWidth="1"/>
    <col min="8968" max="8969" width="11.88671875" style="124" bestFit="1" customWidth="1"/>
    <col min="8970" max="8970" width="15.5546875" style="124" bestFit="1" customWidth="1"/>
    <col min="8971" max="8971" width="15.6640625" style="124" bestFit="1" customWidth="1"/>
    <col min="8972" max="8972" width="13.109375" style="124" bestFit="1" customWidth="1"/>
    <col min="8973" max="8974" width="10.5546875" style="124" bestFit="1" customWidth="1"/>
    <col min="8975" max="9201" width="9.109375" style="124"/>
    <col min="9202" max="9202" width="6.33203125" style="124" customWidth="1"/>
    <col min="9203" max="9203" width="69" style="124" customWidth="1"/>
    <col min="9204" max="9221" width="0" style="124" hidden="1" customWidth="1"/>
    <col min="9222" max="9223" width="15.33203125" style="124" bestFit="1" customWidth="1"/>
    <col min="9224" max="9225" width="11.88671875" style="124" bestFit="1" customWidth="1"/>
    <col min="9226" max="9226" width="15.5546875" style="124" bestFit="1" customWidth="1"/>
    <col min="9227" max="9227" width="15.6640625" style="124" bestFit="1" customWidth="1"/>
    <col min="9228" max="9228" width="13.109375" style="124" bestFit="1" customWidth="1"/>
    <col min="9229" max="9230" width="10.5546875" style="124" bestFit="1" customWidth="1"/>
    <col min="9231" max="9457" width="9.109375" style="124"/>
    <col min="9458" max="9458" width="6.33203125" style="124" customWidth="1"/>
    <col min="9459" max="9459" width="69" style="124" customWidth="1"/>
    <col min="9460" max="9477" width="0" style="124" hidden="1" customWidth="1"/>
    <col min="9478" max="9479" width="15.33203125" style="124" bestFit="1" customWidth="1"/>
    <col min="9480" max="9481" width="11.88671875" style="124" bestFit="1" customWidth="1"/>
    <col min="9482" max="9482" width="15.5546875" style="124" bestFit="1" customWidth="1"/>
    <col min="9483" max="9483" width="15.6640625" style="124" bestFit="1" customWidth="1"/>
    <col min="9484" max="9484" width="13.109375" style="124" bestFit="1" customWidth="1"/>
    <col min="9485" max="9486" width="10.5546875" style="124" bestFit="1" customWidth="1"/>
    <col min="9487" max="9713" width="9.109375" style="124"/>
    <col min="9714" max="9714" width="6.33203125" style="124" customWidth="1"/>
    <col min="9715" max="9715" width="69" style="124" customWidth="1"/>
    <col min="9716" max="9733" width="0" style="124" hidden="1" customWidth="1"/>
    <col min="9734" max="9735" width="15.33203125" style="124" bestFit="1" customWidth="1"/>
    <col min="9736" max="9737" width="11.88671875" style="124" bestFit="1" customWidth="1"/>
    <col min="9738" max="9738" width="15.5546875" style="124" bestFit="1" customWidth="1"/>
    <col min="9739" max="9739" width="15.6640625" style="124" bestFit="1" customWidth="1"/>
    <col min="9740" max="9740" width="13.109375" style="124" bestFit="1" customWidth="1"/>
    <col min="9741" max="9742" width="10.5546875" style="124" bestFit="1" customWidth="1"/>
    <col min="9743" max="9969" width="9.109375" style="124"/>
    <col min="9970" max="9970" width="6.33203125" style="124" customWidth="1"/>
    <col min="9971" max="9971" width="69" style="124" customWidth="1"/>
    <col min="9972" max="9989" width="0" style="124" hidden="1" customWidth="1"/>
    <col min="9990" max="9991" width="15.33203125" style="124" bestFit="1" customWidth="1"/>
    <col min="9992" max="9993" width="11.88671875" style="124" bestFit="1" customWidth="1"/>
    <col min="9994" max="9994" width="15.5546875" style="124" bestFit="1" customWidth="1"/>
    <col min="9995" max="9995" width="15.6640625" style="124" bestFit="1" customWidth="1"/>
    <col min="9996" max="9996" width="13.109375" style="124" bestFit="1" customWidth="1"/>
    <col min="9997" max="9998" width="10.5546875" style="124" bestFit="1" customWidth="1"/>
    <col min="9999" max="10225" width="9.109375" style="124"/>
    <col min="10226" max="10226" width="6.33203125" style="124" customWidth="1"/>
    <col min="10227" max="10227" width="69" style="124" customWidth="1"/>
    <col min="10228" max="10245" width="0" style="124" hidden="1" customWidth="1"/>
    <col min="10246" max="10247" width="15.33203125" style="124" bestFit="1" customWidth="1"/>
    <col min="10248" max="10249" width="11.88671875" style="124" bestFit="1" customWidth="1"/>
    <col min="10250" max="10250" width="15.5546875" style="124" bestFit="1" customWidth="1"/>
    <col min="10251" max="10251" width="15.6640625" style="124" bestFit="1" customWidth="1"/>
    <col min="10252" max="10252" width="13.109375" style="124" bestFit="1" customWidth="1"/>
    <col min="10253" max="10254" width="10.5546875" style="124" bestFit="1" customWidth="1"/>
    <col min="10255" max="10481" width="9.109375" style="124"/>
    <col min="10482" max="10482" width="6.33203125" style="124" customWidth="1"/>
    <col min="10483" max="10483" width="69" style="124" customWidth="1"/>
    <col min="10484" max="10501" width="0" style="124" hidden="1" customWidth="1"/>
    <col min="10502" max="10503" width="15.33203125" style="124" bestFit="1" customWidth="1"/>
    <col min="10504" max="10505" width="11.88671875" style="124" bestFit="1" customWidth="1"/>
    <col min="10506" max="10506" width="15.5546875" style="124" bestFit="1" customWidth="1"/>
    <col min="10507" max="10507" width="15.6640625" style="124" bestFit="1" customWidth="1"/>
    <col min="10508" max="10508" width="13.109375" style="124" bestFit="1" customWidth="1"/>
    <col min="10509" max="10510" width="10.5546875" style="124" bestFit="1" customWidth="1"/>
    <col min="10511" max="10737" width="9.109375" style="124"/>
    <col min="10738" max="10738" width="6.33203125" style="124" customWidth="1"/>
    <col min="10739" max="10739" width="69" style="124" customWidth="1"/>
    <col min="10740" max="10757" width="0" style="124" hidden="1" customWidth="1"/>
    <col min="10758" max="10759" width="15.33203125" style="124" bestFit="1" customWidth="1"/>
    <col min="10760" max="10761" width="11.88671875" style="124" bestFit="1" customWidth="1"/>
    <col min="10762" max="10762" width="15.5546875" style="124" bestFit="1" customWidth="1"/>
    <col min="10763" max="10763" width="15.6640625" style="124" bestFit="1" customWidth="1"/>
    <col min="10764" max="10764" width="13.109375" style="124" bestFit="1" customWidth="1"/>
    <col min="10765" max="10766" width="10.5546875" style="124" bestFit="1" customWidth="1"/>
    <col min="10767" max="10993" width="9.109375" style="124"/>
    <col min="10994" max="10994" width="6.33203125" style="124" customWidth="1"/>
    <col min="10995" max="10995" width="69" style="124" customWidth="1"/>
    <col min="10996" max="11013" width="0" style="124" hidden="1" customWidth="1"/>
    <col min="11014" max="11015" width="15.33203125" style="124" bestFit="1" customWidth="1"/>
    <col min="11016" max="11017" width="11.88671875" style="124" bestFit="1" customWidth="1"/>
    <col min="11018" max="11018" width="15.5546875" style="124" bestFit="1" customWidth="1"/>
    <col min="11019" max="11019" width="15.6640625" style="124" bestFit="1" customWidth="1"/>
    <col min="11020" max="11020" width="13.109375" style="124" bestFit="1" customWidth="1"/>
    <col min="11021" max="11022" width="10.5546875" style="124" bestFit="1" customWidth="1"/>
    <col min="11023" max="11249" width="9.109375" style="124"/>
    <col min="11250" max="11250" width="6.33203125" style="124" customWidth="1"/>
    <col min="11251" max="11251" width="69" style="124" customWidth="1"/>
    <col min="11252" max="11269" width="0" style="124" hidden="1" customWidth="1"/>
    <col min="11270" max="11271" width="15.33203125" style="124" bestFit="1" customWidth="1"/>
    <col min="11272" max="11273" width="11.88671875" style="124" bestFit="1" customWidth="1"/>
    <col min="11274" max="11274" width="15.5546875" style="124" bestFit="1" customWidth="1"/>
    <col min="11275" max="11275" width="15.6640625" style="124" bestFit="1" customWidth="1"/>
    <col min="11276" max="11276" width="13.109375" style="124" bestFit="1" customWidth="1"/>
    <col min="11277" max="11278" width="10.5546875" style="124" bestFit="1" customWidth="1"/>
    <col min="11279" max="11505" width="9.109375" style="124"/>
    <col min="11506" max="11506" width="6.33203125" style="124" customWidth="1"/>
    <col min="11507" max="11507" width="69" style="124" customWidth="1"/>
    <col min="11508" max="11525" width="0" style="124" hidden="1" customWidth="1"/>
    <col min="11526" max="11527" width="15.33203125" style="124" bestFit="1" customWidth="1"/>
    <col min="11528" max="11529" width="11.88671875" style="124" bestFit="1" customWidth="1"/>
    <col min="11530" max="11530" width="15.5546875" style="124" bestFit="1" customWidth="1"/>
    <col min="11531" max="11531" width="15.6640625" style="124" bestFit="1" customWidth="1"/>
    <col min="11532" max="11532" width="13.109375" style="124" bestFit="1" customWidth="1"/>
    <col min="11533" max="11534" width="10.5546875" style="124" bestFit="1" customWidth="1"/>
    <col min="11535" max="11761" width="9.109375" style="124"/>
    <col min="11762" max="11762" width="6.33203125" style="124" customWidth="1"/>
    <col min="11763" max="11763" width="69" style="124" customWidth="1"/>
    <col min="11764" max="11781" width="0" style="124" hidden="1" customWidth="1"/>
    <col min="11782" max="11783" width="15.33203125" style="124" bestFit="1" customWidth="1"/>
    <col min="11784" max="11785" width="11.88671875" style="124" bestFit="1" customWidth="1"/>
    <col min="11786" max="11786" width="15.5546875" style="124" bestFit="1" customWidth="1"/>
    <col min="11787" max="11787" width="15.6640625" style="124" bestFit="1" customWidth="1"/>
    <col min="11788" max="11788" width="13.109375" style="124" bestFit="1" customWidth="1"/>
    <col min="11789" max="11790" width="10.5546875" style="124" bestFit="1" customWidth="1"/>
    <col min="11791" max="12017" width="9.109375" style="124"/>
    <col min="12018" max="12018" width="6.33203125" style="124" customWidth="1"/>
    <col min="12019" max="12019" width="69" style="124" customWidth="1"/>
    <col min="12020" max="12037" width="0" style="124" hidden="1" customWidth="1"/>
    <col min="12038" max="12039" width="15.33203125" style="124" bestFit="1" customWidth="1"/>
    <col min="12040" max="12041" width="11.88671875" style="124" bestFit="1" customWidth="1"/>
    <col min="12042" max="12042" width="15.5546875" style="124" bestFit="1" customWidth="1"/>
    <col min="12043" max="12043" width="15.6640625" style="124" bestFit="1" customWidth="1"/>
    <col min="12044" max="12044" width="13.109375" style="124" bestFit="1" customWidth="1"/>
    <col min="12045" max="12046" width="10.5546875" style="124" bestFit="1" customWidth="1"/>
    <col min="12047" max="12273" width="9.109375" style="124"/>
    <col min="12274" max="12274" width="6.33203125" style="124" customWidth="1"/>
    <col min="12275" max="12275" width="69" style="124" customWidth="1"/>
    <col min="12276" max="12293" width="0" style="124" hidden="1" customWidth="1"/>
    <col min="12294" max="12295" width="15.33203125" style="124" bestFit="1" customWidth="1"/>
    <col min="12296" max="12297" width="11.88671875" style="124" bestFit="1" customWidth="1"/>
    <col min="12298" max="12298" width="15.5546875" style="124" bestFit="1" customWidth="1"/>
    <col min="12299" max="12299" width="15.6640625" style="124" bestFit="1" customWidth="1"/>
    <col min="12300" max="12300" width="13.109375" style="124" bestFit="1" customWidth="1"/>
    <col min="12301" max="12302" width="10.5546875" style="124" bestFit="1" customWidth="1"/>
    <col min="12303" max="12529" width="9.109375" style="124"/>
    <col min="12530" max="12530" width="6.33203125" style="124" customWidth="1"/>
    <col min="12531" max="12531" width="69" style="124" customWidth="1"/>
    <col min="12532" max="12549" width="0" style="124" hidden="1" customWidth="1"/>
    <col min="12550" max="12551" width="15.33203125" style="124" bestFit="1" customWidth="1"/>
    <col min="12552" max="12553" width="11.88671875" style="124" bestFit="1" customWidth="1"/>
    <col min="12554" max="12554" width="15.5546875" style="124" bestFit="1" customWidth="1"/>
    <col min="12555" max="12555" width="15.6640625" style="124" bestFit="1" customWidth="1"/>
    <col min="12556" max="12556" width="13.109375" style="124" bestFit="1" customWidth="1"/>
    <col min="12557" max="12558" width="10.5546875" style="124" bestFit="1" customWidth="1"/>
    <col min="12559" max="12785" width="9.109375" style="124"/>
    <col min="12786" max="12786" width="6.33203125" style="124" customWidth="1"/>
    <col min="12787" max="12787" width="69" style="124" customWidth="1"/>
    <col min="12788" max="12805" width="0" style="124" hidden="1" customWidth="1"/>
    <col min="12806" max="12807" width="15.33203125" style="124" bestFit="1" customWidth="1"/>
    <col min="12808" max="12809" width="11.88671875" style="124" bestFit="1" customWidth="1"/>
    <col min="12810" max="12810" width="15.5546875" style="124" bestFit="1" customWidth="1"/>
    <col min="12811" max="12811" width="15.6640625" style="124" bestFit="1" customWidth="1"/>
    <col min="12812" max="12812" width="13.109375" style="124" bestFit="1" customWidth="1"/>
    <col min="12813" max="12814" width="10.5546875" style="124" bestFit="1" customWidth="1"/>
    <col min="12815" max="13041" width="9.109375" style="124"/>
    <col min="13042" max="13042" width="6.33203125" style="124" customWidth="1"/>
    <col min="13043" max="13043" width="69" style="124" customWidth="1"/>
    <col min="13044" max="13061" width="0" style="124" hidden="1" customWidth="1"/>
    <col min="13062" max="13063" width="15.33203125" style="124" bestFit="1" customWidth="1"/>
    <col min="13064" max="13065" width="11.88671875" style="124" bestFit="1" customWidth="1"/>
    <col min="13066" max="13066" width="15.5546875" style="124" bestFit="1" customWidth="1"/>
    <col min="13067" max="13067" width="15.6640625" style="124" bestFit="1" customWidth="1"/>
    <col min="13068" max="13068" width="13.109375" style="124" bestFit="1" customWidth="1"/>
    <col min="13069" max="13070" width="10.5546875" style="124" bestFit="1" customWidth="1"/>
    <col min="13071" max="13297" width="9.109375" style="124"/>
    <col min="13298" max="13298" width="6.33203125" style="124" customWidth="1"/>
    <col min="13299" max="13299" width="69" style="124" customWidth="1"/>
    <col min="13300" max="13317" width="0" style="124" hidden="1" customWidth="1"/>
    <col min="13318" max="13319" width="15.33203125" style="124" bestFit="1" customWidth="1"/>
    <col min="13320" max="13321" width="11.88671875" style="124" bestFit="1" customWidth="1"/>
    <col min="13322" max="13322" width="15.5546875" style="124" bestFit="1" customWidth="1"/>
    <col min="13323" max="13323" width="15.6640625" style="124" bestFit="1" customWidth="1"/>
    <col min="13324" max="13324" width="13.109375" style="124" bestFit="1" customWidth="1"/>
    <col min="13325" max="13326" width="10.5546875" style="124" bestFit="1" customWidth="1"/>
    <col min="13327" max="13553" width="9.109375" style="124"/>
    <col min="13554" max="13554" width="6.33203125" style="124" customWidth="1"/>
    <col min="13555" max="13555" width="69" style="124" customWidth="1"/>
    <col min="13556" max="13573" width="0" style="124" hidden="1" customWidth="1"/>
    <col min="13574" max="13575" width="15.33203125" style="124" bestFit="1" customWidth="1"/>
    <col min="13576" max="13577" width="11.88671875" style="124" bestFit="1" customWidth="1"/>
    <col min="13578" max="13578" width="15.5546875" style="124" bestFit="1" customWidth="1"/>
    <col min="13579" max="13579" width="15.6640625" style="124" bestFit="1" customWidth="1"/>
    <col min="13580" max="13580" width="13.109375" style="124" bestFit="1" customWidth="1"/>
    <col min="13581" max="13582" width="10.5546875" style="124" bestFit="1" customWidth="1"/>
    <col min="13583" max="13809" width="9.109375" style="124"/>
    <col min="13810" max="13810" width="6.33203125" style="124" customWidth="1"/>
    <col min="13811" max="13811" width="69" style="124" customWidth="1"/>
    <col min="13812" max="13829" width="0" style="124" hidden="1" customWidth="1"/>
    <col min="13830" max="13831" width="15.33203125" style="124" bestFit="1" customWidth="1"/>
    <col min="13832" max="13833" width="11.88671875" style="124" bestFit="1" customWidth="1"/>
    <col min="13834" max="13834" width="15.5546875" style="124" bestFit="1" customWidth="1"/>
    <col min="13835" max="13835" width="15.6640625" style="124" bestFit="1" customWidth="1"/>
    <col min="13836" max="13836" width="13.109375" style="124" bestFit="1" customWidth="1"/>
    <col min="13837" max="13838" width="10.5546875" style="124" bestFit="1" customWidth="1"/>
    <col min="13839" max="14065" width="9.109375" style="124"/>
    <col min="14066" max="14066" width="6.33203125" style="124" customWidth="1"/>
    <col min="14067" max="14067" width="69" style="124" customWidth="1"/>
    <col min="14068" max="14085" width="0" style="124" hidden="1" customWidth="1"/>
    <col min="14086" max="14087" width="15.33203125" style="124" bestFit="1" customWidth="1"/>
    <col min="14088" max="14089" width="11.88671875" style="124" bestFit="1" customWidth="1"/>
    <col min="14090" max="14090" width="15.5546875" style="124" bestFit="1" customWidth="1"/>
    <col min="14091" max="14091" width="15.6640625" style="124" bestFit="1" customWidth="1"/>
    <col min="14092" max="14092" width="13.109375" style="124" bestFit="1" customWidth="1"/>
    <col min="14093" max="14094" width="10.5546875" style="124" bestFit="1" customWidth="1"/>
    <col min="14095" max="14321" width="9.109375" style="124"/>
    <col min="14322" max="14322" width="6.33203125" style="124" customWidth="1"/>
    <col min="14323" max="14323" width="69" style="124" customWidth="1"/>
    <col min="14324" max="14341" width="0" style="124" hidden="1" customWidth="1"/>
    <col min="14342" max="14343" width="15.33203125" style="124" bestFit="1" customWidth="1"/>
    <col min="14344" max="14345" width="11.88671875" style="124" bestFit="1" customWidth="1"/>
    <col min="14346" max="14346" width="15.5546875" style="124" bestFit="1" customWidth="1"/>
    <col min="14347" max="14347" width="15.6640625" style="124" bestFit="1" customWidth="1"/>
    <col min="14348" max="14348" width="13.109375" style="124" bestFit="1" customWidth="1"/>
    <col min="14349" max="14350" width="10.5546875" style="124" bestFit="1" customWidth="1"/>
    <col min="14351" max="14577" width="9.109375" style="124"/>
    <col min="14578" max="14578" width="6.33203125" style="124" customWidth="1"/>
    <col min="14579" max="14579" width="69" style="124" customWidth="1"/>
    <col min="14580" max="14597" width="0" style="124" hidden="1" customWidth="1"/>
    <col min="14598" max="14599" width="15.33203125" style="124" bestFit="1" customWidth="1"/>
    <col min="14600" max="14601" width="11.88671875" style="124" bestFit="1" customWidth="1"/>
    <col min="14602" max="14602" width="15.5546875" style="124" bestFit="1" customWidth="1"/>
    <col min="14603" max="14603" width="15.6640625" style="124" bestFit="1" customWidth="1"/>
    <col min="14604" max="14604" width="13.109375" style="124" bestFit="1" customWidth="1"/>
    <col min="14605" max="14606" width="10.5546875" style="124" bestFit="1" customWidth="1"/>
    <col min="14607" max="14833" width="9.109375" style="124"/>
    <col min="14834" max="14834" width="6.33203125" style="124" customWidth="1"/>
    <col min="14835" max="14835" width="69" style="124" customWidth="1"/>
    <col min="14836" max="14853" width="0" style="124" hidden="1" customWidth="1"/>
    <col min="14854" max="14855" width="15.33203125" style="124" bestFit="1" customWidth="1"/>
    <col min="14856" max="14857" width="11.88671875" style="124" bestFit="1" customWidth="1"/>
    <col min="14858" max="14858" width="15.5546875" style="124" bestFit="1" customWidth="1"/>
    <col min="14859" max="14859" width="15.6640625" style="124" bestFit="1" customWidth="1"/>
    <col min="14860" max="14860" width="13.109375" style="124" bestFit="1" customWidth="1"/>
    <col min="14861" max="14862" width="10.5546875" style="124" bestFit="1" customWidth="1"/>
    <col min="14863" max="15089" width="9.109375" style="124"/>
    <col min="15090" max="15090" width="6.33203125" style="124" customWidth="1"/>
    <col min="15091" max="15091" width="69" style="124" customWidth="1"/>
    <col min="15092" max="15109" width="0" style="124" hidden="1" customWidth="1"/>
    <col min="15110" max="15111" width="15.33203125" style="124" bestFit="1" customWidth="1"/>
    <col min="15112" max="15113" width="11.88671875" style="124" bestFit="1" customWidth="1"/>
    <col min="15114" max="15114" width="15.5546875" style="124" bestFit="1" customWidth="1"/>
    <col min="15115" max="15115" width="15.6640625" style="124" bestFit="1" customWidth="1"/>
    <col min="15116" max="15116" width="13.109375" style="124" bestFit="1" customWidth="1"/>
    <col min="15117" max="15118" width="10.5546875" style="124" bestFit="1" customWidth="1"/>
    <col min="15119" max="15345" width="9.109375" style="124"/>
    <col min="15346" max="15346" width="6.33203125" style="124" customWidth="1"/>
    <col min="15347" max="15347" width="69" style="124" customWidth="1"/>
    <col min="15348" max="15365" width="0" style="124" hidden="1" customWidth="1"/>
    <col min="15366" max="15367" width="15.33203125" style="124" bestFit="1" customWidth="1"/>
    <col min="15368" max="15369" width="11.88671875" style="124" bestFit="1" customWidth="1"/>
    <col min="15370" max="15370" width="15.5546875" style="124" bestFit="1" customWidth="1"/>
    <col min="15371" max="15371" width="15.6640625" style="124" bestFit="1" customWidth="1"/>
    <col min="15372" max="15372" width="13.109375" style="124" bestFit="1" customWidth="1"/>
    <col min="15373" max="15374" width="10.5546875" style="124" bestFit="1" customWidth="1"/>
    <col min="15375" max="15601" width="9.109375" style="124"/>
    <col min="15602" max="15602" width="6.33203125" style="124" customWidth="1"/>
    <col min="15603" max="15603" width="69" style="124" customWidth="1"/>
    <col min="15604" max="15621" width="0" style="124" hidden="1" customWidth="1"/>
    <col min="15622" max="15623" width="15.33203125" style="124" bestFit="1" customWidth="1"/>
    <col min="15624" max="15625" width="11.88671875" style="124" bestFit="1" customWidth="1"/>
    <col min="15626" max="15626" width="15.5546875" style="124" bestFit="1" customWidth="1"/>
    <col min="15627" max="15627" width="15.6640625" style="124" bestFit="1" customWidth="1"/>
    <col min="15628" max="15628" width="13.109375" style="124" bestFit="1" customWidth="1"/>
    <col min="15629" max="15630" width="10.5546875" style="124" bestFit="1" customWidth="1"/>
    <col min="15631" max="15857" width="9.109375" style="124"/>
    <col min="15858" max="15858" width="6.33203125" style="124" customWidth="1"/>
    <col min="15859" max="15859" width="69" style="124" customWidth="1"/>
    <col min="15860" max="15877" width="0" style="124" hidden="1" customWidth="1"/>
    <col min="15878" max="15879" width="15.33203125" style="124" bestFit="1" customWidth="1"/>
    <col min="15880" max="15881" width="11.88671875" style="124" bestFit="1" customWidth="1"/>
    <col min="15882" max="15882" width="15.5546875" style="124" bestFit="1" customWidth="1"/>
    <col min="15883" max="15883" width="15.6640625" style="124" bestFit="1" customWidth="1"/>
    <col min="15884" max="15884" width="13.109375" style="124" bestFit="1" customWidth="1"/>
    <col min="15885" max="15886" width="10.5546875" style="124" bestFit="1" customWidth="1"/>
    <col min="15887" max="16113" width="9.109375" style="124"/>
    <col min="16114" max="16114" width="6.33203125" style="124" customWidth="1"/>
    <col min="16115" max="16115" width="69" style="124" customWidth="1"/>
    <col min="16116" max="16133" width="0" style="124" hidden="1" customWidth="1"/>
    <col min="16134" max="16135" width="15.33203125" style="124" bestFit="1" customWidth="1"/>
    <col min="16136" max="16137" width="11.88671875" style="124" bestFit="1" customWidth="1"/>
    <col min="16138" max="16138" width="15.5546875" style="124" bestFit="1" customWidth="1"/>
    <col min="16139" max="16139" width="15.6640625" style="124" bestFit="1" customWidth="1"/>
    <col min="16140" max="16140" width="13.109375" style="124" bestFit="1" customWidth="1"/>
    <col min="16141" max="16142" width="10.5546875" style="124" bestFit="1" customWidth="1"/>
    <col min="16143" max="16384" width="9.109375" style="124"/>
  </cols>
  <sheetData>
    <row r="1" spans="2:16">
      <c r="B1" s="2920" t="s">
        <v>182</v>
      </c>
      <c r="C1" s="2920"/>
      <c r="D1" s="2920"/>
      <c r="E1" s="2920"/>
      <c r="F1" s="2920"/>
      <c r="G1" s="2920"/>
      <c r="H1" s="2920"/>
      <c r="I1" s="2920"/>
      <c r="J1" s="2920"/>
      <c r="K1" s="2920"/>
    </row>
    <row r="2" spans="2:16">
      <c r="B2" s="2920" t="s">
        <v>3</v>
      </c>
      <c r="C2" s="2920"/>
      <c r="D2" s="2920"/>
      <c r="E2" s="2920"/>
      <c r="F2" s="2920"/>
      <c r="G2" s="2920"/>
      <c r="H2" s="2920"/>
      <c r="I2" s="2920"/>
      <c r="J2" s="2920"/>
      <c r="K2" s="2920"/>
    </row>
    <row r="3" spans="2:16" ht="3.75" customHeight="1" thickBot="1">
      <c r="B3" s="434"/>
      <c r="C3" s="435"/>
      <c r="D3" s="123"/>
      <c r="E3" s="123"/>
    </row>
    <row r="4" spans="2:16" s="15" customFormat="1" ht="16.2" thickTop="1">
      <c r="B4" s="436"/>
      <c r="C4" s="2925" t="s">
        <v>65</v>
      </c>
      <c r="D4" s="2931" t="s">
        <v>66</v>
      </c>
      <c r="E4" s="2932"/>
      <c r="F4" s="2932"/>
      <c r="G4" s="2932"/>
      <c r="H4" s="2932"/>
      <c r="I4" s="2933"/>
      <c r="J4" s="2923" t="s">
        <v>503</v>
      </c>
      <c r="K4" s="2924"/>
    </row>
    <row r="5" spans="2:16" s="15" customFormat="1">
      <c r="B5" s="432"/>
      <c r="C5" s="2926"/>
      <c r="D5" s="437" t="s">
        <v>68</v>
      </c>
      <c r="E5" s="437" t="s">
        <v>69</v>
      </c>
      <c r="F5" s="437" t="s">
        <v>70</v>
      </c>
      <c r="G5" s="437" t="s">
        <v>71</v>
      </c>
      <c r="H5" s="438" t="s">
        <v>72</v>
      </c>
      <c r="I5" s="438" t="s">
        <v>439</v>
      </c>
      <c r="J5" s="438" t="s">
        <v>221</v>
      </c>
      <c r="K5" s="439" t="s">
        <v>432</v>
      </c>
    </row>
    <row r="6" spans="2:16" s="15" customFormat="1">
      <c r="B6" s="416" t="s">
        <v>183</v>
      </c>
      <c r="C6" s="431" t="s">
        <v>184</v>
      </c>
      <c r="D6" s="2927"/>
      <c r="E6" s="2928"/>
      <c r="F6" s="2928"/>
      <c r="G6" s="2928"/>
      <c r="H6" s="2928"/>
      <c r="I6" s="422"/>
      <c r="J6" s="422"/>
      <c r="K6" s="440"/>
    </row>
    <row r="7" spans="2:16" s="15" customFormat="1" ht="20.100000000000001" customHeight="1">
      <c r="B7" s="417"/>
      <c r="C7" s="418" t="s">
        <v>185</v>
      </c>
      <c r="D7" s="419">
        <v>8.589373449756792</v>
      </c>
      <c r="E7" s="419">
        <v>7.3732249985143312</v>
      </c>
      <c r="F7" s="419">
        <v>6.3858868727203912</v>
      </c>
      <c r="G7" s="419">
        <v>-2.42</v>
      </c>
      <c r="H7" s="420">
        <v>3.83</v>
      </c>
      <c r="I7" s="420">
        <v>5.4900144285045789</v>
      </c>
      <c r="J7" s="420"/>
      <c r="K7" s="441"/>
    </row>
    <row r="8" spans="2:16" s="15" customFormat="1" ht="20.100000000000001" customHeight="1">
      <c r="B8" s="417"/>
      <c r="C8" s="418" t="s">
        <v>401</v>
      </c>
      <c r="D8" s="419">
        <v>8.9772793542129961</v>
      </c>
      <c r="E8" s="419">
        <v>7.6223761076818874</v>
      </c>
      <c r="F8" s="419">
        <v>6.6570554280283432</v>
      </c>
      <c r="G8" s="419">
        <v>-2.37</v>
      </c>
      <c r="H8" s="419">
        <v>4.25</v>
      </c>
      <c r="I8" s="419">
        <v>5.8375155339729181</v>
      </c>
      <c r="J8" s="419"/>
      <c r="K8" s="442"/>
    </row>
    <row r="9" spans="2:16" s="15" customFormat="1" ht="20.100000000000001" customHeight="1">
      <c r="B9" s="417"/>
      <c r="C9" s="418" t="s">
        <v>400</v>
      </c>
      <c r="D9" s="419">
        <v>17.980341988174132</v>
      </c>
      <c r="E9" s="419">
        <v>12.310254487771658</v>
      </c>
      <c r="F9" s="419">
        <v>11.660504213340744</v>
      </c>
      <c r="G9" s="419">
        <v>0.77</v>
      </c>
      <c r="H9" s="419">
        <v>9.99</v>
      </c>
      <c r="I9" s="419">
        <v>13.43</v>
      </c>
      <c r="J9" s="419"/>
      <c r="K9" s="442"/>
    </row>
    <row r="10" spans="2:16" s="15" customFormat="1" ht="20.100000000000001" customHeight="1">
      <c r="B10" s="417"/>
      <c r="C10" s="418" t="s">
        <v>399</v>
      </c>
      <c r="D10" s="419">
        <v>17.635047086552987</v>
      </c>
      <c r="E10" s="419">
        <v>11.917869684793487</v>
      </c>
      <c r="F10" s="419">
        <v>11.964370054319559</v>
      </c>
      <c r="G10" s="419">
        <v>0.92</v>
      </c>
      <c r="H10" s="419">
        <v>9.3000000000000007</v>
      </c>
      <c r="I10" s="419">
        <v>13.53</v>
      </c>
      <c r="J10" s="419"/>
      <c r="K10" s="442"/>
    </row>
    <row r="11" spans="2:16" s="15" customFormat="1" ht="20.100000000000001" customHeight="1">
      <c r="B11" s="417"/>
      <c r="C11" s="418" t="s">
        <v>186</v>
      </c>
      <c r="D11" s="419">
        <v>15.775042161241615</v>
      </c>
      <c r="E11" s="419">
        <v>9.6792790853142066</v>
      </c>
      <c r="F11" s="419">
        <v>12.623574210161337</v>
      </c>
      <c r="G11" s="419">
        <v>0.48</v>
      </c>
      <c r="H11" s="419">
        <v>9.25</v>
      </c>
      <c r="I11" s="419">
        <v>10.79</v>
      </c>
      <c r="J11" s="419"/>
      <c r="K11" s="442"/>
    </row>
    <row r="12" spans="2:16" s="15" customFormat="1" ht="20.100000000000001" customHeight="1">
      <c r="B12" s="417"/>
      <c r="C12" s="418" t="s">
        <v>398</v>
      </c>
      <c r="D12" s="419">
        <v>37.325054005986033</v>
      </c>
      <c r="E12" s="419">
        <v>39.547800335135094</v>
      </c>
      <c r="F12" s="419">
        <v>41.378740910975395</v>
      </c>
      <c r="G12" s="419">
        <v>30.44</v>
      </c>
      <c r="H12" s="419">
        <v>35.78</v>
      </c>
      <c r="I12" s="419">
        <v>37.299999999999997</v>
      </c>
      <c r="J12" s="419"/>
      <c r="K12" s="442"/>
    </row>
    <row r="13" spans="2:16" s="15" customFormat="1" ht="20.100000000000001" customHeight="1">
      <c r="B13" s="417"/>
      <c r="C13" s="418" t="s">
        <v>397</v>
      </c>
      <c r="D13" s="419">
        <v>30.575436397733398</v>
      </c>
      <c r="E13" s="419">
        <v>32.432880032553818</v>
      </c>
      <c r="F13" s="419">
        <v>33.815125682479859</v>
      </c>
      <c r="G13" s="419">
        <v>30.47</v>
      </c>
      <c r="H13" s="419">
        <v>29.85</v>
      </c>
      <c r="I13" s="419">
        <v>29.37</v>
      </c>
      <c r="J13" s="419"/>
      <c r="K13" s="442"/>
      <c r="L13" s="125"/>
      <c r="M13" s="125"/>
      <c r="N13" s="125"/>
      <c r="O13" s="126"/>
      <c r="P13" s="126"/>
    </row>
    <row r="14" spans="2:16" s="15" customFormat="1" ht="20.100000000000001" customHeight="1">
      <c r="B14" s="417"/>
      <c r="C14" s="418" t="s">
        <v>396</v>
      </c>
      <c r="D14" s="419">
        <v>12.984755147834971</v>
      </c>
      <c r="E14" s="419">
        <v>14.791612110730329</v>
      </c>
      <c r="F14" s="419">
        <v>15.303407285649618</v>
      </c>
      <c r="G14" s="419">
        <v>5.72</v>
      </c>
      <c r="H14" s="419">
        <v>7.71</v>
      </c>
      <c r="I14" s="419">
        <v>9.27</v>
      </c>
      <c r="J14" s="419"/>
      <c r="K14" s="442"/>
      <c r="L14" s="125"/>
      <c r="M14" s="125"/>
      <c r="N14" s="125"/>
      <c r="O14" s="126"/>
      <c r="P14" s="126"/>
    </row>
    <row r="15" spans="2:16" s="15" customFormat="1" ht="20.100000000000001" customHeight="1">
      <c r="B15" s="417"/>
      <c r="C15" s="418" t="s">
        <v>395</v>
      </c>
      <c r="D15" s="419">
        <v>41.673567403259007</v>
      </c>
      <c r="E15" s="419">
        <v>40.465765543060442</v>
      </c>
      <c r="F15" s="419">
        <v>42.061498206881396</v>
      </c>
      <c r="G15" s="419">
        <v>32.159999999999997</v>
      </c>
      <c r="H15" s="419">
        <v>33.299999999999997</v>
      </c>
      <c r="I15" s="419">
        <v>31.95</v>
      </c>
      <c r="J15" s="419"/>
      <c r="K15" s="442"/>
      <c r="L15" s="125"/>
      <c r="M15" s="125"/>
      <c r="N15" s="125"/>
      <c r="O15" s="126"/>
      <c r="P15" s="126"/>
    </row>
    <row r="16" spans="2:16" s="15" customFormat="1" ht="20.100000000000001" customHeight="1">
      <c r="B16" s="432"/>
      <c r="C16" s="433" t="s">
        <v>394</v>
      </c>
      <c r="D16" s="443">
        <v>3077.144919308957</v>
      </c>
      <c r="E16" s="444">
        <v>3455.9492898334256</v>
      </c>
      <c r="F16" s="444">
        <v>3858.9304023853724</v>
      </c>
      <c r="G16" s="444">
        <v>3888.7036509138338</v>
      </c>
      <c r="H16" s="444">
        <v>4277.3018747727447</v>
      </c>
      <c r="I16" s="444">
        <v>4851.6000000000004</v>
      </c>
      <c r="J16" s="444"/>
      <c r="K16" s="445"/>
      <c r="L16" s="126"/>
      <c r="M16" s="126"/>
      <c r="N16" s="125"/>
      <c r="O16" s="126"/>
      <c r="P16" s="126"/>
    </row>
    <row r="17" spans="2:27" s="15" customFormat="1" ht="20.100000000000001" customHeight="1">
      <c r="B17" s="416" t="s">
        <v>74</v>
      </c>
      <c r="C17" s="431" t="s">
        <v>187</v>
      </c>
      <c r="D17" s="2921"/>
      <c r="E17" s="2922"/>
      <c r="F17" s="2922"/>
      <c r="G17" s="2922"/>
      <c r="H17" s="2922"/>
      <c r="I17" s="613"/>
      <c r="J17" s="614"/>
      <c r="K17" s="615"/>
      <c r="L17" s="126"/>
      <c r="M17" s="126"/>
      <c r="N17" s="126"/>
      <c r="O17" s="126"/>
      <c r="P17" s="126"/>
    </row>
    <row r="18" spans="2:27" s="15" customFormat="1" ht="20.100000000000001" customHeight="1">
      <c r="B18" s="417"/>
      <c r="C18" s="418" t="s">
        <v>393</v>
      </c>
      <c r="D18" s="945">
        <v>2.7</v>
      </c>
      <c r="E18" s="945">
        <v>4.58</v>
      </c>
      <c r="F18" s="945">
        <v>6.02</v>
      </c>
      <c r="G18" s="945">
        <v>4.78</v>
      </c>
      <c r="H18" s="945">
        <v>4.1900000000000004</v>
      </c>
      <c r="I18" s="945">
        <v>8.08</v>
      </c>
      <c r="J18" s="946">
        <v>6.24</v>
      </c>
      <c r="K18" s="947">
        <v>7.88</v>
      </c>
      <c r="L18" s="125"/>
      <c r="M18" s="125"/>
      <c r="N18" s="125"/>
      <c r="O18" s="125"/>
      <c r="P18" s="125"/>
      <c r="Q18" s="125"/>
      <c r="R18" s="125"/>
      <c r="S18" s="125"/>
      <c r="T18" s="125"/>
      <c r="U18" s="125"/>
      <c r="V18" s="125"/>
      <c r="W18" s="125"/>
      <c r="X18" s="128"/>
      <c r="Y18" s="128"/>
      <c r="Z18" s="128"/>
    </row>
    <row r="19" spans="2:27" s="15" customFormat="1" ht="20.100000000000001" customHeight="1">
      <c r="B19" s="417"/>
      <c r="C19" s="418" t="s">
        <v>392</v>
      </c>
      <c r="D19" s="945">
        <v>-0.9</v>
      </c>
      <c r="E19" s="945">
        <v>3.91</v>
      </c>
      <c r="F19" s="945">
        <v>6.27</v>
      </c>
      <c r="G19" s="945">
        <v>5.73</v>
      </c>
      <c r="H19" s="945">
        <v>5.81</v>
      </c>
      <c r="I19" s="948">
        <v>6.89</v>
      </c>
      <c r="J19" s="949">
        <v>5.93</v>
      </c>
      <c r="K19" s="950">
        <v>6.19</v>
      </c>
      <c r="L19" s="125"/>
      <c r="M19" s="125"/>
      <c r="N19" s="125"/>
      <c r="O19" s="125"/>
      <c r="P19" s="125"/>
      <c r="Q19" s="125"/>
      <c r="R19" s="128"/>
      <c r="S19" s="125"/>
      <c r="T19" s="125"/>
      <c r="U19" s="125"/>
      <c r="V19" s="125"/>
      <c r="W19" s="128"/>
      <c r="X19" s="128"/>
      <c r="Y19" s="128"/>
    </row>
    <row r="20" spans="2:27" s="15" customFormat="1" ht="20.100000000000001" customHeight="1">
      <c r="B20" s="417"/>
      <c r="C20" s="418" t="s">
        <v>391</v>
      </c>
      <c r="D20" s="945">
        <v>5.6</v>
      </c>
      <c r="E20" s="945">
        <v>5.0999999999999996</v>
      </c>
      <c r="F20" s="945">
        <v>5.83</v>
      </c>
      <c r="G20" s="945">
        <v>4.04</v>
      </c>
      <c r="H20" s="945">
        <v>2.94</v>
      </c>
      <c r="I20" s="948">
        <v>9.0299999999999994</v>
      </c>
      <c r="J20" s="949">
        <v>6.49</v>
      </c>
      <c r="K20" s="950">
        <v>9.2200000000000006</v>
      </c>
      <c r="L20" s="125"/>
      <c r="M20" s="125"/>
      <c r="N20" s="125"/>
      <c r="O20" s="125"/>
      <c r="P20" s="125"/>
      <c r="Q20" s="125"/>
      <c r="R20" s="128"/>
      <c r="S20" s="125"/>
      <c r="T20" s="125"/>
      <c r="U20" s="125"/>
      <c r="V20" s="125"/>
      <c r="W20" s="128"/>
      <c r="X20" s="128"/>
      <c r="Y20" s="128"/>
    </row>
    <row r="21" spans="2:27" s="15" customFormat="1" ht="20.100000000000001" customHeight="1">
      <c r="B21" s="417"/>
      <c r="C21" s="418" t="s">
        <v>188</v>
      </c>
      <c r="D21" s="945">
        <v>4.5</v>
      </c>
      <c r="E21" s="945">
        <v>4.1500000000000004</v>
      </c>
      <c r="F21" s="945">
        <v>4.6399999999999997</v>
      </c>
      <c r="G21" s="945">
        <v>6.15</v>
      </c>
      <c r="H21" s="945">
        <v>3.6</v>
      </c>
      <c r="I21" s="948">
        <v>6.32</v>
      </c>
      <c r="J21" s="951">
        <v>5.3</v>
      </c>
      <c r="K21" s="950">
        <v>8</v>
      </c>
      <c r="L21" s="125"/>
      <c r="M21" s="125"/>
      <c r="N21" s="125"/>
      <c r="O21" s="125"/>
      <c r="P21" s="125"/>
      <c r="Q21" s="125"/>
      <c r="R21" s="128"/>
      <c r="S21" s="125"/>
      <c r="T21" s="125"/>
      <c r="U21" s="125"/>
      <c r="V21" s="125"/>
      <c r="W21" s="128"/>
      <c r="X21" s="128"/>
      <c r="Y21" s="128"/>
    </row>
    <row r="22" spans="2:27" s="15" customFormat="1" ht="20.100000000000001" customHeight="1">
      <c r="B22" s="417"/>
      <c r="C22" s="418" t="s">
        <v>390</v>
      </c>
      <c r="D22" s="945">
        <v>0.9</v>
      </c>
      <c r="E22" s="945">
        <v>2.1</v>
      </c>
      <c r="F22" s="945">
        <v>5.4</v>
      </c>
      <c r="G22" s="945">
        <v>5.5999470000000002</v>
      </c>
      <c r="H22" s="945">
        <v>8.2100000000000009</v>
      </c>
      <c r="I22" s="948">
        <v>12.74</v>
      </c>
      <c r="J22" s="949">
        <v>10.34</v>
      </c>
      <c r="K22" s="950">
        <v>9.67</v>
      </c>
      <c r="L22" s="125"/>
      <c r="M22" s="125"/>
      <c r="N22" s="125"/>
      <c r="O22" s="125"/>
      <c r="P22" s="125"/>
      <c r="Q22" s="125"/>
      <c r="R22" s="128"/>
      <c r="S22" s="125"/>
      <c r="T22" s="125"/>
      <c r="U22" s="125"/>
      <c r="V22" s="125"/>
      <c r="W22" s="128"/>
      <c r="X22" s="128"/>
      <c r="Y22" s="128"/>
    </row>
    <row r="23" spans="2:27" s="15" customFormat="1" ht="20.100000000000001" customHeight="1">
      <c r="B23" s="417"/>
      <c r="C23" s="418" t="s">
        <v>189</v>
      </c>
      <c r="D23" s="945">
        <v>2.7</v>
      </c>
      <c r="E23" s="945">
        <v>1.73</v>
      </c>
      <c r="F23" s="945">
        <v>6.23</v>
      </c>
      <c r="G23" s="945">
        <v>6.8681001896922496</v>
      </c>
      <c r="H23" s="945">
        <v>7.6126039624819102</v>
      </c>
      <c r="I23" s="948">
        <v>9.51</v>
      </c>
      <c r="J23" s="949">
        <v>6.22</v>
      </c>
      <c r="K23" s="950">
        <v>11.28</v>
      </c>
      <c r="L23" s="125"/>
      <c r="M23" s="125"/>
      <c r="N23" s="125"/>
      <c r="O23" s="125"/>
      <c r="P23" s="125"/>
      <c r="Q23" s="125"/>
      <c r="R23" s="128"/>
      <c r="S23" s="125"/>
      <c r="T23" s="125"/>
      <c r="U23" s="125"/>
      <c r="V23" s="125"/>
      <c r="W23" s="128"/>
      <c r="X23" s="128"/>
      <c r="Y23" s="128"/>
    </row>
    <row r="24" spans="2:27" s="15" customFormat="1" ht="20.100000000000001" customHeight="1">
      <c r="B24" s="417"/>
      <c r="C24" s="418" t="s">
        <v>389</v>
      </c>
      <c r="D24" s="945">
        <v>13.44</v>
      </c>
      <c r="E24" s="945">
        <v>6.77</v>
      </c>
      <c r="F24" s="945">
        <v>9.09</v>
      </c>
      <c r="G24" s="945">
        <v>7.48</v>
      </c>
      <c r="H24" s="945">
        <v>2.76</v>
      </c>
      <c r="I24" s="948">
        <v>9.09</v>
      </c>
      <c r="J24" s="949">
        <v>5.72</v>
      </c>
      <c r="K24" s="950">
        <v>10.27</v>
      </c>
      <c r="L24" s="125"/>
      <c r="M24" s="125"/>
      <c r="N24" s="125"/>
      <c r="O24" s="125"/>
      <c r="P24" s="125"/>
      <c r="Q24" s="125"/>
      <c r="R24" s="128"/>
      <c r="S24" s="125"/>
      <c r="T24" s="125"/>
      <c r="U24" s="125"/>
      <c r="V24" s="125"/>
      <c r="W24" s="128"/>
      <c r="X24" s="128"/>
      <c r="Y24" s="128"/>
    </row>
    <row r="25" spans="2:27" s="15" customFormat="1" ht="20.100000000000001" customHeight="1">
      <c r="B25" s="432"/>
      <c r="C25" s="433" t="s">
        <v>190</v>
      </c>
      <c r="D25" s="952">
        <v>14.44</v>
      </c>
      <c r="E25" s="952">
        <v>6.19</v>
      </c>
      <c r="F25" s="952">
        <v>9.26</v>
      </c>
      <c r="G25" s="952">
        <v>9.49</v>
      </c>
      <c r="H25" s="952">
        <v>1.6022181696378794</v>
      </c>
      <c r="I25" s="953">
        <v>6.65</v>
      </c>
      <c r="J25" s="954">
        <v>5.41</v>
      </c>
      <c r="K25" s="955">
        <v>10.94</v>
      </c>
      <c r="L25" s="125"/>
      <c r="M25" s="230"/>
      <c r="N25" s="125"/>
      <c r="O25" s="125"/>
      <c r="P25" s="125"/>
      <c r="Q25" s="125"/>
      <c r="R25" s="128"/>
      <c r="S25" s="125"/>
      <c r="T25" s="125"/>
      <c r="U25" s="125"/>
      <c r="V25" s="125"/>
      <c r="W25" s="128"/>
      <c r="X25" s="128"/>
      <c r="Y25" s="128"/>
    </row>
    <row r="26" spans="2:27" s="15" customFormat="1" ht="20.100000000000001" customHeight="1">
      <c r="B26" s="446" t="s">
        <v>75</v>
      </c>
      <c r="C26" s="2876" t="s">
        <v>191</v>
      </c>
      <c r="D26" s="2929"/>
      <c r="E26" s="2930"/>
      <c r="F26" s="2930"/>
      <c r="G26" s="2930"/>
      <c r="H26" s="2930"/>
      <c r="I26" s="614"/>
      <c r="J26" s="614"/>
      <c r="K26" s="615"/>
      <c r="L26" s="126"/>
      <c r="M26" s="126"/>
      <c r="N26" s="126"/>
      <c r="O26" s="126"/>
      <c r="P26" s="126"/>
    </row>
    <row r="27" spans="2:27" s="15" customFormat="1" ht="20.100000000000001" customHeight="1">
      <c r="B27" s="417"/>
      <c r="C27" s="418" t="s">
        <v>192</v>
      </c>
      <c r="D27" s="419">
        <v>4.181528083734193</v>
      </c>
      <c r="E27" s="419">
        <v>11.4</v>
      </c>
      <c r="F27" s="419">
        <v>19.399999999999999</v>
      </c>
      <c r="G27" s="419">
        <v>0.61743986194144895</v>
      </c>
      <c r="H27" s="420">
        <v>44.432886080439204</v>
      </c>
      <c r="I27" s="420">
        <v>41.741197771734868</v>
      </c>
      <c r="J27" s="420">
        <v>88.303075076365303</v>
      </c>
      <c r="K27" s="616">
        <v>-29.032987106989982</v>
      </c>
      <c r="L27" s="126"/>
      <c r="M27" s="226"/>
      <c r="N27" s="226"/>
      <c r="O27" s="228"/>
      <c r="P27" s="228"/>
      <c r="Q27" s="228"/>
      <c r="R27" s="226"/>
      <c r="S27" s="226"/>
      <c r="T27" s="226"/>
      <c r="U27" s="226"/>
      <c r="V27" s="226"/>
      <c r="W27" s="226"/>
      <c r="X27" s="128"/>
      <c r="Y27" s="128"/>
      <c r="Z27" s="128"/>
      <c r="AA27" s="128"/>
    </row>
    <row r="28" spans="2:27" s="15" customFormat="1" ht="20.100000000000001" customHeight="1">
      <c r="B28" s="417"/>
      <c r="C28" s="418" t="s">
        <v>193</v>
      </c>
      <c r="D28" s="419">
        <v>27.987895013321491</v>
      </c>
      <c r="E28" s="419">
        <v>25.8</v>
      </c>
      <c r="F28" s="419">
        <v>13.9</v>
      </c>
      <c r="G28" s="419">
        <v>-15.631354636444028</v>
      </c>
      <c r="H28" s="419">
        <v>28.662958675640525</v>
      </c>
      <c r="I28" s="419">
        <v>24.717633361535885</v>
      </c>
      <c r="J28" s="419">
        <v>42.782822835184533</v>
      </c>
      <c r="K28" s="617">
        <v>-19.895962022167513</v>
      </c>
      <c r="L28" s="126"/>
      <c r="M28" s="226"/>
      <c r="N28" s="226"/>
      <c r="O28" s="228"/>
      <c r="P28" s="228"/>
      <c r="Q28" s="228"/>
      <c r="R28" s="226"/>
      <c r="S28" s="226"/>
      <c r="T28" s="226"/>
      <c r="U28" s="226"/>
      <c r="V28" s="226"/>
      <c r="W28" s="128"/>
      <c r="X28" s="128"/>
      <c r="Y28" s="128"/>
    </row>
    <row r="29" spans="2:27" s="15" customFormat="1" ht="20.100000000000001" customHeight="1">
      <c r="B29" s="417"/>
      <c r="C29" s="418" t="s">
        <v>194</v>
      </c>
      <c r="D29" s="419">
        <v>82.144719999999893</v>
      </c>
      <c r="E29" s="419">
        <v>0.96019000000003096</v>
      </c>
      <c r="F29" s="2877">
        <v>-67.400546433652096</v>
      </c>
      <c r="G29" s="419">
        <v>282.40953906808869</v>
      </c>
      <c r="H29" s="419">
        <v>1.226714971320098</v>
      </c>
      <c r="I29" s="419">
        <v>-255.25907119597036</v>
      </c>
      <c r="J29" s="419">
        <v>-247.02820043445513</v>
      </c>
      <c r="K29" s="617">
        <v>133.20615381256727</v>
      </c>
      <c r="L29" s="126"/>
      <c r="M29" s="226"/>
      <c r="N29" s="226"/>
      <c r="O29" s="228"/>
      <c r="P29" s="229"/>
      <c r="Q29" s="228"/>
      <c r="R29" s="226"/>
      <c r="S29" s="226"/>
      <c r="T29" s="226"/>
      <c r="U29" s="226"/>
      <c r="V29" s="226"/>
      <c r="W29" s="128"/>
      <c r="X29" s="128"/>
      <c r="Y29" s="128"/>
    </row>
    <row r="30" spans="2:27" s="15" customFormat="1" ht="20.100000000000001" customHeight="1">
      <c r="B30" s="417"/>
      <c r="C30" s="418" t="s">
        <v>195</v>
      </c>
      <c r="D30" s="419">
        <v>-10.1354090317445</v>
      </c>
      <c r="E30" s="419">
        <v>-246.82222110370583</v>
      </c>
      <c r="F30" s="419">
        <v>-266.97039985171051</v>
      </c>
      <c r="G30" s="2878">
        <v>-33.763120085891451</v>
      </c>
      <c r="H30" s="419">
        <v>-333.67193453037993</v>
      </c>
      <c r="I30" s="419">
        <v>-623.32518174717347</v>
      </c>
      <c r="J30" s="419">
        <v>-411.34176163609118</v>
      </c>
      <c r="K30" s="617">
        <v>-29.641636233505444</v>
      </c>
      <c r="L30" s="126"/>
      <c r="M30" s="226"/>
      <c r="N30" s="226"/>
      <c r="O30" s="228"/>
      <c r="P30" s="228"/>
      <c r="Q30" s="228"/>
      <c r="R30" s="226"/>
      <c r="S30" s="226"/>
      <c r="T30" s="226"/>
      <c r="U30" s="226"/>
      <c r="V30" s="226"/>
      <c r="W30" s="128"/>
      <c r="X30" s="128"/>
      <c r="Y30" s="128"/>
    </row>
    <row r="31" spans="2:27" s="15" customFormat="1" ht="20.100000000000001" customHeight="1">
      <c r="B31" s="417"/>
      <c r="C31" s="418" t="s">
        <v>196</v>
      </c>
      <c r="D31" s="419">
        <v>695.45239585422598</v>
      </c>
      <c r="E31" s="419">
        <v>755.05858393590847</v>
      </c>
      <c r="F31" s="419">
        <v>879.36714949666339</v>
      </c>
      <c r="G31" s="419">
        <v>875.02695677699512</v>
      </c>
      <c r="H31" s="419">
        <v>961.05457727377791</v>
      </c>
      <c r="I31" s="419">
        <v>1007.3068741835592</v>
      </c>
      <c r="J31" s="419">
        <v>542.85632486595682</v>
      </c>
      <c r="K31" s="617">
        <v>689.87783293600205</v>
      </c>
      <c r="L31" s="126"/>
      <c r="M31" s="226"/>
      <c r="N31" s="226"/>
      <c r="O31" s="228"/>
      <c r="P31" s="228"/>
      <c r="Q31" s="228"/>
      <c r="R31" s="226"/>
      <c r="S31" s="226"/>
      <c r="T31" s="226"/>
      <c r="U31" s="226"/>
      <c r="V31" s="226"/>
      <c r="W31" s="128"/>
      <c r="X31" s="128"/>
      <c r="Y31" s="128"/>
    </row>
    <row r="32" spans="2:27" s="15" customFormat="1" ht="20.100000000000001" customHeight="1">
      <c r="B32" s="417"/>
      <c r="C32" s="418" t="s">
        <v>197</v>
      </c>
      <c r="D32" s="419">
        <v>-917.06413770400002</v>
      </c>
      <c r="E32" s="419">
        <v>-1163.7</v>
      </c>
      <c r="F32" s="419">
        <v>-1321.4</v>
      </c>
      <c r="G32" s="419">
        <v>-1099.0899476608145</v>
      </c>
      <c r="H32" s="419">
        <v>-1398.71299020938</v>
      </c>
      <c r="I32" s="419">
        <v>-1720.4173908072</v>
      </c>
      <c r="J32" s="419">
        <v>-1015.8084264983</v>
      </c>
      <c r="K32" s="617">
        <v>-825.73301052480008</v>
      </c>
      <c r="L32" s="126"/>
      <c r="M32" s="226"/>
      <c r="N32" s="226"/>
      <c r="O32" s="228"/>
      <c r="P32" s="228"/>
      <c r="Q32" s="228"/>
      <c r="R32" s="226"/>
      <c r="S32" s="226"/>
      <c r="T32" s="226"/>
      <c r="U32" s="226"/>
      <c r="V32" s="226"/>
      <c r="W32" s="128"/>
      <c r="X32" s="128"/>
      <c r="Y32" s="128"/>
    </row>
    <row r="33" spans="2:25" s="15" customFormat="1" ht="20.100000000000001" customHeight="1">
      <c r="B33" s="417"/>
      <c r="C33" s="418" t="s">
        <v>198</v>
      </c>
      <c r="D33" s="419">
        <v>-592.22039300799997</v>
      </c>
      <c r="E33" s="419">
        <v>-767.4</v>
      </c>
      <c r="F33" s="419">
        <v>-855.2</v>
      </c>
      <c r="G33" s="419">
        <v>-665.18592773905584</v>
      </c>
      <c r="H33" s="419">
        <v>-865.23189224500015</v>
      </c>
      <c r="I33" s="419">
        <v>-1044.9304260036999</v>
      </c>
      <c r="J33" s="419">
        <v>-589.88600776219994</v>
      </c>
      <c r="K33" s="617">
        <v>-504.74313119959999</v>
      </c>
      <c r="L33" s="126"/>
      <c r="M33" s="226"/>
      <c r="N33" s="226"/>
      <c r="O33" s="228"/>
      <c r="P33" s="228"/>
      <c r="Q33" s="228"/>
      <c r="R33" s="226"/>
      <c r="S33" s="226"/>
      <c r="T33" s="226"/>
      <c r="U33" s="226"/>
      <c r="V33" s="226"/>
      <c r="W33" s="128"/>
      <c r="X33" s="128"/>
      <c r="Y33" s="128"/>
    </row>
    <row r="34" spans="2:25" s="15" customFormat="1" ht="20.100000000000001" customHeight="1">
      <c r="B34" s="417"/>
      <c r="C34" s="418" t="s">
        <v>199</v>
      </c>
      <c r="D34" s="419">
        <v>1079.4000000000001</v>
      </c>
      <c r="E34" s="419">
        <v>1102.5999999999999</v>
      </c>
      <c r="F34" s="419">
        <v>1038.9000000000001</v>
      </c>
      <c r="G34" s="419">
        <v>1401.8362572825597</v>
      </c>
      <c r="H34" s="419">
        <v>1399.0253158889254</v>
      </c>
      <c r="I34" s="419">
        <v>1215.8021562667964</v>
      </c>
      <c r="J34" s="419">
        <v>1173.018456412748</v>
      </c>
      <c r="K34" s="617">
        <v>1383.3345986689367</v>
      </c>
      <c r="L34" s="126"/>
      <c r="M34" s="226"/>
      <c r="N34" s="226"/>
      <c r="O34" s="228"/>
      <c r="P34" s="228"/>
      <c r="Q34" s="228"/>
      <c r="R34" s="226"/>
      <c r="S34" s="226"/>
      <c r="T34" s="226"/>
      <c r="U34" s="226"/>
      <c r="V34" s="226"/>
      <c r="W34" s="128"/>
      <c r="X34" s="128"/>
      <c r="Y34" s="128"/>
    </row>
    <row r="35" spans="2:25" s="15" customFormat="1" ht="20.100000000000001" customHeight="1">
      <c r="B35" s="432"/>
      <c r="C35" s="433" t="s">
        <v>200</v>
      </c>
      <c r="D35" s="444">
        <v>10494.2</v>
      </c>
      <c r="E35" s="444">
        <v>10084</v>
      </c>
      <c r="F35" s="444">
        <v>9500</v>
      </c>
      <c r="G35" s="444">
        <v>11646.060125301652</v>
      </c>
      <c r="H35" s="444">
        <v>11752.564817615301</v>
      </c>
      <c r="I35" s="444">
        <v>9534.9553467712049</v>
      </c>
      <c r="J35" s="444">
        <v>9749.1560539623333</v>
      </c>
      <c r="K35" s="445">
        <v>10503.679564684409</v>
      </c>
      <c r="L35" s="126"/>
      <c r="M35" s="226"/>
      <c r="N35" s="226"/>
      <c r="O35" s="228"/>
      <c r="P35" s="228"/>
      <c r="Q35" s="228"/>
      <c r="R35" s="226"/>
      <c r="S35" s="226"/>
      <c r="T35" s="226"/>
      <c r="U35" s="226"/>
      <c r="V35" s="226"/>
      <c r="W35" s="128"/>
      <c r="X35" s="128"/>
      <c r="Y35" s="128"/>
    </row>
    <row r="36" spans="2:25" s="15" customFormat="1" ht="20.100000000000001" customHeight="1">
      <c r="B36" s="416" t="s">
        <v>201</v>
      </c>
      <c r="C36" s="431" t="s">
        <v>202</v>
      </c>
      <c r="D36" s="2921"/>
      <c r="E36" s="2922"/>
      <c r="F36" s="2922"/>
      <c r="G36" s="2922"/>
      <c r="H36" s="2922"/>
      <c r="I36" s="614"/>
      <c r="J36" s="614"/>
      <c r="K36" s="615"/>
      <c r="L36" s="126"/>
      <c r="M36" s="126"/>
      <c r="N36" s="126"/>
      <c r="O36" s="126"/>
      <c r="P36" s="126"/>
    </row>
    <row r="37" spans="2:25" ht="20.100000000000001" customHeight="1">
      <c r="B37" s="417"/>
      <c r="C37" s="418" t="s">
        <v>203</v>
      </c>
      <c r="D37" s="419">
        <v>15.464970861942859</v>
      </c>
      <c r="E37" s="1215">
        <v>19.399013471668333</v>
      </c>
      <c r="F37" s="1215">
        <v>15.759453793198775</v>
      </c>
      <c r="G37" s="1215">
        <v>18.11298716903022</v>
      </c>
      <c r="H37" s="1825">
        <v>21.836208385492345</v>
      </c>
      <c r="I37" s="1825">
        <v>6.8003419975138399</v>
      </c>
      <c r="J37" s="1825">
        <v>13.538356249216871</v>
      </c>
      <c r="K37" s="1826">
        <v>8.773143571138494</v>
      </c>
      <c r="L37" s="123"/>
      <c r="M37" s="127"/>
      <c r="N37" s="127"/>
      <c r="O37" s="127"/>
      <c r="P37" s="127"/>
      <c r="Q37" s="127"/>
      <c r="R37" s="127"/>
    </row>
    <row r="38" spans="2:25" ht="20.100000000000001" customHeight="1">
      <c r="B38" s="417"/>
      <c r="C38" s="418" t="s">
        <v>204</v>
      </c>
      <c r="D38" s="1215">
        <v>13.136690755071939</v>
      </c>
      <c r="E38" s="1215">
        <v>17.560962307349378</v>
      </c>
      <c r="F38" s="1215">
        <v>8.5521760108968738</v>
      </c>
      <c r="G38" s="1215">
        <v>17.837938236820122</v>
      </c>
      <c r="H38" s="1215">
        <v>22.557300609153209</v>
      </c>
      <c r="I38" s="1215">
        <v>-9.6527368649853749</v>
      </c>
      <c r="J38" s="1215">
        <v>8.3944221558546701</v>
      </c>
      <c r="K38" s="1827">
        <v>-2.1314531362410776</v>
      </c>
      <c r="L38" s="123"/>
      <c r="M38" s="127"/>
      <c r="N38" s="123"/>
      <c r="O38" s="123"/>
      <c r="P38" s="123"/>
    </row>
    <row r="39" spans="2:25" ht="20.100000000000001" customHeight="1">
      <c r="B39" s="417"/>
      <c r="C39" s="418" t="s">
        <v>205</v>
      </c>
      <c r="D39" s="1215">
        <v>20.606872992468695</v>
      </c>
      <c r="E39" s="1215">
        <v>26.545280772460984</v>
      </c>
      <c r="F39" s="1215">
        <v>24.024514092692769</v>
      </c>
      <c r="G39" s="1215">
        <v>14.03298144657982</v>
      </c>
      <c r="H39" s="1215">
        <v>27.140832311552209</v>
      </c>
      <c r="I39" s="1215">
        <v>14.452707958109718</v>
      </c>
      <c r="J39" s="1215">
        <v>25.607055845868267</v>
      </c>
      <c r="K39" s="1827">
        <v>8.6352264581090381</v>
      </c>
      <c r="L39" s="123"/>
      <c r="M39" s="127"/>
      <c r="N39" s="123"/>
      <c r="O39" s="123"/>
      <c r="P39" s="123"/>
    </row>
    <row r="40" spans="2:25" ht="20.100000000000001" customHeight="1">
      <c r="B40" s="417"/>
      <c r="C40" s="418" t="s">
        <v>206</v>
      </c>
      <c r="D40" s="1215">
        <v>18.016986120062541</v>
      </c>
      <c r="E40" s="1215">
        <v>22.312883988330345</v>
      </c>
      <c r="F40" s="1215">
        <v>19.137670438029708</v>
      </c>
      <c r="G40" s="1215">
        <v>12.597295136434896</v>
      </c>
      <c r="H40" s="1215">
        <v>26.325658755480823</v>
      </c>
      <c r="I40" s="1215">
        <v>13.273008723634755</v>
      </c>
      <c r="J40" s="1215">
        <v>25.113171098277675</v>
      </c>
      <c r="K40" s="1827">
        <v>4.599957393426938</v>
      </c>
      <c r="L40" s="123"/>
      <c r="M40" s="127"/>
      <c r="N40" s="123"/>
      <c r="O40" s="123"/>
      <c r="P40" s="123"/>
    </row>
    <row r="41" spans="2:25" ht="20.100000000000001" customHeight="1">
      <c r="B41" s="417"/>
      <c r="C41" s="418" t="s">
        <v>207</v>
      </c>
      <c r="D41" s="1215">
        <v>20.081514957387938</v>
      </c>
      <c r="E41" s="1215">
        <v>8.064273558578293</v>
      </c>
      <c r="F41" s="1215">
        <v>-1.5</v>
      </c>
      <c r="G41" s="1215">
        <v>26.722611235071209</v>
      </c>
      <c r="H41" s="1215">
        <v>5.1616685840467813</v>
      </c>
      <c r="I41" s="1215">
        <v>-11.367156637547691</v>
      </c>
      <c r="J41" s="1215">
        <v>-1.0465992712388186</v>
      </c>
      <c r="K41" s="1827">
        <v>0.41870651099485806</v>
      </c>
      <c r="L41" s="123"/>
      <c r="M41" s="127"/>
      <c r="N41" s="123"/>
      <c r="O41" s="123"/>
      <c r="P41" s="123"/>
    </row>
    <row r="42" spans="2:25" ht="20.100000000000001" customHeight="1">
      <c r="B42" s="417"/>
      <c r="C42" s="418" t="s">
        <v>388</v>
      </c>
      <c r="D42" s="1828">
        <v>0.71033567156063082</v>
      </c>
      <c r="E42" s="1828">
        <v>3.7410999999999999</v>
      </c>
      <c r="F42" s="1828">
        <v>4.9685157869012704</v>
      </c>
      <c r="G42" s="1828">
        <v>1.2727017155928326</v>
      </c>
      <c r="H42" s="1828">
        <v>4.5516872152678021</v>
      </c>
      <c r="I42" s="1828">
        <v>10.664216608887488</v>
      </c>
      <c r="J42" s="1828" t="s">
        <v>1429</v>
      </c>
      <c r="K42" s="1829" t="s">
        <v>1430</v>
      </c>
      <c r="L42" s="123"/>
      <c r="M42" s="127"/>
      <c r="N42" s="123"/>
      <c r="O42" s="123"/>
      <c r="P42" s="123"/>
    </row>
    <row r="43" spans="2:25" ht="20.100000000000001" customHeight="1">
      <c r="B43" s="417"/>
      <c r="C43" s="418" t="s">
        <v>387</v>
      </c>
      <c r="D43" s="1828">
        <v>2.1</v>
      </c>
      <c r="E43" s="1828">
        <v>0</v>
      </c>
      <c r="F43" s="1828">
        <v>4.7758000000000003</v>
      </c>
      <c r="G43" s="1828">
        <v>2.2574000000000001</v>
      </c>
      <c r="H43" s="1828">
        <v>4.160828767123288</v>
      </c>
      <c r="I43" s="1828">
        <v>10.185529347429092</v>
      </c>
      <c r="J43" s="1828" t="s">
        <v>1431</v>
      </c>
      <c r="K43" s="1829" t="s">
        <v>1432</v>
      </c>
      <c r="L43" s="123"/>
      <c r="M43" s="127"/>
      <c r="N43" s="123"/>
      <c r="O43" s="123"/>
      <c r="P43" s="123"/>
    </row>
    <row r="44" spans="2:25" ht="20.100000000000001" customHeight="1">
      <c r="B44" s="417"/>
      <c r="C44" s="418" t="s">
        <v>386</v>
      </c>
      <c r="D44" s="1828">
        <v>0.6364510804822362</v>
      </c>
      <c r="E44" s="1828">
        <v>2.9626000000000001</v>
      </c>
      <c r="F44" s="1828">
        <v>4.5187192718019418</v>
      </c>
      <c r="G44" s="1828">
        <v>0.34559453310159571</v>
      </c>
      <c r="H44" s="1828">
        <v>4.1223589310193738</v>
      </c>
      <c r="I44" s="1828">
        <v>6.992068185213566</v>
      </c>
      <c r="J44" s="1828" t="s">
        <v>1433</v>
      </c>
      <c r="K44" s="1829" t="s">
        <v>1434</v>
      </c>
      <c r="L44" s="123"/>
      <c r="M44" s="127"/>
      <c r="N44" s="123"/>
      <c r="O44" s="123"/>
      <c r="P44" s="123"/>
    </row>
    <row r="45" spans="2:25" ht="20.100000000000001" customHeight="1">
      <c r="B45" s="417"/>
      <c r="C45" s="418" t="s">
        <v>385</v>
      </c>
      <c r="D45" s="1828">
        <v>6.15</v>
      </c>
      <c r="E45" s="1828">
        <v>6.49</v>
      </c>
      <c r="F45" s="1828">
        <v>6.60176688176995</v>
      </c>
      <c r="G45" s="1828">
        <v>6.0117202188965875</v>
      </c>
      <c r="H45" s="1828">
        <v>4.6500000000000004</v>
      </c>
      <c r="I45" s="1828">
        <v>7.4065960507324</v>
      </c>
      <c r="J45" s="1828" t="s">
        <v>1435</v>
      </c>
      <c r="K45" s="1829" t="s">
        <v>1442</v>
      </c>
      <c r="L45" s="123"/>
      <c r="M45" s="127"/>
      <c r="N45" s="123"/>
      <c r="O45" s="123"/>
      <c r="P45" s="123"/>
    </row>
    <row r="46" spans="2:25" ht="20.100000000000001" customHeight="1">
      <c r="B46" s="417"/>
      <c r="C46" s="418" t="s">
        <v>384</v>
      </c>
      <c r="D46" s="1828">
        <v>11.33</v>
      </c>
      <c r="E46" s="1828">
        <v>12.47</v>
      </c>
      <c r="F46" s="1828">
        <v>12.134092700177552</v>
      </c>
      <c r="G46" s="1828">
        <v>10.109165203675886</v>
      </c>
      <c r="H46" s="1828">
        <v>8.4348018971758574</v>
      </c>
      <c r="I46" s="1828">
        <v>11.620299693912473</v>
      </c>
      <c r="J46" s="1828" t="s">
        <v>1436</v>
      </c>
      <c r="K46" s="1829" t="s">
        <v>1443</v>
      </c>
      <c r="L46" s="123"/>
      <c r="M46" s="127"/>
      <c r="N46" s="123"/>
      <c r="O46" s="123"/>
      <c r="P46" s="123"/>
    </row>
    <row r="47" spans="2:25" ht="20.100000000000001" customHeight="1">
      <c r="B47" s="417"/>
      <c r="C47" s="418" t="s">
        <v>383</v>
      </c>
      <c r="D47" s="1828">
        <v>9.89</v>
      </c>
      <c r="E47" s="1828">
        <v>10.47</v>
      </c>
      <c r="F47" s="1828">
        <v>9.5652932561843897</v>
      </c>
      <c r="G47" s="1828">
        <v>8.5048589199702214</v>
      </c>
      <c r="H47" s="1828">
        <v>6.864127077806029</v>
      </c>
      <c r="I47" s="1828">
        <v>9.5417696777585999</v>
      </c>
      <c r="J47" s="1828" t="s">
        <v>1437</v>
      </c>
      <c r="K47" s="1829" t="s">
        <v>1438</v>
      </c>
      <c r="L47" s="123"/>
      <c r="M47" s="127"/>
      <c r="N47" s="123"/>
      <c r="O47" s="123"/>
      <c r="P47" s="123"/>
    </row>
    <row r="48" spans="2:25" ht="20.100000000000001" customHeight="1">
      <c r="B48" s="417"/>
      <c r="C48" s="418" t="s">
        <v>208</v>
      </c>
      <c r="D48" s="1215">
        <v>2299.80759813133</v>
      </c>
      <c r="E48" s="1215">
        <v>2742.1</v>
      </c>
      <c r="F48" s="1215">
        <v>3235.06</v>
      </c>
      <c r="G48" s="1215">
        <v>3839.7274096063534</v>
      </c>
      <c r="H48" s="1215">
        <v>4662.7293025787203</v>
      </c>
      <c r="I48" s="1215">
        <v>5082.7693021731202</v>
      </c>
      <c r="J48" s="1215">
        <v>4830.0679292633567</v>
      </c>
      <c r="K48" s="1827">
        <v>5336.7350258347024</v>
      </c>
      <c r="L48" s="123"/>
      <c r="M48" s="127"/>
      <c r="N48" s="123"/>
      <c r="O48" s="123"/>
      <c r="P48" s="123"/>
    </row>
    <row r="49" spans="2:19" ht="20.100000000000001" customHeight="1">
      <c r="B49" s="417"/>
      <c r="C49" s="418" t="s">
        <v>209</v>
      </c>
      <c r="D49" s="1215">
        <v>1959</v>
      </c>
      <c r="E49" s="1215">
        <v>2399.8000000000002</v>
      </c>
      <c r="F49" s="1215">
        <v>2866.19</v>
      </c>
      <c r="G49" s="1215">
        <v>3209.7910302869382</v>
      </c>
      <c r="H49" s="1215">
        <v>4084.8101881419466</v>
      </c>
      <c r="I49" s="1215">
        <v>4621.0956963277404</v>
      </c>
      <c r="J49" s="1215">
        <v>4588.804946420948</v>
      </c>
      <c r="K49" s="1827">
        <v>4769.2202261249813</v>
      </c>
      <c r="L49" s="412"/>
      <c r="M49" s="413"/>
      <c r="N49" s="123"/>
      <c r="O49" s="123"/>
      <c r="P49" s="123"/>
    </row>
    <row r="50" spans="2:19" ht="20.100000000000001" customHeight="1">
      <c r="B50" s="417"/>
      <c r="C50" s="418" t="s">
        <v>210</v>
      </c>
      <c r="D50" s="1215">
        <v>1582.7</v>
      </c>
      <c r="E50" s="1215">
        <v>1212.4000000000001</v>
      </c>
      <c r="F50" s="1215">
        <v>1259.02</v>
      </c>
      <c r="G50" s="1215">
        <v>1362.35</v>
      </c>
      <c r="H50" s="1215">
        <v>2883.41</v>
      </c>
      <c r="I50" s="1215">
        <v>2009.47</v>
      </c>
      <c r="J50" s="1215">
        <v>2801.57</v>
      </c>
      <c r="K50" s="1827">
        <v>2121.87</v>
      </c>
      <c r="L50" s="123"/>
      <c r="M50" s="127"/>
      <c r="N50" s="123"/>
      <c r="O50" s="123"/>
      <c r="P50" s="123"/>
    </row>
    <row r="51" spans="2:19" ht="20.100000000000001" customHeight="1">
      <c r="B51" s="417"/>
      <c r="C51" s="418" t="s">
        <v>211</v>
      </c>
      <c r="D51" s="1215">
        <v>60.342604547107037</v>
      </c>
      <c r="E51" s="1215">
        <v>41.52658357059321</v>
      </c>
      <c r="F51" s="1215">
        <v>40.620048214164747</v>
      </c>
      <c r="G51" s="1215">
        <v>46.1</v>
      </c>
      <c r="H51" s="1830">
        <v>93.77</v>
      </c>
      <c r="I51" s="1830">
        <v>59.14</v>
      </c>
      <c r="J51" s="1830">
        <v>92.57</v>
      </c>
      <c r="K51" s="1831">
        <v>63.11</v>
      </c>
      <c r="L51" s="123"/>
      <c r="M51" s="127"/>
      <c r="N51" s="123"/>
      <c r="O51" s="123"/>
      <c r="P51" s="123"/>
    </row>
    <row r="52" spans="2:19" s="15" customFormat="1" ht="20.100000000000001" customHeight="1">
      <c r="B52" s="416" t="s">
        <v>212</v>
      </c>
      <c r="C52" s="612" t="s">
        <v>382</v>
      </c>
      <c r="D52" s="2921"/>
      <c r="E52" s="2922"/>
      <c r="F52" s="2922"/>
      <c r="G52" s="2922"/>
      <c r="H52" s="2922"/>
      <c r="I52" s="614"/>
      <c r="J52" s="614"/>
      <c r="K52" s="615"/>
      <c r="L52" s="126"/>
      <c r="M52" s="126"/>
      <c r="N52" s="126"/>
      <c r="O52" s="126"/>
      <c r="P52" s="126"/>
    </row>
    <row r="53" spans="2:19" s="15" customFormat="1" ht="20.100000000000001" customHeight="1">
      <c r="B53" s="417"/>
      <c r="C53" s="418" t="s">
        <v>213</v>
      </c>
      <c r="D53" s="419">
        <v>26.246544164497077</v>
      </c>
      <c r="E53" s="419">
        <v>18.628887646456278</v>
      </c>
      <c r="F53" s="419">
        <v>15.541704232840942</v>
      </c>
      <c r="G53" s="419">
        <v>0.19657912309705239</v>
      </c>
      <c r="H53" s="420">
        <v>16.045987668078169</v>
      </c>
      <c r="I53" s="420">
        <v>14.350799039730646</v>
      </c>
      <c r="J53" s="420">
        <v>23</v>
      </c>
      <c r="K53" s="616">
        <v>-16.100000000000001</v>
      </c>
      <c r="L53" s="126"/>
      <c r="M53" s="126"/>
      <c r="N53" s="126"/>
      <c r="O53" s="126"/>
      <c r="P53" s="126"/>
      <c r="Q53" s="126"/>
      <c r="R53" s="126"/>
      <c r="S53" s="126"/>
    </row>
    <row r="54" spans="2:19" s="15" customFormat="1" ht="20.100000000000001" customHeight="1">
      <c r="B54" s="417"/>
      <c r="C54" s="418" t="s">
        <v>214</v>
      </c>
      <c r="D54" s="419">
        <v>39.301618214562019</v>
      </c>
      <c r="E54" s="419">
        <v>29.863680626663296</v>
      </c>
      <c r="F54" s="419">
        <v>2.1316682116536896</v>
      </c>
      <c r="G54" s="419">
        <v>-1.7221736886549053</v>
      </c>
      <c r="H54" s="419">
        <v>9.6526807443117377</v>
      </c>
      <c r="I54" s="419">
        <v>8.320439283481889</v>
      </c>
      <c r="J54" s="419">
        <v>18.2</v>
      </c>
      <c r="K54" s="617">
        <v>13</v>
      </c>
      <c r="L54" s="126"/>
      <c r="M54" s="126"/>
      <c r="N54" s="126"/>
      <c r="O54" s="227"/>
      <c r="P54" s="227"/>
      <c r="Q54" s="227"/>
      <c r="R54" s="126"/>
      <c r="S54" s="126"/>
    </row>
    <row r="55" spans="2:19" s="15" customFormat="1" ht="20.100000000000001" customHeight="1">
      <c r="B55" s="417"/>
      <c r="C55" s="418" t="s">
        <v>215</v>
      </c>
      <c r="D55" s="419">
        <v>283.71069999999997</v>
      </c>
      <c r="E55" s="419">
        <v>390.89870000000002</v>
      </c>
      <c r="F55" s="419">
        <v>452.97</v>
      </c>
      <c r="G55" s="419">
        <v>613.21</v>
      </c>
      <c r="H55" s="419">
        <v>800.32006738585005</v>
      </c>
      <c r="I55" s="419">
        <v>984.28524726089995</v>
      </c>
      <c r="J55" s="419">
        <v>823.82</v>
      </c>
      <c r="K55" s="617">
        <v>992.19</v>
      </c>
      <c r="N55" s="126"/>
      <c r="O55" s="126"/>
      <c r="P55" s="126"/>
      <c r="Q55" s="126"/>
      <c r="R55" s="126"/>
      <c r="S55" s="126"/>
    </row>
    <row r="56" spans="2:19" s="15" customFormat="1" ht="20.100000000000001" customHeight="1">
      <c r="B56" s="417"/>
      <c r="C56" s="418" t="s">
        <v>416</v>
      </c>
      <c r="D56" s="419">
        <v>413.97800000000001</v>
      </c>
      <c r="E56" s="419">
        <v>525.35</v>
      </c>
      <c r="F56" s="419">
        <v>594.62030000000004</v>
      </c>
      <c r="G56" s="419">
        <v>813.97392514284002</v>
      </c>
      <c r="H56" s="419">
        <v>934.14710000000002</v>
      </c>
      <c r="I56" s="419">
        <v>1027.2970854013899</v>
      </c>
      <c r="J56" s="419" t="s">
        <v>442</v>
      </c>
      <c r="K56" s="617" t="s">
        <v>443</v>
      </c>
      <c r="L56" s="226"/>
      <c r="M56" s="125"/>
      <c r="N56" s="125"/>
      <c r="O56" s="126"/>
      <c r="P56" s="126"/>
    </row>
    <row r="57" spans="2:19" s="15" customFormat="1" ht="20.100000000000001" customHeight="1">
      <c r="B57" s="417"/>
      <c r="C57" s="418" t="s">
        <v>216</v>
      </c>
      <c r="D57" s="419">
        <v>19.907983408775323</v>
      </c>
      <c r="E57" s="419">
        <v>21.028016879119985</v>
      </c>
      <c r="F57" s="419">
        <v>21.758928315498217</v>
      </c>
      <c r="G57" s="419">
        <v>21.634780521326025</v>
      </c>
      <c r="H57" s="419">
        <v>22.825356464976462</v>
      </c>
      <c r="I57" s="419">
        <v>23.01121126777225</v>
      </c>
      <c r="J57" s="419" t="s">
        <v>73</v>
      </c>
      <c r="K57" s="617" t="s">
        <v>73</v>
      </c>
      <c r="L57" s="126"/>
      <c r="M57" s="126"/>
      <c r="N57" s="125"/>
      <c r="O57" s="126"/>
      <c r="P57" s="126"/>
    </row>
    <row r="58" spans="2:19" s="15" customFormat="1" ht="20.100000000000001" customHeight="1">
      <c r="B58" s="417"/>
      <c r="C58" s="418" t="s">
        <v>217</v>
      </c>
      <c r="D58" s="419">
        <v>16.853749615291651</v>
      </c>
      <c r="E58" s="419">
        <v>20.165793579499862</v>
      </c>
      <c r="F58" s="419">
        <v>18.565185823438306</v>
      </c>
      <c r="G58" s="419">
        <v>20.168453819197403</v>
      </c>
      <c r="H58" s="419">
        <v>19.783904077262729</v>
      </c>
      <c r="I58" s="419">
        <v>19.817573859309846</v>
      </c>
      <c r="J58" s="419" t="s">
        <v>73</v>
      </c>
      <c r="K58" s="617" t="s">
        <v>73</v>
      </c>
      <c r="L58" s="126"/>
      <c r="M58" s="126"/>
      <c r="N58" s="125"/>
      <c r="O58" s="126"/>
      <c r="P58" s="126"/>
    </row>
    <row r="59" spans="2:19" s="15" customFormat="1" ht="20.100000000000001" customHeight="1">
      <c r="B59" s="417"/>
      <c r="C59" s="418" t="s">
        <v>218</v>
      </c>
      <c r="D59" s="419">
        <v>6.7838663915406174</v>
      </c>
      <c r="E59" s="419">
        <v>7.8332659798097977</v>
      </c>
      <c r="F59" s="419">
        <v>6.2598304403385905</v>
      </c>
      <c r="G59" s="419">
        <v>4.8638342486075699</v>
      </c>
      <c r="H59" s="419">
        <v>5.3500105136291838</v>
      </c>
      <c r="I59" s="419">
        <v>4.4597988353805107</v>
      </c>
      <c r="J59" s="419" t="s">
        <v>73</v>
      </c>
      <c r="K59" s="617" t="s">
        <v>73</v>
      </c>
      <c r="L59" s="126"/>
      <c r="M59" s="126"/>
      <c r="N59"/>
      <c r="O59"/>
      <c r="P59" s="126"/>
    </row>
    <row r="60" spans="2:19" s="15" customFormat="1" ht="20.100000000000001" customHeight="1">
      <c r="B60" s="417"/>
      <c r="C60" s="418" t="s">
        <v>219</v>
      </c>
      <c r="D60" s="419">
        <v>9.2199330041210299</v>
      </c>
      <c r="E60" s="419">
        <v>11.310892238781694</v>
      </c>
      <c r="F60" s="419">
        <v>11.73816712838358</v>
      </c>
      <c r="G60" s="419">
        <v>15.769059693090703</v>
      </c>
      <c r="H60" s="419">
        <v>18.710862380466697</v>
      </c>
      <c r="I60" s="419">
        <v>20.287745170330549</v>
      </c>
      <c r="J60" s="419" t="s">
        <v>73</v>
      </c>
      <c r="K60" s="617" t="s">
        <v>73</v>
      </c>
      <c r="L60" s="126"/>
      <c r="M60" s="126"/>
      <c r="N60" s="126"/>
      <c r="O60" s="126"/>
      <c r="P60" s="126"/>
    </row>
    <row r="61" spans="2:19" s="15" customFormat="1" ht="20.100000000000001" customHeight="1" thickBot="1">
      <c r="B61" s="421"/>
      <c r="C61" s="618" t="s">
        <v>220</v>
      </c>
      <c r="D61" s="619">
        <v>13.453341107605954</v>
      </c>
      <c r="E61" s="619">
        <v>15.201359393364292</v>
      </c>
      <c r="F61" s="619">
        <v>15.408789949475196</v>
      </c>
      <c r="G61" s="619">
        <v>20.931755109483817</v>
      </c>
      <c r="H61" s="619">
        <v>21.839634595573916</v>
      </c>
      <c r="I61" s="619">
        <v>21.174290218049279</v>
      </c>
      <c r="J61" s="619" t="s">
        <v>73</v>
      </c>
      <c r="K61" s="620" t="s">
        <v>73</v>
      </c>
      <c r="L61" s="126"/>
      <c r="M61" s="126"/>
      <c r="N61" s="126"/>
      <c r="O61" s="126"/>
      <c r="P61" s="126"/>
    </row>
    <row r="62" spans="2:19" s="15" customFormat="1" ht="20.100000000000001" customHeight="1" thickTop="1">
      <c r="B62" s="422"/>
      <c r="C62" s="423" t="s">
        <v>381</v>
      </c>
      <c r="D62" s="424"/>
      <c r="E62" s="424"/>
      <c r="F62" s="424"/>
      <c r="G62" s="424"/>
      <c r="H62" s="424"/>
      <c r="I62" s="123"/>
      <c r="J62" s="425"/>
      <c r="K62" s="425"/>
      <c r="L62" s="126"/>
      <c r="M62" s="126"/>
      <c r="N62" s="126"/>
      <c r="O62" s="126"/>
      <c r="P62" s="126"/>
    </row>
    <row r="63" spans="2:19" s="15" customFormat="1" ht="20.100000000000001" customHeight="1">
      <c r="B63" s="422"/>
      <c r="C63" s="426" t="s">
        <v>504</v>
      </c>
      <c r="D63" s="123"/>
      <c r="E63" s="123"/>
      <c r="F63" s="123"/>
      <c r="G63" s="123"/>
      <c r="H63" s="123"/>
      <c r="I63" s="123"/>
      <c r="J63" s="123"/>
      <c r="K63" s="123"/>
      <c r="L63" s="126"/>
      <c r="M63" s="126"/>
      <c r="N63" s="126"/>
      <c r="O63" s="126"/>
      <c r="P63" s="126"/>
    </row>
    <row r="64" spans="2:19" ht="20.100000000000001" customHeight="1">
      <c r="C64" s="426" t="s">
        <v>440</v>
      </c>
      <c r="D64" s="427"/>
      <c r="E64" s="427"/>
      <c r="F64" s="427"/>
      <c r="G64" s="427"/>
      <c r="H64" s="427"/>
      <c r="I64" s="427"/>
      <c r="J64" s="428"/>
      <c r="K64" s="428"/>
      <c r="L64" s="123"/>
      <c r="M64" s="123"/>
      <c r="N64" s="123"/>
      <c r="O64" s="123"/>
      <c r="P64" s="123"/>
    </row>
    <row r="65" spans="3:12">
      <c r="C65" s="429" t="s">
        <v>444</v>
      </c>
      <c r="D65" s="430"/>
      <c r="E65" s="430"/>
      <c r="F65" s="430"/>
      <c r="G65" s="430"/>
      <c r="H65" s="430"/>
      <c r="I65" s="430"/>
      <c r="J65" s="430"/>
      <c r="K65" s="430"/>
    </row>
    <row r="66" spans="3:12">
      <c r="C66" s="429" t="s">
        <v>438</v>
      </c>
      <c r="D66" s="123"/>
      <c r="E66" s="127"/>
      <c r="F66" s="127"/>
      <c r="G66" s="127"/>
      <c r="H66" s="123"/>
      <c r="I66" s="123"/>
      <c r="J66" s="123"/>
      <c r="K66" s="123"/>
      <c r="L66" s="123"/>
    </row>
    <row r="67" spans="3:12">
      <c r="C67" s="123"/>
      <c r="D67" s="123"/>
      <c r="E67" s="123"/>
      <c r="F67" s="123"/>
      <c r="G67" s="123"/>
      <c r="H67" s="123"/>
      <c r="I67" s="123"/>
      <c r="J67" s="123"/>
      <c r="K67" s="123"/>
      <c r="L67" s="123"/>
    </row>
    <row r="68" spans="3:12">
      <c r="C68" s="2919"/>
      <c r="D68" s="2919"/>
      <c r="E68" s="2919"/>
      <c r="F68" s="2919"/>
      <c r="G68" s="2919"/>
      <c r="H68" s="2919"/>
      <c r="I68" s="2919"/>
      <c r="J68" s="2919"/>
      <c r="K68" s="2919"/>
      <c r="L68" s="2919"/>
    </row>
    <row r="69" spans="3:12">
      <c r="C69" s="2919"/>
      <c r="D69" s="2919"/>
      <c r="E69" s="2919"/>
      <c r="F69" s="2919"/>
      <c r="G69" s="2919"/>
      <c r="H69" s="2919"/>
      <c r="I69" s="2919"/>
      <c r="J69" s="2919"/>
      <c r="K69" s="2919"/>
      <c r="L69" s="2919"/>
    </row>
  </sheetData>
  <mergeCells count="12">
    <mergeCell ref="C68:L68"/>
    <mergeCell ref="C69:L69"/>
    <mergeCell ref="B1:K1"/>
    <mergeCell ref="B2:K2"/>
    <mergeCell ref="D52:H52"/>
    <mergeCell ref="J4:K4"/>
    <mergeCell ref="C4:C5"/>
    <mergeCell ref="D6:H6"/>
    <mergeCell ref="D17:H17"/>
    <mergeCell ref="D26:H26"/>
    <mergeCell ref="D36:H36"/>
    <mergeCell ref="D4:I4"/>
  </mergeCells>
  <pageMargins left="0.7" right="0.27" top="0.44" bottom="0.75" header="0.3" footer="0.3"/>
  <pageSetup paperSize="9" scale="58"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2"/>
  <sheetViews>
    <sheetView showGridLines="0" topLeftCell="A37" zoomScale="90" zoomScaleNormal="90" workbookViewId="0">
      <selection activeCell="D57" sqref="D57"/>
    </sheetView>
  </sheetViews>
  <sheetFormatPr defaultColWidth="9.109375" defaultRowHeight="15.6"/>
  <cols>
    <col min="1" max="1" width="9.109375" style="71"/>
    <col min="2" max="2" width="8.88671875" style="71" customWidth="1"/>
    <col min="3" max="3" width="48.109375" style="71" customWidth="1"/>
    <col min="4" max="4" width="13.33203125" style="71" customWidth="1"/>
    <col min="5" max="5" width="16.44140625" style="71" customWidth="1"/>
    <col min="6" max="6" width="14.44140625" style="71" customWidth="1"/>
    <col min="7" max="7" width="15.5546875" style="71" customWidth="1"/>
    <col min="8" max="8" width="14.6640625" style="71" customWidth="1"/>
    <col min="9" max="9" width="11" style="71" customWidth="1"/>
    <col min="10" max="10" width="9.44140625" style="71" customWidth="1"/>
    <col min="11" max="11" width="10.44140625" style="71" bestFit="1" customWidth="1"/>
    <col min="12" max="16384" width="9.109375" style="71"/>
  </cols>
  <sheetData>
    <row r="1" spans="1:11">
      <c r="B1" s="3046" t="s">
        <v>1691</v>
      </c>
      <c r="C1" s="3046"/>
      <c r="D1" s="3046"/>
      <c r="E1" s="3046"/>
      <c r="F1" s="3046"/>
      <c r="G1" s="3046"/>
      <c r="H1" s="3046"/>
      <c r="I1" s="3046"/>
      <c r="J1" s="3046"/>
      <c r="K1" s="2137"/>
    </row>
    <row r="2" spans="1:11" ht="18" customHeight="1">
      <c r="B2" s="3096" t="s">
        <v>1690</v>
      </c>
      <c r="C2" s="3096"/>
      <c r="D2" s="3096"/>
      <c r="E2" s="3096"/>
      <c r="F2" s="3096"/>
      <c r="G2" s="3096"/>
      <c r="H2" s="3096"/>
      <c r="I2" s="3096"/>
      <c r="J2" s="3096"/>
      <c r="K2" s="2136"/>
    </row>
    <row r="3" spans="1:11" ht="16.2" thickBot="1">
      <c r="B3" s="3094" t="s">
        <v>126</v>
      </c>
      <c r="C3" s="3095"/>
      <c r="D3" s="3095"/>
      <c r="E3" s="3095"/>
      <c r="F3" s="3095"/>
      <c r="G3" s="3095"/>
      <c r="H3" s="3095"/>
      <c r="I3" s="3095"/>
      <c r="J3" s="3095"/>
    </row>
    <row r="4" spans="1:11" ht="16.5" customHeight="1" thickTop="1">
      <c r="A4" s="2123"/>
      <c r="B4" s="3107" t="s">
        <v>1684</v>
      </c>
      <c r="C4" s="3109" t="s">
        <v>1683</v>
      </c>
      <c r="D4" s="3110" t="s">
        <v>1473</v>
      </c>
      <c r="E4" s="3111"/>
      <c r="F4" s="3112" t="s">
        <v>1472</v>
      </c>
      <c r="G4" s="3111"/>
      <c r="H4" s="2879" t="s">
        <v>434</v>
      </c>
      <c r="I4" s="3092" t="s">
        <v>757</v>
      </c>
      <c r="J4" s="3093"/>
    </row>
    <row r="5" spans="1:11" ht="19.5" customHeight="1">
      <c r="A5" s="2123"/>
      <c r="B5" s="3108"/>
      <c r="C5" s="3099"/>
      <c r="D5" s="2091" t="s">
        <v>66</v>
      </c>
      <c r="E5" s="2135" t="s">
        <v>506</v>
      </c>
      <c r="F5" s="2091" t="s">
        <v>66</v>
      </c>
      <c r="G5" s="2135" t="s">
        <v>506</v>
      </c>
      <c r="H5" s="2135" t="s">
        <v>506</v>
      </c>
      <c r="I5" s="2091" t="s">
        <v>221</v>
      </c>
      <c r="J5" s="2090" t="s">
        <v>432</v>
      </c>
    </row>
    <row r="6" spans="1:11" s="2108" customFormat="1" ht="31.2">
      <c r="A6" s="2132"/>
      <c r="B6" s="2880">
        <v>1</v>
      </c>
      <c r="C6" s="2134" t="s">
        <v>1682</v>
      </c>
      <c r="D6" s="2111">
        <v>361859.72350149998</v>
      </c>
      <c r="E6" s="2111">
        <v>193393.31962589998</v>
      </c>
      <c r="F6" s="2111">
        <v>419907.12356629997</v>
      </c>
      <c r="G6" s="2111">
        <v>266162.84002360003</v>
      </c>
      <c r="H6" s="2111">
        <v>204548.79464160002</v>
      </c>
      <c r="I6" s="2110">
        <v>37.627732198022869</v>
      </c>
      <c r="J6" s="2109">
        <v>-23.14900358612676</v>
      </c>
    </row>
    <row r="7" spans="1:11">
      <c r="A7" s="2123"/>
      <c r="B7" s="2881">
        <v>111</v>
      </c>
      <c r="C7" s="2105" t="s">
        <v>1670</v>
      </c>
      <c r="D7" s="2072">
        <v>219057.3190051</v>
      </c>
      <c r="E7" s="2072">
        <v>113176.2832697</v>
      </c>
      <c r="F7" s="2072">
        <v>266027.18638879998</v>
      </c>
      <c r="G7" s="2072">
        <v>171374.9417346</v>
      </c>
      <c r="H7" s="2072">
        <v>134469.0095624</v>
      </c>
      <c r="I7" s="2088">
        <v>51.423016186361338</v>
      </c>
      <c r="J7" s="2087">
        <v>-21.535197502418068</v>
      </c>
    </row>
    <row r="8" spans="1:11">
      <c r="A8" s="2123"/>
      <c r="B8" s="2882">
        <v>112</v>
      </c>
      <c r="C8" s="2103" t="s">
        <v>1669</v>
      </c>
      <c r="D8" s="2086">
        <v>14633.8670652</v>
      </c>
      <c r="E8" s="2086">
        <v>7212.3736081000006</v>
      </c>
      <c r="F8" s="2086">
        <v>19079.264721400003</v>
      </c>
      <c r="G8" s="2086">
        <v>11249.611418</v>
      </c>
      <c r="H8" s="2133">
        <v>7682.0586430000003</v>
      </c>
      <c r="I8" s="2085">
        <v>55.976548488363086</v>
      </c>
      <c r="J8" s="2084">
        <v>-31.712675597769703</v>
      </c>
    </row>
    <row r="9" spans="1:11">
      <c r="A9" s="2123"/>
      <c r="B9" s="2883">
        <v>113</v>
      </c>
      <c r="C9" s="2099" t="s">
        <v>1668</v>
      </c>
      <c r="D9" s="2064">
        <v>128168.53743119999</v>
      </c>
      <c r="E9" s="2064">
        <v>73004.662748100003</v>
      </c>
      <c r="F9" s="2064">
        <v>134800.6724561</v>
      </c>
      <c r="G9" s="2064">
        <v>83538.286871000004</v>
      </c>
      <c r="H9" s="2064">
        <v>62397.726436099998</v>
      </c>
      <c r="I9" s="2083">
        <v>14.428700478003575</v>
      </c>
      <c r="J9" s="2082">
        <v>-25.306432806726452</v>
      </c>
    </row>
    <row r="10" spans="1:11" s="2108" customFormat="1" ht="31.5" customHeight="1">
      <c r="A10" s="2132"/>
      <c r="B10" s="2880">
        <v>2</v>
      </c>
      <c r="C10" s="2112" t="s">
        <v>1681</v>
      </c>
      <c r="D10" s="2111">
        <v>326277.6159414</v>
      </c>
      <c r="E10" s="2111">
        <v>155944.62106870001</v>
      </c>
      <c r="F10" s="2111">
        <v>504078.82225540001</v>
      </c>
      <c r="G10" s="2111">
        <v>253497.52936660001</v>
      </c>
      <c r="H10" s="2111">
        <v>247184.11121060001</v>
      </c>
      <c r="I10" s="2110">
        <v>62.556122570539905</v>
      </c>
      <c r="J10" s="2109">
        <v>-2.4905245316492741</v>
      </c>
    </row>
    <row r="11" spans="1:11">
      <c r="A11" s="2123"/>
      <c r="B11" s="2881">
        <v>211</v>
      </c>
      <c r="C11" s="2105" t="s">
        <v>1670</v>
      </c>
      <c r="D11" s="2072">
        <v>113956.5001953</v>
      </c>
      <c r="E11" s="2072">
        <v>57182.861082099997</v>
      </c>
      <c r="F11" s="2072">
        <v>135014.565405</v>
      </c>
      <c r="G11" s="2072">
        <v>74730.01785969999</v>
      </c>
      <c r="H11" s="2072">
        <v>61336.6951845</v>
      </c>
      <c r="I11" s="2088">
        <v>30.686042015992786</v>
      </c>
      <c r="J11" s="2087">
        <v>-17.92227950533205</v>
      </c>
    </row>
    <row r="12" spans="1:11">
      <c r="A12" s="2123"/>
      <c r="B12" s="2882">
        <v>212</v>
      </c>
      <c r="C12" s="2103" t="s">
        <v>1669</v>
      </c>
      <c r="D12" s="2086">
        <v>36696.095567300006</v>
      </c>
      <c r="E12" s="2086">
        <v>18322.293012900001</v>
      </c>
      <c r="F12" s="2086">
        <v>34524.563553699998</v>
      </c>
      <c r="G12" s="2086">
        <v>23102.034365700001</v>
      </c>
      <c r="H12" s="2086">
        <v>10369.5768383</v>
      </c>
      <c r="I12" s="2085">
        <v>26.087026058554862</v>
      </c>
      <c r="J12" s="2084">
        <v>-55.114009986514901</v>
      </c>
    </row>
    <row r="13" spans="1:11">
      <c r="A13" s="2123"/>
      <c r="B13" s="2883">
        <v>213</v>
      </c>
      <c r="C13" s="2099" t="s">
        <v>1668</v>
      </c>
      <c r="D13" s="2064">
        <v>175625.02017879998</v>
      </c>
      <c r="E13" s="2064">
        <v>80439.466973600007</v>
      </c>
      <c r="F13" s="2064">
        <v>334539.69329670002</v>
      </c>
      <c r="G13" s="2064">
        <v>155665.47714129998</v>
      </c>
      <c r="H13" s="2064">
        <v>175477.83918779998</v>
      </c>
      <c r="I13" s="2083">
        <v>93.518782505593848</v>
      </c>
      <c r="J13" s="2082">
        <v>12.727524696125148</v>
      </c>
    </row>
    <row r="14" spans="1:11" s="2108" customFormat="1" ht="33.75" customHeight="1">
      <c r="A14" s="2132"/>
      <c r="B14" s="2880">
        <v>3</v>
      </c>
      <c r="C14" s="2112" t="s">
        <v>1680</v>
      </c>
      <c r="D14" s="2111">
        <v>221068.16608720002</v>
      </c>
      <c r="E14" s="2111">
        <v>119546.06076950001</v>
      </c>
      <c r="F14" s="2111">
        <v>252263.98379279999</v>
      </c>
      <c r="G14" s="2111">
        <v>148164.5463058</v>
      </c>
      <c r="H14" s="2111">
        <v>126380.2939607</v>
      </c>
      <c r="I14" s="2110">
        <v>23.939296160899914</v>
      </c>
      <c r="J14" s="2109">
        <v>-14.70274292214212</v>
      </c>
    </row>
    <row r="15" spans="1:11">
      <c r="A15" s="2123"/>
      <c r="B15" s="2881">
        <v>311</v>
      </c>
      <c r="C15" s="2105" t="s">
        <v>1670</v>
      </c>
      <c r="D15" s="2072">
        <v>152534.3482836</v>
      </c>
      <c r="E15" s="2072">
        <v>83529.839003200002</v>
      </c>
      <c r="F15" s="2072">
        <v>170350.1432736</v>
      </c>
      <c r="G15" s="2072">
        <v>100178.206739</v>
      </c>
      <c r="H15" s="2072">
        <v>89071.6807004</v>
      </c>
      <c r="I15" s="2088">
        <v>19.931042528601317</v>
      </c>
      <c r="J15" s="2087">
        <v>-11.086768669693271</v>
      </c>
    </row>
    <row r="16" spans="1:11">
      <c r="A16" s="2123"/>
      <c r="B16" s="2882">
        <v>312</v>
      </c>
      <c r="C16" s="2103" t="s">
        <v>1669</v>
      </c>
      <c r="D16" s="2086">
        <v>33215.919362699999</v>
      </c>
      <c r="E16" s="2086">
        <v>17284.376356099998</v>
      </c>
      <c r="F16" s="2086">
        <v>39746.9371102</v>
      </c>
      <c r="G16" s="2086">
        <v>23462.705334099999</v>
      </c>
      <c r="H16" s="2086">
        <v>17550.952073200002</v>
      </c>
      <c r="I16" s="2085">
        <v>35.74516575380833</v>
      </c>
      <c r="J16" s="2084">
        <v>-25.196383693691239</v>
      </c>
    </row>
    <row r="17" spans="1:10">
      <c r="A17" s="2123"/>
      <c r="B17" s="2883">
        <v>313</v>
      </c>
      <c r="C17" s="2099" t="s">
        <v>1668</v>
      </c>
      <c r="D17" s="2064">
        <v>35317.898440999998</v>
      </c>
      <c r="E17" s="2064">
        <v>18731.845410099999</v>
      </c>
      <c r="F17" s="2064">
        <v>42166.903408999999</v>
      </c>
      <c r="G17" s="2064">
        <v>24523.634232799999</v>
      </c>
      <c r="H17" s="2064">
        <v>19757.661187199999</v>
      </c>
      <c r="I17" s="2083">
        <v>30.919478011371648</v>
      </c>
      <c r="J17" s="2082">
        <v>-19.43420375771867</v>
      </c>
    </row>
    <row r="18" spans="1:10" s="88" customFormat="1">
      <c r="A18" s="2131"/>
      <c r="B18" s="2884">
        <v>4</v>
      </c>
      <c r="C18" s="2116" t="s">
        <v>1679</v>
      </c>
      <c r="D18" s="2130">
        <v>138542.15528889999</v>
      </c>
      <c r="E18" s="2130">
        <v>73749.862654100012</v>
      </c>
      <c r="F18" s="2130">
        <v>177754.27100899999</v>
      </c>
      <c r="G18" s="2130">
        <v>120613.1607888</v>
      </c>
      <c r="H18" s="2130">
        <v>92751.152488100008</v>
      </c>
      <c r="I18" s="2110">
        <v>63.543573436193633</v>
      </c>
      <c r="J18" s="2109">
        <v>-23.100305239067431</v>
      </c>
    </row>
    <row r="19" spans="1:10">
      <c r="A19" s="2123"/>
      <c r="B19" s="2881">
        <v>411</v>
      </c>
      <c r="C19" s="2105" t="s">
        <v>1670</v>
      </c>
      <c r="D19" s="2072">
        <v>88368.071646199998</v>
      </c>
      <c r="E19" s="2072">
        <v>46151.6134876</v>
      </c>
      <c r="F19" s="2072">
        <v>123244.01172730001</v>
      </c>
      <c r="G19" s="2072">
        <v>83061.322409500004</v>
      </c>
      <c r="H19" s="2072">
        <v>66785.897512900003</v>
      </c>
      <c r="I19" s="2088">
        <v>79.974904738307572</v>
      </c>
      <c r="J19" s="2087">
        <v>-19.594468790613096</v>
      </c>
    </row>
    <row r="20" spans="1:10">
      <c r="A20" s="2123"/>
      <c r="B20" s="2882">
        <v>412</v>
      </c>
      <c r="C20" s="2103" t="s">
        <v>1669</v>
      </c>
      <c r="D20" s="2086">
        <v>3431.8909435999999</v>
      </c>
      <c r="E20" s="2086">
        <v>1947.3339470000001</v>
      </c>
      <c r="F20" s="2086">
        <v>3949.4383821000001</v>
      </c>
      <c r="G20" s="2086">
        <v>2703.9362776999997</v>
      </c>
      <c r="H20" s="2086">
        <v>2522.0314040999997</v>
      </c>
      <c r="I20" s="2085">
        <v>38.853239931733171</v>
      </c>
      <c r="J20" s="2084">
        <v>-6.7274097803344146</v>
      </c>
    </row>
    <row r="21" spans="1:10">
      <c r="A21" s="2123"/>
      <c r="B21" s="2883">
        <v>413</v>
      </c>
      <c r="C21" s="2099" t="s">
        <v>1668</v>
      </c>
      <c r="D21" s="2064">
        <v>46742.1926991</v>
      </c>
      <c r="E21" s="2064">
        <v>25650.9152196</v>
      </c>
      <c r="F21" s="2064">
        <v>50560.820899699997</v>
      </c>
      <c r="G21" s="2064">
        <v>34847.902101500003</v>
      </c>
      <c r="H21" s="2064">
        <v>23443.223570999999</v>
      </c>
      <c r="I21" s="2083">
        <v>35.854420020352862</v>
      </c>
      <c r="J21" s="2082">
        <v>-32.727016097789999</v>
      </c>
    </row>
    <row r="22" spans="1:10" s="2108" customFormat="1" ht="31.2">
      <c r="A22" s="2132"/>
      <c r="B22" s="2880">
        <v>5</v>
      </c>
      <c r="C22" s="2112" t="s">
        <v>1678</v>
      </c>
      <c r="D22" s="2111">
        <v>286103.7789332</v>
      </c>
      <c r="E22" s="2111">
        <v>152809.06070100001</v>
      </c>
      <c r="F22" s="2111">
        <v>304690.28436609998</v>
      </c>
      <c r="G22" s="2111">
        <v>193565.5810185</v>
      </c>
      <c r="H22" s="2111">
        <v>126744.1778448</v>
      </c>
      <c r="I22" s="2110">
        <v>26.671533828251114</v>
      </c>
      <c r="J22" s="2109">
        <v>-34.521324928791728</v>
      </c>
    </row>
    <row r="23" spans="1:10">
      <c r="A23" s="2123"/>
      <c r="B23" s="2881">
        <v>511</v>
      </c>
      <c r="C23" s="2105" t="s">
        <v>1670</v>
      </c>
      <c r="D23" s="2072">
        <v>191557.8210847</v>
      </c>
      <c r="E23" s="2072">
        <v>100802.68437280001</v>
      </c>
      <c r="F23" s="2072">
        <v>209293.36058559999</v>
      </c>
      <c r="G23" s="2072">
        <v>127469.1811382</v>
      </c>
      <c r="H23" s="2072">
        <v>98299.083717899994</v>
      </c>
      <c r="I23" s="2088">
        <v>26.45415341002122</v>
      </c>
      <c r="J23" s="2087">
        <v>-22.884039231941301</v>
      </c>
    </row>
    <row r="24" spans="1:10">
      <c r="A24" s="2123"/>
      <c r="B24" s="2882">
        <v>512</v>
      </c>
      <c r="C24" s="2103" t="s">
        <v>1669</v>
      </c>
      <c r="D24" s="2086">
        <v>41008.908722699998</v>
      </c>
      <c r="E24" s="2086">
        <v>22788.877348900001</v>
      </c>
      <c r="F24" s="2086">
        <v>38575.718056199999</v>
      </c>
      <c r="G24" s="2086">
        <v>27845.783815799998</v>
      </c>
      <c r="H24" s="2086">
        <v>10349.187160700001</v>
      </c>
      <c r="I24" s="2085">
        <v>22.190239516753074</v>
      </c>
      <c r="J24" s="2084">
        <v>-62.833916871724902</v>
      </c>
    </row>
    <row r="25" spans="1:10">
      <c r="A25" s="2123"/>
      <c r="B25" s="2883">
        <v>513</v>
      </c>
      <c r="C25" s="2099" t="s">
        <v>1668</v>
      </c>
      <c r="D25" s="2064">
        <v>53537.049125699996</v>
      </c>
      <c r="E25" s="2064">
        <v>29217.498979200001</v>
      </c>
      <c r="F25" s="2064">
        <v>56821.205724300002</v>
      </c>
      <c r="G25" s="2064">
        <v>38250.616064499998</v>
      </c>
      <c r="H25" s="2064">
        <v>18095.9069662</v>
      </c>
      <c r="I25" s="2083">
        <v>30.916804657820606</v>
      </c>
      <c r="J25" s="2082">
        <v>-52.691201271932918</v>
      </c>
    </row>
    <row r="26" spans="1:10" s="2108" customFormat="1" ht="31.2">
      <c r="A26" s="2132"/>
      <c r="B26" s="2880">
        <v>6</v>
      </c>
      <c r="C26" s="2112" t="s">
        <v>1677</v>
      </c>
      <c r="D26" s="2111">
        <v>92538.109913399996</v>
      </c>
      <c r="E26" s="2111">
        <v>52963.7074727</v>
      </c>
      <c r="F26" s="2111">
        <v>109265.10380899999</v>
      </c>
      <c r="G26" s="2111">
        <v>68537.141462</v>
      </c>
      <c r="H26" s="2111">
        <v>48668.625445599995</v>
      </c>
      <c r="I26" s="2110">
        <v>29.403972517081222</v>
      </c>
      <c r="J26" s="2109">
        <v>-28.989414487640953</v>
      </c>
    </row>
    <row r="27" spans="1:10">
      <c r="A27" s="2123"/>
      <c r="B27" s="2881">
        <v>611</v>
      </c>
      <c r="C27" s="2105" t="s">
        <v>1670</v>
      </c>
      <c r="D27" s="2072">
        <v>14549.1293009</v>
      </c>
      <c r="E27" s="2072">
        <v>7358.9043343999992</v>
      </c>
      <c r="F27" s="2072">
        <v>19473.795869000001</v>
      </c>
      <c r="G27" s="2072">
        <v>9746.8033570000007</v>
      </c>
      <c r="H27" s="2072">
        <v>11010.116978600001</v>
      </c>
      <c r="I27" s="2088">
        <v>32.449110819901648</v>
      </c>
      <c r="J27" s="2087">
        <v>12.961312292124049</v>
      </c>
    </row>
    <row r="28" spans="1:10">
      <c r="A28" s="2123"/>
      <c r="B28" s="2882">
        <v>612</v>
      </c>
      <c r="C28" s="2103" t="s">
        <v>1669</v>
      </c>
      <c r="D28" s="2086">
        <v>29642.452831900002</v>
      </c>
      <c r="E28" s="2086">
        <v>15692.7482325</v>
      </c>
      <c r="F28" s="2086">
        <v>34342.4726027</v>
      </c>
      <c r="G28" s="2086">
        <v>21878.108368900001</v>
      </c>
      <c r="H28" s="2086">
        <v>14541.583878399999</v>
      </c>
      <c r="I28" s="2085">
        <v>39.415404139282593</v>
      </c>
      <c r="J28" s="2084">
        <v>-33.533632646819513</v>
      </c>
    </row>
    <row r="29" spans="1:10">
      <c r="A29" s="2123"/>
      <c r="B29" s="2883">
        <v>613</v>
      </c>
      <c r="C29" s="2099" t="s">
        <v>1668</v>
      </c>
      <c r="D29" s="2064">
        <v>48346.527780600001</v>
      </c>
      <c r="E29" s="2064">
        <v>29912.0549058</v>
      </c>
      <c r="F29" s="2064">
        <v>55448.835337300006</v>
      </c>
      <c r="G29" s="2064">
        <v>36912.229736100002</v>
      </c>
      <c r="H29" s="2064">
        <v>23116.9245887</v>
      </c>
      <c r="I29" s="2083">
        <v>23.402520663809877</v>
      </c>
      <c r="J29" s="2082">
        <v>-37.373264216299162</v>
      </c>
    </row>
    <row r="30" spans="1:10" s="2108" customFormat="1" ht="31.2">
      <c r="A30" s="2132"/>
      <c r="B30" s="2880">
        <v>7</v>
      </c>
      <c r="C30" s="2112" t="s">
        <v>1676</v>
      </c>
      <c r="D30" s="2111">
        <v>107323.0835758</v>
      </c>
      <c r="E30" s="2111">
        <v>51386.085823199996</v>
      </c>
      <c r="F30" s="2111">
        <v>146785.47197310001</v>
      </c>
      <c r="G30" s="2111">
        <v>93606.458592399998</v>
      </c>
      <c r="H30" s="2111">
        <v>66466.572787600002</v>
      </c>
      <c r="I30" s="2110">
        <v>82.163044903759101</v>
      </c>
      <c r="J30" s="2109">
        <v>-28.993603874042417</v>
      </c>
    </row>
    <row r="31" spans="1:10">
      <c r="A31" s="2123"/>
      <c r="B31" s="2881">
        <v>711</v>
      </c>
      <c r="C31" s="2105" t="s">
        <v>1670</v>
      </c>
      <c r="D31" s="2072">
        <v>41343.868210100001</v>
      </c>
      <c r="E31" s="2072">
        <v>19498.176360199999</v>
      </c>
      <c r="F31" s="2072">
        <v>72973.901949300009</v>
      </c>
      <c r="G31" s="2072">
        <v>48066.988121800001</v>
      </c>
      <c r="H31" s="2072">
        <v>24939.486062799999</v>
      </c>
      <c r="I31" s="2088">
        <v>146.52042957163488</v>
      </c>
      <c r="J31" s="2087">
        <v>-48.115147136732915</v>
      </c>
    </row>
    <row r="32" spans="1:10">
      <c r="A32" s="2123"/>
      <c r="B32" s="2882">
        <v>712</v>
      </c>
      <c r="C32" s="2103" t="s">
        <v>1669</v>
      </c>
      <c r="D32" s="2086">
        <v>23338.9927995</v>
      </c>
      <c r="E32" s="2086">
        <v>9214.3742824000001</v>
      </c>
      <c r="F32" s="2086">
        <v>21652.486429099998</v>
      </c>
      <c r="G32" s="2086">
        <v>12888.712334399999</v>
      </c>
      <c r="H32" s="2086">
        <v>11490.2907514</v>
      </c>
      <c r="I32" s="2085">
        <v>39.876153707129113</v>
      </c>
      <c r="J32" s="2084">
        <v>-10.84997125172551</v>
      </c>
    </row>
    <row r="33" spans="1:18">
      <c r="A33" s="2123"/>
      <c r="B33" s="2883">
        <v>713</v>
      </c>
      <c r="C33" s="2099" t="s">
        <v>1668</v>
      </c>
      <c r="D33" s="2064">
        <v>42640.222566199998</v>
      </c>
      <c r="E33" s="2064">
        <v>22673.5351806</v>
      </c>
      <c r="F33" s="2064">
        <v>52159.083594699994</v>
      </c>
      <c r="G33" s="2064">
        <v>32650.758136200002</v>
      </c>
      <c r="H33" s="2064">
        <v>30036.795973400003</v>
      </c>
      <c r="I33" s="2083">
        <v>44.003825941253069</v>
      </c>
      <c r="J33" s="2082">
        <v>-8.00582379097008</v>
      </c>
    </row>
    <row r="34" spans="1:18" s="88" customFormat="1">
      <c r="A34" s="2131"/>
      <c r="B34" s="2884">
        <v>8</v>
      </c>
      <c r="C34" s="2116" t="s">
        <v>1675</v>
      </c>
      <c r="D34" s="2130">
        <v>6124.4379596000008</v>
      </c>
      <c r="E34" s="2130">
        <v>3850.4758210999998</v>
      </c>
      <c r="F34" s="2130">
        <v>5703.2920539999996</v>
      </c>
      <c r="G34" s="2130">
        <v>3317.1802671</v>
      </c>
      <c r="H34" s="2130">
        <v>6421.6206782999998</v>
      </c>
      <c r="I34" s="2110">
        <v>-13.850120836433366</v>
      </c>
      <c r="J34" s="2109">
        <v>93.586726111632586</v>
      </c>
    </row>
    <row r="35" spans="1:18">
      <c r="A35" s="2123"/>
      <c r="B35" s="2881">
        <v>811</v>
      </c>
      <c r="C35" s="2105" t="s">
        <v>1670</v>
      </c>
      <c r="D35" s="2072">
        <v>1183.1504740999999</v>
      </c>
      <c r="E35" s="2072">
        <v>518.11112900000001</v>
      </c>
      <c r="F35" s="2072">
        <v>2822.5478439000003</v>
      </c>
      <c r="G35" s="2072">
        <v>1157.2227931</v>
      </c>
      <c r="H35" s="2072">
        <v>2211.4408663000004</v>
      </c>
      <c r="I35" s="2088">
        <v>123.35416638000839</v>
      </c>
      <c r="J35" s="2087">
        <v>91.098972426556884</v>
      </c>
    </row>
    <row r="36" spans="1:18">
      <c r="A36" s="2123"/>
      <c r="B36" s="2882">
        <v>812</v>
      </c>
      <c r="C36" s="2103" t="s">
        <v>1669</v>
      </c>
      <c r="D36" s="2086">
        <v>4460.0285051000001</v>
      </c>
      <c r="E36" s="2086">
        <v>3261.3737228</v>
      </c>
      <c r="F36" s="2086">
        <v>2276.2295411</v>
      </c>
      <c r="G36" s="2086">
        <v>1834.2931695999998</v>
      </c>
      <c r="H36" s="2086">
        <v>4207.4596510000001</v>
      </c>
      <c r="I36" s="2085">
        <v>-43.757038429033614</v>
      </c>
      <c r="J36" s="2084">
        <v>129.37770912146567</v>
      </c>
    </row>
    <row r="37" spans="1:18">
      <c r="A37" s="2123"/>
      <c r="B37" s="2883">
        <v>813</v>
      </c>
      <c r="C37" s="2099" t="s">
        <v>1668</v>
      </c>
      <c r="D37" s="2064">
        <v>481.25898039999998</v>
      </c>
      <c r="E37" s="2064">
        <v>70.990969300000003</v>
      </c>
      <c r="F37" s="2064">
        <v>604.51466909999999</v>
      </c>
      <c r="G37" s="2064">
        <v>325.66430439999999</v>
      </c>
      <c r="H37" s="2064">
        <v>2.7201610000000001</v>
      </c>
      <c r="I37" s="2083">
        <v>358.74046743012985</v>
      </c>
      <c r="J37" s="2082">
        <v>-99.16473467824126</v>
      </c>
    </row>
    <row r="38" spans="1:18" ht="16.2" thickBot="1">
      <c r="A38" s="2123"/>
      <c r="B38" s="2129" t="s">
        <v>1674</v>
      </c>
      <c r="C38" s="2128" t="s">
        <v>1673</v>
      </c>
      <c r="D38" s="2096">
        <v>1539837.0712011</v>
      </c>
      <c r="E38" s="2096">
        <v>803643.1939361</v>
      </c>
      <c r="F38" s="2096">
        <v>1920448.3528256002</v>
      </c>
      <c r="G38" s="2096">
        <v>1147464.4378248001</v>
      </c>
      <c r="H38" s="2096">
        <v>919165.34905730002</v>
      </c>
      <c r="I38" s="2080">
        <v>42.782822835184533</v>
      </c>
      <c r="J38" s="2079">
        <v>-19.895962022167513</v>
      </c>
    </row>
    <row r="39" spans="1:18" s="2075" customFormat="1" ht="16.8" thickTop="1" thickBot="1">
      <c r="B39" s="2095"/>
      <c r="C39" s="2095"/>
      <c r="D39" s="2127"/>
      <c r="E39" s="2127"/>
      <c r="F39" s="2127"/>
      <c r="G39" s="2127"/>
      <c r="H39" s="2127"/>
      <c r="I39" s="2126"/>
      <c r="J39" s="2126"/>
      <c r="L39" s="95"/>
      <c r="M39" s="95"/>
      <c r="N39" s="95"/>
      <c r="O39" s="95"/>
      <c r="P39" s="95"/>
    </row>
    <row r="40" spans="1:18" s="2075" customFormat="1" ht="15.75" customHeight="1" thickTop="1">
      <c r="A40" s="2123"/>
      <c r="B40" s="3101" t="s">
        <v>1689</v>
      </c>
      <c r="C40" s="3102"/>
      <c r="D40" s="3102"/>
      <c r="E40" s="3102"/>
      <c r="F40" s="3102"/>
      <c r="G40" s="3102"/>
      <c r="H40" s="3103"/>
      <c r="I40" s="3092" t="s">
        <v>757</v>
      </c>
      <c r="J40" s="3093"/>
    </row>
    <row r="41" spans="1:18" ht="15.75" customHeight="1">
      <c r="A41" s="2123"/>
      <c r="B41" s="3104"/>
      <c r="C41" s="3084"/>
      <c r="D41" s="3084"/>
      <c r="E41" s="3084"/>
      <c r="F41" s="3084"/>
      <c r="G41" s="3084"/>
      <c r="H41" s="3091"/>
      <c r="I41" s="2091" t="s">
        <v>221</v>
      </c>
      <c r="J41" s="2090" t="s">
        <v>432</v>
      </c>
      <c r="K41" s="2089"/>
    </row>
    <row r="42" spans="1:18">
      <c r="A42" s="2123"/>
      <c r="B42" s="2885" t="s">
        <v>1670</v>
      </c>
      <c r="C42" s="2103"/>
      <c r="D42" s="2086">
        <v>822550.20819999999</v>
      </c>
      <c r="E42" s="2086">
        <v>428218.47303900006</v>
      </c>
      <c r="F42" s="2086">
        <v>999199.51304250001</v>
      </c>
      <c r="G42" s="2086">
        <v>615784.68415290012</v>
      </c>
      <c r="H42" s="2086">
        <v>488123.41058580001</v>
      </c>
      <c r="I42" s="2088">
        <v>43.801522569255781</v>
      </c>
      <c r="J42" s="2087">
        <v>-20.731479176478128</v>
      </c>
      <c r="K42" s="2121"/>
    </row>
    <row r="43" spans="1:18">
      <c r="A43" s="2123"/>
      <c r="B43" s="2885" t="s">
        <v>1669</v>
      </c>
      <c r="C43" s="2103"/>
      <c r="D43" s="2086">
        <v>186428.15579799999</v>
      </c>
      <c r="E43" s="2086">
        <v>95723.750510699989</v>
      </c>
      <c r="F43" s="2086">
        <v>194147.11039650001</v>
      </c>
      <c r="G43" s="2086">
        <v>124965.1850842</v>
      </c>
      <c r="H43" s="2086">
        <v>78713.140400100005</v>
      </c>
      <c r="I43" s="2085">
        <v>30.547731798527277</v>
      </c>
      <c r="J43" s="2084">
        <v>-37.01194428907214</v>
      </c>
      <c r="K43" s="2121"/>
    </row>
    <row r="44" spans="1:18">
      <c r="A44" s="2123"/>
      <c r="B44" s="2886" t="s">
        <v>1668</v>
      </c>
      <c r="C44" s="2099"/>
      <c r="D44" s="2064">
        <v>530858.70720299997</v>
      </c>
      <c r="E44" s="2064">
        <v>279700.9703863</v>
      </c>
      <c r="F44" s="2064">
        <v>727101.72938690009</v>
      </c>
      <c r="G44" s="2064">
        <v>406714.56858780002</v>
      </c>
      <c r="H44" s="2064">
        <v>352328.79807139991</v>
      </c>
      <c r="I44" s="2083">
        <v>45.410496083041572</v>
      </c>
      <c r="J44" s="2082">
        <v>-13.37197502052585</v>
      </c>
      <c r="K44" s="2121"/>
    </row>
    <row r="45" spans="1:18" ht="16.2" thickBot="1">
      <c r="A45" s="2123"/>
      <c r="B45" s="3105" t="s">
        <v>313</v>
      </c>
      <c r="C45" s="3081"/>
      <c r="D45" s="2061">
        <v>1539837.0712009999</v>
      </c>
      <c r="E45" s="2061">
        <v>803643.19393600011</v>
      </c>
      <c r="F45" s="2061">
        <v>1920448.3528259001</v>
      </c>
      <c r="G45" s="2061">
        <v>1147464.4378249003</v>
      </c>
      <c r="H45" s="2061">
        <v>919165.3490572999</v>
      </c>
      <c r="I45" s="2080">
        <v>42.782822835214752</v>
      </c>
      <c r="J45" s="2079">
        <v>-19.895962022174508</v>
      </c>
      <c r="K45" s="2121"/>
      <c r="L45" s="79"/>
      <c r="M45" s="79"/>
      <c r="N45" s="79"/>
      <c r="O45" s="79"/>
      <c r="P45" s="79"/>
      <c r="Q45" s="79"/>
      <c r="R45" s="79"/>
    </row>
    <row r="46" spans="1:18" s="2075" customFormat="1" ht="16.8" thickTop="1" thickBot="1">
      <c r="B46" s="2078"/>
      <c r="C46" s="2078"/>
      <c r="D46" s="2125"/>
      <c r="E46" s="2125"/>
      <c r="F46" s="2125"/>
      <c r="G46" s="2125"/>
      <c r="H46" s="2125"/>
      <c r="J46" s="71"/>
      <c r="L46" s="79"/>
      <c r="M46" s="79"/>
      <c r="N46" s="79"/>
      <c r="O46" s="79"/>
      <c r="P46" s="79"/>
      <c r="Q46" s="79"/>
      <c r="R46" s="79"/>
    </row>
    <row r="47" spans="1:18" ht="15.75" customHeight="1" thickTop="1">
      <c r="A47" s="2123"/>
      <c r="B47" s="3101" t="s">
        <v>1688</v>
      </c>
      <c r="C47" s="3102"/>
      <c r="D47" s="3102"/>
      <c r="E47" s="3102"/>
      <c r="F47" s="3102"/>
      <c r="G47" s="3102"/>
      <c r="H47" s="3106"/>
      <c r="I47" s="2075"/>
      <c r="J47"/>
      <c r="K47" s="2075"/>
      <c r="L47" s="79"/>
      <c r="M47" s="79"/>
      <c r="N47" s="79"/>
      <c r="O47" s="79"/>
      <c r="P47" s="79"/>
      <c r="Q47" s="79"/>
      <c r="R47" s="79"/>
    </row>
    <row r="48" spans="1:18">
      <c r="A48" s="2123"/>
      <c r="B48" s="3104"/>
      <c r="C48" s="3084"/>
      <c r="D48" s="3084"/>
      <c r="E48" s="3084"/>
      <c r="F48" s="3084"/>
      <c r="G48" s="3084"/>
      <c r="H48" s="3085"/>
      <c r="I48"/>
      <c r="J48"/>
      <c r="K48" s="2075"/>
    </row>
    <row r="49" spans="1:11">
      <c r="A49" s="2123"/>
      <c r="B49" s="2885" t="s">
        <v>1670</v>
      </c>
      <c r="C49" s="2069"/>
      <c r="D49" s="2072">
        <v>53.418002695470229</v>
      </c>
      <c r="E49" s="2072">
        <v>53.284651232061847</v>
      </c>
      <c r="F49" s="2072">
        <v>52.02949152848597</v>
      </c>
      <c r="G49" s="2072">
        <v>53.664816429532529</v>
      </c>
      <c r="H49" s="2071">
        <v>53.105070930537316</v>
      </c>
      <c r="I49" s="2121"/>
      <c r="J49" s="95"/>
      <c r="K49" s="2121"/>
    </row>
    <row r="50" spans="1:11">
      <c r="A50" s="2123"/>
      <c r="B50" s="2885" t="s">
        <v>1669</v>
      </c>
      <c r="C50" s="2069"/>
      <c r="D50" s="2086">
        <v>12.107005298462836</v>
      </c>
      <c r="E50" s="2086">
        <v>11.911225184633762</v>
      </c>
      <c r="F50" s="2086">
        <v>10.109467932882264</v>
      </c>
      <c r="G50" s="2086">
        <v>10.890549716824369</v>
      </c>
      <c r="H50" s="2124">
        <v>8.5635452294659018</v>
      </c>
      <c r="I50" s="2121"/>
      <c r="J50" s="2121"/>
      <c r="K50" s="2121"/>
    </row>
    <row r="51" spans="1:11">
      <c r="A51" s="2123"/>
      <c r="B51" s="2886" t="s">
        <v>1668</v>
      </c>
      <c r="C51" s="2065"/>
      <c r="D51" s="2064">
        <v>34.474992006066941</v>
      </c>
      <c r="E51" s="2064">
        <v>34.804123583304388</v>
      </c>
      <c r="F51" s="2064">
        <v>37.861040538631769</v>
      </c>
      <c r="G51" s="2064">
        <v>35.444633853643097</v>
      </c>
      <c r="H51" s="2063">
        <v>38.331383839996789</v>
      </c>
      <c r="I51" s="95"/>
      <c r="J51" s="2121"/>
      <c r="K51" s="2121"/>
    </row>
    <row r="52" spans="1:11" ht="16.2" thickBot="1">
      <c r="A52" s="2123"/>
      <c r="B52" s="3105" t="s">
        <v>313</v>
      </c>
      <c r="C52" s="3081"/>
      <c r="D52" s="2061">
        <v>100</v>
      </c>
      <c r="E52" s="2061">
        <v>100</v>
      </c>
      <c r="F52" s="2061">
        <v>100</v>
      </c>
      <c r="G52" s="2061">
        <v>100</v>
      </c>
      <c r="H52" s="2122">
        <v>100</v>
      </c>
      <c r="I52" s="2075"/>
      <c r="J52" s="2121"/>
      <c r="K52" s="2121"/>
    </row>
    <row r="53" spans="1:11" ht="16.2" thickTop="1">
      <c r="B53" s="2060" t="s">
        <v>1687</v>
      </c>
      <c r="D53" s="2120"/>
      <c r="E53" s="2120"/>
      <c r="F53" s="2120"/>
    </row>
    <row r="55" spans="1:11">
      <c r="D55" s="79"/>
      <c r="E55" s="79"/>
      <c r="F55" s="79"/>
      <c r="G55" s="79"/>
      <c r="H55" s="79"/>
    </row>
    <row r="56" spans="1:11">
      <c r="D56" s="79"/>
      <c r="E56" s="79"/>
      <c r="F56" s="79"/>
      <c r="G56" s="79"/>
      <c r="H56" s="79"/>
    </row>
    <row r="57" spans="1:11">
      <c r="D57" s="79"/>
      <c r="E57" s="79"/>
      <c r="F57" s="79"/>
      <c r="G57" s="79"/>
      <c r="H57" s="79"/>
    </row>
    <row r="58" spans="1:11">
      <c r="D58" s="79"/>
      <c r="E58" s="79"/>
      <c r="F58" s="79"/>
      <c r="G58" s="79"/>
      <c r="H58" s="79"/>
    </row>
    <row r="59" spans="1:11">
      <c r="D59" s="79"/>
      <c r="E59" s="79"/>
      <c r="F59" s="79"/>
      <c r="G59" s="79"/>
      <c r="H59" s="79"/>
    </row>
    <row r="60" spans="1:11">
      <c r="D60" s="79"/>
      <c r="E60" s="79"/>
      <c r="F60" s="79"/>
      <c r="G60" s="79"/>
      <c r="H60" s="79"/>
    </row>
    <row r="61" spans="1:11">
      <c r="D61" s="79"/>
      <c r="E61" s="79"/>
      <c r="F61" s="79"/>
      <c r="G61" s="79"/>
      <c r="H61" s="79"/>
    </row>
    <row r="62" spans="1:11">
      <c r="D62" s="79"/>
      <c r="E62" s="79"/>
      <c r="F62" s="79"/>
      <c r="G62" s="79"/>
      <c r="H62" s="79"/>
    </row>
  </sheetData>
  <mergeCells count="13">
    <mergeCell ref="B3:J3"/>
    <mergeCell ref="B1:J1"/>
    <mergeCell ref="B2:J2"/>
    <mergeCell ref="B4:B5"/>
    <mergeCell ref="C4:C5"/>
    <mergeCell ref="D4:E4"/>
    <mergeCell ref="F4:G4"/>
    <mergeCell ref="I4:J4"/>
    <mergeCell ref="I40:J40"/>
    <mergeCell ref="B40:H41"/>
    <mergeCell ref="B45:C45"/>
    <mergeCell ref="B52:C52"/>
    <mergeCell ref="B47:H48"/>
  </mergeCells>
  <pageMargins left="0.75" right="0.64" top="1.25" bottom="1.0900000000000001" header="0.5" footer="0.5"/>
  <pageSetup scale="58"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5"/>
  <sheetViews>
    <sheetView showGridLines="0" zoomScale="90" zoomScaleNormal="90" workbookViewId="0"/>
  </sheetViews>
  <sheetFormatPr defaultColWidth="14.44140625" defaultRowHeight="15" customHeight="1"/>
  <cols>
    <col min="1" max="1" width="7.5546875" style="1893" customWidth="1"/>
    <col min="2" max="2" width="6.109375" style="1893" customWidth="1"/>
    <col min="3" max="3" width="34.44140625" style="1893" customWidth="1"/>
    <col min="4" max="4" width="13" style="1893" customWidth="1"/>
    <col min="5" max="5" width="11.109375" style="1893" customWidth="1"/>
    <col min="6" max="6" width="11.5546875" style="1893" customWidth="1"/>
    <col min="7" max="7" width="12.109375" style="1893" customWidth="1"/>
    <col min="8" max="8" width="11" style="1893" customWidth="1"/>
    <col min="9" max="9" width="12.44140625" style="1893" customWidth="1"/>
    <col min="10" max="11" width="8.44140625" style="1893" customWidth="1"/>
    <col min="12" max="16384" width="14.44140625" style="1893"/>
  </cols>
  <sheetData>
    <row r="1" spans="1:11" ht="15.75" customHeight="1">
      <c r="A1" s="1896"/>
      <c r="B1" s="3046" t="s">
        <v>1709</v>
      </c>
      <c r="C1" s="3047"/>
      <c r="D1" s="3047"/>
      <c r="E1" s="3047"/>
      <c r="F1" s="3047"/>
      <c r="G1" s="3047"/>
      <c r="H1" s="3047"/>
      <c r="I1" s="3047"/>
      <c r="J1" s="1896"/>
      <c r="K1" s="1896"/>
    </row>
    <row r="2" spans="1:11" ht="15.75" customHeight="1">
      <c r="A2" s="1896"/>
      <c r="B2" s="3046" t="s">
        <v>1708</v>
      </c>
      <c r="C2" s="3047"/>
      <c r="D2" s="3047"/>
      <c r="E2" s="3047"/>
      <c r="F2" s="3047"/>
      <c r="G2" s="3047"/>
      <c r="H2" s="3047"/>
      <c r="I2" s="3047"/>
      <c r="J2" s="1896"/>
      <c r="K2" s="1896"/>
    </row>
    <row r="3" spans="1:11" ht="15.75" customHeight="1">
      <c r="A3" s="1896"/>
      <c r="B3" s="3046" t="s">
        <v>506</v>
      </c>
      <c r="C3" s="3047"/>
      <c r="D3" s="3047"/>
      <c r="E3" s="3047"/>
      <c r="F3" s="3047"/>
      <c r="G3" s="3047"/>
      <c r="H3" s="3047"/>
      <c r="I3" s="3047"/>
      <c r="J3" s="1896"/>
      <c r="K3" s="1896"/>
    </row>
    <row r="4" spans="1:11" ht="15.75" customHeight="1" thickBot="1">
      <c r="A4" s="1896"/>
      <c r="B4" s="3048" t="s">
        <v>1707</v>
      </c>
      <c r="C4" s="3048"/>
      <c r="D4" s="3048"/>
      <c r="E4" s="3048"/>
      <c r="F4" s="3048"/>
      <c r="G4" s="3048"/>
      <c r="H4" s="3048"/>
      <c r="I4" s="3048"/>
      <c r="J4" s="1896"/>
      <c r="K4" s="1896"/>
    </row>
    <row r="5" spans="1:11" ht="33" customHeight="1" thickTop="1">
      <c r="A5" s="1896"/>
      <c r="B5" s="3113" t="s">
        <v>127</v>
      </c>
      <c r="C5" s="3115" t="s">
        <v>1706</v>
      </c>
      <c r="D5" s="3058" t="s">
        <v>152</v>
      </c>
      <c r="E5" s="3056"/>
      <c r="F5" s="3056"/>
      <c r="G5" s="3058" t="s">
        <v>153</v>
      </c>
      <c r="H5" s="3056"/>
      <c r="I5" s="3057"/>
      <c r="J5" s="1896"/>
      <c r="K5" s="1896"/>
    </row>
    <row r="6" spans="1:11" ht="33" customHeight="1">
      <c r="A6" s="1896"/>
      <c r="B6" s="3114"/>
      <c r="C6" s="3065"/>
      <c r="D6" s="2159" t="s">
        <v>221</v>
      </c>
      <c r="E6" s="2159" t="s">
        <v>432</v>
      </c>
      <c r="F6" s="2160" t="s">
        <v>1705</v>
      </c>
      <c r="G6" s="2159" t="s">
        <v>221</v>
      </c>
      <c r="H6" s="2159" t="s">
        <v>432</v>
      </c>
      <c r="I6" s="2158" t="s">
        <v>1705</v>
      </c>
      <c r="J6" s="1896"/>
      <c r="K6" s="1896"/>
    </row>
    <row r="7" spans="1:11" ht="33" customHeight="1">
      <c r="A7" s="1896"/>
      <c r="B7" s="2153">
        <v>1</v>
      </c>
      <c r="C7" s="2157" t="s">
        <v>1704</v>
      </c>
      <c r="D7" s="2156">
        <v>4624.3752445</v>
      </c>
      <c r="E7" s="2156">
        <v>5485.2708898000001</v>
      </c>
      <c r="F7" s="2156">
        <v>18.616474654039084</v>
      </c>
      <c r="G7" s="2156">
        <v>192487.8945807</v>
      </c>
      <c r="H7" s="2156">
        <v>133039.44548630001</v>
      </c>
      <c r="I7" s="2155">
        <v>-30.884253383256986</v>
      </c>
      <c r="J7" s="2141"/>
      <c r="K7" s="2141"/>
    </row>
    <row r="8" spans="1:11" ht="33" customHeight="1">
      <c r="A8" s="1896"/>
      <c r="B8" s="2153">
        <v>2</v>
      </c>
      <c r="C8" s="2148" t="s">
        <v>1703</v>
      </c>
      <c r="D8" s="2151">
        <v>37553.994125099998</v>
      </c>
      <c r="E8" s="2151">
        <v>25538.0773964</v>
      </c>
      <c r="F8" s="2151">
        <v>-31.996374842773136</v>
      </c>
      <c r="G8" s="2151">
        <v>131018.2051657</v>
      </c>
      <c r="H8" s="2151">
        <v>106901.9402747</v>
      </c>
      <c r="I8" s="2150">
        <v>-18.406804505144859</v>
      </c>
      <c r="J8" s="2141"/>
      <c r="K8" s="2141"/>
    </row>
    <row r="9" spans="1:11" s="1910" customFormat="1" ht="33" customHeight="1">
      <c r="A9" s="1915"/>
      <c r="B9" s="2149">
        <v>3</v>
      </c>
      <c r="C9" s="2148" t="s">
        <v>1702</v>
      </c>
      <c r="D9" s="2151">
        <v>60045.070338099998</v>
      </c>
      <c r="E9" s="2151">
        <v>23284.069966299998</v>
      </c>
      <c r="F9" s="2151">
        <v>-61.222345422875271</v>
      </c>
      <c r="G9" s="2151">
        <v>401321.72996090003</v>
      </c>
      <c r="H9" s="2151">
        <v>343634.32116499997</v>
      </c>
      <c r="I9" s="2150">
        <v>-14.374354660915179</v>
      </c>
      <c r="J9" s="2141"/>
      <c r="K9" s="2141"/>
    </row>
    <row r="10" spans="1:11" ht="33" customHeight="1">
      <c r="A10" s="1896"/>
      <c r="B10" s="2153">
        <v>4</v>
      </c>
      <c r="C10" s="2148" t="s">
        <v>1701</v>
      </c>
      <c r="D10" s="2151">
        <v>2131.5858201000001</v>
      </c>
      <c r="E10" s="2151">
        <v>2220.8014770999998</v>
      </c>
      <c r="F10" s="2151">
        <v>4.185412389157972</v>
      </c>
      <c r="G10" s="2151">
        <v>125833.3700022</v>
      </c>
      <c r="H10" s="2151">
        <v>116443.8378358</v>
      </c>
      <c r="I10" s="2150">
        <v>-7.4618776928853103</v>
      </c>
      <c r="J10" s="2141"/>
      <c r="K10" s="2141"/>
    </row>
    <row r="11" spans="1:11" ht="33" customHeight="1">
      <c r="A11" s="1896"/>
      <c r="B11" s="2153">
        <v>5</v>
      </c>
      <c r="C11" s="2148" t="s">
        <v>1700</v>
      </c>
      <c r="D11" s="2151">
        <v>470.3022047</v>
      </c>
      <c r="E11" s="2151">
        <v>751.19160270000009</v>
      </c>
      <c r="F11" s="2151">
        <v>59.725299008363343</v>
      </c>
      <c r="G11" s="2151">
        <v>5201.5516706999997</v>
      </c>
      <c r="H11" s="2151">
        <v>4743.2203858000003</v>
      </c>
      <c r="I11" s="2150">
        <v>-8.8114338550503994</v>
      </c>
      <c r="J11" s="2141"/>
      <c r="K11" s="2141"/>
    </row>
    <row r="12" spans="1:11" ht="33" customHeight="1">
      <c r="A12" s="1896"/>
      <c r="B12" s="2153">
        <v>6</v>
      </c>
      <c r="C12" s="2148" t="s">
        <v>1699</v>
      </c>
      <c r="D12" s="2151">
        <v>410.60609950000003</v>
      </c>
      <c r="E12" s="2151">
        <v>532.02809400000001</v>
      </c>
      <c r="F12" s="2151">
        <v>29.571405453513002</v>
      </c>
      <c r="G12" s="2151">
        <v>15899.0807415</v>
      </c>
      <c r="H12" s="2151">
        <v>14714.4050422</v>
      </c>
      <c r="I12" s="2150">
        <v>-7.4512213539978056</v>
      </c>
      <c r="J12" s="2141"/>
      <c r="K12" s="2141"/>
    </row>
    <row r="13" spans="1:11" ht="33" customHeight="1">
      <c r="A13" s="1896"/>
      <c r="B13" s="2153">
        <v>7</v>
      </c>
      <c r="C13" s="2148" t="s">
        <v>1698</v>
      </c>
      <c r="D13" s="2151">
        <v>14.8514608</v>
      </c>
      <c r="E13" s="2151">
        <v>9.8984453000000006</v>
      </c>
      <c r="F13" s="2151">
        <v>-33.350359043468636</v>
      </c>
      <c r="G13" s="2151">
        <v>1120.0023359000002</v>
      </c>
      <c r="H13" s="2151">
        <v>776.72297249999997</v>
      </c>
      <c r="I13" s="2150">
        <v>-30.649879236559919</v>
      </c>
      <c r="J13" s="2141"/>
      <c r="K13" s="2141"/>
    </row>
    <row r="14" spans="1:11" ht="33" customHeight="1">
      <c r="A14" s="1896"/>
      <c r="B14" s="2153">
        <v>8</v>
      </c>
      <c r="C14" s="2148" t="s">
        <v>1697</v>
      </c>
      <c r="D14" s="2151">
        <v>213.75492499999999</v>
      </c>
      <c r="E14" s="2151">
        <v>758.48305889999995</v>
      </c>
      <c r="F14" s="2151">
        <v>254.8376997161586</v>
      </c>
      <c r="G14" s="2151">
        <v>15410.2065905</v>
      </c>
      <c r="H14" s="2151">
        <v>11021.883252600001</v>
      </c>
      <c r="I14" s="2150">
        <v>-28.476732690951</v>
      </c>
      <c r="J14" s="2141"/>
      <c r="K14" s="2141"/>
    </row>
    <row r="15" spans="1:11" ht="33" customHeight="1">
      <c r="A15" s="1896"/>
      <c r="B15" s="2153">
        <v>9</v>
      </c>
      <c r="C15" s="2148" t="s">
        <v>1696</v>
      </c>
      <c r="D15" s="2151">
        <v>6168.6172448999996</v>
      </c>
      <c r="E15" s="2151">
        <v>12752.0335531</v>
      </c>
      <c r="F15" s="2151">
        <v>106.7243443195141</v>
      </c>
      <c r="G15" s="2151">
        <v>34693.057586900002</v>
      </c>
      <c r="H15" s="2151">
        <v>27554.571549099997</v>
      </c>
      <c r="I15" s="2150">
        <v>-20.576122528028417</v>
      </c>
      <c r="J15" s="2141"/>
      <c r="K15" s="2141"/>
    </row>
    <row r="16" spans="1:11" ht="33" customHeight="1">
      <c r="A16" s="1896"/>
      <c r="B16" s="2153">
        <v>10</v>
      </c>
      <c r="C16" s="2148" t="s">
        <v>1695</v>
      </c>
      <c r="D16" s="2151">
        <v>1237.1674270999999</v>
      </c>
      <c r="E16" s="2151">
        <v>1303.6050023</v>
      </c>
      <c r="F16" s="2151">
        <v>5.3701361468701192</v>
      </c>
      <c r="G16" s="2151">
        <v>47661.677577099996</v>
      </c>
      <c r="H16" s="2151">
        <v>37985.007375300003</v>
      </c>
      <c r="I16" s="2150">
        <v>-20.302831737608294</v>
      </c>
      <c r="J16" s="2141"/>
      <c r="K16" s="2141"/>
    </row>
    <row r="17" spans="1:11" ht="33" customHeight="1">
      <c r="A17" s="1896"/>
      <c r="B17" s="2153">
        <v>11</v>
      </c>
      <c r="C17" s="2148" t="s">
        <v>1694</v>
      </c>
      <c r="D17" s="2154">
        <v>0</v>
      </c>
      <c r="E17" s="2154">
        <v>101.77549640000001</v>
      </c>
      <c r="F17" s="2154" t="s">
        <v>73</v>
      </c>
      <c r="G17" s="2154">
        <v>16746.433226100002</v>
      </c>
      <c r="H17" s="2154">
        <v>15554.685991299999</v>
      </c>
      <c r="I17" s="2150">
        <v>-7.1164242481355107</v>
      </c>
      <c r="J17" s="2141"/>
      <c r="K17" s="2141"/>
    </row>
    <row r="18" spans="1:11" ht="33" customHeight="1">
      <c r="A18" s="1896"/>
      <c r="B18" s="2153">
        <v>12</v>
      </c>
      <c r="C18" s="2148" t="s">
        <v>1693</v>
      </c>
      <c r="D18" s="2151">
        <v>0</v>
      </c>
      <c r="E18" s="2151">
        <v>0</v>
      </c>
      <c r="F18" s="2151" t="s">
        <v>73</v>
      </c>
      <c r="G18" s="2151">
        <v>7955.2806678999996</v>
      </c>
      <c r="H18" s="2151">
        <v>6109.9015006999998</v>
      </c>
      <c r="I18" s="2150">
        <v>-23.196908371142801</v>
      </c>
      <c r="J18" s="2141"/>
      <c r="K18" s="2141"/>
    </row>
    <row r="19" spans="1:11" ht="33" customHeight="1">
      <c r="A19" s="1896"/>
      <c r="B19" s="2152">
        <v>13</v>
      </c>
      <c r="C19" s="1972" t="s">
        <v>1692</v>
      </c>
      <c r="D19" s="2151">
        <v>18785.5864368</v>
      </c>
      <c r="E19" s="2151">
        <v>20633.431416799998</v>
      </c>
      <c r="F19" s="2151">
        <v>9.8365040996546416</v>
      </c>
      <c r="G19" s="2151">
        <v>142676.321131</v>
      </c>
      <c r="H19" s="2151">
        <v>93268.921978399987</v>
      </c>
      <c r="I19" s="2150">
        <v>-34.629011149815113</v>
      </c>
      <c r="J19" s="2141"/>
      <c r="K19" s="2141"/>
    </row>
    <row r="20" spans="1:11" s="1910" customFormat="1" ht="33" customHeight="1">
      <c r="A20" s="1915"/>
      <c r="B20" s="2149">
        <v>14</v>
      </c>
      <c r="C20" s="2148" t="s">
        <v>581</v>
      </c>
      <c r="D20" s="2147">
        <v>9.9999900034163147E-2</v>
      </c>
      <c r="E20" s="2147">
        <v>61.672133400003077</v>
      </c>
      <c r="F20" s="2147" t="s">
        <v>73</v>
      </c>
      <c r="G20" s="2147">
        <v>9439.6265877000988</v>
      </c>
      <c r="H20" s="2147">
        <v>7416.4842475999612</v>
      </c>
      <c r="I20" s="2146">
        <v>-21.432440375727435</v>
      </c>
      <c r="J20" s="2141"/>
      <c r="K20" s="2141"/>
    </row>
    <row r="21" spans="1:11" ht="33" customHeight="1" thickBot="1">
      <c r="A21" s="1896"/>
      <c r="B21" s="1989"/>
      <c r="C21" s="2145" t="s">
        <v>316</v>
      </c>
      <c r="D21" s="2143">
        <v>131656.01132650001</v>
      </c>
      <c r="E21" s="2143">
        <v>93432.338532499998</v>
      </c>
      <c r="F21" s="2144">
        <v>-29.032987106989982</v>
      </c>
      <c r="G21" s="2143">
        <v>1147464.4378248001</v>
      </c>
      <c r="H21" s="2143">
        <v>919165.34905730002</v>
      </c>
      <c r="I21" s="2142">
        <v>-19.895962022167513</v>
      </c>
      <c r="J21" s="2141"/>
      <c r="K21" s="2141"/>
    </row>
    <row r="22" spans="1:11" ht="23.25" customHeight="1" thickTop="1">
      <c r="A22" s="1896"/>
      <c r="B22" s="1896" t="s">
        <v>1447</v>
      </c>
      <c r="C22" s="1896"/>
      <c r="D22" s="2031"/>
      <c r="E22" s="2031"/>
      <c r="F22" s="2031"/>
      <c r="G22" s="2140"/>
      <c r="H22" s="2140"/>
      <c r="I22" s="2031"/>
      <c r="J22" s="1895"/>
      <c r="K22" s="1895"/>
    </row>
    <row r="23" spans="1:11" ht="15.75" customHeight="1">
      <c r="A23" s="1896"/>
      <c r="B23" s="1896"/>
      <c r="C23" s="1896"/>
      <c r="D23" s="1969"/>
      <c r="E23" s="1969"/>
      <c r="F23" s="1969"/>
      <c r="G23" s="1983"/>
      <c r="H23" s="1983"/>
      <c r="I23" s="1969"/>
      <c r="J23" s="1896"/>
      <c r="K23" s="1896"/>
    </row>
    <row r="24" spans="1:11" ht="15.75" customHeight="1">
      <c r="A24" s="1896"/>
      <c r="B24" s="1896"/>
      <c r="C24" s="1896"/>
      <c r="D24" s="2139"/>
      <c r="E24" s="2139"/>
      <c r="F24" s="2139"/>
      <c r="G24" s="2139"/>
      <c r="H24" s="2139"/>
      <c r="I24" s="2138"/>
      <c r="J24" s="1896"/>
      <c r="K24" s="1896"/>
    </row>
    <row r="25" spans="1:11" ht="15.75" customHeight="1">
      <c r="A25" s="1896"/>
      <c r="B25" s="1896"/>
      <c r="C25" s="1896"/>
      <c r="D25" s="1983"/>
      <c r="E25" s="1983"/>
      <c r="F25" s="1983"/>
      <c r="G25" s="1983"/>
      <c r="H25" s="1983"/>
      <c r="I25" s="1983"/>
      <c r="J25" s="1896"/>
      <c r="K25" s="1896"/>
    </row>
    <row r="26" spans="1:11" ht="15.75" customHeight="1">
      <c r="A26" s="1896"/>
      <c r="B26" s="1896"/>
      <c r="C26" s="1896"/>
      <c r="D26" s="1983"/>
      <c r="E26" s="1983"/>
      <c r="F26" s="1983"/>
      <c r="G26" s="1983"/>
      <c r="H26" s="1983"/>
      <c r="I26" s="1896"/>
      <c r="J26" s="1896"/>
      <c r="K26" s="1896"/>
    </row>
    <row r="27" spans="1:11" ht="15.75" customHeight="1">
      <c r="A27" s="1896"/>
      <c r="B27" s="1896"/>
      <c r="C27" s="1896"/>
      <c r="D27" s="1896"/>
      <c r="E27" s="1896"/>
      <c r="F27" s="1896"/>
      <c r="G27" s="1896"/>
      <c r="H27" s="1896"/>
      <c r="I27" s="1896"/>
      <c r="J27" s="1896"/>
      <c r="K27" s="1896"/>
    </row>
    <row r="28" spans="1:11" ht="15.75" customHeight="1">
      <c r="A28" s="1896"/>
      <c r="B28" s="1896"/>
      <c r="C28" s="1896"/>
      <c r="D28" s="1896"/>
      <c r="E28" s="1896"/>
      <c r="F28" s="1896"/>
      <c r="G28" s="1896"/>
      <c r="H28" s="1896"/>
      <c r="I28" s="1896"/>
      <c r="J28" s="1896"/>
      <c r="K28" s="1896"/>
    </row>
    <row r="29" spans="1:11" ht="15.75" customHeight="1">
      <c r="A29" s="1896"/>
      <c r="B29" s="1896"/>
      <c r="C29" s="1896"/>
      <c r="D29" s="1896"/>
      <c r="E29" s="1896"/>
      <c r="F29" s="1896"/>
      <c r="G29" s="1896"/>
      <c r="H29" s="1896"/>
      <c r="I29" s="1896"/>
      <c r="J29" s="1896"/>
      <c r="K29" s="1896"/>
    </row>
    <row r="30" spans="1:11" ht="15.75" customHeight="1">
      <c r="A30" s="1896"/>
      <c r="B30" s="1896"/>
      <c r="C30" s="1896"/>
      <c r="D30" s="1896"/>
      <c r="E30" s="1896"/>
      <c r="F30" s="1896"/>
      <c r="G30" s="1896"/>
      <c r="H30" s="1896"/>
      <c r="I30" s="1896"/>
      <c r="J30" s="1896"/>
      <c r="K30" s="1896"/>
    </row>
    <row r="31" spans="1:11" ht="15.75" customHeight="1">
      <c r="A31" s="1896"/>
      <c r="B31" s="1896"/>
      <c r="C31" s="1896"/>
      <c r="D31" s="1896"/>
      <c r="E31" s="1896"/>
      <c r="F31" s="1896"/>
      <c r="G31" s="1896"/>
      <c r="H31" s="1896"/>
      <c r="I31" s="1896"/>
      <c r="J31" s="1896"/>
      <c r="K31" s="1896"/>
    </row>
    <row r="32" spans="1:11" ht="15.75" customHeight="1">
      <c r="A32" s="1896"/>
      <c r="B32" s="1896"/>
      <c r="C32" s="1896"/>
      <c r="D32" s="1896"/>
      <c r="E32" s="1896"/>
      <c r="F32" s="1896"/>
      <c r="G32" s="1896"/>
      <c r="H32" s="1896"/>
      <c r="I32" s="1896"/>
      <c r="J32" s="1896"/>
      <c r="K32" s="1896"/>
    </row>
    <row r="33" spans="1:11" ht="15.75" customHeight="1">
      <c r="A33" s="1896"/>
      <c r="B33" s="1896"/>
      <c r="C33" s="1896"/>
      <c r="D33" s="1896"/>
      <c r="E33" s="1896"/>
      <c r="F33" s="1896"/>
      <c r="G33" s="1896"/>
      <c r="H33" s="1896"/>
      <c r="I33" s="1896"/>
      <c r="J33" s="1896"/>
      <c r="K33" s="1896"/>
    </row>
    <row r="34" spans="1:11" ht="15.75" customHeight="1">
      <c r="A34" s="1896"/>
      <c r="B34" s="1896"/>
      <c r="C34" s="1896"/>
      <c r="D34" s="1896"/>
      <c r="E34" s="1896"/>
      <c r="F34" s="1896"/>
      <c r="G34" s="1896"/>
      <c r="H34" s="1896"/>
      <c r="I34" s="1896"/>
      <c r="J34" s="1896"/>
      <c r="K34" s="1896"/>
    </row>
    <row r="35" spans="1:11" ht="15.75" customHeight="1">
      <c r="A35" s="1896"/>
      <c r="B35" s="1896"/>
      <c r="C35" s="1896"/>
      <c r="D35" s="1896"/>
      <c r="E35" s="1896"/>
      <c r="F35" s="1896"/>
      <c r="G35" s="1896"/>
      <c r="H35" s="1896"/>
      <c r="I35" s="1896"/>
      <c r="J35" s="1896"/>
      <c r="K35" s="1896"/>
    </row>
    <row r="36" spans="1:11" ht="15.75" customHeight="1">
      <c r="A36" s="1896"/>
      <c r="B36" s="1896"/>
      <c r="C36" s="1896"/>
      <c r="D36" s="1896"/>
      <c r="E36" s="1896"/>
      <c r="F36" s="1896"/>
      <c r="G36" s="1896"/>
      <c r="H36" s="1896"/>
      <c r="I36" s="1896"/>
      <c r="J36" s="1896"/>
      <c r="K36" s="1896"/>
    </row>
    <row r="37" spans="1:11" ht="15.75" customHeight="1">
      <c r="A37" s="1896"/>
      <c r="B37" s="1896"/>
      <c r="C37" s="1896"/>
      <c r="D37" s="1896"/>
      <c r="E37" s="1896"/>
      <c r="F37" s="1896"/>
      <c r="G37" s="1896"/>
      <c r="H37" s="1896"/>
      <c r="I37" s="1896"/>
      <c r="J37" s="1896"/>
      <c r="K37" s="1896"/>
    </row>
    <row r="38" spans="1:11" ht="15.75" customHeight="1">
      <c r="A38" s="1896"/>
      <c r="B38" s="1896"/>
      <c r="C38" s="1896"/>
      <c r="D38" s="1896"/>
      <c r="E38" s="1896"/>
      <c r="F38" s="1896"/>
      <c r="G38" s="1896"/>
      <c r="H38" s="1896"/>
      <c r="I38" s="1896"/>
      <c r="J38" s="1896"/>
      <c r="K38" s="1896"/>
    </row>
    <row r="39" spans="1:11" ht="15.75" customHeight="1">
      <c r="A39" s="1896"/>
      <c r="B39" s="1896"/>
      <c r="C39" s="1896"/>
      <c r="D39" s="1896"/>
      <c r="E39" s="1896"/>
      <c r="F39" s="1896"/>
      <c r="G39" s="1896"/>
      <c r="H39" s="1896"/>
      <c r="I39" s="1896"/>
      <c r="J39" s="1896"/>
      <c r="K39" s="1896"/>
    </row>
    <row r="40" spans="1:11" ht="15.75" customHeight="1">
      <c r="A40" s="1896"/>
      <c r="B40" s="1896"/>
      <c r="C40" s="1896"/>
      <c r="D40" s="1896"/>
      <c r="E40" s="1896"/>
      <c r="F40" s="1896"/>
      <c r="G40" s="1896"/>
      <c r="H40" s="1896"/>
      <c r="I40" s="1896"/>
      <c r="J40" s="1896"/>
      <c r="K40" s="1896"/>
    </row>
    <row r="41" spans="1:11" ht="15.75" customHeight="1">
      <c r="A41" s="1896"/>
      <c r="B41" s="1896"/>
      <c r="C41" s="1896"/>
      <c r="D41" s="1896"/>
      <c r="E41" s="1896"/>
      <c r="F41" s="1896"/>
      <c r="G41" s="1896"/>
      <c r="H41" s="1896"/>
      <c r="I41" s="1896"/>
      <c r="J41" s="1896"/>
      <c r="K41" s="1896"/>
    </row>
    <row r="42" spans="1:11" ht="15.75" customHeight="1">
      <c r="A42" s="1896"/>
      <c r="B42" s="1896"/>
      <c r="C42" s="1896"/>
      <c r="D42" s="1896"/>
      <c r="E42" s="1896"/>
      <c r="F42" s="1896"/>
      <c r="G42" s="1896"/>
      <c r="H42" s="1896"/>
      <c r="I42" s="1896"/>
      <c r="J42" s="1896"/>
      <c r="K42" s="1896"/>
    </row>
    <row r="43" spans="1:11" ht="15.75" customHeight="1">
      <c r="A43" s="1896"/>
      <c r="B43" s="1896"/>
      <c r="C43" s="1896"/>
      <c r="D43" s="1896"/>
      <c r="E43" s="1896"/>
      <c r="F43" s="1896"/>
      <c r="G43" s="1896"/>
      <c r="H43" s="1896"/>
      <c r="I43" s="1896"/>
      <c r="J43" s="1896"/>
      <c r="K43" s="1896"/>
    </row>
    <row r="44" spans="1:11" ht="15.75" customHeight="1">
      <c r="A44" s="1896"/>
      <c r="B44" s="1896"/>
      <c r="C44" s="1896"/>
      <c r="D44" s="1896"/>
      <c r="E44" s="1896"/>
      <c r="F44" s="1896"/>
      <c r="G44" s="1896"/>
      <c r="H44" s="1896"/>
      <c r="I44" s="1896"/>
      <c r="J44" s="1896"/>
      <c r="K44" s="1896"/>
    </row>
    <row r="45" spans="1:11" ht="15.75" customHeight="1">
      <c r="A45" s="1896"/>
      <c r="B45" s="1896"/>
      <c r="C45" s="1896"/>
      <c r="D45" s="1896"/>
      <c r="E45" s="1896"/>
      <c r="F45" s="1896"/>
      <c r="G45" s="1896"/>
      <c r="H45" s="1896"/>
      <c r="I45" s="1896"/>
      <c r="J45" s="1896"/>
      <c r="K45" s="1896"/>
    </row>
    <row r="46" spans="1:11" ht="15.75" customHeight="1">
      <c r="A46" s="1896"/>
      <c r="B46" s="1896"/>
      <c r="C46" s="1896"/>
      <c r="D46" s="1896"/>
      <c r="E46" s="1896"/>
      <c r="F46" s="1896"/>
      <c r="G46" s="1896"/>
      <c r="H46" s="1896"/>
      <c r="I46" s="1896"/>
      <c r="J46" s="1896"/>
      <c r="K46" s="1896"/>
    </row>
    <row r="47" spans="1:11" ht="15.75" customHeight="1">
      <c r="A47" s="1896"/>
      <c r="B47" s="1896"/>
      <c r="C47" s="1896"/>
      <c r="D47" s="1896"/>
      <c r="E47" s="1896"/>
      <c r="F47" s="1896"/>
      <c r="G47" s="1896"/>
      <c r="H47" s="1896"/>
      <c r="I47" s="1896"/>
      <c r="J47" s="1896"/>
      <c r="K47" s="1896"/>
    </row>
    <row r="48" spans="1:11" ht="15.75" customHeight="1">
      <c r="A48" s="1896"/>
      <c r="B48" s="1896"/>
      <c r="C48" s="1896"/>
      <c r="D48" s="1896"/>
      <c r="E48" s="1896"/>
      <c r="F48" s="1896"/>
      <c r="G48" s="1896"/>
      <c r="H48" s="1896"/>
      <c r="I48" s="1896"/>
      <c r="J48" s="1896"/>
      <c r="K48" s="1896"/>
    </row>
    <row r="49" spans="1:11" ht="15.75" customHeight="1">
      <c r="A49" s="1896"/>
      <c r="B49" s="1896"/>
      <c r="C49" s="1896"/>
      <c r="D49" s="1896"/>
      <c r="E49" s="1896"/>
      <c r="F49" s="1896"/>
      <c r="G49" s="1896"/>
      <c r="H49" s="1896"/>
      <c r="I49" s="1896"/>
      <c r="J49" s="1896"/>
      <c r="K49" s="1896"/>
    </row>
    <row r="50" spans="1:11" ht="15.75" customHeight="1">
      <c r="A50" s="1896"/>
      <c r="B50" s="1896"/>
      <c r="C50" s="1896"/>
      <c r="D50" s="1896"/>
      <c r="E50" s="1896"/>
      <c r="F50" s="1896"/>
      <c r="G50" s="1896"/>
      <c r="H50" s="1896"/>
      <c r="I50" s="1896"/>
      <c r="J50" s="1896"/>
      <c r="K50" s="1896"/>
    </row>
    <row r="51" spans="1:11" ht="15.75" customHeight="1">
      <c r="A51" s="1896"/>
      <c r="B51" s="1896"/>
      <c r="C51" s="1896"/>
      <c r="D51" s="1896"/>
      <c r="E51" s="1896"/>
      <c r="F51" s="1896"/>
      <c r="G51" s="1896"/>
      <c r="H51" s="1896"/>
      <c r="I51" s="1896"/>
      <c r="J51" s="1896"/>
      <c r="K51" s="1896"/>
    </row>
    <row r="52" spans="1:11" ht="15.75" customHeight="1">
      <c r="A52" s="1896"/>
      <c r="B52" s="1896"/>
      <c r="C52" s="1896"/>
      <c r="D52" s="1896"/>
      <c r="E52" s="1896"/>
      <c r="F52" s="1896"/>
      <c r="G52" s="1896"/>
      <c r="H52" s="1896"/>
      <c r="I52" s="1896"/>
      <c r="J52" s="1896"/>
      <c r="K52" s="1896"/>
    </row>
    <row r="53" spans="1:11" ht="15.75" customHeight="1">
      <c r="A53" s="1896"/>
      <c r="B53" s="1896"/>
      <c r="C53" s="1896"/>
      <c r="D53" s="1896"/>
      <c r="E53" s="1896"/>
      <c r="F53" s="1896"/>
      <c r="G53" s="1896"/>
      <c r="H53" s="1896"/>
      <c r="I53" s="1896"/>
      <c r="J53" s="1896"/>
      <c r="K53" s="1896"/>
    </row>
    <row r="54" spans="1:11" ht="15.75" customHeight="1">
      <c r="A54" s="1896"/>
      <c r="B54" s="1896"/>
      <c r="C54" s="1896"/>
      <c r="D54" s="1896"/>
      <c r="E54" s="1896"/>
      <c r="F54" s="1896"/>
      <c r="G54" s="1896"/>
      <c r="H54" s="1896"/>
      <c r="I54" s="1896"/>
      <c r="J54" s="1896"/>
      <c r="K54" s="1896"/>
    </row>
    <row r="55" spans="1:11" ht="15.75" customHeight="1">
      <c r="A55" s="1896"/>
      <c r="B55" s="1896"/>
      <c r="C55" s="1896"/>
      <c r="D55" s="1896"/>
      <c r="E55" s="1896"/>
      <c r="F55" s="1896"/>
      <c r="G55" s="1896"/>
      <c r="H55" s="1896"/>
      <c r="I55" s="1896"/>
      <c r="J55" s="1896"/>
      <c r="K55" s="1896"/>
    </row>
    <row r="56" spans="1:11" ht="15.75" customHeight="1">
      <c r="A56" s="1896"/>
      <c r="B56" s="1896"/>
      <c r="C56" s="1896"/>
      <c r="D56" s="1896"/>
      <c r="E56" s="1896"/>
      <c r="F56" s="1896"/>
      <c r="G56" s="1896"/>
      <c r="H56" s="1896"/>
      <c r="I56" s="1896"/>
      <c r="J56" s="1896"/>
      <c r="K56" s="1896"/>
    </row>
    <row r="57" spans="1:11" ht="15.75" customHeight="1">
      <c r="A57" s="1896"/>
      <c r="B57" s="1896"/>
      <c r="C57" s="1896"/>
      <c r="D57" s="1896"/>
      <c r="E57" s="1896"/>
      <c r="F57" s="1896"/>
      <c r="G57" s="1896"/>
      <c r="H57" s="1896"/>
      <c r="I57" s="1896"/>
      <c r="J57" s="1896"/>
      <c r="K57" s="1896"/>
    </row>
    <row r="58" spans="1:11" ht="15.75" customHeight="1">
      <c r="A58" s="1896"/>
      <c r="B58" s="1896"/>
      <c r="C58" s="1896"/>
      <c r="D58" s="1896"/>
      <c r="E58" s="1896"/>
      <c r="F58" s="1896"/>
      <c r="G58" s="1896"/>
      <c r="H58" s="1896"/>
      <c r="I58" s="1896"/>
      <c r="J58" s="1896"/>
      <c r="K58" s="1896"/>
    </row>
    <row r="59" spans="1:11" ht="15.75" customHeight="1">
      <c r="A59" s="1896"/>
      <c r="B59" s="1896"/>
      <c r="C59" s="1896"/>
      <c r="D59" s="1896"/>
      <c r="E59" s="1896"/>
      <c r="F59" s="1896"/>
      <c r="G59" s="1896"/>
      <c r="H59" s="1896"/>
      <c r="I59" s="1896"/>
      <c r="J59" s="1896"/>
      <c r="K59" s="1896"/>
    </row>
    <row r="60" spans="1:11" ht="15.75" customHeight="1">
      <c r="A60" s="1896"/>
      <c r="B60" s="1896"/>
      <c r="C60" s="1896"/>
      <c r="D60" s="1896"/>
      <c r="E60" s="1896"/>
      <c r="F60" s="1896"/>
      <c r="G60" s="1896"/>
      <c r="H60" s="1896"/>
      <c r="I60" s="1896"/>
      <c r="J60" s="1896"/>
      <c r="K60" s="1896"/>
    </row>
    <row r="61" spans="1:11" ht="15.75" customHeight="1">
      <c r="A61" s="1896"/>
      <c r="B61" s="1896"/>
      <c r="C61" s="1896"/>
      <c r="D61" s="1896"/>
      <c r="E61" s="1896"/>
      <c r="F61" s="1896"/>
      <c r="G61" s="1896"/>
      <c r="H61" s="1896"/>
      <c r="I61" s="1896"/>
      <c r="J61" s="1896"/>
      <c r="K61" s="1896"/>
    </row>
    <row r="62" spans="1:11" ht="15.75" customHeight="1">
      <c r="A62" s="1896"/>
      <c r="B62" s="1896"/>
      <c r="C62" s="1896"/>
      <c r="D62" s="1896"/>
      <c r="E62" s="1896"/>
      <c r="F62" s="1896"/>
      <c r="G62" s="1896"/>
      <c r="H62" s="1896"/>
      <c r="I62" s="1896"/>
      <c r="J62" s="1896"/>
      <c r="K62" s="1896"/>
    </row>
    <row r="63" spans="1:11" ht="15.75" customHeight="1">
      <c r="A63" s="1896"/>
      <c r="B63" s="1896"/>
      <c r="C63" s="1896"/>
      <c r="D63" s="1896"/>
      <c r="E63" s="1896"/>
      <c r="F63" s="1896"/>
      <c r="G63" s="1896"/>
      <c r="H63" s="1896"/>
      <c r="I63" s="1896"/>
      <c r="J63" s="1896"/>
      <c r="K63" s="1896"/>
    </row>
    <row r="64" spans="1:11" ht="15.75" customHeight="1">
      <c r="A64" s="1896"/>
      <c r="B64" s="1896"/>
      <c r="C64" s="1896"/>
      <c r="D64" s="1896"/>
      <c r="E64" s="1896"/>
      <c r="F64" s="1896"/>
      <c r="G64" s="1896"/>
      <c r="H64" s="1896"/>
      <c r="I64" s="1896"/>
      <c r="J64" s="1896"/>
      <c r="K64" s="1896"/>
    </row>
    <row r="65" spans="1:11" ht="15.75" customHeight="1">
      <c r="A65" s="1896"/>
      <c r="B65" s="1896"/>
      <c r="C65" s="1896"/>
      <c r="D65" s="1896"/>
      <c r="E65" s="1896"/>
      <c r="F65" s="1896"/>
      <c r="G65" s="1896"/>
      <c r="H65" s="1896"/>
      <c r="I65" s="1896"/>
      <c r="J65" s="1896"/>
      <c r="K65" s="1896"/>
    </row>
    <row r="66" spans="1:11" ht="15.75" customHeight="1">
      <c r="A66" s="1896"/>
      <c r="B66" s="1896"/>
      <c r="C66" s="1896"/>
      <c r="D66" s="1896"/>
      <c r="E66" s="1896"/>
      <c r="F66" s="1896"/>
      <c r="G66" s="1896"/>
      <c r="H66" s="1896"/>
      <c r="I66" s="1896"/>
      <c r="J66" s="1896"/>
      <c r="K66" s="1896"/>
    </row>
    <row r="67" spans="1:11" ht="15.75" customHeight="1">
      <c r="A67" s="1896"/>
      <c r="B67" s="1896"/>
      <c r="C67" s="1896"/>
      <c r="D67" s="1896"/>
      <c r="E67" s="1896"/>
      <c r="F67" s="1896"/>
      <c r="G67" s="1896"/>
      <c r="H67" s="1896"/>
      <c r="I67" s="1896"/>
      <c r="J67" s="1896"/>
      <c r="K67" s="1896"/>
    </row>
    <row r="68" spans="1:11" ht="15.75" customHeight="1">
      <c r="A68" s="1896"/>
      <c r="B68" s="1896"/>
      <c r="C68" s="1896"/>
      <c r="D68" s="1896"/>
      <c r="E68" s="1896"/>
      <c r="F68" s="1896"/>
      <c r="G68" s="1896"/>
      <c r="H68" s="1896"/>
      <c r="I68" s="1896"/>
      <c r="J68" s="1896"/>
      <c r="K68" s="1896"/>
    </row>
    <row r="69" spans="1:11" ht="15.75" customHeight="1">
      <c r="A69" s="1896"/>
      <c r="B69" s="1896"/>
      <c r="C69" s="1896"/>
      <c r="D69" s="1896"/>
      <c r="E69" s="1896"/>
      <c r="F69" s="1896"/>
      <c r="G69" s="1896"/>
      <c r="H69" s="1896"/>
      <c r="I69" s="1896"/>
      <c r="J69" s="1896"/>
      <c r="K69" s="1896"/>
    </row>
    <row r="70" spans="1:11" ht="15.75" customHeight="1">
      <c r="A70" s="1896"/>
      <c r="B70" s="1896"/>
      <c r="C70" s="1896"/>
      <c r="D70" s="1896"/>
      <c r="E70" s="1896"/>
      <c r="F70" s="1896"/>
      <c r="G70" s="1896"/>
      <c r="H70" s="1896"/>
      <c r="I70" s="1896"/>
      <c r="J70" s="1896"/>
      <c r="K70" s="1896"/>
    </row>
    <row r="71" spans="1:11" ht="15.75" customHeight="1">
      <c r="A71" s="1896"/>
      <c r="B71" s="1896"/>
      <c r="C71" s="1896"/>
      <c r="D71" s="1896"/>
      <c r="E71" s="1896"/>
      <c r="F71" s="1896"/>
      <c r="G71" s="1896"/>
      <c r="H71" s="1896"/>
      <c r="I71" s="1896"/>
      <c r="J71" s="1896"/>
      <c r="K71" s="1896"/>
    </row>
    <row r="72" spans="1:11" ht="15.75" customHeight="1">
      <c r="A72" s="1896"/>
      <c r="B72" s="1896"/>
      <c r="C72" s="1896"/>
      <c r="D72" s="1896"/>
      <c r="E72" s="1896"/>
      <c r="F72" s="1896"/>
      <c r="G72" s="1896"/>
      <c r="H72" s="1896"/>
      <c r="I72" s="1896"/>
      <c r="J72" s="1896"/>
      <c r="K72" s="1896"/>
    </row>
    <row r="73" spans="1:11" ht="15.75" customHeight="1">
      <c r="A73" s="1896"/>
      <c r="B73" s="1896"/>
      <c r="C73" s="1896"/>
      <c r="D73" s="1896"/>
      <c r="E73" s="1896"/>
      <c r="F73" s="1896"/>
      <c r="G73" s="1896"/>
      <c r="H73" s="1896"/>
      <c r="I73" s="1896"/>
      <c r="J73" s="1896"/>
      <c r="K73" s="1896"/>
    </row>
    <row r="74" spans="1:11" ht="15.75" customHeight="1">
      <c r="A74" s="1896"/>
      <c r="B74" s="1896"/>
      <c r="C74" s="1896"/>
      <c r="D74" s="1896"/>
      <c r="E74" s="1896"/>
      <c r="F74" s="1896"/>
      <c r="G74" s="1896"/>
      <c r="H74" s="1896"/>
      <c r="I74" s="1896"/>
      <c r="J74" s="1896"/>
      <c r="K74" s="1896"/>
    </row>
    <row r="75" spans="1:11" ht="15.75" customHeight="1">
      <c r="A75" s="1896"/>
      <c r="B75" s="1896"/>
      <c r="C75" s="1896"/>
      <c r="D75" s="1896"/>
      <c r="E75" s="1896"/>
      <c r="F75" s="1896"/>
      <c r="G75" s="1896"/>
      <c r="H75" s="1896"/>
      <c r="I75" s="1896"/>
      <c r="J75" s="1896"/>
      <c r="K75" s="1896"/>
    </row>
    <row r="76" spans="1:11" ht="15.75" customHeight="1">
      <c r="A76" s="1896"/>
      <c r="B76" s="1896"/>
      <c r="C76" s="1896"/>
      <c r="D76" s="1896"/>
      <c r="E76" s="1896"/>
      <c r="F76" s="1896"/>
      <c r="G76" s="1896"/>
      <c r="H76" s="1896"/>
      <c r="I76" s="1896"/>
      <c r="J76" s="1896"/>
      <c r="K76" s="1896"/>
    </row>
    <row r="77" spans="1:11" ht="15.75" customHeight="1">
      <c r="A77" s="1896"/>
      <c r="B77" s="1896"/>
      <c r="C77" s="1896"/>
      <c r="D77" s="1896"/>
      <c r="E77" s="1896"/>
      <c r="F77" s="1896"/>
      <c r="G77" s="1896"/>
      <c r="H77" s="1896"/>
      <c r="I77" s="1896"/>
      <c r="J77" s="1896"/>
      <c r="K77" s="1896"/>
    </row>
    <row r="78" spans="1:11" ht="15.75" customHeight="1">
      <c r="A78" s="1896"/>
      <c r="B78" s="1896"/>
      <c r="C78" s="1896"/>
      <c r="D78" s="1896"/>
      <c r="E78" s="1896"/>
      <c r="F78" s="1896"/>
      <c r="G78" s="1896"/>
      <c r="H78" s="1896"/>
      <c r="I78" s="1896"/>
      <c r="J78" s="1896"/>
      <c r="K78" s="1896"/>
    </row>
    <row r="79" spans="1:11" ht="15.75" customHeight="1">
      <c r="A79" s="1896"/>
      <c r="B79" s="1896"/>
      <c r="C79" s="1896"/>
      <c r="D79" s="1896"/>
      <c r="E79" s="1896"/>
      <c r="F79" s="1896"/>
      <c r="G79" s="1896"/>
      <c r="H79" s="1896"/>
      <c r="I79" s="1896"/>
      <c r="J79" s="1896"/>
      <c r="K79" s="1896"/>
    </row>
    <row r="80" spans="1:11" ht="15.75" customHeight="1">
      <c r="A80" s="1896"/>
      <c r="B80" s="1896"/>
      <c r="C80" s="1896"/>
      <c r="D80" s="1896"/>
      <c r="E80" s="1896"/>
      <c r="F80" s="1896"/>
      <c r="G80" s="1896"/>
      <c r="H80" s="1896"/>
      <c r="I80" s="1896"/>
      <c r="J80" s="1896"/>
      <c r="K80" s="1896"/>
    </row>
    <row r="81" spans="1:11" ht="15.75" customHeight="1">
      <c r="A81" s="1896"/>
      <c r="B81" s="1896"/>
      <c r="C81" s="1896"/>
      <c r="D81" s="1896"/>
      <c r="E81" s="1896"/>
      <c r="F81" s="1896"/>
      <c r="G81" s="1896"/>
      <c r="H81" s="1896"/>
      <c r="I81" s="1896"/>
      <c r="J81" s="1896"/>
      <c r="K81" s="1896"/>
    </row>
    <row r="82" spans="1:11" ht="15.75" customHeight="1">
      <c r="A82" s="1896"/>
      <c r="B82" s="1896"/>
      <c r="C82" s="1896"/>
      <c r="D82" s="1896"/>
      <c r="E82" s="1896"/>
      <c r="F82" s="1896"/>
      <c r="G82" s="1896"/>
      <c r="H82" s="1896"/>
      <c r="I82" s="1896"/>
      <c r="J82" s="1896"/>
      <c r="K82" s="1896"/>
    </row>
    <row r="83" spans="1:11" ht="15.75" customHeight="1">
      <c r="A83" s="1896"/>
      <c r="B83" s="1896"/>
      <c r="C83" s="1896"/>
      <c r="D83" s="1896"/>
      <c r="E83" s="1896"/>
      <c r="F83" s="1896"/>
      <c r="G83" s="1896"/>
      <c r="H83" s="1896"/>
      <c r="I83" s="1896"/>
      <c r="J83" s="1896"/>
      <c r="K83" s="1896"/>
    </row>
    <row r="84" spans="1:11" ht="15.75" customHeight="1">
      <c r="A84" s="1896"/>
      <c r="B84" s="1896"/>
      <c r="C84" s="1896"/>
      <c r="D84" s="1896"/>
      <c r="E84" s="1896"/>
      <c r="F84" s="1896"/>
      <c r="G84" s="1896"/>
      <c r="H84" s="1896"/>
      <c r="I84" s="1896"/>
      <c r="J84" s="1896"/>
      <c r="K84" s="1896"/>
    </row>
    <row r="85" spans="1:11" ht="15.75" customHeight="1">
      <c r="A85" s="1896"/>
      <c r="B85" s="1896"/>
      <c r="C85" s="1896"/>
      <c r="D85" s="1896"/>
      <c r="E85" s="1896"/>
      <c r="F85" s="1896"/>
      <c r="G85" s="1896"/>
      <c r="H85" s="1896"/>
      <c r="I85" s="1896"/>
      <c r="J85" s="1896"/>
      <c r="K85" s="1896"/>
    </row>
    <row r="86" spans="1:11" ht="15.75" customHeight="1">
      <c r="A86" s="1896"/>
      <c r="B86" s="1896"/>
      <c r="C86" s="1896"/>
      <c r="D86" s="1896"/>
      <c r="E86" s="1896"/>
      <c r="F86" s="1896"/>
      <c r="G86" s="1896"/>
      <c r="H86" s="1896"/>
      <c r="I86" s="1896"/>
      <c r="J86" s="1896"/>
      <c r="K86" s="1896"/>
    </row>
    <row r="87" spans="1:11" ht="15.75" customHeight="1">
      <c r="A87" s="1896"/>
      <c r="B87" s="1896"/>
      <c r="C87" s="1896"/>
      <c r="D87" s="1896"/>
      <c r="E87" s="1896"/>
      <c r="F87" s="1896"/>
      <c r="G87" s="1896"/>
      <c r="H87" s="1896"/>
      <c r="I87" s="1896"/>
      <c r="J87" s="1896"/>
      <c r="K87" s="1896"/>
    </row>
    <row r="88" spans="1:11" ht="15.75" customHeight="1">
      <c r="A88" s="1896"/>
      <c r="B88" s="1896"/>
      <c r="C88" s="1896"/>
      <c r="D88" s="1896"/>
      <c r="E88" s="1896"/>
      <c r="F88" s="1896"/>
      <c r="G88" s="1896"/>
      <c r="H88" s="1896"/>
      <c r="I88" s="1896"/>
      <c r="J88" s="1896"/>
      <c r="K88" s="1896"/>
    </row>
    <row r="89" spans="1:11" ht="15.75" customHeight="1">
      <c r="A89" s="1896"/>
      <c r="B89" s="1896"/>
      <c r="C89" s="1896"/>
      <c r="D89" s="1896"/>
      <c r="E89" s="1896"/>
      <c r="F89" s="1896"/>
      <c r="G89" s="1896"/>
      <c r="H89" s="1896"/>
      <c r="I89" s="1896"/>
      <c r="J89" s="1896"/>
      <c r="K89" s="1896"/>
    </row>
    <row r="90" spans="1:11" ht="15.75" customHeight="1">
      <c r="A90" s="1896"/>
      <c r="B90" s="1896"/>
      <c r="C90" s="1896"/>
      <c r="D90" s="1896"/>
      <c r="E90" s="1896"/>
      <c r="F90" s="1896"/>
      <c r="G90" s="1896"/>
      <c r="H90" s="1896"/>
      <c r="I90" s="1896"/>
      <c r="J90" s="1896"/>
      <c r="K90" s="1896"/>
    </row>
    <row r="91" spans="1:11" ht="15.75" customHeight="1">
      <c r="A91" s="1896"/>
      <c r="B91" s="1896"/>
      <c r="C91" s="1896"/>
      <c r="D91" s="1896"/>
      <c r="E91" s="1896"/>
      <c r="F91" s="1896"/>
      <c r="G91" s="1896"/>
      <c r="H91" s="1896"/>
      <c r="I91" s="1896"/>
      <c r="J91" s="1896"/>
      <c r="K91" s="1896"/>
    </row>
    <row r="92" spans="1:11" ht="15.75" customHeight="1">
      <c r="A92" s="1896"/>
      <c r="B92" s="1896"/>
      <c r="C92" s="1896"/>
      <c r="D92" s="1896"/>
      <c r="E92" s="1896"/>
      <c r="F92" s="1896"/>
      <c r="G92" s="1896"/>
      <c r="H92" s="1896"/>
      <c r="I92" s="1896"/>
      <c r="J92" s="1896"/>
      <c r="K92" s="1896"/>
    </row>
    <row r="93" spans="1:11" ht="15.75" customHeight="1">
      <c r="A93" s="1896"/>
      <c r="B93" s="1896"/>
      <c r="C93" s="1896"/>
      <c r="D93" s="1896"/>
      <c r="E93" s="1896"/>
      <c r="F93" s="1896"/>
      <c r="G93" s="1896"/>
      <c r="H93" s="1896"/>
      <c r="I93" s="1896"/>
      <c r="J93" s="1896"/>
      <c r="K93" s="1896"/>
    </row>
    <row r="94" spans="1:11" ht="15.75" customHeight="1">
      <c r="A94" s="1896"/>
      <c r="B94" s="1896"/>
      <c r="C94" s="1896"/>
      <c r="D94" s="1896"/>
      <c r="E94" s="1896"/>
      <c r="F94" s="1896"/>
      <c r="G94" s="1896"/>
      <c r="H94" s="1896"/>
      <c r="I94" s="1896"/>
      <c r="J94" s="1896"/>
      <c r="K94" s="1896"/>
    </row>
    <row r="95" spans="1:11" ht="15.75" customHeight="1">
      <c r="A95" s="1896"/>
      <c r="B95" s="1896"/>
      <c r="C95" s="1896"/>
      <c r="D95" s="1896"/>
      <c r="E95" s="1896"/>
      <c r="F95" s="1896"/>
      <c r="G95" s="1896"/>
      <c r="H95" s="1896"/>
      <c r="I95" s="1896"/>
      <c r="J95" s="1896"/>
      <c r="K95" s="1896"/>
    </row>
    <row r="96" spans="1:11" ht="15.75" customHeight="1">
      <c r="A96" s="1896"/>
      <c r="B96" s="1896"/>
      <c r="C96" s="1896"/>
      <c r="D96" s="1896"/>
      <c r="E96" s="1896"/>
      <c r="F96" s="1896"/>
      <c r="G96" s="1896"/>
      <c r="H96" s="1896"/>
      <c r="I96" s="1896"/>
      <c r="J96" s="1896"/>
      <c r="K96" s="1896"/>
    </row>
    <row r="97" spans="1:11" ht="15.75" customHeight="1">
      <c r="A97" s="1896"/>
      <c r="B97" s="1896"/>
      <c r="C97" s="1896"/>
      <c r="D97" s="1896"/>
      <c r="E97" s="1896"/>
      <c r="F97" s="1896"/>
      <c r="G97" s="1896"/>
      <c r="H97" s="1896"/>
      <c r="I97" s="1896"/>
      <c r="J97" s="1896"/>
      <c r="K97" s="1896"/>
    </row>
    <row r="98" spans="1:11" ht="15.75" customHeight="1">
      <c r="A98" s="1896"/>
      <c r="B98" s="1896"/>
      <c r="C98" s="1896"/>
      <c r="D98" s="1896"/>
      <c r="E98" s="1896"/>
      <c r="F98" s="1896"/>
      <c r="G98" s="1896"/>
      <c r="H98" s="1896"/>
      <c r="I98" s="1896"/>
      <c r="J98" s="1896"/>
      <c r="K98" s="1896"/>
    </row>
    <row r="99" spans="1:11" ht="15.75" customHeight="1">
      <c r="A99" s="1896"/>
      <c r="B99" s="1896"/>
      <c r="C99" s="1896"/>
      <c r="D99" s="1896"/>
      <c r="E99" s="1896"/>
      <c r="F99" s="1896"/>
      <c r="G99" s="1896"/>
      <c r="H99" s="1896"/>
      <c r="I99" s="1896"/>
      <c r="J99" s="1896"/>
      <c r="K99" s="1896"/>
    </row>
    <row r="100" spans="1:11" ht="15.75" customHeight="1">
      <c r="A100" s="1896"/>
      <c r="B100" s="1896"/>
      <c r="C100" s="1896"/>
      <c r="D100" s="1896"/>
      <c r="E100" s="1896"/>
      <c r="F100" s="1896"/>
      <c r="G100" s="1896"/>
      <c r="H100" s="1896"/>
      <c r="I100" s="1896"/>
      <c r="J100" s="1896"/>
      <c r="K100" s="1896"/>
    </row>
    <row r="101" spans="1:11" ht="15.75" customHeight="1">
      <c r="A101" s="1896"/>
      <c r="B101" s="1896"/>
      <c r="C101" s="1896"/>
      <c r="D101" s="1896"/>
      <c r="E101" s="1896"/>
      <c r="F101" s="1896"/>
      <c r="G101" s="1896"/>
      <c r="H101" s="1896"/>
      <c r="I101" s="1896"/>
      <c r="J101" s="1896"/>
      <c r="K101" s="1896"/>
    </row>
    <row r="102" spans="1:11" ht="15.75" customHeight="1">
      <c r="A102" s="1896"/>
      <c r="B102" s="1896"/>
      <c r="C102" s="1896"/>
      <c r="D102" s="1896"/>
      <c r="E102" s="1896"/>
      <c r="F102" s="1896"/>
      <c r="G102" s="1896"/>
      <c r="H102" s="1896"/>
      <c r="I102" s="1896"/>
      <c r="J102" s="1896"/>
      <c r="K102" s="1896"/>
    </row>
    <row r="103" spans="1:11" ht="15.75" customHeight="1">
      <c r="A103" s="1896"/>
      <c r="B103" s="1896"/>
      <c r="C103" s="1896"/>
      <c r="D103" s="1896"/>
      <c r="E103" s="1896"/>
      <c r="F103" s="1896"/>
      <c r="G103" s="1896"/>
      <c r="H103" s="1896"/>
      <c r="I103" s="1896"/>
      <c r="J103" s="1896"/>
      <c r="K103" s="1896"/>
    </row>
    <row r="104" spans="1:11" ht="15.75" customHeight="1">
      <c r="A104" s="1896"/>
      <c r="B104" s="1896"/>
      <c r="C104" s="1896"/>
      <c r="D104" s="1896"/>
      <c r="E104" s="1896"/>
      <c r="F104" s="1896"/>
      <c r="G104" s="1896"/>
      <c r="H104" s="1896"/>
      <c r="I104" s="1896"/>
      <c r="J104" s="1896"/>
      <c r="K104" s="1896"/>
    </row>
    <row r="105" spans="1:11" ht="15.75" customHeight="1">
      <c r="A105" s="1896"/>
      <c r="B105" s="1896"/>
      <c r="C105" s="1896"/>
      <c r="D105" s="1896"/>
      <c r="E105" s="1896"/>
      <c r="F105" s="1896"/>
      <c r="G105" s="1896"/>
      <c r="H105" s="1896"/>
      <c r="I105" s="1896"/>
      <c r="J105" s="1896"/>
      <c r="K105" s="1896"/>
    </row>
    <row r="106" spans="1:11" ht="15.75" customHeight="1">
      <c r="A106" s="1896"/>
      <c r="B106" s="1896"/>
      <c r="C106" s="1896"/>
      <c r="D106" s="1896"/>
      <c r="E106" s="1896"/>
      <c r="F106" s="1896"/>
      <c r="G106" s="1896"/>
      <c r="H106" s="1896"/>
      <c r="I106" s="1896"/>
      <c r="J106" s="1896"/>
      <c r="K106" s="1896"/>
    </row>
    <row r="107" spans="1:11" ht="15.75" customHeight="1">
      <c r="A107" s="1896"/>
      <c r="B107" s="1896"/>
      <c r="C107" s="1896"/>
      <c r="D107" s="1896"/>
      <c r="E107" s="1896"/>
      <c r="F107" s="1896"/>
      <c r="G107" s="1896"/>
      <c r="H107" s="1896"/>
      <c r="I107" s="1896"/>
      <c r="J107" s="1896"/>
      <c r="K107" s="1896"/>
    </row>
    <row r="108" spans="1:11" ht="15.75" customHeight="1">
      <c r="A108" s="1896"/>
      <c r="B108" s="1896"/>
      <c r="C108" s="1896"/>
      <c r="D108" s="1896"/>
      <c r="E108" s="1896"/>
      <c r="F108" s="1896"/>
      <c r="G108" s="1896"/>
      <c r="H108" s="1896"/>
      <c r="I108" s="1896"/>
      <c r="J108" s="1896"/>
      <c r="K108" s="1896"/>
    </row>
    <row r="109" spans="1:11" ht="15.75" customHeight="1">
      <c r="A109" s="1896"/>
      <c r="B109" s="1896"/>
      <c r="C109" s="1896"/>
      <c r="D109" s="1896"/>
      <c r="E109" s="1896"/>
      <c r="F109" s="1896"/>
      <c r="G109" s="1896"/>
      <c r="H109" s="1896"/>
      <c r="I109" s="1896"/>
      <c r="J109" s="1896"/>
      <c r="K109" s="1896"/>
    </row>
    <row r="110" spans="1:11" ht="15.75" customHeight="1">
      <c r="A110" s="1896"/>
      <c r="B110" s="1896"/>
      <c r="C110" s="1896"/>
      <c r="D110" s="1896"/>
      <c r="E110" s="1896"/>
      <c r="F110" s="1896"/>
      <c r="G110" s="1896"/>
      <c r="H110" s="1896"/>
      <c r="I110" s="1896"/>
      <c r="J110" s="1896"/>
      <c r="K110" s="1896"/>
    </row>
    <row r="111" spans="1:11" ht="15.75" customHeight="1">
      <c r="A111" s="1896"/>
      <c r="B111" s="1896"/>
      <c r="C111" s="1896"/>
      <c r="D111" s="1896"/>
      <c r="E111" s="1896"/>
      <c r="F111" s="1896"/>
      <c r="G111" s="1896"/>
      <c r="H111" s="1896"/>
      <c r="I111" s="1896"/>
      <c r="J111" s="1896"/>
      <c r="K111" s="1896"/>
    </row>
    <row r="112" spans="1:11" ht="15.75" customHeight="1">
      <c r="A112" s="1896"/>
      <c r="B112" s="1896"/>
      <c r="C112" s="1896"/>
      <c r="D112" s="1896"/>
      <c r="E112" s="1896"/>
      <c r="F112" s="1896"/>
      <c r="G112" s="1896"/>
      <c r="H112" s="1896"/>
      <c r="I112" s="1896"/>
      <c r="J112" s="1896"/>
      <c r="K112" s="1896"/>
    </row>
    <row r="113" spans="1:11" ht="15.75" customHeight="1">
      <c r="A113" s="1896"/>
      <c r="B113" s="1896"/>
      <c r="C113" s="1896"/>
      <c r="D113" s="1896"/>
      <c r="E113" s="1896"/>
      <c r="F113" s="1896"/>
      <c r="G113" s="1896"/>
      <c r="H113" s="1896"/>
      <c r="I113" s="1896"/>
      <c r="J113" s="1896"/>
      <c r="K113" s="1896"/>
    </row>
    <row r="114" spans="1:11" ht="15.75" customHeight="1">
      <c r="A114" s="1896"/>
      <c r="B114" s="1896"/>
      <c r="C114" s="1896"/>
      <c r="D114" s="1896"/>
      <c r="E114" s="1896"/>
      <c r="F114" s="1896"/>
      <c r="G114" s="1896"/>
      <c r="H114" s="1896"/>
      <c r="I114" s="1896"/>
      <c r="J114" s="1896"/>
      <c r="K114" s="1896"/>
    </row>
    <row r="115" spans="1:11" ht="15.75" customHeight="1">
      <c r="A115" s="1896"/>
      <c r="B115" s="1896"/>
      <c r="C115" s="1896"/>
      <c r="D115" s="1896"/>
      <c r="E115" s="1896"/>
      <c r="F115" s="1896"/>
      <c r="G115" s="1896"/>
      <c r="H115" s="1896"/>
      <c r="I115" s="1896"/>
      <c r="J115" s="1896"/>
      <c r="K115" s="1896"/>
    </row>
    <row r="116" spans="1:11" ht="15.75" customHeight="1">
      <c r="A116" s="1896"/>
      <c r="B116" s="1896"/>
      <c r="C116" s="1896"/>
      <c r="D116" s="1896"/>
      <c r="E116" s="1896"/>
      <c r="F116" s="1896"/>
      <c r="G116" s="1896"/>
      <c r="H116" s="1896"/>
      <c r="I116" s="1896"/>
      <c r="J116" s="1896"/>
      <c r="K116" s="1896"/>
    </row>
    <row r="117" spans="1:11" ht="15.75" customHeight="1">
      <c r="A117" s="1896"/>
      <c r="B117" s="1896"/>
      <c r="C117" s="1896"/>
      <c r="D117" s="1896"/>
      <c r="E117" s="1896"/>
      <c r="F117" s="1896"/>
      <c r="G117" s="1896"/>
      <c r="H117" s="1896"/>
      <c r="I117" s="1896"/>
      <c r="J117" s="1896"/>
      <c r="K117" s="1896"/>
    </row>
    <row r="118" spans="1:11" ht="15.75" customHeight="1">
      <c r="A118" s="1896"/>
      <c r="B118" s="1896"/>
      <c r="C118" s="1896"/>
      <c r="D118" s="1896"/>
      <c r="E118" s="1896"/>
      <c r="F118" s="1896"/>
      <c r="G118" s="1896"/>
      <c r="H118" s="1896"/>
      <c r="I118" s="1896"/>
      <c r="J118" s="1896"/>
      <c r="K118" s="1896"/>
    </row>
    <row r="119" spans="1:11" ht="15.75" customHeight="1">
      <c r="A119" s="1896"/>
      <c r="B119" s="1896"/>
      <c r="C119" s="1896"/>
      <c r="D119" s="1896"/>
      <c r="E119" s="1896"/>
      <c r="F119" s="1896"/>
      <c r="G119" s="1896"/>
      <c r="H119" s="1896"/>
      <c r="I119" s="1896"/>
      <c r="J119" s="1896"/>
      <c r="K119" s="1896"/>
    </row>
    <row r="120" spans="1:11" ht="15.75" customHeight="1">
      <c r="A120" s="1896"/>
      <c r="B120" s="1896"/>
      <c r="C120" s="1896"/>
      <c r="D120" s="1896"/>
      <c r="E120" s="1896"/>
      <c r="F120" s="1896"/>
      <c r="G120" s="1896"/>
      <c r="H120" s="1896"/>
      <c r="I120" s="1896"/>
      <c r="J120" s="1896"/>
      <c r="K120" s="1896"/>
    </row>
    <row r="121" spans="1:11" ht="15.75" customHeight="1">
      <c r="A121" s="1896"/>
      <c r="B121" s="1896"/>
      <c r="C121" s="1896"/>
      <c r="D121" s="1896"/>
      <c r="E121" s="1896"/>
      <c r="F121" s="1896"/>
      <c r="G121" s="1896"/>
      <c r="H121" s="1896"/>
      <c r="I121" s="1896"/>
      <c r="J121" s="1896"/>
      <c r="K121" s="1896"/>
    </row>
    <row r="122" spans="1:11" ht="15.75" customHeight="1">
      <c r="A122" s="1896"/>
      <c r="B122" s="1896"/>
      <c r="C122" s="1896"/>
      <c r="D122" s="1896"/>
      <c r="E122" s="1896"/>
      <c r="F122" s="1896"/>
      <c r="G122" s="1896"/>
      <c r="H122" s="1896"/>
      <c r="I122" s="1896"/>
      <c r="J122" s="1896"/>
      <c r="K122" s="1896"/>
    </row>
    <row r="123" spans="1:11" ht="15.75" customHeight="1">
      <c r="A123" s="1896"/>
      <c r="B123" s="1896"/>
      <c r="C123" s="1896"/>
      <c r="D123" s="1896"/>
      <c r="E123" s="1896"/>
      <c r="F123" s="1896"/>
      <c r="G123" s="1896"/>
      <c r="H123" s="1896"/>
      <c r="I123" s="1896"/>
      <c r="J123" s="1896"/>
      <c r="K123" s="1896"/>
    </row>
    <row r="124" spans="1:11" ht="15.75" customHeight="1">
      <c r="A124" s="1896"/>
      <c r="B124" s="1896"/>
      <c r="C124" s="1896"/>
      <c r="D124" s="1896"/>
      <c r="E124" s="1896"/>
      <c r="F124" s="1896"/>
      <c r="G124" s="1896"/>
      <c r="H124" s="1896"/>
      <c r="I124" s="1896"/>
      <c r="J124" s="1896"/>
      <c r="K124" s="1896"/>
    </row>
    <row r="125" spans="1:11" ht="15.75" customHeight="1">
      <c r="A125" s="1896"/>
      <c r="B125" s="1896"/>
      <c r="C125" s="1896"/>
      <c r="D125" s="1896"/>
      <c r="E125" s="1896"/>
      <c r="F125" s="1896"/>
      <c r="G125" s="1896"/>
      <c r="H125" s="1896"/>
      <c r="I125" s="1896"/>
      <c r="J125" s="1896"/>
      <c r="K125" s="1896"/>
    </row>
    <row r="126" spans="1:11" ht="15.75" customHeight="1">
      <c r="A126" s="1896"/>
      <c r="B126" s="1896"/>
      <c r="C126" s="1896"/>
      <c r="D126" s="1896"/>
      <c r="E126" s="1896"/>
      <c r="F126" s="1896"/>
      <c r="G126" s="1896"/>
      <c r="H126" s="1896"/>
      <c r="I126" s="1896"/>
      <c r="J126" s="1896"/>
      <c r="K126" s="1896"/>
    </row>
    <row r="127" spans="1:11" ht="15.75" customHeight="1">
      <c r="A127" s="1896"/>
      <c r="B127" s="1896"/>
      <c r="C127" s="1896"/>
      <c r="D127" s="1896"/>
      <c r="E127" s="1896"/>
      <c r="F127" s="1896"/>
      <c r="G127" s="1896"/>
      <c r="H127" s="1896"/>
      <c r="I127" s="1896"/>
      <c r="J127" s="1896"/>
      <c r="K127" s="1896"/>
    </row>
    <row r="128" spans="1:11" ht="15.75" customHeight="1">
      <c r="A128" s="1896"/>
      <c r="B128" s="1896"/>
      <c r="C128" s="1896"/>
      <c r="D128" s="1896"/>
      <c r="E128" s="1896"/>
      <c r="F128" s="1896"/>
      <c r="G128" s="1896"/>
      <c r="H128" s="1896"/>
      <c r="I128" s="1896"/>
      <c r="J128" s="1896"/>
      <c r="K128" s="1896"/>
    </row>
    <row r="129" spans="1:11" ht="15.75" customHeight="1">
      <c r="A129" s="1896"/>
      <c r="B129" s="1896"/>
      <c r="C129" s="1896"/>
      <c r="D129" s="1896"/>
      <c r="E129" s="1896"/>
      <c r="F129" s="1896"/>
      <c r="G129" s="1896"/>
      <c r="H129" s="1896"/>
      <c r="I129" s="1896"/>
      <c r="J129" s="1896"/>
      <c r="K129" s="1896"/>
    </row>
    <row r="130" spans="1:11" ht="15.75" customHeight="1">
      <c r="A130" s="1896"/>
      <c r="B130" s="1896"/>
      <c r="C130" s="1896"/>
      <c r="D130" s="1896"/>
      <c r="E130" s="1896"/>
      <c r="F130" s="1896"/>
      <c r="G130" s="1896"/>
      <c r="H130" s="1896"/>
      <c r="I130" s="1896"/>
      <c r="J130" s="1896"/>
      <c r="K130" s="1896"/>
    </row>
    <row r="131" spans="1:11" ht="15.75" customHeight="1">
      <c r="A131" s="1896"/>
      <c r="B131" s="1896"/>
      <c r="C131" s="1896"/>
      <c r="D131" s="1896"/>
      <c r="E131" s="1896"/>
      <c r="F131" s="1896"/>
      <c r="G131" s="1896"/>
      <c r="H131" s="1896"/>
      <c r="I131" s="1896"/>
      <c r="J131" s="1896"/>
      <c r="K131" s="1896"/>
    </row>
    <row r="132" spans="1:11" ht="15.75" customHeight="1">
      <c r="A132" s="1896"/>
      <c r="B132" s="1896"/>
      <c r="C132" s="1896"/>
      <c r="D132" s="1896"/>
      <c r="E132" s="1896"/>
      <c r="F132" s="1896"/>
      <c r="G132" s="1896"/>
      <c r="H132" s="1896"/>
      <c r="I132" s="1896"/>
      <c r="J132" s="1896"/>
      <c r="K132" s="1896"/>
    </row>
    <row r="133" spans="1:11" ht="15.75" customHeight="1">
      <c r="A133" s="1896"/>
      <c r="B133" s="1896"/>
      <c r="C133" s="1896"/>
      <c r="D133" s="1896"/>
      <c r="E133" s="1896"/>
      <c r="F133" s="1896"/>
      <c r="G133" s="1896"/>
      <c r="H133" s="1896"/>
      <c r="I133" s="1896"/>
      <c r="J133" s="1896"/>
      <c r="K133" s="1896"/>
    </row>
    <row r="134" spans="1:11" ht="15.75" customHeight="1">
      <c r="A134" s="1896"/>
      <c r="B134" s="1896"/>
      <c r="C134" s="1896"/>
      <c r="D134" s="1896"/>
      <c r="E134" s="1896"/>
      <c r="F134" s="1896"/>
      <c r="G134" s="1896"/>
      <c r="H134" s="1896"/>
      <c r="I134" s="1896"/>
      <c r="J134" s="1896"/>
      <c r="K134" s="1896"/>
    </row>
    <row r="135" spans="1:11" ht="15.75" customHeight="1">
      <c r="A135" s="1896"/>
      <c r="B135" s="1896"/>
      <c r="C135" s="1896"/>
      <c r="D135" s="1896"/>
      <c r="E135" s="1896"/>
      <c r="F135" s="1896"/>
      <c r="G135" s="1896"/>
      <c r="H135" s="1896"/>
      <c r="I135" s="1896"/>
      <c r="J135" s="1896"/>
      <c r="K135" s="1896"/>
    </row>
    <row r="136" spans="1:11" ht="15.75" customHeight="1">
      <c r="A136" s="1896"/>
      <c r="B136" s="1896"/>
      <c r="C136" s="1896"/>
      <c r="D136" s="1896"/>
      <c r="E136" s="1896"/>
      <c r="F136" s="1896"/>
      <c r="G136" s="1896"/>
      <c r="H136" s="1896"/>
      <c r="I136" s="1896"/>
      <c r="J136" s="1896"/>
      <c r="K136" s="1896"/>
    </row>
    <row r="137" spans="1:11" ht="15.75" customHeight="1">
      <c r="A137" s="1896"/>
      <c r="B137" s="1896"/>
      <c r="C137" s="1896"/>
      <c r="D137" s="1896"/>
      <c r="E137" s="1896"/>
      <c r="F137" s="1896"/>
      <c r="G137" s="1896"/>
      <c r="H137" s="1896"/>
      <c r="I137" s="1896"/>
      <c r="J137" s="1896"/>
      <c r="K137" s="1896"/>
    </row>
    <row r="138" spans="1:11" ht="15.75" customHeight="1">
      <c r="A138" s="1896"/>
      <c r="B138" s="1896"/>
      <c r="C138" s="1896"/>
      <c r="D138" s="1896"/>
      <c r="E138" s="1896"/>
      <c r="F138" s="1896"/>
      <c r="G138" s="1896"/>
      <c r="H138" s="1896"/>
      <c r="I138" s="1896"/>
      <c r="J138" s="1896"/>
      <c r="K138" s="1896"/>
    </row>
    <row r="139" spans="1:11" ht="15.75" customHeight="1">
      <c r="A139" s="1896"/>
      <c r="B139" s="1896"/>
      <c r="C139" s="1896"/>
      <c r="D139" s="1896"/>
      <c r="E139" s="1896"/>
      <c r="F139" s="1896"/>
      <c r="G139" s="1896"/>
      <c r="H139" s="1896"/>
      <c r="I139" s="1896"/>
      <c r="J139" s="1896"/>
      <c r="K139" s="1896"/>
    </row>
    <row r="140" spans="1:11" ht="15.75" customHeight="1">
      <c r="A140" s="1896"/>
      <c r="B140" s="1896"/>
      <c r="C140" s="1896"/>
      <c r="D140" s="1896"/>
      <c r="E140" s="1896"/>
      <c r="F140" s="1896"/>
      <c r="G140" s="1896"/>
      <c r="H140" s="1896"/>
      <c r="I140" s="1896"/>
      <c r="J140" s="1896"/>
      <c r="K140" s="1896"/>
    </row>
    <row r="141" spans="1:11" ht="15.75" customHeight="1">
      <c r="A141" s="1896"/>
      <c r="B141" s="1896"/>
      <c r="C141" s="1896"/>
      <c r="D141" s="1896"/>
      <c r="E141" s="1896"/>
      <c r="F141" s="1896"/>
      <c r="G141" s="1896"/>
      <c r="H141" s="1896"/>
      <c r="I141" s="1896"/>
      <c r="J141" s="1896"/>
      <c r="K141" s="1896"/>
    </row>
    <row r="142" spans="1:11" ht="15.75" customHeight="1">
      <c r="A142" s="1896"/>
      <c r="B142" s="1896"/>
      <c r="C142" s="1896"/>
      <c r="D142" s="1896"/>
      <c r="E142" s="1896"/>
      <c r="F142" s="1896"/>
      <c r="G142" s="1896"/>
      <c r="H142" s="1896"/>
      <c r="I142" s="1896"/>
      <c r="J142" s="1896"/>
      <c r="K142" s="1896"/>
    </row>
    <row r="143" spans="1:11" ht="15.75" customHeight="1">
      <c r="A143" s="1896"/>
      <c r="B143" s="1896"/>
      <c r="C143" s="1896"/>
      <c r="D143" s="1896"/>
      <c r="E143" s="1896"/>
      <c r="F143" s="1896"/>
      <c r="G143" s="1896"/>
      <c r="H143" s="1896"/>
      <c r="I143" s="1896"/>
      <c r="J143" s="1896"/>
      <c r="K143" s="1896"/>
    </row>
    <row r="144" spans="1:11" ht="15.75" customHeight="1">
      <c r="A144" s="1896"/>
      <c r="B144" s="1896"/>
      <c r="C144" s="1896"/>
      <c r="D144" s="1896"/>
      <c r="E144" s="1896"/>
      <c r="F144" s="1896"/>
      <c r="G144" s="1896"/>
      <c r="H144" s="1896"/>
      <c r="I144" s="1896"/>
      <c r="J144" s="1896"/>
      <c r="K144" s="1896"/>
    </row>
    <row r="145" spans="1:11" ht="15.75" customHeight="1">
      <c r="A145" s="1896"/>
      <c r="B145" s="1896"/>
      <c r="C145" s="1896"/>
      <c r="D145" s="1896"/>
      <c r="E145" s="1896"/>
      <c r="F145" s="1896"/>
      <c r="G145" s="1896"/>
      <c r="H145" s="1896"/>
      <c r="I145" s="1896"/>
      <c r="J145" s="1896"/>
      <c r="K145" s="1896"/>
    </row>
    <row r="146" spans="1:11" ht="15.75" customHeight="1">
      <c r="A146" s="1896"/>
      <c r="B146" s="1896"/>
      <c r="C146" s="1896"/>
      <c r="D146" s="1896"/>
      <c r="E146" s="1896"/>
      <c r="F146" s="1896"/>
      <c r="G146" s="1896"/>
      <c r="H146" s="1896"/>
      <c r="I146" s="1896"/>
      <c r="J146" s="1896"/>
      <c r="K146" s="1896"/>
    </row>
    <row r="147" spans="1:11" ht="15.75" customHeight="1">
      <c r="A147" s="1896"/>
      <c r="B147" s="1896"/>
      <c r="C147" s="1896"/>
      <c r="D147" s="1896"/>
      <c r="E147" s="1896"/>
      <c r="F147" s="1896"/>
      <c r="G147" s="1896"/>
      <c r="H147" s="1896"/>
      <c r="I147" s="1896"/>
      <c r="J147" s="1896"/>
      <c r="K147" s="1896"/>
    </row>
    <row r="148" spans="1:11" ht="15.75" customHeight="1">
      <c r="A148" s="1896"/>
      <c r="B148" s="1896"/>
      <c r="C148" s="1896"/>
      <c r="D148" s="1896"/>
      <c r="E148" s="1896"/>
      <c r="F148" s="1896"/>
      <c r="G148" s="1896"/>
      <c r="H148" s="1896"/>
      <c r="I148" s="1896"/>
      <c r="J148" s="1896"/>
      <c r="K148" s="1896"/>
    </row>
    <row r="149" spans="1:11" ht="15.75" customHeight="1">
      <c r="A149" s="1896"/>
      <c r="B149" s="1896"/>
      <c r="C149" s="1896"/>
      <c r="D149" s="1896"/>
      <c r="E149" s="1896"/>
      <c r="F149" s="1896"/>
      <c r="G149" s="1896"/>
      <c r="H149" s="1896"/>
      <c r="I149" s="1896"/>
      <c r="J149" s="1896"/>
      <c r="K149" s="1896"/>
    </row>
    <row r="150" spans="1:11" ht="15.75" customHeight="1">
      <c r="A150" s="1896"/>
      <c r="B150" s="1896"/>
      <c r="C150" s="1896"/>
      <c r="D150" s="1896"/>
      <c r="E150" s="1896"/>
      <c r="F150" s="1896"/>
      <c r="G150" s="1896"/>
      <c r="H150" s="1896"/>
      <c r="I150" s="1896"/>
      <c r="J150" s="1896"/>
      <c r="K150" s="1896"/>
    </row>
    <row r="151" spans="1:11" ht="15.75" customHeight="1">
      <c r="A151" s="1896"/>
      <c r="B151" s="1896"/>
      <c r="C151" s="1896"/>
      <c r="D151" s="1896"/>
      <c r="E151" s="1896"/>
      <c r="F151" s="1896"/>
      <c r="G151" s="1896"/>
      <c r="H151" s="1896"/>
      <c r="I151" s="1896"/>
      <c r="J151" s="1896"/>
      <c r="K151" s="1896"/>
    </row>
    <row r="152" spans="1:11" ht="15.75" customHeight="1">
      <c r="A152" s="1896"/>
      <c r="B152" s="1896"/>
      <c r="C152" s="1896"/>
      <c r="D152" s="1896"/>
      <c r="E152" s="1896"/>
      <c r="F152" s="1896"/>
      <c r="G152" s="1896"/>
      <c r="H152" s="1896"/>
      <c r="I152" s="1896"/>
      <c r="J152" s="1896"/>
      <c r="K152" s="1896"/>
    </row>
    <row r="153" spans="1:11" ht="15.75" customHeight="1">
      <c r="A153" s="1896"/>
      <c r="B153" s="1896"/>
      <c r="C153" s="1896"/>
      <c r="D153" s="1896"/>
      <c r="E153" s="1896"/>
      <c r="F153" s="1896"/>
      <c r="G153" s="1896"/>
      <c r="H153" s="1896"/>
      <c r="I153" s="1896"/>
      <c r="J153" s="1896"/>
      <c r="K153" s="1896"/>
    </row>
    <row r="154" spans="1:11" ht="15.75" customHeight="1">
      <c r="A154" s="1896"/>
      <c r="B154" s="1896"/>
      <c r="C154" s="1896"/>
      <c r="D154" s="1896"/>
      <c r="E154" s="1896"/>
      <c r="F154" s="1896"/>
      <c r="G154" s="1896"/>
      <c r="H154" s="1896"/>
      <c r="I154" s="1896"/>
      <c r="J154" s="1896"/>
      <c r="K154" s="1896"/>
    </row>
    <row r="155" spans="1:11" ht="15.75" customHeight="1">
      <c r="A155" s="1896"/>
      <c r="B155" s="1896"/>
      <c r="C155" s="1896"/>
      <c r="D155" s="1896"/>
      <c r="E155" s="1896"/>
      <c r="F155" s="1896"/>
      <c r="G155" s="1896"/>
      <c r="H155" s="1896"/>
      <c r="I155" s="1896"/>
      <c r="J155" s="1896"/>
      <c r="K155" s="1896"/>
    </row>
    <row r="156" spans="1:11" ht="15.75" customHeight="1">
      <c r="A156" s="1896"/>
      <c r="B156" s="1896"/>
      <c r="C156" s="1896"/>
      <c r="D156" s="1896"/>
      <c r="E156" s="1896"/>
      <c r="F156" s="1896"/>
      <c r="G156" s="1896"/>
      <c r="H156" s="1896"/>
      <c r="I156" s="1896"/>
      <c r="J156" s="1896"/>
      <c r="K156" s="1896"/>
    </row>
    <row r="157" spans="1:11" ht="15.75" customHeight="1">
      <c r="A157" s="1896"/>
      <c r="B157" s="1896"/>
      <c r="C157" s="1896"/>
      <c r="D157" s="1896"/>
      <c r="E157" s="1896"/>
      <c r="F157" s="1896"/>
      <c r="G157" s="1896"/>
      <c r="H157" s="1896"/>
      <c r="I157" s="1896"/>
      <c r="J157" s="1896"/>
      <c r="K157" s="1896"/>
    </row>
    <row r="158" spans="1:11" ht="15.75" customHeight="1">
      <c r="A158" s="1896"/>
      <c r="B158" s="1896"/>
      <c r="C158" s="1896"/>
      <c r="D158" s="1896"/>
      <c r="E158" s="1896"/>
      <c r="F158" s="1896"/>
      <c r="G158" s="1896"/>
      <c r="H158" s="1896"/>
      <c r="I158" s="1896"/>
      <c r="J158" s="1896"/>
      <c r="K158" s="1896"/>
    </row>
    <row r="159" spans="1:11" ht="15.75" customHeight="1">
      <c r="A159" s="1896"/>
      <c r="B159" s="1896"/>
      <c r="C159" s="1896"/>
      <c r="D159" s="1896"/>
      <c r="E159" s="1896"/>
      <c r="F159" s="1896"/>
      <c r="G159" s="1896"/>
      <c r="H159" s="1896"/>
      <c r="I159" s="1896"/>
      <c r="J159" s="1896"/>
      <c r="K159" s="1896"/>
    </row>
    <row r="160" spans="1:11" ht="15.75" customHeight="1">
      <c r="A160" s="1896"/>
      <c r="B160" s="1896"/>
      <c r="C160" s="1896"/>
      <c r="D160" s="1896"/>
      <c r="E160" s="1896"/>
      <c r="F160" s="1896"/>
      <c r="G160" s="1896"/>
      <c r="H160" s="1896"/>
      <c r="I160" s="1896"/>
      <c r="J160" s="1896"/>
      <c r="K160" s="1896"/>
    </row>
    <row r="161" spans="1:11" ht="15.75" customHeight="1">
      <c r="A161" s="1896"/>
      <c r="B161" s="1896"/>
      <c r="C161" s="1896"/>
      <c r="D161" s="1896"/>
      <c r="E161" s="1896"/>
      <c r="F161" s="1896"/>
      <c r="G161" s="1896"/>
      <c r="H161" s="1896"/>
      <c r="I161" s="1896"/>
      <c r="J161" s="1896"/>
      <c r="K161" s="1896"/>
    </row>
    <row r="162" spans="1:11" ht="15.75" customHeight="1">
      <c r="A162" s="1896"/>
      <c r="B162" s="1896"/>
      <c r="C162" s="1896"/>
      <c r="D162" s="1896"/>
      <c r="E162" s="1896"/>
      <c r="F162" s="1896"/>
      <c r="G162" s="1896"/>
      <c r="H162" s="1896"/>
      <c r="I162" s="1896"/>
      <c r="J162" s="1896"/>
      <c r="K162" s="1896"/>
    </row>
    <row r="163" spans="1:11" ht="15.75" customHeight="1">
      <c r="A163" s="1896"/>
      <c r="B163" s="1896"/>
      <c r="C163" s="1896"/>
      <c r="D163" s="1896"/>
      <c r="E163" s="1896"/>
      <c r="F163" s="1896"/>
      <c r="G163" s="1896"/>
      <c r="H163" s="1896"/>
      <c r="I163" s="1896"/>
      <c r="J163" s="1896"/>
      <c r="K163" s="1896"/>
    </row>
    <row r="164" spans="1:11" ht="15.75" customHeight="1">
      <c r="A164" s="1896"/>
      <c r="B164" s="1896"/>
      <c r="C164" s="1896"/>
      <c r="D164" s="1896"/>
      <c r="E164" s="1896"/>
      <c r="F164" s="1896"/>
      <c r="G164" s="1896"/>
      <c r="H164" s="1896"/>
      <c r="I164" s="1896"/>
      <c r="J164" s="1896"/>
      <c r="K164" s="1896"/>
    </row>
    <row r="165" spans="1:11" ht="15.75" customHeight="1">
      <c r="A165" s="1896"/>
      <c r="B165" s="1896"/>
      <c r="C165" s="1896"/>
      <c r="D165" s="1896"/>
      <c r="E165" s="1896"/>
      <c r="F165" s="1896"/>
      <c r="G165" s="1896"/>
      <c r="H165" s="1896"/>
      <c r="I165" s="1896"/>
      <c r="J165" s="1896"/>
      <c r="K165" s="1896"/>
    </row>
    <row r="166" spans="1:11" ht="15.75" customHeight="1">
      <c r="A166" s="1896"/>
      <c r="B166" s="1896"/>
      <c r="C166" s="1896"/>
      <c r="D166" s="1896"/>
      <c r="E166" s="1896"/>
      <c r="F166" s="1896"/>
      <c r="G166" s="1896"/>
      <c r="H166" s="1896"/>
      <c r="I166" s="1896"/>
      <c r="J166" s="1896"/>
      <c r="K166" s="1896"/>
    </row>
    <row r="167" spans="1:11" ht="15.75" customHeight="1">
      <c r="A167" s="1896"/>
      <c r="B167" s="1896"/>
      <c r="C167" s="1896"/>
      <c r="D167" s="1896"/>
      <c r="E167" s="1896"/>
      <c r="F167" s="1896"/>
      <c r="G167" s="1896"/>
      <c r="H167" s="1896"/>
      <c r="I167" s="1896"/>
      <c r="J167" s="1896"/>
      <c r="K167" s="1896"/>
    </row>
    <row r="168" spans="1:11" ht="15.75" customHeight="1">
      <c r="A168" s="1896"/>
      <c r="B168" s="1896"/>
      <c r="C168" s="1896"/>
      <c r="D168" s="1896"/>
      <c r="E168" s="1896"/>
      <c r="F168" s="1896"/>
      <c r="G168" s="1896"/>
      <c r="H168" s="1896"/>
      <c r="I168" s="1896"/>
      <c r="J168" s="1896"/>
      <c r="K168" s="1896"/>
    </row>
    <row r="169" spans="1:11" ht="15.75" customHeight="1">
      <c r="A169" s="1896"/>
      <c r="B169" s="1896"/>
      <c r="C169" s="1896"/>
      <c r="D169" s="1896"/>
      <c r="E169" s="1896"/>
      <c r="F169" s="1896"/>
      <c r="G169" s="1896"/>
      <c r="H169" s="1896"/>
      <c r="I169" s="1896"/>
      <c r="J169" s="1896"/>
      <c r="K169" s="1896"/>
    </row>
    <row r="170" spans="1:11" ht="15.75" customHeight="1">
      <c r="A170" s="1896"/>
      <c r="B170" s="1896"/>
      <c r="C170" s="1896"/>
      <c r="D170" s="1896"/>
      <c r="E170" s="1896"/>
      <c r="F170" s="1896"/>
      <c r="G170" s="1896"/>
      <c r="H170" s="1896"/>
      <c r="I170" s="1896"/>
      <c r="J170" s="1896"/>
      <c r="K170" s="1896"/>
    </row>
    <row r="171" spans="1:11" ht="15.75" customHeight="1">
      <c r="A171" s="1896"/>
      <c r="B171" s="1896"/>
      <c r="C171" s="1896"/>
      <c r="D171" s="1896"/>
      <c r="E171" s="1896"/>
      <c r="F171" s="1896"/>
      <c r="G171" s="1896"/>
      <c r="H171" s="1896"/>
      <c r="I171" s="1896"/>
      <c r="J171" s="1896"/>
      <c r="K171" s="1896"/>
    </row>
    <row r="172" spans="1:11" ht="15.75" customHeight="1">
      <c r="A172" s="1896"/>
      <c r="B172" s="1896"/>
      <c r="C172" s="1896"/>
      <c r="D172" s="1896"/>
      <c r="E172" s="1896"/>
      <c r="F172" s="1896"/>
      <c r="G172" s="1896"/>
      <c r="H172" s="1896"/>
      <c r="I172" s="1896"/>
      <c r="J172" s="1896"/>
      <c r="K172" s="1896"/>
    </row>
    <row r="173" spans="1:11" ht="15.75" customHeight="1">
      <c r="A173" s="1896"/>
      <c r="B173" s="1896"/>
      <c r="C173" s="1896"/>
      <c r="D173" s="1896"/>
      <c r="E173" s="1896"/>
      <c r="F173" s="1896"/>
      <c r="G173" s="1896"/>
      <c r="H173" s="1896"/>
      <c r="I173" s="1896"/>
      <c r="J173" s="1896"/>
      <c r="K173" s="1896"/>
    </row>
    <row r="174" spans="1:11" ht="15.75" customHeight="1">
      <c r="A174" s="1896"/>
      <c r="B174" s="1896"/>
      <c r="C174" s="1896"/>
      <c r="D174" s="1896"/>
      <c r="E174" s="1896"/>
      <c r="F174" s="1896"/>
      <c r="G174" s="1896"/>
      <c r="H174" s="1896"/>
      <c r="I174" s="1896"/>
      <c r="J174" s="1896"/>
      <c r="K174" s="1896"/>
    </row>
    <row r="175" spans="1:11" ht="15.75" customHeight="1">
      <c r="A175" s="1896"/>
      <c r="B175" s="1896"/>
      <c r="C175" s="1896"/>
      <c r="D175" s="1896"/>
      <c r="E175" s="1896"/>
      <c r="F175" s="1896"/>
      <c r="G175" s="1896"/>
      <c r="H175" s="1896"/>
      <c r="I175" s="1896"/>
      <c r="J175" s="1896"/>
      <c r="K175" s="1896"/>
    </row>
    <row r="176" spans="1:11" ht="15.75" customHeight="1">
      <c r="A176" s="1896"/>
      <c r="B176" s="1896"/>
      <c r="C176" s="1896"/>
      <c r="D176" s="1896"/>
      <c r="E176" s="1896"/>
      <c r="F176" s="1896"/>
      <c r="G176" s="1896"/>
      <c r="H176" s="1896"/>
      <c r="I176" s="1896"/>
      <c r="J176" s="1896"/>
      <c r="K176" s="1896"/>
    </row>
    <row r="177" spans="1:11" ht="15.75" customHeight="1">
      <c r="A177" s="1896"/>
      <c r="B177" s="1896"/>
      <c r="C177" s="1896"/>
      <c r="D177" s="1896"/>
      <c r="E177" s="1896"/>
      <c r="F177" s="1896"/>
      <c r="G177" s="1896"/>
      <c r="H177" s="1896"/>
      <c r="I177" s="1896"/>
      <c r="J177" s="1896"/>
      <c r="K177" s="1896"/>
    </row>
    <row r="178" spans="1:11" ht="15.75" customHeight="1">
      <c r="A178" s="1896"/>
      <c r="B178" s="1896"/>
      <c r="C178" s="1896"/>
      <c r="D178" s="1896"/>
      <c r="E178" s="1896"/>
      <c r="F178" s="1896"/>
      <c r="G178" s="1896"/>
      <c r="H178" s="1896"/>
      <c r="I178" s="1896"/>
      <c r="J178" s="1896"/>
      <c r="K178" s="1896"/>
    </row>
    <row r="179" spans="1:11" ht="15.75" customHeight="1">
      <c r="A179" s="1896"/>
      <c r="B179" s="1896"/>
      <c r="C179" s="1896"/>
      <c r="D179" s="1896"/>
      <c r="E179" s="1896"/>
      <c r="F179" s="1896"/>
      <c r="G179" s="1896"/>
      <c r="H179" s="1896"/>
      <c r="I179" s="1896"/>
      <c r="J179" s="1896"/>
      <c r="K179" s="1896"/>
    </row>
    <row r="180" spans="1:11" ht="15.75" customHeight="1">
      <c r="A180" s="1896"/>
      <c r="B180" s="1896"/>
      <c r="C180" s="1896"/>
      <c r="D180" s="1896"/>
      <c r="E180" s="1896"/>
      <c r="F180" s="1896"/>
      <c r="G180" s="1896"/>
      <c r="H180" s="1896"/>
      <c r="I180" s="1896"/>
      <c r="J180" s="1896"/>
      <c r="K180" s="1896"/>
    </row>
    <row r="181" spans="1:11" ht="15.75" customHeight="1">
      <c r="A181" s="1896"/>
      <c r="B181" s="1896"/>
      <c r="C181" s="1896"/>
      <c r="D181" s="1896"/>
      <c r="E181" s="1896"/>
      <c r="F181" s="1896"/>
      <c r="G181" s="1896"/>
      <c r="H181" s="1896"/>
      <c r="I181" s="1896"/>
      <c r="J181" s="1896"/>
      <c r="K181" s="1896"/>
    </row>
    <row r="182" spans="1:11" ht="15.75" customHeight="1">
      <c r="A182" s="1896"/>
      <c r="B182" s="1896"/>
      <c r="C182" s="1896"/>
      <c r="D182" s="1896"/>
      <c r="E182" s="1896"/>
      <c r="F182" s="1896"/>
      <c r="G182" s="1896"/>
      <c r="H182" s="1896"/>
      <c r="I182" s="1896"/>
      <c r="J182" s="1896"/>
      <c r="K182" s="1896"/>
    </row>
    <row r="183" spans="1:11" ht="15.75" customHeight="1">
      <c r="A183" s="1896"/>
      <c r="B183" s="1896"/>
      <c r="C183" s="1896"/>
      <c r="D183" s="1896"/>
      <c r="E183" s="1896"/>
      <c r="F183" s="1896"/>
      <c r="G183" s="1896"/>
      <c r="H183" s="1896"/>
      <c r="I183" s="1896"/>
      <c r="J183" s="1896"/>
      <c r="K183" s="1896"/>
    </row>
    <row r="184" spans="1:11" ht="15.75" customHeight="1">
      <c r="A184" s="1896"/>
      <c r="B184" s="1896"/>
      <c r="C184" s="1896"/>
      <c r="D184" s="1896"/>
      <c r="E184" s="1896"/>
      <c r="F184" s="1896"/>
      <c r="G184" s="1896"/>
      <c r="H184" s="1896"/>
      <c r="I184" s="1896"/>
      <c r="J184" s="1896"/>
      <c r="K184" s="1896"/>
    </row>
    <row r="185" spans="1:11" ht="15.75" customHeight="1">
      <c r="A185" s="1896"/>
      <c r="B185" s="1896"/>
      <c r="C185" s="1896"/>
      <c r="D185" s="1896"/>
      <c r="E185" s="1896"/>
      <c r="F185" s="1896"/>
      <c r="G185" s="1896"/>
      <c r="H185" s="1896"/>
      <c r="I185" s="1896"/>
      <c r="J185" s="1896"/>
      <c r="K185" s="1896"/>
    </row>
    <row r="186" spans="1:11" ht="15.75" customHeight="1">
      <c r="A186" s="1896"/>
      <c r="B186" s="1896"/>
      <c r="C186" s="1896"/>
      <c r="D186" s="1896"/>
      <c r="E186" s="1896"/>
      <c r="F186" s="1896"/>
      <c r="G186" s="1896"/>
      <c r="H186" s="1896"/>
      <c r="I186" s="1896"/>
      <c r="J186" s="1896"/>
      <c r="K186" s="1896"/>
    </row>
    <row r="187" spans="1:11" ht="15.75" customHeight="1">
      <c r="A187" s="1896"/>
      <c r="B187" s="1896"/>
      <c r="C187" s="1896"/>
      <c r="D187" s="1896"/>
      <c r="E187" s="1896"/>
      <c r="F187" s="1896"/>
      <c r="G187" s="1896"/>
      <c r="H187" s="1896"/>
      <c r="I187" s="1896"/>
      <c r="J187" s="1896"/>
      <c r="K187" s="1896"/>
    </row>
    <row r="188" spans="1:11" ht="15.75" customHeight="1">
      <c r="A188" s="1896"/>
      <c r="B188" s="1896"/>
      <c r="C188" s="1896"/>
      <c r="D188" s="1896"/>
      <c r="E188" s="1896"/>
      <c r="F188" s="1896"/>
      <c r="G188" s="1896"/>
      <c r="H188" s="1896"/>
      <c r="I188" s="1896"/>
      <c r="J188" s="1896"/>
      <c r="K188" s="1896"/>
    </row>
    <row r="189" spans="1:11" ht="15.75" customHeight="1">
      <c r="A189" s="1896"/>
      <c r="B189" s="1896"/>
      <c r="C189" s="1896"/>
      <c r="D189" s="1896"/>
      <c r="E189" s="1896"/>
      <c r="F189" s="1896"/>
      <c r="G189" s="1896"/>
      <c r="H189" s="1896"/>
      <c r="I189" s="1896"/>
      <c r="J189" s="1896"/>
      <c r="K189" s="1896"/>
    </row>
    <row r="190" spans="1:11" ht="15.75" customHeight="1">
      <c r="A190" s="1896"/>
      <c r="B190" s="1896"/>
      <c r="C190" s="1896"/>
      <c r="D190" s="1896"/>
      <c r="E190" s="1896"/>
      <c r="F190" s="1896"/>
      <c r="G190" s="1896"/>
      <c r="H190" s="1896"/>
      <c r="I190" s="1896"/>
      <c r="J190" s="1896"/>
      <c r="K190" s="1896"/>
    </row>
    <row r="191" spans="1:11" ht="15.75" customHeight="1">
      <c r="A191" s="1896"/>
      <c r="B191" s="1896"/>
      <c r="C191" s="1896"/>
      <c r="D191" s="1896"/>
      <c r="E191" s="1896"/>
      <c r="F191" s="1896"/>
      <c r="G191" s="1896"/>
      <c r="H191" s="1896"/>
      <c r="I191" s="1896"/>
      <c r="J191" s="1896"/>
      <c r="K191" s="1896"/>
    </row>
    <row r="192" spans="1:11" ht="15.75" customHeight="1">
      <c r="A192" s="1896"/>
      <c r="B192" s="1896"/>
      <c r="C192" s="1896"/>
      <c r="D192" s="1896"/>
      <c r="E192" s="1896"/>
      <c r="F192" s="1896"/>
      <c r="G192" s="1896"/>
      <c r="H192" s="1896"/>
      <c r="I192" s="1896"/>
      <c r="J192" s="1896"/>
      <c r="K192" s="1896"/>
    </row>
    <row r="193" spans="1:11" ht="15.75" customHeight="1">
      <c r="A193" s="1896"/>
      <c r="B193" s="1896"/>
      <c r="C193" s="1896"/>
      <c r="D193" s="1896"/>
      <c r="E193" s="1896"/>
      <c r="F193" s="1896"/>
      <c r="G193" s="1896"/>
      <c r="H193" s="1896"/>
      <c r="I193" s="1896"/>
      <c r="J193" s="1896"/>
      <c r="K193" s="1896"/>
    </row>
    <row r="194" spans="1:11" ht="15.75" customHeight="1">
      <c r="A194" s="1896"/>
      <c r="B194" s="1896"/>
      <c r="C194" s="1896"/>
      <c r="D194" s="1896"/>
      <c r="E194" s="1896"/>
      <c r="F194" s="1896"/>
      <c r="G194" s="1896"/>
      <c r="H194" s="1896"/>
      <c r="I194" s="1896"/>
      <c r="J194" s="1896"/>
      <c r="K194" s="1896"/>
    </row>
    <row r="195" spans="1:11" ht="15.75" customHeight="1">
      <c r="A195" s="1896"/>
      <c r="B195" s="1896"/>
      <c r="C195" s="1896"/>
      <c r="D195" s="1896"/>
      <c r="E195" s="1896"/>
      <c r="F195" s="1896"/>
      <c r="G195" s="1896"/>
      <c r="H195" s="1896"/>
      <c r="I195" s="1896"/>
      <c r="J195" s="1896"/>
      <c r="K195" s="1896"/>
    </row>
    <row r="196" spans="1:11" ht="15.75" customHeight="1">
      <c r="A196" s="1896"/>
      <c r="B196" s="1896"/>
      <c r="C196" s="1896"/>
      <c r="D196" s="1896"/>
      <c r="E196" s="1896"/>
      <c r="F196" s="1896"/>
      <c r="G196" s="1896"/>
      <c r="H196" s="1896"/>
      <c r="I196" s="1896"/>
      <c r="J196" s="1896"/>
      <c r="K196" s="1896"/>
    </row>
    <row r="197" spans="1:11" ht="15.75" customHeight="1">
      <c r="A197" s="1896"/>
      <c r="B197" s="1896"/>
      <c r="C197" s="1896"/>
      <c r="D197" s="1896"/>
      <c r="E197" s="1896"/>
      <c r="F197" s="1896"/>
      <c r="G197" s="1896"/>
      <c r="H197" s="1896"/>
      <c r="I197" s="1896"/>
      <c r="J197" s="1896"/>
      <c r="K197" s="1896"/>
    </row>
    <row r="198" spans="1:11" ht="15.75" customHeight="1">
      <c r="A198" s="1896"/>
      <c r="B198" s="1896"/>
      <c r="C198" s="1896"/>
      <c r="D198" s="1896"/>
      <c r="E198" s="1896"/>
      <c r="F198" s="1896"/>
      <c r="G198" s="1896"/>
      <c r="H198" s="1896"/>
      <c r="I198" s="1896"/>
      <c r="J198" s="1896"/>
      <c r="K198" s="1896"/>
    </row>
    <row r="199" spans="1:11" ht="15.75" customHeight="1">
      <c r="A199" s="1896"/>
      <c r="B199" s="1896"/>
      <c r="C199" s="1896"/>
      <c r="D199" s="1896"/>
      <c r="E199" s="1896"/>
      <c r="F199" s="1896"/>
      <c r="G199" s="1896"/>
      <c r="H199" s="1896"/>
      <c r="I199" s="1896"/>
      <c r="J199" s="1896"/>
      <c r="K199" s="1896"/>
    </row>
    <row r="200" spans="1:11" ht="15.75" customHeight="1">
      <c r="A200" s="1896"/>
      <c r="B200" s="1896"/>
      <c r="C200" s="1896"/>
      <c r="D200" s="1896"/>
      <c r="E200" s="1896"/>
      <c r="F200" s="1896"/>
      <c r="G200" s="1896"/>
      <c r="H200" s="1896"/>
      <c r="I200" s="1896"/>
      <c r="J200" s="1896"/>
      <c r="K200" s="1896"/>
    </row>
    <row r="201" spans="1:11" ht="15.75" customHeight="1">
      <c r="A201" s="1896"/>
      <c r="B201" s="1896"/>
      <c r="C201" s="1896"/>
      <c r="D201" s="1896"/>
      <c r="E201" s="1896"/>
      <c r="F201" s="1896"/>
      <c r="G201" s="1896"/>
      <c r="H201" s="1896"/>
      <c r="I201" s="1896"/>
      <c r="J201" s="1896"/>
      <c r="K201" s="1896"/>
    </row>
    <row r="202" spans="1:11" ht="15.75" customHeight="1">
      <c r="A202" s="1896"/>
      <c r="B202" s="1896"/>
      <c r="C202" s="1896"/>
      <c r="D202" s="1896"/>
      <c r="E202" s="1896"/>
      <c r="F202" s="1896"/>
      <c r="G202" s="1896"/>
      <c r="H202" s="1896"/>
      <c r="I202" s="1896"/>
      <c r="J202" s="1896"/>
      <c r="K202" s="1896"/>
    </row>
    <row r="203" spans="1:11" ht="15.75" customHeight="1">
      <c r="A203" s="1896"/>
      <c r="B203" s="1896"/>
      <c r="C203" s="1896"/>
      <c r="D203" s="1896"/>
      <c r="E203" s="1896"/>
      <c r="F203" s="1896"/>
      <c r="G203" s="1896"/>
      <c r="H203" s="1896"/>
      <c r="I203" s="1896"/>
      <c r="J203" s="1896"/>
      <c r="K203" s="1896"/>
    </row>
    <row r="204" spans="1:11" ht="15.75" customHeight="1">
      <c r="A204" s="1896"/>
      <c r="B204" s="1896"/>
      <c r="C204" s="1896"/>
      <c r="D204" s="1896"/>
      <c r="E204" s="1896"/>
      <c r="F204" s="1896"/>
      <c r="G204" s="1896"/>
      <c r="H204" s="1896"/>
      <c r="I204" s="1896"/>
      <c r="J204" s="1896"/>
      <c r="K204" s="1896"/>
    </row>
    <row r="205" spans="1:11" ht="15.75" customHeight="1">
      <c r="A205" s="1896"/>
      <c r="B205" s="1896"/>
      <c r="C205" s="1896"/>
      <c r="D205" s="1896"/>
      <c r="E205" s="1896"/>
      <c r="F205" s="1896"/>
      <c r="G205" s="1896"/>
      <c r="H205" s="1896"/>
      <c r="I205" s="1896"/>
      <c r="J205" s="1896"/>
      <c r="K205" s="1896"/>
    </row>
    <row r="206" spans="1:11" ht="15.75" customHeight="1">
      <c r="A206" s="1896"/>
      <c r="B206" s="1896"/>
      <c r="C206" s="1896"/>
      <c r="D206" s="1896"/>
      <c r="E206" s="1896"/>
      <c r="F206" s="1896"/>
      <c r="G206" s="1896"/>
      <c r="H206" s="1896"/>
      <c r="I206" s="1896"/>
      <c r="J206" s="1896"/>
      <c r="K206" s="1896"/>
    </row>
    <row r="207" spans="1:11" ht="15.75" customHeight="1">
      <c r="A207" s="1896"/>
      <c r="B207" s="1896"/>
      <c r="C207" s="1896"/>
      <c r="D207" s="1896"/>
      <c r="E207" s="1896"/>
      <c r="F207" s="1896"/>
      <c r="G207" s="1896"/>
      <c r="H207" s="1896"/>
      <c r="I207" s="1896"/>
      <c r="J207" s="1896"/>
      <c r="K207" s="1896"/>
    </row>
    <row r="208" spans="1:11" ht="15.75" customHeight="1">
      <c r="A208" s="1896"/>
      <c r="B208" s="1896"/>
      <c r="C208" s="1896"/>
      <c r="D208" s="1896"/>
      <c r="E208" s="1896"/>
      <c r="F208" s="1896"/>
      <c r="G208" s="1896"/>
      <c r="H208" s="1896"/>
      <c r="I208" s="1896"/>
      <c r="J208" s="1896"/>
      <c r="K208" s="1896"/>
    </row>
    <row r="209" spans="1:11" ht="15.75" customHeight="1">
      <c r="A209" s="1896"/>
      <c r="B209" s="1896"/>
      <c r="C209" s="1896"/>
      <c r="D209" s="1896"/>
      <c r="E209" s="1896"/>
      <c r="F209" s="1896"/>
      <c r="G209" s="1896"/>
      <c r="H209" s="1896"/>
      <c r="I209" s="1896"/>
      <c r="J209" s="1896"/>
      <c r="K209" s="1896"/>
    </row>
    <row r="210" spans="1:11" ht="15.75" customHeight="1">
      <c r="A210" s="1896"/>
      <c r="B210" s="1896"/>
      <c r="C210" s="1896"/>
      <c r="D210" s="1896"/>
      <c r="E210" s="1896"/>
      <c r="F210" s="1896"/>
      <c r="G210" s="1896"/>
      <c r="H210" s="1896"/>
      <c r="I210" s="1896"/>
      <c r="J210" s="1896"/>
      <c r="K210" s="1896"/>
    </row>
    <row r="211" spans="1:11" ht="15.75" customHeight="1">
      <c r="A211" s="1896"/>
      <c r="B211" s="1896"/>
      <c r="C211" s="1896"/>
      <c r="D211" s="1896"/>
      <c r="E211" s="1896"/>
      <c r="F211" s="1896"/>
      <c r="G211" s="1896"/>
      <c r="H211" s="1896"/>
      <c r="I211" s="1896"/>
      <c r="J211" s="1896"/>
      <c r="K211" s="1896"/>
    </row>
    <row r="212" spans="1:11" ht="15.75" customHeight="1">
      <c r="A212" s="1896"/>
      <c r="B212" s="1896"/>
      <c r="C212" s="1896"/>
      <c r="D212" s="1896"/>
      <c r="E212" s="1896"/>
      <c r="F212" s="1896"/>
      <c r="G212" s="1896"/>
      <c r="H212" s="1896"/>
      <c r="I212" s="1896"/>
      <c r="J212" s="1896"/>
      <c r="K212" s="1896"/>
    </row>
    <row r="213" spans="1:11" ht="15.75" customHeight="1">
      <c r="A213" s="1896"/>
      <c r="B213" s="1896"/>
      <c r="C213" s="1896"/>
      <c r="D213" s="1896"/>
      <c r="E213" s="1896"/>
      <c r="F213" s="1896"/>
      <c r="G213" s="1896"/>
      <c r="H213" s="1896"/>
      <c r="I213" s="1896"/>
      <c r="J213" s="1896"/>
      <c r="K213" s="1896"/>
    </row>
    <row r="214" spans="1:11" ht="15.75" customHeight="1">
      <c r="A214" s="1896"/>
      <c r="B214" s="1896"/>
      <c r="C214" s="1896"/>
      <c r="D214" s="1896"/>
      <c r="E214" s="1896"/>
      <c r="F214" s="1896"/>
      <c r="G214" s="1896"/>
      <c r="H214" s="1896"/>
      <c r="I214" s="1896"/>
      <c r="J214" s="1896"/>
      <c r="K214" s="1896"/>
    </row>
    <row r="215" spans="1:11" ht="15.75" customHeight="1">
      <c r="A215" s="1896"/>
      <c r="B215" s="1896"/>
      <c r="C215" s="1896"/>
      <c r="D215" s="1896"/>
      <c r="E215" s="1896"/>
      <c r="F215" s="1896"/>
      <c r="G215" s="1896"/>
      <c r="H215" s="1896"/>
      <c r="I215" s="1896"/>
      <c r="J215" s="1896"/>
      <c r="K215" s="1896"/>
    </row>
    <row r="216" spans="1:11" ht="15.75" customHeight="1">
      <c r="A216" s="1896"/>
      <c r="B216" s="1896"/>
      <c r="C216" s="1896"/>
      <c r="D216" s="1896"/>
      <c r="E216" s="1896"/>
      <c r="F216" s="1896"/>
      <c r="G216" s="1896"/>
      <c r="H216" s="1896"/>
      <c r="I216" s="1896"/>
      <c r="J216" s="1896"/>
      <c r="K216" s="1896"/>
    </row>
    <row r="217" spans="1:11" ht="15.75" customHeight="1">
      <c r="A217" s="1896"/>
      <c r="B217" s="1896"/>
      <c r="C217" s="1896"/>
      <c r="D217" s="1896"/>
      <c r="E217" s="1896"/>
      <c r="F217" s="1896"/>
      <c r="G217" s="1896"/>
      <c r="H217" s="1896"/>
      <c r="I217" s="1896"/>
      <c r="J217" s="1896"/>
      <c r="K217" s="1896"/>
    </row>
    <row r="218" spans="1:11" ht="15.75" customHeight="1">
      <c r="A218" s="1896"/>
      <c r="B218" s="1896"/>
      <c r="C218" s="1896"/>
      <c r="D218" s="1896"/>
      <c r="E218" s="1896"/>
      <c r="F218" s="1896"/>
      <c r="G218" s="1896"/>
      <c r="H218" s="1896"/>
      <c r="I218" s="1896"/>
      <c r="J218" s="1896"/>
      <c r="K218" s="1896"/>
    </row>
    <row r="219" spans="1:11" ht="15.75" customHeight="1">
      <c r="A219" s="1896"/>
      <c r="B219" s="1896"/>
      <c r="C219" s="1896"/>
      <c r="D219" s="1896"/>
      <c r="E219" s="1896"/>
      <c r="F219" s="1896"/>
      <c r="G219" s="1896"/>
      <c r="H219" s="1896"/>
      <c r="I219" s="1896"/>
      <c r="J219" s="1896"/>
      <c r="K219" s="1896"/>
    </row>
    <row r="220" spans="1:11" ht="15.75" customHeight="1">
      <c r="A220" s="1896"/>
      <c r="B220" s="1896"/>
      <c r="C220" s="1896"/>
      <c r="D220" s="1896"/>
      <c r="E220" s="1896"/>
      <c r="F220" s="1896"/>
      <c r="G220" s="1896"/>
      <c r="H220" s="1896"/>
      <c r="I220" s="1896"/>
      <c r="J220" s="1896"/>
      <c r="K220" s="1896"/>
    </row>
    <row r="221" spans="1:11" ht="15.75" customHeight="1">
      <c r="A221" s="1896"/>
      <c r="B221" s="1896"/>
      <c r="C221" s="1896"/>
      <c r="D221" s="1896"/>
      <c r="E221" s="1896"/>
      <c r="F221" s="1896"/>
      <c r="G221" s="1896"/>
      <c r="H221" s="1896"/>
      <c r="I221" s="1896"/>
      <c r="J221" s="1896"/>
      <c r="K221" s="1896"/>
    </row>
    <row r="222" spans="1:11" ht="15.75" customHeight="1">
      <c r="A222" s="1896"/>
      <c r="B222" s="1896"/>
      <c r="C222" s="1896"/>
      <c r="D222" s="1896"/>
      <c r="E222" s="1896"/>
      <c r="F222" s="1896"/>
      <c r="G222" s="1896"/>
      <c r="H222" s="1896"/>
      <c r="I222" s="1896"/>
      <c r="J222" s="1896"/>
      <c r="K222" s="1896"/>
    </row>
    <row r="223" spans="1:11" ht="15.75" customHeight="1">
      <c r="A223" s="1895"/>
      <c r="B223" s="1895"/>
      <c r="C223" s="1895"/>
      <c r="D223" s="1895"/>
      <c r="E223" s="1895"/>
      <c r="F223" s="1895"/>
      <c r="G223" s="1895"/>
      <c r="H223" s="1895"/>
      <c r="I223" s="1895"/>
      <c r="J223" s="1895"/>
      <c r="K223" s="1895"/>
    </row>
    <row r="224" spans="1:11" ht="15.75" customHeight="1">
      <c r="A224" s="1895"/>
      <c r="B224" s="1895"/>
      <c r="C224" s="1895"/>
      <c r="D224" s="1895"/>
      <c r="E224" s="1895"/>
      <c r="F224" s="1895"/>
      <c r="G224" s="1895"/>
      <c r="H224" s="1895"/>
      <c r="I224" s="1895"/>
      <c r="J224" s="1895"/>
      <c r="K224" s="1895"/>
    </row>
    <row r="225" spans="1:11" ht="15.75" customHeight="1">
      <c r="A225" s="1895"/>
      <c r="B225" s="1895"/>
      <c r="C225" s="1895"/>
      <c r="D225" s="1895"/>
      <c r="E225" s="1895"/>
      <c r="F225" s="1895"/>
      <c r="G225" s="1895"/>
      <c r="H225" s="1895"/>
      <c r="I225" s="1895"/>
      <c r="J225" s="1895"/>
      <c r="K225" s="1895"/>
    </row>
    <row r="226" spans="1:11" ht="15.75" customHeight="1">
      <c r="A226" s="1895"/>
      <c r="B226" s="1895"/>
      <c r="C226" s="1895"/>
      <c r="D226" s="1895"/>
      <c r="E226" s="1895"/>
      <c r="F226" s="1895"/>
      <c r="G226" s="1895"/>
      <c r="H226" s="1895"/>
      <c r="I226" s="1895"/>
      <c r="J226" s="1895"/>
      <c r="K226" s="1895"/>
    </row>
    <row r="227" spans="1:11" ht="15.75" customHeight="1">
      <c r="A227" s="1895"/>
      <c r="B227" s="1895"/>
      <c r="C227" s="1895"/>
      <c r="D227" s="1895"/>
      <c r="E227" s="1895"/>
      <c r="F227" s="1895"/>
      <c r="G227" s="1895"/>
      <c r="H227" s="1895"/>
      <c r="I227" s="1895"/>
      <c r="J227" s="1895"/>
      <c r="K227" s="1895"/>
    </row>
    <row r="228" spans="1:11" ht="15.75" customHeight="1">
      <c r="A228" s="1895"/>
      <c r="B228" s="1895"/>
      <c r="C228" s="1895"/>
      <c r="D228" s="1895"/>
      <c r="E228" s="1895"/>
      <c r="F228" s="1895"/>
      <c r="G228" s="1895"/>
      <c r="H228" s="1895"/>
      <c r="I228" s="1895"/>
      <c r="J228" s="1895"/>
      <c r="K228" s="1895"/>
    </row>
    <row r="229" spans="1:11" ht="15.75" customHeight="1">
      <c r="A229" s="1895"/>
      <c r="B229" s="1895"/>
      <c r="C229" s="1895"/>
      <c r="D229" s="1895"/>
      <c r="E229" s="1895"/>
      <c r="F229" s="1895"/>
      <c r="G229" s="1895"/>
      <c r="H229" s="1895"/>
      <c r="I229" s="1895"/>
      <c r="J229" s="1895"/>
      <c r="K229" s="1895"/>
    </row>
    <row r="230" spans="1:11" ht="15.75" customHeight="1">
      <c r="A230" s="1895"/>
      <c r="B230" s="1895"/>
      <c r="C230" s="1895"/>
      <c r="D230" s="1895"/>
      <c r="E230" s="1895"/>
      <c r="F230" s="1895"/>
      <c r="G230" s="1895"/>
      <c r="H230" s="1895"/>
      <c r="I230" s="1895"/>
      <c r="J230" s="1895"/>
      <c r="K230" s="1895"/>
    </row>
    <row r="231" spans="1:11" ht="15.75" customHeight="1">
      <c r="A231" s="1895"/>
      <c r="B231" s="1895"/>
      <c r="C231" s="1895"/>
      <c r="D231" s="1895"/>
      <c r="E231" s="1895"/>
      <c r="F231" s="1895"/>
      <c r="G231" s="1895"/>
      <c r="H231" s="1895"/>
      <c r="I231" s="1895"/>
      <c r="J231" s="1895"/>
      <c r="K231" s="1895"/>
    </row>
    <row r="232" spans="1:11" ht="15.75" customHeight="1">
      <c r="A232" s="1895"/>
      <c r="B232" s="1895"/>
      <c r="C232" s="1895"/>
      <c r="D232" s="1895"/>
      <c r="E232" s="1895"/>
      <c r="F232" s="1895"/>
      <c r="G232" s="1895"/>
      <c r="H232" s="1895"/>
      <c r="I232" s="1895"/>
      <c r="J232" s="1895"/>
      <c r="K232" s="1895"/>
    </row>
    <row r="233" spans="1:11" ht="15.75" customHeight="1">
      <c r="A233" s="1895"/>
      <c r="B233" s="1895"/>
      <c r="C233" s="1895"/>
      <c r="D233" s="1895"/>
      <c r="E233" s="1895"/>
      <c r="F233" s="1895"/>
      <c r="G233" s="1895"/>
      <c r="H233" s="1895"/>
      <c r="I233" s="1895"/>
      <c r="J233" s="1895"/>
      <c r="K233" s="1895"/>
    </row>
    <row r="234" spans="1:11" ht="15.75" customHeight="1">
      <c r="A234" s="1895"/>
      <c r="B234" s="1895"/>
      <c r="C234" s="1895"/>
      <c r="D234" s="1895"/>
      <c r="E234" s="1895"/>
      <c r="F234" s="1895"/>
      <c r="G234" s="1895"/>
      <c r="H234" s="1895"/>
      <c r="I234" s="1895"/>
      <c r="J234" s="1895"/>
      <c r="K234" s="1895"/>
    </row>
    <row r="235" spans="1:11" ht="15.75" customHeight="1">
      <c r="A235" s="1895"/>
      <c r="B235" s="1895"/>
      <c r="C235" s="1895"/>
      <c r="D235" s="1895"/>
      <c r="E235" s="1895"/>
      <c r="F235" s="1895"/>
      <c r="G235" s="1895"/>
      <c r="H235" s="1895"/>
      <c r="I235" s="1895"/>
      <c r="J235" s="1895"/>
      <c r="K235" s="1895"/>
    </row>
    <row r="236" spans="1:11" ht="15.75" customHeight="1">
      <c r="A236" s="1895"/>
      <c r="B236" s="1895"/>
      <c r="C236" s="1895"/>
      <c r="D236" s="1895"/>
      <c r="E236" s="1895"/>
      <c r="F236" s="1895"/>
      <c r="G236" s="1895"/>
      <c r="H236" s="1895"/>
      <c r="I236" s="1895"/>
      <c r="J236" s="1895"/>
      <c r="K236" s="1895"/>
    </row>
    <row r="237" spans="1:11" ht="15.75" customHeight="1">
      <c r="A237" s="1895"/>
      <c r="B237" s="1895"/>
      <c r="C237" s="1895"/>
      <c r="D237" s="1895"/>
      <c r="E237" s="1895"/>
      <c r="F237" s="1895"/>
      <c r="G237" s="1895"/>
      <c r="H237" s="1895"/>
      <c r="I237" s="1895"/>
      <c r="J237" s="1895"/>
      <c r="K237" s="1895"/>
    </row>
    <row r="238" spans="1:11" ht="15.75" customHeight="1">
      <c r="A238" s="1895"/>
      <c r="B238" s="1895"/>
      <c r="C238" s="1895"/>
      <c r="D238" s="1895"/>
      <c r="E238" s="1895"/>
      <c r="F238" s="1895"/>
      <c r="G238" s="1895"/>
      <c r="H238" s="1895"/>
      <c r="I238" s="1895"/>
      <c r="J238" s="1895"/>
      <c r="K238" s="1895"/>
    </row>
    <row r="239" spans="1:11" ht="15.75" customHeight="1">
      <c r="A239" s="1895"/>
      <c r="B239" s="1895"/>
      <c r="C239" s="1895"/>
      <c r="D239" s="1895"/>
      <c r="E239" s="1895"/>
      <c r="F239" s="1895"/>
      <c r="G239" s="1895"/>
      <c r="H239" s="1895"/>
      <c r="I239" s="1895"/>
      <c r="J239" s="1895"/>
      <c r="K239" s="1895"/>
    </row>
    <row r="240" spans="1:11" ht="15.75" customHeight="1">
      <c r="A240" s="1895"/>
      <c r="B240" s="1895"/>
      <c r="C240" s="1895"/>
      <c r="D240" s="1895"/>
      <c r="E240" s="1895"/>
      <c r="F240" s="1895"/>
      <c r="G240" s="1895"/>
      <c r="H240" s="1895"/>
      <c r="I240" s="1895"/>
      <c r="J240" s="1895"/>
      <c r="K240" s="1895"/>
    </row>
    <row r="241" spans="1:11" ht="15.75" customHeight="1">
      <c r="A241" s="1895"/>
      <c r="B241" s="1895"/>
      <c r="C241" s="1895"/>
      <c r="D241" s="1895"/>
      <c r="E241" s="1895"/>
      <c r="F241" s="1895"/>
      <c r="G241" s="1895"/>
      <c r="H241" s="1895"/>
      <c r="I241" s="1895"/>
      <c r="J241" s="1895"/>
      <c r="K241" s="1895"/>
    </row>
    <row r="242" spans="1:11" ht="15.75" customHeight="1">
      <c r="A242" s="1895"/>
      <c r="B242" s="1895"/>
      <c r="C242" s="1895"/>
      <c r="D242" s="1895"/>
      <c r="E242" s="1895"/>
      <c r="F242" s="1895"/>
      <c r="G242" s="1895"/>
      <c r="H242" s="1895"/>
      <c r="I242" s="1895"/>
      <c r="J242" s="1895"/>
      <c r="K242" s="1895"/>
    </row>
    <row r="243" spans="1:11" ht="15.75" customHeight="1">
      <c r="A243" s="1895"/>
      <c r="B243" s="1895"/>
      <c r="C243" s="1895"/>
      <c r="D243" s="1895"/>
      <c r="E243" s="1895"/>
      <c r="F243" s="1895"/>
      <c r="G243" s="1895"/>
      <c r="H243" s="1895"/>
      <c r="I243" s="1895"/>
      <c r="J243" s="1895"/>
      <c r="K243" s="1895"/>
    </row>
    <row r="244" spans="1:11" ht="15.75" customHeight="1">
      <c r="A244" s="1895"/>
      <c r="B244" s="1895"/>
      <c r="C244" s="1895"/>
      <c r="D244" s="1895"/>
      <c r="E244" s="1895"/>
      <c r="F244" s="1895"/>
      <c r="G244" s="1895"/>
      <c r="H244" s="1895"/>
      <c r="I244" s="1895"/>
      <c r="J244" s="1895"/>
      <c r="K244" s="1895"/>
    </row>
    <row r="245" spans="1:11" ht="15.75" customHeight="1">
      <c r="A245" s="1895"/>
      <c r="B245" s="1895"/>
      <c r="C245" s="1895"/>
      <c r="D245" s="1895"/>
      <c r="E245" s="1895"/>
      <c r="F245" s="1895"/>
      <c r="G245" s="1895"/>
      <c r="H245" s="1895"/>
      <c r="I245" s="1895"/>
      <c r="J245" s="1895"/>
      <c r="K245" s="1895"/>
    </row>
    <row r="246" spans="1:11" ht="15.75" customHeight="1">
      <c r="A246" s="1895"/>
      <c r="B246" s="1895"/>
      <c r="C246" s="1895"/>
      <c r="D246" s="1895"/>
      <c r="E246" s="1895"/>
      <c r="F246" s="1895"/>
      <c r="G246" s="1895"/>
      <c r="H246" s="1895"/>
      <c r="I246" s="1895"/>
      <c r="J246" s="1895"/>
      <c r="K246" s="1895"/>
    </row>
    <row r="247" spans="1:11" ht="15.75" customHeight="1">
      <c r="A247" s="1895"/>
      <c r="B247" s="1895"/>
      <c r="C247" s="1895"/>
      <c r="D247" s="1895"/>
      <c r="E247" s="1895"/>
      <c r="F247" s="1895"/>
      <c r="G247" s="1895"/>
      <c r="H247" s="1895"/>
      <c r="I247" s="1895"/>
      <c r="J247" s="1895"/>
      <c r="K247" s="1895"/>
    </row>
    <row r="248" spans="1:11" ht="15.75" customHeight="1">
      <c r="A248" s="1895"/>
      <c r="B248" s="1895"/>
      <c r="C248" s="1895"/>
      <c r="D248" s="1895"/>
      <c r="E248" s="1895"/>
      <c r="F248" s="1895"/>
      <c r="G248" s="1895"/>
      <c r="H248" s="1895"/>
      <c r="I248" s="1895"/>
      <c r="J248" s="1895"/>
      <c r="K248" s="1895"/>
    </row>
    <row r="249" spans="1:11" ht="15.75" customHeight="1">
      <c r="A249" s="1895"/>
      <c r="B249" s="1895"/>
      <c r="C249" s="1895"/>
      <c r="D249" s="1895"/>
      <c r="E249" s="1895"/>
      <c r="F249" s="1895"/>
      <c r="G249" s="1895"/>
      <c r="H249" s="1895"/>
      <c r="I249" s="1895"/>
      <c r="J249" s="1895"/>
      <c r="K249" s="1895"/>
    </row>
    <row r="250" spans="1:11" ht="15.75" customHeight="1">
      <c r="A250" s="1895"/>
      <c r="B250" s="1895"/>
      <c r="C250" s="1895"/>
      <c r="D250" s="1895"/>
      <c r="E250" s="1895"/>
      <c r="F250" s="1895"/>
      <c r="G250" s="1895"/>
      <c r="H250" s="1895"/>
      <c r="I250" s="1895"/>
      <c r="J250" s="1895"/>
      <c r="K250" s="1895"/>
    </row>
    <row r="251" spans="1:11" ht="15.75" customHeight="1">
      <c r="A251" s="1895"/>
      <c r="B251" s="1895"/>
      <c r="C251" s="1895"/>
      <c r="D251" s="1895"/>
      <c r="E251" s="1895"/>
      <c r="F251" s="1895"/>
      <c r="G251" s="1895"/>
      <c r="H251" s="1895"/>
      <c r="I251" s="1895"/>
      <c r="J251" s="1895"/>
      <c r="K251" s="1895"/>
    </row>
    <row r="252" spans="1:11" ht="15.75" customHeight="1">
      <c r="A252" s="1895"/>
      <c r="B252" s="1895"/>
      <c r="C252" s="1895"/>
      <c r="D252" s="1895"/>
      <c r="E252" s="1895"/>
      <c r="F252" s="1895"/>
      <c r="G252" s="1895"/>
      <c r="H252" s="1895"/>
      <c r="I252" s="1895"/>
      <c r="J252" s="1895"/>
      <c r="K252" s="1895"/>
    </row>
    <row r="253" spans="1:11" ht="15.75" customHeight="1">
      <c r="A253" s="1895"/>
      <c r="B253" s="1895"/>
      <c r="C253" s="1895"/>
      <c r="D253" s="1895"/>
      <c r="E253" s="1895"/>
      <c r="F253" s="1895"/>
      <c r="G253" s="1895"/>
      <c r="H253" s="1895"/>
      <c r="I253" s="1895"/>
      <c r="J253" s="1895"/>
      <c r="K253" s="1895"/>
    </row>
    <row r="254" spans="1:11" ht="15.75" customHeight="1">
      <c r="A254" s="1895"/>
      <c r="B254" s="1895"/>
      <c r="C254" s="1895"/>
      <c r="D254" s="1895"/>
      <c r="E254" s="1895"/>
      <c r="F254" s="1895"/>
      <c r="G254" s="1895"/>
      <c r="H254" s="1895"/>
      <c r="I254" s="1895"/>
      <c r="J254" s="1895"/>
      <c r="K254" s="1895"/>
    </row>
    <row r="255" spans="1:11" ht="15.75" customHeight="1">
      <c r="A255" s="1895"/>
      <c r="B255" s="1895"/>
      <c r="C255" s="1895"/>
      <c r="D255" s="1895"/>
      <c r="E255" s="1895"/>
      <c r="F255" s="1895"/>
      <c r="G255" s="1895"/>
      <c r="H255" s="1895"/>
      <c r="I255" s="1895"/>
      <c r="J255" s="1895"/>
      <c r="K255" s="1895"/>
    </row>
    <row r="256" spans="1:11" ht="15.75" customHeight="1">
      <c r="A256" s="1895"/>
      <c r="B256" s="1895"/>
      <c r="C256" s="1895"/>
      <c r="D256" s="1895"/>
      <c r="E256" s="1895"/>
      <c r="F256" s="1895"/>
      <c r="G256" s="1895"/>
      <c r="H256" s="1895"/>
      <c r="I256" s="1895"/>
      <c r="J256" s="1895"/>
      <c r="K256" s="1895"/>
    </row>
    <row r="257" spans="1:11" ht="15.75" customHeight="1">
      <c r="A257" s="1895"/>
      <c r="B257" s="1895"/>
      <c r="C257" s="1895"/>
      <c r="D257" s="1895"/>
      <c r="E257" s="1895"/>
      <c r="F257" s="1895"/>
      <c r="G257" s="1895"/>
      <c r="H257" s="1895"/>
      <c r="I257" s="1895"/>
      <c r="J257" s="1895"/>
      <c r="K257" s="1895"/>
    </row>
    <row r="258" spans="1:11" ht="15.75" customHeight="1">
      <c r="A258" s="1895"/>
      <c r="B258" s="1895"/>
      <c r="C258" s="1895"/>
      <c r="D258" s="1895"/>
      <c r="E258" s="1895"/>
      <c r="F258" s="1895"/>
      <c r="G258" s="1895"/>
      <c r="H258" s="1895"/>
      <c r="I258" s="1895"/>
      <c r="J258" s="1895"/>
      <c r="K258" s="1895"/>
    </row>
    <row r="259" spans="1:11" ht="15.75" customHeight="1">
      <c r="A259" s="1895"/>
      <c r="B259" s="1895"/>
      <c r="C259" s="1895"/>
      <c r="D259" s="1895"/>
      <c r="E259" s="1895"/>
      <c r="F259" s="1895"/>
      <c r="G259" s="1895"/>
      <c r="H259" s="1895"/>
      <c r="I259" s="1895"/>
      <c r="J259" s="1895"/>
      <c r="K259" s="1895"/>
    </row>
    <row r="260" spans="1:11" ht="15.75" customHeight="1">
      <c r="A260" s="1895"/>
      <c r="B260" s="1895"/>
      <c r="C260" s="1895"/>
      <c r="D260" s="1895"/>
      <c r="E260" s="1895"/>
      <c r="F260" s="1895"/>
      <c r="G260" s="1895"/>
      <c r="H260" s="1895"/>
      <c r="I260" s="1895"/>
      <c r="J260" s="1895"/>
      <c r="K260" s="1895"/>
    </row>
    <row r="261" spans="1:11" ht="15.75" customHeight="1">
      <c r="A261" s="1895"/>
      <c r="B261" s="1895"/>
      <c r="C261" s="1895"/>
      <c r="D261" s="1895"/>
      <c r="E261" s="1895"/>
      <c r="F261" s="1895"/>
      <c r="G261" s="1895"/>
      <c r="H261" s="1895"/>
      <c r="I261" s="1895"/>
      <c r="J261" s="1895"/>
      <c r="K261" s="1895"/>
    </row>
    <row r="262" spans="1:11" ht="15.75" customHeight="1">
      <c r="A262" s="1895"/>
      <c r="B262" s="1895"/>
      <c r="C262" s="1895"/>
      <c r="D262" s="1895"/>
      <c r="E262" s="1895"/>
      <c r="F262" s="1895"/>
      <c r="G262" s="1895"/>
      <c r="H262" s="1895"/>
      <c r="I262" s="1895"/>
      <c r="J262" s="1895"/>
      <c r="K262" s="1895"/>
    </row>
    <row r="263" spans="1:11" ht="15.75" customHeight="1">
      <c r="A263" s="1895"/>
      <c r="B263" s="1895"/>
      <c r="C263" s="1895"/>
      <c r="D263" s="1895"/>
      <c r="E263" s="1895"/>
      <c r="F263" s="1895"/>
      <c r="G263" s="1895"/>
      <c r="H263" s="1895"/>
      <c r="I263" s="1895"/>
      <c r="J263" s="1895"/>
      <c r="K263" s="1895"/>
    </row>
    <row r="264" spans="1:11" ht="15.75" customHeight="1">
      <c r="A264" s="1895"/>
      <c r="B264" s="1895"/>
      <c r="C264" s="1895"/>
      <c r="D264" s="1895"/>
      <c r="E264" s="1895"/>
      <c r="F264" s="1895"/>
      <c r="G264" s="1895"/>
      <c r="H264" s="1895"/>
      <c r="I264" s="1895"/>
      <c r="J264" s="1895"/>
      <c r="K264" s="1895"/>
    </row>
    <row r="265" spans="1:11" ht="15.75" customHeight="1">
      <c r="A265" s="1895"/>
      <c r="B265" s="1895"/>
      <c r="C265" s="1895"/>
      <c r="D265" s="1895"/>
      <c r="E265" s="1895"/>
      <c r="F265" s="1895"/>
      <c r="G265" s="1895"/>
      <c r="H265" s="1895"/>
      <c r="I265" s="1895"/>
      <c r="J265" s="1895"/>
      <c r="K265" s="1895"/>
    </row>
    <row r="266" spans="1:11" ht="15.75" customHeight="1">
      <c r="A266" s="1895"/>
      <c r="B266" s="1895"/>
      <c r="C266" s="1895"/>
      <c r="D266" s="1895"/>
      <c r="E266" s="1895"/>
      <c r="F266" s="1895"/>
      <c r="G266" s="1895"/>
      <c r="H266" s="1895"/>
      <c r="I266" s="1895"/>
      <c r="J266" s="1895"/>
      <c r="K266" s="1895"/>
    </row>
    <row r="267" spans="1:11" ht="15.75" customHeight="1">
      <c r="A267" s="1895"/>
      <c r="B267" s="1895"/>
      <c r="C267" s="1895"/>
      <c r="D267" s="1895"/>
      <c r="E267" s="1895"/>
      <c r="F267" s="1895"/>
      <c r="G267" s="1895"/>
      <c r="H267" s="1895"/>
      <c r="I267" s="1895"/>
      <c r="J267" s="1895"/>
      <c r="K267" s="1895"/>
    </row>
    <row r="268" spans="1:11" ht="15.75" customHeight="1">
      <c r="A268" s="1895"/>
      <c r="B268" s="1895"/>
      <c r="C268" s="1895"/>
      <c r="D268" s="1895"/>
      <c r="E268" s="1895"/>
      <c r="F268" s="1895"/>
      <c r="G268" s="1895"/>
      <c r="H268" s="1895"/>
      <c r="I268" s="1895"/>
      <c r="J268" s="1895"/>
      <c r="K268" s="1895"/>
    </row>
    <row r="269" spans="1:11" ht="15.75" customHeight="1">
      <c r="A269" s="1895"/>
      <c r="B269" s="1895"/>
      <c r="C269" s="1895"/>
      <c r="D269" s="1895"/>
      <c r="E269" s="1895"/>
      <c r="F269" s="1895"/>
      <c r="G269" s="1895"/>
      <c r="H269" s="1895"/>
      <c r="I269" s="1895"/>
      <c r="J269" s="1895"/>
      <c r="K269" s="1895"/>
    </row>
    <row r="270" spans="1:11" ht="15.75" customHeight="1">
      <c r="A270" s="1895"/>
      <c r="B270" s="1895"/>
      <c r="C270" s="1895"/>
      <c r="D270" s="1895"/>
      <c r="E270" s="1895"/>
      <c r="F270" s="1895"/>
      <c r="G270" s="1895"/>
      <c r="H270" s="1895"/>
      <c r="I270" s="1895"/>
      <c r="J270" s="1895"/>
      <c r="K270" s="1895"/>
    </row>
    <row r="271" spans="1:11" ht="15.75" customHeight="1">
      <c r="A271" s="1895"/>
      <c r="B271" s="1895"/>
      <c r="C271" s="1895"/>
      <c r="D271" s="1895"/>
      <c r="E271" s="1895"/>
      <c r="F271" s="1895"/>
      <c r="G271" s="1895"/>
      <c r="H271" s="1895"/>
      <c r="I271" s="1895"/>
      <c r="J271" s="1895"/>
      <c r="K271" s="1895"/>
    </row>
    <row r="272" spans="1:11" ht="15.75" customHeight="1">
      <c r="A272" s="1895"/>
      <c r="B272" s="1895"/>
      <c r="C272" s="1895"/>
      <c r="D272" s="1895"/>
      <c r="E272" s="1895"/>
      <c r="F272" s="1895"/>
      <c r="G272" s="1895"/>
      <c r="H272" s="1895"/>
      <c r="I272" s="1895"/>
      <c r="J272" s="1895"/>
      <c r="K272" s="1895"/>
    </row>
    <row r="273" spans="1:11" ht="15.75" customHeight="1">
      <c r="A273" s="1895"/>
      <c r="B273" s="1895"/>
      <c r="C273" s="1895"/>
      <c r="D273" s="1895"/>
      <c r="E273" s="1895"/>
      <c r="F273" s="1895"/>
      <c r="G273" s="1895"/>
      <c r="H273" s="1895"/>
      <c r="I273" s="1895"/>
      <c r="J273" s="1895"/>
      <c r="K273" s="1895"/>
    </row>
    <row r="274" spans="1:11" ht="15.75" customHeight="1">
      <c r="A274" s="1895"/>
      <c r="B274" s="1895"/>
      <c r="C274" s="1895"/>
      <c r="D274" s="1895"/>
      <c r="E274" s="1895"/>
      <c r="F274" s="1895"/>
      <c r="G274" s="1895"/>
      <c r="H274" s="1895"/>
      <c r="I274" s="1895"/>
      <c r="J274" s="1895"/>
      <c r="K274" s="1895"/>
    </row>
    <row r="275" spans="1:11" ht="15.75" customHeight="1">
      <c r="A275" s="1895"/>
      <c r="B275" s="1895"/>
      <c r="C275" s="1895"/>
      <c r="D275" s="1895"/>
      <c r="E275" s="1895"/>
      <c r="F275" s="1895"/>
      <c r="G275" s="1895"/>
      <c r="H275" s="1895"/>
      <c r="I275" s="1895"/>
      <c r="J275" s="1895"/>
      <c r="K275" s="1895"/>
    </row>
    <row r="276" spans="1:11" ht="15.75" customHeight="1">
      <c r="A276" s="1895"/>
      <c r="B276" s="1895"/>
      <c r="C276" s="1895"/>
      <c r="D276" s="1895"/>
      <c r="E276" s="1895"/>
      <c r="F276" s="1895"/>
      <c r="G276" s="1895"/>
      <c r="H276" s="1895"/>
      <c r="I276" s="1895"/>
      <c r="J276" s="1895"/>
      <c r="K276" s="1895"/>
    </row>
    <row r="277" spans="1:11" ht="15.75" customHeight="1">
      <c r="A277" s="1895"/>
      <c r="B277" s="1895"/>
      <c r="C277" s="1895"/>
      <c r="D277" s="1895"/>
      <c r="E277" s="1895"/>
      <c r="F277" s="1895"/>
      <c r="G277" s="1895"/>
      <c r="H277" s="1895"/>
      <c r="I277" s="1895"/>
      <c r="J277" s="1895"/>
      <c r="K277" s="1895"/>
    </row>
    <row r="278" spans="1:11" ht="15.75" customHeight="1">
      <c r="A278" s="1895"/>
      <c r="B278" s="1895"/>
      <c r="C278" s="1895"/>
      <c r="D278" s="1895"/>
      <c r="E278" s="1895"/>
      <c r="F278" s="1895"/>
      <c r="G278" s="1895"/>
      <c r="H278" s="1895"/>
      <c r="I278" s="1895"/>
      <c r="J278" s="1895"/>
      <c r="K278" s="1895"/>
    </row>
    <row r="279" spans="1:11" ht="15.75" customHeight="1">
      <c r="A279" s="1895"/>
      <c r="B279" s="1895"/>
      <c r="C279" s="1895"/>
      <c r="D279" s="1895"/>
      <c r="E279" s="1895"/>
      <c r="F279" s="1895"/>
      <c r="G279" s="1895"/>
      <c r="H279" s="1895"/>
      <c r="I279" s="1895"/>
      <c r="J279" s="1895"/>
      <c r="K279" s="1895"/>
    </row>
    <row r="280" spans="1:11" ht="15.75" customHeight="1">
      <c r="A280" s="1895"/>
      <c r="B280" s="1895"/>
      <c r="C280" s="1895"/>
      <c r="D280" s="1895"/>
      <c r="E280" s="1895"/>
      <c r="F280" s="1895"/>
      <c r="G280" s="1895"/>
      <c r="H280" s="1895"/>
      <c r="I280" s="1895"/>
      <c r="J280" s="1895"/>
      <c r="K280" s="1895"/>
    </row>
    <row r="281" spans="1:11" ht="15.75" customHeight="1">
      <c r="A281" s="1895"/>
      <c r="B281" s="1895"/>
      <c r="C281" s="1895"/>
      <c r="D281" s="1895"/>
      <c r="E281" s="1895"/>
      <c r="F281" s="1895"/>
      <c r="G281" s="1895"/>
      <c r="H281" s="1895"/>
      <c r="I281" s="1895"/>
      <c r="J281" s="1895"/>
      <c r="K281" s="1895"/>
    </row>
    <row r="282" spans="1:11" ht="15.75" customHeight="1">
      <c r="A282" s="1895"/>
      <c r="B282" s="1895"/>
      <c r="C282" s="1895"/>
      <c r="D282" s="1895"/>
      <c r="E282" s="1895"/>
      <c r="F282" s="1895"/>
      <c r="G282" s="1895"/>
      <c r="H282" s="1895"/>
      <c r="I282" s="1895"/>
      <c r="J282" s="1895"/>
      <c r="K282" s="1895"/>
    </row>
    <row r="283" spans="1:11" ht="15.75" customHeight="1">
      <c r="A283" s="1895"/>
      <c r="B283" s="1895"/>
      <c r="C283" s="1895"/>
      <c r="D283" s="1895"/>
      <c r="E283" s="1895"/>
      <c r="F283" s="1895"/>
      <c r="G283" s="1895"/>
      <c r="H283" s="1895"/>
      <c r="I283" s="1895"/>
      <c r="J283" s="1895"/>
      <c r="K283" s="1895"/>
    </row>
    <row r="284" spans="1:11" ht="15.75" customHeight="1">
      <c r="A284" s="1895"/>
      <c r="B284" s="1895"/>
      <c r="C284" s="1895"/>
      <c r="D284" s="1895"/>
      <c r="E284" s="1895"/>
      <c r="F284" s="1895"/>
      <c r="G284" s="1895"/>
      <c r="H284" s="1895"/>
      <c r="I284" s="1895"/>
      <c r="J284" s="1895"/>
      <c r="K284" s="1895"/>
    </row>
    <row r="285" spans="1:11" ht="15.75" customHeight="1">
      <c r="A285" s="1895"/>
      <c r="B285" s="1895"/>
      <c r="C285" s="1895"/>
      <c r="D285" s="1895"/>
      <c r="E285" s="1895"/>
      <c r="F285" s="1895"/>
      <c r="G285" s="1895"/>
      <c r="H285" s="1895"/>
      <c r="I285" s="1895"/>
      <c r="J285" s="1895"/>
      <c r="K285" s="1895"/>
    </row>
    <row r="286" spans="1:11" ht="15.75" customHeight="1">
      <c r="A286" s="1895"/>
      <c r="B286" s="1895"/>
      <c r="C286" s="1895"/>
      <c r="D286" s="1895"/>
      <c r="E286" s="1895"/>
      <c r="F286" s="1895"/>
      <c r="G286" s="1895"/>
      <c r="H286" s="1895"/>
      <c r="I286" s="1895"/>
      <c r="J286" s="1895"/>
      <c r="K286" s="1895"/>
    </row>
    <row r="287" spans="1:11" ht="15.75" customHeight="1">
      <c r="A287" s="1895"/>
      <c r="B287" s="1895"/>
      <c r="C287" s="1895"/>
      <c r="D287" s="1895"/>
      <c r="E287" s="1895"/>
      <c r="F287" s="1895"/>
      <c r="G287" s="1895"/>
      <c r="H287" s="1895"/>
      <c r="I287" s="1895"/>
      <c r="J287" s="1895"/>
      <c r="K287" s="1895"/>
    </row>
    <row r="288" spans="1:11" ht="15.75" customHeight="1">
      <c r="A288" s="1895"/>
      <c r="B288" s="1895"/>
      <c r="C288" s="1895"/>
      <c r="D288" s="1895"/>
      <c r="E288" s="1895"/>
      <c r="F288" s="1895"/>
      <c r="G288" s="1895"/>
      <c r="H288" s="1895"/>
      <c r="I288" s="1895"/>
      <c r="J288" s="1895"/>
      <c r="K288" s="1895"/>
    </row>
    <row r="289" spans="1:11" ht="15.75" customHeight="1">
      <c r="A289" s="1895"/>
      <c r="B289" s="1895"/>
      <c r="C289" s="1895"/>
      <c r="D289" s="1895"/>
      <c r="E289" s="1895"/>
      <c r="F289" s="1895"/>
      <c r="G289" s="1895"/>
      <c r="H289" s="1895"/>
      <c r="I289" s="1895"/>
      <c r="J289" s="1895"/>
      <c r="K289" s="1895"/>
    </row>
    <row r="290" spans="1:11" ht="15.75" customHeight="1">
      <c r="A290" s="1895"/>
      <c r="B290" s="1895"/>
      <c r="C290" s="1895"/>
      <c r="D290" s="1895"/>
      <c r="E290" s="1895"/>
      <c r="F290" s="1895"/>
      <c r="G290" s="1895"/>
      <c r="H290" s="1895"/>
      <c r="I290" s="1895"/>
      <c r="J290" s="1895"/>
      <c r="K290" s="1895"/>
    </row>
    <row r="291" spans="1:11" ht="15.75" customHeight="1">
      <c r="A291" s="1895"/>
      <c r="B291" s="1895"/>
      <c r="C291" s="1895"/>
      <c r="D291" s="1895"/>
      <c r="E291" s="1895"/>
      <c r="F291" s="1895"/>
      <c r="G291" s="1895"/>
      <c r="H291" s="1895"/>
      <c r="I291" s="1895"/>
      <c r="J291" s="1895"/>
      <c r="K291" s="1895"/>
    </row>
    <row r="292" spans="1:11" ht="15.75" customHeight="1">
      <c r="A292" s="1895"/>
      <c r="B292" s="1895"/>
      <c r="C292" s="1895"/>
      <c r="D292" s="1895"/>
      <c r="E292" s="1895"/>
      <c r="F292" s="1895"/>
      <c r="G292" s="1895"/>
      <c r="H292" s="1895"/>
      <c r="I292" s="1895"/>
      <c r="J292" s="1895"/>
      <c r="K292" s="1895"/>
    </row>
    <row r="293" spans="1:11" ht="15.75" customHeight="1">
      <c r="A293" s="1895"/>
      <c r="B293" s="1895"/>
      <c r="C293" s="1895"/>
      <c r="D293" s="1895"/>
      <c r="E293" s="1895"/>
      <c r="F293" s="1895"/>
      <c r="G293" s="1895"/>
      <c r="H293" s="1895"/>
      <c r="I293" s="1895"/>
      <c r="J293" s="1895"/>
      <c r="K293" s="1895"/>
    </row>
    <row r="294" spans="1:11" ht="15.75" customHeight="1">
      <c r="A294" s="1895"/>
      <c r="B294" s="1895"/>
      <c r="C294" s="1895"/>
      <c r="D294" s="1895"/>
      <c r="E294" s="1895"/>
      <c r="F294" s="1895"/>
      <c r="G294" s="1895"/>
      <c r="H294" s="1895"/>
      <c r="I294" s="1895"/>
      <c r="J294" s="1895"/>
      <c r="K294" s="1895"/>
    </row>
    <row r="295" spans="1:11" ht="15.75" customHeight="1">
      <c r="A295" s="1895"/>
      <c r="B295" s="1895"/>
      <c r="C295" s="1895"/>
      <c r="D295" s="1895"/>
      <c r="E295" s="1895"/>
      <c r="F295" s="1895"/>
      <c r="G295" s="1895"/>
      <c r="H295" s="1895"/>
      <c r="I295" s="1895"/>
      <c r="J295" s="1895"/>
      <c r="K295" s="1895"/>
    </row>
    <row r="296" spans="1:11" ht="15.75" customHeight="1">
      <c r="A296" s="1895"/>
      <c r="B296" s="1895"/>
      <c r="C296" s="1895"/>
      <c r="D296" s="1895"/>
      <c r="E296" s="1895"/>
      <c r="F296" s="1895"/>
      <c r="G296" s="1895"/>
      <c r="H296" s="1895"/>
      <c r="I296" s="1895"/>
      <c r="J296" s="1895"/>
      <c r="K296" s="1895"/>
    </row>
    <row r="297" spans="1:11" ht="15.75" customHeight="1">
      <c r="A297" s="1895"/>
      <c r="B297" s="1895"/>
      <c r="C297" s="1895"/>
      <c r="D297" s="1895"/>
      <c r="E297" s="1895"/>
      <c r="F297" s="1895"/>
      <c r="G297" s="1895"/>
      <c r="H297" s="1895"/>
      <c r="I297" s="1895"/>
      <c r="J297" s="1895"/>
      <c r="K297" s="1895"/>
    </row>
    <row r="298" spans="1:11" ht="15.75" customHeight="1">
      <c r="A298" s="1895"/>
      <c r="B298" s="1895"/>
      <c r="C298" s="1895"/>
      <c r="D298" s="1895"/>
      <c r="E298" s="1895"/>
      <c r="F298" s="1895"/>
      <c r="G298" s="1895"/>
      <c r="H298" s="1895"/>
      <c r="I298" s="1895"/>
      <c r="J298" s="1895"/>
      <c r="K298" s="1895"/>
    </row>
    <row r="299" spans="1:11" ht="15.75" customHeight="1">
      <c r="A299" s="1895"/>
      <c r="B299" s="1895"/>
      <c r="C299" s="1895"/>
      <c r="D299" s="1895"/>
      <c r="E299" s="1895"/>
      <c r="F299" s="1895"/>
      <c r="G299" s="1895"/>
      <c r="H299" s="1895"/>
      <c r="I299" s="1895"/>
      <c r="J299" s="1895"/>
      <c r="K299" s="1895"/>
    </row>
    <row r="300" spans="1:11" ht="15.75" customHeight="1">
      <c r="A300" s="1895"/>
      <c r="B300" s="1895"/>
      <c r="C300" s="1895"/>
      <c r="D300" s="1895"/>
      <c r="E300" s="1895"/>
      <c r="F300" s="1895"/>
      <c r="G300" s="1895"/>
      <c r="H300" s="1895"/>
      <c r="I300" s="1895"/>
      <c r="J300" s="1895"/>
      <c r="K300" s="1895"/>
    </row>
    <row r="301" spans="1:11" ht="15.75" customHeight="1">
      <c r="A301" s="1895"/>
      <c r="B301" s="1895"/>
      <c r="C301" s="1895"/>
      <c r="D301" s="1895"/>
      <c r="E301" s="1895"/>
      <c r="F301" s="1895"/>
      <c r="G301" s="1895"/>
      <c r="H301" s="1895"/>
      <c r="I301" s="1895"/>
      <c r="J301" s="1895"/>
      <c r="K301" s="1895"/>
    </row>
    <row r="302" spans="1:11" ht="15.75" customHeight="1">
      <c r="A302" s="1895"/>
      <c r="B302" s="1895"/>
      <c r="C302" s="1895"/>
      <c r="D302" s="1895"/>
      <c r="E302" s="1895"/>
      <c r="F302" s="1895"/>
      <c r="G302" s="1895"/>
      <c r="H302" s="1895"/>
      <c r="I302" s="1895"/>
      <c r="J302" s="1895"/>
      <c r="K302" s="1895"/>
    </row>
    <row r="303" spans="1:11" ht="15.75" customHeight="1">
      <c r="A303" s="1895"/>
      <c r="B303" s="1895"/>
      <c r="C303" s="1895"/>
      <c r="D303" s="1895"/>
      <c r="E303" s="1895"/>
      <c r="F303" s="1895"/>
      <c r="G303" s="1895"/>
      <c r="H303" s="1895"/>
      <c r="I303" s="1895"/>
      <c r="J303" s="1895"/>
      <c r="K303" s="1895"/>
    </row>
    <row r="304" spans="1:11" ht="15.75" customHeight="1">
      <c r="A304" s="1895"/>
      <c r="B304" s="1895"/>
      <c r="C304" s="1895"/>
      <c r="D304" s="1895"/>
      <c r="E304" s="1895"/>
      <c r="F304" s="1895"/>
      <c r="G304" s="1895"/>
      <c r="H304" s="1895"/>
      <c r="I304" s="1895"/>
      <c r="J304" s="1895"/>
      <c r="K304" s="1895"/>
    </row>
    <row r="305" spans="1:11" ht="15.75" customHeight="1">
      <c r="A305" s="1895"/>
      <c r="B305" s="1895"/>
      <c r="C305" s="1895"/>
      <c r="D305" s="1895"/>
      <c r="E305" s="1895"/>
      <c r="F305" s="1895"/>
      <c r="G305" s="1895"/>
      <c r="H305" s="1895"/>
      <c r="I305" s="1895"/>
      <c r="J305" s="1895"/>
      <c r="K305" s="1895"/>
    </row>
    <row r="306" spans="1:11" ht="15.75" customHeight="1">
      <c r="A306" s="1895"/>
      <c r="B306" s="1895"/>
      <c r="C306" s="1895"/>
      <c r="D306" s="1895"/>
      <c r="E306" s="1895"/>
      <c r="F306" s="1895"/>
      <c r="G306" s="1895"/>
      <c r="H306" s="1895"/>
      <c r="I306" s="1895"/>
      <c r="J306" s="1895"/>
      <c r="K306" s="1895"/>
    </row>
    <row r="307" spans="1:11" ht="15.75" customHeight="1">
      <c r="A307" s="1895"/>
      <c r="B307" s="1895"/>
      <c r="C307" s="1895"/>
      <c r="D307" s="1895"/>
      <c r="E307" s="1895"/>
      <c r="F307" s="1895"/>
      <c r="G307" s="1895"/>
      <c r="H307" s="1895"/>
      <c r="I307" s="1895"/>
      <c r="J307" s="1895"/>
      <c r="K307" s="1895"/>
    </row>
    <row r="308" spans="1:11" ht="15.75" customHeight="1">
      <c r="A308" s="1895"/>
      <c r="B308" s="1895"/>
      <c r="C308" s="1895"/>
      <c r="D308" s="1895"/>
      <c r="E308" s="1895"/>
      <c r="F308" s="1895"/>
      <c r="G308" s="1895"/>
      <c r="H308" s="1895"/>
      <c r="I308" s="1895"/>
      <c r="J308" s="1895"/>
      <c r="K308" s="1895"/>
    </row>
    <row r="309" spans="1:11" ht="15.75" customHeight="1">
      <c r="A309" s="1895"/>
      <c r="B309" s="1895"/>
      <c r="C309" s="1895"/>
      <c r="D309" s="1895"/>
      <c r="E309" s="1895"/>
      <c r="F309" s="1895"/>
      <c r="G309" s="1895"/>
      <c r="H309" s="1895"/>
      <c r="I309" s="1895"/>
      <c r="J309" s="1895"/>
      <c r="K309" s="1895"/>
    </row>
    <row r="310" spans="1:11" ht="15.75" customHeight="1">
      <c r="A310" s="1895"/>
      <c r="B310" s="1895"/>
      <c r="C310" s="1895"/>
      <c r="D310" s="1895"/>
      <c r="E310" s="1895"/>
      <c r="F310" s="1895"/>
      <c r="G310" s="1895"/>
      <c r="H310" s="1895"/>
      <c r="I310" s="1895"/>
      <c r="J310" s="1895"/>
      <c r="K310" s="1895"/>
    </row>
    <row r="311" spans="1:11" ht="15.75" customHeight="1">
      <c r="A311" s="1895"/>
      <c r="B311" s="1895"/>
      <c r="C311" s="1895"/>
      <c r="D311" s="1895"/>
      <c r="E311" s="1895"/>
      <c r="F311" s="1895"/>
      <c r="G311" s="1895"/>
      <c r="H311" s="1895"/>
      <c r="I311" s="1895"/>
      <c r="J311" s="1895"/>
      <c r="K311" s="1895"/>
    </row>
    <row r="312" spans="1:11" ht="15.75" customHeight="1">
      <c r="A312" s="1895"/>
      <c r="B312" s="1895"/>
      <c r="C312" s="1895"/>
      <c r="D312" s="1895"/>
      <c r="E312" s="1895"/>
      <c r="F312" s="1895"/>
      <c r="G312" s="1895"/>
      <c r="H312" s="1895"/>
      <c r="I312" s="1895"/>
      <c r="J312" s="1895"/>
      <c r="K312" s="1895"/>
    </row>
    <row r="313" spans="1:11" ht="15.75" customHeight="1">
      <c r="A313" s="1895"/>
      <c r="B313" s="1895"/>
      <c r="C313" s="1895"/>
      <c r="D313" s="1895"/>
      <c r="E313" s="1895"/>
      <c r="F313" s="1895"/>
      <c r="G313" s="1895"/>
      <c r="H313" s="1895"/>
      <c r="I313" s="1895"/>
      <c r="J313" s="1895"/>
      <c r="K313" s="1895"/>
    </row>
    <row r="314" spans="1:11" ht="15.75" customHeight="1">
      <c r="A314" s="1895"/>
      <c r="B314" s="1895"/>
      <c r="C314" s="1895"/>
      <c r="D314" s="1895"/>
      <c r="E314" s="1895"/>
      <c r="F314" s="1895"/>
      <c r="G314" s="1895"/>
      <c r="H314" s="1895"/>
      <c r="I314" s="1895"/>
      <c r="J314" s="1895"/>
      <c r="K314" s="1895"/>
    </row>
    <row r="315" spans="1:11" ht="15.75" customHeight="1">
      <c r="A315" s="1895"/>
      <c r="B315" s="1895"/>
      <c r="C315" s="1895"/>
      <c r="D315" s="1895"/>
      <c r="E315" s="1895"/>
      <c r="F315" s="1895"/>
      <c r="G315" s="1895"/>
      <c r="H315" s="1895"/>
      <c r="I315" s="1895"/>
      <c r="J315" s="1895"/>
      <c r="K315" s="1895"/>
    </row>
    <row r="316" spans="1:11" ht="15.75" customHeight="1">
      <c r="A316" s="1895"/>
      <c r="B316" s="1895"/>
      <c r="C316" s="1895"/>
      <c r="D316" s="1895"/>
      <c r="E316" s="1895"/>
      <c r="F316" s="1895"/>
      <c r="G316" s="1895"/>
      <c r="H316" s="1895"/>
      <c r="I316" s="1895"/>
      <c r="J316" s="1895"/>
      <c r="K316" s="1895"/>
    </row>
    <row r="317" spans="1:11" ht="15.75" customHeight="1">
      <c r="A317" s="1895"/>
      <c r="B317" s="1895"/>
      <c r="C317" s="1895"/>
      <c r="D317" s="1895"/>
      <c r="E317" s="1895"/>
      <c r="F317" s="1895"/>
      <c r="G317" s="1895"/>
      <c r="H317" s="1895"/>
      <c r="I317" s="1895"/>
      <c r="J317" s="1895"/>
      <c r="K317" s="1895"/>
    </row>
    <row r="318" spans="1:11" ht="15.75" customHeight="1">
      <c r="A318" s="1895"/>
      <c r="B318" s="1895"/>
      <c r="C318" s="1895"/>
      <c r="D318" s="1895"/>
      <c r="E318" s="1895"/>
      <c r="F318" s="1895"/>
      <c r="G318" s="1895"/>
      <c r="H318" s="1895"/>
      <c r="I318" s="1895"/>
      <c r="J318" s="1895"/>
      <c r="K318" s="1895"/>
    </row>
    <row r="319" spans="1:11" ht="15.75" customHeight="1">
      <c r="A319" s="1895"/>
      <c r="B319" s="1895"/>
      <c r="C319" s="1895"/>
      <c r="D319" s="1895"/>
      <c r="E319" s="1895"/>
      <c r="F319" s="1895"/>
      <c r="G319" s="1895"/>
      <c r="H319" s="1895"/>
      <c r="I319" s="1895"/>
      <c r="J319" s="1895"/>
      <c r="K319" s="1895"/>
    </row>
    <row r="320" spans="1:11" ht="15.75" customHeight="1">
      <c r="A320" s="1895"/>
      <c r="B320" s="1895"/>
      <c r="C320" s="1895"/>
      <c r="D320" s="1895"/>
      <c r="E320" s="1895"/>
      <c r="F320" s="1895"/>
      <c r="G320" s="1895"/>
      <c r="H320" s="1895"/>
      <c r="I320" s="1895"/>
      <c r="J320" s="1895"/>
      <c r="K320" s="1895"/>
    </row>
    <row r="321" spans="1:11" ht="15.75" customHeight="1">
      <c r="A321" s="1895"/>
      <c r="B321" s="1895"/>
      <c r="C321" s="1895"/>
      <c r="D321" s="1895"/>
      <c r="E321" s="1895"/>
      <c r="F321" s="1895"/>
      <c r="G321" s="1895"/>
      <c r="H321" s="1895"/>
      <c r="I321" s="1895"/>
      <c r="J321" s="1895"/>
      <c r="K321" s="1895"/>
    </row>
    <row r="322" spans="1:11" ht="15.75" customHeight="1">
      <c r="A322" s="1895"/>
      <c r="B322" s="1895"/>
      <c r="C322" s="1895"/>
      <c r="D322" s="1895"/>
      <c r="E322" s="1895"/>
      <c r="F322" s="1895"/>
      <c r="G322" s="1895"/>
      <c r="H322" s="1895"/>
      <c r="I322" s="1895"/>
      <c r="J322" s="1895"/>
      <c r="K322" s="1895"/>
    </row>
    <row r="323" spans="1:11" ht="15.75" customHeight="1">
      <c r="A323" s="1895"/>
      <c r="B323" s="1895"/>
      <c r="C323" s="1895"/>
      <c r="D323" s="1895"/>
      <c r="E323" s="1895"/>
      <c r="F323" s="1895"/>
      <c r="G323" s="1895"/>
      <c r="H323" s="1895"/>
      <c r="I323" s="1895"/>
      <c r="J323" s="1895"/>
      <c r="K323" s="1895"/>
    </row>
    <row r="324" spans="1:11" ht="15.75" customHeight="1">
      <c r="A324" s="1895"/>
      <c r="B324" s="1895"/>
      <c r="C324" s="1895"/>
      <c r="D324" s="1895"/>
      <c r="E324" s="1895"/>
      <c r="F324" s="1895"/>
      <c r="G324" s="1895"/>
      <c r="H324" s="1895"/>
      <c r="I324" s="1895"/>
      <c r="J324" s="1895"/>
      <c r="K324" s="1895"/>
    </row>
    <row r="325" spans="1:11" ht="15.75" customHeight="1">
      <c r="A325" s="1895"/>
      <c r="B325" s="1895"/>
      <c r="C325" s="1895"/>
      <c r="D325" s="1895"/>
      <c r="E325" s="1895"/>
      <c r="F325" s="1895"/>
      <c r="G325" s="1895"/>
      <c r="H325" s="1895"/>
      <c r="I325" s="1895"/>
      <c r="J325" s="1895"/>
      <c r="K325" s="1895"/>
    </row>
    <row r="326" spans="1:11" ht="15.75" customHeight="1">
      <c r="A326" s="1895"/>
      <c r="B326" s="1895"/>
      <c r="C326" s="1895"/>
      <c r="D326" s="1895"/>
      <c r="E326" s="1895"/>
      <c r="F326" s="1895"/>
      <c r="G326" s="1895"/>
      <c r="H326" s="1895"/>
      <c r="I326" s="1895"/>
      <c r="J326" s="1895"/>
      <c r="K326" s="1895"/>
    </row>
    <row r="327" spans="1:11" ht="15.75" customHeight="1">
      <c r="A327" s="1895"/>
      <c r="B327" s="1895"/>
      <c r="C327" s="1895"/>
      <c r="D327" s="1895"/>
      <c r="E327" s="1895"/>
      <c r="F327" s="1895"/>
      <c r="G327" s="1895"/>
      <c r="H327" s="1895"/>
      <c r="I327" s="1895"/>
      <c r="J327" s="1895"/>
      <c r="K327" s="1895"/>
    </row>
    <row r="328" spans="1:11" ht="15.75" customHeight="1">
      <c r="A328" s="1895"/>
      <c r="B328" s="1895"/>
      <c r="C328" s="1895"/>
      <c r="D328" s="1895"/>
      <c r="E328" s="1895"/>
      <c r="F328" s="1895"/>
      <c r="G328" s="1895"/>
      <c r="H328" s="1895"/>
      <c r="I328" s="1895"/>
      <c r="J328" s="1895"/>
      <c r="K328" s="1895"/>
    </row>
    <row r="329" spans="1:11" ht="15.75" customHeight="1">
      <c r="A329" s="1895"/>
      <c r="B329" s="1895"/>
      <c r="C329" s="1895"/>
      <c r="D329" s="1895"/>
      <c r="E329" s="1895"/>
      <c r="F329" s="1895"/>
      <c r="G329" s="1895"/>
      <c r="H329" s="1895"/>
      <c r="I329" s="1895"/>
      <c r="J329" s="1895"/>
      <c r="K329" s="1895"/>
    </row>
    <row r="330" spans="1:11" ht="15.75" customHeight="1">
      <c r="A330" s="1895"/>
      <c r="B330" s="1895"/>
      <c r="C330" s="1895"/>
      <c r="D330" s="1895"/>
      <c r="E330" s="1895"/>
      <c r="F330" s="1895"/>
      <c r="G330" s="1895"/>
      <c r="H330" s="1895"/>
      <c r="I330" s="1895"/>
      <c r="J330" s="1895"/>
      <c r="K330" s="1895"/>
    </row>
    <row r="331" spans="1:11" ht="15.75" customHeight="1">
      <c r="A331" s="1895"/>
      <c r="B331" s="1895"/>
      <c r="C331" s="1895"/>
      <c r="D331" s="1895"/>
      <c r="E331" s="1895"/>
      <c r="F331" s="1895"/>
      <c r="G331" s="1895"/>
      <c r="H331" s="1895"/>
      <c r="I331" s="1895"/>
      <c r="J331" s="1895"/>
      <c r="K331" s="1895"/>
    </row>
    <row r="332" spans="1:11" ht="15.75" customHeight="1">
      <c r="A332" s="1895"/>
      <c r="B332" s="1895"/>
      <c r="C332" s="1895"/>
      <c r="D332" s="1895"/>
      <c r="E332" s="1895"/>
      <c r="F332" s="1895"/>
      <c r="G332" s="1895"/>
      <c r="H332" s="1895"/>
      <c r="I332" s="1895"/>
      <c r="J332" s="1895"/>
      <c r="K332" s="1895"/>
    </row>
    <row r="333" spans="1:11" ht="15.75" customHeight="1">
      <c r="A333" s="1895"/>
      <c r="B333" s="1895"/>
      <c r="C333" s="1895"/>
      <c r="D333" s="1895"/>
      <c r="E333" s="1895"/>
      <c r="F333" s="1895"/>
      <c r="G333" s="1895"/>
      <c r="H333" s="1895"/>
      <c r="I333" s="1895"/>
      <c r="J333" s="1895"/>
      <c r="K333" s="1895"/>
    </row>
    <row r="334" spans="1:11" ht="15.75" customHeight="1">
      <c r="A334" s="1895"/>
      <c r="B334" s="1895"/>
      <c r="C334" s="1895"/>
      <c r="D334" s="1895"/>
      <c r="E334" s="1895"/>
      <c r="F334" s="1895"/>
      <c r="G334" s="1895"/>
      <c r="H334" s="1895"/>
      <c r="I334" s="1895"/>
      <c r="J334" s="1895"/>
      <c r="K334" s="1895"/>
    </row>
    <row r="335" spans="1:11" ht="15.75" customHeight="1">
      <c r="A335" s="1895"/>
      <c r="B335" s="1895"/>
      <c r="C335" s="1895"/>
      <c r="D335" s="1895"/>
      <c r="E335" s="1895"/>
      <c r="F335" s="1895"/>
      <c r="G335" s="1895"/>
      <c r="H335" s="1895"/>
      <c r="I335" s="1895"/>
      <c r="J335" s="1895"/>
      <c r="K335" s="1895"/>
    </row>
    <row r="336" spans="1:11" ht="15.75" customHeight="1">
      <c r="A336" s="1895"/>
      <c r="B336" s="1895"/>
      <c r="C336" s="1895"/>
      <c r="D336" s="1895"/>
      <c r="E336" s="1895"/>
      <c r="F336" s="1895"/>
      <c r="G336" s="1895"/>
      <c r="H336" s="1895"/>
      <c r="I336" s="1895"/>
      <c r="J336" s="1895"/>
      <c r="K336" s="1895"/>
    </row>
    <row r="337" spans="1:11" ht="15.75" customHeight="1">
      <c r="A337" s="1895"/>
      <c r="B337" s="1895"/>
      <c r="C337" s="1895"/>
      <c r="D337" s="1895"/>
      <c r="E337" s="1895"/>
      <c r="F337" s="1895"/>
      <c r="G337" s="1895"/>
      <c r="H337" s="1895"/>
      <c r="I337" s="1895"/>
      <c r="J337" s="1895"/>
      <c r="K337" s="1895"/>
    </row>
    <row r="338" spans="1:11" ht="15.75" customHeight="1">
      <c r="A338" s="1895"/>
      <c r="B338" s="1895"/>
      <c r="C338" s="1895"/>
      <c r="D338" s="1895"/>
      <c r="E338" s="1895"/>
      <c r="F338" s="1895"/>
      <c r="G338" s="1895"/>
      <c r="H338" s="1895"/>
      <c r="I338" s="1895"/>
      <c r="J338" s="1895"/>
      <c r="K338" s="1895"/>
    </row>
    <row r="339" spans="1:11" ht="15.75" customHeight="1">
      <c r="A339" s="1895"/>
      <c r="B339" s="1895"/>
      <c r="C339" s="1895"/>
      <c r="D339" s="1895"/>
      <c r="E339" s="1895"/>
      <c r="F339" s="1895"/>
      <c r="G339" s="1895"/>
      <c r="H339" s="1895"/>
      <c r="I339" s="1895"/>
      <c r="J339" s="1895"/>
      <c r="K339" s="1895"/>
    </row>
    <row r="340" spans="1:11" ht="15.75" customHeight="1">
      <c r="A340" s="1895"/>
      <c r="B340" s="1895"/>
      <c r="C340" s="1895"/>
      <c r="D340" s="1895"/>
      <c r="E340" s="1895"/>
      <c r="F340" s="1895"/>
      <c r="G340" s="1895"/>
      <c r="H340" s="1895"/>
      <c r="I340" s="1895"/>
      <c r="J340" s="1895"/>
      <c r="K340" s="1895"/>
    </row>
    <row r="341" spans="1:11" ht="15.75" customHeight="1">
      <c r="A341" s="1895"/>
      <c r="B341" s="1895"/>
      <c r="C341" s="1895"/>
      <c r="D341" s="1895"/>
      <c r="E341" s="1895"/>
      <c r="F341" s="1895"/>
      <c r="G341" s="1895"/>
      <c r="H341" s="1895"/>
      <c r="I341" s="1895"/>
      <c r="J341" s="1895"/>
      <c r="K341" s="1895"/>
    </row>
    <row r="342" spans="1:11" ht="15.75" customHeight="1">
      <c r="A342" s="1895"/>
      <c r="B342" s="1895"/>
      <c r="C342" s="1895"/>
      <c r="D342" s="1895"/>
      <c r="E342" s="1895"/>
      <c r="F342" s="1895"/>
      <c r="G342" s="1895"/>
      <c r="H342" s="1895"/>
      <c r="I342" s="1895"/>
      <c r="J342" s="1895"/>
      <c r="K342" s="1895"/>
    </row>
    <row r="343" spans="1:11" ht="15.75" customHeight="1">
      <c r="A343" s="1895"/>
      <c r="B343" s="1895"/>
      <c r="C343" s="1895"/>
      <c r="D343" s="1895"/>
      <c r="E343" s="1895"/>
      <c r="F343" s="1895"/>
      <c r="G343" s="1895"/>
      <c r="H343" s="1895"/>
      <c r="I343" s="1895"/>
      <c r="J343" s="1895"/>
      <c r="K343" s="1895"/>
    </row>
    <row r="344" spans="1:11" ht="15.75" customHeight="1">
      <c r="A344" s="1895"/>
      <c r="B344" s="1895"/>
      <c r="C344" s="1895"/>
      <c r="D344" s="1895"/>
      <c r="E344" s="1895"/>
      <c r="F344" s="1895"/>
      <c r="G344" s="1895"/>
      <c r="H344" s="1895"/>
      <c r="I344" s="1895"/>
      <c r="J344" s="1895"/>
      <c r="K344" s="1895"/>
    </row>
    <row r="345" spans="1:11" ht="15.75" customHeight="1">
      <c r="A345" s="1895"/>
      <c r="B345" s="1895"/>
      <c r="C345" s="1895"/>
      <c r="D345" s="1895"/>
      <c r="E345" s="1895"/>
      <c r="F345" s="1895"/>
      <c r="G345" s="1895"/>
      <c r="H345" s="1895"/>
      <c r="I345" s="1895"/>
      <c r="J345" s="1895"/>
      <c r="K345" s="1895"/>
    </row>
    <row r="346" spans="1:11" ht="15.75" customHeight="1">
      <c r="A346" s="1895"/>
      <c r="B346" s="1895"/>
      <c r="C346" s="1895"/>
      <c r="D346" s="1895"/>
      <c r="E346" s="1895"/>
      <c r="F346" s="1895"/>
      <c r="G346" s="1895"/>
      <c r="H346" s="1895"/>
      <c r="I346" s="1895"/>
      <c r="J346" s="1895"/>
      <c r="K346" s="1895"/>
    </row>
    <row r="347" spans="1:11" ht="15.75" customHeight="1">
      <c r="A347" s="1895"/>
      <c r="B347" s="1895"/>
      <c r="C347" s="1895"/>
      <c r="D347" s="1895"/>
      <c r="E347" s="1895"/>
      <c r="F347" s="1895"/>
      <c r="G347" s="1895"/>
      <c r="H347" s="1895"/>
      <c r="I347" s="1895"/>
      <c r="J347" s="1895"/>
      <c r="K347" s="1895"/>
    </row>
    <row r="348" spans="1:11" ht="15.75" customHeight="1">
      <c r="A348" s="1895"/>
      <c r="B348" s="1895"/>
      <c r="C348" s="1895"/>
      <c r="D348" s="1895"/>
      <c r="E348" s="1895"/>
      <c r="F348" s="1895"/>
      <c r="G348" s="1895"/>
      <c r="H348" s="1895"/>
      <c r="I348" s="1895"/>
      <c r="J348" s="1895"/>
      <c r="K348" s="1895"/>
    </row>
    <row r="349" spans="1:11" ht="15.75" customHeight="1">
      <c r="A349" s="1895"/>
      <c r="B349" s="1895"/>
      <c r="C349" s="1895"/>
      <c r="D349" s="1895"/>
      <c r="E349" s="1895"/>
      <c r="F349" s="1895"/>
      <c r="G349" s="1895"/>
      <c r="H349" s="1895"/>
      <c r="I349" s="1895"/>
      <c r="J349" s="1895"/>
      <c r="K349" s="1895"/>
    </row>
    <row r="350" spans="1:11" ht="15.75" customHeight="1">
      <c r="A350" s="1895"/>
      <c r="B350" s="1895"/>
      <c r="C350" s="1895"/>
      <c r="D350" s="1895"/>
      <c r="E350" s="1895"/>
      <c r="F350" s="1895"/>
      <c r="G350" s="1895"/>
      <c r="H350" s="1895"/>
      <c r="I350" s="1895"/>
      <c r="J350" s="1895"/>
      <c r="K350" s="1895"/>
    </row>
    <row r="351" spans="1:11" ht="15.75" customHeight="1">
      <c r="A351" s="1895"/>
      <c r="B351" s="1895"/>
      <c r="C351" s="1895"/>
      <c r="D351" s="1895"/>
      <c r="E351" s="1895"/>
      <c r="F351" s="1895"/>
      <c r="G351" s="1895"/>
      <c r="H351" s="1895"/>
      <c r="I351" s="1895"/>
      <c r="J351" s="1895"/>
      <c r="K351" s="1895"/>
    </row>
    <row r="352" spans="1:11" ht="15.75" customHeight="1">
      <c r="A352" s="1895"/>
      <c r="B352" s="1895"/>
      <c r="C352" s="1895"/>
      <c r="D352" s="1895"/>
      <c r="E352" s="1895"/>
      <c r="F352" s="1895"/>
      <c r="G352" s="1895"/>
      <c r="H352" s="1895"/>
      <c r="I352" s="1895"/>
      <c r="J352" s="1895"/>
      <c r="K352" s="1895"/>
    </row>
    <row r="353" spans="1:11" ht="15.75" customHeight="1">
      <c r="A353" s="1895"/>
      <c r="B353" s="1895"/>
      <c r="C353" s="1895"/>
      <c r="D353" s="1895"/>
      <c r="E353" s="1895"/>
      <c r="F353" s="1895"/>
      <c r="G353" s="1895"/>
      <c r="H353" s="1895"/>
      <c r="I353" s="1895"/>
      <c r="J353" s="1895"/>
      <c r="K353" s="1895"/>
    </row>
    <row r="354" spans="1:11" ht="15.75" customHeight="1">
      <c r="A354" s="1895"/>
      <c r="B354" s="1895"/>
      <c r="C354" s="1895"/>
      <c r="D354" s="1895"/>
      <c r="E354" s="1895"/>
      <c r="F354" s="1895"/>
      <c r="G354" s="1895"/>
      <c r="H354" s="1895"/>
      <c r="I354" s="1895"/>
      <c r="J354" s="1895"/>
      <c r="K354" s="1895"/>
    </row>
    <row r="355" spans="1:11" ht="15.75" customHeight="1">
      <c r="A355" s="1895"/>
      <c r="B355" s="1895"/>
      <c r="C355" s="1895"/>
      <c r="D355" s="1895"/>
      <c r="E355" s="1895"/>
      <c r="F355" s="1895"/>
      <c r="G355" s="1895"/>
      <c r="H355" s="1895"/>
      <c r="I355" s="1895"/>
      <c r="J355" s="1895"/>
      <c r="K355" s="1895"/>
    </row>
    <row r="356" spans="1:11" ht="15.75" customHeight="1">
      <c r="A356" s="1895"/>
      <c r="B356" s="1895"/>
      <c r="C356" s="1895"/>
      <c r="D356" s="1895"/>
      <c r="E356" s="1895"/>
      <c r="F356" s="1895"/>
      <c r="G356" s="1895"/>
      <c r="H356" s="1895"/>
      <c r="I356" s="1895"/>
      <c r="J356" s="1895"/>
      <c r="K356" s="1895"/>
    </row>
    <row r="357" spans="1:11" ht="15.75" customHeight="1">
      <c r="A357" s="1895"/>
      <c r="B357" s="1895"/>
      <c r="C357" s="1895"/>
      <c r="D357" s="1895"/>
      <c r="E357" s="1895"/>
      <c r="F357" s="1895"/>
      <c r="G357" s="1895"/>
      <c r="H357" s="1895"/>
      <c r="I357" s="1895"/>
      <c r="J357" s="1895"/>
      <c r="K357" s="1895"/>
    </row>
    <row r="358" spans="1:11" ht="15.75" customHeight="1">
      <c r="A358" s="1895"/>
      <c r="B358" s="1895"/>
      <c r="C358" s="1895"/>
      <c r="D358" s="1895"/>
      <c r="E358" s="1895"/>
      <c r="F358" s="1895"/>
      <c r="G358" s="1895"/>
      <c r="H358" s="1895"/>
      <c r="I358" s="1895"/>
      <c r="J358" s="1895"/>
      <c r="K358" s="1895"/>
    </row>
    <row r="359" spans="1:11" ht="15.75" customHeight="1">
      <c r="A359" s="1895"/>
      <c r="B359" s="1895"/>
      <c r="C359" s="1895"/>
      <c r="D359" s="1895"/>
      <c r="E359" s="1895"/>
      <c r="F359" s="1895"/>
      <c r="G359" s="1895"/>
      <c r="H359" s="1895"/>
      <c r="I359" s="1895"/>
      <c r="J359" s="1895"/>
      <c r="K359" s="1895"/>
    </row>
    <row r="360" spans="1:11" ht="15.75" customHeight="1">
      <c r="A360" s="1895"/>
      <c r="B360" s="1895"/>
      <c r="C360" s="1895"/>
      <c r="D360" s="1895"/>
      <c r="E360" s="1895"/>
      <c r="F360" s="1895"/>
      <c r="G360" s="1895"/>
      <c r="H360" s="1895"/>
      <c r="I360" s="1895"/>
      <c r="J360" s="1895"/>
      <c r="K360" s="1895"/>
    </row>
    <row r="361" spans="1:11" ht="15.75" customHeight="1">
      <c r="A361" s="1895"/>
      <c r="B361" s="1895"/>
      <c r="C361" s="1895"/>
      <c r="D361" s="1895"/>
      <c r="E361" s="1895"/>
      <c r="F361" s="1895"/>
      <c r="G361" s="1895"/>
      <c r="H361" s="1895"/>
      <c r="I361" s="1895"/>
      <c r="J361" s="1895"/>
      <c r="K361" s="1895"/>
    </row>
    <row r="362" spans="1:11" ht="15.75" customHeight="1">
      <c r="A362" s="1895"/>
      <c r="B362" s="1895"/>
      <c r="C362" s="1895"/>
      <c r="D362" s="1895"/>
      <c r="E362" s="1895"/>
      <c r="F362" s="1895"/>
      <c r="G362" s="1895"/>
      <c r="H362" s="1895"/>
      <c r="I362" s="1895"/>
      <c r="J362" s="1895"/>
      <c r="K362" s="1895"/>
    </row>
    <row r="363" spans="1:11" ht="15.75" customHeight="1">
      <c r="A363" s="1895"/>
      <c r="B363" s="1895"/>
      <c r="C363" s="1895"/>
      <c r="D363" s="1895"/>
      <c r="E363" s="1895"/>
      <c r="F363" s="1895"/>
      <c r="G363" s="1895"/>
      <c r="H363" s="1895"/>
      <c r="I363" s="1895"/>
      <c r="J363" s="1895"/>
      <c r="K363" s="1895"/>
    </row>
    <row r="364" spans="1:11" ht="15.75" customHeight="1">
      <c r="A364" s="1895"/>
      <c r="B364" s="1895"/>
      <c r="C364" s="1895"/>
      <c r="D364" s="1895"/>
      <c r="E364" s="1895"/>
      <c r="F364" s="1895"/>
      <c r="G364" s="1895"/>
      <c r="H364" s="1895"/>
      <c r="I364" s="1895"/>
      <c r="J364" s="1895"/>
      <c r="K364" s="1895"/>
    </row>
    <row r="365" spans="1:11" ht="15.75" customHeight="1">
      <c r="A365" s="1895"/>
      <c r="B365" s="1895"/>
      <c r="C365" s="1895"/>
      <c r="D365" s="1895"/>
      <c r="E365" s="1895"/>
      <c r="F365" s="1895"/>
      <c r="G365" s="1895"/>
      <c r="H365" s="1895"/>
      <c r="I365" s="1895"/>
      <c r="J365" s="1895"/>
      <c r="K365" s="1895"/>
    </row>
    <row r="366" spans="1:11" ht="15.75" customHeight="1">
      <c r="A366" s="1895"/>
      <c r="B366" s="1895"/>
      <c r="C366" s="1895"/>
      <c r="D366" s="1895"/>
      <c r="E366" s="1895"/>
      <c r="F366" s="1895"/>
      <c r="G366" s="1895"/>
      <c r="H366" s="1895"/>
      <c r="I366" s="1895"/>
      <c r="J366" s="1895"/>
      <c r="K366" s="1895"/>
    </row>
    <row r="367" spans="1:11" ht="15.75" customHeight="1">
      <c r="A367" s="1895"/>
      <c r="B367" s="1895"/>
      <c r="C367" s="1895"/>
      <c r="D367" s="1895"/>
      <c r="E367" s="1895"/>
      <c r="F367" s="1895"/>
      <c r="G367" s="1895"/>
      <c r="H367" s="1895"/>
      <c r="I367" s="1895"/>
      <c r="J367" s="1895"/>
      <c r="K367" s="1895"/>
    </row>
    <row r="368" spans="1:11" ht="15.75" customHeight="1">
      <c r="A368" s="1895"/>
      <c r="B368" s="1895"/>
      <c r="C368" s="1895"/>
      <c r="D368" s="1895"/>
      <c r="E368" s="1895"/>
      <c r="F368" s="1895"/>
      <c r="G368" s="1895"/>
      <c r="H368" s="1895"/>
      <c r="I368" s="1895"/>
      <c r="J368" s="1895"/>
      <c r="K368" s="1895"/>
    </row>
    <row r="369" spans="1:11" ht="15.75" customHeight="1">
      <c r="A369" s="1895"/>
      <c r="B369" s="1895"/>
      <c r="C369" s="1895"/>
      <c r="D369" s="1895"/>
      <c r="E369" s="1895"/>
      <c r="F369" s="1895"/>
      <c r="G369" s="1895"/>
      <c r="H369" s="1895"/>
      <c r="I369" s="1895"/>
      <c r="J369" s="1895"/>
      <c r="K369" s="1895"/>
    </row>
    <row r="370" spans="1:11" ht="15.75" customHeight="1">
      <c r="A370" s="1895"/>
      <c r="B370" s="1895"/>
      <c r="C370" s="1895"/>
      <c r="D370" s="1895"/>
      <c r="E370" s="1895"/>
      <c r="F370" s="1895"/>
      <c r="G370" s="1895"/>
      <c r="H370" s="1895"/>
      <c r="I370" s="1895"/>
      <c r="J370" s="1895"/>
      <c r="K370" s="1895"/>
    </row>
    <row r="371" spans="1:11" ht="15.75" customHeight="1">
      <c r="A371" s="1895"/>
      <c r="B371" s="1895"/>
      <c r="C371" s="1895"/>
      <c r="D371" s="1895"/>
      <c r="E371" s="1895"/>
      <c r="F371" s="1895"/>
      <c r="G371" s="1895"/>
      <c r="H371" s="1895"/>
      <c r="I371" s="1895"/>
      <c r="J371" s="1895"/>
      <c r="K371" s="1895"/>
    </row>
    <row r="372" spans="1:11" ht="15.75" customHeight="1">
      <c r="A372" s="1895"/>
      <c r="B372" s="1895"/>
      <c r="C372" s="1895"/>
      <c r="D372" s="1895"/>
      <c r="E372" s="1895"/>
      <c r="F372" s="1895"/>
      <c r="G372" s="1895"/>
      <c r="H372" s="1895"/>
      <c r="I372" s="1895"/>
      <c r="J372" s="1895"/>
      <c r="K372" s="1895"/>
    </row>
    <row r="373" spans="1:11" ht="15.75" customHeight="1">
      <c r="A373" s="1895"/>
      <c r="B373" s="1895"/>
      <c r="C373" s="1895"/>
      <c r="D373" s="1895"/>
      <c r="E373" s="1895"/>
      <c r="F373" s="1895"/>
      <c r="G373" s="1895"/>
      <c r="H373" s="1895"/>
      <c r="I373" s="1895"/>
      <c r="J373" s="1895"/>
      <c r="K373" s="1895"/>
    </row>
    <row r="374" spans="1:11" ht="15.75" customHeight="1">
      <c r="A374" s="1895"/>
      <c r="B374" s="1895"/>
      <c r="C374" s="1895"/>
      <c r="D374" s="1895"/>
      <c r="E374" s="1895"/>
      <c r="F374" s="1895"/>
      <c r="G374" s="1895"/>
      <c r="H374" s="1895"/>
      <c r="I374" s="1895"/>
      <c r="J374" s="1895"/>
      <c r="K374" s="1895"/>
    </row>
    <row r="375" spans="1:11" ht="15.75" customHeight="1">
      <c r="A375" s="1895"/>
      <c r="B375" s="1895"/>
      <c r="C375" s="1895"/>
      <c r="D375" s="1895"/>
      <c r="E375" s="1895"/>
      <c r="F375" s="1895"/>
      <c r="G375" s="1895"/>
      <c r="H375" s="1895"/>
      <c r="I375" s="1895"/>
      <c r="J375" s="1895"/>
      <c r="K375" s="1895"/>
    </row>
    <row r="376" spans="1:11" ht="15.75" customHeight="1">
      <c r="A376" s="1895"/>
      <c r="B376" s="1895"/>
      <c r="C376" s="1895"/>
      <c r="D376" s="1895"/>
      <c r="E376" s="1895"/>
      <c r="F376" s="1895"/>
      <c r="G376" s="1895"/>
      <c r="H376" s="1895"/>
      <c r="I376" s="1895"/>
      <c r="J376" s="1895"/>
      <c r="K376" s="1895"/>
    </row>
    <row r="377" spans="1:11" ht="15.75" customHeight="1">
      <c r="A377" s="1895"/>
      <c r="B377" s="1895"/>
      <c r="C377" s="1895"/>
      <c r="D377" s="1895"/>
      <c r="E377" s="1895"/>
      <c r="F377" s="1895"/>
      <c r="G377" s="1895"/>
      <c r="H377" s="1895"/>
      <c r="I377" s="1895"/>
      <c r="J377" s="1895"/>
      <c r="K377" s="1895"/>
    </row>
    <row r="378" spans="1:11" ht="15.75" customHeight="1">
      <c r="A378" s="1895"/>
      <c r="B378" s="1895"/>
      <c r="C378" s="1895"/>
      <c r="D378" s="1895"/>
      <c r="E378" s="1895"/>
      <c r="F378" s="1895"/>
      <c r="G378" s="1895"/>
      <c r="H378" s="1895"/>
      <c r="I378" s="1895"/>
      <c r="J378" s="1895"/>
      <c r="K378" s="1895"/>
    </row>
    <row r="379" spans="1:11" ht="15.75" customHeight="1">
      <c r="A379" s="1895"/>
      <c r="B379" s="1895"/>
      <c r="C379" s="1895"/>
      <c r="D379" s="1895"/>
      <c r="E379" s="1895"/>
      <c r="F379" s="1895"/>
      <c r="G379" s="1895"/>
      <c r="H379" s="1895"/>
      <c r="I379" s="1895"/>
      <c r="J379" s="1895"/>
      <c r="K379" s="1895"/>
    </row>
    <row r="380" spans="1:11" ht="15.75" customHeight="1">
      <c r="A380" s="1895"/>
      <c r="B380" s="1895"/>
      <c r="C380" s="1895"/>
      <c r="D380" s="1895"/>
      <c r="E380" s="1895"/>
      <c r="F380" s="1895"/>
      <c r="G380" s="1895"/>
      <c r="H380" s="1895"/>
      <c r="I380" s="1895"/>
      <c r="J380" s="1895"/>
      <c r="K380" s="1895"/>
    </row>
    <row r="381" spans="1:11" ht="15.75" customHeight="1">
      <c r="A381" s="1895"/>
      <c r="B381" s="1895"/>
      <c r="C381" s="1895"/>
      <c r="D381" s="1895"/>
      <c r="E381" s="1895"/>
      <c r="F381" s="1895"/>
      <c r="G381" s="1895"/>
      <c r="H381" s="1895"/>
      <c r="I381" s="1895"/>
      <c r="J381" s="1895"/>
      <c r="K381" s="1895"/>
    </row>
    <row r="382" spans="1:11" ht="15.75" customHeight="1">
      <c r="A382" s="1895"/>
      <c r="B382" s="1895"/>
      <c r="C382" s="1895"/>
      <c r="D382" s="1895"/>
      <c r="E382" s="1895"/>
      <c r="F382" s="1895"/>
      <c r="G382" s="1895"/>
      <c r="H382" s="1895"/>
      <c r="I382" s="1895"/>
      <c r="J382" s="1895"/>
      <c r="K382" s="1895"/>
    </row>
    <row r="383" spans="1:11" ht="15.75" customHeight="1">
      <c r="A383" s="1895"/>
      <c r="B383" s="1895"/>
      <c r="C383" s="1895"/>
      <c r="D383" s="1895"/>
      <c r="E383" s="1895"/>
      <c r="F383" s="1895"/>
      <c r="G383" s="1895"/>
      <c r="H383" s="1895"/>
      <c r="I383" s="1895"/>
      <c r="J383" s="1895"/>
      <c r="K383" s="1895"/>
    </row>
    <row r="384" spans="1:11" ht="15.75" customHeight="1">
      <c r="A384" s="1895"/>
      <c r="B384" s="1895"/>
      <c r="C384" s="1895"/>
      <c r="D384" s="1895"/>
      <c r="E384" s="1895"/>
      <c r="F384" s="1895"/>
      <c r="G384" s="1895"/>
      <c r="H384" s="1895"/>
      <c r="I384" s="1895"/>
      <c r="J384" s="1895"/>
      <c r="K384" s="1895"/>
    </row>
    <row r="385" spans="1:11" ht="15.75" customHeight="1">
      <c r="A385" s="1895"/>
      <c r="B385" s="1895"/>
      <c r="C385" s="1895"/>
      <c r="D385" s="1895"/>
      <c r="E385" s="1895"/>
      <c r="F385" s="1895"/>
      <c r="G385" s="1895"/>
      <c r="H385" s="1895"/>
      <c r="I385" s="1895"/>
      <c r="J385" s="1895"/>
      <c r="K385" s="1895"/>
    </row>
    <row r="386" spans="1:11" ht="15.75" customHeight="1">
      <c r="A386" s="1895"/>
      <c r="B386" s="1895"/>
      <c r="C386" s="1895"/>
      <c r="D386" s="1895"/>
      <c r="E386" s="1895"/>
      <c r="F386" s="1895"/>
      <c r="G386" s="1895"/>
      <c r="H386" s="1895"/>
      <c r="I386" s="1895"/>
      <c r="J386" s="1895"/>
      <c r="K386" s="1895"/>
    </row>
    <row r="387" spans="1:11" ht="15.75" customHeight="1">
      <c r="A387" s="1895"/>
      <c r="B387" s="1895"/>
      <c r="C387" s="1895"/>
      <c r="D387" s="1895"/>
      <c r="E387" s="1895"/>
      <c r="F387" s="1895"/>
      <c r="G387" s="1895"/>
      <c r="H387" s="1895"/>
      <c r="I387" s="1895"/>
      <c r="J387" s="1895"/>
      <c r="K387" s="1895"/>
    </row>
    <row r="388" spans="1:11" ht="15.75" customHeight="1">
      <c r="A388" s="1895"/>
      <c r="B388" s="1895"/>
      <c r="C388" s="1895"/>
      <c r="D388" s="1895"/>
      <c r="E388" s="1895"/>
      <c r="F388" s="1895"/>
      <c r="G388" s="1895"/>
      <c r="H388" s="1895"/>
      <c r="I388" s="1895"/>
      <c r="J388" s="1895"/>
      <c r="K388" s="1895"/>
    </row>
    <row r="389" spans="1:11" ht="15.75" customHeight="1">
      <c r="A389" s="1895"/>
      <c r="B389" s="1895"/>
      <c r="C389" s="1895"/>
      <c r="D389" s="1895"/>
      <c r="E389" s="1895"/>
      <c r="F389" s="1895"/>
      <c r="G389" s="1895"/>
      <c r="H389" s="1895"/>
      <c r="I389" s="1895"/>
      <c r="J389" s="1895"/>
      <c r="K389" s="1895"/>
    </row>
    <row r="390" spans="1:11" ht="15.75" customHeight="1">
      <c r="A390" s="1895"/>
      <c r="B390" s="1895"/>
      <c r="C390" s="1895"/>
      <c r="D390" s="1895"/>
      <c r="E390" s="1895"/>
      <c r="F390" s="1895"/>
      <c r="G390" s="1895"/>
      <c r="H390" s="1895"/>
      <c r="I390" s="1895"/>
      <c r="J390" s="1895"/>
      <c r="K390" s="1895"/>
    </row>
    <row r="391" spans="1:11" ht="15.75" customHeight="1">
      <c r="A391" s="1895"/>
      <c r="B391" s="1895"/>
      <c r="C391" s="1895"/>
      <c r="D391" s="1895"/>
      <c r="E391" s="1895"/>
      <c r="F391" s="1895"/>
      <c r="G391" s="1895"/>
      <c r="H391" s="1895"/>
      <c r="I391" s="1895"/>
      <c r="J391" s="1895"/>
      <c r="K391" s="1895"/>
    </row>
    <row r="392" spans="1:11" ht="15.75" customHeight="1">
      <c r="A392" s="1895"/>
      <c r="B392" s="1895"/>
      <c r="C392" s="1895"/>
      <c r="D392" s="1895"/>
      <c r="E392" s="1895"/>
      <c r="F392" s="1895"/>
      <c r="G392" s="1895"/>
      <c r="H392" s="1895"/>
      <c r="I392" s="1895"/>
      <c r="J392" s="1895"/>
      <c r="K392" s="1895"/>
    </row>
    <row r="393" spans="1:11" ht="15.75" customHeight="1">
      <c r="A393" s="1895"/>
      <c r="B393" s="1895"/>
      <c r="C393" s="1895"/>
      <c r="D393" s="1895"/>
      <c r="E393" s="1895"/>
      <c r="F393" s="1895"/>
      <c r="G393" s="1895"/>
      <c r="H393" s="1895"/>
      <c r="I393" s="1895"/>
      <c r="J393" s="1895"/>
      <c r="K393" s="1895"/>
    </row>
    <row r="394" spans="1:11" ht="15.75" customHeight="1">
      <c r="A394" s="1895"/>
      <c r="B394" s="1895"/>
      <c r="C394" s="1895"/>
      <c r="D394" s="1895"/>
      <c r="E394" s="1895"/>
      <c r="F394" s="1895"/>
      <c r="G394" s="1895"/>
      <c r="H394" s="1895"/>
      <c r="I394" s="1895"/>
      <c r="J394" s="1895"/>
      <c r="K394" s="1895"/>
    </row>
    <row r="395" spans="1:11" ht="15.75" customHeight="1">
      <c r="A395" s="1895"/>
      <c r="B395" s="1895"/>
      <c r="C395" s="1895"/>
      <c r="D395" s="1895"/>
      <c r="E395" s="1895"/>
      <c r="F395" s="1895"/>
      <c r="G395" s="1895"/>
      <c r="H395" s="1895"/>
      <c r="I395" s="1895"/>
      <c r="J395" s="1895"/>
      <c r="K395" s="1895"/>
    </row>
    <row r="396" spans="1:11" ht="15.75" customHeight="1">
      <c r="A396" s="1895"/>
      <c r="B396" s="1895"/>
      <c r="C396" s="1895"/>
      <c r="D396" s="1895"/>
      <c r="E396" s="1895"/>
      <c r="F396" s="1895"/>
      <c r="G396" s="1895"/>
      <c r="H396" s="1895"/>
      <c r="I396" s="1895"/>
      <c r="J396" s="1895"/>
      <c r="K396" s="1895"/>
    </row>
    <row r="397" spans="1:11" ht="15.75" customHeight="1">
      <c r="A397" s="1895"/>
      <c r="B397" s="1895"/>
      <c r="C397" s="1895"/>
      <c r="D397" s="1895"/>
      <c r="E397" s="1895"/>
      <c r="F397" s="1895"/>
      <c r="G397" s="1895"/>
      <c r="H397" s="1895"/>
      <c r="I397" s="1895"/>
      <c r="J397" s="1895"/>
      <c r="K397" s="1895"/>
    </row>
    <row r="398" spans="1:11" ht="15.75" customHeight="1">
      <c r="A398" s="1895"/>
      <c r="B398" s="1895"/>
      <c r="C398" s="1895"/>
      <c r="D398" s="1895"/>
      <c r="E398" s="1895"/>
      <c r="F398" s="1895"/>
      <c r="G398" s="1895"/>
      <c r="H398" s="1895"/>
      <c r="I398" s="1895"/>
      <c r="J398" s="1895"/>
      <c r="K398" s="1895"/>
    </row>
    <row r="399" spans="1:11" ht="15.75" customHeight="1">
      <c r="A399" s="1895"/>
      <c r="B399" s="1895"/>
      <c r="C399" s="1895"/>
      <c r="D399" s="1895"/>
      <c r="E399" s="1895"/>
      <c r="F399" s="1895"/>
      <c r="G399" s="1895"/>
      <c r="H399" s="1895"/>
      <c r="I399" s="1895"/>
      <c r="J399" s="1895"/>
      <c r="K399" s="1895"/>
    </row>
    <row r="400" spans="1:11" ht="15.75" customHeight="1">
      <c r="A400" s="1895"/>
      <c r="B400" s="1895"/>
      <c r="C400" s="1895"/>
      <c r="D400" s="1895"/>
      <c r="E400" s="1895"/>
      <c r="F400" s="1895"/>
      <c r="G400" s="1895"/>
      <c r="H400" s="1895"/>
      <c r="I400" s="1895"/>
      <c r="J400" s="1895"/>
      <c r="K400" s="1895"/>
    </row>
    <row r="401" spans="1:11" ht="15.75" customHeight="1">
      <c r="A401" s="1895"/>
      <c r="B401" s="1895"/>
      <c r="C401" s="1895"/>
      <c r="D401" s="1895"/>
      <c r="E401" s="1895"/>
      <c r="F401" s="1895"/>
      <c r="G401" s="1895"/>
      <c r="H401" s="1895"/>
      <c r="I401" s="1895"/>
      <c r="J401" s="1895"/>
      <c r="K401" s="1895"/>
    </row>
    <row r="402" spans="1:11" ht="15.75" customHeight="1">
      <c r="A402" s="1895"/>
      <c r="B402" s="1895"/>
      <c r="C402" s="1895"/>
      <c r="D402" s="1895"/>
      <c r="E402" s="1895"/>
      <c r="F402" s="1895"/>
      <c r="G402" s="1895"/>
      <c r="H402" s="1895"/>
      <c r="I402" s="1895"/>
      <c r="J402" s="1895"/>
      <c r="K402" s="1895"/>
    </row>
    <row r="403" spans="1:11" ht="15.75" customHeight="1">
      <c r="A403" s="1895"/>
      <c r="B403" s="1895"/>
      <c r="C403" s="1895"/>
      <c r="D403" s="1895"/>
      <c r="E403" s="1895"/>
      <c r="F403" s="1895"/>
      <c r="G403" s="1895"/>
      <c r="H403" s="1895"/>
      <c r="I403" s="1895"/>
      <c r="J403" s="1895"/>
      <c r="K403" s="1895"/>
    </row>
    <row r="404" spans="1:11" ht="15.75" customHeight="1">
      <c r="A404" s="1895"/>
      <c r="B404" s="1895"/>
      <c r="C404" s="1895"/>
      <c r="D404" s="1895"/>
      <c r="E404" s="1895"/>
      <c r="F404" s="1895"/>
      <c r="G404" s="1895"/>
      <c r="H404" s="1895"/>
      <c r="I404" s="1895"/>
      <c r="J404" s="1895"/>
      <c r="K404" s="1895"/>
    </row>
    <row r="405" spans="1:11" ht="15.75" customHeight="1">
      <c r="A405" s="1895"/>
      <c r="B405" s="1895"/>
      <c r="C405" s="1895"/>
      <c r="D405" s="1895"/>
      <c r="E405" s="1895"/>
      <c r="F405" s="1895"/>
      <c r="G405" s="1895"/>
      <c r="H405" s="1895"/>
      <c r="I405" s="1895"/>
      <c r="J405" s="1895"/>
      <c r="K405" s="1895"/>
    </row>
    <row r="406" spans="1:11" ht="15.75" customHeight="1">
      <c r="A406" s="1895"/>
      <c r="B406" s="1895"/>
      <c r="C406" s="1895"/>
      <c r="D406" s="1895"/>
      <c r="E406" s="1895"/>
      <c r="F406" s="1895"/>
      <c r="G406" s="1895"/>
      <c r="H406" s="1895"/>
      <c r="I406" s="1895"/>
      <c r="J406" s="1895"/>
      <c r="K406" s="1895"/>
    </row>
    <row r="407" spans="1:11" ht="15.75" customHeight="1">
      <c r="A407" s="1895"/>
      <c r="B407" s="1895"/>
      <c r="C407" s="1895"/>
      <c r="D407" s="1895"/>
      <c r="E407" s="1895"/>
      <c r="F407" s="1895"/>
      <c r="G407" s="1895"/>
      <c r="H407" s="1895"/>
      <c r="I407" s="1895"/>
      <c r="J407" s="1895"/>
      <c r="K407" s="1895"/>
    </row>
    <row r="408" spans="1:11" ht="15.75" customHeight="1">
      <c r="A408" s="1895"/>
      <c r="B408" s="1895"/>
      <c r="C408" s="1895"/>
      <c r="D408" s="1895"/>
      <c r="E408" s="1895"/>
      <c r="F408" s="1895"/>
      <c r="G408" s="1895"/>
      <c r="H408" s="1895"/>
      <c r="I408" s="1895"/>
      <c r="J408" s="1895"/>
      <c r="K408" s="1895"/>
    </row>
    <row r="409" spans="1:11" ht="15.75" customHeight="1">
      <c r="A409" s="1895"/>
      <c r="B409" s="1895"/>
      <c r="C409" s="1895"/>
      <c r="D409" s="1895"/>
      <c r="E409" s="1895"/>
      <c r="F409" s="1895"/>
      <c r="G409" s="1895"/>
      <c r="H409" s="1895"/>
      <c r="I409" s="1895"/>
      <c r="J409" s="1895"/>
      <c r="K409" s="1895"/>
    </row>
    <row r="410" spans="1:11" ht="15.75" customHeight="1">
      <c r="A410" s="1895"/>
      <c r="B410" s="1895"/>
      <c r="C410" s="1895"/>
      <c r="D410" s="1895"/>
      <c r="E410" s="1895"/>
      <c r="F410" s="1895"/>
      <c r="G410" s="1895"/>
      <c r="H410" s="1895"/>
      <c r="I410" s="1895"/>
      <c r="J410" s="1895"/>
      <c r="K410" s="1895"/>
    </row>
    <row r="411" spans="1:11" ht="15.75" customHeight="1">
      <c r="A411" s="1895"/>
      <c r="B411" s="1895"/>
      <c r="C411" s="1895"/>
      <c r="D411" s="1895"/>
      <c r="E411" s="1895"/>
      <c r="F411" s="1895"/>
      <c r="G411" s="1895"/>
      <c r="H411" s="1895"/>
      <c r="I411" s="1895"/>
      <c r="J411" s="1895"/>
      <c r="K411" s="1895"/>
    </row>
    <row r="412" spans="1:11" ht="15.75" customHeight="1">
      <c r="A412" s="1895"/>
      <c r="B412" s="1895"/>
      <c r="C412" s="1895"/>
      <c r="D412" s="1895"/>
      <c r="E412" s="1895"/>
      <c r="F412" s="1895"/>
      <c r="G412" s="1895"/>
      <c r="H412" s="1895"/>
      <c r="I412" s="1895"/>
      <c r="J412" s="1895"/>
      <c r="K412" s="1895"/>
    </row>
    <row r="413" spans="1:11" ht="15.75" customHeight="1">
      <c r="A413" s="1895"/>
      <c r="B413" s="1895"/>
      <c r="C413" s="1895"/>
      <c r="D413" s="1895"/>
      <c r="E413" s="1895"/>
      <c r="F413" s="1895"/>
      <c r="G413" s="1895"/>
      <c r="H413" s="1895"/>
      <c r="I413" s="1895"/>
      <c r="J413" s="1895"/>
      <c r="K413" s="1895"/>
    </row>
    <row r="414" spans="1:11" ht="15.75" customHeight="1">
      <c r="A414" s="1895"/>
      <c r="B414" s="1895"/>
      <c r="C414" s="1895"/>
      <c r="D414" s="1895"/>
      <c r="E414" s="1895"/>
      <c r="F414" s="1895"/>
      <c r="G414" s="1895"/>
      <c r="H414" s="1895"/>
      <c r="I414" s="1895"/>
      <c r="J414" s="1895"/>
      <c r="K414" s="1895"/>
    </row>
    <row r="415" spans="1:11" ht="15.75" customHeight="1">
      <c r="A415" s="1895"/>
      <c r="B415" s="1895"/>
      <c r="C415" s="1895"/>
      <c r="D415" s="1895"/>
      <c r="E415" s="1895"/>
      <c r="F415" s="1895"/>
      <c r="G415" s="1895"/>
      <c r="H415" s="1895"/>
      <c r="I415" s="1895"/>
      <c r="J415" s="1895"/>
      <c r="K415" s="1895"/>
    </row>
    <row r="416" spans="1:11" ht="15.75" customHeight="1">
      <c r="A416" s="1895"/>
      <c r="B416" s="1895"/>
      <c r="C416" s="1895"/>
      <c r="D416" s="1895"/>
      <c r="E416" s="1895"/>
      <c r="F416" s="1895"/>
      <c r="G416" s="1895"/>
      <c r="H416" s="1895"/>
      <c r="I416" s="1895"/>
      <c r="J416" s="1895"/>
      <c r="K416" s="1895"/>
    </row>
    <row r="417" spans="1:11" ht="15.75" customHeight="1">
      <c r="A417" s="1895"/>
      <c r="B417" s="1895"/>
      <c r="C417" s="1895"/>
      <c r="D417" s="1895"/>
      <c r="E417" s="1895"/>
      <c r="F417" s="1895"/>
      <c r="G417" s="1895"/>
      <c r="H417" s="1895"/>
      <c r="I417" s="1895"/>
      <c r="J417" s="1895"/>
      <c r="K417" s="1895"/>
    </row>
    <row r="418" spans="1:11" ht="15.75" customHeight="1">
      <c r="A418" s="1895"/>
      <c r="B418" s="1895"/>
      <c r="C418" s="1895"/>
      <c r="D418" s="1895"/>
      <c r="E418" s="1895"/>
      <c r="F418" s="1895"/>
      <c r="G418" s="1895"/>
      <c r="H418" s="1895"/>
      <c r="I418" s="1895"/>
      <c r="J418" s="1895"/>
      <c r="K418" s="1895"/>
    </row>
    <row r="419" spans="1:11" ht="15.75" customHeight="1">
      <c r="A419" s="1895"/>
      <c r="B419" s="1895"/>
      <c r="C419" s="1895"/>
      <c r="D419" s="1895"/>
      <c r="E419" s="1895"/>
      <c r="F419" s="1895"/>
      <c r="G419" s="1895"/>
      <c r="H419" s="1895"/>
      <c r="I419" s="1895"/>
      <c r="J419" s="1895"/>
      <c r="K419" s="1895"/>
    </row>
    <row r="420" spans="1:11" ht="15.75" customHeight="1">
      <c r="A420" s="1895"/>
      <c r="B420" s="1895"/>
      <c r="C420" s="1895"/>
      <c r="D420" s="1895"/>
      <c r="E420" s="1895"/>
      <c r="F420" s="1895"/>
      <c r="G420" s="1895"/>
      <c r="H420" s="1895"/>
      <c r="I420" s="1895"/>
      <c r="J420" s="1895"/>
      <c r="K420" s="1895"/>
    </row>
    <row r="421" spans="1:11" ht="15.75" customHeight="1">
      <c r="A421" s="1895"/>
      <c r="B421" s="1895"/>
      <c r="C421" s="1895"/>
      <c r="D421" s="1895"/>
      <c r="E421" s="1895"/>
      <c r="F421" s="1895"/>
      <c r="G421" s="1895"/>
      <c r="H421" s="1895"/>
      <c r="I421" s="1895"/>
      <c r="J421" s="1895"/>
      <c r="K421" s="1895"/>
    </row>
    <row r="422" spans="1:11" ht="15.75" customHeight="1">
      <c r="A422" s="1895"/>
      <c r="B422" s="1895"/>
      <c r="C422" s="1895"/>
      <c r="D422" s="1895"/>
      <c r="E422" s="1895"/>
      <c r="F422" s="1895"/>
      <c r="G422" s="1895"/>
      <c r="H422" s="1895"/>
      <c r="I422" s="1895"/>
      <c r="J422" s="1895"/>
      <c r="K422" s="1895"/>
    </row>
    <row r="423" spans="1:11" ht="15.75" customHeight="1">
      <c r="A423" s="1895"/>
      <c r="B423" s="1895"/>
      <c r="C423" s="1895"/>
      <c r="D423" s="1895"/>
      <c r="E423" s="1895"/>
      <c r="F423" s="1895"/>
      <c r="G423" s="1895"/>
      <c r="H423" s="1895"/>
      <c r="I423" s="1895"/>
      <c r="J423" s="1895"/>
      <c r="K423" s="1895"/>
    </row>
    <row r="424" spans="1:11" ht="15.75" customHeight="1">
      <c r="A424" s="1895"/>
      <c r="B424" s="1895"/>
      <c r="C424" s="1895"/>
      <c r="D424" s="1895"/>
      <c r="E424" s="1895"/>
      <c r="F424" s="1895"/>
      <c r="G424" s="1895"/>
      <c r="H424" s="1895"/>
      <c r="I424" s="1895"/>
      <c r="J424" s="1895"/>
      <c r="K424" s="1895"/>
    </row>
    <row r="425" spans="1:11" ht="15.75" customHeight="1">
      <c r="A425" s="1895"/>
      <c r="B425" s="1895"/>
      <c r="C425" s="1895"/>
      <c r="D425" s="1895"/>
      <c r="E425" s="1895"/>
      <c r="F425" s="1895"/>
      <c r="G425" s="1895"/>
      <c r="H425" s="1895"/>
      <c r="I425" s="1895"/>
      <c r="J425" s="1895"/>
      <c r="K425" s="1895"/>
    </row>
    <row r="426" spans="1:11" ht="15.75" customHeight="1">
      <c r="A426" s="1895"/>
      <c r="B426" s="1895"/>
      <c r="C426" s="1895"/>
      <c r="D426" s="1895"/>
      <c r="E426" s="1895"/>
      <c r="F426" s="1895"/>
      <c r="G426" s="1895"/>
      <c r="H426" s="1895"/>
      <c r="I426" s="1895"/>
      <c r="J426" s="1895"/>
      <c r="K426" s="1895"/>
    </row>
    <row r="427" spans="1:11" ht="15.75" customHeight="1">
      <c r="A427" s="1895"/>
      <c r="B427" s="1895"/>
      <c r="C427" s="1895"/>
      <c r="D427" s="1895"/>
      <c r="E427" s="1895"/>
      <c r="F427" s="1895"/>
      <c r="G427" s="1895"/>
      <c r="H427" s="1895"/>
      <c r="I427" s="1895"/>
      <c r="J427" s="1895"/>
      <c r="K427" s="1895"/>
    </row>
    <row r="428" spans="1:11" ht="15.75" customHeight="1">
      <c r="A428" s="1895"/>
      <c r="B428" s="1895"/>
      <c r="C428" s="1895"/>
      <c r="D428" s="1895"/>
      <c r="E428" s="1895"/>
      <c r="F428" s="1895"/>
      <c r="G428" s="1895"/>
      <c r="H428" s="1895"/>
      <c r="I428" s="1895"/>
      <c r="J428" s="1895"/>
      <c r="K428" s="1895"/>
    </row>
    <row r="429" spans="1:11" ht="15.75" customHeight="1">
      <c r="A429" s="1895"/>
      <c r="B429" s="1895"/>
      <c r="C429" s="1895"/>
      <c r="D429" s="1895"/>
      <c r="E429" s="1895"/>
      <c r="F429" s="1895"/>
      <c r="G429" s="1895"/>
      <c r="H429" s="1895"/>
      <c r="I429" s="1895"/>
      <c r="J429" s="1895"/>
      <c r="K429" s="1895"/>
    </row>
    <row r="430" spans="1:11" ht="15.75" customHeight="1">
      <c r="A430" s="1895"/>
      <c r="B430" s="1895"/>
      <c r="C430" s="1895"/>
      <c r="D430" s="1895"/>
      <c r="E430" s="1895"/>
      <c r="F430" s="1895"/>
      <c r="G430" s="1895"/>
      <c r="H430" s="1895"/>
      <c r="I430" s="1895"/>
      <c r="J430" s="1895"/>
      <c r="K430" s="1895"/>
    </row>
    <row r="431" spans="1:11" ht="15.75" customHeight="1">
      <c r="A431" s="1895"/>
      <c r="B431" s="1895"/>
      <c r="C431" s="1895"/>
      <c r="D431" s="1895"/>
      <c r="E431" s="1895"/>
      <c r="F431" s="1895"/>
      <c r="G431" s="1895"/>
      <c r="H431" s="1895"/>
      <c r="I431" s="1895"/>
      <c r="J431" s="1895"/>
      <c r="K431" s="1895"/>
    </row>
    <row r="432" spans="1:11" ht="15.75" customHeight="1">
      <c r="A432" s="1895"/>
      <c r="B432" s="1895"/>
      <c r="C432" s="1895"/>
      <c r="D432" s="1895"/>
      <c r="E432" s="1895"/>
      <c r="F432" s="1895"/>
      <c r="G432" s="1895"/>
      <c r="H432" s="1895"/>
      <c r="I432" s="1895"/>
      <c r="J432" s="1895"/>
      <c r="K432" s="1895"/>
    </row>
    <row r="433" spans="1:11" ht="15.75" customHeight="1">
      <c r="A433" s="1895"/>
      <c r="B433" s="1895"/>
      <c r="C433" s="1895"/>
      <c r="D433" s="1895"/>
      <c r="E433" s="1895"/>
      <c r="F433" s="1895"/>
      <c r="G433" s="1895"/>
      <c r="H433" s="1895"/>
      <c r="I433" s="1895"/>
      <c r="J433" s="1895"/>
      <c r="K433" s="1895"/>
    </row>
    <row r="434" spans="1:11" ht="15.75" customHeight="1">
      <c r="A434" s="1895"/>
      <c r="B434" s="1895"/>
      <c r="C434" s="1895"/>
      <c r="D434" s="1895"/>
      <c r="E434" s="1895"/>
      <c r="F434" s="1895"/>
      <c r="G434" s="1895"/>
      <c r="H434" s="1895"/>
      <c r="I434" s="1895"/>
      <c r="J434" s="1895"/>
      <c r="K434" s="1895"/>
    </row>
    <row r="435" spans="1:11" ht="15.75" customHeight="1">
      <c r="A435" s="1895"/>
      <c r="B435" s="1895"/>
      <c r="C435" s="1895"/>
      <c r="D435" s="1895"/>
      <c r="E435" s="1895"/>
      <c r="F435" s="1895"/>
      <c r="G435" s="1895"/>
      <c r="H435" s="1895"/>
      <c r="I435" s="1895"/>
      <c r="J435" s="1895"/>
      <c r="K435" s="1895"/>
    </row>
    <row r="436" spans="1:11" ht="15.75" customHeight="1">
      <c r="A436" s="1895"/>
      <c r="B436" s="1895"/>
      <c r="C436" s="1895"/>
      <c r="D436" s="1895"/>
      <c r="E436" s="1895"/>
      <c r="F436" s="1895"/>
      <c r="G436" s="1895"/>
      <c r="H436" s="1895"/>
      <c r="I436" s="1895"/>
      <c r="J436" s="1895"/>
      <c r="K436" s="1895"/>
    </row>
    <row r="437" spans="1:11" ht="15.75" customHeight="1">
      <c r="A437" s="1895"/>
      <c r="B437" s="1895"/>
      <c r="C437" s="1895"/>
      <c r="D437" s="1895"/>
      <c r="E437" s="1895"/>
      <c r="F437" s="1895"/>
      <c r="G437" s="1895"/>
      <c r="H437" s="1895"/>
      <c r="I437" s="1895"/>
      <c r="J437" s="1895"/>
      <c r="K437" s="1895"/>
    </row>
    <row r="438" spans="1:11" ht="15.75" customHeight="1">
      <c r="A438" s="1895"/>
      <c r="B438" s="1895"/>
      <c r="C438" s="1895"/>
      <c r="D438" s="1895"/>
      <c r="E438" s="1895"/>
      <c r="F438" s="1895"/>
      <c r="G438" s="1895"/>
      <c r="H438" s="1895"/>
      <c r="I438" s="1895"/>
      <c r="J438" s="1895"/>
      <c r="K438" s="1895"/>
    </row>
    <row r="439" spans="1:11" ht="15.75" customHeight="1">
      <c r="A439" s="1895"/>
      <c r="B439" s="1895"/>
      <c r="C439" s="1895"/>
      <c r="D439" s="1895"/>
      <c r="E439" s="1895"/>
      <c r="F439" s="1895"/>
      <c r="G439" s="1895"/>
      <c r="H439" s="1895"/>
      <c r="I439" s="1895"/>
      <c r="J439" s="1895"/>
      <c r="K439" s="1895"/>
    </row>
    <row r="440" spans="1:11" ht="15.75" customHeight="1">
      <c r="A440" s="1895"/>
      <c r="B440" s="1895"/>
      <c r="C440" s="1895"/>
      <c r="D440" s="1895"/>
      <c r="E440" s="1895"/>
      <c r="F440" s="1895"/>
      <c r="G440" s="1895"/>
      <c r="H440" s="1895"/>
      <c r="I440" s="1895"/>
      <c r="J440" s="1895"/>
      <c r="K440" s="1895"/>
    </row>
    <row r="441" spans="1:11" ht="15.75" customHeight="1">
      <c r="A441" s="1895"/>
      <c r="B441" s="1895"/>
      <c r="C441" s="1895"/>
      <c r="D441" s="1895"/>
      <c r="E441" s="1895"/>
      <c r="F441" s="1895"/>
      <c r="G441" s="1895"/>
      <c r="H441" s="1895"/>
      <c r="I441" s="1895"/>
      <c r="J441" s="1895"/>
      <c r="K441" s="1895"/>
    </row>
    <row r="442" spans="1:11" ht="15.75" customHeight="1">
      <c r="A442" s="1895"/>
      <c r="B442" s="1895"/>
      <c r="C442" s="1895"/>
      <c r="D442" s="1895"/>
      <c r="E442" s="1895"/>
      <c r="F442" s="1895"/>
      <c r="G442" s="1895"/>
      <c r="H442" s="1895"/>
      <c r="I442" s="1895"/>
      <c r="J442" s="1895"/>
      <c r="K442" s="1895"/>
    </row>
    <row r="443" spans="1:11" ht="15.75" customHeight="1">
      <c r="A443" s="1895"/>
      <c r="B443" s="1895"/>
      <c r="C443" s="1895"/>
      <c r="D443" s="1895"/>
      <c r="E443" s="1895"/>
      <c r="F443" s="1895"/>
      <c r="G443" s="1895"/>
      <c r="H443" s="1895"/>
      <c r="I443" s="1895"/>
      <c r="J443" s="1895"/>
      <c r="K443" s="1895"/>
    </row>
    <row r="444" spans="1:11" ht="15.75" customHeight="1">
      <c r="A444" s="1895"/>
      <c r="B444" s="1895"/>
      <c r="C444" s="1895"/>
      <c r="D444" s="1895"/>
      <c r="E444" s="1895"/>
      <c r="F444" s="1895"/>
      <c r="G444" s="1895"/>
      <c r="H444" s="1895"/>
      <c r="I444" s="1895"/>
      <c r="J444" s="1895"/>
      <c r="K444" s="1895"/>
    </row>
    <row r="445" spans="1:11" ht="15.75" customHeight="1">
      <c r="A445" s="1895"/>
      <c r="B445" s="1895"/>
      <c r="C445" s="1895"/>
      <c r="D445" s="1895"/>
      <c r="E445" s="1895"/>
      <c r="F445" s="1895"/>
      <c r="G445" s="1895"/>
      <c r="H445" s="1895"/>
      <c r="I445" s="1895"/>
      <c r="J445" s="1895"/>
      <c r="K445" s="1895"/>
    </row>
    <row r="446" spans="1:11" ht="15.75" customHeight="1">
      <c r="A446" s="1895"/>
      <c r="B446" s="1895"/>
      <c r="C446" s="1895"/>
      <c r="D446" s="1895"/>
      <c r="E446" s="1895"/>
      <c r="F446" s="1895"/>
      <c r="G446" s="1895"/>
      <c r="H446" s="1895"/>
      <c r="I446" s="1895"/>
      <c r="J446" s="1895"/>
      <c r="K446" s="1895"/>
    </row>
    <row r="447" spans="1:11" ht="15.75" customHeight="1">
      <c r="A447" s="1895"/>
      <c r="B447" s="1895"/>
      <c r="C447" s="1895"/>
      <c r="D447" s="1895"/>
      <c r="E447" s="1895"/>
      <c r="F447" s="1895"/>
      <c r="G447" s="1895"/>
      <c r="H447" s="1895"/>
      <c r="I447" s="1895"/>
      <c r="J447" s="1895"/>
      <c r="K447" s="1895"/>
    </row>
    <row r="448" spans="1:11" ht="15.75" customHeight="1">
      <c r="A448" s="1895"/>
      <c r="B448" s="1895"/>
      <c r="C448" s="1895"/>
      <c r="D448" s="1895"/>
      <c r="E448" s="1895"/>
      <c r="F448" s="1895"/>
      <c r="G448" s="1895"/>
      <c r="H448" s="1895"/>
      <c r="I448" s="1895"/>
      <c r="J448" s="1895"/>
      <c r="K448" s="1895"/>
    </row>
    <row r="449" spans="1:11" ht="15.75" customHeight="1">
      <c r="A449" s="1895"/>
      <c r="B449" s="1895"/>
      <c r="C449" s="1895"/>
      <c r="D449" s="1895"/>
      <c r="E449" s="1895"/>
      <c r="F449" s="1895"/>
      <c r="G449" s="1895"/>
      <c r="H449" s="1895"/>
      <c r="I449" s="1895"/>
      <c r="J449" s="1895"/>
      <c r="K449" s="1895"/>
    </row>
    <row r="450" spans="1:11" ht="15.75" customHeight="1">
      <c r="A450" s="1895"/>
      <c r="B450" s="1895"/>
      <c r="C450" s="1895"/>
      <c r="D450" s="1895"/>
      <c r="E450" s="1895"/>
      <c r="F450" s="1895"/>
      <c r="G450" s="1895"/>
      <c r="H450" s="1895"/>
      <c r="I450" s="1895"/>
      <c r="J450" s="1895"/>
      <c r="K450" s="1895"/>
    </row>
    <row r="451" spans="1:11" ht="15.75" customHeight="1">
      <c r="A451" s="1895"/>
      <c r="B451" s="1895"/>
      <c r="C451" s="1895"/>
      <c r="D451" s="1895"/>
      <c r="E451" s="1895"/>
      <c r="F451" s="1895"/>
      <c r="G451" s="1895"/>
      <c r="H451" s="1895"/>
      <c r="I451" s="1895"/>
      <c r="J451" s="1895"/>
      <c r="K451" s="1895"/>
    </row>
    <row r="452" spans="1:11" ht="15.75" customHeight="1">
      <c r="A452" s="1895"/>
      <c r="B452" s="1895"/>
      <c r="C452" s="1895"/>
      <c r="D452" s="1895"/>
      <c r="E452" s="1895"/>
      <c r="F452" s="1895"/>
      <c r="G452" s="1895"/>
      <c r="H452" s="1895"/>
      <c r="I452" s="1895"/>
      <c r="J452" s="1895"/>
      <c r="K452" s="1895"/>
    </row>
    <row r="453" spans="1:11" ht="15.75" customHeight="1">
      <c r="A453" s="1895"/>
      <c r="B453" s="1895"/>
      <c r="C453" s="1895"/>
      <c r="D453" s="1895"/>
      <c r="E453" s="1895"/>
      <c r="F453" s="1895"/>
      <c r="G453" s="1895"/>
      <c r="H453" s="1895"/>
      <c r="I453" s="1895"/>
      <c r="J453" s="1895"/>
      <c r="K453" s="1895"/>
    </row>
    <row r="454" spans="1:11" ht="15.75" customHeight="1">
      <c r="A454" s="1895"/>
      <c r="B454" s="1895"/>
      <c r="C454" s="1895"/>
      <c r="D454" s="1895"/>
      <c r="E454" s="1895"/>
      <c r="F454" s="1895"/>
      <c r="G454" s="1895"/>
      <c r="H454" s="1895"/>
      <c r="I454" s="1895"/>
      <c r="J454" s="1895"/>
      <c r="K454" s="1895"/>
    </row>
    <row r="455" spans="1:11" ht="15.75" customHeight="1">
      <c r="A455" s="1895"/>
      <c r="B455" s="1895"/>
      <c r="C455" s="1895"/>
      <c r="D455" s="1895"/>
      <c r="E455" s="1895"/>
      <c r="F455" s="1895"/>
      <c r="G455" s="1895"/>
      <c r="H455" s="1895"/>
      <c r="I455" s="1895"/>
      <c r="J455" s="1895"/>
      <c r="K455" s="1895"/>
    </row>
    <row r="456" spans="1:11" ht="15.75" customHeight="1">
      <c r="A456" s="1895"/>
      <c r="B456" s="1895"/>
      <c r="C456" s="1895"/>
      <c r="D456" s="1895"/>
      <c r="E456" s="1895"/>
      <c r="F456" s="1895"/>
      <c r="G456" s="1895"/>
      <c r="H456" s="1895"/>
      <c r="I456" s="1895"/>
      <c r="J456" s="1895"/>
      <c r="K456" s="1895"/>
    </row>
    <row r="457" spans="1:11" ht="15.75" customHeight="1">
      <c r="A457" s="1895"/>
      <c r="B457" s="1895"/>
      <c r="C457" s="1895"/>
      <c r="D457" s="1895"/>
      <c r="E457" s="1895"/>
      <c r="F457" s="1895"/>
      <c r="G457" s="1895"/>
      <c r="H457" s="1895"/>
      <c r="I457" s="1895"/>
      <c r="J457" s="1895"/>
      <c r="K457" s="1895"/>
    </row>
    <row r="458" spans="1:11" ht="15.75" customHeight="1">
      <c r="A458" s="1895"/>
      <c r="B458" s="1895"/>
      <c r="C458" s="1895"/>
      <c r="D458" s="1895"/>
      <c r="E458" s="1895"/>
      <c r="F458" s="1895"/>
      <c r="G458" s="1895"/>
      <c r="H458" s="1895"/>
      <c r="I458" s="1895"/>
      <c r="J458" s="1895"/>
      <c r="K458" s="1895"/>
    </row>
    <row r="459" spans="1:11" ht="15.75" customHeight="1">
      <c r="A459" s="1895"/>
      <c r="B459" s="1895"/>
      <c r="C459" s="1895"/>
      <c r="D459" s="1895"/>
      <c r="E459" s="1895"/>
      <c r="F459" s="1895"/>
      <c r="G459" s="1895"/>
      <c r="H459" s="1895"/>
      <c r="I459" s="1895"/>
      <c r="J459" s="1895"/>
      <c r="K459" s="1895"/>
    </row>
    <row r="460" spans="1:11" ht="15.75" customHeight="1">
      <c r="A460" s="1895"/>
      <c r="B460" s="1895"/>
      <c r="C460" s="1895"/>
      <c r="D460" s="1895"/>
      <c r="E460" s="1895"/>
      <c r="F460" s="1895"/>
      <c r="G460" s="1895"/>
      <c r="H460" s="1895"/>
      <c r="I460" s="1895"/>
      <c r="J460" s="1895"/>
      <c r="K460" s="1895"/>
    </row>
    <row r="461" spans="1:11" ht="15.75" customHeight="1">
      <c r="A461" s="1895"/>
      <c r="B461" s="1895"/>
      <c r="C461" s="1895"/>
      <c r="D461" s="1895"/>
      <c r="E461" s="1895"/>
      <c r="F461" s="1895"/>
      <c r="G461" s="1895"/>
      <c r="H461" s="1895"/>
      <c r="I461" s="1895"/>
      <c r="J461" s="1895"/>
      <c r="K461" s="1895"/>
    </row>
    <row r="462" spans="1:11" ht="15.75" customHeight="1">
      <c r="A462" s="1895"/>
      <c r="B462" s="1895"/>
      <c r="C462" s="1895"/>
      <c r="D462" s="1895"/>
      <c r="E462" s="1895"/>
      <c r="F462" s="1895"/>
      <c r="G462" s="1895"/>
      <c r="H462" s="1895"/>
      <c r="I462" s="1895"/>
      <c r="J462" s="1895"/>
      <c r="K462" s="1895"/>
    </row>
    <row r="463" spans="1:11" ht="15.75" customHeight="1">
      <c r="A463" s="1895"/>
      <c r="B463" s="1895"/>
      <c r="C463" s="1895"/>
      <c r="D463" s="1895"/>
      <c r="E463" s="1895"/>
      <c r="F463" s="1895"/>
      <c r="G463" s="1895"/>
      <c r="H463" s="1895"/>
      <c r="I463" s="1895"/>
      <c r="J463" s="1895"/>
      <c r="K463" s="1895"/>
    </row>
    <row r="464" spans="1:11" ht="15.75" customHeight="1">
      <c r="A464" s="1895"/>
      <c r="B464" s="1895"/>
      <c r="C464" s="1895"/>
      <c r="D464" s="1895"/>
      <c r="E464" s="1895"/>
      <c r="F464" s="1895"/>
      <c r="G464" s="1895"/>
      <c r="H464" s="1895"/>
      <c r="I464" s="1895"/>
      <c r="J464" s="1895"/>
      <c r="K464" s="1895"/>
    </row>
    <row r="465" spans="1:11" ht="15.75" customHeight="1">
      <c r="A465" s="1895"/>
      <c r="B465" s="1895"/>
      <c r="C465" s="1895"/>
      <c r="D465" s="1895"/>
      <c r="E465" s="1895"/>
      <c r="F465" s="1895"/>
      <c r="G465" s="1895"/>
      <c r="H465" s="1895"/>
      <c r="I465" s="1895"/>
      <c r="J465" s="1895"/>
      <c r="K465" s="1895"/>
    </row>
    <row r="466" spans="1:11" ht="15.75" customHeight="1">
      <c r="A466" s="1895"/>
      <c r="B466" s="1895"/>
      <c r="C466" s="1895"/>
      <c r="D466" s="1895"/>
      <c r="E466" s="1895"/>
      <c r="F466" s="1895"/>
      <c r="G466" s="1895"/>
      <c r="H466" s="1895"/>
      <c r="I466" s="1895"/>
      <c r="J466" s="1895"/>
      <c r="K466" s="1895"/>
    </row>
    <row r="467" spans="1:11" ht="15.75" customHeight="1">
      <c r="A467" s="1895"/>
      <c r="B467" s="1895"/>
      <c r="C467" s="1895"/>
      <c r="D467" s="1895"/>
      <c r="E467" s="1895"/>
      <c r="F467" s="1895"/>
      <c r="G467" s="1895"/>
      <c r="H467" s="1895"/>
      <c r="I467" s="1895"/>
      <c r="J467" s="1895"/>
      <c r="K467" s="1895"/>
    </row>
    <row r="468" spans="1:11" ht="15.75" customHeight="1">
      <c r="A468" s="1895"/>
      <c r="B468" s="1895"/>
      <c r="C468" s="1895"/>
      <c r="D468" s="1895"/>
      <c r="E468" s="1895"/>
      <c r="F468" s="1895"/>
      <c r="G468" s="1895"/>
      <c r="H468" s="1895"/>
      <c r="I468" s="1895"/>
      <c r="J468" s="1895"/>
      <c r="K468" s="1895"/>
    </row>
    <row r="469" spans="1:11" ht="15.75" customHeight="1">
      <c r="A469" s="1895"/>
      <c r="B469" s="1895"/>
      <c r="C469" s="1895"/>
      <c r="D469" s="1895"/>
      <c r="E469" s="1895"/>
      <c r="F469" s="1895"/>
      <c r="G469" s="1895"/>
      <c r="H469" s="1895"/>
      <c r="I469" s="1895"/>
      <c r="J469" s="1895"/>
      <c r="K469" s="1895"/>
    </row>
    <row r="470" spans="1:11" ht="15.75" customHeight="1">
      <c r="A470" s="1895"/>
      <c r="B470" s="1895"/>
      <c r="C470" s="1895"/>
      <c r="D470" s="1895"/>
      <c r="E470" s="1895"/>
      <c r="F470" s="1895"/>
      <c r="G470" s="1895"/>
      <c r="H470" s="1895"/>
      <c r="I470" s="1895"/>
      <c r="J470" s="1895"/>
      <c r="K470" s="1895"/>
    </row>
    <row r="471" spans="1:11" ht="15.75" customHeight="1">
      <c r="A471" s="1895"/>
      <c r="B471" s="1895"/>
      <c r="C471" s="1895"/>
      <c r="D471" s="1895"/>
      <c r="E471" s="1895"/>
      <c r="F471" s="1895"/>
      <c r="G471" s="1895"/>
      <c r="H471" s="1895"/>
      <c r="I471" s="1895"/>
      <c r="J471" s="1895"/>
      <c r="K471" s="1895"/>
    </row>
    <row r="472" spans="1:11" ht="15.75" customHeight="1">
      <c r="A472" s="1895"/>
      <c r="B472" s="1895"/>
      <c r="C472" s="1895"/>
      <c r="D472" s="1895"/>
      <c r="E472" s="1895"/>
      <c r="F472" s="1895"/>
      <c r="G472" s="1895"/>
      <c r="H472" s="1895"/>
      <c r="I472" s="1895"/>
      <c r="J472" s="1895"/>
      <c r="K472" s="1895"/>
    </row>
    <row r="473" spans="1:11" ht="15.75" customHeight="1">
      <c r="A473" s="1895"/>
      <c r="B473" s="1895"/>
      <c r="C473" s="1895"/>
      <c r="D473" s="1895"/>
      <c r="E473" s="1895"/>
      <c r="F473" s="1895"/>
      <c r="G473" s="1895"/>
      <c r="H473" s="1895"/>
      <c r="I473" s="1895"/>
      <c r="J473" s="1895"/>
      <c r="K473" s="1895"/>
    </row>
    <row r="474" spans="1:11" ht="15.75" customHeight="1">
      <c r="A474" s="1895"/>
      <c r="B474" s="1895"/>
      <c r="C474" s="1895"/>
      <c r="D474" s="1895"/>
      <c r="E474" s="1895"/>
      <c r="F474" s="1895"/>
      <c r="G474" s="1895"/>
      <c r="H474" s="1895"/>
      <c r="I474" s="1895"/>
      <c r="J474" s="1895"/>
      <c r="K474" s="1895"/>
    </row>
    <row r="475" spans="1:11" ht="15.75" customHeight="1">
      <c r="A475" s="1895"/>
      <c r="B475" s="1895"/>
      <c r="C475" s="1895"/>
      <c r="D475" s="1895"/>
      <c r="E475" s="1895"/>
      <c r="F475" s="1895"/>
      <c r="G475" s="1895"/>
      <c r="H475" s="1895"/>
      <c r="I475" s="1895"/>
      <c r="J475" s="1895"/>
      <c r="K475" s="1895"/>
    </row>
    <row r="476" spans="1:11" ht="15.75" customHeight="1">
      <c r="A476" s="1895"/>
      <c r="B476" s="1895"/>
      <c r="C476" s="1895"/>
      <c r="D476" s="1895"/>
      <c r="E476" s="1895"/>
      <c r="F476" s="1895"/>
      <c r="G476" s="1895"/>
      <c r="H476" s="1895"/>
      <c r="I476" s="1895"/>
      <c r="J476" s="1895"/>
      <c r="K476" s="1895"/>
    </row>
    <row r="477" spans="1:11" ht="15.75" customHeight="1">
      <c r="A477" s="1895"/>
      <c r="B477" s="1895"/>
      <c r="C477" s="1895"/>
      <c r="D477" s="1895"/>
      <c r="E477" s="1895"/>
      <c r="F477" s="1895"/>
      <c r="G477" s="1895"/>
      <c r="H477" s="1895"/>
      <c r="I477" s="1895"/>
      <c r="J477" s="1895"/>
      <c r="K477" s="1895"/>
    </row>
    <row r="478" spans="1:11" ht="15.75" customHeight="1">
      <c r="A478" s="1895"/>
      <c r="B478" s="1895"/>
      <c r="C478" s="1895"/>
      <c r="D478" s="1895"/>
      <c r="E478" s="1895"/>
      <c r="F478" s="1895"/>
      <c r="G478" s="1895"/>
      <c r="H478" s="1895"/>
      <c r="I478" s="1895"/>
      <c r="J478" s="1895"/>
      <c r="K478" s="1895"/>
    </row>
    <row r="479" spans="1:11" ht="15.75" customHeight="1">
      <c r="A479" s="1895"/>
      <c r="B479" s="1895"/>
      <c r="C479" s="1895"/>
      <c r="D479" s="1895"/>
      <c r="E479" s="1895"/>
      <c r="F479" s="1895"/>
      <c r="G479" s="1895"/>
      <c r="H479" s="1895"/>
      <c r="I479" s="1895"/>
      <c r="J479" s="1895"/>
      <c r="K479" s="1895"/>
    </row>
    <row r="480" spans="1:11" ht="15.75" customHeight="1">
      <c r="A480" s="1895"/>
      <c r="B480" s="1895"/>
      <c r="C480" s="1895"/>
      <c r="D480" s="1895"/>
      <c r="E480" s="1895"/>
      <c r="F480" s="1895"/>
      <c r="G480" s="1895"/>
      <c r="H480" s="1895"/>
      <c r="I480" s="1895"/>
      <c r="J480" s="1895"/>
      <c r="K480" s="1895"/>
    </row>
    <row r="481" spans="1:11" ht="15.75" customHeight="1">
      <c r="A481" s="1895"/>
      <c r="B481" s="1895"/>
      <c r="C481" s="1895"/>
      <c r="D481" s="1895"/>
      <c r="E481" s="1895"/>
      <c r="F481" s="1895"/>
      <c r="G481" s="1895"/>
      <c r="H481" s="1895"/>
      <c r="I481" s="1895"/>
      <c r="J481" s="1895"/>
      <c r="K481" s="1895"/>
    </row>
    <row r="482" spans="1:11" ht="15.75" customHeight="1">
      <c r="A482" s="1895"/>
      <c r="B482" s="1895"/>
      <c r="C482" s="1895"/>
      <c r="D482" s="1895"/>
      <c r="E482" s="1895"/>
      <c r="F482" s="1895"/>
      <c r="G482" s="1895"/>
      <c r="H482" s="1895"/>
      <c r="I482" s="1895"/>
      <c r="J482" s="1895"/>
      <c r="K482" s="1895"/>
    </row>
    <row r="483" spans="1:11" ht="15.75" customHeight="1">
      <c r="A483" s="1895"/>
      <c r="B483" s="1895"/>
      <c r="C483" s="1895"/>
      <c r="D483" s="1895"/>
      <c r="E483" s="1895"/>
      <c r="F483" s="1895"/>
      <c r="G483" s="1895"/>
      <c r="H483" s="1895"/>
      <c r="I483" s="1895"/>
      <c r="J483" s="1895"/>
      <c r="K483" s="1895"/>
    </row>
    <row r="484" spans="1:11" ht="15.75" customHeight="1">
      <c r="A484" s="1895"/>
      <c r="B484" s="1895"/>
      <c r="C484" s="1895"/>
      <c r="D484" s="1895"/>
      <c r="E484" s="1895"/>
      <c r="F484" s="1895"/>
      <c r="G484" s="1895"/>
      <c r="H484" s="1895"/>
      <c r="I484" s="1895"/>
      <c r="J484" s="1895"/>
      <c r="K484" s="1895"/>
    </row>
    <row r="485" spans="1:11" ht="15.75" customHeight="1">
      <c r="A485" s="1895"/>
      <c r="B485" s="1895"/>
      <c r="C485" s="1895"/>
      <c r="D485" s="1895"/>
      <c r="E485" s="1895"/>
      <c r="F485" s="1895"/>
      <c r="G485" s="1895"/>
      <c r="H485" s="1895"/>
      <c r="I485" s="1895"/>
      <c r="J485" s="1895"/>
      <c r="K485" s="1895"/>
    </row>
    <row r="486" spans="1:11" ht="15.75" customHeight="1">
      <c r="A486" s="1895"/>
      <c r="B486" s="1895"/>
      <c r="C486" s="1895"/>
      <c r="D486" s="1895"/>
      <c r="E486" s="1895"/>
      <c r="F486" s="1895"/>
      <c r="G486" s="1895"/>
      <c r="H486" s="1895"/>
      <c r="I486" s="1895"/>
      <c r="J486" s="1895"/>
      <c r="K486" s="1895"/>
    </row>
    <row r="487" spans="1:11" ht="15.75" customHeight="1">
      <c r="A487" s="1895"/>
      <c r="B487" s="1895"/>
      <c r="C487" s="1895"/>
      <c r="D487" s="1895"/>
      <c r="E487" s="1895"/>
      <c r="F487" s="1895"/>
      <c r="G487" s="1895"/>
      <c r="H487" s="1895"/>
      <c r="I487" s="1895"/>
      <c r="J487" s="1895"/>
      <c r="K487" s="1895"/>
    </row>
    <row r="488" spans="1:11" ht="15.75" customHeight="1">
      <c r="A488" s="1895"/>
      <c r="B488" s="1895"/>
      <c r="C488" s="1895"/>
      <c r="D488" s="1895"/>
      <c r="E488" s="1895"/>
      <c r="F488" s="1895"/>
      <c r="G488" s="1895"/>
      <c r="H488" s="1895"/>
      <c r="I488" s="1895"/>
      <c r="J488" s="1895"/>
      <c r="K488" s="1895"/>
    </row>
    <row r="489" spans="1:11" ht="15.75" customHeight="1">
      <c r="A489" s="1895"/>
      <c r="B489" s="1895"/>
      <c r="C489" s="1895"/>
      <c r="D489" s="1895"/>
      <c r="E489" s="1895"/>
      <c r="F489" s="1895"/>
      <c r="G489" s="1895"/>
      <c r="H489" s="1895"/>
      <c r="I489" s="1895"/>
      <c r="J489" s="1895"/>
      <c r="K489" s="1895"/>
    </row>
    <row r="490" spans="1:11" ht="15.75" customHeight="1">
      <c r="A490" s="1895"/>
      <c r="B490" s="1895"/>
      <c r="C490" s="1895"/>
      <c r="D490" s="1895"/>
      <c r="E490" s="1895"/>
      <c r="F490" s="1895"/>
      <c r="G490" s="1895"/>
      <c r="H490" s="1895"/>
      <c r="I490" s="1895"/>
      <c r="J490" s="1895"/>
      <c r="K490" s="1895"/>
    </row>
    <row r="491" spans="1:11" ht="15.75" customHeight="1">
      <c r="A491" s="1895"/>
      <c r="B491" s="1895"/>
      <c r="C491" s="1895"/>
      <c r="D491" s="1895"/>
      <c r="E491" s="1895"/>
      <c r="F491" s="1895"/>
      <c r="G491" s="1895"/>
      <c r="H491" s="1895"/>
      <c r="I491" s="1895"/>
      <c r="J491" s="1895"/>
      <c r="K491" s="1895"/>
    </row>
    <row r="492" spans="1:11" ht="15.75" customHeight="1">
      <c r="A492" s="1895"/>
      <c r="B492" s="1895"/>
      <c r="C492" s="1895"/>
      <c r="D492" s="1895"/>
      <c r="E492" s="1895"/>
      <c r="F492" s="1895"/>
      <c r="G492" s="1895"/>
      <c r="H492" s="1895"/>
      <c r="I492" s="1895"/>
      <c r="J492" s="1895"/>
      <c r="K492" s="1895"/>
    </row>
    <row r="493" spans="1:11" ht="15.75" customHeight="1">
      <c r="A493" s="1895"/>
      <c r="B493" s="1895"/>
      <c r="C493" s="1895"/>
      <c r="D493" s="1895"/>
      <c r="E493" s="1895"/>
      <c r="F493" s="1895"/>
      <c r="G493" s="1895"/>
      <c r="H493" s="1895"/>
      <c r="I493" s="1895"/>
      <c r="J493" s="1895"/>
      <c r="K493" s="1895"/>
    </row>
    <row r="494" spans="1:11" ht="15.75" customHeight="1">
      <c r="A494" s="1895"/>
      <c r="B494" s="1895"/>
      <c r="C494" s="1895"/>
      <c r="D494" s="1895"/>
      <c r="E494" s="1895"/>
      <c r="F494" s="1895"/>
      <c r="G494" s="1895"/>
      <c r="H494" s="1895"/>
      <c r="I494" s="1895"/>
      <c r="J494" s="1895"/>
      <c r="K494" s="1895"/>
    </row>
    <row r="495" spans="1:11" ht="15.75" customHeight="1">
      <c r="A495" s="1895"/>
      <c r="B495" s="1895"/>
      <c r="C495" s="1895"/>
      <c r="D495" s="1895"/>
      <c r="E495" s="1895"/>
      <c r="F495" s="1895"/>
      <c r="G495" s="1895"/>
      <c r="H495" s="1895"/>
      <c r="I495" s="1895"/>
      <c r="J495" s="1895"/>
      <c r="K495" s="1895"/>
    </row>
    <row r="496" spans="1:11" ht="15.75" customHeight="1">
      <c r="A496" s="1895"/>
      <c r="B496" s="1895"/>
      <c r="C496" s="1895"/>
      <c r="D496" s="1895"/>
      <c r="E496" s="1895"/>
      <c r="F496" s="1895"/>
      <c r="G496" s="1895"/>
      <c r="H496" s="1895"/>
      <c r="I496" s="1895"/>
      <c r="J496" s="1895"/>
      <c r="K496" s="1895"/>
    </row>
    <row r="497" spans="1:11" ht="15.75" customHeight="1">
      <c r="A497" s="1895"/>
      <c r="B497" s="1895"/>
      <c r="C497" s="1895"/>
      <c r="D497" s="1895"/>
      <c r="E497" s="1895"/>
      <c r="F497" s="1895"/>
      <c r="G497" s="1895"/>
      <c r="H497" s="1895"/>
      <c r="I497" s="1895"/>
      <c r="J497" s="1895"/>
      <c r="K497" s="1895"/>
    </row>
    <row r="498" spans="1:11" ht="15.75" customHeight="1">
      <c r="A498" s="1895"/>
      <c r="B498" s="1895"/>
      <c r="C498" s="1895"/>
      <c r="D498" s="1895"/>
      <c r="E498" s="1895"/>
      <c r="F498" s="1895"/>
      <c r="G498" s="1895"/>
      <c r="H498" s="1895"/>
      <c r="I498" s="1895"/>
      <c r="J498" s="1895"/>
      <c r="K498" s="1895"/>
    </row>
    <row r="499" spans="1:11" ht="15.75" customHeight="1">
      <c r="A499" s="1895"/>
      <c r="B499" s="1895"/>
      <c r="C499" s="1895"/>
      <c r="D499" s="1895"/>
      <c r="E499" s="1895"/>
      <c r="F499" s="1895"/>
      <c r="G499" s="1895"/>
      <c r="H499" s="1895"/>
      <c r="I499" s="1895"/>
      <c r="J499" s="1895"/>
      <c r="K499" s="1895"/>
    </row>
    <row r="500" spans="1:11" ht="15.75" customHeight="1">
      <c r="A500" s="1895"/>
      <c r="B500" s="1895"/>
      <c r="C500" s="1895"/>
      <c r="D500" s="1895"/>
      <c r="E500" s="1895"/>
      <c r="F500" s="1895"/>
      <c r="G500" s="1895"/>
      <c r="H500" s="1895"/>
      <c r="I500" s="1895"/>
      <c r="J500" s="1895"/>
      <c r="K500" s="1895"/>
    </row>
    <row r="501" spans="1:11" ht="15.75" customHeight="1">
      <c r="A501" s="1895"/>
      <c r="B501" s="1895"/>
      <c r="C501" s="1895"/>
      <c r="D501" s="1895"/>
      <c r="E501" s="1895"/>
      <c r="F501" s="1895"/>
      <c r="G501" s="1895"/>
      <c r="H501" s="1895"/>
      <c r="I501" s="1895"/>
      <c r="J501" s="1895"/>
      <c r="K501" s="1895"/>
    </row>
    <row r="502" spans="1:11" ht="15.75" customHeight="1">
      <c r="A502" s="1895"/>
      <c r="B502" s="1895"/>
      <c r="C502" s="1895"/>
      <c r="D502" s="1895"/>
      <c r="E502" s="1895"/>
      <c r="F502" s="1895"/>
      <c r="G502" s="1895"/>
      <c r="H502" s="1895"/>
      <c r="I502" s="1895"/>
      <c r="J502" s="1895"/>
      <c r="K502" s="1895"/>
    </row>
    <row r="503" spans="1:11" ht="15.75" customHeight="1">
      <c r="A503" s="1895"/>
      <c r="B503" s="1895"/>
      <c r="C503" s="1895"/>
      <c r="D503" s="1895"/>
      <c r="E503" s="1895"/>
      <c r="F503" s="1895"/>
      <c r="G503" s="1895"/>
      <c r="H503" s="1895"/>
      <c r="I503" s="1895"/>
      <c r="J503" s="1895"/>
      <c r="K503" s="1895"/>
    </row>
    <row r="504" spans="1:11" ht="15.75" customHeight="1">
      <c r="A504" s="1895"/>
      <c r="B504" s="1895"/>
      <c r="C504" s="1895"/>
      <c r="D504" s="1895"/>
      <c r="E504" s="1895"/>
      <c r="F504" s="1895"/>
      <c r="G504" s="1895"/>
      <c r="H504" s="1895"/>
      <c r="I504" s="1895"/>
      <c r="J504" s="1895"/>
      <c r="K504" s="1895"/>
    </row>
    <row r="505" spans="1:11" ht="15.75" customHeight="1">
      <c r="A505" s="1895"/>
      <c r="B505" s="1895"/>
      <c r="C505" s="1895"/>
      <c r="D505" s="1895"/>
      <c r="E505" s="1895"/>
      <c r="F505" s="1895"/>
      <c r="G505" s="1895"/>
      <c r="H505" s="1895"/>
      <c r="I505" s="1895"/>
      <c r="J505" s="1895"/>
      <c r="K505" s="1895"/>
    </row>
    <row r="506" spans="1:11" ht="15.75" customHeight="1">
      <c r="A506" s="1895"/>
      <c r="B506" s="1895"/>
      <c r="C506" s="1895"/>
      <c r="D506" s="1895"/>
      <c r="E506" s="1895"/>
      <c r="F506" s="1895"/>
      <c r="G506" s="1895"/>
      <c r="H506" s="1895"/>
      <c r="I506" s="1895"/>
      <c r="J506" s="1895"/>
      <c r="K506" s="1895"/>
    </row>
    <row r="507" spans="1:11" ht="15.75" customHeight="1">
      <c r="A507" s="1895"/>
      <c r="B507" s="1895"/>
      <c r="C507" s="1895"/>
      <c r="D507" s="1895"/>
      <c r="E507" s="1895"/>
      <c r="F507" s="1895"/>
      <c r="G507" s="1895"/>
      <c r="H507" s="1895"/>
      <c r="I507" s="1895"/>
      <c r="J507" s="1895"/>
      <c r="K507" s="1895"/>
    </row>
    <row r="508" spans="1:11" ht="15.75" customHeight="1">
      <c r="A508" s="1895"/>
      <c r="B508" s="1895"/>
      <c r="C508" s="1895"/>
      <c r="D508" s="1895"/>
      <c r="E508" s="1895"/>
      <c r="F508" s="1895"/>
      <c r="G508" s="1895"/>
      <c r="H508" s="1895"/>
      <c r="I508" s="1895"/>
      <c r="J508" s="1895"/>
      <c r="K508" s="1895"/>
    </row>
    <row r="509" spans="1:11" ht="15.75" customHeight="1">
      <c r="A509" s="1895"/>
      <c r="B509" s="1895"/>
      <c r="C509" s="1895"/>
      <c r="D509" s="1895"/>
      <c r="E509" s="1895"/>
      <c r="F509" s="1895"/>
      <c r="G509" s="1895"/>
      <c r="H509" s="1895"/>
      <c r="I509" s="1895"/>
      <c r="J509" s="1895"/>
      <c r="K509" s="1895"/>
    </row>
    <row r="510" spans="1:11" ht="15.75" customHeight="1">
      <c r="A510" s="1895"/>
      <c r="B510" s="1895"/>
      <c r="C510" s="1895"/>
      <c r="D510" s="1895"/>
      <c r="E510" s="1895"/>
      <c r="F510" s="1895"/>
      <c r="G510" s="1895"/>
      <c r="H510" s="1895"/>
      <c r="I510" s="1895"/>
      <c r="J510" s="1895"/>
      <c r="K510" s="1895"/>
    </row>
    <row r="511" spans="1:11" ht="15.75" customHeight="1">
      <c r="A511" s="1895"/>
      <c r="B511" s="1895"/>
      <c r="C511" s="1895"/>
      <c r="D511" s="1895"/>
      <c r="E511" s="1895"/>
      <c r="F511" s="1895"/>
      <c r="G511" s="1895"/>
      <c r="H511" s="1895"/>
      <c r="I511" s="1895"/>
      <c r="J511" s="1895"/>
      <c r="K511" s="1895"/>
    </row>
    <row r="512" spans="1:11" ht="15.75" customHeight="1">
      <c r="A512" s="1895"/>
      <c r="B512" s="1895"/>
      <c r="C512" s="1895"/>
      <c r="D512" s="1895"/>
      <c r="E512" s="1895"/>
      <c r="F512" s="1895"/>
      <c r="G512" s="1895"/>
      <c r="H512" s="1895"/>
      <c r="I512" s="1895"/>
      <c r="J512" s="1895"/>
      <c r="K512" s="1895"/>
    </row>
    <row r="513" spans="1:11" ht="15.75" customHeight="1">
      <c r="A513" s="1895"/>
      <c r="B513" s="1895"/>
      <c r="C513" s="1895"/>
      <c r="D513" s="1895"/>
      <c r="E513" s="1895"/>
      <c r="F513" s="1895"/>
      <c r="G513" s="1895"/>
      <c r="H513" s="1895"/>
      <c r="I513" s="1895"/>
      <c r="J513" s="1895"/>
      <c r="K513" s="1895"/>
    </row>
    <row r="514" spans="1:11" ht="15.75" customHeight="1">
      <c r="A514" s="1895"/>
      <c r="B514" s="1895"/>
      <c r="C514" s="1895"/>
      <c r="D514" s="1895"/>
      <c r="E514" s="1895"/>
      <c r="F514" s="1895"/>
      <c r="G514" s="1895"/>
      <c r="H514" s="1895"/>
      <c r="I514" s="1895"/>
      <c r="J514" s="1895"/>
      <c r="K514" s="1895"/>
    </row>
    <row r="515" spans="1:11" ht="15.75" customHeight="1">
      <c r="A515" s="1895"/>
      <c r="B515" s="1895"/>
      <c r="C515" s="1895"/>
      <c r="D515" s="1895"/>
      <c r="E515" s="1895"/>
      <c r="F515" s="1895"/>
      <c r="G515" s="1895"/>
      <c r="H515" s="1895"/>
      <c r="I515" s="1895"/>
      <c r="J515" s="1895"/>
      <c r="K515" s="1895"/>
    </row>
    <row r="516" spans="1:11" ht="15.75" customHeight="1">
      <c r="A516" s="1895"/>
      <c r="B516" s="1895"/>
      <c r="C516" s="1895"/>
      <c r="D516" s="1895"/>
      <c r="E516" s="1895"/>
      <c r="F516" s="1895"/>
      <c r="G516" s="1895"/>
      <c r="H516" s="1895"/>
      <c r="I516" s="1895"/>
      <c r="J516" s="1895"/>
      <c r="K516" s="1895"/>
    </row>
    <row r="517" spans="1:11" ht="15.75" customHeight="1">
      <c r="A517" s="1895"/>
      <c r="B517" s="1895"/>
      <c r="C517" s="1895"/>
      <c r="D517" s="1895"/>
      <c r="E517" s="1895"/>
      <c r="F517" s="1895"/>
      <c r="G517" s="1895"/>
      <c r="H517" s="1895"/>
      <c r="I517" s="1895"/>
      <c r="J517" s="1895"/>
      <c r="K517" s="1895"/>
    </row>
    <row r="518" spans="1:11" ht="15.75" customHeight="1">
      <c r="A518" s="1895"/>
      <c r="B518" s="1895"/>
      <c r="C518" s="1895"/>
      <c r="D518" s="1895"/>
      <c r="E518" s="1895"/>
      <c r="F518" s="1895"/>
      <c r="G518" s="1895"/>
      <c r="H518" s="1895"/>
      <c r="I518" s="1895"/>
      <c r="J518" s="1895"/>
      <c r="K518" s="1895"/>
    </row>
    <row r="519" spans="1:11" ht="15.75" customHeight="1">
      <c r="A519" s="1895"/>
      <c r="B519" s="1895"/>
      <c r="C519" s="1895"/>
      <c r="D519" s="1895"/>
      <c r="E519" s="1895"/>
      <c r="F519" s="1895"/>
      <c r="G519" s="1895"/>
      <c r="H519" s="1895"/>
      <c r="I519" s="1895"/>
      <c r="J519" s="1895"/>
      <c r="K519" s="1895"/>
    </row>
    <row r="520" spans="1:11" ht="15.75" customHeight="1">
      <c r="A520" s="1895"/>
      <c r="B520" s="1895"/>
      <c r="C520" s="1895"/>
      <c r="D520" s="1895"/>
      <c r="E520" s="1895"/>
      <c r="F520" s="1895"/>
      <c r="G520" s="1895"/>
      <c r="H520" s="1895"/>
      <c r="I520" s="1895"/>
      <c r="J520" s="1895"/>
      <c r="K520" s="1895"/>
    </row>
    <row r="521" spans="1:11" ht="15.75" customHeight="1">
      <c r="A521" s="1895"/>
      <c r="B521" s="1895"/>
      <c r="C521" s="1895"/>
      <c r="D521" s="1895"/>
      <c r="E521" s="1895"/>
      <c r="F521" s="1895"/>
      <c r="G521" s="1895"/>
      <c r="H521" s="1895"/>
      <c r="I521" s="1895"/>
      <c r="J521" s="1895"/>
      <c r="K521" s="1895"/>
    </row>
    <row r="522" spans="1:11" ht="15.75" customHeight="1">
      <c r="A522" s="1895"/>
      <c r="B522" s="1895"/>
      <c r="C522" s="1895"/>
      <c r="D522" s="1895"/>
      <c r="E522" s="1895"/>
      <c r="F522" s="1895"/>
      <c r="G522" s="1895"/>
      <c r="H522" s="1895"/>
      <c r="I522" s="1895"/>
      <c r="J522" s="1895"/>
      <c r="K522" s="1895"/>
    </row>
    <row r="523" spans="1:11" ht="15.75" customHeight="1">
      <c r="A523" s="1895"/>
      <c r="B523" s="1895"/>
      <c r="C523" s="1895"/>
      <c r="D523" s="1895"/>
      <c r="E523" s="1895"/>
      <c r="F523" s="1895"/>
      <c r="G523" s="1895"/>
      <c r="H523" s="1895"/>
      <c r="I523" s="1895"/>
      <c r="J523" s="1895"/>
      <c r="K523" s="1895"/>
    </row>
    <row r="524" spans="1:11" ht="15.75" customHeight="1">
      <c r="A524" s="1895"/>
      <c r="B524" s="1895"/>
      <c r="C524" s="1895"/>
      <c r="D524" s="1895"/>
      <c r="E524" s="1895"/>
      <c r="F524" s="1895"/>
      <c r="G524" s="1895"/>
      <c r="H524" s="1895"/>
      <c r="I524" s="1895"/>
      <c r="J524" s="1895"/>
      <c r="K524" s="1895"/>
    </row>
    <row r="525" spans="1:11" ht="15.75" customHeight="1">
      <c r="A525" s="1895"/>
      <c r="B525" s="1895"/>
      <c r="C525" s="1895"/>
      <c r="D525" s="1895"/>
      <c r="E525" s="1895"/>
      <c r="F525" s="1895"/>
      <c r="G525" s="1895"/>
      <c r="H525" s="1895"/>
      <c r="I525" s="1895"/>
      <c r="J525" s="1895"/>
      <c r="K525" s="1895"/>
    </row>
    <row r="526" spans="1:11" ht="15.75" customHeight="1">
      <c r="A526" s="1895"/>
      <c r="B526" s="1895"/>
      <c r="C526" s="1895"/>
      <c r="D526" s="1895"/>
      <c r="E526" s="1895"/>
      <c r="F526" s="1895"/>
      <c r="G526" s="1895"/>
      <c r="H526" s="1895"/>
      <c r="I526" s="1895"/>
      <c r="J526" s="1895"/>
      <c r="K526" s="1895"/>
    </row>
    <row r="527" spans="1:11" ht="15.75" customHeight="1">
      <c r="A527" s="1895"/>
      <c r="B527" s="1895"/>
      <c r="C527" s="1895"/>
      <c r="D527" s="1895"/>
      <c r="E527" s="1895"/>
      <c r="F527" s="1895"/>
      <c r="G527" s="1895"/>
      <c r="H527" s="1895"/>
      <c r="I527" s="1895"/>
      <c r="J527" s="1895"/>
      <c r="K527" s="1895"/>
    </row>
    <row r="528" spans="1:11" ht="15.75" customHeight="1">
      <c r="A528" s="1895"/>
      <c r="B528" s="1895"/>
      <c r="C528" s="1895"/>
      <c r="D528" s="1895"/>
      <c r="E528" s="1895"/>
      <c r="F528" s="1895"/>
      <c r="G528" s="1895"/>
      <c r="H528" s="1895"/>
      <c r="I528" s="1895"/>
      <c r="J528" s="1895"/>
      <c r="K528" s="1895"/>
    </row>
    <row r="529" spans="1:11" ht="15.75" customHeight="1">
      <c r="A529" s="1895"/>
      <c r="B529" s="1895"/>
      <c r="C529" s="1895"/>
      <c r="D529" s="1895"/>
      <c r="E529" s="1895"/>
      <c r="F529" s="1895"/>
      <c r="G529" s="1895"/>
      <c r="H529" s="1895"/>
      <c r="I529" s="1895"/>
      <c r="J529" s="1895"/>
      <c r="K529" s="1895"/>
    </row>
    <row r="530" spans="1:11" ht="15.75" customHeight="1">
      <c r="A530" s="1895"/>
      <c r="B530" s="1895"/>
      <c r="C530" s="1895"/>
      <c r="D530" s="1895"/>
      <c r="E530" s="1895"/>
      <c r="F530" s="1895"/>
      <c r="G530" s="1895"/>
      <c r="H530" s="1895"/>
      <c r="I530" s="1895"/>
      <c r="J530" s="1895"/>
      <c r="K530" s="1895"/>
    </row>
    <row r="531" spans="1:11" ht="15.75" customHeight="1">
      <c r="A531" s="1895"/>
      <c r="B531" s="1895"/>
      <c r="C531" s="1895"/>
      <c r="D531" s="1895"/>
      <c r="E531" s="1895"/>
      <c r="F531" s="1895"/>
      <c r="G531" s="1895"/>
      <c r="H531" s="1895"/>
      <c r="I531" s="1895"/>
      <c r="J531" s="1895"/>
      <c r="K531" s="1895"/>
    </row>
    <row r="532" spans="1:11" ht="15.75" customHeight="1">
      <c r="A532" s="1895"/>
      <c r="B532" s="1895"/>
      <c r="C532" s="1895"/>
      <c r="D532" s="1895"/>
      <c r="E532" s="1895"/>
      <c r="F532" s="1895"/>
      <c r="G532" s="1895"/>
      <c r="H532" s="1895"/>
      <c r="I532" s="1895"/>
      <c r="J532" s="1895"/>
      <c r="K532" s="1895"/>
    </row>
    <row r="533" spans="1:11" ht="15.75" customHeight="1">
      <c r="A533" s="1895"/>
      <c r="B533" s="1895"/>
      <c r="C533" s="1895"/>
      <c r="D533" s="1895"/>
      <c r="E533" s="1895"/>
      <c r="F533" s="1895"/>
      <c r="G533" s="1895"/>
      <c r="H533" s="1895"/>
      <c r="I533" s="1895"/>
      <c r="J533" s="1895"/>
      <c r="K533" s="1895"/>
    </row>
    <row r="534" spans="1:11" ht="15.75" customHeight="1">
      <c r="A534" s="1895"/>
      <c r="B534" s="1895"/>
      <c r="C534" s="1895"/>
      <c r="D534" s="1895"/>
      <c r="E534" s="1895"/>
      <c r="F534" s="1895"/>
      <c r="G534" s="1895"/>
      <c r="H534" s="1895"/>
      <c r="I534" s="1895"/>
      <c r="J534" s="1895"/>
      <c r="K534" s="1895"/>
    </row>
    <row r="535" spans="1:11" ht="15.75" customHeight="1">
      <c r="A535" s="1895"/>
      <c r="B535" s="1895"/>
      <c r="C535" s="1895"/>
      <c r="D535" s="1895"/>
      <c r="E535" s="1895"/>
      <c r="F535" s="1895"/>
      <c r="G535" s="1895"/>
      <c r="H535" s="1895"/>
      <c r="I535" s="1895"/>
      <c r="J535" s="1895"/>
      <c r="K535" s="1895"/>
    </row>
    <row r="536" spans="1:11" ht="15.75" customHeight="1">
      <c r="A536" s="1895"/>
      <c r="B536" s="1895"/>
      <c r="C536" s="1895"/>
      <c r="D536" s="1895"/>
      <c r="E536" s="1895"/>
      <c r="F536" s="1895"/>
      <c r="G536" s="1895"/>
      <c r="H536" s="1895"/>
      <c r="I536" s="1895"/>
      <c r="J536" s="1895"/>
      <c r="K536" s="1895"/>
    </row>
    <row r="537" spans="1:11" ht="15.75" customHeight="1">
      <c r="A537" s="1895"/>
      <c r="B537" s="1895"/>
      <c r="C537" s="1895"/>
      <c r="D537" s="1895"/>
      <c r="E537" s="1895"/>
      <c r="F537" s="1895"/>
      <c r="G537" s="1895"/>
      <c r="H537" s="1895"/>
      <c r="I537" s="1895"/>
      <c r="J537" s="1895"/>
      <c r="K537" s="1895"/>
    </row>
    <row r="538" spans="1:11" ht="15.75" customHeight="1">
      <c r="A538" s="1895"/>
      <c r="B538" s="1895"/>
      <c r="C538" s="1895"/>
      <c r="D538" s="1895"/>
      <c r="E538" s="1895"/>
      <c r="F538" s="1895"/>
      <c r="G538" s="1895"/>
      <c r="H538" s="1895"/>
      <c r="I538" s="1895"/>
      <c r="J538" s="1895"/>
      <c r="K538" s="1895"/>
    </row>
    <row r="539" spans="1:11" ht="15.75" customHeight="1">
      <c r="A539" s="1895"/>
      <c r="B539" s="1895"/>
      <c r="C539" s="1895"/>
      <c r="D539" s="1895"/>
      <c r="E539" s="1895"/>
      <c r="F539" s="1895"/>
      <c r="G539" s="1895"/>
      <c r="H539" s="1895"/>
      <c r="I539" s="1895"/>
      <c r="J539" s="1895"/>
      <c r="K539" s="1895"/>
    </row>
    <row r="540" spans="1:11" ht="15.75" customHeight="1">
      <c r="A540" s="1895"/>
      <c r="B540" s="1895"/>
      <c r="C540" s="1895"/>
      <c r="D540" s="1895"/>
      <c r="E540" s="1895"/>
      <c r="F540" s="1895"/>
      <c r="G540" s="1895"/>
      <c r="H540" s="1895"/>
      <c r="I540" s="1895"/>
      <c r="J540" s="1895"/>
      <c r="K540" s="1895"/>
    </row>
    <row r="541" spans="1:11" ht="15.75" customHeight="1">
      <c r="A541" s="1895"/>
      <c r="B541" s="1895"/>
      <c r="C541" s="1895"/>
      <c r="D541" s="1895"/>
      <c r="E541" s="1895"/>
      <c r="F541" s="1895"/>
      <c r="G541" s="1895"/>
      <c r="H541" s="1895"/>
      <c r="I541" s="1895"/>
      <c r="J541" s="1895"/>
      <c r="K541" s="1895"/>
    </row>
    <row r="542" spans="1:11" ht="15.75" customHeight="1">
      <c r="A542" s="1895"/>
      <c r="B542" s="1895"/>
      <c r="C542" s="1895"/>
      <c r="D542" s="1895"/>
      <c r="E542" s="1895"/>
      <c r="F542" s="1895"/>
      <c r="G542" s="1895"/>
      <c r="H542" s="1895"/>
      <c r="I542" s="1895"/>
      <c r="J542" s="1895"/>
      <c r="K542" s="1895"/>
    </row>
    <row r="543" spans="1:11" ht="15.75" customHeight="1">
      <c r="A543" s="1895"/>
      <c r="B543" s="1895"/>
      <c r="C543" s="1895"/>
      <c r="D543" s="1895"/>
      <c r="E543" s="1895"/>
      <c r="F543" s="1895"/>
      <c r="G543" s="1895"/>
      <c r="H543" s="1895"/>
      <c r="I543" s="1895"/>
      <c r="J543" s="1895"/>
      <c r="K543" s="1895"/>
    </row>
    <row r="544" spans="1:11" ht="15.75" customHeight="1">
      <c r="A544" s="1895"/>
      <c r="B544" s="1895"/>
      <c r="C544" s="1895"/>
      <c r="D544" s="1895"/>
      <c r="E544" s="1895"/>
      <c r="F544" s="1895"/>
      <c r="G544" s="1895"/>
      <c r="H544" s="1895"/>
      <c r="I544" s="1895"/>
      <c r="J544" s="1895"/>
      <c r="K544" s="1895"/>
    </row>
    <row r="545" spans="1:11" ht="15.75" customHeight="1">
      <c r="A545" s="1895"/>
      <c r="B545" s="1895"/>
      <c r="C545" s="1895"/>
      <c r="D545" s="1895"/>
      <c r="E545" s="1895"/>
      <c r="F545" s="1895"/>
      <c r="G545" s="1895"/>
      <c r="H545" s="1895"/>
      <c r="I545" s="1895"/>
      <c r="J545" s="1895"/>
      <c r="K545" s="1895"/>
    </row>
    <row r="546" spans="1:11" ht="15.75" customHeight="1">
      <c r="A546" s="1895"/>
      <c r="B546" s="1895"/>
      <c r="C546" s="1895"/>
      <c r="D546" s="1895"/>
      <c r="E546" s="1895"/>
      <c r="F546" s="1895"/>
      <c r="G546" s="1895"/>
      <c r="H546" s="1895"/>
      <c r="I546" s="1895"/>
      <c r="J546" s="1895"/>
      <c r="K546" s="1895"/>
    </row>
    <row r="547" spans="1:11" ht="15.75" customHeight="1">
      <c r="A547" s="1895"/>
      <c r="B547" s="1895"/>
      <c r="C547" s="1895"/>
      <c r="D547" s="1895"/>
      <c r="E547" s="1895"/>
      <c r="F547" s="1895"/>
      <c r="G547" s="1895"/>
      <c r="H547" s="1895"/>
      <c r="I547" s="1895"/>
      <c r="J547" s="1895"/>
      <c r="K547" s="1895"/>
    </row>
    <row r="548" spans="1:11" ht="15.75" customHeight="1">
      <c r="A548" s="1895"/>
      <c r="B548" s="1895"/>
      <c r="C548" s="1895"/>
      <c r="D548" s="1895"/>
      <c r="E548" s="1895"/>
      <c r="F548" s="1895"/>
      <c r="G548" s="1895"/>
      <c r="H548" s="1895"/>
      <c r="I548" s="1895"/>
      <c r="J548" s="1895"/>
      <c r="K548" s="1895"/>
    </row>
    <row r="549" spans="1:11" ht="15.75" customHeight="1">
      <c r="A549" s="1895"/>
      <c r="B549" s="1895"/>
      <c r="C549" s="1895"/>
      <c r="D549" s="1895"/>
      <c r="E549" s="1895"/>
      <c r="F549" s="1895"/>
      <c r="G549" s="1895"/>
      <c r="H549" s="1895"/>
      <c r="I549" s="1895"/>
      <c r="J549" s="1895"/>
      <c r="K549" s="1895"/>
    </row>
    <row r="550" spans="1:11" ht="15.75" customHeight="1">
      <c r="A550" s="1895"/>
      <c r="B550" s="1895"/>
      <c r="C550" s="1895"/>
      <c r="D550" s="1895"/>
      <c r="E550" s="1895"/>
      <c r="F550" s="1895"/>
      <c r="G550" s="1895"/>
      <c r="H550" s="1895"/>
      <c r="I550" s="1895"/>
      <c r="J550" s="1895"/>
      <c r="K550" s="1895"/>
    </row>
    <row r="551" spans="1:11" ht="15.75" customHeight="1">
      <c r="A551" s="1895"/>
      <c r="B551" s="1895"/>
      <c r="C551" s="1895"/>
      <c r="D551" s="1895"/>
      <c r="E551" s="1895"/>
      <c r="F551" s="1895"/>
      <c r="G551" s="1895"/>
      <c r="H551" s="1895"/>
      <c r="I551" s="1895"/>
      <c r="J551" s="1895"/>
      <c r="K551" s="1895"/>
    </row>
    <row r="552" spans="1:11" ht="15.75" customHeight="1">
      <c r="A552" s="1895"/>
      <c r="B552" s="1895"/>
      <c r="C552" s="1895"/>
      <c r="D552" s="1895"/>
      <c r="E552" s="1895"/>
      <c r="F552" s="1895"/>
      <c r="G552" s="1895"/>
      <c r="H552" s="1895"/>
      <c r="I552" s="1895"/>
      <c r="J552" s="1895"/>
      <c r="K552" s="1895"/>
    </row>
    <row r="553" spans="1:11" ht="15.75" customHeight="1">
      <c r="A553" s="1895"/>
      <c r="B553" s="1895"/>
      <c r="C553" s="1895"/>
      <c r="D553" s="1895"/>
      <c r="E553" s="1895"/>
      <c r="F553" s="1895"/>
      <c r="G553" s="1895"/>
      <c r="H553" s="1895"/>
      <c r="I553" s="1895"/>
      <c r="J553" s="1895"/>
      <c r="K553" s="1895"/>
    </row>
    <row r="554" spans="1:11" ht="15.75" customHeight="1">
      <c r="A554" s="1895"/>
      <c r="B554" s="1895"/>
      <c r="C554" s="1895"/>
      <c r="D554" s="1895"/>
      <c r="E554" s="1895"/>
      <c r="F554" s="1895"/>
      <c r="G554" s="1895"/>
      <c r="H554" s="1895"/>
      <c r="I554" s="1895"/>
      <c r="J554" s="1895"/>
      <c r="K554" s="1895"/>
    </row>
    <row r="555" spans="1:11" ht="15.75" customHeight="1">
      <c r="A555" s="1895"/>
      <c r="B555" s="1895"/>
      <c r="C555" s="1895"/>
      <c r="D555" s="1895"/>
      <c r="E555" s="1895"/>
      <c r="F555" s="1895"/>
      <c r="G555" s="1895"/>
      <c r="H555" s="1895"/>
      <c r="I555" s="1895"/>
      <c r="J555" s="1895"/>
      <c r="K555" s="1895"/>
    </row>
    <row r="556" spans="1:11" ht="15.75" customHeight="1">
      <c r="A556" s="1895"/>
      <c r="B556" s="1895"/>
      <c r="C556" s="1895"/>
      <c r="D556" s="1895"/>
      <c r="E556" s="1895"/>
      <c r="F556" s="1895"/>
      <c r="G556" s="1895"/>
      <c r="H556" s="1895"/>
      <c r="I556" s="1895"/>
      <c r="J556" s="1895"/>
      <c r="K556" s="1895"/>
    </row>
    <row r="557" spans="1:11" ht="15.75" customHeight="1">
      <c r="A557" s="1895"/>
      <c r="B557" s="1895"/>
      <c r="C557" s="1895"/>
      <c r="D557" s="1895"/>
      <c r="E557" s="1895"/>
      <c r="F557" s="1895"/>
      <c r="G557" s="1895"/>
      <c r="H557" s="1895"/>
      <c r="I557" s="1895"/>
      <c r="J557" s="1895"/>
      <c r="K557" s="1895"/>
    </row>
    <row r="558" spans="1:11" ht="15.75" customHeight="1">
      <c r="A558" s="1895"/>
      <c r="B558" s="1895"/>
      <c r="C558" s="1895"/>
      <c r="D558" s="1895"/>
      <c r="E558" s="1895"/>
      <c r="F558" s="1895"/>
      <c r="G558" s="1895"/>
      <c r="H558" s="1895"/>
      <c r="I558" s="1895"/>
      <c r="J558" s="1895"/>
      <c r="K558" s="1895"/>
    </row>
    <row r="559" spans="1:11" ht="15.75" customHeight="1">
      <c r="A559" s="1895"/>
      <c r="B559" s="1895"/>
      <c r="C559" s="1895"/>
      <c r="D559" s="1895"/>
      <c r="E559" s="1895"/>
      <c r="F559" s="1895"/>
      <c r="G559" s="1895"/>
      <c r="H559" s="1895"/>
      <c r="I559" s="1895"/>
      <c r="J559" s="1895"/>
      <c r="K559" s="1895"/>
    </row>
    <row r="560" spans="1:11" ht="15.75" customHeight="1">
      <c r="A560" s="1895"/>
      <c r="B560" s="1895"/>
      <c r="C560" s="1895"/>
      <c r="D560" s="1895"/>
      <c r="E560" s="1895"/>
      <c r="F560" s="1895"/>
      <c r="G560" s="1895"/>
      <c r="H560" s="1895"/>
      <c r="I560" s="1895"/>
      <c r="J560" s="1895"/>
      <c r="K560" s="1895"/>
    </row>
    <row r="561" spans="1:11" ht="15.75" customHeight="1">
      <c r="A561" s="1895"/>
      <c r="B561" s="1895"/>
      <c r="C561" s="1895"/>
      <c r="D561" s="1895"/>
      <c r="E561" s="1895"/>
      <c r="F561" s="1895"/>
      <c r="G561" s="1895"/>
      <c r="H561" s="1895"/>
      <c r="I561" s="1895"/>
      <c r="J561" s="1895"/>
      <c r="K561" s="1895"/>
    </row>
    <row r="562" spans="1:11" ht="15.75" customHeight="1">
      <c r="A562" s="1895"/>
      <c r="B562" s="1895"/>
      <c r="C562" s="1895"/>
      <c r="D562" s="1895"/>
      <c r="E562" s="1895"/>
      <c r="F562" s="1895"/>
      <c r="G562" s="1895"/>
      <c r="H562" s="1895"/>
      <c r="I562" s="1895"/>
      <c r="J562" s="1895"/>
      <c r="K562" s="1895"/>
    </row>
    <row r="563" spans="1:11" ht="15.75" customHeight="1">
      <c r="A563" s="1895"/>
      <c r="B563" s="1895"/>
      <c r="C563" s="1895"/>
      <c r="D563" s="1895"/>
      <c r="E563" s="1895"/>
      <c r="F563" s="1895"/>
      <c r="G563" s="1895"/>
      <c r="H563" s="1895"/>
      <c r="I563" s="1895"/>
      <c r="J563" s="1895"/>
      <c r="K563" s="1895"/>
    </row>
    <row r="564" spans="1:11" ht="15.75" customHeight="1">
      <c r="A564" s="1895"/>
      <c r="B564" s="1895"/>
      <c r="C564" s="1895"/>
      <c r="D564" s="1895"/>
      <c r="E564" s="1895"/>
      <c r="F564" s="1895"/>
      <c r="G564" s="1895"/>
      <c r="H564" s="1895"/>
      <c r="I564" s="1895"/>
      <c r="J564" s="1895"/>
      <c r="K564" s="1895"/>
    </row>
    <row r="565" spans="1:11" ht="15.75" customHeight="1">
      <c r="A565" s="1895"/>
      <c r="B565" s="1895"/>
      <c r="C565" s="1895"/>
      <c r="D565" s="1895"/>
      <c r="E565" s="1895"/>
      <c r="F565" s="1895"/>
      <c r="G565" s="1895"/>
      <c r="H565" s="1895"/>
      <c r="I565" s="1895"/>
      <c r="J565" s="1895"/>
      <c r="K565" s="1895"/>
    </row>
    <row r="566" spans="1:11" ht="15.75" customHeight="1">
      <c r="A566" s="1895"/>
      <c r="B566" s="1895"/>
      <c r="C566" s="1895"/>
      <c r="D566" s="1895"/>
      <c r="E566" s="1895"/>
      <c r="F566" s="1895"/>
      <c r="G566" s="1895"/>
      <c r="H566" s="1895"/>
      <c r="I566" s="1895"/>
      <c r="J566" s="1895"/>
      <c r="K566" s="1895"/>
    </row>
    <row r="567" spans="1:11" ht="15.75" customHeight="1">
      <c r="A567" s="1895"/>
      <c r="B567" s="1895"/>
      <c r="C567" s="1895"/>
      <c r="D567" s="1895"/>
      <c r="E567" s="1895"/>
      <c r="F567" s="1895"/>
      <c r="G567" s="1895"/>
      <c r="H567" s="1895"/>
      <c r="I567" s="1895"/>
      <c r="J567" s="1895"/>
      <c r="K567" s="1895"/>
    </row>
    <row r="568" spans="1:11" ht="15.75" customHeight="1">
      <c r="A568" s="1895"/>
      <c r="B568" s="1895"/>
      <c r="C568" s="1895"/>
      <c r="D568" s="1895"/>
      <c r="E568" s="1895"/>
      <c r="F568" s="1895"/>
      <c r="G568" s="1895"/>
      <c r="H568" s="1895"/>
      <c r="I568" s="1895"/>
      <c r="J568" s="1895"/>
      <c r="K568" s="1895"/>
    </row>
    <row r="569" spans="1:11" ht="15.75" customHeight="1">
      <c r="A569" s="1895"/>
      <c r="B569" s="1895"/>
      <c r="C569" s="1895"/>
      <c r="D569" s="1895"/>
      <c r="E569" s="1895"/>
      <c r="F569" s="1895"/>
      <c r="G569" s="1895"/>
      <c r="H569" s="1895"/>
      <c r="I569" s="1895"/>
      <c r="J569" s="1895"/>
      <c r="K569" s="1895"/>
    </row>
    <row r="570" spans="1:11" ht="15.75" customHeight="1">
      <c r="A570" s="1895"/>
      <c r="B570" s="1895"/>
      <c r="C570" s="1895"/>
      <c r="D570" s="1895"/>
      <c r="E570" s="1895"/>
      <c r="F570" s="1895"/>
      <c r="G570" s="1895"/>
      <c r="H570" s="1895"/>
      <c r="I570" s="1895"/>
      <c r="J570" s="1895"/>
      <c r="K570" s="1895"/>
    </row>
    <row r="571" spans="1:11" ht="15.75" customHeight="1">
      <c r="A571" s="1895"/>
      <c r="B571" s="1895"/>
      <c r="C571" s="1895"/>
      <c r="D571" s="1895"/>
      <c r="E571" s="1895"/>
      <c r="F571" s="1895"/>
      <c r="G571" s="1895"/>
      <c r="H571" s="1895"/>
      <c r="I571" s="1895"/>
      <c r="J571" s="1895"/>
      <c r="K571" s="1895"/>
    </row>
    <row r="572" spans="1:11" ht="15.75" customHeight="1">
      <c r="A572" s="1895"/>
      <c r="B572" s="1895"/>
      <c r="C572" s="1895"/>
      <c r="D572" s="1895"/>
      <c r="E572" s="1895"/>
      <c r="F572" s="1895"/>
      <c r="G572" s="1895"/>
      <c r="H572" s="1895"/>
      <c r="I572" s="1895"/>
      <c r="J572" s="1895"/>
      <c r="K572" s="1895"/>
    </row>
    <row r="573" spans="1:11" ht="15.75" customHeight="1">
      <c r="A573" s="1895"/>
      <c r="B573" s="1895"/>
      <c r="C573" s="1895"/>
      <c r="D573" s="1895"/>
      <c r="E573" s="1895"/>
      <c r="F573" s="1895"/>
      <c r="G573" s="1895"/>
      <c r="H573" s="1895"/>
      <c r="I573" s="1895"/>
      <c r="J573" s="1895"/>
      <c r="K573" s="1895"/>
    </row>
    <row r="574" spans="1:11" ht="15.75" customHeight="1">
      <c r="A574" s="1895"/>
      <c r="B574" s="1895"/>
      <c r="C574" s="1895"/>
      <c r="D574" s="1895"/>
      <c r="E574" s="1895"/>
      <c r="F574" s="1895"/>
      <c r="G574" s="1895"/>
      <c r="H574" s="1895"/>
      <c r="I574" s="1895"/>
      <c r="J574" s="1895"/>
      <c r="K574" s="1895"/>
    </row>
    <row r="575" spans="1:11" ht="15.75" customHeight="1">
      <c r="A575" s="1895"/>
      <c r="B575" s="1895"/>
      <c r="C575" s="1895"/>
      <c r="D575" s="1895"/>
      <c r="E575" s="1895"/>
      <c r="F575" s="1895"/>
      <c r="G575" s="1895"/>
      <c r="H575" s="1895"/>
      <c r="I575" s="1895"/>
      <c r="J575" s="1895"/>
      <c r="K575" s="1895"/>
    </row>
    <row r="576" spans="1:11" ht="15.75" customHeight="1">
      <c r="A576" s="1895"/>
      <c r="B576" s="1895"/>
      <c r="C576" s="1895"/>
      <c r="D576" s="1895"/>
      <c r="E576" s="1895"/>
      <c r="F576" s="1895"/>
      <c r="G576" s="1895"/>
      <c r="H576" s="1895"/>
      <c r="I576" s="1895"/>
      <c r="J576" s="1895"/>
      <c r="K576" s="1895"/>
    </row>
    <row r="577" spans="1:11" ht="15.75" customHeight="1">
      <c r="A577" s="1895"/>
      <c r="B577" s="1895"/>
      <c r="C577" s="1895"/>
      <c r="D577" s="1895"/>
      <c r="E577" s="1895"/>
      <c r="F577" s="1895"/>
      <c r="G577" s="1895"/>
      <c r="H577" s="1895"/>
      <c r="I577" s="1895"/>
      <c r="J577" s="1895"/>
      <c r="K577" s="1895"/>
    </row>
    <row r="578" spans="1:11" ht="15.75" customHeight="1">
      <c r="A578" s="1895"/>
      <c r="B578" s="1895"/>
      <c r="C578" s="1895"/>
      <c r="D578" s="1895"/>
      <c r="E578" s="1895"/>
      <c r="F578" s="1895"/>
      <c r="G578" s="1895"/>
      <c r="H578" s="1895"/>
      <c r="I578" s="1895"/>
      <c r="J578" s="1895"/>
      <c r="K578" s="1895"/>
    </row>
    <row r="579" spans="1:11" ht="15.75" customHeight="1">
      <c r="A579" s="1895"/>
      <c r="B579" s="1895"/>
      <c r="C579" s="1895"/>
      <c r="D579" s="1895"/>
      <c r="E579" s="1895"/>
      <c r="F579" s="1895"/>
      <c r="G579" s="1895"/>
      <c r="H579" s="1895"/>
      <c r="I579" s="1895"/>
      <c r="J579" s="1895"/>
      <c r="K579" s="1895"/>
    </row>
    <row r="580" spans="1:11" ht="15.75" customHeight="1">
      <c r="A580" s="1895"/>
      <c r="B580" s="1895"/>
      <c r="C580" s="1895"/>
      <c r="D580" s="1895"/>
      <c r="E580" s="1895"/>
      <c r="F580" s="1895"/>
      <c r="G580" s="1895"/>
      <c r="H580" s="1895"/>
      <c r="I580" s="1895"/>
      <c r="J580" s="1895"/>
      <c r="K580" s="1895"/>
    </row>
    <row r="581" spans="1:11" ht="15.75" customHeight="1">
      <c r="A581" s="1895"/>
      <c r="B581" s="1895"/>
      <c r="C581" s="1895"/>
      <c r="D581" s="1895"/>
      <c r="E581" s="1895"/>
      <c r="F581" s="1895"/>
      <c r="G581" s="1895"/>
      <c r="H581" s="1895"/>
      <c r="I581" s="1895"/>
      <c r="J581" s="1895"/>
      <c r="K581" s="1895"/>
    </row>
    <row r="582" spans="1:11" ht="15.75" customHeight="1">
      <c r="A582" s="1895"/>
      <c r="B582" s="1895"/>
      <c r="C582" s="1895"/>
      <c r="D582" s="1895"/>
      <c r="E582" s="1895"/>
      <c r="F582" s="1895"/>
      <c r="G582" s="1895"/>
      <c r="H582" s="1895"/>
      <c r="I582" s="1895"/>
      <c r="J582" s="1895"/>
      <c r="K582" s="1895"/>
    </row>
    <row r="583" spans="1:11" ht="15.75" customHeight="1">
      <c r="A583" s="1895"/>
      <c r="B583" s="1895"/>
      <c r="C583" s="1895"/>
      <c r="D583" s="1895"/>
      <c r="E583" s="1895"/>
      <c r="F583" s="1895"/>
      <c r="G583" s="1895"/>
      <c r="H583" s="1895"/>
      <c r="I583" s="1895"/>
      <c r="J583" s="1895"/>
      <c r="K583" s="1895"/>
    </row>
    <row r="584" spans="1:11" ht="15.75" customHeight="1">
      <c r="A584" s="1895"/>
      <c r="B584" s="1895"/>
      <c r="C584" s="1895"/>
      <c r="D584" s="1895"/>
      <c r="E584" s="1895"/>
      <c r="F584" s="1895"/>
      <c r="G584" s="1895"/>
      <c r="H584" s="1895"/>
      <c r="I584" s="1895"/>
      <c r="J584" s="1895"/>
      <c r="K584" s="1895"/>
    </row>
    <row r="585" spans="1:11" ht="15.75" customHeight="1">
      <c r="A585" s="1895"/>
      <c r="B585" s="1895"/>
      <c r="C585" s="1895"/>
      <c r="D585" s="1895"/>
      <c r="E585" s="1895"/>
      <c r="F585" s="1895"/>
      <c r="G585" s="1895"/>
      <c r="H585" s="1895"/>
      <c r="I585" s="1895"/>
      <c r="J585" s="1895"/>
      <c r="K585" s="1895"/>
    </row>
    <row r="586" spans="1:11" ht="15.75" customHeight="1">
      <c r="A586" s="1895"/>
      <c r="B586" s="1895"/>
      <c r="C586" s="1895"/>
      <c r="D586" s="1895"/>
      <c r="E586" s="1895"/>
      <c r="F586" s="1895"/>
      <c r="G586" s="1895"/>
      <c r="H586" s="1895"/>
      <c r="I586" s="1895"/>
      <c r="J586" s="1895"/>
      <c r="K586" s="1895"/>
    </row>
    <row r="587" spans="1:11" ht="15.75" customHeight="1">
      <c r="A587" s="1895"/>
      <c r="B587" s="1895"/>
      <c r="C587" s="1895"/>
      <c r="D587" s="1895"/>
      <c r="E587" s="1895"/>
      <c r="F587" s="1895"/>
      <c r="G587" s="1895"/>
      <c r="H587" s="1895"/>
      <c r="I587" s="1895"/>
      <c r="J587" s="1895"/>
      <c r="K587" s="1895"/>
    </row>
    <row r="588" spans="1:11" ht="15.75" customHeight="1">
      <c r="A588" s="1895"/>
      <c r="B588" s="1895"/>
      <c r="C588" s="1895"/>
      <c r="D588" s="1895"/>
      <c r="E588" s="1895"/>
      <c r="F588" s="1895"/>
      <c r="G588" s="1895"/>
      <c r="H588" s="1895"/>
      <c r="I588" s="1895"/>
      <c r="J588" s="1895"/>
      <c r="K588" s="1895"/>
    </row>
    <row r="589" spans="1:11" ht="15.75" customHeight="1">
      <c r="A589" s="1895"/>
      <c r="B589" s="1895"/>
      <c r="C589" s="1895"/>
      <c r="D589" s="1895"/>
      <c r="E589" s="1895"/>
      <c r="F589" s="1895"/>
      <c r="G589" s="1895"/>
      <c r="H589" s="1895"/>
      <c r="I589" s="1895"/>
      <c r="J589" s="1895"/>
      <c r="K589" s="1895"/>
    </row>
    <row r="590" spans="1:11" ht="15.75" customHeight="1">
      <c r="A590" s="1895"/>
      <c r="B590" s="1895"/>
      <c r="C590" s="1895"/>
      <c r="D590" s="1895"/>
      <c r="E590" s="1895"/>
      <c r="F590" s="1895"/>
      <c r="G590" s="1895"/>
      <c r="H590" s="1895"/>
      <c r="I590" s="1895"/>
      <c r="J590" s="1895"/>
      <c r="K590" s="1895"/>
    </row>
    <row r="591" spans="1:11" ht="15.75" customHeight="1">
      <c r="A591" s="1895"/>
      <c r="B591" s="1895"/>
      <c r="C591" s="1895"/>
      <c r="D591" s="1895"/>
      <c r="E591" s="1895"/>
      <c r="F591" s="1895"/>
      <c r="G591" s="1895"/>
      <c r="H591" s="1895"/>
      <c r="I591" s="1895"/>
      <c r="J591" s="1895"/>
      <c r="K591" s="1895"/>
    </row>
    <row r="592" spans="1:11" ht="15.75" customHeight="1">
      <c r="A592" s="1895"/>
      <c r="B592" s="1895"/>
      <c r="C592" s="1895"/>
      <c r="D592" s="1895"/>
      <c r="E592" s="1895"/>
      <c r="F592" s="1895"/>
      <c r="G592" s="1895"/>
      <c r="H592" s="1895"/>
      <c r="I592" s="1895"/>
      <c r="J592" s="1895"/>
      <c r="K592" s="1895"/>
    </row>
    <row r="593" spans="1:11" ht="15.75" customHeight="1">
      <c r="A593" s="1895"/>
      <c r="B593" s="1895"/>
      <c r="C593" s="1895"/>
      <c r="D593" s="1895"/>
      <c r="E593" s="1895"/>
      <c r="F593" s="1895"/>
      <c r="G593" s="1895"/>
      <c r="H593" s="1895"/>
      <c r="I593" s="1895"/>
      <c r="J593" s="1895"/>
      <c r="K593" s="1895"/>
    </row>
    <row r="594" spans="1:11" ht="15.75" customHeight="1">
      <c r="A594" s="1895"/>
      <c r="B594" s="1895"/>
      <c r="C594" s="1895"/>
      <c r="D594" s="1895"/>
      <c r="E594" s="1895"/>
      <c r="F594" s="1895"/>
      <c r="G594" s="1895"/>
      <c r="H594" s="1895"/>
      <c r="I594" s="1895"/>
      <c r="J594" s="1895"/>
      <c r="K594" s="1895"/>
    </row>
    <row r="595" spans="1:11" ht="15.75" customHeight="1">
      <c r="A595" s="1895"/>
      <c r="B595" s="1895"/>
      <c r="C595" s="1895"/>
      <c r="D595" s="1895"/>
      <c r="E595" s="1895"/>
      <c r="F595" s="1895"/>
      <c r="G595" s="1895"/>
      <c r="H595" s="1895"/>
      <c r="I595" s="1895"/>
      <c r="J595" s="1895"/>
      <c r="K595" s="1895"/>
    </row>
    <row r="596" spans="1:11" ht="15.75" customHeight="1">
      <c r="A596" s="1895"/>
      <c r="B596" s="1895"/>
      <c r="C596" s="1895"/>
      <c r="D596" s="1895"/>
      <c r="E596" s="1895"/>
      <c r="F596" s="1895"/>
      <c r="G596" s="1895"/>
      <c r="H596" s="1895"/>
      <c r="I596" s="1895"/>
      <c r="J596" s="1895"/>
      <c r="K596" s="1895"/>
    </row>
    <row r="597" spans="1:11" ht="15.75" customHeight="1">
      <c r="A597" s="1895"/>
      <c r="B597" s="1895"/>
      <c r="C597" s="1895"/>
      <c r="D597" s="1895"/>
      <c r="E597" s="1895"/>
      <c r="F597" s="1895"/>
      <c r="G597" s="1895"/>
      <c r="H597" s="1895"/>
      <c r="I597" s="1895"/>
      <c r="J597" s="1895"/>
      <c r="K597" s="1895"/>
    </row>
    <row r="598" spans="1:11" ht="15.75" customHeight="1">
      <c r="A598" s="1895"/>
      <c r="B598" s="1895"/>
      <c r="C598" s="1895"/>
      <c r="D598" s="1895"/>
      <c r="E598" s="1895"/>
      <c r="F598" s="1895"/>
      <c r="G598" s="1895"/>
      <c r="H598" s="1895"/>
      <c r="I598" s="1895"/>
      <c r="J598" s="1895"/>
      <c r="K598" s="1895"/>
    </row>
    <row r="599" spans="1:11" ht="15.75" customHeight="1">
      <c r="A599" s="1895"/>
      <c r="B599" s="1895"/>
      <c r="C599" s="1895"/>
      <c r="D599" s="1895"/>
      <c r="E599" s="1895"/>
      <c r="F599" s="1895"/>
      <c r="G599" s="1895"/>
      <c r="H599" s="1895"/>
      <c r="I599" s="1895"/>
      <c r="J599" s="1895"/>
      <c r="K599" s="1895"/>
    </row>
    <row r="600" spans="1:11" ht="15.75" customHeight="1">
      <c r="A600" s="1895"/>
      <c r="B600" s="1895"/>
      <c r="C600" s="1895"/>
      <c r="D600" s="1895"/>
      <c r="E600" s="1895"/>
      <c r="F600" s="1895"/>
      <c r="G600" s="1895"/>
      <c r="H600" s="1895"/>
      <c r="I600" s="1895"/>
      <c r="J600" s="1895"/>
      <c r="K600" s="1895"/>
    </row>
    <row r="601" spans="1:11" ht="15.75" customHeight="1">
      <c r="A601" s="1895"/>
      <c r="B601" s="1895"/>
      <c r="C601" s="1895"/>
      <c r="D601" s="1895"/>
      <c r="E601" s="1895"/>
      <c r="F601" s="1895"/>
      <c r="G601" s="1895"/>
      <c r="H601" s="1895"/>
      <c r="I601" s="1895"/>
      <c r="J601" s="1895"/>
      <c r="K601" s="1895"/>
    </row>
    <row r="602" spans="1:11" ht="15.75" customHeight="1">
      <c r="A602" s="1895"/>
      <c r="B602" s="1895"/>
      <c r="C602" s="1895"/>
      <c r="D602" s="1895"/>
      <c r="E602" s="1895"/>
      <c r="F602" s="1895"/>
      <c r="G602" s="1895"/>
      <c r="H602" s="1895"/>
      <c r="I602" s="1895"/>
      <c r="J602" s="1895"/>
      <c r="K602" s="1895"/>
    </row>
    <row r="603" spans="1:11" ht="15.75" customHeight="1">
      <c r="A603" s="1895"/>
      <c r="B603" s="1895"/>
      <c r="C603" s="1895"/>
      <c r="D603" s="1895"/>
      <c r="E603" s="1895"/>
      <c r="F603" s="1895"/>
      <c r="G603" s="1895"/>
      <c r="H603" s="1895"/>
      <c r="I603" s="1895"/>
      <c r="J603" s="1895"/>
      <c r="K603" s="1895"/>
    </row>
    <row r="604" spans="1:11" ht="15.75" customHeight="1">
      <c r="A604" s="1895"/>
      <c r="B604" s="1895"/>
      <c r="C604" s="1895"/>
      <c r="D604" s="1895"/>
      <c r="E604" s="1895"/>
      <c r="F604" s="1895"/>
      <c r="G604" s="1895"/>
      <c r="H604" s="1895"/>
      <c r="I604" s="1895"/>
      <c r="J604" s="1895"/>
      <c r="K604" s="1895"/>
    </row>
    <row r="605" spans="1:11" ht="15.75" customHeight="1">
      <c r="A605" s="1895"/>
      <c r="B605" s="1895"/>
      <c r="C605" s="1895"/>
      <c r="D605" s="1895"/>
      <c r="E605" s="1895"/>
      <c r="F605" s="1895"/>
      <c r="G605" s="1895"/>
      <c r="H605" s="1895"/>
      <c r="I605" s="1895"/>
      <c r="J605" s="1895"/>
      <c r="K605" s="1895"/>
    </row>
    <row r="606" spans="1:11" ht="15.75" customHeight="1">
      <c r="A606" s="1895"/>
      <c r="B606" s="1895"/>
      <c r="C606" s="1895"/>
      <c r="D606" s="1895"/>
      <c r="E606" s="1895"/>
      <c r="F606" s="1895"/>
      <c r="G606" s="1895"/>
      <c r="H606" s="1895"/>
      <c r="I606" s="1895"/>
      <c r="J606" s="1895"/>
      <c r="K606" s="1895"/>
    </row>
    <row r="607" spans="1:11" ht="15.75" customHeight="1">
      <c r="A607" s="1895"/>
      <c r="B607" s="1895"/>
      <c r="C607" s="1895"/>
      <c r="D607" s="1895"/>
      <c r="E607" s="1895"/>
      <c r="F607" s="1895"/>
      <c r="G607" s="1895"/>
      <c r="H607" s="1895"/>
      <c r="I607" s="1895"/>
      <c r="J607" s="1895"/>
      <c r="K607" s="1895"/>
    </row>
    <row r="608" spans="1:11" ht="15.75" customHeight="1">
      <c r="A608" s="1895"/>
      <c r="B608" s="1895"/>
      <c r="C608" s="1895"/>
      <c r="D608" s="1895"/>
      <c r="E608" s="1895"/>
      <c r="F608" s="1895"/>
      <c r="G608" s="1895"/>
      <c r="H608" s="1895"/>
      <c r="I608" s="1895"/>
      <c r="J608" s="1895"/>
      <c r="K608" s="1895"/>
    </row>
    <row r="609" spans="1:11" ht="15.75" customHeight="1">
      <c r="A609" s="1895"/>
      <c r="B609" s="1895"/>
      <c r="C609" s="1895"/>
      <c r="D609" s="1895"/>
      <c r="E609" s="1895"/>
      <c r="F609" s="1895"/>
      <c r="G609" s="1895"/>
      <c r="H609" s="1895"/>
      <c r="I609" s="1895"/>
      <c r="J609" s="1895"/>
      <c r="K609" s="1895"/>
    </row>
    <row r="610" spans="1:11" ht="15.75" customHeight="1">
      <c r="A610" s="1895"/>
      <c r="B610" s="1895"/>
      <c r="C610" s="1895"/>
      <c r="D610" s="1895"/>
      <c r="E610" s="1895"/>
      <c r="F610" s="1895"/>
      <c r="G610" s="1895"/>
      <c r="H610" s="1895"/>
      <c r="I610" s="1895"/>
      <c r="J610" s="1895"/>
      <c r="K610" s="1895"/>
    </row>
    <row r="611" spans="1:11" ht="15.75" customHeight="1">
      <c r="A611" s="1895"/>
      <c r="B611" s="1895"/>
      <c r="C611" s="1895"/>
      <c r="D611" s="1895"/>
      <c r="E611" s="1895"/>
      <c r="F611" s="1895"/>
      <c r="G611" s="1895"/>
      <c r="H611" s="1895"/>
      <c r="I611" s="1895"/>
      <c r="J611" s="1895"/>
      <c r="K611" s="1895"/>
    </row>
    <row r="612" spans="1:11" ht="15.75" customHeight="1">
      <c r="A612" s="1895"/>
      <c r="B612" s="1895"/>
      <c r="C612" s="1895"/>
      <c r="D612" s="1895"/>
      <c r="E612" s="1895"/>
      <c r="F612" s="1895"/>
      <c r="G612" s="1895"/>
      <c r="H612" s="1895"/>
      <c r="I612" s="1895"/>
      <c r="J612" s="1895"/>
      <c r="K612" s="1895"/>
    </row>
    <row r="613" spans="1:11" ht="15.75" customHeight="1">
      <c r="A613" s="1895"/>
      <c r="B613" s="1895"/>
      <c r="C613" s="1895"/>
      <c r="D613" s="1895"/>
      <c r="E613" s="1895"/>
      <c r="F613" s="1895"/>
      <c r="G613" s="1895"/>
      <c r="H613" s="1895"/>
      <c r="I613" s="1895"/>
      <c r="J613" s="1895"/>
      <c r="K613" s="1895"/>
    </row>
    <row r="614" spans="1:11" ht="15.75" customHeight="1">
      <c r="A614" s="1895"/>
      <c r="B614" s="1895"/>
      <c r="C614" s="1895"/>
      <c r="D614" s="1895"/>
      <c r="E614" s="1895"/>
      <c r="F614" s="1895"/>
      <c r="G614" s="1895"/>
      <c r="H614" s="1895"/>
      <c r="I614" s="1895"/>
      <c r="J614" s="1895"/>
      <c r="K614" s="1895"/>
    </row>
    <row r="615" spans="1:11" ht="15.75" customHeight="1">
      <c r="A615" s="1895"/>
      <c r="B615" s="1895"/>
      <c r="C615" s="1895"/>
      <c r="D615" s="1895"/>
      <c r="E615" s="1895"/>
      <c r="F615" s="1895"/>
      <c r="G615" s="1895"/>
      <c r="H615" s="1895"/>
      <c r="I615" s="1895"/>
      <c r="J615" s="1895"/>
      <c r="K615" s="1895"/>
    </row>
    <row r="616" spans="1:11" ht="15.75" customHeight="1">
      <c r="A616" s="1895"/>
      <c r="B616" s="1895"/>
      <c r="C616" s="1895"/>
      <c r="D616" s="1895"/>
      <c r="E616" s="1895"/>
      <c r="F616" s="1895"/>
      <c r="G616" s="1895"/>
      <c r="H616" s="1895"/>
      <c r="I616" s="1895"/>
      <c r="J616" s="1895"/>
      <c r="K616" s="1895"/>
    </row>
    <row r="617" spans="1:11" ht="15.75" customHeight="1">
      <c r="A617" s="1895"/>
      <c r="B617" s="1895"/>
      <c r="C617" s="1895"/>
      <c r="D617" s="1895"/>
      <c r="E617" s="1895"/>
      <c r="F617" s="1895"/>
      <c r="G617" s="1895"/>
      <c r="H617" s="1895"/>
      <c r="I617" s="1895"/>
      <c r="J617" s="1895"/>
      <c r="K617" s="1895"/>
    </row>
    <row r="618" spans="1:11" ht="15.75" customHeight="1">
      <c r="A618" s="1895"/>
      <c r="B618" s="1895"/>
      <c r="C618" s="1895"/>
      <c r="D618" s="1895"/>
      <c r="E618" s="1895"/>
      <c r="F618" s="1895"/>
      <c r="G618" s="1895"/>
      <c r="H618" s="1895"/>
      <c r="I618" s="1895"/>
      <c r="J618" s="1895"/>
      <c r="K618" s="1895"/>
    </row>
    <row r="619" spans="1:11" ht="15.75" customHeight="1">
      <c r="A619" s="1895"/>
      <c r="B619" s="1895"/>
      <c r="C619" s="1895"/>
      <c r="D619" s="1895"/>
      <c r="E619" s="1895"/>
      <c r="F619" s="1895"/>
      <c r="G619" s="1895"/>
      <c r="H619" s="1895"/>
      <c r="I619" s="1895"/>
      <c r="J619" s="1895"/>
      <c r="K619" s="1895"/>
    </row>
    <row r="620" spans="1:11" ht="15.75" customHeight="1">
      <c r="A620" s="1895"/>
      <c r="B620" s="1895"/>
      <c r="C620" s="1895"/>
      <c r="D620" s="1895"/>
      <c r="E620" s="1895"/>
      <c r="F620" s="1895"/>
      <c r="G620" s="1895"/>
      <c r="H620" s="1895"/>
      <c r="I620" s="1895"/>
      <c r="J620" s="1895"/>
      <c r="K620" s="1895"/>
    </row>
    <row r="621" spans="1:11" ht="15.75" customHeight="1">
      <c r="A621" s="1895"/>
      <c r="B621" s="1895"/>
      <c r="C621" s="1895"/>
      <c r="D621" s="1895"/>
      <c r="E621" s="1895"/>
      <c r="F621" s="1895"/>
      <c r="G621" s="1895"/>
      <c r="H621" s="1895"/>
      <c r="I621" s="1895"/>
      <c r="J621" s="1895"/>
      <c r="K621" s="1895"/>
    </row>
    <row r="622" spans="1:11" ht="15.75" customHeight="1">
      <c r="A622" s="1895"/>
      <c r="B622" s="1895"/>
      <c r="C622" s="1895"/>
      <c r="D622" s="1895"/>
      <c r="E622" s="1895"/>
      <c r="F622" s="1895"/>
      <c r="G622" s="1895"/>
      <c r="H622" s="1895"/>
      <c r="I622" s="1895"/>
      <c r="J622" s="1895"/>
      <c r="K622" s="1895"/>
    </row>
    <row r="623" spans="1:11" ht="15.75" customHeight="1">
      <c r="A623" s="1895"/>
      <c r="B623" s="1895"/>
      <c r="C623" s="1895"/>
      <c r="D623" s="1895"/>
      <c r="E623" s="1895"/>
      <c r="F623" s="1895"/>
      <c r="G623" s="1895"/>
      <c r="H623" s="1895"/>
      <c r="I623" s="1895"/>
      <c r="J623" s="1895"/>
      <c r="K623" s="1895"/>
    </row>
    <row r="624" spans="1:11" ht="15.75" customHeight="1">
      <c r="A624" s="1895"/>
      <c r="B624" s="1895"/>
      <c r="C624" s="1895"/>
      <c r="D624" s="1895"/>
      <c r="E624" s="1895"/>
      <c r="F624" s="1895"/>
      <c r="G624" s="1895"/>
      <c r="H624" s="1895"/>
      <c r="I624" s="1895"/>
      <c r="J624" s="1895"/>
      <c r="K624" s="1895"/>
    </row>
    <row r="625" spans="1:11" ht="15.75" customHeight="1">
      <c r="A625" s="1895"/>
      <c r="B625" s="1895"/>
      <c r="C625" s="1895"/>
      <c r="D625" s="1895"/>
      <c r="E625" s="1895"/>
      <c r="F625" s="1895"/>
      <c r="G625" s="1895"/>
      <c r="H625" s="1895"/>
      <c r="I625" s="1895"/>
      <c r="J625" s="1895"/>
      <c r="K625" s="1895"/>
    </row>
    <row r="626" spans="1:11" ht="15.75" customHeight="1">
      <c r="A626" s="1895"/>
      <c r="B626" s="1895"/>
      <c r="C626" s="1895"/>
      <c r="D626" s="1895"/>
      <c r="E626" s="1895"/>
      <c r="F626" s="1895"/>
      <c r="G626" s="1895"/>
      <c r="H626" s="1895"/>
      <c r="I626" s="1895"/>
      <c r="J626" s="1895"/>
      <c r="K626" s="1895"/>
    </row>
    <row r="627" spans="1:11" ht="15.75" customHeight="1">
      <c r="A627" s="1895"/>
      <c r="B627" s="1895"/>
      <c r="C627" s="1895"/>
      <c r="D627" s="1895"/>
      <c r="E627" s="1895"/>
      <c r="F627" s="1895"/>
      <c r="G627" s="1895"/>
      <c r="H627" s="1895"/>
      <c r="I627" s="1895"/>
      <c r="J627" s="1895"/>
      <c r="K627" s="1895"/>
    </row>
    <row r="628" spans="1:11" ht="15.75" customHeight="1">
      <c r="A628" s="1895"/>
      <c r="B628" s="1895"/>
      <c r="C628" s="1895"/>
      <c r="D628" s="1895"/>
      <c r="E628" s="1895"/>
      <c r="F628" s="1895"/>
      <c r="G628" s="1895"/>
      <c r="H628" s="1895"/>
      <c r="I628" s="1895"/>
      <c r="J628" s="1895"/>
      <c r="K628" s="1895"/>
    </row>
    <row r="629" spans="1:11" ht="15.75" customHeight="1">
      <c r="A629" s="1895"/>
      <c r="B629" s="1895"/>
      <c r="C629" s="1895"/>
      <c r="D629" s="1895"/>
      <c r="E629" s="1895"/>
      <c r="F629" s="1895"/>
      <c r="G629" s="1895"/>
      <c r="H629" s="1895"/>
      <c r="I629" s="1895"/>
      <c r="J629" s="1895"/>
      <c r="K629" s="1895"/>
    </row>
    <row r="630" spans="1:11" ht="15.75" customHeight="1">
      <c r="A630" s="1895"/>
      <c r="B630" s="1895"/>
      <c r="C630" s="1895"/>
      <c r="D630" s="1895"/>
      <c r="E630" s="1895"/>
      <c r="F630" s="1895"/>
      <c r="G630" s="1895"/>
      <c r="H630" s="1895"/>
      <c r="I630" s="1895"/>
      <c r="J630" s="1895"/>
      <c r="K630" s="1895"/>
    </row>
    <row r="631" spans="1:11" ht="15.75" customHeight="1">
      <c r="A631" s="1895"/>
      <c r="B631" s="1895"/>
      <c r="C631" s="1895"/>
      <c r="D631" s="1895"/>
      <c r="E631" s="1895"/>
      <c r="F631" s="1895"/>
      <c r="G631" s="1895"/>
      <c r="H631" s="1895"/>
      <c r="I631" s="1895"/>
      <c r="J631" s="1895"/>
      <c r="K631" s="1895"/>
    </row>
    <row r="632" spans="1:11" ht="15.75" customHeight="1">
      <c r="A632" s="1895"/>
      <c r="B632" s="1895"/>
      <c r="C632" s="1895"/>
      <c r="D632" s="1895"/>
      <c r="E632" s="1895"/>
      <c r="F632" s="1895"/>
      <c r="G632" s="1895"/>
      <c r="H632" s="1895"/>
      <c r="I632" s="1895"/>
      <c r="J632" s="1895"/>
      <c r="K632" s="1895"/>
    </row>
    <row r="633" spans="1:11" ht="15.75" customHeight="1">
      <c r="A633" s="1895"/>
      <c r="B633" s="1895"/>
      <c r="C633" s="1895"/>
      <c r="D633" s="1895"/>
      <c r="E633" s="1895"/>
      <c r="F633" s="1895"/>
      <c r="G633" s="1895"/>
      <c r="H633" s="1895"/>
      <c r="I633" s="1895"/>
      <c r="J633" s="1895"/>
      <c r="K633" s="1895"/>
    </row>
    <row r="634" spans="1:11" ht="15.75" customHeight="1">
      <c r="A634" s="1895"/>
      <c r="B634" s="1895"/>
      <c r="C634" s="1895"/>
      <c r="D634" s="1895"/>
      <c r="E634" s="1895"/>
      <c r="F634" s="1895"/>
      <c r="G634" s="1895"/>
      <c r="H634" s="1895"/>
      <c r="I634" s="1895"/>
      <c r="J634" s="1895"/>
      <c r="K634" s="1895"/>
    </row>
    <row r="635" spans="1:11" ht="15.75" customHeight="1">
      <c r="A635" s="1895"/>
      <c r="B635" s="1895"/>
      <c r="C635" s="1895"/>
      <c r="D635" s="1895"/>
      <c r="E635" s="1895"/>
      <c r="F635" s="1895"/>
      <c r="G635" s="1895"/>
      <c r="H635" s="1895"/>
      <c r="I635" s="1895"/>
      <c r="J635" s="1895"/>
      <c r="K635" s="1895"/>
    </row>
    <row r="636" spans="1:11" ht="15.75" customHeight="1">
      <c r="A636" s="1895"/>
      <c r="B636" s="1895"/>
      <c r="C636" s="1895"/>
      <c r="D636" s="1895"/>
      <c r="E636" s="1895"/>
      <c r="F636" s="1895"/>
      <c r="G636" s="1895"/>
      <c r="H636" s="1895"/>
      <c r="I636" s="1895"/>
      <c r="J636" s="1895"/>
      <c r="K636" s="1895"/>
    </row>
    <row r="637" spans="1:11" ht="15.75" customHeight="1">
      <c r="A637" s="1895"/>
      <c r="B637" s="1895"/>
      <c r="C637" s="1895"/>
      <c r="D637" s="1895"/>
      <c r="E637" s="1895"/>
      <c r="F637" s="1895"/>
      <c r="G637" s="1895"/>
      <c r="H637" s="1895"/>
      <c r="I637" s="1895"/>
      <c r="J637" s="1895"/>
      <c r="K637" s="1895"/>
    </row>
    <row r="638" spans="1:11" ht="15.75" customHeight="1">
      <c r="A638" s="1895"/>
      <c r="B638" s="1895"/>
      <c r="C638" s="1895"/>
      <c r="D638" s="1895"/>
      <c r="E638" s="1895"/>
      <c r="F638" s="1895"/>
      <c r="G638" s="1895"/>
      <c r="H638" s="1895"/>
      <c r="I638" s="1895"/>
      <c r="J638" s="1895"/>
      <c r="K638" s="1895"/>
    </row>
    <row r="639" spans="1:11" ht="15.75" customHeight="1">
      <c r="A639" s="1895"/>
      <c r="B639" s="1895"/>
      <c r="C639" s="1895"/>
      <c r="D639" s="1895"/>
      <c r="E639" s="1895"/>
      <c r="F639" s="1895"/>
      <c r="G639" s="1895"/>
      <c r="H639" s="1895"/>
      <c r="I639" s="1895"/>
      <c r="J639" s="1895"/>
      <c r="K639" s="1895"/>
    </row>
    <row r="640" spans="1:11" ht="15.75" customHeight="1">
      <c r="A640" s="1895"/>
      <c r="B640" s="1895"/>
      <c r="C640" s="1895"/>
      <c r="D640" s="1895"/>
      <c r="E640" s="1895"/>
      <c r="F640" s="1895"/>
      <c r="G640" s="1895"/>
      <c r="H640" s="1895"/>
      <c r="I640" s="1895"/>
      <c r="J640" s="1895"/>
      <c r="K640" s="1895"/>
    </row>
    <row r="641" spans="1:11" ht="15.75" customHeight="1">
      <c r="A641" s="1895"/>
      <c r="B641" s="1895"/>
      <c r="C641" s="1895"/>
      <c r="D641" s="1895"/>
      <c r="E641" s="1895"/>
      <c r="F641" s="1895"/>
      <c r="G641" s="1895"/>
      <c r="H641" s="1895"/>
      <c r="I641" s="1895"/>
      <c r="J641" s="1895"/>
      <c r="K641" s="1895"/>
    </row>
    <row r="642" spans="1:11" ht="15.75" customHeight="1">
      <c r="A642" s="1895"/>
      <c r="B642" s="1895"/>
      <c r="C642" s="1895"/>
      <c r="D642" s="1895"/>
      <c r="E642" s="1895"/>
      <c r="F642" s="1895"/>
      <c r="G642" s="1895"/>
      <c r="H642" s="1895"/>
      <c r="I642" s="1895"/>
      <c r="J642" s="1895"/>
      <c r="K642" s="1895"/>
    </row>
    <row r="643" spans="1:11" ht="15.75" customHeight="1">
      <c r="A643" s="1895"/>
      <c r="B643" s="1895"/>
      <c r="C643" s="1895"/>
      <c r="D643" s="1895"/>
      <c r="E643" s="1895"/>
      <c r="F643" s="1895"/>
      <c r="G643" s="1895"/>
      <c r="H643" s="1895"/>
      <c r="I643" s="1895"/>
      <c r="J643" s="1895"/>
      <c r="K643" s="1895"/>
    </row>
    <row r="644" spans="1:11" ht="15.75" customHeight="1">
      <c r="A644" s="1895"/>
      <c r="B644" s="1895"/>
      <c r="C644" s="1895"/>
      <c r="D644" s="1895"/>
      <c r="E644" s="1895"/>
      <c r="F644" s="1895"/>
      <c r="G644" s="1895"/>
      <c r="H644" s="1895"/>
      <c r="I644" s="1895"/>
      <c r="J644" s="1895"/>
      <c r="K644" s="1895"/>
    </row>
    <row r="645" spans="1:11" ht="15.75" customHeight="1">
      <c r="A645" s="1895"/>
      <c r="B645" s="1895"/>
      <c r="C645" s="1895"/>
      <c r="D645" s="1895"/>
      <c r="E645" s="1895"/>
      <c r="F645" s="1895"/>
      <c r="G645" s="1895"/>
      <c r="H645" s="1895"/>
      <c r="I645" s="1895"/>
      <c r="J645" s="1895"/>
      <c r="K645" s="1895"/>
    </row>
    <row r="646" spans="1:11" ht="15.75" customHeight="1">
      <c r="A646" s="1895"/>
      <c r="B646" s="1895"/>
      <c r="C646" s="1895"/>
      <c r="D646" s="1895"/>
      <c r="E646" s="1895"/>
      <c r="F646" s="1895"/>
      <c r="G646" s="1895"/>
      <c r="H646" s="1895"/>
      <c r="I646" s="1895"/>
      <c r="J646" s="1895"/>
      <c r="K646" s="1895"/>
    </row>
    <row r="647" spans="1:11" ht="15.75" customHeight="1">
      <c r="A647" s="1895"/>
      <c r="B647" s="1895"/>
      <c r="C647" s="1895"/>
      <c r="D647" s="1895"/>
      <c r="E647" s="1895"/>
      <c r="F647" s="1895"/>
      <c r="G647" s="1895"/>
      <c r="H647" s="1895"/>
      <c r="I647" s="1895"/>
      <c r="J647" s="1895"/>
      <c r="K647" s="1895"/>
    </row>
    <row r="648" spans="1:11" ht="15.75" customHeight="1">
      <c r="A648" s="1895"/>
      <c r="B648" s="1895"/>
      <c r="C648" s="1895"/>
      <c r="D648" s="1895"/>
      <c r="E648" s="1895"/>
      <c r="F648" s="1895"/>
      <c r="G648" s="1895"/>
      <c r="H648" s="1895"/>
      <c r="I648" s="1895"/>
      <c r="J648" s="1895"/>
      <c r="K648" s="1895"/>
    </row>
    <row r="649" spans="1:11" ht="15.75" customHeight="1">
      <c r="A649" s="1895"/>
      <c r="B649" s="1895"/>
      <c r="C649" s="1895"/>
      <c r="D649" s="1895"/>
      <c r="E649" s="1895"/>
      <c r="F649" s="1895"/>
      <c r="G649" s="1895"/>
      <c r="H649" s="1895"/>
      <c r="I649" s="1895"/>
      <c r="J649" s="1895"/>
      <c r="K649" s="1895"/>
    </row>
    <row r="650" spans="1:11" ht="15.75" customHeight="1">
      <c r="A650" s="1895"/>
      <c r="B650" s="1895"/>
      <c r="C650" s="1895"/>
      <c r="D650" s="1895"/>
      <c r="E650" s="1895"/>
      <c r="F650" s="1895"/>
      <c r="G650" s="1895"/>
      <c r="H650" s="1895"/>
      <c r="I650" s="1895"/>
      <c r="J650" s="1895"/>
      <c r="K650" s="1895"/>
    </row>
    <row r="651" spans="1:11" ht="15.75" customHeight="1">
      <c r="A651" s="1895"/>
      <c r="B651" s="1895"/>
      <c r="C651" s="1895"/>
      <c r="D651" s="1895"/>
      <c r="E651" s="1895"/>
      <c r="F651" s="1895"/>
      <c r="G651" s="1895"/>
      <c r="H651" s="1895"/>
      <c r="I651" s="1895"/>
      <c r="J651" s="1895"/>
      <c r="K651" s="1895"/>
    </row>
    <row r="652" spans="1:11" ht="15.75" customHeight="1">
      <c r="A652" s="1895"/>
      <c r="B652" s="1895"/>
      <c r="C652" s="1895"/>
      <c r="D652" s="1895"/>
      <c r="E652" s="1895"/>
      <c r="F652" s="1895"/>
      <c r="G652" s="1895"/>
      <c r="H652" s="1895"/>
      <c r="I652" s="1895"/>
      <c r="J652" s="1895"/>
      <c r="K652" s="1895"/>
    </row>
    <row r="653" spans="1:11" ht="15.75" customHeight="1">
      <c r="A653" s="1895"/>
      <c r="B653" s="1895"/>
      <c r="C653" s="1895"/>
      <c r="D653" s="1895"/>
      <c r="E653" s="1895"/>
      <c r="F653" s="1895"/>
      <c r="G653" s="1895"/>
      <c r="H653" s="1895"/>
      <c r="I653" s="1895"/>
      <c r="J653" s="1895"/>
      <c r="K653" s="1895"/>
    </row>
    <row r="654" spans="1:11" ht="15.75" customHeight="1">
      <c r="A654" s="1895"/>
      <c r="B654" s="1895"/>
      <c r="C654" s="1895"/>
      <c r="D654" s="1895"/>
      <c r="E654" s="1895"/>
      <c r="F654" s="1895"/>
      <c r="G654" s="1895"/>
      <c r="H654" s="1895"/>
      <c r="I654" s="1895"/>
      <c r="J654" s="1895"/>
      <c r="K654" s="1895"/>
    </row>
    <row r="655" spans="1:11" ht="15.75" customHeight="1">
      <c r="A655" s="1895"/>
      <c r="B655" s="1895"/>
      <c r="C655" s="1895"/>
      <c r="D655" s="1895"/>
      <c r="E655" s="1895"/>
      <c r="F655" s="1895"/>
      <c r="G655" s="1895"/>
      <c r="H655" s="1895"/>
      <c r="I655" s="1895"/>
      <c r="J655" s="1895"/>
      <c r="K655" s="1895"/>
    </row>
    <row r="656" spans="1:11" ht="15.75" customHeight="1">
      <c r="A656" s="1895"/>
      <c r="B656" s="1895"/>
      <c r="C656" s="1895"/>
      <c r="D656" s="1895"/>
      <c r="E656" s="1895"/>
      <c r="F656" s="1895"/>
      <c r="G656" s="1895"/>
      <c r="H656" s="1895"/>
      <c r="I656" s="1895"/>
      <c r="J656" s="1895"/>
      <c r="K656" s="1895"/>
    </row>
    <row r="657" spans="1:11" ht="15.75" customHeight="1">
      <c r="A657" s="1895"/>
      <c r="B657" s="1895"/>
      <c r="C657" s="1895"/>
      <c r="D657" s="1895"/>
      <c r="E657" s="1895"/>
      <c r="F657" s="1895"/>
      <c r="G657" s="1895"/>
      <c r="H657" s="1895"/>
      <c r="I657" s="1895"/>
      <c r="J657" s="1895"/>
      <c r="K657" s="1895"/>
    </row>
    <row r="658" spans="1:11" ht="15.75" customHeight="1">
      <c r="A658" s="1895"/>
      <c r="B658" s="1895"/>
      <c r="C658" s="1895"/>
      <c r="D658" s="1895"/>
      <c r="E658" s="1895"/>
      <c r="F658" s="1895"/>
      <c r="G658" s="1895"/>
      <c r="H658" s="1895"/>
      <c r="I658" s="1895"/>
      <c r="J658" s="1895"/>
      <c r="K658" s="1895"/>
    </row>
    <row r="659" spans="1:11" ht="15.75" customHeight="1">
      <c r="A659" s="1895"/>
      <c r="B659" s="1895"/>
      <c r="C659" s="1895"/>
      <c r="D659" s="1895"/>
      <c r="E659" s="1895"/>
      <c r="F659" s="1895"/>
      <c r="G659" s="1895"/>
      <c r="H659" s="1895"/>
      <c r="I659" s="1895"/>
      <c r="J659" s="1895"/>
      <c r="K659" s="1895"/>
    </row>
    <row r="660" spans="1:11" ht="15.75" customHeight="1">
      <c r="A660" s="1895"/>
      <c r="B660" s="1895"/>
      <c r="C660" s="1895"/>
      <c r="D660" s="1895"/>
      <c r="E660" s="1895"/>
      <c r="F660" s="1895"/>
      <c r="G660" s="1895"/>
      <c r="H660" s="1895"/>
      <c r="I660" s="1895"/>
      <c r="J660" s="1895"/>
      <c r="K660" s="1895"/>
    </row>
    <row r="661" spans="1:11" ht="15.75" customHeight="1">
      <c r="A661" s="1895"/>
      <c r="B661" s="1895"/>
      <c r="C661" s="1895"/>
      <c r="D661" s="1895"/>
      <c r="E661" s="1895"/>
      <c r="F661" s="1895"/>
      <c r="G661" s="1895"/>
      <c r="H661" s="1895"/>
      <c r="I661" s="1895"/>
      <c r="J661" s="1895"/>
      <c r="K661" s="1895"/>
    </row>
    <row r="662" spans="1:11" ht="15.75" customHeight="1">
      <c r="A662" s="1895"/>
      <c r="B662" s="1895"/>
      <c r="C662" s="1895"/>
      <c r="D662" s="1895"/>
      <c r="E662" s="1895"/>
      <c r="F662" s="1895"/>
      <c r="G662" s="1895"/>
      <c r="H662" s="1895"/>
      <c r="I662" s="1895"/>
      <c r="J662" s="1895"/>
      <c r="K662" s="1895"/>
    </row>
    <row r="663" spans="1:11" ht="15.75" customHeight="1">
      <c r="A663" s="1895"/>
      <c r="B663" s="1895"/>
      <c r="C663" s="1895"/>
      <c r="D663" s="1895"/>
      <c r="E663" s="1895"/>
      <c r="F663" s="1895"/>
      <c r="G663" s="1895"/>
      <c r="H663" s="1895"/>
      <c r="I663" s="1895"/>
      <c r="J663" s="1895"/>
      <c r="K663" s="1895"/>
    </row>
    <row r="664" spans="1:11" ht="15.75" customHeight="1">
      <c r="A664" s="1895"/>
      <c r="B664" s="1895"/>
      <c r="C664" s="1895"/>
      <c r="D664" s="1895"/>
      <c r="E664" s="1895"/>
      <c r="F664" s="1895"/>
      <c r="G664" s="1895"/>
      <c r="H664" s="1895"/>
      <c r="I664" s="1895"/>
      <c r="J664" s="1895"/>
      <c r="K664" s="1895"/>
    </row>
    <row r="665" spans="1:11" ht="15.75" customHeight="1">
      <c r="A665" s="1895"/>
      <c r="B665" s="1895"/>
      <c r="C665" s="1895"/>
      <c r="D665" s="1895"/>
      <c r="E665" s="1895"/>
      <c r="F665" s="1895"/>
      <c r="G665" s="1895"/>
      <c r="H665" s="1895"/>
      <c r="I665" s="1895"/>
      <c r="J665" s="1895"/>
      <c r="K665" s="1895"/>
    </row>
    <row r="666" spans="1:11" ht="15.75" customHeight="1">
      <c r="A666" s="1895"/>
      <c r="B666" s="1895"/>
      <c r="C666" s="1895"/>
      <c r="D666" s="1895"/>
      <c r="E666" s="1895"/>
      <c r="F666" s="1895"/>
      <c r="G666" s="1895"/>
      <c r="H666" s="1895"/>
      <c r="I666" s="1895"/>
      <c r="J666" s="1895"/>
      <c r="K666" s="1895"/>
    </row>
    <row r="667" spans="1:11" ht="15.75" customHeight="1">
      <c r="A667" s="1895"/>
      <c r="B667" s="1895"/>
      <c r="C667" s="1895"/>
      <c r="D667" s="1895"/>
      <c r="E667" s="1895"/>
      <c r="F667" s="1895"/>
      <c r="G667" s="1895"/>
      <c r="H667" s="1895"/>
      <c r="I667" s="1895"/>
      <c r="J667" s="1895"/>
      <c r="K667" s="1895"/>
    </row>
    <row r="668" spans="1:11" ht="15.75" customHeight="1">
      <c r="A668" s="1895"/>
      <c r="B668" s="1895"/>
      <c r="C668" s="1895"/>
      <c r="D668" s="1895"/>
      <c r="E668" s="1895"/>
      <c r="F668" s="1895"/>
      <c r="G668" s="1895"/>
      <c r="H668" s="1895"/>
      <c r="I668" s="1895"/>
      <c r="J668" s="1895"/>
      <c r="K668" s="1895"/>
    </row>
    <row r="669" spans="1:11" ht="15.75" customHeight="1">
      <c r="A669" s="1895"/>
      <c r="B669" s="1895"/>
      <c r="C669" s="1895"/>
      <c r="D669" s="1895"/>
      <c r="E669" s="1895"/>
      <c r="F669" s="1895"/>
      <c r="G669" s="1895"/>
      <c r="H669" s="1895"/>
      <c r="I669" s="1895"/>
      <c r="J669" s="1895"/>
      <c r="K669" s="1895"/>
    </row>
    <row r="670" spans="1:11" ht="15.75" customHeight="1">
      <c r="A670" s="1895"/>
      <c r="B670" s="1895"/>
      <c r="C670" s="1895"/>
      <c r="D670" s="1895"/>
      <c r="E670" s="1895"/>
      <c r="F670" s="1895"/>
      <c r="G670" s="1895"/>
      <c r="H670" s="1895"/>
      <c r="I670" s="1895"/>
      <c r="J670" s="1895"/>
      <c r="K670" s="1895"/>
    </row>
    <row r="671" spans="1:11" ht="15.75" customHeight="1">
      <c r="A671" s="1895"/>
      <c r="B671" s="1895"/>
      <c r="C671" s="1895"/>
      <c r="D671" s="1895"/>
      <c r="E671" s="1895"/>
      <c r="F671" s="1895"/>
      <c r="G671" s="1895"/>
      <c r="H671" s="1895"/>
      <c r="I671" s="1895"/>
      <c r="J671" s="1895"/>
      <c r="K671" s="1895"/>
    </row>
    <row r="672" spans="1:11" ht="15.75" customHeight="1">
      <c r="A672" s="1895"/>
      <c r="B672" s="1895"/>
      <c r="C672" s="1895"/>
      <c r="D672" s="1895"/>
      <c r="E672" s="1895"/>
      <c r="F672" s="1895"/>
      <c r="G672" s="1895"/>
      <c r="H672" s="1895"/>
      <c r="I672" s="1895"/>
      <c r="J672" s="1895"/>
      <c r="K672" s="1895"/>
    </row>
    <row r="673" spans="1:11" ht="15.75" customHeight="1">
      <c r="A673" s="1895"/>
      <c r="B673" s="1895"/>
      <c r="C673" s="1895"/>
      <c r="D673" s="1895"/>
      <c r="E673" s="1895"/>
      <c r="F673" s="1895"/>
      <c r="G673" s="1895"/>
      <c r="H673" s="1895"/>
      <c r="I673" s="1895"/>
      <c r="J673" s="1895"/>
      <c r="K673" s="1895"/>
    </row>
    <row r="674" spans="1:11" ht="15.75" customHeight="1">
      <c r="A674" s="1895"/>
      <c r="B674" s="1895"/>
      <c r="C674" s="1895"/>
      <c r="D674" s="1895"/>
      <c r="E674" s="1895"/>
      <c r="F674" s="1895"/>
      <c r="G674" s="1895"/>
      <c r="H674" s="1895"/>
      <c r="I674" s="1895"/>
      <c r="J674" s="1895"/>
      <c r="K674" s="1895"/>
    </row>
    <row r="675" spans="1:11" ht="15.75" customHeight="1">
      <c r="A675" s="1895"/>
      <c r="B675" s="1895"/>
      <c r="C675" s="1895"/>
      <c r="D675" s="1895"/>
      <c r="E675" s="1895"/>
      <c r="F675" s="1895"/>
      <c r="G675" s="1895"/>
      <c r="H675" s="1895"/>
      <c r="I675" s="1895"/>
      <c r="J675" s="1895"/>
      <c r="K675" s="1895"/>
    </row>
    <row r="676" spans="1:11" ht="15.75" customHeight="1">
      <c r="A676" s="1895"/>
      <c r="B676" s="1895"/>
      <c r="C676" s="1895"/>
      <c r="D676" s="1895"/>
      <c r="E676" s="1895"/>
      <c r="F676" s="1895"/>
      <c r="G676" s="1895"/>
      <c r="H676" s="1895"/>
      <c r="I676" s="1895"/>
      <c r="J676" s="1895"/>
      <c r="K676" s="1895"/>
    </row>
    <row r="677" spans="1:11" ht="15.75" customHeight="1">
      <c r="A677" s="1895"/>
      <c r="B677" s="1895"/>
      <c r="C677" s="1895"/>
      <c r="D677" s="1895"/>
      <c r="E677" s="1895"/>
      <c r="F677" s="1895"/>
      <c r="G677" s="1895"/>
      <c r="H677" s="1895"/>
      <c r="I677" s="1895"/>
      <c r="J677" s="1895"/>
      <c r="K677" s="1895"/>
    </row>
    <row r="678" spans="1:11" ht="15.75" customHeight="1">
      <c r="A678" s="1895"/>
      <c r="B678" s="1895"/>
      <c r="C678" s="1895"/>
      <c r="D678" s="1895"/>
      <c r="E678" s="1895"/>
      <c r="F678" s="1895"/>
      <c r="G678" s="1895"/>
      <c r="H678" s="1895"/>
      <c r="I678" s="1895"/>
      <c r="J678" s="1895"/>
      <c r="K678" s="1895"/>
    </row>
    <row r="679" spans="1:11" ht="15.75" customHeight="1">
      <c r="A679" s="1895"/>
      <c r="B679" s="1895"/>
      <c r="C679" s="1895"/>
      <c r="D679" s="1895"/>
      <c r="E679" s="1895"/>
      <c r="F679" s="1895"/>
      <c r="G679" s="1895"/>
      <c r="H679" s="1895"/>
      <c r="I679" s="1895"/>
      <c r="J679" s="1895"/>
      <c r="K679" s="1895"/>
    </row>
    <row r="680" spans="1:11" ht="15.75" customHeight="1">
      <c r="A680" s="1895"/>
      <c r="B680" s="1895"/>
      <c r="C680" s="1895"/>
      <c r="D680" s="1895"/>
      <c r="E680" s="1895"/>
      <c r="F680" s="1895"/>
      <c r="G680" s="1895"/>
      <c r="H680" s="1895"/>
      <c r="I680" s="1895"/>
      <c r="J680" s="1895"/>
      <c r="K680" s="1895"/>
    </row>
    <row r="681" spans="1:11" ht="15.75" customHeight="1">
      <c r="A681" s="1895"/>
      <c r="B681" s="1895"/>
      <c r="C681" s="1895"/>
      <c r="D681" s="1895"/>
      <c r="E681" s="1895"/>
      <c r="F681" s="1895"/>
      <c r="G681" s="1895"/>
      <c r="H681" s="1895"/>
      <c r="I681" s="1895"/>
      <c r="J681" s="1895"/>
      <c r="K681" s="1895"/>
    </row>
    <row r="682" spans="1:11" ht="15.75" customHeight="1">
      <c r="A682" s="1895"/>
      <c r="B682" s="1895"/>
      <c r="C682" s="1895"/>
      <c r="D682" s="1895"/>
      <c r="E682" s="1895"/>
      <c r="F682" s="1895"/>
      <c r="G682" s="1895"/>
      <c r="H682" s="1895"/>
      <c r="I682" s="1895"/>
      <c r="J682" s="1895"/>
      <c r="K682" s="1895"/>
    </row>
    <row r="683" spans="1:11" ht="15.75" customHeight="1">
      <c r="A683" s="1895"/>
      <c r="B683" s="1895"/>
      <c r="C683" s="1895"/>
      <c r="D683" s="1895"/>
      <c r="E683" s="1895"/>
      <c r="F683" s="1895"/>
      <c r="G683" s="1895"/>
      <c r="H683" s="1895"/>
      <c r="I683" s="1895"/>
      <c r="J683" s="1895"/>
      <c r="K683" s="1895"/>
    </row>
    <row r="684" spans="1:11" ht="15.75" customHeight="1">
      <c r="A684" s="1895"/>
      <c r="B684" s="1895"/>
      <c r="C684" s="1895"/>
      <c r="D684" s="1895"/>
      <c r="E684" s="1895"/>
      <c r="F684" s="1895"/>
      <c r="G684" s="1895"/>
      <c r="H684" s="1895"/>
      <c r="I684" s="1895"/>
      <c r="J684" s="1895"/>
      <c r="K684" s="1895"/>
    </row>
    <row r="685" spans="1:11" ht="15.75" customHeight="1">
      <c r="A685" s="1895"/>
      <c r="B685" s="1895"/>
      <c r="C685" s="1895"/>
      <c r="D685" s="1895"/>
      <c r="E685" s="1895"/>
      <c r="F685" s="1895"/>
      <c r="G685" s="1895"/>
      <c r="H685" s="1895"/>
      <c r="I685" s="1895"/>
      <c r="J685" s="1895"/>
      <c r="K685" s="1895"/>
    </row>
    <row r="686" spans="1:11" ht="15.75" customHeight="1">
      <c r="A686" s="1895"/>
      <c r="B686" s="1895"/>
      <c r="C686" s="1895"/>
      <c r="D686" s="1895"/>
      <c r="E686" s="1895"/>
      <c r="F686" s="1895"/>
      <c r="G686" s="1895"/>
      <c r="H686" s="1895"/>
      <c r="I686" s="1895"/>
      <c r="J686" s="1895"/>
      <c r="K686" s="1895"/>
    </row>
    <row r="687" spans="1:11" ht="15.75" customHeight="1">
      <c r="A687" s="1895"/>
      <c r="B687" s="1895"/>
      <c r="C687" s="1895"/>
      <c r="D687" s="1895"/>
      <c r="E687" s="1895"/>
      <c r="F687" s="1895"/>
      <c r="G687" s="1895"/>
      <c r="H687" s="1895"/>
      <c r="I687" s="1895"/>
      <c r="J687" s="1895"/>
      <c r="K687" s="1895"/>
    </row>
    <row r="688" spans="1:11" ht="15.75" customHeight="1">
      <c r="A688" s="1895"/>
      <c r="B688" s="1895"/>
      <c r="C688" s="1895"/>
      <c r="D688" s="1895"/>
      <c r="E688" s="1895"/>
      <c r="F688" s="1895"/>
      <c r="G688" s="1895"/>
      <c r="H688" s="1895"/>
      <c r="I688" s="1895"/>
      <c r="J688" s="1895"/>
      <c r="K688" s="1895"/>
    </row>
    <row r="689" spans="1:11" ht="15.75" customHeight="1">
      <c r="A689" s="1895"/>
      <c r="B689" s="1895"/>
      <c r="C689" s="1895"/>
      <c r="D689" s="1895"/>
      <c r="E689" s="1895"/>
      <c r="F689" s="1895"/>
      <c r="G689" s="1895"/>
      <c r="H689" s="1895"/>
      <c r="I689" s="1895"/>
      <c r="J689" s="1895"/>
      <c r="K689" s="1895"/>
    </row>
    <row r="690" spans="1:11" ht="15.75" customHeight="1">
      <c r="A690" s="1895"/>
      <c r="B690" s="1895"/>
      <c r="C690" s="1895"/>
      <c r="D690" s="1895"/>
      <c r="E690" s="1895"/>
      <c r="F690" s="1895"/>
      <c r="G690" s="1895"/>
      <c r="H690" s="1895"/>
      <c r="I690" s="1895"/>
      <c r="J690" s="1895"/>
      <c r="K690" s="1895"/>
    </row>
    <row r="691" spans="1:11" ht="15.75" customHeight="1">
      <c r="A691" s="1895"/>
      <c r="B691" s="1895"/>
      <c r="C691" s="1895"/>
      <c r="D691" s="1895"/>
      <c r="E691" s="1895"/>
      <c r="F691" s="1895"/>
      <c r="G691" s="1895"/>
      <c r="H691" s="1895"/>
      <c r="I691" s="1895"/>
      <c r="J691" s="1895"/>
      <c r="K691" s="1895"/>
    </row>
    <row r="692" spans="1:11" ht="15.75" customHeight="1">
      <c r="A692" s="1895"/>
      <c r="B692" s="1895"/>
      <c r="C692" s="1895"/>
      <c r="D692" s="1895"/>
      <c r="E692" s="1895"/>
      <c r="F692" s="1895"/>
      <c r="G692" s="1895"/>
      <c r="H692" s="1895"/>
      <c r="I692" s="1895"/>
      <c r="J692" s="1895"/>
      <c r="K692" s="1895"/>
    </row>
    <row r="693" spans="1:11" ht="15.75" customHeight="1">
      <c r="A693" s="1895"/>
      <c r="B693" s="1895"/>
      <c r="C693" s="1895"/>
      <c r="D693" s="1895"/>
      <c r="E693" s="1895"/>
      <c r="F693" s="1895"/>
      <c r="G693" s="1895"/>
      <c r="H693" s="1895"/>
      <c r="I693" s="1895"/>
      <c r="J693" s="1895"/>
      <c r="K693" s="1895"/>
    </row>
    <row r="694" spans="1:11" ht="15.75" customHeight="1">
      <c r="A694" s="1895"/>
      <c r="B694" s="1895"/>
      <c r="C694" s="1895"/>
      <c r="D694" s="1895"/>
      <c r="E694" s="1895"/>
      <c r="F694" s="1895"/>
      <c r="G694" s="1895"/>
      <c r="H694" s="1895"/>
      <c r="I694" s="1895"/>
      <c r="J694" s="1895"/>
      <c r="K694" s="1895"/>
    </row>
    <row r="695" spans="1:11" ht="15.75" customHeight="1">
      <c r="A695" s="1895"/>
      <c r="B695" s="1895"/>
      <c r="C695" s="1895"/>
      <c r="D695" s="1895"/>
      <c r="E695" s="1895"/>
      <c r="F695" s="1895"/>
      <c r="G695" s="1895"/>
      <c r="H695" s="1895"/>
      <c r="I695" s="1895"/>
      <c r="J695" s="1895"/>
      <c r="K695" s="1895"/>
    </row>
    <row r="696" spans="1:11" ht="15.75" customHeight="1">
      <c r="A696" s="1895"/>
      <c r="B696" s="1895"/>
      <c r="C696" s="1895"/>
      <c r="D696" s="1895"/>
      <c r="E696" s="1895"/>
      <c r="F696" s="1895"/>
      <c r="G696" s="1895"/>
      <c r="H696" s="1895"/>
      <c r="I696" s="1895"/>
      <c r="J696" s="1895"/>
      <c r="K696" s="1895"/>
    </row>
    <row r="697" spans="1:11" ht="15.75" customHeight="1">
      <c r="A697" s="1895"/>
      <c r="B697" s="1895"/>
      <c r="C697" s="1895"/>
      <c r="D697" s="1895"/>
      <c r="E697" s="1895"/>
      <c r="F697" s="1895"/>
      <c r="G697" s="1895"/>
      <c r="H697" s="1895"/>
      <c r="I697" s="1895"/>
      <c r="J697" s="1895"/>
      <c r="K697" s="1895"/>
    </row>
    <row r="698" spans="1:11" ht="15.75" customHeight="1">
      <c r="A698" s="1895"/>
      <c r="B698" s="1895"/>
      <c r="C698" s="1895"/>
      <c r="D698" s="1895"/>
      <c r="E698" s="1895"/>
      <c r="F698" s="1895"/>
      <c r="G698" s="1895"/>
      <c r="H698" s="1895"/>
      <c r="I698" s="1895"/>
      <c r="J698" s="1895"/>
      <c r="K698" s="1895"/>
    </row>
    <row r="699" spans="1:11" ht="15.75" customHeight="1">
      <c r="A699" s="1895"/>
      <c r="B699" s="1895"/>
      <c r="C699" s="1895"/>
      <c r="D699" s="1895"/>
      <c r="E699" s="1895"/>
      <c r="F699" s="1895"/>
      <c r="G699" s="1895"/>
      <c r="H699" s="1895"/>
      <c r="I699" s="1895"/>
      <c r="J699" s="1895"/>
      <c r="K699" s="1895"/>
    </row>
    <row r="700" spans="1:11" ht="15.75" customHeight="1">
      <c r="A700" s="1895"/>
      <c r="B700" s="1895"/>
      <c r="C700" s="1895"/>
      <c r="D700" s="1895"/>
      <c r="E700" s="1895"/>
      <c r="F700" s="1895"/>
      <c r="G700" s="1895"/>
      <c r="H700" s="1895"/>
      <c r="I700" s="1895"/>
      <c r="J700" s="1895"/>
      <c r="K700" s="1895"/>
    </row>
    <row r="701" spans="1:11" ht="15.75" customHeight="1">
      <c r="A701" s="1895"/>
      <c r="B701" s="1895"/>
      <c r="C701" s="1895"/>
      <c r="D701" s="1895"/>
      <c r="E701" s="1895"/>
      <c r="F701" s="1895"/>
      <c r="G701" s="1895"/>
      <c r="H701" s="1895"/>
      <c r="I701" s="1895"/>
      <c r="J701" s="1895"/>
      <c r="K701" s="1895"/>
    </row>
    <row r="702" spans="1:11" ht="15.75" customHeight="1">
      <c r="A702" s="1895"/>
      <c r="B702" s="1895"/>
      <c r="C702" s="1895"/>
      <c r="D702" s="1895"/>
      <c r="E702" s="1895"/>
      <c r="F702" s="1895"/>
      <c r="G702" s="1895"/>
      <c r="H702" s="1895"/>
      <c r="I702" s="1895"/>
      <c r="J702" s="1895"/>
      <c r="K702" s="1895"/>
    </row>
    <row r="703" spans="1:11" ht="15.75" customHeight="1">
      <c r="A703" s="1895"/>
      <c r="B703" s="1895"/>
      <c r="C703" s="1895"/>
      <c r="D703" s="1895"/>
      <c r="E703" s="1895"/>
      <c r="F703" s="1895"/>
      <c r="G703" s="1895"/>
      <c r="H703" s="1895"/>
      <c r="I703" s="1895"/>
      <c r="J703" s="1895"/>
      <c r="K703" s="1895"/>
    </row>
    <row r="704" spans="1:11" ht="15.75" customHeight="1">
      <c r="A704" s="1895"/>
      <c r="B704" s="1895"/>
      <c r="C704" s="1895"/>
      <c r="D704" s="1895"/>
      <c r="E704" s="1895"/>
      <c r="F704" s="1895"/>
      <c r="G704" s="1895"/>
      <c r="H704" s="1895"/>
      <c r="I704" s="1895"/>
      <c r="J704" s="1895"/>
      <c r="K704" s="1895"/>
    </row>
    <row r="705" spans="1:11" ht="15.75" customHeight="1">
      <c r="A705" s="1895"/>
      <c r="B705" s="1895"/>
      <c r="C705" s="1895"/>
      <c r="D705" s="1895"/>
      <c r="E705" s="1895"/>
      <c r="F705" s="1895"/>
      <c r="G705" s="1895"/>
      <c r="H705" s="1895"/>
      <c r="I705" s="1895"/>
      <c r="J705" s="1895"/>
      <c r="K705" s="1895"/>
    </row>
    <row r="706" spans="1:11" ht="15.75" customHeight="1">
      <c r="A706" s="1895"/>
      <c r="B706" s="1895"/>
      <c r="C706" s="1895"/>
      <c r="D706" s="1895"/>
      <c r="E706" s="1895"/>
      <c r="F706" s="1895"/>
      <c r="G706" s="1895"/>
      <c r="H706" s="1895"/>
      <c r="I706" s="1895"/>
      <c r="J706" s="1895"/>
      <c r="K706" s="1895"/>
    </row>
    <row r="707" spans="1:11" ht="15.75" customHeight="1">
      <c r="A707" s="1895"/>
      <c r="B707" s="1895"/>
      <c r="C707" s="1895"/>
      <c r="D707" s="1895"/>
      <c r="E707" s="1895"/>
      <c r="F707" s="1895"/>
      <c r="G707" s="1895"/>
      <c r="H707" s="1895"/>
      <c r="I707" s="1895"/>
      <c r="J707" s="1895"/>
      <c r="K707" s="1895"/>
    </row>
    <row r="708" spans="1:11" ht="15.75" customHeight="1">
      <c r="A708" s="1895"/>
      <c r="B708" s="1895"/>
      <c r="C708" s="1895"/>
      <c r="D708" s="1895"/>
      <c r="E708" s="1895"/>
      <c r="F708" s="1895"/>
      <c r="G708" s="1895"/>
      <c r="H708" s="1895"/>
      <c r="I708" s="1895"/>
      <c r="J708" s="1895"/>
      <c r="K708" s="1895"/>
    </row>
    <row r="709" spans="1:11" ht="15.75" customHeight="1">
      <c r="A709" s="1895"/>
      <c r="B709" s="1895"/>
      <c r="C709" s="1895"/>
      <c r="D709" s="1895"/>
      <c r="E709" s="1895"/>
      <c r="F709" s="1895"/>
      <c r="G709" s="1895"/>
      <c r="H709" s="1895"/>
      <c r="I709" s="1895"/>
      <c r="J709" s="1895"/>
      <c r="K709" s="1895"/>
    </row>
    <row r="710" spans="1:11" ht="15.75" customHeight="1">
      <c r="A710" s="1895"/>
      <c r="B710" s="1895"/>
      <c r="C710" s="1895"/>
      <c r="D710" s="1895"/>
      <c r="E710" s="1895"/>
      <c r="F710" s="1895"/>
      <c r="G710" s="1895"/>
      <c r="H710" s="1895"/>
      <c r="I710" s="1895"/>
      <c r="J710" s="1895"/>
      <c r="K710" s="1895"/>
    </row>
    <row r="711" spans="1:11" ht="15.75" customHeight="1">
      <c r="A711" s="1895"/>
      <c r="B711" s="1895"/>
      <c r="C711" s="1895"/>
      <c r="D711" s="1895"/>
      <c r="E711" s="1895"/>
      <c r="F711" s="1895"/>
      <c r="G711" s="1895"/>
      <c r="H711" s="1895"/>
      <c r="I711" s="1895"/>
      <c r="J711" s="1895"/>
      <c r="K711" s="1895"/>
    </row>
    <row r="712" spans="1:11" ht="15.75" customHeight="1">
      <c r="A712" s="1895"/>
      <c r="B712" s="1895"/>
      <c r="C712" s="1895"/>
      <c r="D712" s="1895"/>
      <c r="E712" s="1895"/>
      <c r="F712" s="1895"/>
      <c r="G712" s="1895"/>
      <c r="H712" s="1895"/>
      <c r="I712" s="1895"/>
      <c r="J712" s="1895"/>
      <c r="K712" s="1895"/>
    </row>
    <row r="713" spans="1:11" ht="15.75" customHeight="1">
      <c r="A713" s="1895"/>
      <c r="B713" s="1895"/>
      <c r="C713" s="1895"/>
      <c r="D713" s="1895"/>
      <c r="E713" s="1895"/>
      <c r="F713" s="1895"/>
      <c r="G713" s="1895"/>
      <c r="H713" s="1895"/>
      <c r="I713" s="1895"/>
      <c r="J713" s="1895"/>
      <c r="K713" s="1895"/>
    </row>
    <row r="714" spans="1:11" ht="15.75" customHeight="1">
      <c r="A714" s="1895"/>
      <c r="B714" s="1895"/>
      <c r="C714" s="1895"/>
      <c r="D714" s="1895"/>
      <c r="E714" s="1895"/>
      <c r="F714" s="1895"/>
      <c r="G714" s="1895"/>
      <c r="H714" s="1895"/>
      <c r="I714" s="1895"/>
      <c r="J714" s="1895"/>
      <c r="K714" s="1895"/>
    </row>
    <row r="715" spans="1:11" ht="15.75" customHeight="1">
      <c r="A715" s="1895"/>
      <c r="B715" s="1895"/>
      <c r="C715" s="1895"/>
      <c r="D715" s="1895"/>
      <c r="E715" s="1895"/>
      <c r="F715" s="1895"/>
      <c r="G715" s="1895"/>
      <c r="H715" s="1895"/>
      <c r="I715" s="1895"/>
      <c r="J715" s="1895"/>
      <c r="K715" s="1895"/>
    </row>
    <row r="716" spans="1:11" ht="15.75" customHeight="1">
      <c r="A716" s="1895"/>
      <c r="B716" s="1895"/>
      <c r="C716" s="1895"/>
      <c r="D716" s="1895"/>
      <c r="E716" s="1895"/>
      <c r="F716" s="1895"/>
      <c r="G716" s="1895"/>
      <c r="H716" s="1895"/>
      <c r="I716" s="1895"/>
      <c r="J716" s="1895"/>
      <c r="K716" s="1895"/>
    </row>
    <row r="717" spans="1:11" ht="15.75" customHeight="1">
      <c r="A717" s="1895"/>
      <c r="B717" s="1895"/>
      <c r="C717" s="1895"/>
      <c r="D717" s="1895"/>
      <c r="E717" s="1895"/>
      <c r="F717" s="1895"/>
      <c r="G717" s="1895"/>
      <c r="H717" s="1895"/>
      <c r="I717" s="1895"/>
      <c r="J717" s="1895"/>
      <c r="K717" s="1895"/>
    </row>
    <row r="718" spans="1:11" ht="15.75" customHeight="1">
      <c r="A718" s="1895"/>
      <c r="B718" s="1895"/>
      <c r="C718" s="1895"/>
      <c r="D718" s="1895"/>
      <c r="E718" s="1895"/>
      <c r="F718" s="1895"/>
      <c r="G718" s="1895"/>
      <c r="H718" s="1895"/>
      <c r="I718" s="1895"/>
      <c r="J718" s="1895"/>
      <c r="K718" s="1895"/>
    </row>
    <row r="719" spans="1:11" ht="15.75" customHeight="1">
      <c r="A719" s="1895"/>
      <c r="B719" s="1895"/>
      <c r="C719" s="1895"/>
      <c r="D719" s="1895"/>
      <c r="E719" s="1895"/>
      <c r="F719" s="1895"/>
      <c r="G719" s="1895"/>
      <c r="H719" s="1895"/>
      <c r="I719" s="1895"/>
      <c r="J719" s="1895"/>
      <c r="K719" s="1895"/>
    </row>
    <row r="720" spans="1:11" ht="15.75" customHeight="1">
      <c r="A720" s="1895"/>
      <c r="B720" s="1895"/>
      <c r="C720" s="1895"/>
      <c r="D720" s="1895"/>
      <c r="E720" s="1895"/>
      <c r="F720" s="1895"/>
      <c r="G720" s="1895"/>
      <c r="H720" s="1895"/>
      <c r="I720" s="1895"/>
      <c r="J720" s="1895"/>
      <c r="K720" s="1895"/>
    </row>
    <row r="721" spans="1:11" ht="15.75" customHeight="1">
      <c r="A721" s="1895"/>
      <c r="B721" s="1895"/>
      <c r="C721" s="1895"/>
      <c r="D721" s="1895"/>
      <c r="E721" s="1895"/>
      <c r="F721" s="1895"/>
      <c r="G721" s="1895"/>
      <c r="H721" s="1895"/>
      <c r="I721" s="1895"/>
      <c r="J721" s="1895"/>
      <c r="K721" s="1895"/>
    </row>
    <row r="722" spans="1:11" ht="15.75" customHeight="1">
      <c r="A722" s="1895"/>
      <c r="B722" s="1895"/>
      <c r="C722" s="1895"/>
      <c r="D722" s="1895"/>
      <c r="E722" s="1895"/>
      <c r="F722" s="1895"/>
      <c r="G722" s="1895"/>
      <c r="H722" s="1895"/>
      <c r="I722" s="1895"/>
      <c r="J722" s="1895"/>
      <c r="K722" s="1895"/>
    </row>
    <row r="723" spans="1:11" ht="15.75" customHeight="1">
      <c r="A723" s="1895"/>
      <c r="B723" s="1895"/>
      <c r="C723" s="1895"/>
      <c r="D723" s="1895"/>
      <c r="E723" s="1895"/>
      <c r="F723" s="1895"/>
      <c r="G723" s="1895"/>
      <c r="H723" s="1895"/>
      <c r="I723" s="1895"/>
      <c r="J723" s="1895"/>
      <c r="K723" s="1895"/>
    </row>
    <row r="724" spans="1:11" ht="15.75" customHeight="1">
      <c r="A724" s="1895"/>
      <c r="B724" s="1895"/>
      <c r="C724" s="1895"/>
      <c r="D724" s="1895"/>
      <c r="E724" s="1895"/>
      <c r="F724" s="1895"/>
      <c r="G724" s="1895"/>
      <c r="H724" s="1895"/>
      <c r="I724" s="1895"/>
      <c r="J724" s="1895"/>
      <c r="K724" s="1895"/>
    </row>
    <row r="725" spans="1:11" ht="15.75" customHeight="1">
      <c r="A725" s="1895"/>
      <c r="B725" s="1895"/>
      <c r="C725" s="1895"/>
      <c r="D725" s="1895"/>
      <c r="E725" s="1895"/>
      <c r="F725" s="1895"/>
      <c r="G725" s="1895"/>
      <c r="H725" s="1895"/>
      <c r="I725" s="1895"/>
      <c r="J725" s="1895"/>
      <c r="K725" s="1895"/>
    </row>
    <row r="726" spans="1:11" ht="15.75" customHeight="1">
      <c r="A726" s="1895"/>
      <c r="B726" s="1895"/>
      <c r="C726" s="1895"/>
      <c r="D726" s="1895"/>
      <c r="E726" s="1895"/>
      <c r="F726" s="1895"/>
      <c r="G726" s="1895"/>
      <c r="H726" s="1895"/>
      <c r="I726" s="1895"/>
      <c r="J726" s="1895"/>
      <c r="K726" s="1895"/>
    </row>
    <row r="727" spans="1:11" ht="15.75" customHeight="1">
      <c r="A727" s="1895"/>
      <c r="B727" s="1895"/>
      <c r="C727" s="1895"/>
      <c r="D727" s="1895"/>
      <c r="E727" s="1895"/>
      <c r="F727" s="1895"/>
      <c r="G727" s="1895"/>
      <c r="H727" s="1895"/>
      <c r="I727" s="1895"/>
      <c r="J727" s="1895"/>
      <c r="K727" s="1895"/>
    </row>
    <row r="728" spans="1:11" ht="15.75" customHeight="1">
      <c r="A728" s="1895"/>
      <c r="B728" s="1895"/>
      <c r="C728" s="1895"/>
      <c r="D728" s="1895"/>
      <c r="E728" s="1895"/>
      <c r="F728" s="1895"/>
      <c r="G728" s="1895"/>
      <c r="H728" s="1895"/>
      <c r="I728" s="1895"/>
      <c r="J728" s="1895"/>
      <c r="K728" s="1895"/>
    </row>
    <row r="729" spans="1:11" ht="15.75" customHeight="1">
      <c r="A729" s="1895"/>
      <c r="B729" s="1895"/>
      <c r="C729" s="1895"/>
      <c r="D729" s="1895"/>
      <c r="E729" s="1895"/>
      <c r="F729" s="1895"/>
      <c r="G729" s="1895"/>
      <c r="H729" s="1895"/>
      <c r="I729" s="1895"/>
      <c r="J729" s="1895"/>
      <c r="K729" s="1895"/>
    </row>
    <row r="730" spans="1:11" ht="15.75" customHeight="1">
      <c r="A730" s="1895"/>
      <c r="B730" s="1895"/>
      <c r="C730" s="1895"/>
      <c r="D730" s="1895"/>
      <c r="E730" s="1895"/>
      <c r="F730" s="1895"/>
      <c r="G730" s="1895"/>
      <c r="H730" s="1895"/>
      <c r="I730" s="1895"/>
      <c r="J730" s="1895"/>
      <c r="K730" s="1895"/>
    </row>
    <row r="731" spans="1:11" ht="15.75" customHeight="1">
      <c r="A731" s="1895"/>
      <c r="B731" s="1895"/>
      <c r="C731" s="1895"/>
      <c r="D731" s="1895"/>
      <c r="E731" s="1895"/>
      <c r="F731" s="1895"/>
      <c r="G731" s="1895"/>
      <c r="H731" s="1895"/>
      <c r="I731" s="1895"/>
      <c r="J731" s="1895"/>
      <c r="K731" s="1895"/>
    </row>
    <row r="732" spans="1:11" ht="15.75" customHeight="1">
      <c r="A732" s="1895"/>
      <c r="B732" s="1895"/>
      <c r="C732" s="1895"/>
      <c r="D732" s="1895"/>
      <c r="E732" s="1895"/>
      <c r="F732" s="1895"/>
      <c r="G732" s="1895"/>
      <c r="H732" s="1895"/>
      <c r="I732" s="1895"/>
      <c r="J732" s="1895"/>
      <c r="K732" s="1895"/>
    </row>
    <row r="733" spans="1:11" ht="15.75" customHeight="1">
      <c r="A733" s="1895"/>
      <c r="B733" s="1895"/>
      <c r="C733" s="1895"/>
      <c r="D733" s="1895"/>
      <c r="E733" s="1895"/>
      <c r="F733" s="1895"/>
      <c r="G733" s="1895"/>
      <c r="H733" s="1895"/>
      <c r="I733" s="1895"/>
      <c r="J733" s="1895"/>
      <c r="K733" s="1895"/>
    </row>
    <row r="734" spans="1:11" ht="15.75" customHeight="1">
      <c r="A734" s="1895"/>
      <c r="B734" s="1895"/>
      <c r="C734" s="1895"/>
      <c r="D734" s="1895"/>
      <c r="E734" s="1895"/>
      <c r="F734" s="1895"/>
      <c r="G734" s="1895"/>
      <c r="H734" s="1895"/>
      <c r="I734" s="1895"/>
      <c r="J734" s="1895"/>
      <c r="K734" s="1895"/>
    </row>
    <row r="735" spans="1:11" ht="15.75" customHeight="1">
      <c r="A735" s="1895"/>
      <c r="B735" s="1895"/>
      <c r="C735" s="1895"/>
      <c r="D735" s="1895"/>
      <c r="E735" s="1895"/>
      <c r="F735" s="1895"/>
      <c r="G735" s="1895"/>
      <c r="H735" s="1895"/>
      <c r="I735" s="1895"/>
      <c r="J735" s="1895"/>
      <c r="K735" s="1895"/>
    </row>
    <row r="736" spans="1:11" ht="15.75" customHeight="1">
      <c r="A736" s="1895"/>
      <c r="B736" s="1895"/>
      <c r="C736" s="1895"/>
      <c r="D736" s="1895"/>
      <c r="E736" s="1895"/>
      <c r="F736" s="1895"/>
      <c r="G736" s="1895"/>
      <c r="H736" s="1895"/>
      <c r="I736" s="1895"/>
      <c r="J736" s="1895"/>
      <c r="K736" s="1895"/>
    </row>
    <row r="737" spans="1:11" ht="15.75" customHeight="1">
      <c r="A737" s="1895"/>
      <c r="B737" s="1895"/>
      <c r="C737" s="1895"/>
      <c r="D737" s="1895"/>
      <c r="E737" s="1895"/>
      <c r="F737" s="1895"/>
      <c r="G737" s="1895"/>
      <c r="H737" s="1895"/>
      <c r="I737" s="1895"/>
      <c r="J737" s="1895"/>
      <c r="K737" s="1895"/>
    </row>
    <row r="738" spans="1:11" ht="15.75" customHeight="1">
      <c r="A738" s="1895"/>
      <c r="B738" s="1895"/>
      <c r="C738" s="1895"/>
      <c r="D738" s="1895"/>
      <c r="E738" s="1895"/>
      <c r="F738" s="1895"/>
      <c r="G738" s="1895"/>
      <c r="H738" s="1895"/>
      <c r="I738" s="1895"/>
      <c r="J738" s="1895"/>
      <c r="K738" s="1895"/>
    </row>
    <row r="739" spans="1:11" ht="15.75" customHeight="1">
      <c r="A739" s="1895"/>
      <c r="B739" s="1895"/>
      <c r="C739" s="1895"/>
      <c r="D739" s="1895"/>
      <c r="E739" s="1895"/>
      <c r="F739" s="1895"/>
      <c r="G739" s="1895"/>
      <c r="H739" s="1895"/>
      <c r="I739" s="1895"/>
      <c r="J739" s="1895"/>
      <c r="K739" s="1895"/>
    </row>
    <row r="740" spans="1:11" ht="15.75" customHeight="1">
      <c r="A740" s="1895"/>
      <c r="B740" s="1895"/>
      <c r="C740" s="1895"/>
      <c r="D740" s="1895"/>
      <c r="E740" s="1895"/>
      <c r="F740" s="1895"/>
      <c r="G740" s="1895"/>
      <c r="H740" s="1895"/>
      <c r="I740" s="1895"/>
      <c r="J740" s="1895"/>
      <c r="K740" s="1895"/>
    </row>
    <row r="741" spans="1:11" ht="15.75" customHeight="1">
      <c r="A741" s="1895"/>
      <c r="B741" s="1895"/>
      <c r="C741" s="1895"/>
      <c r="D741" s="1895"/>
      <c r="E741" s="1895"/>
      <c r="F741" s="1895"/>
      <c r="G741" s="1895"/>
      <c r="H741" s="1895"/>
      <c r="I741" s="1895"/>
      <c r="J741" s="1895"/>
      <c r="K741" s="1895"/>
    </row>
    <row r="742" spans="1:11" ht="15.75" customHeight="1">
      <c r="A742" s="1895"/>
      <c r="B742" s="1895"/>
      <c r="C742" s="1895"/>
      <c r="D742" s="1895"/>
      <c r="E742" s="1895"/>
      <c r="F742" s="1895"/>
      <c r="G742" s="1895"/>
      <c r="H742" s="1895"/>
      <c r="I742" s="1895"/>
      <c r="J742" s="1895"/>
      <c r="K742" s="1895"/>
    </row>
    <row r="743" spans="1:11" ht="15.75" customHeight="1">
      <c r="A743" s="1895"/>
      <c r="B743" s="1895"/>
      <c r="C743" s="1895"/>
      <c r="D743" s="1895"/>
      <c r="E743" s="1895"/>
      <c r="F743" s="1895"/>
      <c r="G743" s="1895"/>
      <c r="H743" s="1895"/>
      <c r="I743" s="1895"/>
      <c r="J743" s="1895"/>
      <c r="K743" s="1895"/>
    </row>
    <row r="744" spans="1:11" ht="15.75" customHeight="1">
      <c r="A744" s="1895"/>
      <c r="B744" s="1895"/>
      <c r="C744" s="1895"/>
      <c r="D744" s="1895"/>
      <c r="E744" s="1895"/>
      <c r="F744" s="1895"/>
      <c r="G744" s="1895"/>
      <c r="H744" s="1895"/>
      <c r="I744" s="1895"/>
      <c r="J744" s="1895"/>
      <c r="K744" s="1895"/>
    </row>
    <row r="745" spans="1:11" ht="15.75" customHeight="1">
      <c r="A745" s="1895"/>
      <c r="B745" s="1895"/>
      <c r="C745" s="1895"/>
      <c r="D745" s="1895"/>
      <c r="E745" s="1895"/>
      <c r="F745" s="1895"/>
      <c r="G745" s="1895"/>
      <c r="H745" s="1895"/>
      <c r="I745" s="1895"/>
      <c r="J745" s="1895"/>
      <c r="K745" s="1895"/>
    </row>
    <row r="746" spans="1:11" ht="15.75" customHeight="1">
      <c r="A746" s="1895"/>
      <c r="B746" s="1895"/>
      <c r="C746" s="1895"/>
      <c r="D746" s="1895"/>
      <c r="E746" s="1895"/>
      <c r="F746" s="1895"/>
      <c r="G746" s="1895"/>
      <c r="H746" s="1895"/>
      <c r="I746" s="1895"/>
      <c r="J746" s="1895"/>
      <c r="K746" s="1895"/>
    </row>
    <row r="747" spans="1:11" ht="15.75" customHeight="1">
      <c r="A747" s="1895"/>
      <c r="B747" s="1895"/>
      <c r="C747" s="1895"/>
      <c r="D747" s="1895"/>
      <c r="E747" s="1895"/>
      <c r="F747" s="1895"/>
      <c r="G747" s="1895"/>
      <c r="H747" s="1895"/>
      <c r="I747" s="1895"/>
      <c r="J747" s="1895"/>
      <c r="K747" s="1895"/>
    </row>
    <row r="748" spans="1:11" ht="15.75" customHeight="1">
      <c r="A748" s="1895"/>
      <c r="B748" s="1895"/>
      <c r="C748" s="1895"/>
      <c r="D748" s="1895"/>
      <c r="E748" s="1895"/>
      <c r="F748" s="1895"/>
      <c r="G748" s="1895"/>
      <c r="H748" s="1895"/>
      <c r="I748" s="1895"/>
      <c r="J748" s="1895"/>
      <c r="K748" s="1895"/>
    </row>
    <row r="749" spans="1:11" ht="15.75" customHeight="1">
      <c r="A749" s="1895"/>
      <c r="B749" s="1895"/>
      <c r="C749" s="1895"/>
      <c r="D749" s="1895"/>
      <c r="E749" s="1895"/>
      <c r="F749" s="1895"/>
      <c r="G749" s="1895"/>
      <c r="H749" s="1895"/>
      <c r="I749" s="1895"/>
      <c r="J749" s="1895"/>
      <c r="K749" s="1895"/>
    </row>
    <row r="750" spans="1:11" ht="15.75" customHeight="1">
      <c r="A750" s="1895"/>
      <c r="B750" s="1895"/>
      <c r="C750" s="1895"/>
      <c r="D750" s="1895"/>
      <c r="E750" s="1895"/>
      <c r="F750" s="1895"/>
      <c r="G750" s="1895"/>
      <c r="H750" s="1895"/>
      <c r="I750" s="1895"/>
      <c r="J750" s="1895"/>
      <c r="K750" s="1895"/>
    </row>
    <row r="751" spans="1:11" ht="15.75" customHeight="1">
      <c r="A751" s="1895"/>
      <c r="B751" s="1895"/>
      <c r="C751" s="1895"/>
      <c r="D751" s="1895"/>
      <c r="E751" s="1895"/>
      <c r="F751" s="1895"/>
      <c r="G751" s="1895"/>
      <c r="H751" s="1895"/>
      <c r="I751" s="1895"/>
      <c r="J751" s="1895"/>
      <c r="K751" s="1895"/>
    </row>
    <row r="752" spans="1:11" ht="15.75" customHeight="1">
      <c r="A752" s="1895"/>
      <c r="B752" s="1895"/>
      <c r="C752" s="1895"/>
      <c r="D752" s="1895"/>
      <c r="E752" s="1895"/>
      <c r="F752" s="1895"/>
      <c r="G752" s="1895"/>
      <c r="H752" s="1895"/>
      <c r="I752" s="1895"/>
      <c r="J752" s="1895"/>
      <c r="K752" s="1895"/>
    </row>
    <row r="753" spans="1:11" ht="15.75" customHeight="1">
      <c r="A753" s="1895"/>
      <c r="B753" s="1895"/>
      <c r="C753" s="1895"/>
      <c r="D753" s="1895"/>
      <c r="E753" s="1895"/>
      <c r="F753" s="1895"/>
      <c r="G753" s="1895"/>
      <c r="H753" s="1895"/>
      <c r="I753" s="1895"/>
      <c r="J753" s="1895"/>
      <c r="K753" s="1895"/>
    </row>
    <row r="754" spans="1:11" ht="15.75" customHeight="1">
      <c r="A754" s="1895"/>
      <c r="B754" s="1895"/>
      <c r="C754" s="1895"/>
      <c r="D754" s="1895"/>
      <c r="E754" s="1895"/>
      <c r="F754" s="1895"/>
      <c r="G754" s="1895"/>
      <c r="H754" s="1895"/>
      <c r="I754" s="1895"/>
      <c r="J754" s="1895"/>
      <c r="K754" s="1895"/>
    </row>
    <row r="755" spans="1:11" ht="15.75" customHeight="1">
      <c r="A755" s="1895"/>
      <c r="B755" s="1895"/>
      <c r="C755" s="1895"/>
      <c r="D755" s="1895"/>
      <c r="E755" s="1895"/>
      <c r="F755" s="1895"/>
      <c r="G755" s="1895"/>
      <c r="H755" s="1895"/>
      <c r="I755" s="1895"/>
      <c r="J755" s="1895"/>
      <c r="K755" s="1895"/>
    </row>
    <row r="756" spans="1:11" ht="15.75" customHeight="1">
      <c r="A756" s="1895"/>
      <c r="B756" s="1895"/>
      <c r="C756" s="1895"/>
      <c r="D756" s="1895"/>
      <c r="E756" s="1895"/>
      <c r="F756" s="1895"/>
      <c r="G756" s="1895"/>
      <c r="H756" s="1895"/>
      <c r="I756" s="1895"/>
      <c r="J756" s="1895"/>
      <c r="K756" s="1895"/>
    </row>
    <row r="757" spans="1:11" ht="15.75" customHeight="1">
      <c r="A757" s="1895"/>
      <c r="B757" s="1895"/>
      <c r="C757" s="1895"/>
      <c r="D757" s="1895"/>
      <c r="E757" s="1895"/>
      <c r="F757" s="1895"/>
      <c r="G757" s="1895"/>
      <c r="H757" s="1895"/>
      <c r="I757" s="1895"/>
      <c r="J757" s="1895"/>
      <c r="K757" s="1895"/>
    </row>
    <row r="758" spans="1:11" ht="15.75" customHeight="1">
      <c r="A758" s="1895"/>
      <c r="B758" s="1895"/>
      <c r="C758" s="1895"/>
      <c r="D758" s="1895"/>
      <c r="E758" s="1895"/>
      <c r="F758" s="1895"/>
      <c r="G758" s="1895"/>
      <c r="H758" s="1895"/>
      <c r="I758" s="1895"/>
      <c r="J758" s="1895"/>
      <c r="K758" s="1895"/>
    </row>
    <row r="759" spans="1:11" ht="15.75" customHeight="1">
      <c r="A759" s="1895"/>
      <c r="B759" s="1895"/>
      <c r="C759" s="1895"/>
      <c r="D759" s="1895"/>
      <c r="E759" s="1895"/>
      <c r="F759" s="1895"/>
      <c r="G759" s="1895"/>
      <c r="H759" s="1895"/>
      <c r="I759" s="1895"/>
      <c r="J759" s="1895"/>
      <c r="K759" s="1895"/>
    </row>
    <row r="760" spans="1:11" ht="15.75" customHeight="1">
      <c r="A760" s="1895"/>
      <c r="B760" s="1895"/>
      <c r="C760" s="1895"/>
      <c r="D760" s="1895"/>
      <c r="E760" s="1895"/>
      <c r="F760" s="1895"/>
      <c r="G760" s="1895"/>
      <c r="H760" s="1895"/>
      <c r="I760" s="1895"/>
      <c r="J760" s="1895"/>
      <c r="K760" s="1895"/>
    </row>
    <row r="761" spans="1:11" ht="15.75" customHeight="1">
      <c r="A761" s="1895"/>
      <c r="B761" s="1895"/>
      <c r="C761" s="1895"/>
      <c r="D761" s="1895"/>
      <c r="E761" s="1895"/>
      <c r="F761" s="1895"/>
      <c r="G761" s="1895"/>
      <c r="H761" s="1895"/>
      <c r="I761" s="1895"/>
      <c r="J761" s="1895"/>
      <c r="K761" s="1895"/>
    </row>
    <row r="762" spans="1:11" ht="15.75" customHeight="1">
      <c r="A762" s="1895"/>
      <c r="B762" s="1895"/>
      <c r="C762" s="1895"/>
      <c r="D762" s="1895"/>
      <c r="E762" s="1895"/>
      <c r="F762" s="1895"/>
      <c r="G762" s="1895"/>
      <c r="H762" s="1895"/>
      <c r="I762" s="1895"/>
      <c r="J762" s="1895"/>
      <c r="K762" s="1895"/>
    </row>
    <row r="763" spans="1:11" ht="15.75" customHeight="1">
      <c r="A763" s="1895"/>
      <c r="B763" s="1895"/>
      <c r="C763" s="1895"/>
      <c r="D763" s="1895"/>
      <c r="E763" s="1895"/>
      <c r="F763" s="1895"/>
      <c r="G763" s="1895"/>
      <c r="H763" s="1895"/>
      <c r="I763" s="1895"/>
      <c r="J763" s="1895"/>
      <c r="K763" s="1895"/>
    </row>
    <row r="764" spans="1:11" ht="15.75" customHeight="1">
      <c r="A764" s="1895"/>
      <c r="B764" s="1895"/>
      <c r="C764" s="1895"/>
      <c r="D764" s="1895"/>
      <c r="E764" s="1895"/>
      <c r="F764" s="1895"/>
      <c r="G764" s="1895"/>
      <c r="H764" s="1895"/>
      <c r="I764" s="1895"/>
      <c r="J764" s="1895"/>
      <c r="K764" s="1895"/>
    </row>
    <row r="765" spans="1:11" ht="15.75" customHeight="1">
      <c r="A765" s="1895"/>
      <c r="B765" s="1895"/>
      <c r="C765" s="1895"/>
      <c r="D765" s="1895"/>
      <c r="E765" s="1895"/>
      <c r="F765" s="1895"/>
      <c r="G765" s="1895"/>
      <c r="H765" s="1895"/>
      <c r="I765" s="1895"/>
      <c r="J765" s="1895"/>
      <c r="K765" s="1895"/>
    </row>
    <row r="766" spans="1:11" ht="15.75" customHeight="1">
      <c r="A766" s="1895"/>
      <c r="B766" s="1895"/>
      <c r="C766" s="1895"/>
      <c r="D766" s="1895"/>
      <c r="E766" s="1895"/>
      <c r="F766" s="1895"/>
      <c r="G766" s="1895"/>
      <c r="H766" s="1895"/>
      <c r="I766" s="1895"/>
      <c r="J766" s="1895"/>
      <c r="K766" s="1895"/>
    </row>
    <row r="767" spans="1:11" ht="15.75" customHeight="1">
      <c r="A767" s="1895"/>
      <c r="B767" s="1895"/>
      <c r="C767" s="1895"/>
      <c r="D767" s="1895"/>
      <c r="E767" s="1895"/>
      <c r="F767" s="1895"/>
      <c r="G767" s="1895"/>
      <c r="H767" s="1895"/>
      <c r="I767" s="1895"/>
      <c r="J767" s="1895"/>
      <c r="K767" s="1895"/>
    </row>
    <row r="768" spans="1:11" ht="15.75" customHeight="1">
      <c r="A768" s="1895"/>
      <c r="B768" s="1895"/>
      <c r="C768" s="1895"/>
      <c r="D768" s="1895"/>
      <c r="E768" s="1895"/>
      <c r="F768" s="1895"/>
      <c r="G768" s="1895"/>
      <c r="H768" s="1895"/>
      <c r="I768" s="1895"/>
      <c r="J768" s="1895"/>
      <c r="K768" s="1895"/>
    </row>
    <row r="769" spans="1:11" ht="15.75" customHeight="1">
      <c r="A769" s="1895"/>
      <c r="B769" s="1895"/>
      <c r="C769" s="1895"/>
      <c r="D769" s="1895"/>
      <c r="E769" s="1895"/>
      <c r="F769" s="1895"/>
      <c r="G769" s="1895"/>
      <c r="H769" s="1895"/>
      <c r="I769" s="1895"/>
      <c r="J769" s="1895"/>
      <c r="K769" s="1895"/>
    </row>
    <row r="770" spans="1:11" ht="15.75" customHeight="1">
      <c r="A770" s="1895"/>
      <c r="B770" s="1895"/>
      <c r="C770" s="1895"/>
      <c r="D770" s="1895"/>
      <c r="E770" s="1895"/>
      <c r="F770" s="1895"/>
      <c r="G770" s="1895"/>
      <c r="H770" s="1895"/>
      <c r="I770" s="1895"/>
      <c r="J770" s="1895"/>
      <c r="K770" s="1895"/>
    </row>
    <row r="771" spans="1:11" ht="15.75" customHeight="1">
      <c r="A771" s="1895"/>
      <c r="B771" s="1895"/>
      <c r="C771" s="1895"/>
      <c r="D771" s="1895"/>
      <c r="E771" s="1895"/>
      <c r="F771" s="1895"/>
      <c r="G771" s="1895"/>
      <c r="H771" s="1895"/>
      <c r="I771" s="1895"/>
      <c r="J771" s="1895"/>
      <c r="K771" s="1895"/>
    </row>
    <row r="772" spans="1:11" ht="15.75" customHeight="1">
      <c r="A772" s="1895"/>
      <c r="B772" s="1895"/>
      <c r="C772" s="1895"/>
      <c r="D772" s="1895"/>
      <c r="E772" s="1895"/>
      <c r="F772" s="1895"/>
      <c r="G772" s="1895"/>
      <c r="H772" s="1895"/>
      <c r="I772" s="1895"/>
      <c r="J772" s="1895"/>
      <c r="K772" s="1895"/>
    </row>
    <row r="773" spans="1:11" ht="15.75" customHeight="1">
      <c r="A773" s="1895"/>
      <c r="B773" s="1895"/>
      <c r="C773" s="1895"/>
      <c r="D773" s="1895"/>
      <c r="E773" s="1895"/>
      <c r="F773" s="1895"/>
      <c r="G773" s="1895"/>
      <c r="H773" s="1895"/>
      <c r="I773" s="1895"/>
      <c r="J773" s="1895"/>
      <c r="K773" s="1895"/>
    </row>
    <row r="774" spans="1:11" ht="15.75" customHeight="1">
      <c r="A774" s="1895"/>
      <c r="B774" s="1895"/>
      <c r="C774" s="1895"/>
      <c r="D774" s="1895"/>
      <c r="E774" s="1895"/>
      <c r="F774" s="1895"/>
      <c r="G774" s="1895"/>
      <c r="H774" s="1895"/>
      <c r="I774" s="1895"/>
      <c r="J774" s="1895"/>
      <c r="K774" s="1895"/>
    </row>
    <row r="775" spans="1:11" ht="15.75" customHeight="1">
      <c r="A775" s="1895"/>
      <c r="B775" s="1895"/>
      <c r="C775" s="1895"/>
      <c r="D775" s="1895"/>
      <c r="E775" s="1895"/>
      <c r="F775" s="1895"/>
      <c r="G775" s="1895"/>
      <c r="H775" s="1895"/>
      <c r="I775" s="1895"/>
      <c r="J775" s="1895"/>
      <c r="K775" s="1895"/>
    </row>
    <row r="776" spans="1:11" ht="15.75" customHeight="1">
      <c r="A776" s="1895"/>
      <c r="B776" s="1895"/>
      <c r="C776" s="1895"/>
      <c r="D776" s="1895"/>
      <c r="E776" s="1895"/>
      <c r="F776" s="1895"/>
      <c r="G776" s="1895"/>
      <c r="H776" s="1895"/>
      <c r="I776" s="1895"/>
      <c r="J776" s="1895"/>
      <c r="K776" s="1895"/>
    </row>
    <row r="777" spans="1:11" ht="15.75" customHeight="1">
      <c r="A777" s="1895"/>
      <c r="B777" s="1895"/>
      <c r="C777" s="1895"/>
      <c r="D777" s="1895"/>
      <c r="E777" s="1895"/>
      <c r="F777" s="1895"/>
      <c r="G777" s="1895"/>
      <c r="H777" s="1895"/>
      <c r="I777" s="1895"/>
      <c r="J777" s="1895"/>
      <c r="K777" s="1895"/>
    </row>
    <row r="778" spans="1:11" ht="15.75" customHeight="1">
      <c r="A778" s="1895"/>
      <c r="B778" s="1895"/>
      <c r="C778" s="1895"/>
      <c r="D778" s="1895"/>
      <c r="E778" s="1895"/>
      <c r="F778" s="1895"/>
      <c r="G778" s="1895"/>
      <c r="H778" s="1895"/>
      <c r="I778" s="1895"/>
      <c r="J778" s="1895"/>
      <c r="K778" s="1895"/>
    </row>
    <row r="779" spans="1:11" ht="15.75" customHeight="1">
      <c r="A779" s="1895"/>
      <c r="B779" s="1895"/>
      <c r="C779" s="1895"/>
      <c r="D779" s="1895"/>
      <c r="E779" s="1895"/>
      <c r="F779" s="1895"/>
      <c r="G779" s="1895"/>
      <c r="H779" s="1895"/>
      <c r="I779" s="1895"/>
      <c r="J779" s="1895"/>
      <c r="K779" s="1895"/>
    </row>
    <row r="780" spans="1:11" ht="15.75" customHeight="1">
      <c r="A780" s="1895"/>
      <c r="B780" s="1895"/>
      <c r="C780" s="1895"/>
      <c r="D780" s="1895"/>
      <c r="E780" s="1895"/>
      <c r="F780" s="1895"/>
      <c r="G780" s="1895"/>
      <c r="H780" s="1895"/>
      <c r="I780" s="1895"/>
      <c r="J780" s="1895"/>
      <c r="K780" s="1895"/>
    </row>
    <row r="781" spans="1:11" ht="15.75" customHeight="1">
      <c r="A781" s="1895"/>
      <c r="B781" s="1895"/>
      <c r="C781" s="1895"/>
      <c r="D781" s="1895"/>
      <c r="E781" s="1895"/>
      <c r="F781" s="1895"/>
      <c r="G781" s="1895"/>
      <c r="H781" s="1895"/>
      <c r="I781" s="1895"/>
      <c r="J781" s="1895"/>
      <c r="K781" s="1895"/>
    </row>
    <row r="782" spans="1:11" ht="15.75" customHeight="1">
      <c r="A782" s="1895"/>
      <c r="B782" s="1895"/>
      <c r="C782" s="1895"/>
      <c r="D782" s="1895"/>
      <c r="E782" s="1895"/>
      <c r="F782" s="1895"/>
      <c r="G782" s="1895"/>
      <c r="H782" s="1895"/>
      <c r="I782" s="1895"/>
      <c r="J782" s="1895"/>
      <c r="K782" s="1895"/>
    </row>
    <row r="783" spans="1:11" ht="15.75" customHeight="1">
      <c r="A783" s="1895"/>
      <c r="B783" s="1895"/>
      <c r="C783" s="1895"/>
      <c r="D783" s="1895"/>
      <c r="E783" s="1895"/>
      <c r="F783" s="1895"/>
      <c r="G783" s="1895"/>
      <c r="H783" s="1895"/>
      <c r="I783" s="1895"/>
      <c r="J783" s="1895"/>
      <c r="K783" s="1895"/>
    </row>
    <row r="784" spans="1:11" ht="15.75" customHeight="1">
      <c r="A784" s="1895"/>
      <c r="B784" s="1895"/>
      <c r="C784" s="1895"/>
      <c r="D784" s="1895"/>
      <c r="E784" s="1895"/>
      <c r="F784" s="1895"/>
      <c r="G784" s="1895"/>
      <c r="H784" s="1895"/>
      <c r="I784" s="1895"/>
      <c r="J784" s="1895"/>
      <c r="K784" s="1895"/>
    </row>
    <row r="785" spans="1:11" ht="15.75" customHeight="1">
      <c r="A785" s="1895"/>
      <c r="B785" s="1895"/>
      <c r="C785" s="1895"/>
      <c r="D785" s="1895"/>
      <c r="E785" s="1895"/>
      <c r="F785" s="1895"/>
      <c r="G785" s="1895"/>
      <c r="H785" s="1895"/>
      <c r="I785" s="1895"/>
      <c r="J785" s="1895"/>
      <c r="K785" s="1895"/>
    </row>
    <row r="786" spans="1:11" ht="15.75" customHeight="1">
      <c r="A786" s="1895"/>
      <c r="B786" s="1895"/>
      <c r="C786" s="1895"/>
      <c r="D786" s="1895"/>
      <c r="E786" s="1895"/>
      <c r="F786" s="1895"/>
      <c r="G786" s="1895"/>
      <c r="H786" s="1895"/>
      <c r="I786" s="1895"/>
      <c r="J786" s="1895"/>
      <c r="K786" s="1895"/>
    </row>
    <row r="787" spans="1:11" ht="15.75" customHeight="1">
      <c r="A787" s="1895"/>
      <c r="B787" s="1895"/>
      <c r="C787" s="1895"/>
      <c r="D787" s="1895"/>
      <c r="E787" s="1895"/>
      <c r="F787" s="1895"/>
      <c r="G787" s="1895"/>
      <c r="H787" s="1895"/>
      <c r="I787" s="1895"/>
      <c r="J787" s="1895"/>
      <c r="K787" s="1895"/>
    </row>
    <row r="788" spans="1:11" ht="15.75" customHeight="1">
      <c r="A788" s="1895"/>
      <c r="B788" s="1895"/>
      <c r="C788" s="1895"/>
      <c r="D788" s="1895"/>
      <c r="E788" s="1895"/>
      <c r="F788" s="1895"/>
      <c r="G788" s="1895"/>
      <c r="H788" s="1895"/>
      <c r="I788" s="1895"/>
      <c r="J788" s="1895"/>
      <c r="K788" s="1895"/>
    </row>
    <row r="789" spans="1:11" ht="15.75" customHeight="1">
      <c r="A789" s="1895"/>
      <c r="B789" s="1895"/>
      <c r="C789" s="1895"/>
      <c r="D789" s="1895"/>
      <c r="E789" s="1895"/>
      <c r="F789" s="1895"/>
      <c r="G789" s="1895"/>
      <c r="H789" s="1895"/>
      <c r="I789" s="1895"/>
      <c r="J789" s="1895"/>
      <c r="K789" s="1895"/>
    </row>
    <row r="790" spans="1:11" ht="15.75" customHeight="1">
      <c r="A790" s="1895"/>
      <c r="B790" s="1895"/>
      <c r="C790" s="1895"/>
      <c r="D790" s="1895"/>
      <c r="E790" s="1895"/>
      <c r="F790" s="1895"/>
      <c r="G790" s="1895"/>
      <c r="H790" s="1895"/>
      <c r="I790" s="1895"/>
      <c r="J790" s="1895"/>
      <c r="K790" s="1895"/>
    </row>
    <row r="791" spans="1:11" ht="15.75" customHeight="1">
      <c r="A791" s="1895"/>
      <c r="B791" s="1895"/>
      <c r="C791" s="1895"/>
      <c r="D791" s="1895"/>
      <c r="E791" s="1895"/>
      <c r="F791" s="1895"/>
      <c r="G791" s="1895"/>
      <c r="H791" s="1895"/>
      <c r="I791" s="1895"/>
      <c r="J791" s="1895"/>
      <c r="K791" s="1895"/>
    </row>
    <row r="792" spans="1:11" ht="15.75" customHeight="1">
      <c r="A792" s="1895"/>
      <c r="B792" s="1895"/>
      <c r="C792" s="1895"/>
      <c r="D792" s="1895"/>
      <c r="E792" s="1895"/>
      <c r="F792" s="1895"/>
      <c r="G792" s="1895"/>
      <c r="H792" s="1895"/>
      <c r="I792" s="1895"/>
      <c r="J792" s="1895"/>
      <c r="K792" s="1895"/>
    </row>
    <row r="793" spans="1:11" ht="15.75" customHeight="1">
      <c r="A793" s="1895"/>
      <c r="B793" s="1895"/>
      <c r="C793" s="1895"/>
      <c r="D793" s="1895"/>
      <c r="E793" s="1895"/>
      <c r="F793" s="1895"/>
      <c r="G793" s="1895"/>
      <c r="H793" s="1895"/>
      <c r="I793" s="1895"/>
      <c r="J793" s="1895"/>
      <c r="K793" s="1895"/>
    </row>
    <row r="794" spans="1:11" ht="15.75" customHeight="1">
      <c r="A794" s="1895"/>
      <c r="B794" s="1895"/>
      <c r="C794" s="1895"/>
      <c r="D794" s="1895"/>
      <c r="E794" s="1895"/>
      <c r="F794" s="1895"/>
      <c r="G794" s="1895"/>
      <c r="H794" s="1895"/>
      <c r="I794" s="1895"/>
      <c r="J794" s="1895"/>
      <c r="K794" s="1895"/>
    </row>
    <row r="795" spans="1:11" ht="15.75" customHeight="1">
      <c r="A795" s="1895"/>
      <c r="B795" s="1895"/>
      <c r="C795" s="1895"/>
      <c r="D795" s="1895"/>
      <c r="E795" s="1895"/>
      <c r="F795" s="1895"/>
      <c r="G795" s="1895"/>
      <c r="H795" s="1895"/>
      <c r="I795" s="1895"/>
      <c r="J795" s="1895"/>
      <c r="K795" s="1895"/>
    </row>
    <row r="796" spans="1:11" ht="15.75" customHeight="1">
      <c r="A796" s="1895"/>
      <c r="B796" s="1895"/>
      <c r="C796" s="1895"/>
      <c r="D796" s="1895"/>
      <c r="E796" s="1895"/>
      <c r="F796" s="1895"/>
      <c r="G796" s="1895"/>
      <c r="H796" s="1895"/>
      <c r="I796" s="1895"/>
      <c r="J796" s="1895"/>
      <c r="K796" s="1895"/>
    </row>
    <row r="797" spans="1:11" ht="15.75" customHeight="1">
      <c r="A797" s="1895"/>
      <c r="B797" s="1895"/>
      <c r="C797" s="1895"/>
      <c r="D797" s="1895"/>
      <c r="E797" s="1895"/>
      <c r="F797" s="1895"/>
      <c r="G797" s="1895"/>
      <c r="H797" s="1895"/>
      <c r="I797" s="1895"/>
      <c r="J797" s="1895"/>
      <c r="K797" s="1895"/>
    </row>
    <row r="798" spans="1:11" ht="15.75" customHeight="1">
      <c r="A798" s="1895"/>
      <c r="B798" s="1895"/>
      <c r="C798" s="1895"/>
      <c r="D798" s="1895"/>
      <c r="E798" s="1895"/>
      <c r="F798" s="1895"/>
      <c r="G798" s="1895"/>
      <c r="H798" s="1895"/>
      <c r="I798" s="1895"/>
      <c r="J798" s="1895"/>
      <c r="K798" s="1895"/>
    </row>
    <row r="799" spans="1:11" ht="15.75" customHeight="1">
      <c r="A799" s="1895"/>
      <c r="B799" s="1895"/>
      <c r="C799" s="1895"/>
      <c r="D799" s="1895"/>
      <c r="E799" s="1895"/>
      <c r="F799" s="1895"/>
      <c r="G799" s="1895"/>
      <c r="H799" s="1895"/>
      <c r="I799" s="1895"/>
      <c r="J799" s="1895"/>
      <c r="K799" s="1895"/>
    </row>
    <row r="800" spans="1:11" ht="15.75" customHeight="1">
      <c r="A800" s="1895"/>
      <c r="B800" s="1895"/>
      <c r="C800" s="1895"/>
      <c r="D800" s="1895"/>
      <c r="E800" s="1895"/>
      <c r="F800" s="1895"/>
      <c r="G800" s="1895"/>
      <c r="H800" s="1895"/>
      <c r="I800" s="1895"/>
      <c r="J800" s="1895"/>
      <c r="K800" s="1895"/>
    </row>
    <row r="801" spans="1:11" ht="15.75" customHeight="1">
      <c r="A801" s="1895"/>
      <c r="B801" s="1895"/>
      <c r="C801" s="1895"/>
      <c r="D801" s="1895"/>
      <c r="E801" s="1895"/>
      <c r="F801" s="1895"/>
      <c r="G801" s="1895"/>
      <c r="H801" s="1895"/>
      <c r="I801" s="1895"/>
      <c r="J801" s="1895"/>
      <c r="K801" s="1895"/>
    </row>
    <row r="802" spans="1:11" ht="15.75" customHeight="1">
      <c r="A802" s="1895"/>
      <c r="B802" s="1895"/>
      <c r="C802" s="1895"/>
      <c r="D802" s="1895"/>
      <c r="E802" s="1895"/>
      <c r="F802" s="1895"/>
      <c r="G802" s="1895"/>
      <c r="H802" s="1895"/>
      <c r="I802" s="1895"/>
      <c r="J802" s="1895"/>
      <c r="K802" s="1895"/>
    </row>
    <row r="803" spans="1:11" ht="15.75" customHeight="1">
      <c r="A803" s="1895"/>
      <c r="B803" s="1895"/>
      <c r="C803" s="1895"/>
      <c r="D803" s="1895"/>
      <c r="E803" s="1895"/>
      <c r="F803" s="1895"/>
      <c r="G803" s="1895"/>
      <c r="H803" s="1895"/>
      <c r="I803" s="1895"/>
      <c r="J803" s="1895"/>
      <c r="K803" s="1895"/>
    </row>
    <row r="804" spans="1:11" ht="15.75" customHeight="1">
      <c r="A804" s="1895"/>
      <c r="B804" s="1895"/>
      <c r="C804" s="1895"/>
      <c r="D804" s="1895"/>
      <c r="E804" s="1895"/>
      <c r="F804" s="1895"/>
      <c r="G804" s="1895"/>
      <c r="H804" s="1895"/>
      <c r="I804" s="1895"/>
      <c r="J804" s="1895"/>
      <c r="K804" s="1895"/>
    </row>
    <row r="805" spans="1:11" ht="15.75" customHeight="1">
      <c r="A805" s="1895"/>
      <c r="B805" s="1895"/>
      <c r="C805" s="1895"/>
      <c r="D805" s="1895"/>
      <c r="E805" s="1895"/>
      <c r="F805" s="1895"/>
      <c r="G805" s="1895"/>
      <c r="H805" s="1895"/>
      <c r="I805" s="1895"/>
      <c r="J805" s="1895"/>
      <c r="K805" s="1895"/>
    </row>
    <row r="806" spans="1:11" ht="15.75" customHeight="1">
      <c r="A806" s="1895"/>
      <c r="B806" s="1895"/>
      <c r="C806" s="1895"/>
      <c r="D806" s="1895"/>
      <c r="E806" s="1895"/>
      <c r="F806" s="1895"/>
      <c r="G806" s="1895"/>
      <c r="H806" s="1895"/>
      <c r="I806" s="1895"/>
      <c r="J806" s="1895"/>
      <c r="K806" s="1895"/>
    </row>
    <row r="807" spans="1:11" ht="15.75" customHeight="1">
      <c r="A807" s="1895"/>
      <c r="B807" s="1895"/>
      <c r="C807" s="1895"/>
      <c r="D807" s="1895"/>
      <c r="E807" s="1895"/>
      <c r="F807" s="1895"/>
      <c r="G807" s="1895"/>
      <c r="H807" s="1895"/>
      <c r="I807" s="1895"/>
      <c r="J807" s="1895"/>
      <c r="K807" s="1895"/>
    </row>
    <row r="808" spans="1:11" ht="15.75" customHeight="1">
      <c r="A808" s="1895"/>
      <c r="B808" s="1895"/>
      <c r="C808" s="1895"/>
      <c r="D808" s="1895"/>
      <c r="E808" s="1895"/>
      <c r="F808" s="1895"/>
      <c r="G808" s="1895"/>
      <c r="H808" s="1895"/>
      <c r="I808" s="1895"/>
      <c r="J808" s="1895"/>
      <c r="K808" s="1895"/>
    </row>
    <row r="809" spans="1:11" ht="15.75" customHeight="1">
      <c r="A809" s="1895"/>
      <c r="B809" s="1895"/>
      <c r="C809" s="1895"/>
      <c r="D809" s="1895"/>
      <c r="E809" s="1895"/>
      <c r="F809" s="1895"/>
      <c r="G809" s="1895"/>
      <c r="H809" s="1895"/>
      <c r="I809" s="1895"/>
      <c r="J809" s="1895"/>
      <c r="K809" s="1895"/>
    </row>
    <row r="810" spans="1:11" ht="15.75" customHeight="1">
      <c r="A810" s="1895"/>
      <c r="B810" s="1895"/>
      <c r="C810" s="1895"/>
      <c r="D810" s="1895"/>
      <c r="E810" s="1895"/>
      <c r="F810" s="1895"/>
      <c r="G810" s="1895"/>
      <c r="H810" s="1895"/>
      <c r="I810" s="1895"/>
      <c r="J810" s="1895"/>
      <c r="K810" s="1895"/>
    </row>
    <row r="811" spans="1:11" ht="15.75" customHeight="1">
      <c r="A811" s="1895"/>
      <c r="B811" s="1895"/>
      <c r="C811" s="1895"/>
      <c r="D811" s="1895"/>
      <c r="E811" s="1895"/>
      <c r="F811" s="1895"/>
      <c r="G811" s="1895"/>
      <c r="H811" s="1895"/>
      <c r="I811" s="1895"/>
      <c r="J811" s="1895"/>
      <c r="K811" s="1895"/>
    </row>
    <row r="812" spans="1:11" ht="15.75" customHeight="1">
      <c r="A812" s="1895"/>
      <c r="B812" s="1895"/>
      <c r="C812" s="1895"/>
      <c r="D812" s="1895"/>
      <c r="E812" s="1895"/>
      <c r="F812" s="1895"/>
      <c r="G812" s="1895"/>
      <c r="H812" s="1895"/>
      <c r="I812" s="1895"/>
      <c r="J812" s="1895"/>
      <c r="K812" s="1895"/>
    </row>
    <row r="813" spans="1:11" ht="15.75" customHeight="1">
      <c r="A813" s="1895"/>
      <c r="B813" s="1895"/>
      <c r="C813" s="1895"/>
      <c r="D813" s="1895"/>
      <c r="E813" s="1895"/>
      <c r="F813" s="1895"/>
      <c r="G813" s="1895"/>
      <c r="H813" s="1895"/>
      <c r="I813" s="1895"/>
      <c r="J813" s="1895"/>
      <c r="K813" s="1895"/>
    </row>
    <row r="814" spans="1:11" ht="15.75" customHeight="1">
      <c r="A814" s="1895"/>
      <c r="B814" s="1895"/>
      <c r="C814" s="1895"/>
      <c r="D814" s="1895"/>
      <c r="E814" s="1895"/>
      <c r="F814" s="1895"/>
      <c r="G814" s="1895"/>
      <c r="H814" s="1895"/>
      <c r="I814" s="1895"/>
      <c r="J814" s="1895"/>
      <c r="K814" s="1895"/>
    </row>
    <row r="815" spans="1:11" ht="15.75" customHeight="1">
      <c r="A815" s="1895"/>
      <c r="B815" s="1895"/>
      <c r="C815" s="1895"/>
      <c r="D815" s="1895"/>
      <c r="E815" s="1895"/>
      <c r="F815" s="1895"/>
      <c r="G815" s="1895"/>
      <c r="H815" s="1895"/>
      <c r="I815" s="1895"/>
      <c r="J815" s="1895"/>
      <c r="K815" s="1895"/>
    </row>
    <row r="816" spans="1:11" ht="15.75" customHeight="1">
      <c r="A816" s="1895"/>
      <c r="B816" s="1895"/>
      <c r="C816" s="1895"/>
      <c r="D816" s="1895"/>
      <c r="E816" s="1895"/>
      <c r="F816" s="1895"/>
      <c r="G816" s="1895"/>
      <c r="H816" s="1895"/>
      <c r="I816" s="1895"/>
      <c r="J816" s="1895"/>
      <c r="K816" s="1895"/>
    </row>
    <row r="817" spans="1:11" ht="15.75" customHeight="1">
      <c r="A817" s="1895"/>
      <c r="B817" s="1895"/>
      <c r="C817" s="1895"/>
      <c r="D817" s="1895"/>
      <c r="E817" s="1895"/>
      <c r="F817" s="1895"/>
      <c r="G817" s="1895"/>
      <c r="H817" s="1895"/>
      <c r="I817" s="1895"/>
      <c r="J817" s="1895"/>
      <c r="K817" s="1895"/>
    </row>
    <row r="818" spans="1:11" ht="15.75" customHeight="1">
      <c r="A818" s="1895"/>
      <c r="B818" s="1895"/>
      <c r="C818" s="1895"/>
      <c r="D818" s="1895"/>
      <c r="E818" s="1895"/>
      <c r="F818" s="1895"/>
      <c r="G818" s="1895"/>
      <c r="H818" s="1895"/>
      <c r="I818" s="1895"/>
      <c r="J818" s="1895"/>
      <c r="K818" s="1895"/>
    </row>
    <row r="819" spans="1:11" ht="15.75" customHeight="1">
      <c r="A819" s="1895"/>
      <c r="B819" s="1895"/>
      <c r="C819" s="1895"/>
      <c r="D819" s="1895"/>
      <c r="E819" s="1895"/>
      <c r="F819" s="1895"/>
      <c r="G819" s="1895"/>
      <c r="H819" s="1895"/>
      <c r="I819" s="1895"/>
      <c r="J819" s="1895"/>
      <c r="K819" s="1895"/>
    </row>
    <row r="820" spans="1:11" ht="15.75" customHeight="1">
      <c r="A820" s="1895"/>
      <c r="B820" s="1895"/>
      <c r="C820" s="1895"/>
      <c r="D820" s="1895"/>
      <c r="E820" s="1895"/>
      <c r="F820" s="1895"/>
      <c r="G820" s="1895"/>
      <c r="H820" s="1895"/>
      <c r="I820" s="1895"/>
      <c r="J820" s="1895"/>
      <c r="K820" s="1895"/>
    </row>
    <row r="821" spans="1:11" ht="15.75" customHeight="1">
      <c r="A821" s="1895"/>
      <c r="B821" s="1895"/>
      <c r="C821" s="1895"/>
      <c r="D821" s="1895"/>
      <c r="E821" s="1895"/>
      <c r="F821" s="1895"/>
      <c r="G821" s="1895"/>
      <c r="H821" s="1895"/>
      <c r="I821" s="1895"/>
      <c r="J821" s="1895"/>
      <c r="K821" s="1895"/>
    </row>
    <row r="822" spans="1:11" ht="15.75" customHeight="1">
      <c r="A822" s="1895"/>
      <c r="B822" s="1895"/>
      <c r="C822" s="1895"/>
      <c r="D822" s="1895"/>
      <c r="E822" s="1895"/>
      <c r="F822" s="1895"/>
      <c r="G822" s="1895"/>
      <c r="H822" s="1895"/>
      <c r="I822" s="1895"/>
      <c r="J822" s="1895"/>
      <c r="K822" s="1895"/>
    </row>
    <row r="823" spans="1:11" ht="15.75" customHeight="1">
      <c r="A823" s="1895"/>
      <c r="B823" s="1895"/>
      <c r="C823" s="1895"/>
      <c r="D823" s="1895"/>
      <c r="E823" s="1895"/>
      <c r="F823" s="1895"/>
      <c r="G823" s="1895"/>
      <c r="H823" s="1895"/>
      <c r="I823" s="1895"/>
      <c r="J823" s="1895"/>
      <c r="K823" s="1895"/>
    </row>
    <row r="824" spans="1:11" ht="15.75" customHeight="1">
      <c r="A824" s="1895"/>
      <c r="B824" s="1895"/>
      <c r="C824" s="1895"/>
      <c r="D824" s="1895"/>
      <c r="E824" s="1895"/>
      <c r="F824" s="1895"/>
      <c r="G824" s="1895"/>
      <c r="H824" s="1895"/>
      <c r="I824" s="1895"/>
      <c r="J824" s="1895"/>
      <c r="K824" s="1895"/>
    </row>
    <row r="825" spans="1:11" ht="15.75" customHeight="1">
      <c r="A825" s="1895"/>
      <c r="B825" s="1895"/>
      <c r="C825" s="1895"/>
      <c r="D825" s="1895"/>
      <c r="E825" s="1895"/>
      <c r="F825" s="1895"/>
      <c r="G825" s="1895"/>
      <c r="H825" s="1895"/>
      <c r="I825" s="1895"/>
      <c r="J825" s="1895"/>
      <c r="K825" s="1895"/>
    </row>
    <row r="826" spans="1:11" ht="15.75" customHeight="1">
      <c r="A826" s="1895"/>
      <c r="B826" s="1895"/>
      <c r="C826" s="1895"/>
      <c r="D826" s="1895"/>
      <c r="E826" s="1895"/>
      <c r="F826" s="1895"/>
      <c r="G826" s="1895"/>
      <c r="H826" s="1895"/>
      <c r="I826" s="1895"/>
      <c r="J826" s="1895"/>
      <c r="K826" s="1895"/>
    </row>
    <row r="827" spans="1:11" ht="15.75" customHeight="1">
      <c r="A827" s="1895"/>
      <c r="B827" s="1895"/>
      <c r="C827" s="1895"/>
      <c r="D827" s="1895"/>
      <c r="E827" s="1895"/>
      <c r="F827" s="1895"/>
      <c r="G827" s="1895"/>
      <c r="H827" s="1895"/>
      <c r="I827" s="1895"/>
      <c r="J827" s="1895"/>
      <c r="K827" s="1895"/>
    </row>
    <row r="828" spans="1:11" ht="15.75" customHeight="1">
      <c r="A828" s="1895"/>
      <c r="B828" s="1895"/>
      <c r="C828" s="1895"/>
      <c r="D828" s="1895"/>
      <c r="E828" s="1895"/>
      <c r="F828" s="1895"/>
      <c r="G828" s="1895"/>
      <c r="H828" s="1895"/>
      <c r="I828" s="1895"/>
      <c r="J828" s="1895"/>
      <c r="K828" s="1895"/>
    </row>
    <row r="829" spans="1:11" ht="15.75" customHeight="1">
      <c r="A829" s="1895"/>
      <c r="B829" s="1895"/>
      <c r="C829" s="1895"/>
      <c r="D829" s="1895"/>
      <c r="E829" s="1895"/>
      <c r="F829" s="1895"/>
      <c r="G829" s="1895"/>
      <c r="H829" s="1895"/>
      <c r="I829" s="1895"/>
      <c r="J829" s="1895"/>
      <c r="K829" s="1895"/>
    </row>
    <row r="830" spans="1:11" ht="15.75" customHeight="1">
      <c r="A830" s="1895"/>
      <c r="B830" s="1895"/>
      <c r="C830" s="1895"/>
      <c r="D830" s="1895"/>
      <c r="E830" s="1895"/>
      <c r="F830" s="1895"/>
      <c r="G830" s="1895"/>
      <c r="H830" s="1895"/>
      <c r="I830" s="1895"/>
      <c r="J830" s="1895"/>
      <c r="K830" s="1895"/>
    </row>
    <row r="831" spans="1:11" ht="15.75" customHeight="1">
      <c r="A831" s="1895"/>
      <c r="B831" s="1895"/>
      <c r="C831" s="1895"/>
      <c r="D831" s="1895"/>
      <c r="E831" s="1895"/>
      <c r="F831" s="1895"/>
      <c r="G831" s="1895"/>
      <c r="H831" s="1895"/>
      <c r="I831" s="1895"/>
      <c r="J831" s="1895"/>
      <c r="K831" s="1895"/>
    </row>
    <row r="832" spans="1:11" ht="15.75" customHeight="1">
      <c r="A832" s="1895"/>
      <c r="B832" s="1895"/>
      <c r="C832" s="1895"/>
      <c r="D832" s="1895"/>
      <c r="E832" s="1895"/>
      <c r="F832" s="1895"/>
      <c r="G832" s="1895"/>
      <c r="H832" s="1895"/>
      <c r="I832" s="1895"/>
      <c r="J832" s="1895"/>
      <c r="K832" s="1895"/>
    </row>
    <row r="833" spans="1:11" ht="15.75" customHeight="1">
      <c r="A833" s="1895"/>
      <c r="B833" s="1895"/>
      <c r="C833" s="1895"/>
      <c r="D833" s="1895"/>
      <c r="E833" s="1895"/>
      <c r="F833" s="1895"/>
      <c r="G833" s="1895"/>
      <c r="H833" s="1895"/>
      <c r="I833" s="1895"/>
      <c r="J833" s="1895"/>
      <c r="K833" s="1895"/>
    </row>
    <row r="834" spans="1:11" ht="15.75" customHeight="1">
      <c r="A834" s="1895"/>
      <c r="B834" s="1895"/>
      <c r="C834" s="1895"/>
      <c r="D834" s="1895"/>
      <c r="E834" s="1895"/>
      <c r="F834" s="1895"/>
      <c r="G834" s="1895"/>
      <c r="H834" s="1895"/>
      <c r="I834" s="1895"/>
      <c r="J834" s="1895"/>
      <c r="K834" s="1895"/>
    </row>
    <row r="835" spans="1:11" ht="15.75" customHeight="1">
      <c r="A835" s="1895"/>
      <c r="B835" s="1895"/>
      <c r="C835" s="1895"/>
      <c r="D835" s="1895"/>
      <c r="E835" s="1895"/>
      <c r="F835" s="1895"/>
      <c r="G835" s="1895"/>
      <c r="H835" s="1895"/>
      <c r="I835" s="1895"/>
      <c r="J835" s="1895"/>
      <c r="K835" s="1895"/>
    </row>
    <row r="836" spans="1:11" ht="15.75" customHeight="1">
      <c r="A836" s="1895"/>
      <c r="B836" s="1895"/>
      <c r="C836" s="1895"/>
      <c r="D836" s="1895"/>
      <c r="E836" s="1895"/>
      <c r="F836" s="1895"/>
      <c r="G836" s="1895"/>
      <c r="H836" s="1895"/>
      <c r="I836" s="1895"/>
      <c r="J836" s="1895"/>
      <c r="K836" s="1895"/>
    </row>
    <row r="837" spans="1:11" ht="15.75" customHeight="1">
      <c r="A837" s="1895"/>
      <c r="B837" s="1895"/>
      <c r="C837" s="1895"/>
      <c r="D837" s="1895"/>
      <c r="E837" s="1895"/>
      <c r="F837" s="1895"/>
      <c r="G837" s="1895"/>
      <c r="H837" s="1895"/>
      <c r="I837" s="1895"/>
      <c r="J837" s="1895"/>
      <c r="K837" s="1895"/>
    </row>
    <row r="838" spans="1:11" ht="15.75" customHeight="1">
      <c r="A838" s="1895"/>
      <c r="B838" s="1895"/>
      <c r="C838" s="1895"/>
      <c r="D838" s="1895"/>
      <c r="E838" s="1895"/>
      <c r="F838" s="1895"/>
      <c r="G838" s="1895"/>
      <c r="H838" s="1895"/>
      <c r="I838" s="1895"/>
      <c r="J838" s="1895"/>
      <c r="K838" s="1895"/>
    </row>
    <row r="839" spans="1:11" ht="15.75" customHeight="1">
      <c r="A839" s="1895"/>
      <c r="B839" s="1895"/>
      <c r="C839" s="1895"/>
      <c r="D839" s="1895"/>
      <c r="E839" s="1895"/>
      <c r="F839" s="1895"/>
      <c r="G839" s="1895"/>
      <c r="H839" s="1895"/>
      <c r="I839" s="1895"/>
      <c r="J839" s="1895"/>
      <c r="K839" s="1895"/>
    </row>
    <row r="840" spans="1:11" ht="15.75" customHeight="1">
      <c r="A840" s="1895"/>
      <c r="B840" s="1895"/>
      <c r="C840" s="1895"/>
      <c r="D840" s="1895"/>
      <c r="E840" s="1895"/>
      <c r="F840" s="1895"/>
      <c r="G840" s="1895"/>
      <c r="H840" s="1895"/>
      <c r="I840" s="1895"/>
      <c r="J840" s="1895"/>
      <c r="K840" s="1895"/>
    </row>
    <row r="841" spans="1:11" ht="15.75" customHeight="1">
      <c r="A841" s="1895"/>
      <c r="B841" s="1895"/>
      <c r="C841" s="1895"/>
      <c r="D841" s="1895"/>
      <c r="E841" s="1895"/>
      <c r="F841" s="1895"/>
      <c r="G841" s="1895"/>
      <c r="H841" s="1895"/>
      <c r="I841" s="1895"/>
      <c r="J841" s="1895"/>
      <c r="K841" s="1895"/>
    </row>
    <row r="842" spans="1:11" ht="15.75" customHeight="1">
      <c r="A842" s="1895"/>
      <c r="B842" s="1895"/>
      <c r="C842" s="1895"/>
      <c r="D842" s="1895"/>
      <c r="E842" s="1895"/>
      <c r="F842" s="1895"/>
      <c r="G842" s="1895"/>
      <c r="H842" s="1895"/>
      <c r="I842" s="1895"/>
      <c r="J842" s="1895"/>
      <c r="K842" s="1895"/>
    </row>
    <row r="843" spans="1:11" ht="15.75" customHeight="1">
      <c r="A843" s="1895"/>
      <c r="B843" s="1895"/>
      <c r="C843" s="1895"/>
      <c r="D843" s="1895"/>
      <c r="E843" s="1895"/>
      <c r="F843" s="1895"/>
      <c r="G843" s="1895"/>
      <c r="H843" s="1895"/>
      <c r="I843" s="1895"/>
      <c r="J843" s="1895"/>
      <c r="K843" s="1895"/>
    </row>
    <row r="844" spans="1:11" ht="15.75" customHeight="1">
      <c r="A844" s="1895"/>
      <c r="B844" s="1895"/>
      <c r="C844" s="1895"/>
      <c r="D844" s="1895"/>
      <c r="E844" s="1895"/>
      <c r="F844" s="1895"/>
      <c r="G844" s="1895"/>
      <c r="H844" s="1895"/>
      <c r="I844" s="1895"/>
      <c r="J844" s="1895"/>
      <c r="K844" s="1895"/>
    </row>
    <row r="845" spans="1:11" ht="15.75" customHeight="1">
      <c r="A845" s="1895"/>
      <c r="B845" s="1895"/>
      <c r="C845" s="1895"/>
      <c r="D845" s="1895"/>
      <c r="E845" s="1895"/>
      <c r="F845" s="1895"/>
      <c r="G845" s="1895"/>
      <c r="H845" s="1895"/>
      <c r="I845" s="1895"/>
      <c r="J845" s="1895"/>
      <c r="K845" s="1895"/>
    </row>
    <row r="846" spans="1:11" ht="15.75" customHeight="1">
      <c r="A846" s="1895"/>
      <c r="B846" s="1895"/>
      <c r="C846" s="1895"/>
      <c r="D846" s="1895"/>
      <c r="E846" s="1895"/>
      <c r="F846" s="1895"/>
      <c r="G846" s="1895"/>
      <c r="H846" s="1895"/>
      <c r="I846" s="1895"/>
      <c r="J846" s="1895"/>
      <c r="K846" s="1895"/>
    </row>
    <row r="847" spans="1:11" ht="15.75" customHeight="1">
      <c r="A847" s="1895"/>
      <c r="B847" s="1895"/>
      <c r="C847" s="1895"/>
      <c r="D847" s="1895"/>
      <c r="E847" s="1895"/>
      <c r="F847" s="1895"/>
      <c r="G847" s="1895"/>
      <c r="H847" s="1895"/>
      <c r="I847" s="1895"/>
      <c r="J847" s="1895"/>
      <c r="K847" s="1895"/>
    </row>
    <row r="848" spans="1:11" ht="15.75" customHeight="1">
      <c r="A848" s="1895"/>
      <c r="B848" s="1895"/>
      <c r="C848" s="1895"/>
      <c r="D848" s="1895"/>
      <c r="E848" s="1895"/>
      <c r="F848" s="1895"/>
      <c r="G848" s="1895"/>
      <c r="H848" s="1895"/>
      <c r="I848" s="1895"/>
      <c r="J848" s="1895"/>
      <c r="K848" s="1895"/>
    </row>
    <row r="849" spans="1:11" ht="15.75" customHeight="1">
      <c r="A849" s="1895"/>
      <c r="B849" s="1895"/>
      <c r="C849" s="1895"/>
      <c r="D849" s="1895"/>
      <c r="E849" s="1895"/>
      <c r="F849" s="1895"/>
      <c r="G849" s="1895"/>
      <c r="H849" s="1895"/>
      <c r="I849" s="1895"/>
      <c r="J849" s="1895"/>
      <c r="K849" s="1895"/>
    </row>
    <row r="850" spans="1:11" ht="15.75" customHeight="1">
      <c r="A850" s="1895"/>
      <c r="B850" s="1895"/>
      <c r="C850" s="1895"/>
      <c r="D850" s="1895"/>
      <c r="E850" s="1895"/>
      <c r="F850" s="1895"/>
      <c r="G850" s="1895"/>
      <c r="H850" s="1895"/>
      <c r="I850" s="1895"/>
      <c r="J850" s="1895"/>
      <c r="K850" s="1895"/>
    </row>
    <row r="851" spans="1:11" ht="15.75" customHeight="1">
      <c r="A851" s="1895"/>
      <c r="B851" s="1895"/>
      <c r="C851" s="1895"/>
      <c r="D851" s="1895"/>
      <c r="E851" s="1895"/>
      <c r="F851" s="1895"/>
      <c r="G851" s="1895"/>
      <c r="H851" s="1895"/>
      <c r="I851" s="1895"/>
      <c r="J851" s="1895"/>
      <c r="K851" s="1895"/>
    </row>
    <row r="852" spans="1:11" ht="15.75" customHeight="1">
      <c r="A852" s="1895"/>
      <c r="B852" s="1895"/>
      <c r="C852" s="1895"/>
      <c r="D852" s="1895"/>
      <c r="E852" s="1895"/>
      <c r="F852" s="1895"/>
      <c r="G852" s="1895"/>
      <c r="H852" s="1895"/>
      <c r="I852" s="1895"/>
      <c r="J852" s="1895"/>
      <c r="K852" s="1895"/>
    </row>
    <row r="853" spans="1:11" ht="15.75" customHeight="1">
      <c r="A853" s="1895"/>
      <c r="B853" s="1895"/>
      <c r="C853" s="1895"/>
      <c r="D853" s="1895"/>
      <c r="E853" s="1895"/>
      <c r="F853" s="1895"/>
      <c r="G853" s="1895"/>
      <c r="H853" s="1895"/>
      <c r="I853" s="1895"/>
      <c r="J853" s="1895"/>
      <c r="K853" s="1895"/>
    </row>
    <row r="854" spans="1:11" ht="15.75" customHeight="1">
      <c r="A854" s="1895"/>
      <c r="B854" s="1895"/>
      <c r="C854" s="1895"/>
      <c r="D854" s="1895"/>
      <c r="E854" s="1895"/>
      <c r="F854" s="1895"/>
      <c r="G854" s="1895"/>
      <c r="H854" s="1895"/>
      <c r="I854" s="1895"/>
      <c r="J854" s="1895"/>
      <c r="K854" s="1895"/>
    </row>
    <row r="855" spans="1:11" ht="15.75" customHeight="1">
      <c r="A855" s="1895"/>
      <c r="B855" s="1895"/>
      <c r="C855" s="1895"/>
      <c r="D855" s="1895"/>
      <c r="E855" s="1895"/>
      <c r="F855" s="1895"/>
      <c r="G855" s="1895"/>
      <c r="H855" s="1895"/>
      <c r="I855" s="1895"/>
      <c r="J855" s="1895"/>
      <c r="K855" s="1895"/>
    </row>
    <row r="856" spans="1:11" ht="15.75" customHeight="1">
      <c r="A856" s="1895"/>
      <c r="B856" s="1895"/>
      <c r="C856" s="1895"/>
      <c r="D856" s="1895"/>
      <c r="E856" s="1895"/>
      <c r="F856" s="1895"/>
      <c r="G856" s="1895"/>
      <c r="H856" s="1895"/>
      <c r="I856" s="1895"/>
      <c r="J856" s="1895"/>
      <c r="K856" s="1895"/>
    </row>
    <row r="857" spans="1:11" ht="15.75" customHeight="1">
      <c r="A857" s="1895"/>
      <c r="B857" s="1895"/>
      <c r="C857" s="1895"/>
      <c r="D857" s="1895"/>
      <c r="E857" s="1895"/>
      <c r="F857" s="1895"/>
      <c r="G857" s="1895"/>
      <c r="H857" s="1895"/>
      <c r="I857" s="1895"/>
      <c r="J857" s="1895"/>
      <c r="K857" s="1895"/>
    </row>
    <row r="858" spans="1:11" ht="15.75" customHeight="1">
      <c r="A858" s="1895"/>
      <c r="B858" s="1895"/>
      <c r="C858" s="1895"/>
      <c r="D858" s="1895"/>
      <c r="E858" s="1895"/>
      <c r="F858" s="1895"/>
      <c r="G858" s="1895"/>
      <c r="H858" s="1895"/>
      <c r="I858" s="1895"/>
      <c r="J858" s="1895"/>
      <c r="K858" s="1895"/>
    </row>
    <row r="859" spans="1:11" ht="15.75" customHeight="1">
      <c r="A859" s="1895"/>
      <c r="B859" s="1895"/>
      <c r="C859" s="1895"/>
      <c r="D859" s="1895"/>
      <c r="E859" s="1895"/>
      <c r="F859" s="1895"/>
      <c r="G859" s="1895"/>
      <c r="H859" s="1895"/>
      <c r="I859" s="1895"/>
      <c r="J859" s="1895"/>
      <c r="K859" s="1895"/>
    </row>
    <row r="860" spans="1:11" ht="15.75" customHeight="1">
      <c r="A860" s="1895"/>
      <c r="B860" s="1895"/>
      <c r="C860" s="1895"/>
      <c r="D860" s="1895"/>
      <c r="E860" s="1895"/>
      <c r="F860" s="1895"/>
      <c r="G860" s="1895"/>
      <c r="H860" s="1895"/>
      <c r="I860" s="1895"/>
      <c r="J860" s="1895"/>
      <c r="K860" s="1895"/>
    </row>
    <row r="861" spans="1:11" ht="15.75" customHeight="1">
      <c r="A861" s="1895"/>
      <c r="B861" s="1895"/>
      <c r="C861" s="1895"/>
      <c r="D861" s="1895"/>
      <c r="E861" s="1895"/>
      <c r="F861" s="1895"/>
      <c r="G861" s="1895"/>
      <c r="H861" s="1895"/>
      <c r="I861" s="1895"/>
      <c r="J861" s="1895"/>
      <c r="K861" s="1895"/>
    </row>
    <row r="862" spans="1:11" ht="15.75" customHeight="1">
      <c r="A862" s="1895"/>
      <c r="B862" s="1895"/>
      <c r="C862" s="1895"/>
      <c r="D862" s="1895"/>
      <c r="E862" s="1895"/>
      <c r="F862" s="1895"/>
      <c r="G862" s="1895"/>
      <c r="H862" s="1895"/>
      <c r="I862" s="1895"/>
      <c r="J862" s="1895"/>
      <c r="K862" s="1895"/>
    </row>
    <row r="863" spans="1:11" ht="15.75" customHeight="1">
      <c r="A863" s="1895"/>
      <c r="B863" s="1895"/>
      <c r="C863" s="1895"/>
      <c r="D863" s="1895"/>
      <c r="E863" s="1895"/>
      <c r="F863" s="1895"/>
      <c r="G863" s="1895"/>
      <c r="H863" s="1895"/>
      <c r="I863" s="1895"/>
      <c r="J863" s="1895"/>
      <c r="K863" s="1895"/>
    </row>
    <row r="864" spans="1:11" ht="15.75" customHeight="1">
      <c r="A864" s="1895"/>
      <c r="B864" s="1895"/>
      <c r="C864" s="1895"/>
      <c r="D864" s="1895"/>
      <c r="E864" s="1895"/>
      <c r="F864" s="1895"/>
      <c r="G864" s="1895"/>
      <c r="H864" s="1895"/>
      <c r="I864" s="1895"/>
      <c r="J864" s="1895"/>
      <c r="K864" s="1895"/>
    </row>
    <row r="865" spans="1:11" ht="15.75" customHeight="1">
      <c r="A865" s="1895"/>
      <c r="B865" s="1895"/>
      <c r="C865" s="1895"/>
      <c r="D865" s="1895"/>
      <c r="E865" s="1895"/>
      <c r="F865" s="1895"/>
      <c r="G865" s="1895"/>
      <c r="H865" s="1895"/>
      <c r="I865" s="1895"/>
      <c r="J865" s="1895"/>
      <c r="K865" s="1895"/>
    </row>
    <row r="866" spans="1:11" ht="15.75" customHeight="1">
      <c r="A866" s="1895"/>
      <c r="B866" s="1895"/>
      <c r="C866" s="1895"/>
      <c r="D866" s="1895"/>
      <c r="E866" s="1895"/>
      <c r="F866" s="1895"/>
      <c r="G866" s="1895"/>
      <c r="H866" s="1895"/>
      <c r="I866" s="1895"/>
      <c r="J866" s="1895"/>
      <c r="K866" s="1895"/>
    </row>
    <row r="867" spans="1:11" ht="15.75" customHeight="1">
      <c r="A867" s="1895"/>
      <c r="B867" s="1895"/>
      <c r="C867" s="1895"/>
      <c r="D867" s="1895"/>
      <c r="E867" s="1895"/>
      <c r="F867" s="1895"/>
      <c r="G867" s="1895"/>
      <c r="H867" s="1895"/>
      <c r="I867" s="1895"/>
      <c r="J867" s="1895"/>
      <c r="K867" s="1895"/>
    </row>
    <row r="868" spans="1:11" ht="15.75" customHeight="1">
      <c r="A868" s="1895"/>
      <c r="B868" s="1895"/>
      <c r="C868" s="1895"/>
      <c r="D868" s="1895"/>
      <c r="E868" s="1895"/>
      <c r="F868" s="1895"/>
      <c r="G868" s="1895"/>
      <c r="H868" s="1895"/>
      <c r="I868" s="1895"/>
      <c r="J868" s="1895"/>
      <c r="K868" s="1895"/>
    </row>
    <row r="869" spans="1:11" ht="15.75" customHeight="1">
      <c r="A869" s="1895"/>
      <c r="B869" s="1895"/>
      <c r="C869" s="1895"/>
      <c r="D869" s="1895"/>
      <c r="E869" s="1895"/>
      <c r="F869" s="1895"/>
      <c r="G869" s="1895"/>
      <c r="H869" s="1895"/>
      <c r="I869" s="1895"/>
      <c r="J869" s="1895"/>
      <c r="K869" s="1895"/>
    </row>
    <row r="870" spans="1:11" ht="15.75" customHeight="1">
      <c r="A870" s="1895"/>
      <c r="B870" s="1895"/>
      <c r="C870" s="1895"/>
      <c r="D870" s="1895"/>
      <c r="E870" s="1895"/>
      <c r="F870" s="1895"/>
      <c r="G870" s="1895"/>
      <c r="H870" s="1895"/>
      <c r="I870" s="1895"/>
      <c r="J870" s="1895"/>
      <c r="K870" s="1895"/>
    </row>
    <row r="871" spans="1:11" ht="15.75" customHeight="1">
      <c r="A871" s="1895"/>
      <c r="B871" s="1895"/>
      <c r="C871" s="1895"/>
      <c r="D871" s="1895"/>
      <c r="E871" s="1895"/>
      <c r="F871" s="1895"/>
      <c r="G871" s="1895"/>
      <c r="H871" s="1895"/>
      <c r="I871" s="1895"/>
      <c r="J871" s="1895"/>
      <c r="K871" s="1895"/>
    </row>
    <row r="872" spans="1:11" ht="15.75" customHeight="1">
      <c r="A872" s="1895"/>
      <c r="B872" s="1895"/>
      <c r="C872" s="1895"/>
      <c r="D872" s="1895"/>
      <c r="E872" s="1895"/>
      <c r="F872" s="1895"/>
      <c r="G872" s="1895"/>
      <c r="H872" s="1895"/>
      <c r="I872" s="1895"/>
      <c r="J872" s="1895"/>
      <c r="K872" s="1895"/>
    </row>
    <row r="873" spans="1:11" ht="15.75" customHeight="1">
      <c r="A873" s="1895"/>
      <c r="B873" s="1895"/>
      <c r="C873" s="1895"/>
      <c r="D873" s="1895"/>
      <c r="E873" s="1895"/>
      <c r="F873" s="1895"/>
      <c r="G873" s="1895"/>
      <c r="H873" s="1895"/>
      <c r="I873" s="1895"/>
      <c r="J873" s="1895"/>
      <c r="K873" s="1895"/>
    </row>
    <row r="874" spans="1:11" ht="15.75" customHeight="1">
      <c r="A874" s="1895"/>
      <c r="B874" s="1895"/>
      <c r="C874" s="1895"/>
      <c r="D874" s="1895"/>
      <c r="E874" s="1895"/>
      <c r="F874" s="1895"/>
      <c r="G874" s="1895"/>
      <c r="H874" s="1895"/>
      <c r="I874" s="1895"/>
      <c r="J874" s="1895"/>
      <c r="K874" s="1895"/>
    </row>
    <row r="875" spans="1:11" ht="15.75" customHeight="1">
      <c r="A875" s="1895"/>
      <c r="B875" s="1895"/>
      <c r="C875" s="1895"/>
      <c r="D875" s="1895"/>
      <c r="E875" s="1895"/>
      <c r="F875" s="1895"/>
      <c r="G875" s="1895"/>
      <c r="H875" s="1895"/>
      <c r="I875" s="1895"/>
      <c r="J875" s="1895"/>
      <c r="K875" s="1895"/>
    </row>
    <row r="876" spans="1:11" ht="15.75" customHeight="1">
      <c r="A876" s="1895"/>
      <c r="B876" s="1895"/>
      <c r="C876" s="1895"/>
      <c r="D876" s="1895"/>
      <c r="E876" s="1895"/>
      <c r="F876" s="1895"/>
      <c r="G876" s="1895"/>
      <c r="H876" s="1895"/>
      <c r="I876" s="1895"/>
      <c r="J876" s="1895"/>
      <c r="K876" s="1895"/>
    </row>
    <row r="877" spans="1:11" ht="15.75" customHeight="1">
      <c r="A877" s="1895"/>
      <c r="B877" s="1895"/>
      <c r="C877" s="1895"/>
      <c r="D877" s="1895"/>
      <c r="E877" s="1895"/>
      <c r="F877" s="1895"/>
      <c r="G877" s="1895"/>
      <c r="H877" s="1895"/>
      <c r="I877" s="1895"/>
      <c r="J877" s="1895"/>
      <c r="K877" s="1895"/>
    </row>
    <row r="878" spans="1:11" ht="15.75" customHeight="1">
      <c r="A878" s="1895"/>
      <c r="B878" s="1895"/>
      <c r="C878" s="1895"/>
      <c r="D878" s="1895"/>
      <c r="E878" s="1895"/>
      <c r="F878" s="1895"/>
      <c r="G878" s="1895"/>
      <c r="H878" s="1895"/>
      <c r="I878" s="1895"/>
      <c r="J878" s="1895"/>
      <c r="K878" s="1895"/>
    </row>
    <row r="879" spans="1:11" ht="15.75" customHeight="1">
      <c r="A879" s="1895"/>
      <c r="B879" s="1895"/>
      <c r="C879" s="1895"/>
      <c r="D879" s="1895"/>
      <c r="E879" s="1895"/>
      <c r="F879" s="1895"/>
      <c r="G879" s="1895"/>
      <c r="H879" s="1895"/>
      <c r="I879" s="1895"/>
      <c r="J879" s="1895"/>
      <c r="K879" s="1895"/>
    </row>
    <row r="880" spans="1:11" ht="15.75" customHeight="1">
      <c r="A880" s="1895"/>
      <c r="B880" s="1895"/>
      <c r="C880" s="1895"/>
      <c r="D880" s="1895"/>
      <c r="E880" s="1895"/>
      <c r="F880" s="1895"/>
      <c r="G880" s="1895"/>
      <c r="H880" s="1895"/>
      <c r="I880" s="1895"/>
      <c r="J880" s="1895"/>
      <c r="K880" s="1895"/>
    </row>
    <row r="881" spans="1:11" ht="15.75" customHeight="1">
      <c r="A881" s="1895"/>
      <c r="B881" s="1895"/>
      <c r="C881" s="1895"/>
      <c r="D881" s="1895"/>
      <c r="E881" s="1895"/>
      <c r="F881" s="1895"/>
      <c r="G881" s="1895"/>
      <c r="H881" s="1895"/>
      <c r="I881" s="1895"/>
      <c r="J881" s="1895"/>
      <c r="K881" s="1895"/>
    </row>
    <row r="882" spans="1:11" ht="15.75" customHeight="1">
      <c r="A882" s="1895"/>
      <c r="B882" s="1895"/>
      <c r="C882" s="1895"/>
      <c r="D882" s="1895"/>
      <c r="E882" s="1895"/>
      <c r="F882" s="1895"/>
      <c r="G882" s="1895"/>
      <c r="H882" s="1895"/>
      <c r="I882" s="1895"/>
      <c r="J882" s="1895"/>
      <c r="K882" s="1895"/>
    </row>
    <row r="883" spans="1:11" ht="15.75" customHeight="1">
      <c r="A883" s="1895"/>
      <c r="B883" s="1895"/>
      <c r="C883" s="1895"/>
      <c r="D883" s="1895"/>
      <c r="E883" s="1895"/>
      <c r="F883" s="1895"/>
      <c r="G883" s="1895"/>
      <c r="H883" s="1895"/>
      <c r="I883" s="1895"/>
      <c r="J883" s="1895"/>
      <c r="K883" s="1895"/>
    </row>
    <row r="884" spans="1:11" ht="15.75" customHeight="1">
      <c r="A884" s="1895"/>
      <c r="B884" s="1895"/>
      <c r="C884" s="1895"/>
      <c r="D884" s="1895"/>
      <c r="E884" s="1895"/>
      <c r="F884" s="1895"/>
      <c r="G884" s="1895"/>
      <c r="H884" s="1895"/>
      <c r="I884" s="1895"/>
      <c r="J884" s="1895"/>
      <c r="K884" s="1895"/>
    </row>
    <row r="885" spans="1:11" ht="15.75" customHeight="1">
      <c r="A885" s="1895"/>
      <c r="B885" s="1895"/>
      <c r="C885" s="1895"/>
      <c r="D885" s="1895"/>
      <c r="E885" s="1895"/>
      <c r="F885" s="1895"/>
      <c r="G885" s="1895"/>
      <c r="H885" s="1895"/>
      <c r="I885" s="1895"/>
      <c r="J885" s="1895"/>
      <c r="K885" s="1895"/>
    </row>
    <row r="886" spans="1:11" ht="15.75" customHeight="1">
      <c r="A886" s="1895"/>
      <c r="B886" s="1895"/>
      <c r="C886" s="1895"/>
      <c r="D886" s="1895"/>
      <c r="E886" s="1895"/>
      <c r="F886" s="1895"/>
      <c r="G886" s="1895"/>
      <c r="H886" s="1895"/>
      <c r="I886" s="1895"/>
      <c r="J886" s="1895"/>
      <c r="K886" s="1895"/>
    </row>
    <row r="887" spans="1:11" ht="15.75" customHeight="1">
      <c r="A887" s="1895"/>
      <c r="B887" s="1895"/>
      <c r="C887" s="1895"/>
      <c r="D887" s="1895"/>
      <c r="E887" s="1895"/>
      <c r="F887" s="1895"/>
      <c r="G887" s="1895"/>
      <c r="H887" s="1895"/>
      <c r="I887" s="1895"/>
      <c r="J887" s="1895"/>
      <c r="K887" s="1895"/>
    </row>
    <row r="888" spans="1:11" ht="15.75" customHeight="1">
      <c r="A888" s="1895"/>
      <c r="B888" s="1895"/>
      <c r="C888" s="1895"/>
      <c r="D888" s="1895"/>
      <c r="E888" s="1895"/>
      <c r="F888" s="1895"/>
      <c r="G888" s="1895"/>
      <c r="H888" s="1895"/>
      <c r="I888" s="1895"/>
      <c r="J888" s="1895"/>
      <c r="K888" s="1895"/>
    </row>
    <row r="889" spans="1:11" ht="15.75" customHeight="1">
      <c r="A889" s="1895"/>
      <c r="B889" s="1895"/>
      <c r="C889" s="1895"/>
      <c r="D889" s="1895"/>
      <c r="E889" s="1895"/>
      <c r="F889" s="1895"/>
      <c r="G889" s="1895"/>
      <c r="H889" s="1895"/>
      <c r="I889" s="1895"/>
      <c r="J889" s="1895"/>
      <c r="K889" s="1895"/>
    </row>
    <row r="890" spans="1:11" ht="15.75" customHeight="1">
      <c r="A890" s="1895"/>
      <c r="B890" s="1895"/>
      <c r="C890" s="1895"/>
      <c r="D890" s="1895"/>
      <c r="E890" s="1895"/>
      <c r="F890" s="1895"/>
      <c r="G890" s="1895"/>
      <c r="H890" s="1895"/>
      <c r="I890" s="1895"/>
      <c r="J890" s="1895"/>
      <c r="K890" s="1895"/>
    </row>
    <row r="891" spans="1:11" ht="15.75" customHeight="1">
      <c r="A891" s="1895"/>
      <c r="B891" s="1895"/>
      <c r="C891" s="1895"/>
      <c r="D891" s="1895"/>
      <c r="E891" s="1895"/>
      <c r="F891" s="1895"/>
      <c r="G891" s="1895"/>
      <c r="H891" s="1895"/>
      <c r="I891" s="1895"/>
      <c r="J891" s="1895"/>
      <c r="K891" s="1895"/>
    </row>
    <row r="892" spans="1:11" ht="15.75" customHeight="1">
      <c r="A892" s="1895"/>
      <c r="B892" s="1895"/>
      <c r="C892" s="1895"/>
      <c r="D892" s="1895"/>
      <c r="E892" s="1895"/>
      <c r="F892" s="1895"/>
      <c r="G892" s="1895"/>
      <c r="H892" s="1895"/>
      <c r="I892" s="1895"/>
      <c r="J892" s="1895"/>
      <c r="K892" s="1895"/>
    </row>
    <row r="893" spans="1:11" ht="15.75" customHeight="1">
      <c r="A893" s="1895"/>
      <c r="B893" s="1895"/>
      <c r="C893" s="1895"/>
      <c r="D893" s="1895"/>
      <c r="E893" s="1895"/>
      <c r="F893" s="1895"/>
      <c r="G893" s="1895"/>
      <c r="H893" s="1895"/>
      <c r="I893" s="1895"/>
      <c r="J893" s="1895"/>
      <c r="K893" s="1895"/>
    </row>
    <row r="894" spans="1:11" ht="15.75" customHeight="1">
      <c r="A894" s="1895"/>
      <c r="B894" s="1895"/>
      <c r="C894" s="1895"/>
      <c r="D894" s="1895"/>
      <c r="E894" s="1895"/>
      <c r="F894" s="1895"/>
      <c r="G894" s="1895"/>
      <c r="H894" s="1895"/>
      <c r="I894" s="1895"/>
      <c r="J894" s="1895"/>
      <c r="K894" s="1895"/>
    </row>
    <row r="895" spans="1:11" ht="15.75" customHeight="1">
      <c r="A895" s="1895"/>
      <c r="B895" s="1895"/>
      <c r="C895" s="1895"/>
      <c r="D895" s="1895"/>
      <c r="E895" s="1895"/>
      <c r="F895" s="1895"/>
      <c r="G895" s="1895"/>
      <c r="H895" s="1895"/>
      <c r="I895" s="1895"/>
      <c r="J895" s="1895"/>
      <c r="K895" s="1895"/>
    </row>
    <row r="896" spans="1:11" ht="15.75" customHeight="1">
      <c r="A896" s="1895"/>
      <c r="B896" s="1895"/>
      <c r="C896" s="1895"/>
      <c r="D896" s="1895"/>
      <c r="E896" s="1895"/>
      <c r="F896" s="1895"/>
      <c r="G896" s="1895"/>
      <c r="H896" s="1895"/>
      <c r="I896" s="1895"/>
      <c r="J896" s="1895"/>
      <c r="K896" s="1895"/>
    </row>
    <row r="897" spans="1:11" ht="15.75" customHeight="1">
      <c r="A897" s="1895"/>
      <c r="B897" s="1895"/>
      <c r="C897" s="1895"/>
      <c r="D897" s="1895"/>
      <c r="E897" s="1895"/>
      <c r="F897" s="1895"/>
      <c r="G897" s="1895"/>
      <c r="H897" s="1895"/>
      <c r="I897" s="1895"/>
      <c r="J897" s="1895"/>
      <c r="K897" s="1895"/>
    </row>
    <row r="898" spans="1:11" ht="15.75" customHeight="1">
      <c r="A898" s="1895"/>
      <c r="B898" s="1895"/>
      <c r="C898" s="1895"/>
      <c r="D898" s="1895"/>
      <c r="E898" s="1895"/>
      <c r="F898" s="1895"/>
      <c r="G898" s="1895"/>
      <c r="H898" s="1895"/>
      <c r="I898" s="1895"/>
      <c r="J898" s="1895"/>
      <c r="K898" s="1895"/>
    </row>
    <row r="899" spans="1:11" ht="15.75" customHeight="1">
      <c r="A899" s="1895"/>
      <c r="B899" s="1895"/>
      <c r="C899" s="1895"/>
      <c r="D899" s="1895"/>
      <c r="E899" s="1895"/>
      <c r="F899" s="1895"/>
      <c r="G899" s="1895"/>
      <c r="H899" s="1895"/>
      <c r="I899" s="1895"/>
      <c r="J899" s="1895"/>
      <c r="K899" s="1895"/>
    </row>
    <row r="900" spans="1:11" ht="15.75" customHeight="1">
      <c r="A900" s="1895"/>
      <c r="B900" s="1895"/>
      <c r="C900" s="1895"/>
      <c r="D900" s="1895"/>
      <c r="E900" s="1895"/>
      <c r="F900" s="1895"/>
      <c r="G900" s="1895"/>
      <c r="H900" s="1895"/>
      <c r="I900" s="1895"/>
      <c r="J900" s="1895"/>
      <c r="K900" s="1895"/>
    </row>
    <row r="901" spans="1:11" ht="15.75" customHeight="1">
      <c r="A901" s="1895"/>
      <c r="B901" s="1895"/>
      <c r="C901" s="1895"/>
      <c r="D901" s="1895"/>
      <c r="E901" s="1895"/>
      <c r="F901" s="1895"/>
      <c r="G901" s="1895"/>
      <c r="H901" s="1895"/>
      <c r="I901" s="1895"/>
      <c r="J901" s="1895"/>
      <c r="K901" s="1895"/>
    </row>
    <row r="902" spans="1:11" ht="15.75" customHeight="1">
      <c r="A902" s="1895"/>
      <c r="B902" s="1895"/>
      <c r="C902" s="1895"/>
      <c r="D902" s="1895"/>
      <c r="E902" s="1895"/>
      <c r="F902" s="1895"/>
      <c r="G902" s="1895"/>
      <c r="H902" s="1895"/>
      <c r="I902" s="1895"/>
      <c r="J902" s="1895"/>
      <c r="K902" s="1895"/>
    </row>
    <row r="903" spans="1:11" ht="15.75" customHeight="1">
      <c r="A903" s="1895"/>
      <c r="B903" s="1895"/>
      <c r="C903" s="1895"/>
      <c r="D903" s="1895"/>
      <c r="E903" s="1895"/>
      <c r="F903" s="1895"/>
      <c r="G903" s="1895"/>
      <c r="H903" s="1895"/>
      <c r="I903" s="1895"/>
      <c r="J903" s="1895"/>
      <c r="K903" s="1895"/>
    </row>
    <row r="904" spans="1:11" ht="15.75" customHeight="1">
      <c r="A904" s="1895"/>
      <c r="B904" s="1895"/>
      <c r="C904" s="1895"/>
      <c r="D904" s="1895"/>
      <c r="E904" s="1895"/>
      <c r="F904" s="1895"/>
      <c r="G904" s="1895"/>
      <c r="H904" s="1895"/>
      <c r="I904" s="1895"/>
      <c r="J904" s="1895"/>
      <c r="K904" s="1895"/>
    </row>
    <row r="905" spans="1:11" ht="15.75" customHeight="1">
      <c r="A905" s="1895"/>
      <c r="B905" s="1895"/>
      <c r="C905" s="1895"/>
      <c r="D905" s="1895"/>
      <c r="E905" s="1895"/>
      <c r="F905" s="1895"/>
      <c r="G905" s="1895"/>
      <c r="H905" s="1895"/>
      <c r="I905" s="1895"/>
      <c r="J905" s="1895"/>
      <c r="K905" s="1895"/>
    </row>
    <row r="906" spans="1:11" ht="15.75" customHeight="1">
      <c r="A906" s="1895"/>
      <c r="B906" s="1895"/>
      <c r="C906" s="1895"/>
      <c r="D906" s="1895"/>
      <c r="E906" s="1895"/>
      <c r="F906" s="1895"/>
      <c r="G906" s="1895"/>
      <c r="H906" s="1895"/>
      <c r="I906" s="1895"/>
      <c r="J906" s="1895"/>
      <c r="K906" s="1895"/>
    </row>
    <row r="907" spans="1:11" ht="15.75" customHeight="1">
      <c r="A907" s="1895"/>
      <c r="B907" s="1895"/>
      <c r="C907" s="1895"/>
      <c r="D907" s="1895"/>
      <c r="E907" s="1895"/>
      <c r="F907" s="1895"/>
      <c r="G907" s="1895"/>
      <c r="H907" s="1895"/>
      <c r="I907" s="1895"/>
      <c r="J907" s="1895"/>
      <c r="K907" s="1895"/>
    </row>
    <row r="908" spans="1:11" ht="15.75" customHeight="1">
      <c r="A908" s="1895"/>
      <c r="B908" s="1895"/>
      <c r="C908" s="1895"/>
      <c r="D908" s="1895"/>
      <c r="E908" s="1895"/>
      <c r="F908" s="1895"/>
      <c r="G908" s="1895"/>
      <c r="H908" s="1895"/>
      <c r="I908" s="1895"/>
      <c r="J908" s="1895"/>
      <c r="K908" s="1895"/>
    </row>
    <row r="909" spans="1:11" ht="15.75" customHeight="1">
      <c r="A909" s="1895"/>
      <c r="B909" s="1895"/>
      <c r="C909" s="1895"/>
      <c r="D909" s="1895"/>
      <c r="E909" s="1895"/>
      <c r="F909" s="1895"/>
      <c r="G909" s="1895"/>
      <c r="H909" s="1895"/>
      <c r="I909" s="1895"/>
      <c r="J909" s="1895"/>
      <c r="K909" s="1895"/>
    </row>
    <row r="910" spans="1:11" ht="15.75" customHeight="1">
      <c r="A910" s="1895"/>
      <c r="B910" s="1895"/>
      <c r="C910" s="1895"/>
      <c r="D910" s="1895"/>
      <c r="E910" s="1895"/>
      <c r="F910" s="1895"/>
      <c r="G910" s="1895"/>
      <c r="H910" s="1895"/>
      <c r="I910" s="1895"/>
      <c r="J910" s="1895"/>
      <c r="K910" s="1895"/>
    </row>
    <row r="911" spans="1:11" ht="15.75" customHeight="1">
      <c r="A911" s="1895"/>
      <c r="B911" s="1895"/>
      <c r="C911" s="1895"/>
      <c r="D911" s="1895"/>
      <c r="E911" s="1895"/>
      <c r="F911" s="1895"/>
      <c r="G911" s="1895"/>
      <c r="H911" s="1895"/>
      <c r="I911" s="1895"/>
      <c r="J911" s="1895"/>
      <c r="K911" s="1895"/>
    </row>
    <row r="912" spans="1:11" ht="15.75" customHeight="1">
      <c r="A912" s="1895"/>
      <c r="B912" s="1895"/>
      <c r="C912" s="1895"/>
      <c r="D912" s="1895"/>
      <c r="E912" s="1895"/>
      <c r="F912" s="1895"/>
      <c r="G912" s="1895"/>
      <c r="H912" s="1895"/>
      <c r="I912" s="1895"/>
      <c r="J912" s="1895"/>
      <c r="K912" s="1895"/>
    </row>
    <row r="913" spans="1:11" ht="15.75" customHeight="1">
      <c r="A913" s="1895"/>
      <c r="B913" s="1895"/>
      <c r="C913" s="1895"/>
      <c r="D913" s="1895"/>
      <c r="E913" s="1895"/>
      <c r="F913" s="1895"/>
      <c r="G913" s="1895"/>
      <c r="H913" s="1895"/>
      <c r="I913" s="1895"/>
      <c r="J913" s="1895"/>
      <c r="K913" s="1895"/>
    </row>
    <row r="914" spans="1:11" ht="15.75" customHeight="1">
      <c r="A914" s="1895"/>
      <c r="B914" s="1895"/>
      <c r="C914" s="1895"/>
      <c r="D914" s="1895"/>
      <c r="E914" s="1895"/>
      <c r="F914" s="1895"/>
      <c r="G914" s="1895"/>
      <c r="H914" s="1895"/>
      <c r="I914" s="1895"/>
      <c r="J914" s="1895"/>
      <c r="K914" s="1895"/>
    </row>
    <row r="915" spans="1:11" ht="15.75" customHeight="1">
      <c r="A915" s="1895"/>
      <c r="B915" s="1895"/>
      <c r="C915" s="1895"/>
      <c r="D915" s="1895"/>
      <c r="E915" s="1895"/>
      <c r="F915" s="1895"/>
      <c r="G915" s="1895"/>
      <c r="H915" s="1895"/>
      <c r="I915" s="1895"/>
      <c r="J915" s="1895"/>
      <c r="K915" s="1895"/>
    </row>
    <row r="916" spans="1:11" ht="15.75" customHeight="1">
      <c r="A916" s="1895"/>
      <c r="B916" s="1895"/>
      <c r="C916" s="1895"/>
      <c r="D916" s="1895"/>
      <c r="E916" s="1895"/>
      <c r="F916" s="1895"/>
      <c r="G916" s="1895"/>
      <c r="H916" s="1895"/>
      <c r="I916" s="1895"/>
      <c r="J916" s="1895"/>
      <c r="K916" s="1895"/>
    </row>
    <row r="917" spans="1:11" ht="15.75" customHeight="1">
      <c r="A917" s="1895"/>
      <c r="B917" s="1895"/>
      <c r="C917" s="1895"/>
      <c r="D917" s="1895"/>
      <c r="E917" s="1895"/>
      <c r="F917" s="1895"/>
      <c r="G917" s="1895"/>
      <c r="H917" s="1895"/>
      <c r="I917" s="1895"/>
      <c r="J917" s="1895"/>
      <c r="K917" s="1895"/>
    </row>
    <row r="918" spans="1:11" ht="15.75" customHeight="1">
      <c r="A918" s="1895"/>
      <c r="B918" s="1895"/>
      <c r="C918" s="1895"/>
      <c r="D918" s="1895"/>
      <c r="E918" s="1895"/>
      <c r="F918" s="1895"/>
      <c r="G918" s="1895"/>
      <c r="H918" s="1895"/>
      <c r="I918" s="1895"/>
      <c r="J918" s="1895"/>
      <c r="K918" s="1895"/>
    </row>
    <row r="919" spans="1:11" ht="15.75" customHeight="1">
      <c r="A919" s="1895"/>
      <c r="B919" s="1895"/>
      <c r="C919" s="1895"/>
      <c r="D919" s="1895"/>
      <c r="E919" s="1895"/>
      <c r="F919" s="1895"/>
      <c r="G919" s="1895"/>
      <c r="H919" s="1895"/>
      <c r="I919" s="1895"/>
      <c r="J919" s="1895"/>
      <c r="K919" s="1895"/>
    </row>
    <row r="920" spans="1:11" ht="15.75" customHeight="1">
      <c r="A920" s="1895"/>
      <c r="B920" s="1895"/>
      <c r="C920" s="1895"/>
      <c r="D920" s="1895"/>
      <c r="E920" s="1895"/>
      <c r="F920" s="1895"/>
      <c r="G920" s="1895"/>
      <c r="H920" s="1895"/>
      <c r="I920" s="1895"/>
      <c r="J920" s="1895"/>
      <c r="K920" s="1895"/>
    </row>
    <row r="921" spans="1:11" ht="15.75" customHeight="1">
      <c r="A921" s="1895"/>
      <c r="B921" s="1895"/>
      <c r="C921" s="1895"/>
      <c r="D921" s="1895"/>
      <c r="E921" s="1895"/>
      <c r="F921" s="1895"/>
      <c r="G921" s="1895"/>
      <c r="H921" s="1895"/>
      <c r="I921" s="1895"/>
      <c r="J921" s="1895"/>
      <c r="K921" s="1895"/>
    </row>
    <row r="922" spans="1:11" ht="15.75" customHeight="1">
      <c r="A922" s="1895"/>
      <c r="B922" s="1895"/>
      <c r="C922" s="1895"/>
      <c r="D922" s="1895"/>
      <c r="E922" s="1895"/>
      <c r="F922" s="1895"/>
      <c r="G922" s="1895"/>
      <c r="H922" s="1895"/>
      <c r="I922" s="1895"/>
      <c r="J922" s="1895"/>
      <c r="K922" s="1895"/>
    </row>
    <row r="923" spans="1:11" ht="15.75" customHeight="1">
      <c r="A923" s="1895"/>
      <c r="B923" s="1895"/>
      <c r="C923" s="1895"/>
      <c r="D923" s="1895"/>
      <c r="E923" s="1895"/>
      <c r="F923" s="1895"/>
      <c r="G923" s="1895"/>
      <c r="H923" s="1895"/>
      <c r="I923" s="1895"/>
      <c r="J923" s="1895"/>
      <c r="K923" s="1895"/>
    </row>
    <row r="924" spans="1:11" ht="15.75" customHeight="1">
      <c r="A924" s="1895"/>
      <c r="B924" s="1895"/>
      <c r="C924" s="1895"/>
      <c r="D924" s="1895"/>
      <c r="E924" s="1895"/>
      <c r="F924" s="1895"/>
      <c r="G924" s="1895"/>
      <c r="H924" s="1895"/>
      <c r="I924" s="1895"/>
      <c r="J924" s="1895"/>
      <c r="K924" s="1895"/>
    </row>
    <row r="925" spans="1:11" ht="15.75" customHeight="1">
      <c r="A925" s="1895"/>
      <c r="B925" s="1895"/>
      <c r="C925" s="1895"/>
      <c r="D925" s="1895"/>
      <c r="E925" s="1895"/>
      <c r="F925" s="1895"/>
      <c r="G925" s="1895"/>
      <c r="H925" s="1895"/>
      <c r="I925" s="1895"/>
      <c r="J925" s="1895"/>
      <c r="K925" s="1895"/>
    </row>
    <row r="926" spans="1:11" ht="15.75" customHeight="1">
      <c r="A926" s="1895"/>
      <c r="B926" s="1895"/>
      <c r="C926" s="1895"/>
      <c r="D926" s="1895"/>
      <c r="E926" s="1895"/>
      <c r="F926" s="1895"/>
      <c r="G926" s="1895"/>
      <c r="H926" s="1895"/>
      <c r="I926" s="1895"/>
      <c r="J926" s="1895"/>
      <c r="K926" s="1895"/>
    </row>
    <row r="927" spans="1:11" ht="15.75" customHeight="1">
      <c r="A927" s="1895"/>
      <c r="B927" s="1895"/>
      <c r="C927" s="1895"/>
      <c r="D927" s="1895"/>
      <c r="E927" s="1895"/>
      <c r="F927" s="1895"/>
      <c r="G927" s="1895"/>
      <c r="H927" s="1895"/>
      <c r="I927" s="1895"/>
      <c r="J927" s="1895"/>
      <c r="K927" s="1895"/>
    </row>
    <row r="928" spans="1:11" ht="15.75" customHeight="1">
      <c r="A928" s="1895"/>
      <c r="B928" s="1895"/>
      <c r="C928" s="1895"/>
      <c r="D928" s="1895"/>
      <c r="E928" s="1895"/>
      <c r="F928" s="1895"/>
      <c r="G928" s="1895"/>
      <c r="H928" s="1895"/>
      <c r="I928" s="1895"/>
      <c r="J928" s="1895"/>
      <c r="K928" s="1895"/>
    </row>
    <row r="929" spans="1:11" ht="15.75" customHeight="1">
      <c r="A929" s="1895"/>
      <c r="B929" s="1895"/>
      <c r="C929" s="1895"/>
      <c r="D929" s="1895"/>
      <c r="E929" s="1895"/>
      <c r="F929" s="1895"/>
      <c r="G929" s="1895"/>
      <c r="H929" s="1895"/>
      <c r="I929" s="1895"/>
      <c r="J929" s="1895"/>
      <c r="K929" s="1895"/>
    </row>
    <row r="930" spans="1:11" ht="15.75" customHeight="1">
      <c r="A930" s="1895"/>
      <c r="B930" s="1895"/>
      <c r="C930" s="1895"/>
      <c r="D930" s="1895"/>
      <c r="E930" s="1895"/>
      <c r="F930" s="1895"/>
      <c r="G930" s="1895"/>
      <c r="H930" s="1895"/>
      <c r="I930" s="1895"/>
      <c r="J930" s="1895"/>
      <c r="K930" s="1895"/>
    </row>
    <row r="931" spans="1:11" ht="15.75" customHeight="1">
      <c r="A931" s="1895"/>
      <c r="B931" s="1895"/>
      <c r="C931" s="1895"/>
      <c r="D931" s="1895"/>
      <c r="E931" s="1895"/>
      <c r="F931" s="1895"/>
      <c r="G931" s="1895"/>
      <c r="H931" s="1895"/>
      <c r="I931" s="1895"/>
      <c r="J931" s="1895"/>
      <c r="K931" s="1895"/>
    </row>
    <row r="932" spans="1:11" ht="15.75" customHeight="1">
      <c r="A932" s="1895"/>
      <c r="B932" s="1895"/>
      <c r="C932" s="1895"/>
      <c r="D932" s="1895"/>
      <c r="E932" s="1895"/>
      <c r="F932" s="1895"/>
      <c r="G932" s="1895"/>
      <c r="H932" s="1895"/>
      <c r="I932" s="1895"/>
      <c r="J932" s="1895"/>
      <c r="K932" s="1895"/>
    </row>
    <row r="933" spans="1:11" ht="15.75" customHeight="1">
      <c r="A933" s="1895"/>
      <c r="B933" s="1895"/>
      <c r="C933" s="1895"/>
      <c r="D933" s="1895"/>
      <c r="E933" s="1895"/>
      <c r="F933" s="1895"/>
      <c r="G933" s="1895"/>
      <c r="H933" s="1895"/>
      <c r="I933" s="1895"/>
      <c r="J933" s="1895"/>
      <c r="K933" s="1895"/>
    </row>
    <row r="934" spans="1:11" ht="15.75" customHeight="1">
      <c r="A934" s="1895"/>
      <c r="B934" s="1895"/>
      <c r="C934" s="1895"/>
      <c r="D934" s="1895"/>
      <c r="E934" s="1895"/>
      <c r="F934" s="1895"/>
      <c r="G934" s="1895"/>
      <c r="H934" s="1895"/>
      <c r="I934" s="1895"/>
      <c r="J934" s="1895"/>
      <c r="K934" s="1895"/>
    </row>
    <row r="935" spans="1:11" ht="15.75" customHeight="1">
      <c r="A935" s="1895"/>
      <c r="B935" s="1895"/>
      <c r="C935" s="1895"/>
      <c r="D935" s="1895"/>
      <c r="E935" s="1895"/>
      <c r="F935" s="1895"/>
      <c r="G935" s="1895"/>
      <c r="H935" s="1895"/>
      <c r="I935" s="1895"/>
      <c r="J935" s="1895"/>
      <c r="K935" s="1895"/>
    </row>
    <row r="936" spans="1:11" ht="15.75" customHeight="1">
      <c r="A936" s="1895"/>
      <c r="B936" s="1895"/>
      <c r="C936" s="1895"/>
      <c r="D936" s="1895"/>
      <c r="E936" s="1895"/>
      <c r="F936" s="1895"/>
      <c r="G936" s="1895"/>
      <c r="H936" s="1895"/>
      <c r="I936" s="1895"/>
      <c r="J936" s="1895"/>
      <c r="K936" s="1895"/>
    </row>
    <row r="937" spans="1:11" ht="15.75" customHeight="1">
      <c r="A937" s="1895"/>
      <c r="B937" s="1895"/>
      <c r="C937" s="1895"/>
      <c r="D937" s="1895"/>
      <c r="E937" s="1895"/>
      <c r="F937" s="1895"/>
      <c r="G937" s="1895"/>
      <c r="H937" s="1895"/>
      <c r="I937" s="1895"/>
      <c r="J937" s="1895"/>
      <c r="K937" s="1895"/>
    </row>
    <row r="938" spans="1:11" ht="15.75" customHeight="1">
      <c r="A938" s="1895"/>
      <c r="B938" s="1895"/>
      <c r="C938" s="1895"/>
      <c r="D938" s="1895"/>
      <c r="E938" s="1895"/>
      <c r="F938" s="1895"/>
      <c r="G938" s="1895"/>
      <c r="H938" s="1895"/>
      <c r="I938" s="1895"/>
      <c r="J938" s="1895"/>
      <c r="K938" s="1895"/>
    </row>
    <row r="939" spans="1:11" ht="15.75" customHeight="1">
      <c r="A939" s="1895"/>
      <c r="B939" s="1895"/>
      <c r="C939" s="1895"/>
      <c r="D939" s="1895"/>
      <c r="E939" s="1895"/>
      <c r="F939" s="1895"/>
      <c r="G939" s="1895"/>
      <c r="H939" s="1895"/>
      <c r="I939" s="1895"/>
      <c r="J939" s="1895"/>
      <c r="K939" s="1895"/>
    </row>
    <row r="940" spans="1:11" ht="15.75" customHeight="1">
      <c r="A940" s="1895"/>
      <c r="B940" s="1895"/>
      <c r="C940" s="1895"/>
      <c r="D940" s="1895"/>
      <c r="E940" s="1895"/>
      <c r="F940" s="1895"/>
      <c r="G940" s="1895"/>
      <c r="H940" s="1895"/>
      <c r="I940" s="1895"/>
      <c r="J940" s="1895"/>
      <c r="K940" s="1895"/>
    </row>
    <row r="941" spans="1:11" ht="15.75" customHeight="1">
      <c r="A941" s="1895"/>
      <c r="B941" s="1895"/>
      <c r="C941" s="1895"/>
      <c r="D941" s="1895"/>
      <c r="E941" s="1895"/>
      <c r="F941" s="1895"/>
      <c r="G941" s="1895"/>
      <c r="H941" s="1895"/>
      <c r="I941" s="1895"/>
      <c r="J941" s="1895"/>
      <c r="K941" s="1895"/>
    </row>
    <row r="942" spans="1:11" ht="15.75" customHeight="1">
      <c r="A942" s="1895"/>
      <c r="B942" s="1895"/>
      <c r="C942" s="1895"/>
      <c r="D942" s="1895"/>
      <c r="E942" s="1895"/>
      <c r="F942" s="1895"/>
      <c r="G942" s="1895"/>
      <c r="H942" s="1895"/>
      <c r="I942" s="1895"/>
      <c r="J942" s="1895"/>
      <c r="K942" s="1895"/>
    </row>
    <row r="943" spans="1:11" ht="15.75" customHeight="1">
      <c r="A943" s="1895"/>
      <c r="B943" s="1895"/>
      <c r="C943" s="1895"/>
      <c r="D943" s="1895"/>
      <c r="E943" s="1895"/>
      <c r="F943" s="1895"/>
      <c r="G943" s="1895"/>
      <c r="H943" s="1895"/>
      <c r="I943" s="1895"/>
      <c r="J943" s="1895"/>
      <c r="K943" s="1895"/>
    </row>
    <row r="944" spans="1:11" ht="15.75" customHeight="1">
      <c r="A944" s="1895"/>
      <c r="B944" s="1895"/>
      <c r="C944" s="1895"/>
      <c r="D944" s="1895"/>
      <c r="E944" s="1895"/>
      <c r="F944" s="1895"/>
      <c r="G944" s="1895"/>
      <c r="H944" s="1895"/>
      <c r="I944" s="1895"/>
      <c r="J944" s="1895"/>
      <c r="K944" s="1895"/>
    </row>
    <row r="945" spans="1:11" ht="15.75" customHeight="1">
      <c r="A945" s="1895"/>
      <c r="B945" s="1895"/>
      <c r="C945" s="1895"/>
      <c r="D945" s="1895"/>
      <c r="E945" s="1895"/>
      <c r="F945" s="1895"/>
      <c r="G945" s="1895"/>
      <c r="H945" s="1895"/>
      <c r="I945" s="1895"/>
      <c r="J945" s="1895"/>
      <c r="K945" s="1895"/>
    </row>
    <row r="946" spans="1:11" ht="15.75" customHeight="1">
      <c r="A946" s="1895"/>
      <c r="B946" s="1895"/>
      <c r="C946" s="1895"/>
      <c r="D946" s="1895"/>
      <c r="E946" s="1895"/>
      <c r="F946" s="1895"/>
      <c r="G946" s="1895"/>
      <c r="H946" s="1895"/>
      <c r="I946" s="1895"/>
      <c r="J946" s="1895"/>
      <c r="K946" s="1895"/>
    </row>
    <row r="947" spans="1:11" ht="15.75" customHeight="1">
      <c r="A947" s="1895"/>
      <c r="B947" s="1895"/>
      <c r="C947" s="1895"/>
      <c r="D947" s="1895"/>
      <c r="E947" s="1895"/>
      <c r="F947" s="1895"/>
      <c r="G947" s="1895"/>
      <c r="H947" s="1895"/>
      <c r="I947" s="1895"/>
      <c r="J947" s="1895"/>
      <c r="K947" s="1895"/>
    </row>
    <row r="948" spans="1:11" ht="15.75" customHeight="1">
      <c r="A948" s="1895"/>
      <c r="B948" s="1895"/>
      <c r="C948" s="1895"/>
      <c r="D948" s="1895"/>
      <c r="E948" s="1895"/>
      <c r="F948" s="1895"/>
      <c r="G948" s="1895"/>
      <c r="H948" s="1895"/>
      <c r="I948" s="1895"/>
      <c r="J948" s="1895"/>
      <c r="K948" s="1895"/>
    </row>
    <row r="949" spans="1:11" ht="15.75" customHeight="1">
      <c r="A949" s="1895"/>
      <c r="B949" s="1895"/>
      <c r="C949" s="1895"/>
      <c r="D949" s="1895"/>
      <c r="E949" s="1895"/>
      <c r="F949" s="1895"/>
      <c r="G949" s="1895"/>
      <c r="H949" s="1895"/>
      <c r="I949" s="1895"/>
      <c r="J949" s="1895"/>
      <c r="K949" s="1895"/>
    </row>
    <row r="950" spans="1:11" ht="15.75" customHeight="1">
      <c r="A950" s="1895"/>
      <c r="B950" s="1895"/>
      <c r="C950" s="1895"/>
      <c r="D950" s="1895"/>
      <c r="E950" s="1895"/>
      <c r="F950" s="1895"/>
      <c r="G950" s="1895"/>
      <c r="H950" s="1895"/>
      <c r="I950" s="1895"/>
      <c r="J950" s="1895"/>
      <c r="K950" s="1895"/>
    </row>
    <row r="951" spans="1:11" ht="15.75" customHeight="1">
      <c r="A951" s="1895"/>
      <c r="B951" s="1895"/>
      <c r="C951" s="1895"/>
      <c r="D951" s="1895"/>
      <c r="E951" s="1895"/>
      <c r="F951" s="1895"/>
      <c r="G951" s="1895"/>
      <c r="H951" s="1895"/>
      <c r="I951" s="1895"/>
      <c r="J951" s="1895"/>
      <c r="K951" s="1895"/>
    </row>
    <row r="952" spans="1:11" ht="15.75" customHeight="1">
      <c r="A952" s="1895"/>
      <c r="B952" s="1895"/>
      <c r="C952" s="1895"/>
      <c r="D952" s="1895"/>
      <c r="E952" s="1895"/>
      <c r="F952" s="1895"/>
      <c r="G952" s="1895"/>
      <c r="H952" s="1895"/>
      <c r="I952" s="1895"/>
      <c r="J952" s="1895"/>
      <c r="K952" s="1895"/>
    </row>
    <row r="953" spans="1:11" ht="15.75" customHeight="1">
      <c r="A953" s="1895"/>
      <c r="B953" s="1895"/>
      <c r="C953" s="1895"/>
      <c r="D953" s="1895"/>
      <c r="E953" s="1895"/>
      <c r="F953" s="1895"/>
      <c r="G953" s="1895"/>
      <c r="H953" s="1895"/>
      <c r="I953" s="1895"/>
      <c r="J953" s="1895"/>
      <c r="K953" s="1895"/>
    </row>
    <row r="954" spans="1:11" ht="15.75" customHeight="1">
      <c r="A954" s="1895"/>
      <c r="B954" s="1895"/>
      <c r="C954" s="1895"/>
      <c r="D954" s="1895"/>
      <c r="E954" s="1895"/>
      <c r="F954" s="1895"/>
      <c r="G954" s="1895"/>
      <c r="H954" s="1895"/>
      <c r="I954" s="1895"/>
      <c r="J954" s="1895"/>
      <c r="K954" s="1895"/>
    </row>
    <row r="955" spans="1:11" ht="15.75" customHeight="1">
      <c r="A955" s="1895"/>
      <c r="B955" s="1895"/>
      <c r="C955" s="1895"/>
      <c r="D955" s="1895"/>
      <c r="E955" s="1895"/>
      <c r="F955" s="1895"/>
      <c r="G955" s="1895"/>
      <c r="H955" s="1895"/>
      <c r="I955" s="1895"/>
      <c r="J955" s="1895"/>
      <c r="K955" s="1895"/>
    </row>
    <row r="956" spans="1:11" ht="15.75" customHeight="1">
      <c r="A956" s="1895"/>
      <c r="B956" s="1895"/>
      <c r="C956" s="1895"/>
      <c r="D956" s="1895"/>
      <c r="E956" s="1895"/>
      <c r="F956" s="1895"/>
      <c r="G956" s="1895"/>
      <c r="H956" s="1895"/>
      <c r="I956" s="1895"/>
      <c r="J956" s="1895"/>
      <c r="K956" s="1895"/>
    </row>
    <row r="957" spans="1:11" ht="15.75" customHeight="1">
      <c r="A957" s="1895"/>
      <c r="B957" s="1895"/>
      <c r="C957" s="1895"/>
      <c r="D957" s="1895"/>
      <c r="E957" s="1895"/>
      <c r="F957" s="1895"/>
      <c r="G957" s="1895"/>
      <c r="H957" s="1895"/>
      <c r="I957" s="1895"/>
      <c r="J957" s="1895"/>
      <c r="K957" s="1895"/>
    </row>
    <row r="958" spans="1:11" ht="15.75" customHeight="1">
      <c r="A958" s="1895"/>
      <c r="B958" s="1895"/>
      <c r="C958" s="1895"/>
      <c r="D958" s="1895"/>
      <c r="E958" s="1895"/>
      <c r="F958" s="1895"/>
      <c r="G958" s="1895"/>
      <c r="H958" s="1895"/>
      <c r="I958" s="1895"/>
      <c r="J958" s="1895"/>
      <c r="K958" s="1895"/>
    </row>
    <row r="959" spans="1:11" ht="15.75" customHeight="1">
      <c r="A959" s="1895"/>
      <c r="B959" s="1895"/>
      <c r="C959" s="1895"/>
      <c r="D959" s="1895"/>
      <c r="E959" s="1895"/>
      <c r="F959" s="1895"/>
      <c r="G959" s="1895"/>
      <c r="H959" s="1895"/>
      <c r="I959" s="1895"/>
      <c r="J959" s="1895"/>
      <c r="K959" s="1895"/>
    </row>
    <row r="960" spans="1:11" ht="15.75" customHeight="1">
      <c r="A960" s="1895"/>
      <c r="B960" s="1895"/>
      <c r="C960" s="1895"/>
      <c r="D960" s="1895"/>
      <c r="E960" s="1895"/>
      <c r="F960" s="1895"/>
      <c r="G960" s="1895"/>
      <c r="H960" s="1895"/>
      <c r="I960" s="1895"/>
      <c r="J960" s="1895"/>
      <c r="K960" s="1895"/>
    </row>
    <row r="961" spans="1:11" ht="15.75" customHeight="1">
      <c r="A961" s="1895"/>
      <c r="B961" s="1895"/>
      <c r="C961" s="1895"/>
      <c r="D961" s="1895"/>
      <c r="E961" s="1895"/>
      <c r="F961" s="1895"/>
      <c r="G961" s="1895"/>
      <c r="H961" s="1895"/>
      <c r="I961" s="1895"/>
      <c r="J961" s="1895"/>
      <c r="K961" s="1895"/>
    </row>
    <row r="962" spans="1:11" ht="15.75" customHeight="1">
      <c r="A962" s="1895"/>
      <c r="B962" s="1895"/>
      <c r="C962" s="1895"/>
      <c r="D962" s="1895"/>
      <c r="E962" s="1895"/>
      <c r="F962" s="1895"/>
      <c r="G962" s="1895"/>
      <c r="H962" s="1895"/>
      <c r="I962" s="1895"/>
      <c r="J962" s="1895"/>
      <c r="K962" s="1895"/>
    </row>
    <row r="963" spans="1:11" ht="15.75" customHeight="1">
      <c r="A963" s="1895"/>
      <c r="B963" s="1895"/>
      <c r="C963" s="1895"/>
      <c r="D963" s="1895"/>
      <c r="E963" s="1895"/>
      <c r="F963" s="1895"/>
      <c r="G963" s="1895"/>
      <c r="H963" s="1895"/>
      <c r="I963" s="1895"/>
      <c r="J963" s="1895"/>
      <c r="K963" s="1895"/>
    </row>
    <row r="964" spans="1:11" ht="15.75" customHeight="1">
      <c r="A964" s="1895"/>
      <c r="B964" s="1895"/>
      <c r="C964" s="1895"/>
      <c r="D964" s="1895"/>
      <c r="E964" s="1895"/>
      <c r="F964" s="1895"/>
      <c r="G964" s="1895"/>
      <c r="H964" s="1895"/>
      <c r="I964" s="1895"/>
      <c r="J964" s="1895"/>
      <c r="K964" s="1895"/>
    </row>
    <row r="965" spans="1:11" ht="15.75" customHeight="1">
      <c r="A965" s="1895"/>
      <c r="B965" s="1895"/>
      <c r="C965" s="1895"/>
      <c r="D965" s="1895"/>
      <c r="E965" s="1895"/>
      <c r="F965" s="1895"/>
      <c r="G965" s="1895"/>
      <c r="H965" s="1895"/>
      <c r="I965" s="1895"/>
      <c r="J965" s="1895"/>
      <c r="K965" s="1895"/>
    </row>
    <row r="966" spans="1:11" ht="15.75" customHeight="1">
      <c r="A966" s="1895"/>
      <c r="B966" s="1895"/>
      <c r="C966" s="1895"/>
      <c r="D966" s="1895"/>
      <c r="E966" s="1895"/>
      <c r="F966" s="1895"/>
      <c r="G966" s="1895"/>
      <c r="H966" s="1895"/>
      <c r="I966" s="1895"/>
      <c r="J966" s="1895"/>
      <c r="K966" s="1895"/>
    </row>
    <row r="967" spans="1:11" ht="15.75" customHeight="1">
      <c r="A967" s="1895"/>
      <c r="B967" s="1895"/>
      <c r="C967" s="1895"/>
      <c r="D967" s="1895"/>
      <c r="E967" s="1895"/>
      <c r="F967" s="1895"/>
      <c r="G967" s="1895"/>
      <c r="H967" s="1895"/>
      <c r="I967" s="1895"/>
      <c r="J967" s="1895"/>
      <c r="K967" s="1895"/>
    </row>
    <row r="968" spans="1:11" ht="15.75" customHeight="1">
      <c r="A968" s="1895"/>
      <c r="B968" s="1895"/>
      <c r="C968" s="1895"/>
      <c r="D968" s="1895"/>
      <c r="E968" s="1895"/>
      <c r="F968" s="1895"/>
      <c r="G968" s="1895"/>
      <c r="H968" s="1895"/>
      <c r="I968" s="1895"/>
      <c r="J968" s="1895"/>
      <c r="K968" s="1895"/>
    </row>
    <row r="969" spans="1:11" ht="15.75" customHeight="1">
      <c r="A969" s="1895"/>
      <c r="B969" s="1895"/>
      <c r="C969" s="1895"/>
      <c r="D969" s="1895"/>
      <c r="E969" s="1895"/>
      <c r="F969" s="1895"/>
      <c r="G969" s="1895"/>
      <c r="H969" s="1895"/>
      <c r="I969" s="1895"/>
      <c r="J969" s="1895"/>
      <c r="K969" s="1895"/>
    </row>
    <row r="970" spans="1:11" ht="15.75" customHeight="1">
      <c r="A970" s="1895"/>
      <c r="B970" s="1895"/>
      <c r="C970" s="1895"/>
      <c r="D970" s="1895"/>
      <c r="E970" s="1895"/>
      <c r="F970" s="1895"/>
      <c r="G970" s="1895"/>
      <c r="H970" s="1895"/>
      <c r="I970" s="1895"/>
      <c r="J970" s="1895"/>
      <c r="K970" s="1895"/>
    </row>
    <row r="971" spans="1:11" ht="15.75" customHeight="1">
      <c r="A971" s="1895"/>
      <c r="B971" s="1895"/>
      <c r="C971" s="1895"/>
      <c r="D971" s="1895"/>
      <c r="E971" s="1895"/>
      <c r="F971" s="1895"/>
      <c r="G971" s="1895"/>
      <c r="H971" s="1895"/>
      <c r="I971" s="1895"/>
      <c r="J971" s="1895"/>
      <c r="K971" s="1895"/>
    </row>
    <row r="972" spans="1:11" ht="15.75" customHeight="1">
      <c r="A972" s="1895"/>
      <c r="B972" s="1895"/>
      <c r="C972" s="1895"/>
      <c r="D972" s="1895"/>
      <c r="E972" s="1895"/>
      <c r="F972" s="1895"/>
      <c r="G972" s="1895"/>
      <c r="H972" s="1895"/>
      <c r="I972" s="1895"/>
      <c r="J972" s="1895"/>
      <c r="K972" s="1895"/>
    </row>
    <row r="973" spans="1:11" ht="15.75" customHeight="1">
      <c r="A973" s="1895"/>
      <c r="B973" s="1895"/>
      <c r="C973" s="1895"/>
      <c r="D973" s="1895"/>
      <c r="E973" s="1895"/>
      <c r="F973" s="1895"/>
      <c r="G973" s="1895"/>
      <c r="H973" s="1895"/>
      <c r="I973" s="1895"/>
      <c r="J973" s="1895"/>
      <c r="K973" s="1895"/>
    </row>
    <row r="974" spans="1:11" ht="15.75" customHeight="1">
      <c r="A974" s="1895"/>
      <c r="B974" s="1895"/>
      <c r="C974" s="1895"/>
      <c r="D974" s="1895"/>
      <c r="E974" s="1895"/>
      <c r="F974" s="1895"/>
      <c r="G974" s="1895"/>
      <c r="H974" s="1895"/>
      <c r="I974" s="1895"/>
      <c r="J974" s="1895"/>
      <c r="K974" s="1895"/>
    </row>
    <row r="975" spans="1:11" ht="15.75" customHeight="1">
      <c r="A975" s="1895"/>
      <c r="B975" s="1895"/>
      <c r="C975" s="1895"/>
      <c r="D975" s="1895"/>
      <c r="E975" s="1895"/>
      <c r="F975" s="1895"/>
      <c r="G975" s="1895"/>
      <c r="H975" s="1895"/>
      <c r="I975" s="1895"/>
      <c r="J975" s="1895"/>
      <c r="K975" s="1895"/>
    </row>
    <row r="976" spans="1:11" ht="15.75" customHeight="1">
      <c r="A976" s="1895"/>
      <c r="B976" s="1895"/>
      <c r="C976" s="1895"/>
      <c r="D976" s="1895"/>
      <c r="E976" s="1895"/>
      <c r="F976" s="1895"/>
      <c r="G976" s="1895"/>
      <c r="H976" s="1895"/>
      <c r="I976" s="1895"/>
      <c r="J976" s="1895"/>
      <c r="K976" s="1895"/>
    </row>
    <row r="977" spans="1:11" ht="15.75" customHeight="1">
      <c r="A977" s="1895"/>
      <c r="B977" s="1895"/>
      <c r="C977" s="1895"/>
      <c r="D977" s="1895"/>
      <c r="E977" s="1895"/>
      <c r="F977" s="1895"/>
      <c r="G977" s="1895"/>
      <c r="H977" s="1895"/>
      <c r="I977" s="1895"/>
      <c r="J977" s="1895"/>
      <c r="K977" s="1895"/>
    </row>
    <row r="978" spans="1:11" ht="15.75" customHeight="1">
      <c r="A978" s="1895"/>
      <c r="B978" s="1895"/>
      <c r="C978" s="1895"/>
      <c r="D978" s="1895"/>
      <c r="E978" s="1895"/>
      <c r="F978" s="1895"/>
      <c r="G978" s="1895"/>
      <c r="H978" s="1895"/>
      <c r="I978" s="1895"/>
      <c r="J978" s="1895"/>
      <c r="K978" s="1895"/>
    </row>
    <row r="979" spans="1:11" ht="15.75" customHeight="1">
      <c r="A979" s="1895"/>
      <c r="B979" s="1895"/>
      <c r="C979" s="1895"/>
      <c r="D979" s="1895"/>
      <c r="E979" s="1895"/>
      <c r="F979" s="1895"/>
      <c r="G979" s="1895"/>
      <c r="H979" s="1895"/>
      <c r="I979" s="1895"/>
      <c r="J979" s="1895"/>
      <c r="K979" s="1895"/>
    </row>
    <row r="980" spans="1:11" ht="15.75" customHeight="1">
      <c r="A980" s="1895"/>
      <c r="B980" s="1895"/>
      <c r="C980" s="1895"/>
      <c r="D980" s="1895"/>
      <c r="E980" s="1895"/>
      <c r="F980" s="1895"/>
      <c r="G980" s="1895"/>
      <c r="H980" s="1895"/>
      <c r="I980" s="1895"/>
      <c r="J980" s="1895"/>
      <c r="K980" s="1895"/>
    </row>
    <row r="981" spans="1:11" ht="15.75" customHeight="1">
      <c r="A981" s="1895"/>
      <c r="B981" s="1895"/>
      <c r="C981" s="1895"/>
      <c r="D981" s="1895"/>
      <c r="E981" s="1895"/>
      <c r="F981" s="1895"/>
      <c r="G981" s="1895"/>
      <c r="H981" s="1895"/>
      <c r="I981" s="1895"/>
      <c r="J981" s="1895"/>
      <c r="K981" s="1895"/>
    </row>
    <row r="982" spans="1:11" ht="15.75" customHeight="1">
      <c r="A982" s="1895"/>
      <c r="B982" s="1895"/>
      <c r="C982" s="1895"/>
      <c r="D982" s="1895"/>
      <c r="E982" s="1895"/>
      <c r="F982" s="1895"/>
      <c r="G982" s="1895"/>
      <c r="H982" s="1895"/>
      <c r="I982" s="1895"/>
      <c r="J982" s="1895"/>
      <c r="K982" s="1895"/>
    </row>
    <row r="983" spans="1:11" ht="15.75" customHeight="1">
      <c r="A983" s="1895"/>
      <c r="B983" s="1895"/>
      <c r="C983" s="1895"/>
      <c r="D983" s="1895"/>
      <c r="E983" s="1895"/>
      <c r="F983" s="1895"/>
      <c r="G983" s="1895"/>
      <c r="H983" s="1895"/>
      <c r="I983" s="1895"/>
      <c r="J983" s="1895"/>
      <c r="K983" s="1895"/>
    </row>
    <row r="984" spans="1:11" ht="15.75" customHeight="1">
      <c r="A984" s="1895"/>
      <c r="B984" s="1895"/>
      <c r="C984" s="1895"/>
      <c r="D984" s="1895"/>
      <c r="E984" s="1895"/>
      <c r="F984" s="1895"/>
      <c r="G984" s="1895"/>
      <c r="H984" s="1895"/>
      <c r="I984" s="1895"/>
      <c r="J984" s="1895"/>
      <c r="K984" s="1895"/>
    </row>
    <row r="985" spans="1:11" ht="15.75" customHeight="1">
      <c r="A985" s="1895"/>
      <c r="B985" s="1895"/>
      <c r="C985" s="1895"/>
      <c r="D985" s="1895"/>
      <c r="E985" s="1895"/>
      <c r="F985" s="1895"/>
      <c r="G985" s="1895"/>
      <c r="H985" s="1895"/>
      <c r="I985" s="1895"/>
      <c r="J985" s="1895"/>
      <c r="K985" s="1895"/>
    </row>
    <row r="986" spans="1:11" ht="15.75" customHeight="1">
      <c r="A986" s="1895"/>
      <c r="B986" s="1895"/>
      <c r="C986" s="1895"/>
      <c r="D986" s="1895"/>
      <c r="E986" s="1895"/>
      <c r="F986" s="1895"/>
      <c r="G986" s="1895"/>
      <c r="H986" s="1895"/>
      <c r="I986" s="1895"/>
      <c r="J986" s="1895"/>
      <c r="K986" s="1895"/>
    </row>
    <row r="987" spans="1:11" ht="15.75" customHeight="1">
      <c r="A987" s="1895"/>
      <c r="B987" s="1895"/>
      <c r="C987" s="1895"/>
      <c r="D987" s="1895"/>
      <c r="E987" s="1895"/>
      <c r="F987" s="1895"/>
      <c r="G987" s="1895"/>
      <c r="H987" s="1895"/>
      <c r="I987" s="1895"/>
      <c r="J987" s="1895"/>
      <c r="K987" s="1895"/>
    </row>
    <row r="988" spans="1:11" ht="15.75" customHeight="1">
      <c r="A988" s="1895"/>
      <c r="B988" s="1895"/>
      <c r="C988" s="1895"/>
      <c r="D988" s="1895"/>
      <c r="E988" s="1895"/>
      <c r="F988" s="1895"/>
      <c r="G988" s="1895"/>
      <c r="H988" s="1895"/>
      <c r="I988" s="1895"/>
      <c r="J988" s="1895"/>
      <c r="K988" s="1895"/>
    </row>
    <row r="989" spans="1:11" ht="15.75" customHeight="1">
      <c r="A989" s="1895"/>
      <c r="B989" s="1895"/>
      <c r="C989" s="1895"/>
      <c r="D989" s="1895"/>
      <c r="E989" s="1895"/>
      <c r="F989" s="1895"/>
      <c r="G989" s="1895"/>
      <c r="H989" s="1895"/>
      <c r="I989" s="1895"/>
      <c r="J989" s="1895"/>
      <c r="K989" s="1895"/>
    </row>
    <row r="990" spans="1:11" ht="15.75" customHeight="1">
      <c r="A990" s="1895"/>
      <c r="B990" s="1895"/>
      <c r="C990" s="1895"/>
      <c r="D990" s="1895"/>
      <c r="E990" s="1895"/>
      <c r="F990" s="1895"/>
      <c r="G990" s="1895"/>
      <c r="H990" s="1895"/>
      <c r="I990" s="1895"/>
      <c r="J990" s="1895"/>
      <c r="K990" s="1895"/>
    </row>
    <row r="991" spans="1:11" ht="15.75" customHeight="1">
      <c r="A991" s="1895"/>
      <c r="B991" s="1895"/>
      <c r="C991" s="1895"/>
      <c r="D991" s="1895"/>
      <c r="E991" s="1895"/>
      <c r="F991" s="1895"/>
      <c r="G991" s="1895"/>
      <c r="H991" s="1895"/>
      <c r="I991" s="1895"/>
      <c r="J991" s="1895"/>
      <c r="K991" s="1895"/>
    </row>
    <row r="992" spans="1:11" ht="15.75" customHeight="1">
      <c r="A992" s="1895"/>
      <c r="B992" s="1895"/>
      <c r="C992" s="1895"/>
      <c r="D992" s="1895"/>
      <c r="E992" s="1895"/>
      <c r="F992" s="1895"/>
      <c r="G992" s="1895"/>
      <c r="H992" s="1895"/>
      <c r="I992" s="1895"/>
      <c r="J992" s="1895"/>
      <c r="K992" s="1895"/>
    </row>
    <row r="993" spans="1:11" ht="15.75" customHeight="1">
      <c r="A993" s="1895"/>
      <c r="B993" s="1895"/>
      <c r="C993" s="1895"/>
      <c r="D993" s="1895"/>
      <c r="E993" s="1895"/>
      <c r="F993" s="1895"/>
      <c r="G993" s="1895"/>
      <c r="H993" s="1895"/>
      <c r="I993" s="1895"/>
      <c r="J993" s="1895"/>
      <c r="K993" s="1895"/>
    </row>
    <row r="994" spans="1:11" ht="15.75" customHeight="1">
      <c r="A994" s="1895"/>
      <c r="B994" s="1895"/>
      <c r="C994" s="1895"/>
      <c r="D994" s="1895"/>
      <c r="E994" s="1895"/>
      <c r="F994" s="1895"/>
      <c r="G994" s="1895"/>
      <c r="H994" s="1895"/>
      <c r="I994" s="1895"/>
      <c r="J994" s="1895"/>
      <c r="K994" s="1895"/>
    </row>
    <row r="995" spans="1:11" ht="15.75" customHeight="1">
      <c r="A995" s="1895"/>
      <c r="B995" s="1895"/>
      <c r="C995" s="1895"/>
      <c r="D995" s="1895"/>
      <c r="E995" s="1895"/>
      <c r="F995" s="1895"/>
      <c r="G995" s="1895"/>
      <c r="H995" s="1895"/>
      <c r="I995" s="1895"/>
      <c r="J995" s="1895"/>
      <c r="K995" s="1895"/>
    </row>
  </sheetData>
  <mergeCells count="8">
    <mergeCell ref="B1:I1"/>
    <mergeCell ref="B2:I2"/>
    <mergeCell ref="B3:I3"/>
    <mergeCell ref="B5:B6"/>
    <mergeCell ref="C5:C6"/>
    <mergeCell ref="D5:F5"/>
    <mergeCell ref="G5:I5"/>
    <mergeCell ref="B4:I4"/>
  </mergeCells>
  <pageMargins left="0.39370078740157483" right="0.39370078740157483" top="0.51181102362204722" bottom="0.51181102362204722" header="0" footer="0"/>
  <pageSetup paperSize="9" scale="7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000"/>
  <sheetViews>
    <sheetView showGridLines="0" workbookViewId="0"/>
  </sheetViews>
  <sheetFormatPr defaultColWidth="14.44140625" defaultRowHeight="15" customHeight="1"/>
  <cols>
    <col min="1" max="1" width="6.44140625" style="1893" customWidth="1"/>
    <col min="2" max="2" width="14.6640625" style="1893" customWidth="1"/>
    <col min="3" max="6" width="9.33203125" style="1893" hidden="1" customWidth="1"/>
    <col min="7" max="7" width="12.44140625" style="1893" hidden="1" customWidth="1"/>
    <col min="8" max="16" width="13.33203125" style="1893" customWidth="1"/>
    <col min="17" max="17" width="13" style="1893" customWidth="1"/>
    <col min="18" max="18" width="12.33203125" style="1893" customWidth="1"/>
    <col min="19" max="19" width="13" style="1893" customWidth="1"/>
    <col min="20" max="20" width="8.44140625" style="1893" customWidth="1"/>
    <col min="21" max="21" width="14.44140625" style="1893" customWidth="1"/>
    <col min="22" max="22" width="13.109375" style="1893" bestFit="1" customWidth="1"/>
    <col min="23" max="23" width="10.6640625" style="1893" bestFit="1" customWidth="1"/>
    <col min="24" max="24" width="9.33203125" style="1893" bestFit="1" customWidth="1"/>
    <col min="25" max="27" width="8.44140625" style="1893" customWidth="1"/>
    <col min="28" max="16384" width="14.44140625" style="1893"/>
  </cols>
  <sheetData>
    <row r="1" spans="1:35" ht="21" customHeight="1">
      <c r="A1" s="1896"/>
      <c r="B1" s="3046" t="s">
        <v>1713</v>
      </c>
      <c r="C1" s="3046"/>
      <c r="D1" s="3046"/>
      <c r="E1" s="3046"/>
      <c r="F1" s="3046"/>
      <c r="G1" s="3046"/>
      <c r="H1" s="3046"/>
      <c r="I1" s="3046"/>
      <c r="J1" s="3046"/>
      <c r="K1" s="3046"/>
      <c r="L1" s="3046"/>
      <c r="M1" s="3046"/>
      <c r="N1" s="3046"/>
      <c r="O1" s="3046"/>
      <c r="P1" s="3046"/>
      <c r="Q1" s="3046"/>
      <c r="R1" s="3046"/>
      <c r="S1" s="3046"/>
      <c r="T1" s="1896"/>
      <c r="U1" s="1896"/>
      <c r="V1" s="1896"/>
      <c r="W1" s="1896"/>
      <c r="X1" s="1896"/>
      <c r="Y1" s="1896"/>
      <c r="Z1" s="1896"/>
      <c r="AA1" s="1896"/>
    </row>
    <row r="2" spans="1:35" ht="21" customHeight="1">
      <c r="A2" s="1896"/>
      <c r="B2" s="3046" t="s">
        <v>1712</v>
      </c>
      <c r="C2" s="3046"/>
      <c r="D2" s="3046"/>
      <c r="E2" s="3046"/>
      <c r="F2" s="3046"/>
      <c r="G2" s="3046"/>
      <c r="H2" s="3046"/>
      <c r="I2" s="3046"/>
      <c r="J2" s="3046"/>
      <c r="K2" s="3046"/>
      <c r="L2" s="3046"/>
      <c r="M2" s="3046"/>
      <c r="N2" s="3046"/>
      <c r="O2" s="3046"/>
      <c r="P2" s="3046"/>
      <c r="Q2" s="3046"/>
      <c r="R2" s="3046"/>
      <c r="S2" s="3046"/>
      <c r="T2" s="1896"/>
      <c r="U2" s="1896"/>
      <c r="V2" s="1896"/>
      <c r="W2" s="1896"/>
      <c r="X2" s="1896"/>
      <c r="Y2" s="1896"/>
      <c r="Z2" s="1896"/>
      <c r="AA2" s="1896"/>
    </row>
    <row r="3" spans="1:35" ht="21" customHeight="1">
      <c r="A3" s="1896"/>
      <c r="B3" s="2182"/>
      <c r="C3" s="2182"/>
      <c r="D3" s="2182"/>
      <c r="E3" s="2182"/>
      <c r="F3" s="2182"/>
      <c r="G3" s="2182"/>
      <c r="H3" s="2182"/>
      <c r="I3" s="2182"/>
      <c r="J3" s="2182"/>
      <c r="K3" s="2182"/>
      <c r="L3" s="2182"/>
      <c r="M3" s="2182"/>
      <c r="N3" s="2182"/>
      <c r="O3" s="2182"/>
      <c r="P3" s="1896"/>
      <c r="Q3" s="1896"/>
      <c r="R3" s="1896"/>
      <c r="S3" s="1896"/>
      <c r="T3" s="1896"/>
      <c r="U3" s="1896"/>
      <c r="V3" s="1896"/>
      <c r="W3" s="1896"/>
      <c r="X3" s="1896"/>
      <c r="Y3" s="1896"/>
      <c r="Z3" s="1896"/>
      <c r="AA3" s="1896"/>
    </row>
    <row r="4" spans="1:35" ht="15.75" customHeight="1" thickBot="1">
      <c r="A4" s="1896"/>
      <c r="B4" s="3048" t="s">
        <v>126</v>
      </c>
      <c r="C4" s="3048"/>
      <c r="D4" s="3048"/>
      <c r="E4" s="3048"/>
      <c r="F4" s="3048"/>
      <c r="G4" s="3048"/>
      <c r="H4" s="3048"/>
      <c r="I4" s="3048"/>
      <c r="J4" s="3048"/>
      <c r="K4" s="3048"/>
      <c r="L4" s="3048"/>
      <c r="M4" s="3048"/>
      <c r="N4" s="3048"/>
      <c r="O4" s="3048"/>
      <c r="P4" s="3048"/>
      <c r="Q4" s="3048"/>
      <c r="R4" s="3048"/>
      <c r="S4" s="3048"/>
      <c r="T4" s="1896"/>
      <c r="U4" s="1896"/>
      <c r="V4" s="1896"/>
      <c r="W4" s="1896"/>
      <c r="X4" s="1896"/>
      <c r="Y4" s="1896"/>
      <c r="Z4" s="1896"/>
      <c r="AA4" s="1896"/>
    </row>
    <row r="5" spans="1:35" ht="29.25" customHeight="1" thickTop="1">
      <c r="A5" s="1896"/>
      <c r="B5" s="2181" t="s">
        <v>143</v>
      </c>
      <c r="C5" s="2180" t="s">
        <v>248</v>
      </c>
      <c r="D5" s="2180" t="s">
        <v>246</v>
      </c>
      <c r="E5" s="2180" t="s">
        <v>244</v>
      </c>
      <c r="F5" s="2180" t="s">
        <v>242</v>
      </c>
      <c r="G5" s="2179" t="s">
        <v>240</v>
      </c>
      <c r="H5" s="2179" t="s">
        <v>238</v>
      </c>
      <c r="I5" s="2179" t="s">
        <v>236</v>
      </c>
      <c r="J5" s="2178" t="s">
        <v>234</v>
      </c>
      <c r="K5" s="2178" t="s">
        <v>232</v>
      </c>
      <c r="L5" s="2178" t="s">
        <v>67</v>
      </c>
      <c r="M5" s="2177" t="s">
        <v>68</v>
      </c>
      <c r="N5" s="2177" t="s">
        <v>69</v>
      </c>
      <c r="O5" s="2177" t="s">
        <v>70</v>
      </c>
      <c r="P5" s="2177" t="s">
        <v>71</v>
      </c>
      <c r="Q5" s="2177" t="s">
        <v>1510</v>
      </c>
      <c r="R5" s="2177" t="s">
        <v>1472</v>
      </c>
      <c r="S5" s="2176" t="s">
        <v>434</v>
      </c>
      <c r="T5" s="1896"/>
      <c r="U5" s="1896"/>
      <c r="V5" s="1896"/>
      <c r="W5" s="1896"/>
      <c r="X5" s="1896"/>
      <c r="Y5" s="1896"/>
      <c r="Z5" s="1896"/>
      <c r="AA5" s="1896"/>
    </row>
    <row r="6" spans="1:35" ht="29.25" customHeight="1">
      <c r="A6" s="1896"/>
      <c r="B6" s="2175" t="s">
        <v>718</v>
      </c>
      <c r="C6" s="2174">
        <v>957.5</v>
      </c>
      <c r="D6" s="2174">
        <v>2133.8000000000002</v>
      </c>
      <c r="E6" s="2174">
        <v>3417.43</v>
      </c>
      <c r="F6" s="2174">
        <v>3939.5</v>
      </c>
      <c r="G6" s="2174">
        <v>2628.6460000000002</v>
      </c>
      <c r="H6" s="2174">
        <v>3023.9850000000006</v>
      </c>
      <c r="I6" s="2174">
        <v>3350.8</v>
      </c>
      <c r="J6" s="2174">
        <v>5513.3755829999982</v>
      </c>
      <c r="K6" s="2174">
        <v>6551.1244999999999</v>
      </c>
      <c r="L6" s="2174">
        <v>9220.5297679999985</v>
      </c>
      <c r="M6" s="2174">
        <v>6774.6354419999998</v>
      </c>
      <c r="N6" s="2174">
        <v>10222.84742041</v>
      </c>
      <c r="O6" s="2174">
        <v>15961.640973000001</v>
      </c>
      <c r="P6" s="2173">
        <v>14150.708143</v>
      </c>
      <c r="Q6" s="2173">
        <v>9264.1880171004887</v>
      </c>
      <c r="R6" s="2173">
        <v>18858.22994655</v>
      </c>
      <c r="S6" s="2172">
        <v>13372.13045597</v>
      </c>
      <c r="T6" s="1896"/>
      <c r="U6" s="2141"/>
      <c r="V6" s="2141"/>
      <c r="W6" s="2141"/>
      <c r="X6" s="2141"/>
      <c r="Y6" s="2141"/>
      <c r="Z6" s="1896"/>
      <c r="AA6" s="2141"/>
      <c r="AB6" s="2141"/>
      <c r="AC6" s="2141"/>
      <c r="AD6" s="2141"/>
      <c r="AE6" s="2141"/>
      <c r="AF6" s="2141"/>
      <c r="AG6" s="2141"/>
      <c r="AH6" s="2141"/>
      <c r="AI6" s="2141"/>
    </row>
    <row r="7" spans="1:35" ht="29.25" customHeight="1">
      <c r="A7" s="1896"/>
      <c r="B7" s="2169" t="s">
        <v>1711</v>
      </c>
      <c r="C7" s="2168">
        <v>1207.954</v>
      </c>
      <c r="D7" s="2168">
        <v>1655.2090000000001</v>
      </c>
      <c r="E7" s="2168">
        <v>2820.1</v>
      </c>
      <c r="F7" s="2168">
        <v>4235.2</v>
      </c>
      <c r="G7" s="2168">
        <v>4914.0360000000001</v>
      </c>
      <c r="H7" s="2168">
        <v>5135.26</v>
      </c>
      <c r="I7" s="2168">
        <v>3193.1</v>
      </c>
      <c r="J7" s="2168">
        <v>6800.9159080000009</v>
      </c>
      <c r="K7" s="2168">
        <v>6873.778996</v>
      </c>
      <c r="L7" s="2168">
        <v>2674.8709549999999</v>
      </c>
      <c r="M7" s="2168">
        <v>7496.8306839999987</v>
      </c>
      <c r="N7" s="2168">
        <v>10897.021828150004</v>
      </c>
      <c r="O7" s="2168">
        <v>13388.809525999997</v>
      </c>
      <c r="P7" s="2171">
        <v>11499.361484999999</v>
      </c>
      <c r="Q7" s="2171">
        <v>12184.013974</v>
      </c>
      <c r="R7" s="2171">
        <v>17407.179884919999</v>
      </c>
      <c r="S7" s="2172">
        <v>12858.129334790001</v>
      </c>
      <c r="T7" s="1896"/>
      <c r="U7" s="1896"/>
      <c r="V7" s="2141"/>
      <c r="W7" s="2141"/>
      <c r="X7" s="2141"/>
      <c r="Y7" s="2141"/>
      <c r="Z7" s="1896"/>
      <c r="AA7" s="2141"/>
      <c r="AB7" s="2141"/>
      <c r="AC7" s="2141"/>
      <c r="AD7" s="2141"/>
      <c r="AE7" s="2141"/>
      <c r="AF7" s="2141"/>
      <c r="AG7" s="2141"/>
      <c r="AH7" s="2141"/>
    </row>
    <row r="8" spans="1:35" ht="29.25" customHeight="1">
      <c r="A8" s="1896"/>
      <c r="B8" s="2169" t="s">
        <v>716</v>
      </c>
      <c r="C8" s="2168">
        <v>865.71900000000005</v>
      </c>
      <c r="D8" s="2168">
        <v>2411.6</v>
      </c>
      <c r="E8" s="2168">
        <v>1543.5170000000001</v>
      </c>
      <c r="F8" s="2168">
        <v>4145.5</v>
      </c>
      <c r="G8" s="2168">
        <v>4589.3469999999998</v>
      </c>
      <c r="H8" s="2168">
        <v>3823.28</v>
      </c>
      <c r="I8" s="2168">
        <v>2878.5835040000002</v>
      </c>
      <c r="J8" s="2168">
        <v>5499.6267330000001</v>
      </c>
      <c r="K8" s="2168">
        <v>4687.5600000000004</v>
      </c>
      <c r="L8" s="2168">
        <v>1943.2883870000001</v>
      </c>
      <c r="M8" s="2168">
        <v>5574.7615070000002</v>
      </c>
      <c r="N8" s="2168">
        <v>11232.899983620002</v>
      </c>
      <c r="O8" s="2168">
        <v>16730.626994999999</v>
      </c>
      <c r="P8" s="2171">
        <v>10080.376043</v>
      </c>
      <c r="Q8" s="2171">
        <v>12475.614233</v>
      </c>
      <c r="R8" s="2171">
        <v>17904.056726639999</v>
      </c>
      <c r="S8" s="2172">
        <v>8359.8327403200001</v>
      </c>
      <c r="T8" s="1896"/>
      <c r="U8" s="2141"/>
      <c r="V8" s="2141"/>
      <c r="W8" s="2141"/>
      <c r="X8" s="2141"/>
      <c r="Y8" s="2141"/>
      <c r="Z8" s="1896"/>
      <c r="AA8" s="2141"/>
      <c r="AB8" s="2141"/>
      <c r="AC8" s="2141"/>
      <c r="AD8" s="2141"/>
      <c r="AE8" s="2141"/>
      <c r="AF8" s="2141"/>
      <c r="AG8" s="2141"/>
      <c r="AH8" s="2141"/>
    </row>
    <row r="9" spans="1:35" ht="29.25" customHeight="1">
      <c r="A9" s="1896"/>
      <c r="B9" s="2169" t="s">
        <v>715</v>
      </c>
      <c r="C9" s="2168">
        <v>1188.259</v>
      </c>
      <c r="D9" s="2168">
        <v>2065.6999999999998</v>
      </c>
      <c r="E9" s="2168">
        <v>1571.367</v>
      </c>
      <c r="F9" s="2168">
        <v>3894.8</v>
      </c>
      <c r="G9" s="2168">
        <v>2064.913</v>
      </c>
      <c r="H9" s="2168">
        <v>3673.03</v>
      </c>
      <c r="I9" s="2168">
        <v>4227.3</v>
      </c>
      <c r="J9" s="2168">
        <v>4878.9203680000001</v>
      </c>
      <c r="K9" s="2168">
        <v>6661.43</v>
      </c>
      <c r="L9" s="2168">
        <v>1729.7318549999995</v>
      </c>
      <c r="M9" s="2168">
        <v>7059.7193449999995</v>
      </c>
      <c r="N9" s="2168">
        <v>10915.065040760002</v>
      </c>
      <c r="O9" s="2168">
        <v>12548.618104999996</v>
      </c>
      <c r="P9" s="2171">
        <v>10066.474215</v>
      </c>
      <c r="Q9" s="2171">
        <v>10332.102783</v>
      </c>
      <c r="R9" s="2171">
        <v>17229.088230259997</v>
      </c>
      <c r="S9" s="2170">
        <v>8097.1702051699976</v>
      </c>
      <c r="T9" s="1896"/>
      <c r="U9" s="1896"/>
      <c r="V9" s="2141"/>
      <c r="W9" s="2141"/>
      <c r="X9" s="2141"/>
      <c r="Y9" s="2141"/>
      <c r="Z9" s="1896"/>
      <c r="AA9" s="2141"/>
      <c r="AB9" s="2141"/>
      <c r="AC9" s="2141"/>
      <c r="AD9" s="2141"/>
      <c r="AE9" s="2141"/>
      <c r="AF9" s="2141"/>
      <c r="AG9" s="2141"/>
      <c r="AH9" s="2141"/>
    </row>
    <row r="10" spans="1:35" ht="29.25" customHeight="1">
      <c r="A10" s="1896"/>
      <c r="B10" s="2169" t="s">
        <v>714</v>
      </c>
      <c r="C10" s="2168">
        <v>1661.3610000000001</v>
      </c>
      <c r="D10" s="2168">
        <v>2859.9</v>
      </c>
      <c r="E10" s="2168">
        <v>2301.56</v>
      </c>
      <c r="F10" s="2168">
        <v>4767.3999999999996</v>
      </c>
      <c r="G10" s="2168">
        <v>3784.9839999999999</v>
      </c>
      <c r="H10" s="2168">
        <v>5468.7659999999996</v>
      </c>
      <c r="I10" s="2168">
        <v>3117</v>
      </c>
      <c r="J10" s="2168">
        <v>6215.8037160000003</v>
      </c>
      <c r="K10" s="2168">
        <v>6053</v>
      </c>
      <c r="L10" s="2168">
        <v>6048.7550779999992</v>
      </c>
      <c r="M10" s="2168">
        <v>6728.4490170000017</v>
      </c>
      <c r="N10" s="2168">
        <v>10634.355269159991</v>
      </c>
      <c r="O10" s="2168">
        <v>14508.155257999999</v>
      </c>
      <c r="P10" s="2171">
        <v>13362.637471</v>
      </c>
      <c r="Q10" s="2171">
        <v>17550.468602000001</v>
      </c>
      <c r="R10" s="2171">
        <v>20943.49528431</v>
      </c>
      <c r="S10" s="2170">
        <v>7508.0858103700002</v>
      </c>
      <c r="T10" s="1896"/>
      <c r="U10" s="1896"/>
      <c r="V10" s="2141"/>
      <c r="W10" s="2141"/>
      <c r="X10" s="2141"/>
      <c r="Y10" s="2141"/>
      <c r="Z10" s="1896"/>
      <c r="AA10" s="2141"/>
      <c r="AB10" s="2141"/>
      <c r="AC10" s="2141"/>
      <c r="AD10" s="2141"/>
      <c r="AE10" s="2141"/>
      <c r="AF10" s="2141"/>
      <c r="AG10" s="2141"/>
      <c r="AH10" s="2141"/>
    </row>
    <row r="11" spans="1:35" ht="29.25" customHeight="1">
      <c r="A11" s="1896"/>
      <c r="B11" s="2169" t="s">
        <v>713</v>
      </c>
      <c r="C11" s="2168">
        <v>1643.9849999999999</v>
      </c>
      <c r="D11" s="2168">
        <v>3805.5</v>
      </c>
      <c r="E11" s="2168">
        <v>2016.8240000000001</v>
      </c>
      <c r="F11" s="2168">
        <v>4917.8</v>
      </c>
      <c r="G11" s="2168">
        <v>4026.84</v>
      </c>
      <c r="H11" s="2168">
        <v>5113.1090000000004</v>
      </c>
      <c r="I11" s="2168">
        <v>3147.6299930000009</v>
      </c>
      <c r="J11" s="2168">
        <v>7250.6900829999995</v>
      </c>
      <c r="K11" s="2168">
        <v>6521.12</v>
      </c>
      <c r="L11" s="2168">
        <v>5194.9025220000003</v>
      </c>
      <c r="M11" s="2168">
        <v>6554.5328209999998</v>
      </c>
      <c r="N11" s="2168">
        <v>9930.5714264500002</v>
      </c>
      <c r="O11" s="2168">
        <v>15977.455362000001</v>
      </c>
      <c r="P11" s="2171">
        <v>14151.708198</v>
      </c>
      <c r="Q11" s="2171">
        <v>21200.208146000001</v>
      </c>
      <c r="R11" s="2171">
        <v>18563.928331919997</v>
      </c>
      <c r="S11" s="2170">
        <v>10361.584719030001</v>
      </c>
      <c r="T11" s="1896"/>
      <c r="U11" s="2141"/>
      <c r="V11" s="2141"/>
      <c r="W11" s="2141"/>
      <c r="X11" s="2141"/>
      <c r="Y11" s="2141"/>
      <c r="Z11" s="1896"/>
      <c r="AA11" s="2141"/>
      <c r="AB11" s="2141"/>
      <c r="AC11" s="2141"/>
      <c r="AD11" s="2141"/>
      <c r="AE11" s="2141"/>
      <c r="AF11" s="2141"/>
      <c r="AG11" s="2141"/>
      <c r="AH11" s="2141"/>
    </row>
    <row r="12" spans="1:35" ht="29.25" customHeight="1">
      <c r="A12" s="1896"/>
      <c r="B12" s="2169" t="s">
        <v>712</v>
      </c>
      <c r="C12" s="2168">
        <v>716.98099999999999</v>
      </c>
      <c r="D12" s="2168">
        <v>2962.1</v>
      </c>
      <c r="E12" s="2168">
        <v>2007.5</v>
      </c>
      <c r="F12" s="2168">
        <v>5107.5</v>
      </c>
      <c r="G12" s="2168">
        <v>5404.0780000000004</v>
      </c>
      <c r="H12" s="2168">
        <v>5923.4</v>
      </c>
      <c r="I12" s="2168">
        <v>3693.2007319999998</v>
      </c>
      <c r="J12" s="2167">
        <v>7103.7186680000004</v>
      </c>
      <c r="K12" s="2167">
        <v>5399.75</v>
      </c>
      <c r="L12" s="2167">
        <v>5664.3699710000001</v>
      </c>
      <c r="M12" s="2167">
        <v>9021.8687930000015</v>
      </c>
      <c r="N12" s="2167">
        <v>10744.747126419987</v>
      </c>
      <c r="O12" s="2167">
        <v>14058.7</v>
      </c>
      <c r="P12" s="2166">
        <v>14351.673253000001</v>
      </c>
      <c r="Q12" s="2166">
        <v>21127.620878999998</v>
      </c>
      <c r="R12" s="2166">
        <v>17265.4445772</v>
      </c>
      <c r="S12" s="2170">
        <v>11227.62359067</v>
      </c>
      <c r="T12" s="1896"/>
      <c r="U12" s="2141"/>
      <c r="V12" s="2141"/>
      <c r="W12" s="2141"/>
      <c r="X12" s="2141"/>
      <c r="Y12" s="2141"/>
      <c r="Z12" s="1896"/>
      <c r="AA12" s="2141"/>
      <c r="AB12" s="2141"/>
      <c r="AC12" s="2141"/>
      <c r="AD12" s="2141"/>
      <c r="AE12" s="2141"/>
      <c r="AF12" s="2141"/>
      <c r="AG12" s="2141"/>
      <c r="AH12" s="2141"/>
    </row>
    <row r="13" spans="1:35" ht="29.25" customHeight="1">
      <c r="A13" s="1896"/>
      <c r="B13" s="2169" t="s">
        <v>711</v>
      </c>
      <c r="C13" s="2168">
        <v>1428.479</v>
      </c>
      <c r="D13" s="2168">
        <v>1963.1</v>
      </c>
      <c r="E13" s="2168">
        <v>2480.0949999999998</v>
      </c>
      <c r="F13" s="2168">
        <v>3755.8</v>
      </c>
      <c r="G13" s="2168">
        <v>4548.1769999999997</v>
      </c>
      <c r="H13" s="2168">
        <v>5524.5529999999999</v>
      </c>
      <c r="I13" s="2168">
        <v>2894.6</v>
      </c>
      <c r="J13" s="2167">
        <v>6370.2816669999984</v>
      </c>
      <c r="K13" s="2167">
        <v>7039.43</v>
      </c>
      <c r="L13" s="2167">
        <v>7382.366038000001</v>
      </c>
      <c r="M13" s="2167">
        <v>7526.0486350000019</v>
      </c>
      <c r="N13" s="2167">
        <v>14545.606895260007</v>
      </c>
      <c r="O13" s="2167">
        <v>12063.57144</v>
      </c>
      <c r="P13" s="2166">
        <v>14823.957399000001</v>
      </c>
      <c r="Q13" s="2166">
        <v>17229.759377999999</v>
      </c>
      <c r="R13" s="2166">
        <v>18860.804115319999</v>
      </c>
      <c r="S13" s="2170"/>
      <c r="T13" s="1896"/>
      <c r="U13" s="2141"/>
      <c r="V13" s="2141"/>
      <c r="W13" s="2141"/>
      <c r="X13" s="2141"/>
      <c r="Y13" s="2141"/>
      <c r="Z13" s="1896"/>
      <c r="AA13" s="2141"/>
      <c r="AB13" s="2141"/>
      <c r="AC13" s="2141"/>
      <c r="AD13" s="2141"/>
      <c r="AE13" s="2141"/>
      <c r="AF13" s="2141"/>
      <c r="AG13" s="2141"/>
      <c r="AH13" s="2141"/>
    </row>
    <row r="14" spans="1:35" ht="29.25" customHeight="1">
      <c r="A14" s="1896"/>
      <c r="B14" s="2169" t="s">
        <v>710</v>
      </c>
      <c r="C14" s="2168">
        <v>2052.8530000000001</v>
      </c>
      <c r="D14" s="2168">
        <v>3442.1</v>
      </c>
      <c r="E14" s="2168">
        <v>3768.18</v>
      </c>
      <c r="F14" s="2168">
        <v>4382.1000000000004</v>
      </c>
      <c r="G14" s="2168">
        <v>4505.9769999999999</v>
      </c>
      <c r="H14" s="2168">
        <v>4638.701</v>
      </c>
      <c r="I14" s="2168">
        <v>3614.0764290000002</v>
      </c>
      <c r="J14" s="2167">
        <v>7574.0239679999995</v>
      </c>
      <c r="K14" s="2167">
        <v>6503.97</v>
      </c>
      <c r="L14" s="2167">
        <v>6771.428519000001</v>
      </c>
      <c r="M14" s="2167">
        <v>9922.8314289999998</v>
      </c>
      <c r="N14" s="2167">
        <v>15617.396315309961</v>
      </c>
      <c r="O14" s="2167">
        <v>13564.03491</v>
      </c>
      <c r="P14" s="2166">
        <v>6442.289812</v>
      </c>
      <c r="Q14" s="2166">
        <v>17913.921123</v>
      </c>
      <c r="R14" s="2166">
        <v>20492.961564009998</v>
      </c>
      <c r="S14" s="2170"/>
      <c r="T14" s="1896"/>
      <c r="U14" s="2141"/>
      <c r="V14" s="2141"/>
      <c r="W14" s="2141"/>
      <c r="X14" s="2141"/>
      <c r="Y14" s="2141"/>
      <c r="Z14" s="1896"/>
      <c r="AA14" s="2141"/>
      <c r="AB14" s="2141"/>
      <c r="AC14" s="2141"/>
      <c r="AD14" s="2141"/>
      <c r="AE14" s="2141"/>
      <c r="AF14" s="2141"/>
      <c r="AG14" s="2141"/>
      <c r="AH14" s="2141"/>
    </row>
    <row r="15" spans="1:35" ht="29.25" customHeight="1">
      <c r="A15" s="1896"/>
      <c r="B15" s="2169" t="s">
        <v>709</v>
      </c>
      <c r="C15" s="2168">
        <v>2714.8429999999998</v>
      </c>
      <c r="D15" s="2168">
        <v>3420.2</v>
      </c>
      <c r="E15" s="2168">
        <v>3495.0349999999999</v>
      </c>
      <c r="F15" s="2168">
        <v>3427.2</v>
      </c>
      <c r="G15" s="2168">
        <v>3263.9209999999998</v>
      </c>
      <c r="H15" s="2168">
        <v>5139.5680000000002</v>
      </c>
      <c r="I15" s="2168">
        <v>3358.2392350000009</v>
      </c>
      <c r="J15" s="2167">
        <v>5302.3272899999984</v>
      </c>
      <c r="K15" s="2167">
        <v>4403.9783417999997</v>
      </c>
      <c r="L15" s="2167">
        <v>5899.4462929999991</v>
      </c>
      <c r="M15" s="2167">
        <v>8227.5991320000012</v>
      </c>
      <c r="N15" s="2167">
        <v>15113.348652860001</v>
      </c>
      <c r="O15" s="2167">
        <v>13444.679898</v>
      </c>
      <c r="P15" s="2166">
        <v>2588.987114</v>
      </c>
      <c r="Q15" s="2166">
        <v>15807.049102999999</v>
      </c>
      <c r="R15" s="2166">
        <v>16414.491136149998</v>
      </c>
      <c r="S15" s="2170"/>
      <c r="T15" s="1896"/>
      <c r="U15" s="2141"/>
      <c r="V15" s="2141"/>
      <c r="W15" s="2141"/>
      <c r="X15" s="2141"/>
      <c r="Y15" s="2141"/>
      <c r="Z15" s="1896"/>
      <c r="AA15" s="2141"/>
      <c r="AB15" s="2141"/>
      <c r="AC15" s="2141"/>
      <c r="AD15" s="2141"/>
      <c r="AE15" s="2141"/>
      <c r="AF15" s="2141"/>
      <c r="AG15" s="2141"/>
      <c r="AH15" s="2141"/>
    </row>
    <row r="16" spans="1:35" ht="29.25" customHeight="1">
      <c r="A16" s="1896"/>
      <c r="B16" s="2169" t="s">
        <v>708</v>
      </c>
      <c r="C16" s="2168">
        <v>1711.2</v>
      </c>
      <c r="D16" s="2168">
        <v>2205.73</v>
      </c>
      <c r="E16" s="2168">
        <v>3452.1</v>
      </c>
      <c r="F16" s="2168">
        <v>3016.2</v>
      </c>
      <c r="G16" s="2168">
        <v>4066.7150000000001</v>
      </c>
      <c r="H16" s="2168">
        <v>5497.3729999999996</v>
      </c>
      <c r="I16" s="2168">
        <v>3799.3208210000007</v>
      </c>
      <c r="J16" s="2167">
        <v>5892.2001649999993</v>
      </c>
      <c r="K16" s="2167">
        <v>7150.5194390000006</v>
      </c>
      <c r="L16" s="2167">
        <v>7405.3902679999992</v>
      </c>
      <c r="M16" s="2167">
        <v>11514.789676</v>
      </c>
      <c r="N16" s="2167">
        <v>16104.892137779936</v>
      </c>
      <c r="O16" s="2167">
        <v>15458.06367</v>
      </c>
      <c r="P16" s="2166">
        <v>8608.621024</v>
      </c>
      <c r="Q16" s="2166">
        <v>18172.572454000001</v>
      </c>
      <c r="R16" s="2166">
        <v>16938.78459662</v>
      </c>
      <c r="S16" s="2170"/>
      <c r="T16" s="2141"/>
      <c r="U16" s="2141"/>
      <c r="V16" s="2141"/>
      <c r="W16" s="2141"/>
      <c r="X16" s="2141"/>
      <c r="Y16" s="2141"/>
      <c r="Z16" s="1896"/>
      <c r="AA16" s="2141"/>
      <c r="AB16" s="2141"/>
      <c r="AC16" s="2141"/>
      <c r="AD16" s="2141"/>
      <c r="AE16" s="2141"/>
      <c r="AF16" s="2141"/>
      <c r="AG16" s="2141"/>
      <c r="AH16" s="2141"/>
    </row>
    <row r="17" spans="1:34" ht="29.25" customHeight="1">
      <c r="A17" s="1896"/>
      <c r="B17" s="2169" t="s">
        <v>707</v>
      </c>
      <c r="C17" s="2168">
        <v>1571.796</v>
      </c>
      <c r="D17" s="2168">
        <v>3091.4349999999999</v>
      </c>
      <c r="E17" s="2168">
        <v>4253.0950000000003</v>
      </c>
      <c r="F17" s="2168">
        <v>2113.92</v>
      </c>
      <c r="G17" s="2168">
        <v>3970.4189999999999</v>
      </c>
      <c r="H17" s="2168">
        <v>7717.93</v>
      </c>
      <c r="I17" s="2168">
        <v>4485.5208590000002</v>
      </c>
      <c r="J17" s="2167">
        <v>6628.0436819999995</v>
      </c>
      <c r="K17" s="2167">
        <v>10623.366395999999</v>
      </c>
      <c r="L17" s="2167">
        <v>10266.200000000001</v>
      </c>
      <c r="M17" s="2167">
        <v>8599.8682250000002</v>
      </c>
      <c r="N17" s="2167">
        <v>15974.142931410008</v>
      </c>
      <c r="O17" s="2167">
        <v>14519.526403</v>
      </c>
      <c r="P17" s="2166">
        <v>12862.926868</v>
      </c>
      <c r="Q17" s="2166">
        <v>17284.582073000001</v>
      </c>
      <c r="R17" s="2166">
        <v>12653.541154389999</v>
      </c>
      <c r="S17" s="2165"/>
      <c r="T17" s="1896"/>
      <c r="U17" s="1896"/>
      <c r="V17" s="2141"/>
      <c r="W17" s="2141"/>
      <c r="X17" s="2141"/>
      <c r="Y17" s="2141"/>
      <c r="Z17" s="1896"/>
      <c r="AA17" s="2141"/>
      <c r="AB17" s="2141"/>
      <c r="AC17" s="2141"/>
      <c r="AD17" s="2141"/>
      <c r="AE17" s="2141"/>
      <c r="AF17" s="2141"/>
      <c r="AG17" s="2141"/>
      <c r="AH17" s="2141"/>
    </row>
    <row r="18" spans="1:34" ht="29.25" customHeight="1" thickBot="1">
      <c r="A18" s="1896"/>
      <c r="B18" s="2164" t="s">
        <v>313</v>
      </c>
      <c r="C18" s="2163">
        <v>17720.93</v>
      </c>
      <c r="D18" s="2163">
        <v>32016.374</v>
      </c>
      <c r="E18" s="2163">
        <v>33126.803</v>
      </c>
      <c r="F18" s="2163">
        <v>47702.92</v>
      </c>
      <c r="G18" s="2163">
        <v>47768.053000000007</v>
      </c>
      <c r="H18" s="2163">
        <v>60678.955000000002</v>
      </c>
      <c r="I18" s="2163">
        <v>41759.371572999997</v>
      </c>
      <c r="J18" s="2163">
        <v>75029.927830999994</v>
      </c>
      <c r="K18" s="2163">
        <v>78469.027672800003</v>
      </c>
      <c r="L18" s="2163">
        <v>70201.279653999998</v>
      </c>
      <c r="M18" s="2163">
        <v>95001.934706</v>
      </c>
      <c r="N18" s="2163">
        <v>151932.8950275899</v>
      </c>
      <c r="O18" s="2163">
        <v>172223.88253999999</v>
      </c>
      <c r="P18" s="2162">
        <v>132989.72102500001</v>
      </c>
      <c r="Q18" s="2162">
        <v>190542.10076510051</v>
      </c>
      <c r="R18" s="2162">
        <v>213532.00554829001</v>
      </c>
      <c r="S18" s="2161">
        <v>71784.556856320007</v>
      </c>
      <c r="T18" s="1896"/>
      <c r="U18" s="2141"/>
      <c r="V18" s="2141"/>
      <c r="W18" s="2141"/>
      <c r="X18" s="2141"/>
      <c r="Y18" s="2141"/>
      <c r="Z18" s="1896"/>
      <c r="AA18" s="2141"/>
      <c r="AB18" s="2141"/>
      <c r="AC18" s="2141"/>
      <c r="AD18" s="2141"/>
      <c r="AE18" s="2141"/>
      <c r="AF18" s="2141"/>
      <c r="AG18" s="2141"/>
      <c r="AH18" s="2141"/>
    </row>
    <row r="19" spans="1:34" ht="25.5" customHeight="1" thickTop="1">
      <c r="A19" s="1896"/>
      <c r="B19" s="3116" t="s">
        <v>1710</v>
      </c>
      <c r="C19" s="3068"/>
      <c r="D19" s="3068"/>
      <c r="E19" s="3068"/>
      <c r="F19" s="3068"/>
      <c r="G19" s="3068"/>
      <c r="H19" s="3068"/>
      <c r="I19" s="3068"/>
      <c r="J19" s="3068"/>
      <c r="K19" s="3068"/>
      <c r="L19" s="3068"/>
      <c r="M19" s="3068"/>
      <c r="N19" s="3068"/>
      <c r="O19" s="3068"/>
      <c r="P19" s="1896"/>
      <c r="Q19" s="1896"/>
      <c r="R19" s="1896"/>
      <c r="S19" s="1896"/>
      <c r="T19" s="1896"/>
      <c r="U19" s="1896"/>
      <c r="V19" s="2141"/>
      <c r="W19" s="2141"/>
      <c r="X19" s="2141"/>
      <c r="Y19" s="2141"/>
      <c r="Z19" s="1896"/>
      <c r="AA19" s="2141"/>
      <c r="AB19" s="2141"/>
      <c r="AC19" s="2141"/>
      <c r="AD19" s="2141"/>
      <c r="AE19" s="2141"/>
      <c r="AF19" s="2141"/>
      <c r="AG19" s="2141"/>
      <c r="AH19" s="2141"/>
    </row>
    <row r="20" spans="1:34" ht="21" customHeight="1">
      <c r="A20" s="1896"/>
      <c r="B20" s="3117" t="s">
        <v>1476</v>
      </c>
      <c r="C20" s="3047"/>
      <c r="D20" s="3047"/>
      <c r="E20" s="3047"/>
      <c r="F20" s="3047"/>
      <c r="G20" s="3047"/>
      <c r="H20" s="3047"/>
      <c r="I20" s="3047"/>
      <c r="J20" s="3047"/>
      <c r="K20" s="3047"/>
      <c r="L20" s="3047"/>
      <c r="M20" s="3047"/>
      <c r="N20" s="3047"/>
      <c r="O20" s="3047"/>
      <c r="P20" s="1896"/>
      <c r="Q20" s="2141"/>
      <c r="R20" s="2141"/>
      <c r="S20" s="1896"/>
      <c r="T20" s="1896"/>
      <c r="U20" s="1896"/>
      <c r="V20" s="2141"/>
      <c r="W20" s="2141"/>
      <c r="X20" s="2141"/>
      <c r="Y20" s="2141"/>
      <c r="Z20" s="1896"/>
      <c r="AA20" s="2141"/>
      <c r="AB20" s="2141"/>
      <c r="AC20" s="2141"/>
      <c r="AD20" s="2141"/>
      <c r="AE20" s="2141"/>
      <c r="AF20" s="2141"/>
      <c r="AG20" s="2141"/>
      <c r="AH20" s="2141"/>
    </row>
    <row r="21" spans="1:34" ht="21" customHeight="1">
      <c r="A21" s="1896"/>
      <c r="B21" s="1896"/>
      <c r="C21" s="1896"/>
      <c r="D21" s="1896"/>
      <c r="E21" s="1896"/>
      <c r="F21" s="1896"/>
      <c r="G21" s="1896"/>
      <c r="H21" s="1896"/>
      <c r="I21" s="1896"/>
      <c r="J21" s="1896"/>
      <c r="K21" s="1896"/>
      <c r="L21" s="1896"/>
      <c r="M21" s="1896"/>
      <c r="N21" s="1896"/>
      <c r="O21" s="1896"/>
      <c r="P21" s="1896"/>
      <c r="Q21" s="1896"/>
      <c r="R21" s="1896"/>
      <c r="S21" s="1896"/>
      <c r="T21" s="1896"/>
      <c r="U21" s="1896"/>
      <c r="V21" s="1896"/>
      <c r="W21" s="1896"/>
      <c r="X21" s="1896"/>
      <c r="Y21" s="1896"/>
      <c r="Z21" s="1896"/>
      <c r="AA21" s="1896"/>
    </row>
    <row r="22" spans="1:34" ht="21" customHeight="1">
      <c r="A22" s="1896"/>
      <c r="B22" s="1896"/>
      <c r="C22" s="1896"/>
      <c r="D22" s="1896"/>
      <c r="E22" s="1896"/>
      <c r="F22" s="1896"/>
      <c r="G22" s="1896"/>
      <c r="H22" s="1896"/>
      <c r="I22" s="1896"/>
      <c r="J22" s="1896"/>
      <c r="K22" s="1896"/>
      <c r="L22" s="1896"/>
      <c r="M22" s="1896"/>
      <c r="N22" s="1896"/>
      <c r="O22" s="1896"/>
      <c r="P22" s="2141"/>
      <c r="Q22" s="1896"/>
      <c r="R22" s="1896"/>
      <c r="S22" s="1896"/>
      <c r="T22" s="1896"/>
      <c r="U22" s="1896"/>
      <c r="V22" s="1896"/>
      <c r="W22" s="1896"/>
      <c r="X22" s="1896"/>
      <c r="Y22" s="1896"/>
      <c r="Z22" s="1896"/>
      <c r="AA22" s="1896"/>
    </row>
    <row r="23" spans="1:34" ht="21" customHeight="1">
      <c r="A23" s="1896"/>
      <c r="B23" s="1896"/>
      <c r="C23" s="1896"/>
      <c r="D23" s="1896"/>
      <c r="E23" s="1896"/>
      <c r="F23" s="1896"/>
      <c r="G23" s="1896"/>
      <c r="H23" s="1896"/>
      <c r="I23" s="1896"/>
      <c r="J23" s="1896"/>
      <c r="K23" s="1896"/>
      <c r="L23" s="1896"/>
      <c r="M23" s="1896"/>
      <c r="N23" s="1896"/>
      <c r="O23" s="1896"/>
      <c r="P23" s="1896"/>
      <c r="Q23" s="1896"/>
      <c r="R23" s="1896"/>
      <c r="S23" s="2141"/>
      <c r="T23" s="1896"/>
      <c r="U23" s="1896"/>
      <c r="V23" s="1896"/>
      <c r="W23" s="1896"/>
      <c r="X23" s="1896"/>
      <c r="Y23" s="1896"/>
      <c r="Z23" s="1896"/>
      <c r="AA23" s="1896"/>
    </row>
    <row r="24" spans="1:34" ht="21" customHeight="1">
      <c r="A24" s="1896"/>
      <c r="B24" s="1896"/>
      <c r="C24" s="1896"/>
      <c r="D24" s="1896"/>
      <c r="E24" s="1896"/>
      <c r="F24" s="1896"/>
      <c r="G24" s="1896"/>
      <c r="H24" s="1896"/>
      <c r="I24" s="1896"/>
      <c r="J24" s="1896"/>
      <c r="K24" s="1896"/>
      <c r="L24" s="1896"/>
      <c r="M24" s="1896"/>
      <c r="N24" s="1896"/>
      <c r="O24" s="1896"/>
      <c r="P24" s="2141"/>
      <c r="Q24" s="1896"/>
      <c r="R24" s="2141"/>
      <c r="S24" s="1896"/>
      <c r="T24" s="1896"/>
      <c r="U24" s="1896"/>
      <c r="V24" s="1896"/>
      <c r="W24" s="1896"/>
      <c r="X24" s="1896"/>
      <c r="Y24" s="1896"/>
      <c r="Z24" s="1896"/>
      <c r="AA24" s="1896"/>
    </row>
    <row r="25" spans="1:34" ht="21" customHeight="1">
      <c r="A25" s="1896"/>
      <c r="B25" s="1896"/>
      <c r="C25" s="1896"/>
      <c r="D25" s="1896"/>
      <c r="E25" s="1896"/>
      <c r="F25" s="1896"/>
      <c r="G25" s="1896"/>
      <c r="H25" s="1896"/>
      <c r="I25" s="1896"/>
      <c r="J25" s="1896"/>
      <c r="K25" s="1896"/>
      <c r="L25" s="1896"/>
      <c r="M25" s="1896"/>
      <c r="N25" s="1896"/>
      <c r="O25" s="1896"/>
      <c r="P25" s="2141"/>
      <c r="Q25" s="1896"/>
      <c r="R25" s="1896"/>
      <c r="S25" s="1896"/>
      <c r="T25" s="1896"/>
      <c r="U25" s="1896"/>
      <c r="V25" s="1896"/>
      <c r="W25" s="1896"/>
      <c r="X25" s="1896"/>
      <c r="Y25" s="1896"/>
      <c r="Z25" s="1896"/>
      <c r="AA25" s="1896"/>
    </row>
    <row r="26" spans="1:34" ht="21" customHeight="1">
      <c r="A26" s="1896"/>
      <c r="B26" s="1896"/>
      <c r="C26" s="1896"/>
      <c r="D26" s="1896"/>
      <c r="E26" s="1896"/>
      <c r="F26" s="1896"/>
      <c r="G26" s="1896"/>
      <c r="H26" s="1896"/>
      <c r="I26" s="1896"/>
      <c r="J26" s="1896"/>
      <c r="K26" s="1896"/>
      <c r="L26" s="1896"/>
      <c r="M26" s="1896"/>
      <c r="N26" s="1896"/>
      <c r="O26" s="1896"/>
      <c r="P26" s="1896"/>
      <c r="Q26" s="1896"/>
      <c r="R26" s="1896"/>
      <c r="S26" s="1896"/>
      <c r="T26" s="1896"/>
      <c r="U26" s="1896"/>
      <c r="V26" s="1896"/>
      <c r="W26" s="1896"/>
      <c r="X26" s="1896"/>
      <c r="Y26" s="1896"/>
      <c r="Z26" s="1896"/>
      <c r="AA26" s="1896"/>
    </row>
    <row r="27" spans="1:34" ht="21" customHeight="1">
      <c r="A27" s="1896"/>
      <c r="B27" s="1896"/>
      <c r="C27" s="1896"/>
      <c r="D27" s="1896"/>
      <c r="E27" s="1896"/>
      <c r="F27" s="1896"/>
      <c r="G27" s="1896"/>
      <c r="H27" s="1896"/>
      <c r="I27" s="1896"/>
      <c r="J27" s="1896"/>
      <c r="K27" s="1896"/>
      <c r="L27" s="1896"/>
      <c r="M27" s="1896"/>
      <c r="N27" s="1896"/>
      <c r="O27" s="1896"/>
      <c r="P27" s="1896"/>
      <c r="Q27" s="1896"/>
      <c r="R27" s="1896"/>
      <c r="S27" s="1896"/>
      <c r="T27" s="1896"/>
      <c r="U27" s="1896"/>
      <c r="V27" s="1896"/>
      <c r="W27" s="1896"/>
      <c r="X27" s="1896"/>
      <c r="Y27" s="1896"/>
      <c r="Z27" s="1896"/>
      <c r="AA27" s="1896"/>
    </row>
    <row r="28" spans="1:34" ht="21" customHeight="1">
      <c r="A28" s="1896"/>
      <c r="B28" s="1896"/>
      <c r="C28" s="1896"/>
      <c r="D28" s="1896"/>
      <c r="E28" s="1896"/>
      <c r="F28" s="1896"/>
      <c r="G28" s="1896"/>
      <c r="H28" s="1896"/>
      <c r="I28" s="1896"/>
      <c r="J28" s="1896"/>
      <c r="K28" s="1896"/>
      <c r="L28" s="1896"/>
      <c r="M28" s="1896"/>
      <c r="N28" s="1896"/>
      <c r="O28" s="1896"/>
      <c r="P28" s="1896"/>
      <c r="Q28" s="1896"/>
      <c r="R28" s="1896"/>
      <c r="S28" s="1896"/>
      <c r="T28" s="1896"/>
      <c r="U28" s="1896"/>
      <c r="V28" s="1896"/>
      <c r="W28" s="1896"/>
      <c r="X28" s="1896"/>
      <c r="Y28" s="1896"/>
      <c r="Z28" s="1896"/>
      <c r="AA28" s="1896"/>
    </row>
    <row r="29" spans="1:34" ht="21" customHeight="1">
      <c r="A29" s="1896"/>
      <c r="B29" s="1896"/>
      <c r="C29" s="1896"/>
      <c r="D29" s="1896"/>
      <c r="E29" s="1896"/>
      <c r="F29" s="1896"/>
      <c r="G29" s="1896"/>
      <c r="H29" s="1896"/>
      <c r="I29" s="1896"/>
      <c r="J29" s="1896"/>
      <c r="K29" s="1896"/>
      <c r="L29" s="1896"/>
      <c r="M29" s="1896"/>
      <c r="N29" s="1896"/>
      <c r="O29" s="1896"/>
      <c r="P29" s="1896"/>
      <c r="Q29" s="1896"/>
      <c r="R29" s="1896"/>
      <c r="S29" s="1896"/>
      <c r="T29" s="1896"/>
      <c r="U29" s="1896"/>
      <c r="V29" s="1896"/>
      <c r="W29" s="1896"/>
      <c r="X29" s="1896"/>
      <c r="Y29" s="1896"/>
      <c r="Z29" s="1896"/>
      <c r="AA29" s="1896"/>
    </row>
    <row r="30" spans="1:34" ht="21" customHeight="1">
      <c r="A30" s="1896"/>
      <c r="B30" s="1896"/>
      <c r="C30" s="1896"/>
      <c r="D30" s="1896"/>
      <c r="E30" s="1896"/>
      <c r="F30" s="1896"/>
      <c r="G30" s="1896"/>
      <c r="H30" s="1896"/>
      <c r="I30" s="1896"/>
      <c r="J30" s="1896"/>
      <c r="K30" s="1896"/>
      <c r="L30" s="1896"/>
      <c r="M30" s="1896"/>
      <c r="N30" s="1896"/>
      <c r="O30" s="1896"/>
      <c r="P30" s="1896"/>
      <c r="Q30" s="1896"/>
      <c r="R30" s="1896"/>
      <c r="S30" s="1896"/>
      <c r="T30" s="1896"/>
      <c r="U30" s="1896"/>
      <c r="V30" s="1896"/>
      <c r="W30" s="1896"/>
      <c r="X30" s="1896"/>
      <c r="Y30" s="1896"/>
      <c r="Z30" s="1896"/>
      <c r="AA30" s="1896"/>
    </row>
    <row r="31" spans="1:34" ht="21" customHeight="1">
      <c r="A31" s="1896"/>
      <c r="B31" s="1896"/>
      <c r="C31" s="1896"/>
      <c r="D31" s="1896"/>
      <c r="E31" s="1896"/>
      <c r="F31" s="1896"/>
      <c r="G31" s="1896"/>
      <c r="H31" s="1896"/>
      <c r="I31" s="1896"/>
      <c r="J31" s="1896"/>
      <c r="K31" s="1896"/>
      <c r="L31" s="1896"/>
      <c r="M31" s="1896"/>
      <c r="N31" s="1896"/>
      <c r="O31" s="1896"/>
      <c r="P31" s="1896"/>
      <c r="Q31" s="1896"/>
      <c r="R31" s="1896"/>
      <c r="S31" s="1896"/>
      <c r="T31" s="1896"/>
      <c r="U31" s="1896"/>
      <c r="V31" s="1896"/>
      <c r="W31" s="1896"/>
      <c r="X31" s="1896"/>
      <c r="Y31" s="1896"/>
      <c r="Z31" s="1896"/>
      <c r="AA31" s="1896"/>
    </row>
    <row r="32" spans="1:34" ht="21" customHeight="1">
      <c r="A32" s="1896"/>
      <c r="B32" s="1896"/>
      <c r="C32" s="1896"/>
      <c r="D32" s="1896"/>
      <c r="E32" s="1896"/>
      <c r="F32" s="1896"/>
      <c r="G32" s="1896"/>
      <c r="H32" s="1896"/>
      <c r="I32" s="1896"/>
      <c r="J32" s="1896"/>
      <c r="K32" s="1896"/>
      <c r="L32" s="1896"/>
      <c r="M32" s="1896"/>
      <c r="N32" s="1896"/>
      <c r="O32" s="1896"/>
      <c r="P32" s="1896"/>
      <c r="Q32" s="1896"/>
      <c r="R32" s="1896"/>
      <c r="S32" s="1896"/>
      <c r="T32" s="1896"/>
      <c r="U32" s="1896"/>
      <c r="V32" s="1896"/>
      <c r="W32" s="1896"/>
      <c r="X32" s="1896"/>
      <c r="Y32" s="1896"/>
      <c r="Z32" s="1896"/>
      <c r="AA32" s="1896"/>
    </row>
    <row r="33" spans="1:27" ht="21" customHeight="1">
      <c r="A33" s="1896"/>
      <c r="B33" s="1896"/>
      <c r="C33" s="1896"/>
      <c r="D33" s="1896"/>
      <c r="E33" s="1896"/>
      <c r="F33" s="1896"/>
      <c r="G33" s="1896"/>
      <c r="H33" s="1896"/>
      <c r="I33" s="1896"/>
      <c r="J33" s="1896"/>
      <c r="K33" s="1896"/>
      <c r="L33" s="1896"/>
      <c r="M33" s="1896"/>
      <c r="N33" s="1896"/>
      <c r="O33" s="1896"/>
      <c r="P33" s="1896"/>
      <c r="Q33" s="1896"/>
      <c r="R33" s="1896"/>
      <c r="S33" s="1896"/>
      <c r="T33" s="1896"/>
      <c r="U33" s="1896"/>
      <c r="V33" s="1896"/>
      <c r="W33" s="1896"/>
      <c r="X33" s="1896"/>
      <c r="Y33" s="1896"/>
      <c r="Z33" s="1896"/>
      <c r="AA33" s="1896"/>
    </row>
    <row r="34" spans="1:27" ht="21" customHeight="1">
      <c r="A34" s="1896"/>
      <c r="B34" s="1896"/>
      <c r="C34" s="1896"/>
      <c r="D34" s="1896"/>
      <c r="E34" s="1896"/>
      <c r="F34" s="1896"/>
      <c r="G34" s="1896"/>
      <c r="H34" s="1896"/>
      <c r="I34" s="1896"/>
      <c r="J34" s="1896"/>
      <c r="K34" s="1896"/>
      <c r="L34" s="1896"/>
      <c r="M34" s="1896"/>
      <c r="N34" s="1896"/>
      <c r="O34" s="1896"/>
      <c r="P34" s="1896"/>
      <c r="Q34" s="1896"/>
      <c r="R34" s="1896"/>
      <c r="S34" s="1896"/>
      <c r="T34" s="1896"/>
      <c r="U34" s="1896"/>
      <c r="V34" s="1896"/>
      <c r="W34" s="1896"/>
      <c r="X34" s="1896"/>
      <c r="Y34" s="1896"/>
      <c r="Z34" s="1896"/>
      <c r="AA34" s="1896"/>
    </row>
    <row r="35" spans="1:27" ht="21" customHeight="1">
      <c r="A35" s="1896"/>
      <c r="B35" s="1896"/>
      <c r="C35" s="1896"/>
      <c r="D35" s="1896"/>
      <c r="E35" s="1896"/>
      <c r="F35" s="1896"/>
      <c r="G35" s="1896"/>
      <c r="H35" s="1896"/>
      <c r="I35" s="1896"/>
      <c r="J35" s="1896"/>
      <c r="K35" s="1896"/>
      <c r="L35" s="1896"/>
      <c r="M35" s="1896"/>
      <c r="N35" s="1896"/>
      <c r="O35" s="1896"/>
      <c r="P35" s="1896"/>
      <c r="Q35" s="1896"/>
      <c r="R35" s="1896"/>
      <c r="S35" s="1896"/>
      <c r="T35" s="1896"/>
      <c r="U35" s="1896"/>
      <c r="V35" s="1896"/>
      <c r="W35" s="1896"/>
      <c r="X35" s="1896"/>
      <c r="Y35" s="1896"/>
      <c r="Z35" s="1896"/>
      <c r="AA35" s="1896"/>
    </row>
    <row r="36" spans="1:27" ht="21" customHeight="1">
      <c r="A36" s="1896"/>
      <c r="B36" s="1896"/>
      <c r="C36" s="1896"/>
      <c r="D36" s="1896"/>
      <c r="E36" s="1896"/>
      <c r="F36" s="1896"/>
      <c r="G36" s="1896"/>
      <c r="H36" s="1896"/>
      <c r="I36" s="1896"/>
      <c r="J36" s="1896"/>
      <c r="K36" s="1896"/>
      <c r="L36" s="1896"/>
      <c r="M36" s="1896"/>
      <c r="N36" s="1896"/>
      <c r="O36" s="1896"/>
      <c r="P36" s="1896"/>
      <c r="Q36" s="1896"/>
      <c r="R36" s="1896"/>
      <c r="S36" s="1896"/>
      <c r="T36" s="1896"/>
      <c r="U36" s="1896"/>
      <c r="V36" s="1896"/>
      <c r="W36" s="1896"/>
      <c r="X36" s="1896"/>
      <c r="Y36" s="1896"/>
      <c r="Z36" s="1896"/>
      <c r="AA36" s="1896"/>
    </row>
    <row r="37" spans="1:27" ht="21" customHeight="1">
      <c r="A37" s="1896"/>
      <c r="B37" s="1896"/>
      <c r="C37" s="1896"/>
      <c r="D37" s="1896"/>
      <c r="E37" s="1896"/>
      <c r="F37" s="1896"/>
      <c r="G37" s="1896"/>
      <c r="H37" s="1896"/>
      <c r="I37" s="1896"/>
      <c r="J37" s="1896"/>
      <c r="K37" s="1896"/>
      <c r="L37" s="1896"/>
      <c r="M37" s="1896"/>
      <c r="N37" s="1896"/>
      <c r="O37" s="1896"/>
      <c r="P37" s="1896"/>
      <c r="Q37" s="1896"/>
      <c r="R37" s="1896"/>
      <c r="S37" s="1896"/>
      <c r="T37" s="1896"/>
      <c r="U37" s="1896"/>
      <c r="V37" s="1896"/>
      <c r="W37" s="1896"/>
      <c r="X37" s="1896"/>
      <c r="Y37" s="1896"/>
      <c r="Z37" s="1896"/>
      <c r="AA37" s="1896"/>
    </row>
    <row r="38" spans="1:27" ht="21" customHeight="1">
      <c r="A38" s="1896"/>
      <c r="B38" s="1896"/>
      <c r="C38" s="1896"/>
      <c r="D38" s="1896"/>
      <c r="E38" s="1896"/>
      <c r="F38" s="1896"/>
      <c r="G38" s="1896"/>
      <c r="H38" s="1896"/>
      <c r="I38" s="1896"/>
      <c r="J38" s="1896"/>
      <c r="K38" s="1896"/>
      <c r="L38" s="1896"/>
      <c r="M38" s="1896"/>
      <c r="N38" s="1896"/>
      <c r="O38" s="1896"/>
      <c r="P38" s="1896"/>
      <c r="Q38" s="1896"/>
      <c r="R38" s="1896"/>
      <c r="S38" s="1896"/>
      <c r="T38" s="1896"/>
      <c r="U38" s="1896"/>
      <c r="V38" s="1896"/>
      <c r="W38" s="1896"/>
      <c r="X38" s="1896"/>
      <c r="Y38" s="1896"/>
      <c r="Z38" s="1896"/>
      <c r="AA38" s="1896"/>
    </row>
    <row r="39" spans="1:27" ht="21" customHeight="1">
      <c r="A39" s="1896"/>
      <c r="B39" s="1896"/>
      <c r="C39" s="1896"/>
      <c r="D39" s="1896"/>
      <c r="E39" s="1896"/>
      <c r="F39" s="1896"/>
      <c r="G39" s="1896"/>
      <c r="H39" s="1896"/>
      <c r="I39" s="1896"/>
      <c r="J39" s="1896"/>
      <c r="K39" s="1896"/>
      <c r="L39" s="1896"/>
      <c r="M39" s="1896"/>
      <c r="N39" s="1896"/>
      <c r="O39" s="1896"/>
      <c r="P39" s="1896"/>
      <c r="Q39" s="1896"/>
      <c r="R39" s="1896"/>
      <c r="S39" s="1896"/>
      <c r="T39" s="1896"/>
      <c r="U39" s="1896"/>
      <c r="V39" s="1896"/>
      <c r="W39" s="1896"/>
      <c r="X39" s="1896"/>
      <c r="Y39" s="1896"/>
      <c r="Z39" s="1896"/>
      <c r="AA39" s="1896"/>
    </row>
    <row r="40" spans="1:27" ht="21" customHeight="1">
      <c r="A40" s="1896"/>
      <c r="B40" s="1896"/>
      <c r="C40" s="1896"/>
      <c r="D40" s="1896"/>
      <c r="E40" s="1896"/>
      <c r="F40" s="1896"/>
      <c r="G40" s="1896"/>
      <c r="H40" s="1896"/>
      <c r="I40" s="1896"/>
      <c r="J40" s="1896"/>
      <c r="K40" s="1896"/>
      <c r="L40" s="1896"/>
      <c r="M40" s="1896"/>
      <c r="N40" s="1896"/>
      <c r="O40" s="1896"/>
      <c r="P40" s="1896"/>
      <c r="Q40" s="1896"/>
      <c r="R40" s="1896"/>
      <c r="S40" s="1896"/>
      <c r="T40" s="1896"/>
      <c r="U40" s="1896"/>
      <c r="V40" s="1896"/>
      <c r="W40" s="1896"/>
      <c r="X40" s="1896"/>
      <c r="Y40" s="1896"/>
      <c r="Z40" s="1896"/>
      <c r="AA40" s="1896"/>
    </row>
    <row r="41" spans="1:27" ht="21" customHeight="1">
      <c r="A41" s="1896"/>
      <c r="B41" s="1896"/>
      <c r="C41" s="1896"/>
      <c r="D41" s="1896"/>
      <c r="E41" s="1896"/>
      <c r="F41" s="1896"/>
      <c r="G41" s="1896"/>
      <c r="H41" s="1896"/>
      <c r="I41" s="1896"/>
      <c r="J41" s="1896"/>
      <c r="K41" s="1896"/>
      <c r="L41" s="1896"/>
      <c r="M41" s="1896"/>
      <c r="N41" s="1896"/>
      <c r="O41" s="1896"/>
      <c r="P41" s="1896"/>
      <c r="Q41" s="1896"/>
      <c r="R41" s="1896"/>
      <c r="S41" s="1896"/>
      <c r="T41" s="1896"/>
      <c r="U41" s="1896"/>
      <c r="V41" s="1896"/>
      <c r="W41" s="1896"/>
      <c r="X41" s="1896"/>
      <c r="Y41" s="1896"/>
      <c r="Z41" s="1896"/>
      <c r="AA41" s="1896"/>
    </row>
    <row r="42" spans="1:27" ht="21" customHeight="1">
      <c r="A42" s="1896"/>
      <c r="B42" s="1896"/>
      <c r="C42" s="1896"/>
      <c r="D42" s="1896"/>
      <c r="E42" s="1896"/>
      <c r="F42" s="1896"/>
      <c r="G42" s="1896"/>
      <c r="H42" s="1896"/>
      <c r="I42" s="1896"/>
      <c r="J42" s="1896"/>
      <c r="K42" s="1896"/>
      <c r="L42" s="1896"/>
      <c r="M42" s="1896"/>
      <c r="N42" s="1896"/>
      <c r="O42" s="1896"/>
      <c r="P42" s="1896"/>
      <c r="Q42" s="1896"/>
      <c r="R42" s="1896"/>
      <c r="S42" s="1896"/>
      <c r="T42" s="1896"/>
      <c r="U42" s="1896"/>
      <c r="V42" s="1896"/>
      <c r="W42" s="1896"/>
      <c r="X42" s="1896"/>
      <c r="Y42" s="1896"/>
      <c r="Z42" s="1896"/>
      <c r="AA42" s="1896"/>
    </row>
    <row r="43" spans="1:27" ht="21" customHeight="1">
      <c r="A43" s="1896"/>
      <c r="B43" s="1896"/>
      <c r="C43" s="1896"/>
      <c r="D43" s="1896"/>
      <c r="E43" s="1896"/>
      <c r="F43" s="1896"/>
      <c r="G43" s="1896"/>
      <c r="H43" s="1896"/>
      <c r="I43" s="1896"/>
      <c r="J43" s="1896"/>
      <c r="K43" s="1896"/>
      <c r="L43" s="1896"/>
      <c r="M43" s="1896"/>
      <c r="N43" s="1896"/>
      <c r="O43" s="1896"/>
      <c r="P43" s="1896"/>
      <c r="Q43" s="1896"/>
      <c r="R43" s="1896"/>
      <c r="S43" s="1896"/>
      <c r="T43" s="1896"/>
      <c r="U43" s="1896"/>
      <c r="V43" s="1896"/>
      <c r="W43" s="1896"/>
      <c r="X43" s="1896"/>
      <c r="Y43" s="1896"/>
      <c r="Z43" s="1896"/>
      <c r="AA43" s="1896"/>
    </row>
    <row r="44" spans="1:27" ht="21" customHeight="1">
      <c r="A44" s="1896"/>
      <c r="B44" s="1896"/>
      <c r="C44" s="1896"/>
      <c r="D44" s="1896"/>
      <c r="E44" s="1896"/>
      <c r="F44" s="1896"/>
      <c r="G44" s="1896"/>
      <c r="H44" s="1896"/>
      <c r="I44" s="1896"/>
      <c r="J44" s="1896"/>
      <c r="K44" s="1896"/>
      <c r="L44" s="1896"/>
      <c r="M44" s="1896"/>
      <c r="N44" s="1896"/>
      <c r="O44" s="1896"/>
      <c r="P44" s="1896"/>
      <c r="Q44" s="1896"/>
      <c r="R44" s="1896"/>
      <c r="S44" s="1896"/>
      <c r="T44" s="1896"/>
      <c r="U44" s="1896"/>
      <c r="V44" s="1896"/>
      <c r="W44" s="1896"/>
      <c r="X44" s="1896"/>
      <c r="Y44" s="1896"/>
      <c r="Z44" s="1896"/>
      <c r="AA44" s="1896"/>
    </row>
    <row r="45" spans="1:27" ht="21" customHeight="1">
      <c r="A45" s="1896"/>
      <c r="B45" s="1896"/>
      <c r="C45" s="1896"/>
      <c r="D45" s="1896"/>
      <c r="E45" s="1896"/>
      <c r="F45" s="1896"/>
      <c r="G45" s="1896"/>
      <c r="H45" s="1896"/>
      <c r="I45" s="1896"/>
      <c r="J45" s="1896"/>
      <c r="K45" s="1896"/>
      <c r="L45" s="1896"/>
      <c r="M45" s="1896"/>
      <c r="N45" s="1896"/>
      <c r="O45" s="1896"/>
      <c r="P45" s="1896"/>
      <c r="Q45" s="1896"/>
      <c r="R45" s="1896"/>
      <c r="S45" s="1896"/>
      <c r="T45" s="1896"/>
      <c r="U45" s="1896"/>
      <c r="V45" s="1896"/>
      <c r="W45" s="1896"/>
      <c r="X45" s="1896"/>
      <c r="Y45" s="1896"/>
      <c r="Z45" s="1896"/>
      <c r="AA45" s="1896"/>
    </row>
    <row r="46" spans="1:27" ht="21" customHeight="1">
      <c r="A46" s="1896"/>
      <c r="B46" s="1896"/>
      <c r="C46" s="1896"/>
      <c r="D46" s="1896"/>
      <c r="E46" s="1896"/>
      <c r="F46" s="1896"/>
      <c r="G46" s="1896"/>
      <c r="H46" s="1896"/>
      <c r="I46" s="1896"/>
      <c r="J46" s="1896"/>
      <c r="K46" s="1896"/>
      <c r="L46" s="1896"/>
      <c r="M46" s="1896"/>
      <c r="N46" s="1896"/>
      <c r="O46" s="1896"/>
      <c r="P46" s="1896"/>
      <c r="Q46" s="1896"/>
      <c r="R46" s="1896"/>
      <c r="S46" s="1896"/>
      <c r="T46" s="1896"/>
      <c r="U46" s="1896"/>
      <c r="V46" s="1896"/>
      <c r="W46" s="1896"/>
      <c r="X46" s="1896"/>
      <c r="Y46" s="1896"/>
      <c r="Z46" s="1896"/>
      <c r="AA46" s="1896"/>
    </row>
    <row r="47" spans="1:27" ht="21" customHeight="1">
      <c r="A47" s="1896"/>
      <c r="B47" s="1896"/>
      <c r="C47" s="1896"/>
      <c r="D47" s="1896"/>
      <c r="E47" s="1896"/>
      <c r="F47" s="1896"/>
      <c r="G47" s="1896"/>
      <c r="H47" s="1896"/>
      <c r="I47" s="1896"/>
      <c r="J47" s="1896"/>
      <c r="K47" s="1896"/>
      <c r="L47" s="1896"/>
      <c r="M47" s="1896"/>
      <c r="N47" s="1896"/>
      <c r="O47" s="1896"/>
      <c r="P47" s="1896"/>
      <c r="Q47" s="1896"/>
      <c r="R47" s="1896"/>
      <c r="S47" s="1896"/>
      <c r="T47" s="1896"/>
      <c r="U47" s="1896"/>
      <c r="V47" s="1896"/>
      <c r="W47" s="1896"/>
      <c r="X47" s="1896"/>
      <c r="Y47" s="1896"/>
      <c r="Z47" s="1896"/>
      <c r="AA47" s="1896"/>
    </row>
    <row r="48" spans="1:27" ht="21" customHeight="1">
      <c r="A48" s="1896"/>
      <c r="B48" s="1896"/>
      <c r="C48" s="1896"/>
      <c r="D48" s="1896"/>
      <c r="E48" s="1896"/>
      <c r="F48" s="1896"/>
      <c r="G48" s="1896"/>
      <c r="H48" s="1896"/>
      <c r="I48" s="1896"/>
      <c r="J48" s="1896"/>
      <c r="K48" s="1896"/>
      <c r="L48" s="1896"/>
      <c r="M48" s="1896"/>
      <c r="N48" s="1896"/>
      <c r="O48" s="1896"/>
      <c r="P48" s="1896"/>
      <c r="Q48" s="1896"/>
      <c r="R48" s="1896"/>
      <c r="S48" s="1896"/>
      <c r="T48" s="1896"/>
      <c r="U48" s="1896"/>
      <c r="V48" s="1896"/>
      <c r="W48" s="1896"/>
      <c r="X48" s="1896"/>
      <c r="Y48" s="1896"/>
      <c r="Z48" s="1896"/>
      <c r="AA48" s="1896"/>
    </row>
    <row r="49" spans="1:27" ht="21" customHeight="1">
      <c r="A49" s="1896"/>
      <c r="B49" s="1896"/>
      <c r="C49" s="1896"/>
      <c r="D49" s="1896"/>
      <c r="E49" s="1896"/>
      <c r="F49" s="1896"/>
      <c r="G49" s="1896"/>
      <c r="H49" s="1896"/>
      <c r="I49" s="1896"/>
      <c r="J49" s="1896"/>
      <c r="K49" s="1896"/>
      <c r="L49" s="1896"/>
      <c r="M49" s="1896"/>
      <c r="N49" s="1896"/>
      <c r="O49" s="1896"/>
      <c r="P49" s="1896"/>
      <c r="Q49" s="1896"/>
      <c r="R49" s="1896"/>
      <c r="S49" s="1896"/>
      <c r="T49" s="1896"/>
      <c r="U49" s="1896"/>
      <c r="V49" s="1896"/>
      <c r="W49" s="1896"/>
      <c r="X49" s="1896"/>
      <c r="Y49" s="1896"/>
      <c r="Z49" s="1896"/>
      <c r="AA49" s="1896"/>
    </row>
    <row r="50" spans="1:27" ht="21" customHeight="1">
      <c r="A50" s="1896"/>
      <c r="B50" s="1896"/>
      <c r="C50" s="1896"/>
      <c r="D50" s="1896"/>
      <c r="E50" s="1896"/>
      <c r="F50" s="1896"/>
      <c r="G50" s="1896"/>
      <c r="H50" s="1896"/>
      <c r="I50" s="1896"/>
      <c r="J50" s="1896"/>
      <c r="K50" s="1896"/>
      <c r="L50" s="1896"/>
      <c r="M50" s="1896"/>
      <c r="N50" s="1896"/>
      <c r="O50" s="1896"/>
      <c r="P50" s="1896"/>
      <c r="Q50" s="1896"/>
      <c r="R50" s="1896"/>
      <c r="S50" s="1896"/>
      <c r="T50" s="1896"/>
      <c r="U50" s="1896"/>
      <c r="V50" s="1896"/>
      <c r="W50" s="1896"/>
      <c r="X50" s="1896"/>
      <c r="Y50" s="1896"/>
      <c r="Z50" s="1896"/>
      <c r="AA50" s="1896"/>
    </row>
    <row r="51" spans="1:27" ht="21" customHeight="1">
      <c r="A51" s="1896"/>
      <c r="B51" s="1896"/>
      <c r="C51" s="1896"/>
      <c r="D51" s="1896"/>
      <c r="E51" s="1896"/>
      <c r="F51" s="1896"/>
      <c r="G51" s="1896"/>
      <c r="H51" s="1896"/>
      <c r="I51" s="1896"/>
      <c r="J51" s="1896"/>
      <c r="K51" s="1896"/>
      <c r="L51" s="1896"/>
      <c r="M51" s="1896"/>
      <c r="N51" s="1896"/>
      <c r="O51" s="1896"/>
      <c r="P51" s="1896"/>
      <c r="Q51" s="1896"/>
      <c r="R51" s="1896"/>
      <c r="S51" s="1896"/>
      <c r="T51" s="1896"/>
      <c r="U51" s="1896"/>
      <c r="V51" s="1896"/>
      <c r="W51" s="1896"/>
      <c r="X51" s="1896"/>
      <c r="Y51" s="1896"/>
      <c r="Z51" s="1896"/>
      <c r="AA51" s="1896"/>
    </row>
    <row r="52" spans="1:27" ht="21" customHeight="1">
      <c r="A52" s="1896"/>
      <c r="B52" s="1896"/>
      <c r="C52" s="1896"/>
      <c r="D52" s="1896"/>
      <c r="E52" s="1896"/>
      <c r="F52" s="1896"/>
      <c r="G52" s="1896"/>
      <c r="H52" s="1896"/>
      <c r="I52" s="1896"/>
      <c r="J52" s="1896"/>
      <c r="K52" s="1896"/>
      <c r="L52" s="1896"/>
      <c r="M52" s="1896"/>
      <c r="N52" s="1896"/>
      <c r="O52" s="1896"/>
      <c r="P52" s="1896"/>
      <c r="Q52" s="1896"/>
      <c r="R52" s="1896"/>
      <c r="S52" s="1896"/>
      <c r="T52" s="1896"/>
      <c r="U52" s="1896"/>
      <c r="V52" s="1896"/>
      <c r="W52" s="1896"/>
      <c r="X52" s="1896"/>
      <c r="Y52" s="1896"/>
      <c r="Z52" s="1896"/>
      <c r="AA52" s="1896"/>
    </row>
    <row r="53" spans="1:27" ht="21" customHeight="1">
      <c r="A53" s="1896"/>
      <c r="B53" s="1896"/>
      <c r="C53" s="1896"/>
      <c r="D53" s="1896"/>
      <c r="E53" s="1896"/>
      <c r="F53" s="1896"/>
      <c r="G53" s="1896"/>
      <c r="H53" s="1896"/>
      <c r="I53" s="1896"/>
      <c r="J53" s="1896"/>
      <c r="K53" s="1896"/>
      <c r="L53" s="1896"/>
      <c r="M53" s="1896"/>
      <c r="N53" s="1896"/>
      <c r="O53" s="1896"/>
      <c r="P53" s="1896"/>
      <c r="Q53" s="1896"/>
      <c r="R53" s="1896"/>
      <c r="S53" s="1896"/>
      <c r="T53" s="1896"/>
      <c r="U53" s="1896"/>
      <c r="V53" s="1896"/>
      <c r="W53" s="1896"/>
      <c r="X53" s="1896"/>
      <c r="Y53" s="1896"/>
      <c r="Z53" s="1896"/>
      <c r="AA53" s="1896"/>
    </row>
    <row r="54" spans="1:27" ht="21" customHeight="1">
      <c r="A54" s="1896"/>
      <c r="B54" s="1896"/>
      <c r="C54" s="1896"/>
      <c r="D54" s="1896"/>
      <c r="E54" s="1896"/>
      <c r="F54" s="1896"/>
      <c r="G54" s="1896"/>
      <c r="H54" s="1896"/>
      <c r="I54" s="1896"/>
      <c r="J54" s="1896"/>
      <c r="K54" s="1896"/>
      <c r="L54" s="1896"/>
      <c r="M54" s="1896"/>
      <c r="N54" s="1896"/>
      <c r="O54" s="1896"/>
      <c r="P54" s="1896"/>
      <c r="Q54" s="1896"/>
      <c r="R54" s="1896"/>
      <c r="S54" s="1896"/>
      <c r="T54" s="1896"/>
      <c r="U54" s="1896"/>
      <c r="V54" s="1896"/>
      <c r="W54" s="1896"/>
      <c r="X54" s="1896"/>
      <c r="Y54" s="1896"/>
      <c r="Z54" s="1896"/>
      <c r="AA54" s="1896"/>
    </row>
    <row r="55" spans="1:27" ht="21" customHeight="1">
      <c r="A55" s="1896"/>
      <c r="B55" s="1896"/>
      <c r="C55" s="1896"/>
      <c r="D55" s="1896"/>
      <c r="E55" s="1896"/>
      <c r="F55" s="1896"/>
      <c r="G55" s="1896"/>
      <c r="H55" s="1896"/>
      <c r="I55" s="1896"/>
      <c r="J55" s="1896"/>
      <c r="K55" s="1896"/>
      <c r="L55" s="1896"/>
      <c r="M55" s="1896"/>
      <c r="N55" s="1896"/>
      <c r="O55" s="1896"/>
      <c r="P55" s="1896"/>
      <c r="Q55" s="1896"/>
      <c r="R55" s="1896"/>
      <c r="S55" s="1896"/>
      <c r="T55" s="1896"/>
      <c r="U55" s="1896"/>
      <c r="V55" s="1896"/>
      <c r="W55" s="1896"/>
      <c r="X55" s="1896"/>
      <c r="Y55" s="1896"/>
      <c r="Z55" s="1896"/>
      <c r="AA55" s="1896"/>
    </row>
    <row r="56" spans="1:27" ht="21" customHeight="1">
      <c r="A56" s="1896"/>
      <c r="B56" s="1896"/>
      <c r="C56" s="1896"/>
      <c r="D56" s="1896"/>
      <c r="E56" s="1896"/>
      <c r="F56" s="1896"/>
      <c r="G56" s="1896"/>
      <c r="H56" s="1896"/>
      <c r="I56" s="1896"/>
      <c r="J56" s="1896"/>
      <c r="K56" s="1896"/>
      <c r="L56" s="1896"/>
      <c r="M56" s="1896"/>
      <c r="N56" s="1896"/>
      <c r="O56" s="1896"/>
      <c r="P56" s="1896"/>
      <c r="Q56" s="1896"/>
      <c r="R56" s="1896"/>
      <c r="S56" s="1896"/>
      <c r="T56" s="1896"/>
      <c r="U56" s="1896"/>
      <c r="V56" s="1896"/>
      <c r="W56" s="1896"/>
      <c r="X56" s="1896"/>
      <c r="Y56" s="1896"/>
      <c r="Z56" s="1896"/>
      <c r="AA56" s="1896"/>
    </row>
    <row r="57" spans="1:27" ht="21" customHeight="1">
      <c r="A57" s="1896"/>
      <c r="B57" s="1896"/>
      <c r="C57" s="1896"/>
      <c r="D57" s="1896"/>
      <c r="E57" s="1896"/>
      <c r="F57" s="1896"/>
      <c r="G57" s="1896"/>
      <c r="H57" s="1896"/>
      <c r="I57" s="1896"/>
      <c r="J57" s="1896"/>
      <c r="K57" s="1896"/>
      <c r="L57" s="1896"/>
      <c r="M57" s="1896"/>
      <c r="N57" s="1896"/>
      <c r="O57" s="1896"/>
      <c r="P57" s="1896"/>
      <c r="Q57" s="1896"/>
      <c r="R57" s="1896"/>
      <c r="S57" s="1896"/>
      <c r="T57" s="1896"/>
      <c r="U57" s="1896"/>
      <c r="V57" s="1896"/>
      <c r="W57" s="1896"/>
      <c r="X57" s="1896"/>
      <c r="Y57" s="1896"/>
      <c r="Z57" s="1896"/>
      <c r="AA57" s="1896"/>
    </row>
    <row r="58" spans="1:27" ht="21" customHeight="1">
      <c r="A58" s="1896"/>
      <c r="B58" s="1896"/>
      <c r="C58" s="1896"/>
      <c r="D58" s="1896"/>
      <c r="E58" s="1896"/>
      <c r="F58" s="1896"/>
      <c r="G58" s="1896"/>
      <c r="H58" s="1896"/>
      <c r="I58" s="1896"/>
      <c r="J58" s="1896"/>
      <c r="K58" s="1896"/>
      <c r="L58" s="1896"/>
      <c r="M58" s="1896"/>
      <c r="N58" s="1896"/>
      <c r="O58" s="1896"/>
      <c r="P58" s="1896"/>
      <c r="Q58" s="1896"/>
      <c r="R58" s="1896"/>
      <c r="S58" s="1896"/>
      <c r="T58" s="1896"/>
      <c r="U58" s="1896"/>
      <c r="V58" s="1896"/>
      <c r="W58" s="1896"/>
      <c r="X58" s="1896"/>
      <c r="Y58" s="1896"/>
      <c r="Z58" s="1896"/>
      <c r="AA58" s="1896"/>
    </row>
    <row r="59" spans="1:27" ht="21" customHeight="1">
      <c r="A59" s="1896"/>
      <c r="B59" s="1896"/>
      <c r="C59" s="1896"/>
      <c r="D59" s="1896"/>
      <c r="E59" s="1896"/>
      <c r="F59" s="1896"/>
      <c r="G59" s="1896"/>
      <c r="H59" s="1896"/>
      <c r="I59" s="1896"/>
      <c r="J59" s="1896"/>
      <c r="K59" s="1896"/>
      <c r="L59" s="1896"/>
      <c r="M59" s="1896"/>
      <c r="N59" s="1896"/>
      <c r="O59" s="1896"/>
      <c r="P59" s="1896"/>
      <c r="Q59" s="1896"/>
      <c r="R59" s="1896"/>
      <c r="S59" s="1896"/>
      <c r="T59" s="1896"/>
      <c r="U59" s="1896"/>
      <c r="V59" s="1896"/>
      <c r="W59" s="1896"/>
      <c r="X59" s="1896"/>
      <c r="Y59" s="1896"/>
      <c r="Z59" s="1896"/>
      <c r="AA59" s="1896"/>
    </row>
    <row r="60" spans="1:27" ht="21" customHeight="1">
      <c r="A60" s="1896"/>
      <c r="B60" s="1896"/>
      <c r="C60" s="1896"/>
      <c r="D60" s="1896"/>
      <c r="E60" s="1896"/>
      <c r="F60" s="1896"/>
      <c r="G60" s="1896"/>
      <c r="H60" s="1896"/>
      <c r="I60" s="1896"/>
      <c r="J60" s="1896"/>
      <c r="K60" s="1896"/>
      <c r="L60" s="1896"/>
      <c r="M60" s="1896"/>
      <c r="N60" s="1896"/>
      <c r="O60" s="1896"/>
      <c r="P60" s="1896"/>
      <c r="Q60" s="1896"/>
      <c r="R60" s="1896"/>
      <c r="S60" s="1896"/>
      <c r="T60" s="1896"/>
      <c r="U60" s="1896"/>
      <c r="V60" s="1896"/>
      <c r="W60" s="1896"/>
      <c r="X60" s="1896"/>
      <c r="Y60" s="1896"/>
      <c r="Z60" s="1896"/>
      <c r="AA60" s="1896"/>
    </row>
    <row r="61" spans="1:27" ht="21" customHeight="1">
      <c r="A61" s="1896"/>
      <c r="B61" s="1896"/>
      <c r="C61" s="1896"/>
      <c r="D61" s="1896"/>
      <c r="E61" s="1896"/>
      <c r="F61" s="1896"/>
      <c r="G61" s="1896"/>
      <c r="H61" s="1896"/>
      <c r="I61" s="1896"/>
      <c r="J61" s="1896"/>
      <c r="K61" s="1896"/>
      <c r="L61" s="1896"/>
      <c r="M61" s="1896"/>
      <c r="N61" s="1896"/>
      <c r="O61" s="1896"/>
      <c r="P61" s="1896"/>
      <c r="Q61" s="1896"/>
      <c r="R61" s="1896"/>
      <c r="S61" s="1896"/>
      <c r="T61" s="1896"/>
      <c r="U61" s="1896"/>
      <c r="V61" s="1896"/>
      <c r="W61" s="1896"/>
      <c r="X61" s="1896"/>
      <c r="Y61" s="1896"/>
      <c r="Z61" s="1896"/>
      <c r="AA61" s="1896"/>
    </row>
    <row r="62" spans="1:27" ht="21" customHeight="1">
      <c r="A62" s="1896"/>
      <c r="B62" s="1896"/>
      <c r="C62" s="1896"/>
      <c r="D62" s="1896"/>
      <c r="E62" s="1896"/>
      <c r="F62" s="1896"/>
      <c r="G62" s="1896"/>
      <c r="H62" s="1896"/>
      <c r="I62" s="1896"/>
      <c r="J62" s="1896"/>
      <c r="K62" s="1896"/>
      <c r="L62" s="1896"/>
      <c r="M62" s="1896"/>
      <c r="N62" s="1896"/>
      <c r="O62" s="1896"/>
      <c r="P62" s="1896"/>
      <c r="Q62" s="1896"/>
      <c r="R62" s="1896"/>
      <c r="S62" s="1896"/>
      <c r="T62" s="1896"/>
      <c r="U62" s="1896"/>
      <c r="V62" s="1896"/>
      <c r="W62" s="1896"/>
      <c r="X62" s="1896"/>
      <c r="Y62" s="1896"/>
      <c r="Z62" s="1896"/>
      <c r="AA62" s="1896"/>
    </row>
    <row r="63" spans="1:27" ht="21" customHeight="1">
      <c r="A63" s="1896"/>
      <c r="B63" s="1896"/>
      <c r="C63" s="1896"/>
      <c r="D63" s="1896"/>
      <c r="E63" s="1896"/>
      <c r="F63" s="1896"/>
      <c r="G63" s="1896"/>
      <c r="H63" s="1896"/>
      <c r="I63" s="1896"/>
      <c r="J63" s="1896"/>
      <c r="K63" s="1896"/>
      <c r="L63" s="1896"/>
      <c r="M63" s="1896"/>
      <c r="N63" s="1896"/>
      <c r="O63" s="1896"/>
      <c r="P63" s="1896"/>
      <c r="Q63" s="1896"/>
      <c r="R63" s="1896"/>
      <c r="S63" s="1896"/>
      <c r="T63" s="1896"/>
      <c r="U63" s="1896"/>
      <c r="V63" s="1896"/>
      <c r="W63" s="1896"/>
      <c r="X63" s="1896"/>
      <c r="Y63" s="1896"/>
      <c r="Z63" s="1896"/>
      <c r="AA63" s="1896"/>
    </row>
    <row r="64" spans="1:27" ht="21" customHeight="1">
      <c r="A64" s="1896"/>
      <c r="B64" s="1896"/>
      <c r="C64" s="1896"/>
      <c r="D64" s="1896"/>
      <c r="E64" s="1896"/>
      <c r="F64" s="1896"/>
      <c r="G64" s="1896"/>
      <c r="H64" s="1896"/>
      <c r="I64" s="1896"/>
      <c r="J64" s="1896"/>
      <c r="K64" s="1896"/>
      <c r="L64" s="1896"/>
      <c r="M64" s="1896"/>
      <c r="N64" s="1896"/>
      <c r="O64" s="1896"/>
      <c r="P64" s="1896"/>
      <c r="Q64" s="1896"/>
      <c r="R64" s="1896"/>
      <c r="S64" s="1896"/>
      <c r="T64" s="1896"/>
      <c r="U64" s="1896"/>
      <c r="V64" s="1896"/>
      <c r="W64" s="1896"/>
      <c r="X64" s="1896"/>
      <c r="Y64" s="1896"/>
      <c r="Z64" s="1896"/>
      <c r="AA64" s="1896"/>
    </row>
    <row r="65" spans="1:27" ht="21" customHeight="1">
      <c r="A65" s="1896"/>
      <c r="B65" s="1896"/>
      <c r="C65" s="1896"/>
      <c r="D65" s="1896"/>
      <c r="E65" s="1896"/>
      <c r="F65" s="1896"/>
      <c r="G65" s="1896"/>
      <c r="H65" s="1896"/>
      <c r="I65" s="1896"/>
      <c r="J65" s="1896"/>
      <c r="K65" s="1896"/>
      <c r="L65" s="1896"/>
      <c r="M65" s="1896"/>
      <c r="N65" s="1896"/>
      <c r="O65" s="1896"/>
      <c r="P65" s="1896"/>
      <c r="Q65" s="1896"/>
      <c r="R65" s="1896"/>
      <c r="S65" s="1896"/>
      <c r="T65" s="1896"/>
      <c r="U65" s="1896"/>
      <c r="V65" s="1896"/>
      <c r="W65" s="1896"/>
      <c r="X65" s="1896"/>
      <c r="Y65" s="1896"/>
      <c r="Z65" s="1896"/>
      <c r="AA65" s="1896"/>
    </row>
    <row r="66" spans="1:27" ht="21" customHeight="1">
      <c r="A66" s="1896"/>
      <c r="B66" s="1896"/>
      <c r="C66" s="1896"/>
      <c r="D66" s="1896"/>
      <c r="E66" s="1896"/>
      <c r="F66" s="1896"/>
      <c r="G66" s="1896"/>
      <c r="H66" s="1896"/>
      <c r="I66" s="1896"/>
      <c r="J66" s="1896"/>
      <c r="K66" s="1896"/>
      <c r="L66" s="1896"/>
      <c r="M66" s="1896"/>
      <c r="N66" s="1896"/>
      <c r="O66" s="1896"/>
      <c r="P66" s="1896"/>
      <c r="Q66" s="1896"/>
      <c r="R66" s="1896"/>
      <c r="S66" s="1896"/>
      <c r="T66" s="1896"/>
      <c r="U66" s="1896"/>
      <c r="V66" s="1896"/>
      <c r="W66" s="1896"/>
      <c r="X66" s="1896"/>
      <c r="Y66" s="1896"/>
      <c r="Z66" s="1896"/>
      <c r="AA66" s="1896"/>
    </row>
    <row r="67" spans="1:27" ht="21" customHeight="1">
      <c r="A67" s="1896"/>
      <c r="B67" s="1896"/>
      <c r="C67" s="1896"/>
      <c r="D67" s="1896"/>
      <c r="E67" s="1896"/>
      <c r="F67" s="1896"/>
      <c r="G67" s="1896"/>
      <c r="H67" s="1896"/>
      <c r="I67" s="1896"/>
      <c r="J67" s="1896"/>
      <c r="K67" s="1896"/>
      <c r="L67" s="1896"/>
      <c r="M67" s="1896"/>
      <c r="N67" s="1896"/>
      <c r="O67" s="1896"/>
      <c r="P67" s="1896"/>
      <c r="Q67" s="1896"/>
      <c r="R67" s="1896"/>
      <c r="S67" s="1896"/>
      <c r="T67" s="1896"/>
      <c r="U67" s="1896"/>
      <c r="V67" s="1896"/>
      <c r="W67" s="1896"/>
      <c r="X67" s="1896"/>
      <c r="Y67" s="1896"/>
      <c r="Z67" s="1896"/>
      <c r="AA67" s="1896"/>
    </row>
    <row r="68" spans="1:27" ht="21" customHeight="1">
      <c r="A68" s="1896"/>
      <c r="B68" s="1896"/>
      <c r="C68" s="1896"/>
      <c r="D68" s="1896"/>
      <c r="E68" s="1896"/>
      <c r="F68" s="1896"/>
      <c r="G68" s="1896"/>
      <c r="H68" s="1896"/>
      <c r="I68" s="1896"/>
      <c r="J68" s="1896"/>
      <c r="K68" s="1896"/>
      <c r="L68" s="1896"/>
      <c r="M68" s="1896"/>
      <c r="N68" s="1896"/>
      <c r="O68" s="1896"/>
      <c r="P68" s="1896"/>
      <c r="Q68" s="1896"/>
      <c r="R68" s="1896"/>
      <c r="S68" s="1896"/>
      <c r="T68" s="1896"/>
      <c r="U68" s="1896"/>
      <c r="V68" s="1896"/>
      <c r="W68" s="1896"/>
      <c r="X68" s="1896"/>
      <c r="Y68" s="1896"/>
      <c r="Z68" s="1896"/>
      <c r="AA68" s="1896"/>
    </row>
    <row r="69" spans="1:27" ht="21" customHeight="1">
      <c r="A69" s="1896"/>
      <c r="B69" s="1896"/>
      <c r="C69" s="1896"/>
      <c r="D69" s="1896"/>
      <c r="E69" s="1896"/>
      <c r="F69" s="1896"/>
      <c r="G69" s="1896"/>
      <c r="H69" s="1896"/>
      <c r="I69" s="1896"/>
      <c r="J69" s="1896"/>
      <c r="K69" s="1896"/>
      <c r="L69" s="1896"/>
      <c r="M69" s="1896"/>
      <c r="N69" s="1896"/>
      <c r="O69" s="1896"/>
      <c r="P69" s="1896"/>
      <c r="Q69" s="1896"/>
      <c r="R69" s="1896"/>
      <c r="S69" s="1896"/>
      <c r="T69" s="1896"/>
      <c r="U69" s="1896"/>
      <c r="V69" s="1896"/>
      <c r="W69" s="1896"/>
      <c r="X69" s="1896"/>
      <c r="Y69" s="1896"/>
      <c r="Z69" s="1896"/>
      <c r="AA69" s="1896"/>
    </row>
    <row r="70" spans="1:27" ht="21" customHeight="1">
      <c r="A70" s="1896"/>
      <c r="B70" s="1896"/>
      <c r="C70" s="1896"/>
      <c r="D70" s="1896"/>
      <c r="E70" s="1896"/>
      <c r="F70" s="1896"/>
      <c r="G70" s="1896"/>
      <c r="H70" s="1896"/>
      <c r="I70" s="1896"/>
      <c r="J70" s="1896"/>
      <c r="K70" s="1896"/>
      <c r="L70" s="1896"/>
      <c r="M70" s="1896"/>
      <c r="N70" s="1896"/>
      <c r="O70" s="1896"/>
      <c r="P70" s="1896"/>
      <c r="Q70" s="1896"/>
      <c r="R70" s="1896"/>
      <c r="S70" s="1896"/>
      <c r="T70" s="1896"/>
      <c r="U70" s="1896"/>
      <c r="V70" s="1896"/>
      <c r="W70" s="1896"/>
      <c r="X70" s="1896"/>
      <c r="Y70" s="1896"/>
      <c r="Z70" s="1896"/>
      <c r="AA70" s="1896"/>
    </row>
    <row r="71" spans="1:27" ht="21" customHeight="1">
      <c r="A71" s="1896"/>
      <c r="B71" s="1896"/>
      <c r="C71" s="1896"/>
      <c r="D71" s="1896"/>
      <c r="E71" s="1896"/>
      <c r="F71" s="1896"/>
      <c r="G71" s="1896"/>
      <c r="H71" s="1896"/>
      <c r="I71" s="1896"/>
      <c r="J71" s="1896"/>
      <c r="K71" s="1896"/>
      <c r="L71" s="1896"/>
      <c r="M71" s="1896"/>
      <c r="N71" s="1896"/>
      <c r="O71" s="1896"/>
      <c r="P71" s="1896"/>
      <c r="Q71" s="1896"/>
      <c r="R71" s="1896"/>
      <c r="S71" s="1896"/>
      <c r="T71" s="1896"/>
      <c r="U71" s="1896"/>
      <c r="V71" s="1896"/>
      <c r="W71" s="1896"/>
      <c r="X71" s="1896"/>
      <c r="Y71" s="1896"/>
      <c r="Z71" s="1896"/>
      <c r="AA71" s="1896"/>
    </row>
    <row r="72" spans="1:27" ht="21" customHeight="1">
      <c r="A72" s="1896"/>
      <c r="B72" s="1896"/>
      <c r="C72" s="1896"/>
      <c r="D72" s="1896"/>
      <c r="E72" s="1896"/>
      <c r="F72" s="1896"/>
      <c r="G72" s="1896"/>
      <c r="H72" s="1896"/>
      <c r="I72" s="1896"/>
      <c r="J72" s="1896"/>
      <c r="K72" s="1896"/>
      <c r="L72" s="1896"/>
      <c r="M72" s="1896"/>
      <c r="N72" s="1896"/>
      <c r="O72" s="1896"/>
      <c r="P72" s="1896"/>
      <c r="Q72" s="1896"/>
      <c r="R72" s="1896"/>
      <c r="S72" s="1896"/>
      <c r="T72" s="1896"/>
      <c r="U72" s="1896"/>
      <c r="V72" s="1896"/>
      <c r="W72" s="1896"/>
      <c r="X72" s="1896"/>
      <c r="Y72" s="1896"/>
      <c r="Z72" s="1896"/>
      <c r="AA72" s="1896"/>
    </row>
    <row r="73" spans="1:27" ht="21" customHeight="1">
      <c r="A73" s="1896"/>
      <c r="B73" s="1896"/>
      <c r="C73" s="1896"/>
      <c r="D73" s="1896"/>
      <c r="E73" s="1896"/>
      <c r="F73" s="1896"/>
      <c r="G73" s="1896"/>
      <c r="H73" s="1896"/>
      <c r="I73" s="1896"/>
      <c r="J73" s="1896"/>
      <c r="K73" s="1896"/>
      <c r="L73" s="1896"/>
      <c r="M73" s="1896"/>
      <c r="N73" s="1896"/>
      <c r="O73" s="1896"/>
      <c r="P73" s="1896"/>
      <c r="Q73" s="1896"/>
      <c r="R73" s="1896"/>
      <c r="S73" s="1896"/>
      <c r="T73" s="1896"/>
      <c r="U73" s="1896"/>
      <c r="V73" s="1896"/>
      <c r="W73" s="1896"/>
      <c r="X73" s="1896"/>
      <c r="Y73" s="1896"/>
      <c r="Z73" s="1896"/>
      <c r="AA73" s="1896"/>
    </row>
    <row r="74" spans="1:27" ht="21" customHeight="1">
      <c r="A74" s="1896"/>
      <c r="B74" s="1896"/>
      <c r="C74" s="1896"/>
      <c r="D74" s="1896"/>
      <c r="E74" s="1896"/>
      <c r="F74" s="1896"/>
      <c r="G74" s="1896"/>
      <c r="H74" s="1896"/>
      <c r="I74" s="1896"/>
      <c r="J74" s="1896"/>
      <c r="K74" s="1896"/>
      <c r="L74" s="1896"/>
      <c r="M74" s="1896"/>
      <c r="N74" s="1896"/>
      <c r="O74" s="1896"/>
      <c r="P74" s="1896"/>
      <c r="Q74" s="1896"/>
      <c r="R74" s="1896"/>
      <c r="S74" s="1896"/>
      <c r="T74" s="1896"/>
      <c r="U74" s="1896"/>
      <c r="V74" s="1896"/>
      <c r="W74" s="1896"/>
      <c r="X74" s="1896"/>
      <c r="Y74" s="1896"/>
      <c r="Z74" s="1896"/>
      <c r="AA74" s="1896"/>
    </row>
    <row r="75" spans="1:27" ht="21" customHeight="1">
      <c r="A75" s="1896"/>
      <c r="B75" s="1896"/>
      <c r="C75" s="1896"/>
      <c r="D75" s="1896"/>
      <c r="E75" s="1896"/>
      <c r="F75" s="1896"/>
      <c r="G75" s="1896"/>
      <c r="H75" s="1896"/>
      <c r="I75" s="1896"/>
      <c r="J75" s="1896"/>
      <c r="K75" s="1896"/>
      <c r="L75" s="1896"/>
      <c r="M75" s="1896"/>
      <c r="N75" s="1896"/>
      <c r="O75" s="1896"/>
      <c r="P75" s="1896"/>
      <c r="Q75" s="1896"/>
      <c r="R75" s="1896"/>
      <c r="S75" s="1896"/>
      <c r="T75" s="1896"/>
      <c r="U75" s="1896"/>
      <c r="V75" s="1896"/>
      <c r="W75" s="1896"/>
      <c r="X75" s="1896"/>
      <c r="Y75" s="1896"/>
      <c r="Z75" s="1896"/>
      <c r="AA75" s="1896"/>
    </row>
    <row r="76" spans="1:27" ht="21" customHeight="1">
      <c r="A76" s="1896"/>
      <c r="B76" s="1896"/>
      <c r="C76" s="1896"/>
      <c r="D76" s="1896"/>
      <c r="E76" s="1896"/>
      <c r="F76" s="1896"/>
      <c r="G76" s="1896"/>
      <c r="H76" s="1896"/>
      <c r="I76" s="1896"/>
      <c r="J76" s="1896"/>
      <c r="K76" s="1896"/>
      <c r="L76" s="1896"/>
      <c r="M76" s="1896"/>
      <c r="N76" s="1896"/>
      <c r="O76" s="1896"/>
      <c r="P76" s="1896"/>
      <c r="Q76" s="1896"/>
      <c r="R76" s="1896"/>
      <c r="S76" s="1896"/>
      <c r="T76" s="1896"/>
      <c r="U76" s="1896"/>
      <c r="V76" s="1896"/>
      <c r="W76" s="1896"/>
      <c r="X76" s="1896"/>
      <c r="Y76" s="1896"/>
      <c r="Z76" s="1896"/>
      <c r="AA76" s="1896"/>
    </row>
    <row r="77" spans="1:27" ht="21" customHeight="1">
      <c r="A77" s="1896"/>
      <c r="B77" s="1896"/>
      <c r="C77" s="1896"/>
      <c r="D77" s="1896"/>
      <c r="E77" s="1896"/>
      <c r="F77" s="1896"/>
      <c r="G77" s="1896"/>
      <c r="H77" s="1896"/>
      <c r="I77" s="1896"/>
      <c r="J77" s="1896"/>
      <c r="K77" s="1896"/>
      <c r="L77" s="1896"/>
      <c r="M77" s="1896"/>
      <c r="N77" s="1896"/>
      <c r="O77" s="1896"/>
      <c r="P77" s="1896"/>
      <c r="Q77" s="1896"/>
      <c r="R77" s="1896"/>
      <c r="S77" s="1896"/>
      <c r="T77" s="1896"/>
      <c r="U77" s="1896"/>
      <c r="V77" s="1896"/>
      <c r="W77" s="1896"/>
      <c r="X77" s="1896"/>
      <c r="Y77" s="1896"/>
      <c r="Z77" s="1896"/>
      <c r="AA77" s="1896"/>
    </row>
    <row r="78" spans="1:27" ht="21" customHeight="1">
      <c r="A78" s="1896"/>
      <c r="B78" s="1896"/>
      <c r="C78" s="1896"/>
      <c r="D78" s="1896"/>
      <c r="E78" s="1896"/>
      <c r="F78" s="1896"/>
      <c r="G78" s="1896"/>
      <c r="H78" s="1896"/>
      <c r="I78" s="1896"/>
      <c r="J78" s="1896"/>
      <c r="K78" s="1896"/>
      <c r="L78" s="1896"/>
      <c r="M78" s="1896"/>
      <c r="N78" s="1896"/>
      <c r="O78" s="1896"/>
      <c r="P78" s="1896"/>
      <c r="Q78" s="1896"/>
      <c r="R78" s="1896"/>
      <c r="S78" s="1896"/>
      <c r="T78" s="1896"/>
      <c r="U78" s="1896"/>
      <c r="V78" s="1896"/>
      <c r="W78" s="1896"/>
      <c r="X78" s="1896"/>
      <c r="Y78" s="1896"/>
      <c r="Z78" s="1896"/>
      <c r="AA78" s="1896"/>
    </row>
    <row r="79" spans="1:27" ht="21" customHeight="1">
      <c r="A79" s="1896"/>
      <c r="B79" s="1896"/>
      <c r="C79" s="1896"/>
      <c r="D79" s="1896"/>
      <c r="E79" s="1896"/>
      <c r="F79" s="1896"/>
      <c r="G79" s="1896"/>
      <c r="H79" s="1896"/>
      <c r="I79" s="1896"/>
      <c r="J79" s="1896"/>
      <c r="K79" s="1896"/>
      <c r="L79" s="1896"/>
      <c r="M79" s="1896"/>
      <c r="N79" s="1896"/>
      <c r="O79" s="1896"/>
      <c r="P79" s="1896"/>
      <c r="Q79" s="1896"/>
      <c r="R79" s="1896"/>
      <c r="S79" s="1896"/>
      <c r="T79" s="1896"/>
      <c r="U79" s="1896"/>
      <c r="V79" s="1896"/>
      <c r="W79" s="1896"/>
      <c r="X79" s="1896"/>
      <c r="Y79" s="1896"/>
      <c r="Z79" s="1896"/>
      <c r="AA79" s="1896"/>
    </row>
    <row r="80" spans="1:27" ht="21" customHeight="1">
      <c r="A80" s="1896"/>
      <c r="B80" s="1896"/>
      <c r="C80" s="1896"/>
      <c r="D80" s="1896"/>
      <c r="E80" s="1896"/>
      <c r="F80" s="1896"/>
      <c r="G80" s="1896"/>
      <c r="H80" s="1896"/>
      <c r="I80" s="1896"/>
      <c r="J80" s="1896"/>
      <c r="K80" s="1896"/>
      <c r="L80" s="1896"/>
      <c r="M80" s="1896"/>
      <c r="N80" s="1896"/>
      <c r="O80" s="1896"/>
      <c r="P80" s="1896"/>
      <c r="Q80" s="1896"/>
      <c r="R80" s="1896"/>
      <c r="S80" s="1896"/>
      <c r="T80" s="1896"/>
      <c r="U80" s="1896"/>
      <c r="V80" s="1896"/>
      <c r="W80" s="1896"/>
      <c r="X80" s="1896"/>
      <c r="Y80" s="1896"/>
      <c r="Z80" s="1896"/>
      <c r="AA80" s="1896"/>
    </row>
    <row r="81" spans="1:27" ht="21" customHeight="1">
      <c r="A81" s="1896"/>
      <c r="B81" s="1896"/>
      <c r="C81" s="1896"/>
      <c r="D81" s="1896"/>
      <c r="E81" s="1896"/>
      <c r="F81" s="1896"/>
      <c r="G81" s="1896"/>
      <c r="H81" s="1896"/>
      <c r="I81" s="1896"/>
      <c r="J81" s="1896"/>
      <c r="K81" s="1896"/>
      <c r="L81" s="1896"/>
      <c r="M81" s="1896"/>
      <c r="N81" s="1896"/>
      <c r="O81" s="1896"/>
      <c r="P81" s="1896"/>
      <c r="Q81" s="1896"/>
      <c r="R81" s="1896"/>
      <c r="S81" s="1896"/>
      <c r="T81" s="1896"/>
      <c r="U81" s="1896"/>
      <c r="V81" s="1896"/>
      <c r="W81" s="1896"/>
      <c r="X81" s="1896"/>
      <c r="Y81" s="1896"/>
      <c r="Z81" s="1896"/>
      <c r="AA81" s="1896"/>
    </row>
    <row r="82" spans="1:27" ht="21" customHeight="1">
      <c r="A82" s="1896"/>
      <c r="B82" s="1896"/>
      <c r="C82" s="1896"/>
      <c r="D82" s="1896"/>
      <c r="E82" s="1896"/>
      <c r="F82" s="1896"/>
      <c r="G82" s="1896"/>
      <c r="H82" s="1896"/>
      <c r="I82" s="1896"/>
      <c r="J82" s="1896"/>
      <c r="K82" s="1896"/>
      <c r="L82" s="1896"/>
      <c r="M82" s="1896"/>
      <c r="N82" s="1896"/>
      <c r="O82" s="1896"/>
      <c r="P82" s="1896"/>
      <c r="Q82" s="1896"/>
      <c r="R82" s="1896"/>
      <c r="S82" s="1896"/>
      <c r="T82" s="1896"/>
      <c r="U82" s="1896"/>
      <c r="V82" s="1896"/>
      <c r="W82" s="1896"/>
      <c r="X82" s="1896"/>
      <c r="Y82" s="1896"/>
      <c r="Z82" s="1896"/>
      <c r="AA82" s="1896"/>
    </row>
    <row r="83" spans="1:27" ht="21" customHeight="1">
      <c r="A83" s="1896"/>
      <c r="B83" s="1896"/>
      <c r="C83" s="1896"/>
      <c r="D83" s="1896"/>
      <c r="E83" s="1896"/>
      <c r="F83" s="1896"/>
      <c r="G83" s="1896"/>
      <c r="H83" s="1896"/>
      <c r="I83" s="1896"/>
      <c r="J83" s="1896"/>
      <c r="K83" s="1896"/>
      <c r="L83" s="1896"/>
      <c r="M83" s="1896"/>
      <c r="N83" s="1896"/>
      <c r="O83" s="1896"/>
      <c r="P83" s="1896"/>
      <c r="Q83" s="1896"/>
      <c r="R83" s="1896"/>
      <c r="S83" s="1896"/>
      <c r="T83" s="1896"/>
      <c r="U83" s="1896"/>
      <c r="V83" s="1896"/>
      <c r="W83" s="1896"/>
      <c r="X83" s="1896"/>
      <c r="Y83" s="1896"/>
      <c r="Z83" s="1896"/>
      <c r="AA83" s="1896"/>
    </row>
    <row r="84" spans="1:27" ht="21" customHeight="1">
      <c r="A84" s="1896"/>
      <c r="B84" s="1896"/>
      <c r="C84" s="1896"/>
      <c r="D84" s="1896"/>
      <c r="E84" s="1896"/>
      <c r="F84" s="1896"/>
      <c r="G84" s="1896"/>
      <c r="H84" s="1896"/>
      <c r="I84" s="1896"/>
      <c r="J84" s="1896"/>
      <c r="K84" s="1896"/>
      <c r="L84" s="1896"/>
      <c r="M84" s="1896"/>
      <c r="N84" s="1896"/>
      <c r="O84" s="1896"/>
      <c r="P84" s="1896"/>
      <c r="Q84" s="1896"/>
      <c r="R84" s="1896"/>
      <c r="S84" s="1896"/>
      <c r="T84" s="1896"/>
      <c r="U84" s="1896"/>
      <c r="V84" s="1896"/>
      <c r="W84" s="1896"/>
      <c r="X84" s="1896"/>
      <c r="Y84" s="1896"/>
      <c r="Z84" s="1896"/>
      <c r="AA84" s="1896"/>
    </row>
    <row r="85" spans="1:27" ht="21" customHeight="1">
      <c r="A85" s="1896"/>
      <c r="B85" s="1896"/>
      <c r="C85" s="1896"/>
      <c r="D85" s="1896"/>
      <c r="E85" s="1896"/>
      <c r="F85" s="1896"/>
      <c r="G85" s="1896"/>
      <c r="H85" s="1896"/>
      <c r="I85" s="1896"/>
      <c r="J85" s="1896"/>
      <c r="K85" s="1896"/>
      <c r="L85" s="1896"/>
      <c r="M85" s="1896"/>
      <c r="N85" s="1896"/>
      <c r="O85" s="1896"/>
      <c r="P85" s="1896"/>
      <c r="Q85" s="1896"/>
      <c r="R85" s="1896"/>
      <c r="S85" s="1896"/>
      <c r="T85" s="1896"/>
      <c r="U85" s="1896"/>
      <c r="V85" s="1896"/>
      <c r="W85" s="1896"/>
      <c r="X85" s="1896"/>
      <c r="Y85" s="1896"/>
      <c r="Z85" s="1896"/>
      <c r="AA85" s="1896"/>
    </row>
    <row r="86" spans="1:27" ht="21" customHeight="1">
      <c r="A86" s="1896"/>
      <c r="B86" s="1896"/>
      <c r="C86" s="1896"/>
      <c r="D86" s="1896"/>
      <c r="E86" s="1896"/>
      <c r="F86" s="1896"/>
      <c r="G86" s="1896"/>
      <c r="H86" s="1896"/>
      <c r="I86" s="1896"/>
      <c r="J86" s="1896"/>
      <c r="K86" s="1896"/>
      <c r="L86" s="1896"/>
      <c r="M86" s="1896"/>
      <c r="N86" s="1896"/>
      <c r="O86" s="1896"/>
      <c r="P86" s="1896"/>
      <c r="Q86" s="1896"/>
      <c r="R86" s="1896"/>
      <c r="S86" s="1896"/>
      <c r="T86" s="1896"/>
      <c r="U86" s="1896"/>
      <c r="V86" s="1896"/>
      <c r="W86" s="1896"/>
      <c r="X86" s="1896"/>
      <c r="Y86" s="1896"/>
      <c r="Z86" s="1896"/>
      <c r="AA86" s="1896"/>
    </row>
    <row r="87" spans="1:27" ht="21" customHeight="1">
      <c r="A87" s="1896"/>
      <c r="B87" s="1896"/>
      <c r="C87" s="1896"/>
      <c r="D87" s="1896"/>
      <c r="E87" s="1896"/>
      <c r="F87" s="1896"/>
      <c r="G87" s="1896"/>
      <c r="H87" s="1896"/>
      <c r="I87" s="1896"/>
      <c r="J87" s="1896"/>
      <c r="K87" s="1896"/>
      <c r="L87" s="1896"/>
      <c r="M87" s="1896"/>
      <c r="N87" s="1896"/>
      <c r="O87" s="1896"/>
      <c r="P87" s="1896"/>
      <c r="Q87" s="1896"/>
      <c r="R87" s="1896"/>
      <c r="S87" s="1896"/>
      <c r="T87" s="1896"/>
      <c r="U87" s="1896"/>
      <c r="V87" s="1896"/>
      <c r="W87" s="1896"/>
      <c r="X87" s="1896"/>
      <c r="Y87" s="1896"/>
      <c r="Z87" s="1896"/>
      <c r="AA87" s="1896"/>
    </row>
    <row r="88" spans="1:27" ht="21" customHeight="1">
      <c r="A88" s="1896"/>
      <c r="B88" s="1896"/>
      <c r="C88" s="1896"/>
      <c r="D88" s="1896"/>
      <c r="E88" s="1896"/>
      <c r="F88" s="1896"/>
      <c r="G88" s="1896"/>
      <c r="H88" s="1896"/>
      <c r="I88" s="1896"/>
      <c r="J88" s="1896"/>
      <c r="K88" s="1896"/>
      <c r="L88" s="1896"/>
      <c r="M88" s="1896"/>
      <c r="N88" s="1896"/>
      <c r="O88" s="1896"/>
      <c r="P88" s="1896"/>
      <c r="Q88" s="1896"/>
      <c r="R88" s="1896"/>
      <c r="S88" s="1896"/>
      <c r="T88" s="1896"/>
      <c r="U88" s="1896"/>
      <c r="V88" s="1896"/>
      <c r="W88" s="1896"/>
      <c r="X88" s="1896"/>
      <c r="Y88" s="1896"/>
      <c r="Z88" s="1896"/>
      <c r="AA88" s="1896"/>
    </row>
    <row r="89" spans="1:27" ht="21" customHeight="1">
      <c r="A89" s="1896"/>
      <c r="B89" s="1896"/>
      <c r="C89" s="1896"/>
      <c r="D89" s="1896"/>
      <c r="E89" s="1896"/>
      <c r="F89" s="1896"/>
      <c r="G89" s="1896"/>
      <c r="H89" s="1896"/>
      <c r="I89" s="1896"/>
      <c r="J89" s="1896"/>
      <c r="K89" s="1896"/>
      <c r="L89" s="1896"/>
      <c r="M89" s="1896"/>
      <c r="N89" s="1896"/>
      <c r="O89" s="1896"/>
      <c r="P89" s="1896"/>
      <c r="Q89" s="1896"/>
      <c r="R89" s="1896"/>
      <c r="S89" s="1896"/>
      <c r="T89" s="1896"/>
      <c r="U89" s="1896"/>
      <c r="V89" s="1896"/>
      <c r="W89" s="1896"/>
      <c r="X89" s="1896"/>
      <c r="Y89" s="1896"/>
      <c r="Z89" s="1896"/>
      <c r="AA89" s="1896"/>
    </row>
    <row r="90" spans="1:27" ht="21" customHeight="1">
      <c r="A90" s="1896"/>
      <c r="B90" s="1896"/>
      <c r="C90" s="1896"/>
      <c r="D90" s="1896"/>
      <c r="E90" s="1896"/>
      <c r="F90" s="1896"/>
      <c r="G90" s="1896"/>
      <c r="H90" s="1896"/>
      <c r="I90" s="1896"/>
      <c r="J90" s="1896"/>
      <c r="K90" s="1896"/>
      <c r="L90" s="1896"/>
      <c r="M90" s="1896"/>
      <c r="N90" s="1896"/>
      <c r="O90" s="1896"/>
      <c r="P90" s="1896"/>
      <c r="Q90" s="1896"/>
      <c r="R90" s="1896"/>
      <c r="S90" s="1896"/>
      <c r="T90" s="1896"/>
      <c r="U90" s="1896"/>
      <c r="V90" s="1896"/>
      <c r="W90" s="1896"/>
      <c r="X90" s="1896"/>
      <c r="Y90" s="1896"/>
      <c r="Z90" s="1896"/>
      <c r="AA90" s="1896"/>
    </row>
    <row r="91" spans="1:27" ht="21" customHeight="1">
      <c r="A91" s="1896"/>
      <c r="B91" s="1896"/>
      <c r="C91" s="1896"/>
      <c r="D91" s="1896"/>
      <c r="E91" s="1896"/>
      <c r="F91" s="1896"/>
      <c r="G91" s="1896"/>
      <c r="H91" s="1896"/>
      <c r="I91" s="1896"/>
      <c r="J91" s="1896"/>
      <c r="K91" s="1896"/>
      <c r="L91" s="1896"/>
      <c r="M91" s="1896"/>
      <c r="N91" s="1896"/>
      <c r="O91" s="1896"/>
      <c r="P91" s="1896"/>
      <c r="Q91" s="1896"/>
      <c r="R91" s="1896"/>
      <c r="S91" s="1896"/>
      <c r="T91" s="1896"/>
      <c r="U91" s="1896"/>
      <c r="V91" s="1896"/>
      <c r="W91" s="1896"/>
      <c r="X91" s="1896"/>
      <c r="Y91" s="1896"/>
      <c r="Z91" s="1896"/>
      <c r="AA91" s="1896"/>
    </row>
    <row r="92" spans="1:27" ht="21" customHeight="1">
      <c r="A92" s="1896"/>
      <c r="B92" s="1896"/>
      <c r="C92" s="1896"/>
      <c r="D92" s="1896"/>
      <c r="E92" s="1896"/>
      <c r="F92" s="1896"/>
      <c r="G92" s="1896"/>
      <c r="H92" s="1896"/>
      <c r="I92" s="1896"/>
      <c r="J92" s="1896"/>
      <c r="K92" s="1896"/>
      <c r="L92" s="1896"/>
      <c r="M92" s="1896"/>
      <c r="N92" s="1896"/>
      <c r="O92" s="1896"/>
      <c r="P92" s="1896"/>
      <c r="Q92" s="1896"/>
      <c r="R92" s="1896"/>
      <c r="S92" s="1896"/>
      <c r="T92" s="1896"/>
      <c r="U92" s="1896"/>
      <c r="V92" s="1896"/>
      <c r="W92" s="1896"/>
      <c r="X92" s="1896"/>
      <c r="Y92" s="1896"/>
      <c r="Z92" s="1896"/>
      <c r="AA92" s="1896"/>
    </row>
    <row r="93" spans="1:27" ht="21" customHeight="1">
      <c r="A93" s="1896"/>
      <c r="B93" s="1896"/>
      <c r="C93" s="1896"/>
      <c r="D93" s="1896"/>
      <c r="E93" s="1896"/>
      <c r="F93" s="1896"/>
      <c r="G93" s="1896"/>
      <c r="H93" s="1896"/>
      <c r="I93" s="1896"/>
      <c r="J93" s="1896"/>
      <c r="K93" s="1896"/>
      <c r="L93" s="1896"/>
      <c r="M93" s="1896"/>
      <c r="N93" s="1896"/>
      <c r="O93" s="1896"/>
      <c r="P93" s="1896"/>
      <c r="Q93" s="1896"/>
      <c r="R93" s="1896"/>
      <c r="S93" s="1896"/>
      <c r="T93" s="1896"/>
      <c r="U93" s="1896"/>
      <c r="V93" s="1896"/>
      <c r="W93" s="1896"/>
      <c r="X93" s="1896"/>
      <c r="Y93" s="1896"/>
      <c r="Z93" s="1896"/>
      <c r="AA93" s="1896"/>
    </row>
    <row r="94" spans="1:27" ht="21" customHeight="1">
      <c r="A94" s="1896"/>
      <c r="B94" s="1896"/>
      <c r="C94" s="1896"/>
      <c r="D94" s="1896"/>
      <c r="E94" s="1896"/>
      <c r="F94" s="1896"/>
      <c r="G94" s="1896"/>
      <c r="H94" s="1896"/>
      <c r="I94" s="1896"/>
      <c r="J94" s="1896"/>
      <c r="K94" s="1896"/>
      <c r="L94" s="1896"/>
      <c r="M94" s="1896"/>
      <c r="N94" s="1896"/>
      <c r="O94" s="1896"/>
      <c r="P94" s="1896"/>
      <c r="Q94" s="1896"/>
      <c r="R94" s="1896"/>
      <c r="S94" s="1896"/>
      <c r="T94" s="1896"/>
      <c r="U94" s="1896"/>
      <c r="V94" s="1896"/>
      <c r="W94" s="1896"/>
      <c r="X94" s="1896"/>
      <c r="Y94" s="1896"/>
      <c r="Z94" s="1896"/>
      <c r="AA94" s="1896"/>
    </row>
    <row r="95" spans="1:27" ht="21" customHeight="1">
      <c r="A95" s="1896"/>
      <c r="B95" s="1896"/>
      <c r="C95" s="1896"/>
      <c r="D95" s="1896"/>
      <c r="E95" s="1896"/>
      <c r="F95" s="1896"/>
      <c r="G95" s="1896"/>
      <c r="H95" s="1896"/>
      <c r="I95" s="1896"/>
      <c r="J95" s="1896"/>
      <c r="K95" s="1896"/>
      <c r="L95" s="1896"/>
      <c r="M95" s="1896"/>
      <c r="N95" s="1896"/>
      <c r="O95" s="1896"/>
      <c r="P95" s="1896"/>
      <c r="Q95" s="1896"/>
      <c r="R95" s="1896"/>
      <c r="S95" s="1896"/>
      <c r="T95" s="1896"/>
      <c r="U95" s="1896"/>
      <c r="V95" s="1896"/>
      <c r="W95" s="1896"/>
      <c r="X95" s="1896"/>
      <c r="Y95" s="1896"/>
      <c r="Z95" s="1896"/>
      <c r="AA95" s="1896"/>
    </row>
    <row r="96" spans="1:27" ht="21" customHeight="1">
      <c r="A96" s="1896"/>
      <c r="B96" s="1896"/>
      <c r="C96" s="1896"/>
      <c r="D96" s="1896"/>
      <c r="E96" s="1896"/>
      <c r="F96" s="1896"/>
      <c r="G96" s="1896"/>
      <c r="H96" s="1896"/>
      <c r="I96" s="1896"/>
      <c r="J96" s="1896"/>
      <c r="K96" s="1896"/>
      <c r="L96" s="1896"/>
      <c r="M96" s="1896"/>
      <c r="N96" s="1896"/>
      <c r="O96" s="1896"/>
      <c r="P96" s="1896"/>
      <c r="Q96" s="1896"/>
      <c r="R96" s="1896"/>
      <c r="S96" s="1896"/>
      <c r="T96" s="1896"/>
      <c r="U96" s="1896"/>
      <c r="V96" s="1896"/>
      <c r="W96" s="1896"/>
      <c r="X96" s="1896"/>
      <c r="Y96" s="1896"/>
      <c r="Z96" s="1896"/>
      <c r="AA96" s="1896"/>
    </row>
    <row r="97" spans="1:27" ht="21" customHeight="1">
      <c r="A97" s="1896"/>
      <c r="B97" s="1896"/>
      <c r="C97" s="1896"/>
      <c r="D97" s="1896"/>
      <c r="E97" s="1896"/>
      <c r="F97" s="1896"/>
      <c r="G97" s="1896"/>
      <c r="H97" s="1896"/>
      <c r="I97" s="1896"/>
      <c r="J97" s="1896"/>
      <c r="K97" s="1896"/>
      <c r="L97" s="1896"/>
      <c r="M97" s="1896"/>
      <c r="N97" s="1896"/>
      <c r="O97" s="1896"/>
      <c r="P97" s="1896"/>
      <c r="Q97" s="1896"/>
      <c r="R97" s="1896"/>
      <c r="S97" s="1896"/>
      <c r="T97" s="1896"/>
      <c r="U97" s="1896"/>
      <c r="V97" s="1896"/>
      <c r="W97" s="1896"/>
      <c r="X97" s="1896"/>
      <c r="Y97" s="1896"/>
      <c r="Z97" s="1896"/>
      <c r="AA97" s="1896"/>
    </row>
    <row r="98" spans="1:27" ht="21" customHeight="1">
      <c r="A98" s="1896"/>
      <c r="B98" s="1896"/>
      <c r="C98" s="1896"/>
      <c r="D98" s="1896"/>
      <c r="E98" s="1896"/>
      <c r="F98" s="1896"/>
      <c r="G98" s="1896"/>
      <c r="H98" s="1896"/>
      <c r="I98" s="1896"/>
      <c r="J98" s="1896"/>
      <c r="K98" s="1896"/>
      <c r="L98" s="1896"/>
      <c r="M98" s="1896"/>
      <c r="N98" s="1896"/>
      <c r="O98" s="1896"/>
      <c r="P98" s="1896"/>
      <c r="Q98" s="1896"/>
      <c r="R98" s="1896"/>
      <c r="S98" s="1896"/>
      <c r="T98" s="1896"/>
      <c r="U98" s="1896"/>
      <c r="V98" s="1896"/>
      <c r="W98" s="1896"/>
      <c r="X98" s="1896"/>
      <c r="Y98" s="1896"/>
      <c r="Z98" s="1896"/>
      <c r="AA98" s="1896"/>
    </row>
    <row r="99" spans="1:27" ht="21" customHeight="1">
      <c r="A99" s="1896"/>
      <c r="B99" s="1896"/>
      <c r="C99" s="1896"/>
      <c r="D99" s="1896"/>
      <c r="E99" s="1896"/>
      <c r="F99" s="1896"/>
      <c r="G99" s="1896"/>
      <c r="H99" s="1896"/>
      <c r="I99" s="1896"/>
      <c r="J99" s="1896"/>
      <c r="K99" s="1896"/>
      <c r="L99" s="1896"/>
      <c r="M99" s="1896"/>
      <c r="N99" s="1896"/>
      <c r="O99" s="1896"/>
      <c r="P99" s="1896"/>
      <c r="Q99" s="1896"/>
      <c r="R99" s="1896"/>
      <c r="S99" s="1896"/>
      <c r="T99" s="1896"/>
      <c r="U99" s="1896"/>
      <c r="V99" s="1896"/>
      <c r="W99" s="1896"/>
      <c r="X99" s="1896"/>
      <c r="Y99" s="1896"/>
      <c r="Z99" s="1896"/>
      <c r="AA99" s="1896"/>
    </row>
    <row r="100" spans="1:27" ht="21" customHeight="1">
      <c r="A100" s="1896"/>
      <c r="B100" s="1896"/>
      <c r="C100" s="1896"/>
      <c r="D100" s="1896"/>
      <c r="E100" s="1896"/>
      <c r="F100" s="1896"/>
      <c r="G100" s="1896"/>
      <c r="H100" s="1896"/>
      <c r="I100" s="1896"/>
      <c r="J100" s="1896"/>
      <c r="K100" s="1896"/>
      <c r="L100" s="1896"/>
      <c r="M100" s="1896"/>
      <c r="N100" s="1896"/>
      <c r="O100" s="1896"/>
      <c r="P100" s="1896"/>
      <c r="Q100" s="1896"/>
      <c r="R100" s="1896"/>
      <c r="S100" s="1896"/>
      <c r="T100" s="1896"/>
      <c r="U100" s="1896"/>
      <c r="V100" s="1896"/>
      <c r="W100" s="1896"/>
      <c r="X100" s="1896"/>
      <c r="Y100" s="1896"/>
      <c r="Z100" s="1896"/>
      <c r="AA100" s="1896"/>
    </row>
    <row r="101" spans="1:27" ht="21" customHeight="1">
      <c r="A101" s="1896"/>
      <c r="B101" s="1896"/>
      <c r="C101" s="1896"/>
      <c r="D101" s="1896"/>
      <c r="E101" s="1896"/>
      <c r="F101" s="1896"/>
      <c r="G101" s="1896"/>
      <c r="H101" s="1896"/>
      <c r="I101" s="1896"/>
      <c r="J101" s="1896"/>
      <c r="K101" s="1896"/>
      <c r="L101" s="1896"/>
      <c r="M101" s="1896"/>
      <c r="N101" s="1896"/>
      <c r="O101" s="1896"/>
      <c r="P101" s="1896"/>
      <c r="Q101" s="1896"/>
      <c r="R101" s="1896"/>
      <c r="S101" s="1896"/>
      <c r="T101" s="1896"/>
      <c r="U101" s="1896"/>
      <c r="V101" s="1896"/>
      <c r="W101" s="1896"/>
      <c r="X101" s="1896"/>
      <c r="Y101" s="1896"/>
      <c r="Z101" s="1896"/>
      <c r="AA101" s="1896"/>
    </row>
    <row r="102" spans="1:27" ht="21" customHeight="1">
      <c r="A102" s="1896"/>
      <c r="B102" s="1896"/>
      <c r="C102" s="1896"/>
      <c r="D102" s="1896"/>
      <c r="E102" s="1896"/>
      <c r="F102" s="1896"/>
      <c r="G102" s="1896"/>
      <c r="H102" s="1896"/>
      <c r="I102" s="1896"/>
      <c r="J102" s="1896"/>
      <c r="K102" s="1896"/>
      <c r="L102" s="1896"/>
      <c r="M102" s="1896"/>
      <c r="N102" s="1896"/>
      <c r="O102" s="1896"/>
      <c r="P102" s="1896"/>
      <c r="Q102" s="1896"/>
      <c r="R102" s="1896"/>
      <c r="S102" s="1896"/>
      <c r="T102" s="1896"/>
      <c r="U102" s="1896"/>
      <c r="V102" s="1896"/>
      <c r="W102" s="1896"/>
      <c r="X102" s="1896"/>
      <c r="Y102" s="1896"/>
      <c r="Z102" s="1896"/>
      <c r="AA102" s="1896"/>
    </row>
    <row r="103" spans="1:27" ht="21" customHeight="1">
      <c r="A103" s="1896"/>
      <c r="B103" s="1896"/>
      <c r="C103" s="1896"/>
      <c r="D103" s="1896"/>
      <c r="E103" s="1896"/>
      <c r="F103" s="1896"/>
      <c r="G103" s="1896"/>
      <c r="H103" s="1896"/>
      <c r="I103" s="1896"/>
      <c r="J103" s="1896"/>
      <c r="K103" s="1896"/>
      <c r="L103" s="1896"/>
      <c r="M103" s="1896"/>
      <c r="N103" s="1896"/>
      <c r="O103" s="1896"/>
      <c r="P103" s="1896"/>
      <c r="Q103" s="1896"/>
      <c r="R103" s="1896"/>
      <c r="S103" s="1896"/>
      <c r="T103" s="1896"/>
      <c r="U103" s="1896"/>
      <c r="V103" s="1896"/>
      <c r="W103" s="1896"/>
      <c r="X103" s="1896"/>
      <c r="Y103" s="1896"/>
      <c r="Z103" s="1896"/>
      <c r="AA103" s="1896"/>
    </row>
    <row r="104" spans="1:27" ht="21" customHeight="1">
      <c r="A104" s="1896"/>
      <c r="B104" s="1896"/>
      <c r="C104" s="1896"/>
      <c r="D104" s="1896"/>
      <c r="E104" s="1896"/>
      <c r="F104" s="1896"/>
      <c r="G104" s="1896"/>
      <c r="H104" s="1896"/>
      <c r="I104" s="1896"/>
      <c r="J104" s="1896"/>
      <c r="K104" s="1896"/>
      <c r="L104" s="1896"/>
      <c r="M104" s="1896"/>
      <c r="N104" s="1896"/>
      <c r="O104" s="1896"/>
      <c r="P104" s="1896"/>
      <c r="Q104" s="1896"/>
      <c r="R104" s="1896"/>
      <c r="S104" s="1896"/>
      <c r="T104" s="1896"/>
      <c r="U104" s="1896"/>
      <c r="V104" s="1896"/>
      <c r="W104" s="1896"/>
      <c r="X104" s="1896"/>
      <c r="Y104" s="1896"/>
      <c r="Z104" s="1896"/>
      <c r="AA104" s="1896"/>
    </row>
    <row r="105" spans="1:27" ht="21" customHeight="1">
      <c r="A105" s="1896"/>
      <c r="B105" s="1896"/>
      <c r="C105" s="1896"/>
      <c r="D105" s="1896"/>
      <c r="E105" s="1896"/>
      <c r="F105" s="1896"/>
      <c r="G105" s="1896"/>
      <c r="H105" s="1896"/>
      <c r="I105" s="1896"/>
      <c r="J105" s="1896"/>
      <c r="K105" s="1896"/>
      <c r="L105" s="1896"/>
      <c r="M105" s="1896"/>
      <c r="N105" s="1896"/>
      <c r="O105" s="1896"/>
      <c r="P105" s="1896"/>
      <c r="Q105" s="1896"/>
      <c r="R105" s="1896"/>
      <c r="S105" s="1896"/>
      <c r="T105" s="1896"/>
      <c r="U105" s="1896"/>
      <c r="V105" s="1896"/>
      <c r="W105" s="1896"/>
      <c r="X105" s="1896"/>
      <c r="Y105" s="1896"/>
      <c r="Z105" s="1896"/>
      <c r="AA105" s="1896"/>
    </row>
    <row r="106" spans="1:27" ht="21" customHeight="1">
      <c r="A106" s="1896"/>
      <c r="B106" s="1896"/>
      <c r="C106" s="1896"/>
      <c r="D106" s="1896"/>
      <c r="E106" s="1896"/>
      <c r="F106" s="1896"/>
      <c r="G106" s="1896"/>
      <c r="H106" s="1896"/>
      <c r="I106" s="1896"/>
      <c r="J106" s="1896"/>
      <c r="K106" s="1896"/>
      <c r="L106" s="1896"/>
      <c r="M106" s="1896"/>
      <c r="N106" s="1896"/>
      <c r="O106" s="1896"/>
      <c r="P106" s="1896"/>
      <c r="Q106" s="1896"/>
      <c r="R106" s="1896"/>
      <c r="S106" s="1896"/>
      <c r="T106" s="1896"/>
      <c r="U106" s="1896"/>
      <c r="V106" s="1896"/>
      <c r="W106" s="1896"/>
      <c r="X106" s="1896"/>
      <c r="Y106" s="1896"/>
      <c r="Z106" s="1896"/>
      <c r="AA106" s="1896"/>
    </row>
    <row r="107" spans="1:27" ht="21" customHeight="1">
      <c r="A107" s="1896"/>
      <c r="B107" s="1896"/>
      <c r="C107" s="1896"/>
      <c r="D107" s="1896"/>
      <c r="E107" s="1896"/>
      <c r="F107" s="1896"/>
      <c r="G107" s="1896"/>
      <c r="H107" s="1896"/>
      <c r="I107" s="1896"/>
      <c r="J107" s="1896"/>
      <c r="K107" s="1896"/>
      <c r="L107" s="1896"/>
      <c r="M107" s="1896"/>
      <c r="N107" s="1896"/>
      <c r="O107" s="1896"/>
      <c r="P107" s="1896"/>
      <c r="Q107" s="1896"/>
      <c r="R107" s="1896"/>
      <c r="S107" s="1896"/>
      <c r="T107" s="1896"/>
      <c r="U107" s="1896"/>
      <c r="V107" s="1896"/>
      <c r="W107" s="1896"/>
      <c r="X107" s="1896"/>
      <c r="Y107" s="1896"/>
      <c r="Z107" s="1896"/>
      <c r="AA107" s="1896"/>
    </row>
    <row r="108" spans="1:27" ht="21" customHeight="1">
      <c r="A108" s="1896"/>
      <c r="B108" s="1896"/>
      <c r="C108" s="1896"/>
      <c r="D108" s="1896"/>
      <c r="E108" s="1896"/>
      <c r="F108" s="1896"/>
      <c r="G108" s="1896"/>
      <c r="H108" s="1896"/>
      <c r="I108" s="1896"/>
      <c r="J108" s="1896"/>
      <c r="K108" s="1896"/>
      <c r="L108" s="1896"/>
      <c r="M108" s="1896"/>
      <c r="N108" s="1896"/>
      <c r="O108" s="1896"/>
      <c r="P108" s="1896"/>
      <c r="Q108" s="1896"/>
      <c r="R108" s="1896"/>
      <c r="S108" s="1896"/>
      <c r="T108" s="1896"/>
      <c r="U108" s="1896"/>
      <c r="V108" s="1896"/>
      <c r="W108" s="1896"/>
      <c r="X108" s="1896"/>
      <c r="Y108" s="1896"/>
      <c r="Z108" s="1896"/>
      <c r="AA108" s="1896"/>
    </row>
    <row r="109" spans="1:27" ht="21" customHeight="1">
      <c r="A109" s="1896"/>
      <c r="B109" s="1896"/>
      <c r="C109" s="1896"/>
      <c r="D109" s="1896"/>
      <c r="E109" s="1896"/>
      <c r="F109" s="1896"/>
      <c r="G109" s="1896"/>
      <c r="H109" s="1896"/>
      <c r="I109" s="1896"/>
      <c r="J109" s="1896"/>
      <c r="K109" s="1896"/>
      <c r="L109" s="1896"/>
      <c r="M109" s="1896"/>
      <c r="N109" s="1896"/>
      <c r="O109" s="1896"/>
      <c r="P109" s="1896"/>
      <c r="Q109" s="1896"/>
      <c r="R109" s="1896"/>
      <c r="S109" s="1896"/>
      <c r="T109" s="1896"/>
      <c r="U109" s="1896"/>
      <c r="V109" s="1896"/>
      <c r="W109" s="1896"/>
      <c r="X109" s="1896"/>
      <c r="Y109" s="1896"/>
      <c r="Z109" s="1896"/>
      <c r="AA109" s="1896"/>
    </row>
    <row r="110" spans="1:27" ht="21" customHeight="1">
      <c r="A110" s="1896"/>
      <c r="B110" s="1896"/>
      <c r="C110" s="1896"/>
      <c r="D110" s="1896"/>
      <c r="E110" s="1896"/>
      <c r="F110" s="1896"/>
      <c r="G110" s="1896"/>
      <c r="H110" s="1896"/>
      <c r="I110" s="1896"/>
      <c r="J110" s="1896"/>
      <c r="K110" s="1896"/>
      <c r="L110" s="1896"/>
      <c r="M110" s="1896"/>
      <c r="N110" s="1896"/>
      <c r="O110" s="1896"/>
      <c r="P110" s="1896"/>
      <c r="Q110" s="1896"/>
      <c r="R110" s="1896"/>
      <c r="S110" s="1896"/>
      <c r="T110" s="1896"/>
      <c r="U110" s="1896"/>
      <c r="V110" s="1896"/>
      <c r="W110" s="1896"/>
      <c r="X110" s="1896"/>
      <c r="Y110" s="1896"/>
      <c r="Z110" s="1896"/>
      <c r="AA110" s="1896"/>
    </row>
    <row r="111" spans="1:27" ht="21" customHeight="1">
      <c r="A111" s="1896"/>
      <c r="B111" s="1896"/>
      <c r="C111" s="1896"/>
      <c r="D111" s="1896"/>
      <c r="E111" s="1896"/>
      <c r="F111" s="1896"/>
      <c r="G111" s="1896"/>
      <c r="H111" s="1896"/>
      <c r="I111" s="1896"/>
      <c r="J111" s="1896"/>
      <c r="K111" s="1896"/>
      <c r="L111" s="1896"/>
      <c r="M111" s="1896"/>
      <c r="N111" s="1896"/>
      <c r="O111" s="1896"/>
      <c r="P111" s="1896"/>
      <c r="Q111" s="1896"/>
      <c r="R111" s="1896"/>
      <c r="S111" s="1896"/>
      <c r="T111" s="1896"/>
      <c r="U111" s="1896"/>
      <c r="V111" s="1896"/>
      <c r="W111" s="1896"/>
      <c r="X111" s="1896"/>
      <c r="Y111" s="1896"/>
      <c r="Z111" s="1896"/>
      <c r="AA111" s="1896"/>
    </row>
    <row r="112" spans="1:27" ht="21" customHeight="1">
      <c r="A112" s="1896"/>
      <c r="B112" s="1896"/>
      <c r="C112" s="1896"/>
      <c r="D112" s="1896"/>
      <c r="E112" s="1896"/>
      <c r="F112" s="1896"/>
      <c r="G112" s="1896"/>
      <c r="H112" s="1896"/>
      <c r="I112" s="1896"/>
      <c r="J112" s="1896"/>
      <c r="K112" s="1896"/>
      <c r="L112" s="1896"/>
      <c r="M112" s="1896"/>
      <c r="N112" s="1896"/>
      <c r="O112" s="1896"/>
      <c r="P112" s="1896"/>
      <c r="Q112" s="1896"/>
      <c r="R112" s="1896"/>
      <c r="S112" s="1896"/>
      <c r="T112" s="1896"/>
      <c r="U112" s="1896"/>
      <c r="V112" s="1896"/>
      <c r="W112" s="1896"/>
      <c r="X112" s="1896"/>
      <c r="Y112" s="1896"/>
      <c r="Z112" s="1896"/>
      <c r="AA112" s="1896"/>
    </row>
    <row r="113" spans="1:27" ht="21" customHeight="1">
      <c r="A113" s="1896"/>
      <c r="B113" s="1896"/>
      <c r="C113" s="1896"/>
      <c r="D113" s="1896"/>
      <c r="E113" s="1896"/>
      <c r="F113" s="1896"/>
      <c r="G113" s="1896"/>
      <c r="H113" s="1896"/>
      <c r="I113" s="1896"/>
      <c r="J113" s="1896"/>
      <c r="K113" s="1896"/>
      <c r="L113" s="1896"/>
      <c r="M113" s="1896"/>
      <c r="N113" s="1896"/>
      <c r="O113" s="1896"/>
      <c r="P113" s="1896"/>
      <c r="Q113" s="1896"/>
      <c r="R113" s="1896"/>
      <c r="S113" s="1896"/>
      <c r="T113" s="1896"/>
      <c r="U113" s="1896"/>
      <c r="V113" s="1896"/>
      <c r="W113" s="1896"/>
      <c r="X113" s="1896"/>
      <c r="Y113" s="1896"/>
      <c r="Z113" s="1896"/>
      <c r="AA113" s="1896"/>
    </row>
    <row r="114" spans="1:27" ht="21" customHeight="1">
      <c r="A114" s="1896"/>
      <c r="B114" s="1896"/>
      <c r="C114" s="1896"/>
      <c r="D114" s="1896"/>
      <c r="E114" s="1896"/>
      <c r="F114" s="1896"/>
      <c r="G114" s="1896"/>
      <c r="H114" s="1896"/>
      <c r="I114" s="1896"/>
      <c r="J114" s="1896"/>
      <c r="K114" s="1896"/>
      <c r="L114" s="1896"/>
      <c r="M114" s="1896"/>
      <c r="N114" s="1896"/>
      <c r="O114" s="1896"/>
      <c r="P114" s="1896"/>
      <c r="Q114" s="1896"/>
      <c r="R114" s="1896"/>
      <c r="S114" s="1896"/>
      <c r="T114" s="1896"/>
      <c r="U114" s="1896"/>
      <c r="V114" s="1896"/>
      <c r="W114" s="1896"/>
      <c r="X114" s="1896"/>
      <c r="Y114" s="1896"/>
      <c r="Z114" s="1896"/>
      <c r="AA114" s="1896"/>
    </row>
    <row r="115" spans="1:27" ht="21" customHeight="1">
      <c r="A115" s="1896"/>
      <c r="B115" s="1896"/>
      <c r="C115" s="1896"/>
      <c r="D115" s="1896"/>
      <c r="E115" s="1896"/>
      <c r="F115" s="1896"/>
      <c r="G115" s="1896"/>
      <c r="H115" s="1896"/>
      <c r="I115" s="1896"/>
      <c r="J115" s="1896"/>
      <c r="K115" s="1896"/>
      <c r="L115" s="1896"/>
      <c r="M115" s="1896"/>
      <c r="N115" s="1896"/>
      <c r="O115" s="1896"/>
      <c r="P115" s="1896"/>
      <c r="Q115" s="1896"/>
      <c r="R115" s="1896"/>
      <c r="S115" s="1896"/>
      <c r="T115" s="1896"/>
      <c r="U115" s="1896"/>
      <c r="V115" s="1896"/>
      <c r="W115" s="1896"/>
      <c r="X115" s="1896"/>
      <c r="Y115" s="1896"/>
      <c r="Z115" s="1896"/>
      <c r="AA115" s="1896"/>
    </row>
    <row r="116" spans="1:27" ht="21" customHeight="1">
      <c r="A116" s="1896"/>
      <c r="B116" s="1896"/>
      <c r="C116" s="1896"/>
      <c r="D116" s="1896"/>
      <c r="E116" s="1896"/>
      <c r="F116" s="1896"/>
      <c r="G116" s="1896"/>
      <c r="H116" s="1896"/>
      <c r="I116" s="1896"/>
      <c r="J116" s="1896"/>
      <c r="K116" s="1896"/>
      <c r="L116" s="1896"/>
      <c r="M116" s="1896"/>
      <c r="N116" s="1896"/>
      <c r="O116" s="1896"/>
      <c r="P116" s="1896"/>
      <c r="Q116" s="1896"/>
      <c r="R116" s="1896"/>
      <c r="S116" s="1896"/>
      <c r="T116" s="1896"/>
      <c r="U116" s="1896"/>
      <c r="V116" s="1896"/>
      <c r="W116" s="1896"/>
      <c r="X116" s="1896"/>
      <c r="Y116" s="1896"/>
      <c r="Z116" s="1896"/>
      <c r="AA116" s="1896"/>
    </row>
    <row r="117" spans="1:27" ht="21" customHeight="1">
      <c r="A117" s="1896"/>
      <c r="B117" s="1896"/>
      <c r="C117" s="1896"/>
      <c r="D117" s="1896"/>
      <c r="E117" s="1896"/>
      <c r="F117" s="1896"/>
      <c r="G117" s="1896"/>
      <c r="H117" s="1896"/>
      <c r="I117" s="1896"/>
      <c r="J117" s="1896"/>
      <c r="K117" s="1896"/>
      <c r="L117" s="1896"/>
      <c r="M117" s="1896"/>
      <c r="N117" s="1896"/>
      <c r="O117" s="1896"/>
      <c r="P117" s="1896"/>
      <c r="Q117" s="1896"/>
      <c r="R117" s="1896"/>
      <c r="S117" s="1896"/>
      <c r="T117" s="1896"/>
      <c r="U117" s="1896"/>
      <c r="V117" s="1896"/>
      <c r="W117" s="1896"/>
      <c r="X117" s="1896"/>
      <c r="Y117" s="1896"/>
      <c r="Z117" s="1896"/>
      <c r="AA117" s="1896"/>
    </row>
    <row r="118" spans="1:27" ht="21" customHeight="1">
      <c r="A118" s="1896"/>
      <c r="B118" s="1896"/>
      <c r="C118" s="1896"/>
      <c r="D118" s="1896"/>
      <c r="E118" s="1896"/>
      <c r="F118" s="1896"/>
      <c r="G118" s="1896"/>
      <c r="H118" s="1896"/>
      <c r="I118" s="1896"/>
      <c r="J118" s="1896"/>
      <c r="K118" s="1896"/>
      <c r="L118" s="1896"/>
      <c r="M118" s="1896"/>
      <c r="N118" s="1896"/>
      <c r="O118" s="1896"/>
      <c r="P118" s="1896"/>
      <c r="Q118" s="1896"/>
      <c r="R118" s="1896"/>
      <c r="S118" s="1896"/>
      <c r="T118" s="1896"/>
      <c r="U118" s="1896"/>
      <c r="V118" s="1896"/>
      <c r="W118" s="1896"/>
      <c r="X118" s="1896"/>
      <c r="Y118" s="1896"/>
      <c r="Z118" s="1896"/>
      <c r="AA118" s="1896"/>
    </row>
    <row r="119" spans="1:27" ht="21" customHeight="1">
      <c r="A119" s="1896"/>
      <c r="B119" s="1896"/>
      <c r="C119" s="1896"/>
      <c r="D119" s="1896"/>
      <c r="E119" s="1896"/>
      <c r="F119" s="1896"/>
      <c r="G119" s="1896"/>
      <c r="H119" s="1896"/>
      <c r="I119" s="1896"/>
      <c r="J119" s="1896"/>
      <c r="K119" s="1896"/>
      <c r="L119" s="1896"/>
      <c r="M119" s="1896"/>
      <c r="N119" s="1896"/>
      <c r="O119" s="1896"/>
      <c r="P119" s="1896"/>
      <c r="Q119" s="1896"/>
      <c r="R119" s="1896"/>
      <c r="S119" s="1896"/>
      <c r="T119" s="1896"/>
      <c r="U119" s="1896"/>
      <c r="V119" s="1896"/>
      <c r="W119" s="1896"/>
      <c r="X119" s="1896"/>
      <c r="Y119" s="1896"/>
      <c r="Z119" s="1896"/>
      <c r="AA119" s="1896"/>
    </row>
    <row r="120" spans="1:27" ht="21" customHeight="1">
      <c r="A120" s="1896"/>
      <c r="B120" s="1896"/>
      <c r="C120" s="1896"/>
      <c r="D120" s="1896"/>
      <c r="E120" s="1896"/>
      <c r="F120" s="1896"/>
      <c r="G120" s="1896"/>
      <c r="H120" s="1896"/>
      <c r="I120" s="1896"/>
      <c r="J120" s="1896"/>
      <c r="K120" s="1896"/>
      <c r="L120" s="1896"/>
      <c r="M120" s="1896"/>
      <c r="N120" s="1896"/>
      <c r="O120" s="1896"/>
      <c r="P120" s="1896"/>
      <c r="Q120" s="1896"/>
      <c r="R120" s="1896"/>
      <c r="S120" s="1896"/>
      <c r="T120" s="1896"/>
      <c r="U120" s="1896"/>
      <c r="V120" s="1896"/>
      <c r="W120" s="1896"/>
      <c r="X120" s="1896"/>
      <c r="Y120" s="1896"/>
      <c r="Z120" s="1896"/>
      <c r="AA120" s="1896"/>
    </row>
    <row r="121" spans="1:27" ht="21" customHeight="1">
      <c r="A121" s="1896"/>
      <c r="B121" s="1896"/>
      <c r="C121" s="1896"/>
      <c r="D121" s="1896"/>
      <c r="E121" s="1896"/>
      <c r="F121" s="1896"/>
      <c r="G121" s="1896"/>
      <c r="H121" s="1896"/>
      <c r="I121" s="1896"/>
      <c r="J121" s="1896"/>
      <c r="K121" s="1896"/>
      <c r="L121" s="1896"/>
      <c r="M121" s="1896"/>
      <c r="N121" s="1896"/>
      <c r="O121" s="1896"/>
      <c r="P121" s="1896"/>
      <c r="Q121" s="1896"/>
      <c r="R121" s="1896"/>
      <c r="S121" s="1896"/>
      <c r="T121" s="1896"/>
      <c r="U121" s="1896"/>
      <c r="V121" s="1896"/>
      <c r="W121" s="1896"/>
      <c r="X121" s="1896"/>
      <c r="Y121" s="1896"/>
      <c r="Z121" s="1896"/>
      <c r="AA121" s="1896"/>
    </row>
    <row r="122" spans="1:27" ht="21" customHeight="1">
      <c r="A122" s="1896"/>
      <c r="B122" s="1896"/>
      <c r="C122" s="1896"/>
      <c r="D122" s="1896"/>
      <c r="E122" s="1896"/>
      <c r="F122" s="1896"/>
      <c r="G122" s="1896"/>
      <c r="H122" s="1896"/>
      <c r="I122" s="1896"/>
      <c r="J122" s="1896"/>
      <c r="K122" s="1896"/>
      <c r="L122" s="1896"/>
      <c r="M122" s="1896"/>
      <c r="N122" s="1896"/>
      <c r="O122" s="1896"/>
      <c r="P122" s="1896"/>
      <c r="Q122" s="1896"/>
      <c r="R122" s="1896"/>
      <c r="S122" s="1896"/>
      <c r="T122" s="1896"/>
      <c r="U122" s="1896"/>
      <c r="V122" s="1896"/>
      <c r="W122" s="1896"/>
      <c r="X122" s="1896"/>
      <c r="Y122" s="1896"/>
      <c r="Z122" s="1896"/>
      <c r="AA122" s="1896"/>
    </row>
    <row r="123" spans="1:27" ht="21" customHeight="1">
      <c r="A123" s="1896"/>
      <c r="B123" s="1896"/>
      <c r="C123" s="1896"/>
      <c r="D123" s="1896"/>
      <c r="E123" s="1896"/>
      <c r="F123" s="1896"/>
      <c r="G123" s="1896"/>
      <c r="H123" s="1896"/>
      <c r="I123" s="1896"/>
      <c r="J123" s="1896"/>
      <c r="K123" s="1896"/>
      <c r="L123" s="1896"/>
      <c r="M123" s="1896"/>
      <c r="N123" s="1896"/>
      <c r="O123" s="1896"/>
      <c r="P123" s="1896"/>
      <c r="Q123" s="1896"/>
      <c r="R123" s="1896"/>
      <c r="S123" s="1896"/>
      <c r="T123" s="1896"/>
      <c r="U123" s="1896"/>
      <c r="V123" s="1896"/>
      <c r="W123" s="1896"/>
      <c r="X123" s="1896"/>
      <c r="Y123" s="1896"/>
      <c r="Z123" s="1896"/>
      <c r="AA123" s="1896"/>
    </row>
    <row r="124" spans="1:27" ht="21" customHeight="1">
      <c r="A124" s="1896"/>
      <c r="B124" s="1896"/>
      <c r="C124" s="1896"/>
      <c r="D124" s="1896"/>
      <c r="E124" s="1896"/>
      <c r="F124" s="1896"/>
      <c r="G124" s="1896"/>
      <c r="H124" s="1896"/>
      <c r="I124" s="1896"/>
      <c r="J124" s="1896"/>
      <c r="K124" s="1896"/>
      <c r="L124" s="1896"/>
      <c r="M124" s="1896"/>
      <c r="N124" s="1896"/>
      <c r="O124" s="1896"/>
      <c r="P124" s="1896"/>
      <c r="Q124" s="1896"/>
      <c r="R124" s="1896"/>
      <c r="S124" s="1896"/>
      <c r="T124" s="1896"/>
      <c r="U124" s="1896"/>
      <c r="V124" s="1896"/>
      <c r="W124" s="1896"/>
      <c r="X124" s="1896"/>
      <c r="Y124" s="1896"/>
      <c r="Z124" s="1896"/>
      <c r="AA124" s="1896"/>
    </row>
    <row r="125" spans="1:27" ht="21" customHeight="1">
      <c r="A125" s="1896"/>
      <c r="B125" s="1896"/>
      <c r="C125" s="1896"/>
      <c r="D125" s="1896"/>
      <c r="E125" s="1896"/>
      <c r="F125" s="1896"/>
      <c r="G125" s="1896"/>
      <c r="H125" s="1896"/>
      <c r="I125" s="1896"/>
      <c r="J125" s="1896"/>
      <c r="K125" s="1896"/>
      <c r="L125" s="1896"/>
      <c r="M125" s="1896"/>
      <c r="N125" s="1896"/>
      <c r="O125" s="1896"/>
      <c r="P125" s="1896"/>
      <c r="Q125" s="1896"/>
      <c r="R125" s="1896"/>
      <c r="S125" s="1896"/>
      <c r="T125" s="1896"/>
      <c r="U125" s="1896"/>
      <c r="V125" s="1896"/>
      <c r="W125" s="1896"/>
      <c r="X125" s="1896"/>
      <c r="Y125" s="1896"/>
      <c r="Z125" s="1896"/>
      <c r="AA125" s="1896"/>
    </row>
    <row r="126" spans="1:27" ht="21" customHeight="1">
      <c r="A126" s="1896"/>
      <c r="B126" s="1896"/>
      <c r="C126" s="1896"/>
      <c r="D126" s="1896"/>
      <c r="E126" s="1896"/>
      <c r="F126" s="1896"/>
      <c r="G126" s="1896"/>
      <c r="H126" s="1896"/>
      <c r="I126" s="1896"/>
      <c r="J126" s="1896"/>
      <c r="K126" s="1896"/>
      <c r="L126" s="1896"/>
      <c r="M126" s="1896"/>
      <c r="N126" s="1896"/>
      <c r="O126" s="1896"/>
      <c r="P126" s="1896"/>
      <c r="Q126" s="1896"/>
      <c r="R126" s="1896"/>
      <c r="S126" s="1896"/>
      <c r="T126" s="1896"/>
      <c r="U126" s="1896"/>
      <c r="V126" s="1896"/>
      <c r="W126" s="1896"/>
      <c r="X126" s="1896"/>
      <c r="Y126" s="1896"/>
      <c r="Z126" s="1896"/>
      <c r="AA126" s="1896"/>
    </row>
    <row r="127" spans="1:27" ht="21" customHeight="1">
      <c r="A127" s="1896"/>
      <c r="B127" s="1896"/>
      <c r="C127" s="1896"/>
      <c r="D127" s="1896"/>
      <c r="E127" s="1896"/>
      <c r="F127" s="1896"/>
      <c r="G127" s="1896"/>
      <c r="H127" s="1896"/>
      <c r="I127" s="1896"/>
      <c r="J127" s="1896"/>
      <c r="K127" s="1896"/>
      <c r="L127" s="1896"/>
      <c r="M127" s="1896"/>
      <c r="N127" s="1896"/>
      <c r="O127" s="1896"/>
      <c r="P127" s="1896"/>
      <c r="Q127" s="1896"/>
      <c r="R127" s="1896"/>
      <c r="S127" s="1896"/>
      <c r="T127" s="1896"/>
      <c r="U127" s="1896"/>
      <c r="V127" s="1896"/>
      <c r="W127" s="1896"/>
      <c r="X127" s="1896"/>
      <c r="Y127" s="1896"/>
      <c r="Z127" s="1896"/>
      <c r="AA127" s="1896"/>
    </row>
    <row r="128" spans="1:27" ht="21" customHeight="1">
      <c r="A128" s="1896"/>
      <c r="B128" s="1896"/>
      <c r="C128" s="1896"/>
      <c r="D128" s="1896"/>
      <c r="E128" s="1896"/>
      <c r="F128" s="1896"/>
      <c r="G128" s="1896"/>
      <c r="H128" s="1896"/>
      <c r="I128" s="1896"/>
      <c r="J128" s="1896"/>
      <c r="K128" s="1896"/>
      <c r="L128" s="1896"/>
      <c r="M128" s="1896"/>
      <c r="N128" s="1896"/>
      <c r="O128" s="1896"/>
      <c r="P128" s="1896"/>
      <c r="Q128" s="1896"/>
      <c r="R128" s="1896"/>
      <c r="S128" s="1896"/>
      <c r="T128" s="1896"/>
      <c r="U128" s="1896"/>
      <c r="V128" s="1896"/>
      <c r="W128" s="1896"/>
      <c r="X128" s="1896"/>
      <c r="Y128" s="1896"/>
      <c r="Z128" s="1896"/>
      <c r="AA128" s="1896"/>
    </row>
    <row r="129" spans="1:27" ht="21" customHeight="1">
      <c r="A129" s="1896"/>
      <c r="B129" s="1896"/>
      <c r="C129" s="1896"/>
      <c r="D129" s="1896"/>
      <c r="E129" s="1896"/>
      <c r="F129" s="1896"/>
      <c r="G129" s="1896"/>
      <c r="H129" s="1896"/>
      <c r="I129" s="1896"/>
      <c r="J129" s="1896"/>
      <c r="K129" s="1896"/>
      <c r="L129" s="1896"/>
      <c r="M129" s="1896"/>
      <c r="N129" s="1896"/>
      <c r="O129" s="1896"/>
      <c r="P129" s="1896"/>
      <c r="Q129" s="1896"/>
      <c r="R129" s="1896"/>
      <c r="S129" s="1896"/>
      <c r="T129" s="1896"/>
      <c r="U129" s="1896"/>
      <c r="V129" s="1896"/>
      <c r="W129" s="1896"/>
      <c r="X129" s="1896"/>
      <c r="Y129" s="1896"/>
      <c r="Z129" s="1896"/>
      <c r="AA129" s="1896"/>
    </row>
    <row r="130" spans="1:27" ht="21" customHeight="1">
      <c r="A130" s="1896"/>
      <c r="B130" s="1896"/>
      <c r="C130" s="1896"/>
      <c r="D130" s="1896"/>
      <c r="E130" s="1896"/>
      <c r="F130" s="1896"/>
      <c r="G130" s="1896"/>
      <c r="H130" s="1896"/>
      <c r="I130" s="1896"/>
      <c r="J130" s="1896"/>
      <c r="K130" s="1896"/>
      <c r="L130" s="1896"/>
      <c r="M130" s="1896"/>
      <c r="N130" s="1896"/>
      <c r="O130" s="1896"/>
      <c r="P130" s="1896"/>
      <c r="Q130" s="1896"/>
      <c r="R130" s="1896"/>
      <c r="S130" s="1896"/>
      <c r="T130" s="1896"/>
      <c r="U130" s="1896"/>
      <c r="V130" s="1896"/>
      <c r="W130" s="1896"/>
      <c r="X130" s="1896"/>
      <c r="Y130" s="1896"/>
      <c r="Z130" s="1896"/>
      <c r="AA130" s="1896"/>
    </row>
    <row r="131" spans="1:27" ht="21" customHeight="1">
      <c r="A131" s="1896"/>
      <c r="B131" s="1896"/>
      <c r="C131" s="1896"/>
      <c r="D131" s="1896"/>
      <c r="E131" s="1896"/>
      <c r="F131" s="1896"/>
      <c r="G131" s="1896"/>
      <c r="H131" s="1896"/>
      <c r="I131" s="1896"/>
      <c r="J131" s="1896"/>
      <c r="K131" s="1896"/>
      <c r="L131" s="1896"/>
      <c r="M131" s="1896"/>
      <c r="N131" s="1896"/>
      <c r="O131" s="1896"/>
      <c r="P131" s="1896"/>
      <c r="Q131" s="1896"/>
      <c r="R131" s="1896"/>
      <c r="S131" s="1896"/>
      <c r="T131" s="1896"/>
      <c r="U131" s="1896"/>
      <c r="V131" s="1896"/>
      <c r="W131" s="1896"/>
      <c r="X131" s="1896"/>
      <c r="Y131" s="1896"/>
      <c r="Z131" s="1896"/>
      <c r="AA131" s="1896"/>
    </row>
    <row r="132" spans="1:27" ht="21" customHeight="1">
      <c r="A132" s="1896"/>
      <c r="B132" s="1896"/>
      <c r="C132" s="1896"/>
      <c r="D132" s="1896"/>
      <c r="E132" s="1896"/>
      <c r="F132" s="1896"/>
      <c r="G132" s="1896"/>
      <c r="H132" s="1896"/>
      <c r="I132" s="1896"/>
      <c r="J132" s="1896"/>
      <c r="K132" s="1896"/>
      <c r="L132" s="1896"/>
      <c r="M132" s="1896"/>
      <c r="N132" s="1896"/>
      <c r="O132" s="1896"/>
      <c r="P132" s="1896"/>
      <c r="Q132" s="1896"/>
      <c r="R132" s="1896"/>
      <c r="S132" s="1896"/>
      <c r="T132" s="1896"/>
      <c r="U132" s="1896"/>
      <c r="V132" s="1896"/>
      <c r="W132" s="1896"/>
      <c r="X132" s="1896"/>
      <c r="Y132" s="1896"/>
      <c r="Z132" s="1896"/>
      <c r="AA132" s="1896"/>
    </row>
    <row r="133" spans="1:27" ht="21" customHeight="1">
      <c r="A133" s="1896"/>
      <c r="B133" s="1896"/>
      <c r="C133" s="1896"/>
      <c r="D133" s="1896"/>
      <c r="E133" s="1896"/>
      <c r="F133" s="1896"/>
      <c r="G133" s="1896"/>
      <c r="H133" s="1896"/>
      <c r="I133" s="1896"/>
      <c r="J133" s="1896"/>
      <c r="K133" s="1896"/>
      <c r="L133" s="1896"/>
      <c r="M133" s="1896"/>
      <c r="N133" s="1896"/>
      <c r="O133" s="1896"/>
      <c r="P133" s="1896"/>
      <c r="Q133" s="1896"/>
      <c r="R133" s="1896"/>
      <c r="S133" s="1896"/>
      <c r="T133" s="1896"/>
      <c r="U133" s="1896"/>
      <c r="V133" s="1896"/>
      <c r="W133" s="1896"/>
      <c r="X133" s="1896"/>
      <c r="Y133" s="1896"/>
      <c r="Z133" s="1896"/>
      <c r="AA133" s="1896"/>
    </row>
    <row r="134" spans="1:27" ht="21" customHeight="1">
      <c r="A134" s="1896"/>
      <c r="B134" s="1896"/>
      <c r="C134" s="1896"/>
      <c r="D134" s="1896"/>
      <c r="E134" s="1896"/>
      <c r="F134" s="1896"/>
      <c r="G134" s="1896"/>
      <c r="H134" s="1896"/>
      <c r="I134" s="1896"/>
      <c r="J134" s="1896"/>
      <c r="K134" s="1896"/>
      <c r="L134" s="1896"/>
      <c r="M134" s="1896"/>
      <c r="N134" s="1896"/>
      <c r="O134" s="1896"/>
      <c r="P134" s="1896"/>
      <c r="Q134" s="1896"/>
      <c r="R134" s="1896"/>
      <c r="S134" s="1896"/>
      <c r="T134" s="1896"/>
      <c r="U134" s="1896"/>
      <c r="V134" s="1896"/>
      <c r="W134" s="1896"/>
      <c r="X134" s="1896"/>
      <c r="Y134" s="1896"/>
      <c r="Z134" s="1896"/>
      <c r="AA134" s="1896"/>
    </row>
    <row r="135" spans="1:27" ht="21" customHeight="1">
      <c r="A135" s="1896"/>
      <c r="B135" s="1896"/>
      <c r="C135" s="1896"/>
      <c r="D135" s="1896"/>
      <c r="E135" s="1896"/>
      <c r="F135" s="1896"/>
      <c r="G135" s="1896"/>
      <c r="H135" s="1896"/>
      <c r="I135" s="1896"/>
      <c r="J135" s="1896"/>
      <c r="K135" s="1896"/>
      <c r="L135" s="1896"/>
      <c r="M135" s="1896"/>
      <c r="N135" s="1896"/>
      <c r="O135" s="1896"/>
      <c r="P135" s="1896"/>
      <c r="Q135" s="1896"/>
      <c r="R135" s="1896"/>
      <c r="S135" s="1896"/>
      <c r="T135" s="1896"/>
      <c r="U135" s="1896"/>
      <c r="V135" s="1896"/>
      <c r="W135" s="1896"/>
      <c r="X135" s="1896"/>
      <c r="Y135" s="1896"/>
      <c r="Z135" s="1896"/>
      <c r="AA135" s="1896"/>
    </row>
    <row r="136" spans="1:27" ht="21" customHeight="1">
      <c r="A136" s="1896"/>
      <c r="B136" s="1896"/>
      <c r="C136" s="1896"/>
      <c r="D136" s="1896"/>
      <c r="E136" s="1896"/>
      <c r="F136" s="1896"/>
      <c r="G136" s="1896"/>
      <c r="H136" s="1896"/>
      <c r="I136" s="1896"/>
      <c r="J136" s="1896"/>
      <c r="K136" s="1896"/>
      <c r="L136" s="1896"/>
      <c r="M136" s="1896"/>
      <c r="N136" s="1896"/>
      <c r="O136" s="1896"/>
      <c r="P136" s="1896"/>
      <c r="Q136" s="1896"/>
      <c r="R136" s="1896"/>
      <c r="S136" s="1896"/>
      <c r="T136" s="1896"/>
      <c r="U136" s="1896"/>
      <c r="V136" s="1896"/>
      <c r="W136" s="1896"/>
      <c r="X136" s="1896"/>
      <c r="Y136" s="1896"/>
      <c r="Z136" s="1896"/>
      <c r="AA136" s="1896"/>
    </row>
    <row r="137" spans="1:27" ht="21" customHeight="1">
      <c r="A137" s="1896"/>
      <c r="B137" s="1896"/>
      <c r="C137" s="1896"/>
      <c r="D137" s="1896"/>
      <c r="E137" s="1896"/>
      <c r="F137" s="1896"/>
      <c r="G137" s="1896"/>
      <c r="H137" s="1896"/>
      <c r="I137" s="1896"/>
      <c r="J137" s="1896"/>
      <c r="K137" s="1896"/>
      <c r="L137" s="1896"/>
      <c r="M137" s="1896"/>
      <c r="N137" s="1896"/>
      <c r="O137" s="1896"/>
      <c r="P137" s="1896"/>
      <c r="Q137" s="1896"/>
      <c r="R137" s="1896"/>
      <c r="S137" s="1896"/>
      <c r="T137" s="1896"/>
      <c r="U137" s="1896"/>
      <c r="V137" s="1896"/>
      <c r="W137" s="1896"/>
      <c r="X137" s="1896"/>
      <c r="Y137" s="1896"/>
      <c r="Z137" s="1896"/>
      <c r="AA137" s="1896"/>
    </row>
    <row r="138" spans="1:27" ht="21" customHeight="1">
      <c r="A138" s="1896"/>
      <c r="B138" s="1896"/>
      <c r="C138" s="1896"/>
      <c r="D138" s="1896"/>
      <c r="E138" s="1896"/>
      <c r="F138" s="1896"/>
      <c r="G138" s="1896"/>
      <c r="H138" s="1896"/>
      <c r="I138" s="1896"/>
      <c r="J138" s="1896"/>
      <c r="K138" s="1896"/>
      <c r="L138" s="1896"/>
      <c r="M138" s="1896"/>
      <c r="N138" s="1896"/>
      <c r="O138" s="1896"/>
      <c r="P138" s="1896"/>
      <c r="Q138" s="1896"/>
      <c r="R138" s="1896"/>
      <c r="S138" s="1896"/>
      <c r="T138" s="1896"/>
      <c r="U138" s="1896"/>
      <c r="V138" s="1896"/>
      <c r="W138" s="1896"/>
      <c r="X138" s="1896"/>
      <c r="Y138" s="1896"/>
      <c r="Z138" s="1896"/>
      <c r="AA138" s="1896"/>
    </row>
    <row r="139" spans="1:27" ht="21" customHeight="1">
      <c r="A139" s="1896"/>
      <c r="B139" s="1896"/>
      <c r="C139" s="1896"/>
      <c r="D139" s="1896"/>
      <c r="E139" s="1896"/>
      <c r="F139" s="1896"/>
      <c r="G139" s="1896"/>
      <c r="H139" s="1896"/>
      <c r="I139" s="1896"/>
      <c r="J139" s="1896"/>
      <c r="K139" s="1896"/>
      <c r="L139" s="1896"/>
      <c r="M139" s="1896"/>
      <c r="N139" s="1896"/>
      <c r="O139" s="1896"/>
      <c r="P139" s="1896"/>
      <c r="Q139" s="1896"/>
      <c r="R139" s="1896"/>
      <c r="S139" s="1896"/>
      <c r="T139" s="1896"/>
      <c r="U139" s="1896"/>
      <c r="V139" s="1896"/>
      <c r="W139" s="1896"/>
      <c r="X139" s="1896"/>
      <c r="Y139" s="1896"/>
      <c r="Z139" s="1896"/>
      <c r="AA139" s="1896"/>
    </row>
    <row r="140" spans="1:27" ht="21" customHeight="1">
      <c r="A140" s="1896"/>
      <c r="B140" s="1896"/>
      <c r="C140" s="1896"/>
      <c r="D140" s="1896"/>
      <c r="E140" s="1896"/>
      <c r="F140" s="1896"/>
      <c r="G140" s="1896"/>
      <c r="H140" s="1896"/>
      <c r="I140" s="1896"/>
      <c r="J140" s="1896"/>
      <c r="K140" s="1896"/>
      <c r="L140" s="1896"/>
      <c r="M140" s="1896"/>
      <c r="N140" s="1896"/>
      <c r="O140" s="1896"/>
      <c r="P140" s="1896"/>
      <c r="Q140" s="1896"/>
      <c r="R140" s="1896"/>
      <c r="S140" s="1896"/>
      <c r="T140" s="1896"/>
      <c r="U140" s="1896"/>
      <c r="V140" s="1896"/>
      <c r="W140" s="1896"/>
      <c r="X140" s="1896"/>
      <c r="Y140" s="1896"/>
      <c r="Z140" s="1896"/>
      <c r="AA140" s="1896"/>
    </row>
    <row r="141" spans="1:27" ht="21" customHeight="1">
      <c r="A141" s="1896"/>
      <c r="B141" s="1896"/>
      <c r="C141" s="1896"/>
      <c r="D141" s="1896"/>
      <c r="E141" s="1896"/>
      <c r="F141" s="1896"/>
      <c r="G141" s="1896"/>
      <c r="H141" s="1896"/>
      <c r="I141" s="1896"/>
      <c r="J141" s="1896"/>
      <c r="K141" s="1896"/>
      <c r="L141" s="1896"/>
      <c r="M141" s="1896"/>
      <c r="N141" s="1896"/>
      <c r="O141" s="1896"/>
      <c r="P141" s="1896"/>
      <c r="Q141" s="1896"/>
      <c r="R141" s="1896"/>
      <c r="S141" s="1896"/>
      <c r="T141" s="1896"/>
      <c r="U141" s="1896"/>
      <c r="V141" s="1896"/>
      <c r="W141" s="1896"/>
      <c r="X141" s="1896"/>
      <c r="Y141" s="1896"/>
      <c r="Z141" s="1896"/>
      <c r="AA141" s="1896"/>
    </row>
    <row r="142" spans="1:27" ht="21" customHeight="1">
      <c r="A142" s="1896"/>
      <c r="B142" s="1896"/>
      <c r="C142" s="1896"/>
      <c r="D142" s="1896"/>
      <c r="E142" s="1896"/>
      <c r="F142" s="1896"/>
      <c r="G142" s="1896"/>
      <c r="H142" s="1896"/>
      <c r="I142" s="1896"/>
      <c r="J142" s="1896"/>
      <c r="K142" s="1896"/>
      <c r="L142" s="1896"/>
      <c r="M142" s="1896"/>
      <c r="N142" s="1896"/>
      <c r="O142" s="1896"/>
      <c r="P142" s="1896"/>
      <c r="Q142" s="1896"/>
      <c r="R142" s="1896"/>
      <c r="S142" s="1896"/>
      <c r="T142" s="1896"/>
      <c r="U142" s="1896"/>
      <c r="V142" s="1896"/>
      <c r="W142" s="1896"/>
      <c r="X142" s="1896"/>
      <c r="Y142" s="1896"/>
      <c r="Z142" s="1896"/>
      <c r="AA142" s="1896"/>
    </row>
    <row r="143" spans="1:27" ht="21" customHeight="1">
      <c r="A143" s="1896"/>
      <c r="B143" s="1896"/>
      <c r="C143" s="1896"/>
      <c r="D143" s="1896"/>
      <c r="E143" s="1896"/>
      <c r="F143" s="1896"/>
      <c r="G143" s="1896"/>
      <c r="H143" s="1896"/>
      <c r="I143" s="1896"/>
      <c r="J143" s="1896"/>
      <c r="K143" s="1896"/>
      <c r="L143" s="1896"/>
      <c r="M143" s="1896"/>
      <c r="N143" s="1896"/>
      <c r="O143" s="1896"/>
      <c r="P143" s="1896"/>
      <c r="Q143" s="1896"/>
      <c r="R143" s="1896"/>
      <c r="S143" s="1896"/>
      <c r="T143" s="1896"/>
      <c r="U143" s="1896"/>
      <c r="V143" s="1896"/>
      <c r="W143" s="1896"/>
      <c r="X143" s="1896"/>
      <c r="Y143" s="1896"/>
      <c r="Z143" s="1896"/>
      <c r="AA143" s="1896"/>
    </row>
    <row r="144" spans="1:27" ht="21" customHeight="1">
      <c r="A144" s="1896"/>
      <c r="B144" s="1896"/>
      <c r="C144" s="1896"/>
      <c r="D144" s="1896"/>
      <c r="E144" s="1896"/>
      <c r="F144" s="1896"/>
      <c r="G144" s="1896"/>
      <c r="H144" s="1896"/>
      <c r="I144" s="1896"/>
      <c r="J144" s="1896"/>
      <c r="K144" s="1896"/>
      <c r="L144" s="1896"/>
      <c r="M144" s="1896"/>
      <c r="N144" s="1896"/>
      <c r="O144" s="1896"/>
      <c r="P144" s="1896"/>
      <c r="Q144" s="1896"/>
      <c r="R144" s="1896"/>
      <c r="S144" s="1896"/>
      <c r="T144" s="1896"/>
      <c r="U144" s="1896"/>
      <c r="V144" s="1896"/>
      <c r="W144" s="1896"/>
      <c r="X144" s="1896"/>
      <c r="Y144" s="1896"/>
      <c r="Z144" s="1896"/>
      <c r="AA144" s="1896"/>
    </row>
    <row r="145" spans="1:27" ht="21" customHeight="1">
      <c r="A145" s="1896"/>
      <c r="B145" s="1896"/>
      <c r="C145" s="1896"/>
      <c r="D145" s="1896"/>
      <c r="E145" s="1896"/>
      <c r="F145" s="1896"/>
      <c r="G145" s="1896"/>
      <c r="H145" s="1896"/>
      <c r="I145" s="1896"/>
      <c r="J145" s="1896"/>
      <c r="K145" s="1896"/>
      <c r="L145" s="1896"/>
      <c r="M145" s="1896"/>
      <c r="N145" s="1896"/>
      <c r="O145" s="1896"/>
      <c r="P145" s="1896"/>
      <c r="Q145" s="1896"/>
      <c r="R145" s="1896"/>
      <c r="S145" s="1896"/>
      <c r="T145" s="1896"/>
      <c r="U145" s="1896"/>
      <c r="V145" s="1896"/>
      <c r="W145" s="1896"/>
      <c r="X145" s="1896"/>
      <c r="Y145" s="1896"/>
      <c r="Z145" s="1896"/>
      <c r="AA145" s="1896"/>
    </row>
    <row r="146" spans="1:27" ht="21" customHeight="1">
      <c r="A146" s="1896"/>
      <c r="B146" s="1896"/>
      <c r="C146" s="1896"/>
      <c r="D146" s="1896"/>
      <c r="E146" s="1896"/>
      <c r="F146" s="1896"/>
      <c r="G146" s="1896"/>
      <c r="H146" s="1896"/>
      <c r="I146" s="1896"/>
      <c r="J146" s="1896"/>
      <c r="K146" s="1896"/>
      <c r="L146" s="1896"/>
      <c r="M146" s="1896"/>
      <c r="N146" s="1896"/>
      <c r="O146" s="1896"/>
      <c r="P146" s="1896"/>
      <c r="Q146" s="1896"/>
      <c r="R146" s="1896"/>
      <c r="S146" s="1896"/>
      <c r="T146" s="1896"/>
      <c r="U146" s="1896"/>
      <c r="V146" s="1896"/>
      <c r="W146" s="1896"/>
      <c r="X146" s="1896"/>
      <c r="Y146" s="1896"/>
      <c r="Z146" s="1896"/>
      <c r="AA146" s="1896"/>
    </row>
    <row r="147" spans="1:27" ht="21" customHeight="1">
      <c r="A147" s="1896"/>
      <c r="B147" s="1896"/>
      <c r="C147" s="1896"/>
      <c r="D147" s="1896"/>
      <c r="E147" s="1896"/>
      <c r="F147" s="1896"/>
      <c r="G147" s="1896"/>
      <c r="H147" s="1896"/>
      <c r="I147" s="1896"/>
      <c r="J147" s="1896"/>
      <c r="K147" s="1896"/>
      <c r="L147" s="1896"/>
      <c r="M147" s="1896"/>
      <c r="N147" s="1896"/>
      <c r="O147" s="1896"/>
      <c r="P147" s="1896"/>
      <c r="Q147" s="1896"/>
      <c r="R147" s="1896"/>
      <c r="S147" s="1896"/>
      <c r="T147" s="1896"/>
      <c r="U147" s="1896"/>
      <c r="V147" s="1896"/>
      <c r="W147" s="1896"/>
      <c r="X147" s="1896"/>
      <c r="Y147" s="1896"/>
      <c r="Z147" s="1896"/>
      <c r="AA147" s="1896"/>
    </row>
    <row r="148" spans="1:27" ht="21" customHeight="1">
      <c r="A148" s="1896"/>
      <c r="B148" s="1896"/>
      <c r="C148" s="1896"/>
      <c r="D148" s="1896"/>
      <c r="E148" s="1896"/>
      <c r="F148" s="1896"/>
      <c r="G148" s="1896"/>
      <c r="H148" s="1896"/>
      <c r="I148" s="1896"/>
      <c r="J148" s="1896"/>
      <c r="K148" s="1896"/>
      <c r="L148" s="1896"/>
      <c r="M148" s="1896"/>
      <c r="N148" s="1896"/>
      <c r="O148" s="1896"/>
      <c r="P148" s="1896"/>
      <c r="Q148" s="1896"/>
      <c r="R148" s="1896"/>
      <c r="S148" s="1896"/>
      <c r="T148" s="1896"/>
      <c r="U148" s="1896"/>
      <c r="V148" s="1896"/>
      <c r="W148" s="1896"/>
      <c r="X148" s="1896"/>
      <c r="Y148" s="1896"/>
      <c r="Z148" s="1896"/>
      <c r="AA148" s="1896"/>
    </row>
    <row r="149" spans="1:27" ht="21" customHeight="1">
      <c r="A149" s="1896"/>
      <c r="B149" s="1896"/>
      <c r="C149" s="1896"/>
      <c r="D149" s="1896"/>
      <c r="E149" s="1896"/>
      <c r="F149" s="1896"/>
      <c r="G149" s="1896"/>
      <c r="H149" s="1896"/>
      <c r="I149" s="1896"/>
      <c r="J149" s="1896"/>
      <c r="K149" s="1896"/>
      <c r="L149" s="1896"/>
      <c r="M149" s="1896"/>
      <c r="N149" s="1896"/>
      <c r="O149" s="1896"/>
      <c r="P149" s="1896"/>
      <c r="Q149" s="1896"/>
      <c r="R149" s="1896"/>
      <c r="S149" s="1896"/>
      <c r="T149" s="1896"/>
      <c r="U149" s="1896"/>
      <c r="V149" s="1896"/>
      <c r="W149" s="1896"/>
      <c r="X149" s="1896"/>
      <c r="Y149" s="1896"/>
      <c r="Z149" s="1896"/>
      <c r="AA149" s="1896"/>
    </row>
    <row r="150" spans="1:27" ht="21" customHeight="1">
      <c r="A150" s="1896"/>
      <c r="B150" s="1896"/>
      <c r="C150" s="1896"/>
      <c r="D150" s="1896"/>
      <c r="E150" s="1896"/>
      <c r="F150" s="1896"/>
      <c r="G150" s="1896"/>
      <c r="H150" s="1896"/>
      <c r="I150" s="1896"/>
      <c r="J150" s="1896"/>
      <c r="K150" s="1896"/>
      <c r="L150" s="1896"/>
      <c r="M150" s="1896"/>
      <c r="N150" s="1896"/>
      <c r="O150" s="1896"/>
      <c r="P150" s="1896"/>
      <c r="Q150" s="1896"/>
      <c r="R150" s="1896"/>
      <c r="S150" s="1896"/>
      <c r="T150" s="1896"/>
      <c r="U150" s="1896"/>
      <c r="V150" s="1896"/>
      <c r="W150" s="1896"/>
      <c r="X150" s="1896"/>
      <c r="Y150" s="1896"/>
      <c r="Z150" s="1896"/>
      <c r="AA150" s="1896"/>
    </row>
    <row r="151" spans="1:27" ht="21" customHeight="1">
      <c r="A151" s="1896"/>
      <c r="B151" s="1896"/>
      <c r="C151" s="1896"/>
      <c r="D151" s="1896"/>
      <c r="E151" s="1896"/>
      <c r="F151" s="1896"/>
      <c r="G151" s="1896"/>
      <c r="H151" s="1896"/>
      <c r="I151" s="1896"/>
      <c r="J151" s="1896"/>
      <c r="K151" s="1896"/>
      <c r="L151" s="1896"/>
      <c r="M151" s="1896"/>
      <c r="N151" s="1896"/>
      <c r="O151" s="1896"/>
      <c r="P151" s="1896"/>
      <c r="Q151" s="1896"/>
      <c r="R151" s="1896"/>
      <c r="S151" s="1896"/>
      <c r="T151" s="1896"/>
      <c r="U151" s="1896"/>
      <c r="V151" s="1896"/>
      <c r="W151" s="1896"/>
      <c r="X151" s="1896"/>
      <c r="Y151" s="1896"/>
      <c r="Z151" s="1896"/>
      <c r="AA151" s="1896"/>
    </row>
    <row r="152" spans="1:27" ht="21" customHeight="1">
      <c r="A152" s="1896"/>
      <c r="B152" s="1896"/>
      <c r="C152" s="1896"/>
      <c r="D152" s="1896"/>
      <c r="E152" s="1896"/>
      <c r="F152" s="1896"/>
      <c r="G152" s="1896"/>
      <c r="H152" s="1896"/>
      <c r="I152" s="1896"/>
      <c r="J152" s="1896"/>
      <c r="K152" s="1896"/>
      <c r="L152" s="1896"/>
      <c r="M152" s="1896"/>
      <c r="N152" s="1896"/>
      <c r="O152" s="1896"/>
      <c r="P152" s="1896"/>
      <c r="Q152" s="1896"/>
      <c r="R152" s="1896"/>
      <c r="S152" s="1896"/>
      <c r="T152" s="1896"/>
      <c r="U152" s="1896"/>
      <c r="V152" s="1896"/>
      <c r="W152" s="1896"/>
      <c r="X152" s="1896"/>
      <c r="Y152" s="1896"/>
      <c r="Z152" s="1896"/>
      <c r="AA152" s="1896"/>
    </row>
    <row r="153" spans="1:27" ht="21" customHeight="1">
      <c r="A153" s="1896"/>
      <c r="B153" s="1896"/>
      <c r="C153" s="1896"/>
      <c r="D153" s="1896"/>
      <c r="E153" s="1896"/>
      <c r="F153" s="1896"/>
      <c r="G153" s="1896"/>
      <c r="H153" s="1896"/>
      <c r="I153" s="1896"/>
      <c r="J153" s="1896"/>
      <c r="K153" s="1896"/>
      <c r="L153" s="1896"/>
      <c r="M153" s="1896"/>
      <c r="N153" s="1896"/>
      <c r="O153" s="1896"/>
      <c r="P153" s="1896"/>
      <c r="Q153" s="1896"/>
      <c r="R153" s="1896"/>
      <c r="S153" s="1896"/>
      <c r="T153" s="1896"/>
      <c r="U153" s="1896"/>
      <c r="V153" s="1896"/>
      <c r="W153" s="1896"/>
      <c r="X153" s="1896"/>
      <c r="Y153" s="1896"/>
      <c r="Z153" s="1896"/>
      <c r="AA153" s="1896"/>
    </row>
    <row r="154" spans="1:27" ht="21" customHeight="1">
      <c r="A154" s="1896"/>
      <c r="B154" s="1896"/>
      <c r="C154" s="1896"/>
      <c r="D154" s="1896"/>
      <c r="E154" s="1896"/>
      <c r="F154" s="1896"/>
      <c r="G154" s="1896"/>
      <c r="H154" s="1896"/>
      <c r="I154" s="1896"/>
      <c r="J154" s="1896"/>
      <c r="K154" s="1896"/>
      <c r="L154" s="1896"/>
      <c r="M154" s="1896"/>
      <c r="N154" s="1896"/>
      <c r="O154" s="1896"/>
      <c r="P154" s="1896"/>
      <c r="Q154" s="1896"/>
      <c r="R154" s="1896"/>
      <c r="S154" s="1896"/>
      <c r="T154" s="1896"/>
      <c r="U154" s="1896"/>
      <c r="V154" s="1896"/>
      <c r="W154" s="1896"/>
      <c r="X154" s="1896"/>
      <c r="Y154" s="1896"/>
      <c r="Z154" s="1896"/>
      <c r="AA154" s="1896"/>
    </row>
    <row r="155" spans="1:27" ht="21" customHeight="1">
      <c r="A155" s="1896"/>
      <c r="B155" s="1896"/>
      <c r="C155" s="1896"/>
      <c r="D155" s="1896"/>
      <c r="E155" s="1896"/>
      <c r="F155" s="1896"/>
      <c r="G155" s="1896"/>
      <c r="H155" s="1896"/>
      <c r="I155" s="1896"/>
      <c r="J155" s="1896"/>
      <c r="K155" s="1896"/>
      <c r="L155" s="1896"/>
      <c r="M155" s="1896"/>
      <c r="N155" s="1896"/>
      <c r="O155" s="1896"/>
      <c r="P155" s="1896"/>
      <c r="Q155" s="1896"/>
      <c r="R155" s="1896"/>
      <c r="S155" s="1896"/>
      <c r="T155" s="1896"/>
      <c r="U155" s="1896"/>
      <c r="V155" s="1896"/>
      <c r="W155" s="1896"/>
      <c r="X155" s="1896"/>
      <c r="Y155" s="1896"/>
      <c r="Z155" s="1896"/>
      <c r="AA155" s="1896"/>
    </row>
    <row r="156" spans="1:27" ht="21" customHeight="1">
      <c r="A156" s="1896"/>
      <c r="B156" s="1896"/>
      <c r="C156" s="1896"/>
      <c r="D156" s="1896"/>
      <c r="E156" s="1896"/>
      <c r="F156" s="1896"/>
      <c r="G156" s="1896"/>
      <c r="H156" s="1896"/>
      <c r="I156" s="1896"/>
      <c r="J156" s="1896"/>
      <c r="K156" s="1896"/>
      <c r="L156" s="1896"/>
      <c r="M156" s="1896"/>
      <c r="N156" s="1896"/>
      <c r="O156" s="1896"/>
      <c r="P156" s="1896"/>
      <c r="Q156" s="1896"/>
      <c r="R156" s="1896"/>
      <c r="S156" s="1896"/>
      <c r="T156" s="1896"/>
      <c r="U156" s="1896"/>
      <c r="V156" s="1896"/>
      <c r="W156" s="1896"/>
      <c r="X156" s="1896"/>
      <c r="Y156" s="1896"/>
      <c r="Z156" s="1896"/>
      <c r="AA156" s="1896"/>
    </row>
    <row r="157" spans="1:27" ht="21" customHeight="1">
      <c r="A157" s="1896"/>
      <c r="B157" s="1896"/>
      <c r="C157" s="1896"/>
      <c r="D157" s="1896"/>
      <c r="E157" s="1896"/>
      <c r="F157" s="1896"/>
      <c r="G157" s="1896"/>
      <c r="H157" s="1896"/>
      <c r="I157" s="1896"/>
      <c r="J157" s="1896"/>
      <c r="K157" s="1896"/>
      <c r="L157" s="1896"/>
      <c r="M157" s="1896"/>
      <c r="N157" s="1896"/>
      <c r="O157" s="1896"/>
      <c r="P157" s="1896"/>
      <c r="Q157" s="1896"/>
      <c r="R157" s="1896"/>
      <c r="S157" s="1896"/>
      <c r="T157" s="1896"/>
      <c r="U157" s="1896"/>
      <c r="V157" s="1896"/>
      <c r="W157" s="1896"/>
      <c r="X157" s="1896"/>
      <c r="Y157" s="1896"/>
      <c r="Z157" s="1896"/>
      <c r="AA157" s="1896"/>
    </row>
    <row r="158" spans="1:27" ht="21" customHeight="1">
      <c r="A158" s="1896"/>
      <c r="B158" s="1896"/>
      <c r="C158" s="1896"/>
      <c r="D158" s="1896"/>
      <c r="E158" s="1896"/>
      <c r="F158" s="1896"/>
      <c r="G158" s="1896"/>
      <c r="H158" s="1896"/>
      <c r="I158" s="1896"/>
      <c r="J158" s="1896"/>
      <c r="K158" s="1896"/>
      <c r="L158" s="1896"/>
      <c r="M158" s="1896"/>
      <c r="N158" s="1896"/>
      <c r="O158" s="1896"/>
      <c r="P158" s="1896"/>
      <c r="Q158" s="1896"/>
      <c r="R158" s="1896"/>
      <c r="S158" s="1896"/>
      <c r="T158" s="1896"/>
      <c r="U158" s="1896"/>
      <c r="V158" s="1896"/>
      <c r="W158" s="1896"/>
      <c r="X158" s="1896"/>
      <c r="Y158" s="1896"/>
      <c r="Z158" s="1896"/>
      <c r="AA158" s="1896"/>
    </row>
    <row r="159" spans="1:27" ht="21" customHeight="1">
      <c r="A159" s="1896"/>
      <c r="B159" s="1896"/>
      <c r="C159" s="1896"/>
      <c r="D159" s="1896"/>
      <c r="E159" s="1896"/>
      <c r="F159" s="1896"/>
      <c r="G159" s="1896"/>
      <c r="H159" s="1896"/>
      <c r="I159" s="1896"/>
      <c r="J159" s="1896"/>
      <c r="K159" s="1896"/>
      <c r="L159" s="1896"/>
      <c r="M159" s="1896"/>
      <c r="N159" s="1896"/>
      <c r="O159" s="1896"/>
      <c r="P159" s="1896"/>
      <c r="Q159" s="1896"/>
      <c r="R159" s="1896"/>
      <c r="S159" s="1896"/>
      <c r="T159" s="1896"/>
      <c r="U159" s="1896"/>
      <c r="V159" s="1896"/>
      <c r="W159" s="1896"/>
      <c r="X159" s="1896"/>
      <c r="Y159" s="1896"/>
      <c r="Z159" s="1896"/>
      <c r="AA159" s="1896"/>
    </row>
    <row r="160" spans="1:27" ht="21" customHeight="1">
      <c r="A160" s="1896"/>
      <c r="B160" s="1896"/>
      <c r="C160" s="1896"/>
      <c r="D160" s="1896"/>
      <c r="E160" s="1896"/>
      <c r="F160" s="1896"/>
      <c r="G160" s="1896"/>
      <c r="H160" s="1896"/>
      <c r="I160" s="1896"/>
      <c r="J160" s="1896"/>
      <c r="K160" s="1896"/>
      <c r="L160" s="1896"/>
      <c r="M160" s="1896"/>
      <c r="N160" s="1896"/>
      <c r="O160" s="1896"/>
      <c r="P160" s="1896"/>
      <c r="Q160" s="1896"/>
      <c r="R160" s="1896"/>
      <c r="S160" s="1896"/>
      <c r="T160" s="1896"/>
      <c r="U160" s="1896"/>
      <c r="V160" s="1896"/>
      <c r="W160" s="1896"/>
      <c r="X160" s="1896"/>
      <c r="Y160" s="1896"/>
      <c r="Z160" s="1896"/>
      <c r="AA160" s="1896"/>
    </row>
    <row r="161" spans="1:27" ht="21" customHeight="1">
      <c r="A161" s="1896"/>
      <c r="B161" s="1896"/>
      <c r="C161" s="1896"/>
      <c r="D161" s="1896"/>
      <c r="E161" s="1896"/>
      <c r="F161" s="1896"/>
      <c r="G161" s="1896"/>
      <c r="H161" s="1896"/>
      <c r="I161" s="1896"/>
      <c r="J161" s="1896"/>
      <c r="K161" s="1896"/>
      <c r="L161" s="1896"/>
      <c r="M161" s="1896"/>
      <c r="N161" s="1896"/>
      <c r="O161" s="1896"/>
      <c r="P161" s="1896"/>
      <c r="Q161" s="1896"/>
      <c r="R161" s="1896"/>
      <c r="S161" s="1896"/>
      <c r="T161" s="1896"/>
      <c r="U161" s="1896"/>
      <c r="V161" s="1896"/>
      <c r="W161" s="1896"/>
      <c r="X161" s="1896"/>
      <c r="Y161" s="1896"/>
      <c r="Z161" s="1896"/>
      <c r="AA161" s="1896"/>
    </row>
    <row r="162" spans="1:27" ht="21" customHeight="1">
      <c r="A162" s="1896"/>
      <c r="B162" s="1896"/>
      <c r="C162" s="1896"/>
      <c r="D162" s="1896"/>
      <c r="E162" s="1896"/>
      <c r="F162" s="1896"/>
      <c r="G162" s="1896"/>
      <c r="H162" s="1896"/>
      <c r="I162" s="1896"/>
      <c r="J162" s="1896"/>
      <c r="K162" s="1896"/>
      <c r="L162" s="1896"/>
      <c r="M162" s="1896"/>
      <c r="N162" s="1896"/>
      <c r="O162" s="1896"/>
      <c r="P162" s="1896"/>
      <c r="Q162" s="1896"/>
      <c r="R162" s="1896"/>
      <c r="S162" s="1896"/>
      <c r="T162" s="1896"/>
      <c r="U162" s="1896"/>
      <c r="V162" s="1896"/>
      <c r="W162" s="1896"/>
      <c r="X162" s="1896"/>
      <c r="Y162" s="1896"/>
      <c r="Z162" s="1896"/>
      <c r="AA162" s="1896"/>
    </row>
    <row r="163" spans="1:27" ht="21" customHeight="1">
      <c r="A163" s="1896"/>
      <c r="B163" s="1896"/>
      <c r="C163" s="1896"/>
      <c r="D163" s="1896"/>
      <c r="E163" s="1896"/>
      <c r="F163" s="1896"/>
      <c r="G163" s="1896"/>
      <c r="H163" s="1896"/>
      <c r="I163" s="1896"/>
      <c r="J163" s="1896"/>
      <c r="K163" s="1896"/>
      <c r="L163" s="1896"/>
      <c r="M163" s="1896"/>
      <c r="N163" s="1896"/>
      <c r="O163" s="1896"/>
      <c r="P163" s="1896"/>
      <c r="Q163" s="1896"/>
      <c r="R163" s="1896"/>
      <c r="S163" s="1896"/>
      <c r="T163" s="1896"/>
      <c r="U163" s="1896"/>
      <c r="V163" s="1896"/>
      <c r="W163" s="1896"/>
      <c r="X163" s="1896"/>
      <c r="Y163" s="1896"/>
      <c r="Z163" s="1896"/>
      <c r="AA163" s="1896"/>
    </row>
    <row r="164" spans="1:27" ht="21" customHeight="1">
      <c r="A164" s="1896"/>
      <c r="B164" s="1896"/>
      <c r="C164" s="1896"/>
      <c r="D164" s="1896"/>
      <c r="E164" s="1896"/>
      <c r="F164" s="1896"/>
      <c r="G164" s="1896"/>
      <c r="H164" s="1896"/>
      <c r="I164" s="1896"/>
      <c r="J164" s="1896"/>
      <c r="K164" s="1896"/>
      <c r="L164" s="1896"/>
      <c r="M164" s="1896"/>
      <c r="N164" s="1896"/>
      <c r="O164" s="1896"/>
      <c r="P164" s="1896"/>
      <c r="Q164" s="1896"/>
      <c r="R164" s="1896"/>
      <c r="S164" s="1896"/>
      <c r="T164" s="1896"/>
      <c r="U164" s="1896"/>
      <c r="V164" s="1896"/>
      <c r="W164" s="1896"/>
      <c r="X164" s="1896"/>
      <c r="Y164" s="1896"/>
      <c r="Z164" s="1896"/>
      <c r="AA164" s="1896"/>
    </row>
    <row r="165" spans="1:27" ht="21" customHeight="1">
      <c r="A165" s="1896"/>
      <c r="B165" s="1896"/>
      <c r="C165" s="1896"/>
      <c r="D165" s="1896"/>
      <c r="E165" s="1896"/>
      <c r="F165" s="1896"/>
      <c r="G165" s="1896"/>
      <c r="H165" s="1896"/>
      <c r="I165" s="1896"/>
      <c r="J165" s="1896"/>
      <c r="K165" s="1896"/>
      <c r="L165" s="1896"/>
      <c r="M165" s="1896"/>
      <c r="N165" s="1896"/>
      <c r="O165" s="1896"/>
      <c r="P165" s="1896"/>
      <c r="Q165" s="1896"/>
      <c r="R165" s="1896"/>
      <c r="S165" s="1896"/>
      <c r="T165" s="1896"/>
      <c r="U165" s="1896"/>
      <c r="V165" s="1896"/>
      <c r="W165" s="1896"/>
      <c r="X165" s="1896"/>
      <c r="Y165" s="1896"/>
      <c r="Z165" s="1896"/>
      <c r="AA165" s="1896"/>
    </row>
    <row r="166" spans="1:27" ht="21" customHeight="1">
      <c r="A166" s="1896"/>
      <c r="B166" s="1896"/>
      <c r="C166" s="1896"/>
      <c r="D166" s="1896"/>
      <c r="E166" s="1896"/>
      <c r="F166" s="1896"/>
      <c r="G166" s="1896"/>
      <c r="H166" s="1896"/>
      <c r="I166" s="1896"/>
      <c r="J166" s="1896"/>
      <c r="K166" s="1896"/>
      <c r="L166" s="1896"/>
      <c r="M166" s="1896"/>
      <c r="N166" s="1896"/>
      <c r="O166" s="1896"/>
      <c r="P166" s="1896"/>
      <c r="Q166" s="1896"/>
      <c r="R166" s="1896"/>
      <c r="S166" s="1896"/>
      <c r="T166" s="1896"/>
      <c r="U166" s="1896"/>
      <c r="V166" s="1896"/>
      <c r="W166" s="1896"/>
      <c r="X166" s="1896"/>
      <c r="Y166" s="1896"/>
      <c r="Z166" s="1896"/>
      <c r="AA166" s="1896"/>
    </row>
    <row r="167" spans="1:27" ht="21" customHeight="1">
      <c r="A167" s="1896"/>
      <c r="B167" s="1896"/>
      <c r="C167" s="1896"/>
      <c r="D167" s="1896"/>
      <c r="E167" s="1896"/>
      <c r="F167" s="1896"/>
      <c r="G167" s="1896"/>
      <c r="H167" s="1896"/>
      <c r="I167" s="1896"/>
      <c r="J167" s="1896"/>
      <c r="K167" s="1896"/>
      <c r="L167" s="1896"/>
      <c r="M167" s="1896"/>
      <c r="N167" s="1896"/>
      <c r="O167" s="1896"/>
      <c r="P167" s="1896"/>
      <c r="Q167" s="1896"/>
      <c r="R167" s="1896"/>
      <c r="S167" s="1896"/>
      <c r="T167" s="1896"/>
      <c r="U167" s="1896"/>
      <c r="V167" s="1896"/>
      <c r="W167" s="1896"/>
      <c r="X167" s="1896"/>
      <c r="Y167" s="1896"/>
      <c r="Z167" s="1896"/>
      <c r="AA167" s="1896"/>
    </row>
    <row r="168" spans="1:27" ht="21" customHeight="1">
      <c r="A168" s="1896"/>
      <c r="B168" s="1896"/>
      <c r="C168" s="1896"/>
      <c r="D168" s="1896"/>
      <c r="E168" s="1896"/>
      <c r="F168" s="1896"/>
      <c r="G168" s="1896"/>
      <c r="H168" s="1896"/>
      <c r="I168" s="1896"/>
      <c r="J168" s="1896"/>
      <c r="K168" s="1896"/>
      <c r="L168" s="1896"/>
      <c r="M168" s="1896"/>
      <c r="N168" s="1896"/>
      <c r="O168" s="1896"/>
      <c r="P168" s="1896"/>
      <c r="Q168" s="1896"/>
      <c r="R168" s="1896"/>
      <c r="S168" s="1896"/>
      <c r="T168" s="1896"/>
      <c r="U168" s="1896"/>
      <c r="V168" s="1896"/>
      <c r="W168" s="1896"/>
      <c r="X168" s="1896"/>
      <c r="Y168" s="1896"/>
      <c r="Z168" s="1896"/>
      <c r="AA168" s="1896"/>
    </row>
    <row r="169" spans="1:27" ht="21" customHeight="1">
      <c r="A169" s="1896"/>
      <c r="B169" s="1896"/>
      <c r="C169" s="1896"/>
      <c r="D169" s="1896"/>
      <c r="E169" s="1896"/>
      <c r="F169" s="1896"/>
      <c r="G169" s="1896"/>
      <c r="H169" s="1896"/>
      <c r="I169" s="1896"/>
      <c r="J169" s="1896"/>
      <c r="K169" s="1896"/>
      <c r="L169" s="1896"/>
      <c r="M169" s="1896"/>
      <c r="N169" s="1896"/>
      <c r="O169" s="1896"/>
      <c r="P169" s="1896"/>
      <c r="Q169" s="1896"/>
      <c r="R169" s="1896"/>
      <c r="S169" s="1896"/>
      <c r="T169" s="1896"/>
      <c r="U169" s="1896"/>
      <c r="V169" s="1896"/>
      <c r="W169" s="1896"/>
      <c r="X169" s="1896"/>
      <c r="Y169" s="1896"/>
      <c r="Z169" s="1896"/>
      <c r="AA169" s="1896"/>
    </row>
    <row r="170" spans="1:27" ht="21" customHeight="1">
      <c r="A170" s="1896"/>
      <c r="B170" s="1896"/>
      <c r="C170" s="1896"/>
      <c r="D170" s="1896"/>
      <c r="E170" s="1896"/>
      <c r="F170" s="1896"/>
      <c r="G170" s="1896"/>
      <c r="H170" s="1896"/>
      <c r="I170" s="1896"/>
      <c r="J170" s="1896"/>
      <c r="K170" s="1896"/>
      <c r="L170" s="1896"/>
      <c r="M170" s="1896"/>
      <c r="N170" s="1896"/>
      <c r="O170" s="1896"/>
      <c r="P170" s="1896"/>
      <c r="Q170" s="1896"/>
      <c r="R170" s="1896"/>
      <c r="S170" s="1896"/>
      <c r="T170" s="1896"/>
      <c r="U170" s="1896"/>
      <c r="V170" s="1896"/>
      <c r="W170" s="1896"/>
      <c r="X170" s="1896"/>
      <c r="Y170" s="1896"/>
      <c r="Z170" s="1896"/>
      <c r="AA170" s="1896"/>
    </row>
    <row r="171" spans="1:27" ht="21" customHeight="1">
      <c r="A171" s="1896"/>
      <c r="B171" s="1896"/>
      <c r="C171" s="1896"/>
      <c r="D171" s="1896"/>
      <c r="E171" s="1896"/>
      <c r="F171" s="1896"/>
      <c r="G171" s="1896"/>
      <c r="H171" s="1896"/>
      <c r="I171" s="1896"/>
      <c r="J171" s="1896"/>
      <c r="K171" s="1896"/>
      <c r="L171" s="1896"/>
      <c r="M171" s="1896"/>
      <c r="N171" s="1896"/>
      <c r="O171" s="1896"/>
      <c r="P171" s="1896"/>
      <c r="Q171" s="1896"/>
      <c r="R171" s="1896"/>
      <c r="S171" s="1896"/>
      <c r="T171" s="1896"/>
      <c r="U171" s="1896"/>
      <c r="V171" s="1896"/>
      <c r="W171" s="1896"/>
      <c r="X171" s="1896"/>
      <c r="Y171" s="1896"/>
      <c r="Z171" s="1896"/>
      <c r="AA171" s="1896"/>
    </row>
    <row r="172" spans="1:27" ht="21" customHeight="1">
      <c r="A172" s="1896"/>
      <c r="B172" s="1896"/>
      <c r="C172" s="1896"/>
      <c r="D172" s="1896"/>
      <c r="E172" s="1896"/>
      <c r="F172" s="1896"/>
      <c r="G172" s="1896"/>
      <c r="H172" s="1896"/>
      <c r="I172" s="1896"/>
      <c r="J172" s="1896"/>
      <c r="K172" s="1896"/>
      <c r="L172" s="1896"/>
      <c r="M172" s="1896"/>
      <c r="N172" s="1896"/>
      <c r="O172" s="1896"/>
      <c r="P172" s="1896"/>
      <c r="Q172" s="1896"/>
      <c r="R172" s="1896"/>
      <c r="S172" s="1896"/>
      <c r="T172" s="1896"/>
      <c r="U172" s="1896"/>
      <c r="V172" s="1896"/>
      <c r="W172" s="1896"/>
      <c r="X172" s="1896"/>
      <c r="Y172" s="1896"/>
      <c r="Z172" s="1896"/>
      <c r="AA172" s="1896"/>
    </row>
    <row r="173" spans="1:27" ht="21" customHeight="1">
      <c r="A173" s="1896"/>
      <c r="B173" s="1896"/>
      <c r="C173" s="1896"/>
      <c r="D173" s="1896"/>
      <c r="E173" s="1896"/>
      <c r="F173" s="1896"/>
      <c r="G173" s="1896"/>
      <c r="H173" s="1896"/>
      <c r="I173" s="1896"/>
      <c r="J173" s="1896"/>
      <c r="K173" s="1896"/>
      <c r="L173" s="1896"/>
      <c r="M173" s="1896"/>
      <c r="N173" s="1896"/>
      <c r="O173" s="1896"/>
      <c r="P173" s="1896"/>
      <c r="Q173" s="1896"/>
      <c r="R173" s="1896"/>
      <c r="S173" s="1896"/>
      <c r="T173" s="1896"/>
      <c r="U173" s="1896"/>
      <c r="V173" s="1896"/>
      <c r="W173" s="1896"/>
      <c r="X173" s="1896"/>
      <c r="Y173" s="1896"/>
      <c r="Z173" s="1896"/>
      <c r="AA173" s="1896"/>
    </row>
    <row r="174" spans="1:27" ht="21" customHeight="1">
      <c r="A174" s="1896"/>
      <c r="B174" s="1896"/>
      <c r="C174" s="1896"/>
      <c r="D174" s="1896"/>
      <c r="E174" s="1896"/>
      <c r="F174" s="1896"/>
      <c r="G174" s="1896"/>
      <c r="H174" s="1896"/>
      <c r="I174" s="1896"/>
      <c r="J174" s="1896"/>
      <c r="K174" s="1896"/>
      <c r="L174" s="1896"/>
      <c r="M174" s="1896"/>
      <c r="N174" s="1896"/>
      <c r="O174" s="1896"/>
      <c r="P174" s="1896"/>
      <c r="Q174" s="1896"/>
      <c r="R174" s="1896"/>
      <c r="S174" s="1896"/>
      <c r="T174" s="1896"/>
      <c r="U174" s="1896"/>
      <c r="V174" s="1896"/>
      <c r="W174" s="1896"/>
      <c r="X174" s="1896"/>
      <c r="Y174" s="1896"/>
      <c r="Z174" s="1896"/>
      <c r="AA174" s="1896"/>
    </row>
    <row r="175" spans="1:27" ht="21" customHeight="1">
      <c r="A175" s="1896"/>
      <c r="B175" s="1896"/>
      <c r="C175" s="1896"/>
      <c r="D175" s="1896"/>
      <c r="E175" s="1896"/>
      <c r="F175" s="1896"/>
      <c r="G175" s="1896"/>
      <c r="H175" s="1896"/>
      <c r="I175" s="1896"/>
      <c r="J175" s="1896"/>
      <c r="K175" s="1896"/>
      <c r="L175" s="1896"/>
      <c r="M175" s="1896"/>
      <c r="N175" s="1896"/>
      <c r="O175" s="1896"/>
      <c r="P175" s="1896"/>
      <c r="Q175" s="1896"/>
      <c r="R175" s="1896"/>
      <c r="S175" s="1896"/>
      <c r="T175" s="1896"/>
      <c r="U175" s="1896"/>
      <c r="V175" s="1896"/>
      <c r="W175" s="1896"/>
      <c r="X175" s="1896"/>
      <c r="Y175" s="1896"/>
      <c r="Z175" s="1896"/>
      <c r="AA175" s="1896"/>
    </row>
    <row r="176" spans="1:27" ht="21" customHeight="1">
      <c r="A176" s="1896"/>
      <c r="B176" s="1896"/>
      <c r="C176" s="1896"/>
      <c r="D176" s="1896"/>
      <c r="E176" s="1896"/>
      <c r="F176" s="1896"/>
      <c r="G176" s="1896"/>
      <c r="H176" s="1896"/>
      <c r="I176" s="1896"/>
      <c r="J176" s="1896"/>
      <c r="K176" s="1896"/>
      <c r="L176" s="1896"/>
      <c r="M176" s="1896"/>
      <c r="N176" s="1896"/>
      <c r="O176" s="1896"/>
      <c r="P176" s="1896"/>
      <c r="Q176" s="1896"/>
      <c r="R176" s="1896"/>
      <c r="S176" s="1896"/>
      <c r="T176" s="1896"/>
      <c r="U176" s="1896"/>
      <c r="V176" s="1896"/>
      <c r="W176" s="1896"/>
      <c r="X176" s="1896"/>
      <c r="Y176" s="1896"/>
      <c r="Z176" s="1896"/>
      <c r="AA176" s="1896"/>
    </row>
    <row r="177" spans="1:27" ht="21" customHeight="1">
      <c r="A177" s="1896"/>
      <c r="B177" s="1896"/>
      <c r="C177" s="1896"/>
      <c r="D177" s="1896"/>
      <c r="E177" s="1896"/>
      <c r="F177" s="1896"/>
      <c r="G177" s="1896"/>
      <c r="H177" s="1896"/>
      <c r="I177" s="1896"/>
      <c r="J177" s="1896"/>
      <c r="K177" s="1896"/>
      <c r="L177" s="1896"/>
      <c r="M177" s="1896"/>
      <c r="N177" s="1896"/>
      <c r="O177" s="1896"/>
      <c r="P177" s="1896"/>
      <c r="Q177" s="1896"/>
      <c r="R177" s="1896"/>
      <c r="S177" s="1896"/>
      <c r="T177" s="1896"/>
      <c r="U177" s="1896"/>
      <c r="V177" s="1896"/>
      <c r="W177" s="1896"/>
      <c r="X177" s="1896"/>
      <c r="Y177" s="1896"/>
      <c r="Z177" s="1896"/>
      <c r="AA177" s="1896"/>
    </row>
    <row r="178" spans="1:27" ht="21" customHeight="1">
      <c r="A178" s="1896"/>
      <c r="B178" s="1896"/>
      <c r="C178" s="1896"/>
      <c r="D178" s="1896"/>
      <c r="E178" s="1896"/>
      <c r="F178" s="1896"/>
      <c r="G178" s="1896"/>
      <c r="H178" s="1896"/>
      <c r="I178" s="1896"/>
      <c r="J178" s="1896"/>
      <c r="K178" s="1896"/>
      <c r="L178" s="1896"/>
      <c r="M178" s="1896"/>
      <c r="N178" s="1896"/>
      <c r="O178" s="1896"/>
      <c r="P178" s="1896"/>
      <c r="Q178" s="1896"/>
      <c r="R178" s="1896"/>
      <c r="S178" s="1896"/>
      <c r="T178" s="1896"/>
      <c r="U178" s="1896"/>
      <c r="V178" s="1896"/>
      <c r="W178" s="1896"/>
      <c r="X178" s="1896"/>
      <c r="Y178" s="1896"/>
      <c r="Z178" s="1896"/>
      <c r="AA178" s="1896"/>
    </row>
    <row r="179" spans="1:27" ht="21" customHeight="1">
      <c r="A179" s="1896"/>
      <c r="B179" s="1896"/>
      <c r="C179" s="1896"/>
      <c r="D179" s="1896"/>
      <c r="E179" s="1896"/>
      <c r="F179" s="1896"/>
      <c r="G179" s="1896"/>
      <c r="H179" s="1896"/>
      <c r="I179" s="1896"/>
      <c r="J179" s="1896"/>
      <c r="K179" s="1896"/>
      <c r="L179" s="1896"/>
      <c r="M179" s="1896"/>
      <c r="N179" s="1896"/>
      <c r="O179" s="1896"/>
      <c r="P179" s="1896"/>
      <c r="Q179" s="1896"/>
      <c r="R179" s="1896"/>
      <c r="S179" s="1896"/>
      <c r="T179" s="1896"/>
      <c r="U179" s="1896"/>
      <c r="V179" s="1896"/>
      <c r="W179" s="1896"/>
      <c r="X179" s="1896"/>
      <c r="Y179" s="1896"/>
      <c r="Z179" s="1896"/>
      <c r="AA179" s="1896"/>
    </row>
    <row r="180" spans="1:27" ht="21" customHeight="1">
      <c r="A180" s="1896"/>
      <c r="B180" s="1896"/>
      <c r="C180" s="1896"/>
      <c r="D180" s="1896"/>
      <c r="E180" s="1896"/>
      <c r="F180" s="1896"/>
      <c r="G180" s="1896"/>
      <c r="H180" s="1896"/>
      <c r="I180" s="1896"/>
      <c r="J180" s="1896"/>
      <c r="K180" s="1896"/>
      <c r="L180" s="1896"/>
      <c r="M180" s="1896"/>
      <c r="N180" s="1896"/>
      <c r="O180" s="1896"/>
      <c r="P180" s="1896"/>
      <c r="Q180" s="1896"/>
      <c r="R180" s="1896"/>
      <c r="S180" s="1896"/>
      <c r="T180" s="1896"/>
      <c r="U180" s="1896"/>
      <c r="V180" s="1896"/>
      <c r="W180" s="1896"/>
      <c r="X180" s="1896"/>
      <c r="Y180" s="1896"/>
      <c r="Z180" s="1896"/>
      <c r="AA180" s="1896"/>
    </row>
    <row r="181" spans="1:27" ht="21" customHeight="1">
      <c r="A181" s="1896"/>
      <c r="B181" s="1896"/>
      <c r="C181" s="1896"/>
      <c r="D181" s="1896"/>
      <c r="E181" s="1896"/>
      <c r="F181" s="1896"/>
      <c r="G181" s="1896"/>
      <c r="H181" s="1896"/>
      <c r="I181" s="1896"/>
      <c r="J181" s="1896"/>
      <c r="K181" s="1896"/>
      <c r="L181" s="1896"/>
      <c r="M181" s="1896"/>
      <c r="N181" s="1896"/>
      <c r="O181" s="1896"/>
      <c r="P181" s="1896"/>
      <c r="Q181" s="1896"/>
      <c r="R181" s="1896"/>
      <c r="S181" s="1896"/>
      <c r="T181" s="1896"/>
      <c r="U181" s="1896"/>
      <c r="V181" s="1896"/>
      <c r="W181" s="1896"/>
      <c r="X181" s="1896"/>
      <c r="Y181" s="1896"/>
      <c r="Z181" s="1896"/>
      <c r="AA181" s="1896"/>
    </row>
    <row r="182" spans="1:27" ht="21" customHeight="1">
      <c r="A182" s="1896"/>
      <c r="B182" s="1896"/>
      <c r="C182" s="1896"/>
      <c r="D182" s="1896"/>
      <c r="E182" s="1896"/>
      <c r="F182" s="1896"/>
      <c r="G182" s="1896"/>
      <c r="H182" s="1896"/>
      <c r="I182" s="1896"/>
      <c r="J182" s="1896"/>
      <c r="K182" s="1896"/>
      <c r="L182" s="1896"/>
      <c r="M182" s="1896"/>
      <c r="N182" s="1896"/>
      <c r="O182" s="1896"/>
      <c r="P182" s="1896"/>
      <c r="Q182" s="1896"/>
      <c r="R182" s="1896"/>
      <c r="S182" s="1896"/>
      <c r="T182" s="1896"/>
      <c r="U182" s="1896"/>
      <c r="V182" s="1896"/>
      <c r="W182" s="1896"/>
      <c r="X182" s="1896"/>
      <c r="Y182" s="1896"/>
      <c r="Z182" s="1896"/>
      <c r="AA182" s="1896"/>
    </row>
    <row r="183" spans="1:27" ht="21" customHeight="1">
      <c r="A183" s="1896"/>
      <c r="B183" s="1896"/>
      <c r="C183" s="1896"/>
      <c r="D183" s="1896"/>
      <c r="E183" s="1896"/>
      <c r="F183" s="1896"/>
      <c r="G183" s="1896"/>
      <c r="H183" s="1896"/>
      <c r="I183" s="1896"/>
      <c r="J183" s="1896"/>
      <c r="K183" s="1896"/>
      <c r="L183" s="1896"/>
      <c r="M183" s="1896"/>
      <c r="N183" s="1896"/>
      <c r="O183" s="1896"/>
      <c r="P183" s="1896"/>
      <c r="Q183" s="1896"/>
      <c r="R183" s="1896"/>
      <c r="S183" s="1896"/>
      <c r="T183" s="1896"/>
      <c r="U183" s="1896"/>
      <c r="V183" s="1896"/>
      <c r="W183" s="1896"/>
      <c r="X183" s="1896"/>
      <c r="Y183" s="1896"/>
      <c r="Z183" s="1896"/>
      <c r="AA183" s="1896"/>
    </row>
    <row r="184" spans="1:27" ht="21" customHeight="1">
      <c r="A184" s="1896"/>
      <c r="B184" s="1896"/>
      <c r="C184" s="1896"/>
      <c r="D184" s="1896"/>
      <c r="E184" s="1896"/>
      <c r="F184" s="1896"/>
      <c r="G184" s="1896"/>
      <c r="H184" s="1896"/>
      <c r="I184" s="1896"/>
      <c r="J184" s="1896"/>
      <c r="K184" s="1896"/>
      <c r="L184" s="1896"/>
      <c r="M184" s="1896"/>
      <c r="N184" s="1896"/>
      <c r="O184" s="1896"/>
      <c r="P184" s="1896"/>
      <c r="Q184" s="1896"/>
      <c r="R184" s="1896"/>
      <c r="S184" s="1896"/>
      <c r="T184" s="1896"/>
      <c r="U184" s="1896"/>
      <c r="V184" s="1896"/>
      <c r="W184" s="1896"/>
      <c r="X184" s="1896"/>
      <c r="Y184" s="1896"/>
      <c r="Z184" s="1896"/>
      <c r="AA184" s="1896"/>
    </row>
    <row r="185" spans="1:27" ht="21" customHeight="1">
      <c r="A185" s="1896"/>
      <c r="B185" s="1896"/>
      <c r="C185" s="1896"/>
      <c r="D185" s="1896"/>
      <c r="E185" s="1896"/>
      <c r="F185" s="1896"/>
      <c r="G185" s="1896"/>
      <c r="H185" s="1896"/>
      <c r="I185" s="1896"/>
      <c r="J185" s="1896"/>
      <c r="K185" s="1896"/>
      <c r="L185" s="1896"/>
      <c r="M185" s="1896"/>
      <c r="N185" s="1896"/>
      <c r="O185" s="1896"/>
      <c r="P185" s="1896"/>
      <c r="Q185" s="1896"/>
      <c r="R185" s="1896"/>
      <c r="S185" s="1896"/>
      <c r="T185" s="1896"/>
      <c r="U185" s="1896"/>
      <c r="V185" s="1896"/>
      <c r="W185" s="1896"/>
      <c r="X185" s="1896"/>
      <c r="Y185" s="1896"/>
      <c r="Z185" s="1896"/>
      <c r="AA185" s="1896"/>
    </row>
    <row r="186" spans="1:27" ht="21" customHeight="1">
      <c r="A186" s="1896"/>
      <c r="B186" s="1896"/>
      <c r="C186" s="1896"/>
      <c r="D186" s="1896"/>
      <c r="E186" s="1896"/>
      <c r="F186" s="1896"/>
      <c r="G186" s="1896"/>
      <c r="H186" s="1896"/>
      <c r="I186" s="1896"/>
      <c r="J186" s="1896"/>
      <c r="K186" s="1896"/>
      <c r="L186" s="1896"/>
      <c r="M186" s="1896"/>
      <c r="N186" s="1896"/>
      <c r="O186" s="1896"/>
      <c r="P186" s="1896"/>
      <c r="Q186" s="1896"/>
      <c r="R186" s="1896"/>
      <c r="S186" s="1896"/>
      <c r="T186" s="1896"/>
      <c r="U186" s="1896"/>
      <c r="V186" s="1896"/>
      <c r="W186" s="1896"/>
      <c r="X186" s="1896"/>
      <c r="Y186" s="1896"/>
      <c r="Z186" s="1896"/>
      <c r="AA186" s="1896"/>
    </row>
    <row r="187" spans="1:27" ht="21" customHeight="1">
      <c r="A187" s="1896"/>
      <c r="B187" s="1896"/>
      <c r="C187" s="1896"/>
      <c r="D187" s="1896"/>
      <c r="E187" s="1896"/>
      <c r="F187" s="1896"/>
      <c r="G187" s="1896"/>
      <c r="H187" s="1896"/>
      <c r="I187" s="1896"/>
      <c r="J187" s="1896"/>
      <c r="K187" s="1896"/>
      <c r="L187" s="1896"/>
      <c r="M187" s="1896"/>
      <c r="N187" s="1896"/>
      <c r="O187" s="1896"/>
      <c r="P187" s="1896"/>
      <c r="Q187" s="1896"/>
      <c r="R187" s="1896"/>
      <c r="S187" s="1896"/>
      <c r="T187" s="1896"/>
      <c r="U187" s="1896"/>
      <c r="V187" s="1896"/>
      <c r="W187" s="1896"/>
      <c r="X187" s="1896"/>
      <c r="Y187" s="1896"/>
      <c r="Z187" s="1896"/>
      <c r="AA187" s="1896"/>
    </row>
    <row r="188" spans="1:27" ht="21" customHeight="1">
      <c r="A188" s="1896"/>
      <c r="B188" s="1896"/>
      <c r="C188" s="1896"/>
      <c r="D188" s="1896"/>
      <c r="E188" s="1896"/>
      <c r="F188" s="1896"/>
      <c r="G188" s="1896"/>
      <c r="H188" s="1896"/>
      <c r="I188" s="1896"/>
      <c r="J188" s="1896"/>
      <c r="K188" s="1896"/>
      <c r="L188" s="1896"/>
      <c r="M188" s="1896"/>
      <c r="N188" s="1896"/>
      <c r="O188" s="1896"/>
      <c r="P188" s="1896"/>
      <c r="Q188" s="1896"/>
      <c r="R188" s="1896"/>
      <c r="S188" s="1896"/>
      <c r="T188" s="1896"/>
      <c r="U188" s="1896"/>
      <c r="V188" s="1896"/>
      <c r="W188" s="1896"/>
      <c r="X188" s="1896"/>
      <c r="Y188" s="1896"/>
      <c r="Z188" s="1896"/>
      <c r="AA188" s="1896"/>
    </row>
    <row r="189" spans="1:27" ht="21" customHeight="1">
      <c r="A189" s="1896"/>
      <c r="B189" s="1896"/>
      <c r="C189" s="1896"/>
      <c r="D189" s="1896"/>
      <c r="E189" s="1896"/>
      <c r="F189" s="1896"/>
      <c r="G189" s="1896"/>
      <c r="H189" s="1896"/>
      <c r="I189" s="1896"/>
      <c r="J189" s="1896"/>
      <c r="K189" s="1896"/>
      <c r="L189" s="1896"/>
      <c r="M189" s="1896"/>
      <c r="N189" s="1896"/>
      <c r="O189" s="1896"/>
      <c r="P189" s="1896"/>
      <c r="Q189" s="1896"/>
      <c r="R189" s="1896"/>
      <c r="S189" s="1896"/>
      <c r="T189" s="1896"/>
      <c r="U189" s="1896"/>
      <c r="V189" s="1896"/>
      <c r="W189" s="1896"/>
      <c r="X189" s="1896"/>
      <c r="Y189" s="1896"/>
      <c r="Z189" s="1896"/>
      <c r="AA189" s="1896"/>
    </row>
    <row r="190" spans="1:27" ht="21" customHeight="1">
      <c r="A190" s="1896"/>
      <c r="B190" s="1896"/>
      <c r="C190" s="1896"/>
      <c r="D190" s="1896"/>
      <c r="E190" s="1896"/>
      <c r="F190" s="1896"/>
      <c r="G190" s="1896"/>
      <c r="H190" s="1896"/>
      <c r="I190" s="1896"/>
      <c r="J190" s="1896"/>
      <c r="K190" s="1896"/>
      <c r="L190" s="1896"/>
      <c r="M190" s="1896"/>
      <c r="N190" s="1896"/>
      <c r="O190" s="1896"/>
      <c r="P190" s="1896"/>
      <c r="Q190" s="1896"/>
      <c r="R190" s="1896"/>
      <c r="S190" s="1896"/>
      <c r="T190" s="1896"/>
      <c r="U190" s="1896"/>
      <c r="V190" s="1896"/>
      <c r="W190" s="1896"/>
      <c r="X190" s="1896"/>
      <c r="Y190" s="1896"/>
      <c r="Z190" s="1896"/>
      <c r="AA190" s="1896"/>
    </row>
    <row r="191" spans="1:27" ht="21" customHeight="1">
      <c r="A191" s="1896"/>
      <c r="B191" s="1896"/>
      <c r="C191" s="1896"/>
      <c r="D191" s="1896"/>
      <c r="E191" s="1896"/>
      <c r="F191" s="1896"/>
      <c r="G191" s="1896"/>
      <c r="H191" s="1896"/>
      <c r="I191" s="1896"/>
      <c r="J191" s="1896"/>
      <c r="K191" s="1896"/>
      <c r="L191" s="1896"/>
      <c r="M191" s="1896"/>
      <c r="N191" s="1896"/>
      <c r="O191" s="1896"/>
      <c r="P191" s="1896"/>
      <c r="Q191" s="1896"/>
      <c r="R191" s="1896"/>
      <c r="S191" s="1896"/>
      <c r="T191" s="1896"/>
      <c r="U191" s="1896"/>
      <c r="V191" s="1896"/>
      <c r="W191" s="1896"/>
      <c r="X191" s="1896"/>
      <c r="Y191" s="1896"/>
      <c r="Z191" s="1896"/>
      <c r="AA191" s="1896"/>
    </row>
    <row r="192" spans="1:27" ht="21" customHeight="1">
      <c r="A192" s="1896"/>
      <c r="B192" s="1896"/>
      <c r="C192" s="1896"/>
      <c r="D192" s="1896"/>
      <c r="E192" s="1896"/>
      <c r="F192" s="1896"/>
      <c r="G192" s="1896"/>
      <c r="H192" s="1896"/>
      <c r="I192" s="1896"/>
      <c r="J192" s="1896"/>
      <c r="K192" s="1896"/>
      <c r="L192" s="1896"/>
      <c r="M192" s="1896"/>
      <c r="N192" s="1896"/>
      <c r="O192" s="1896"/>
      <c r="P192" s="1896"/>
      <c r="Q192" s="1896"/>
      <c r="R192" s="1896"/>
      <c r="S192" s="1896"/>
      <c r="T192" s="1896"/>
      <c r="U192" s="1896"/>
      <c r="V192" s="1896"/>
      <c r="W192" s="1896"/>
      <c r="X192" s="1896"/>
      <c r="Y192" s="1896"/>
      <c r="Z192" s="1896"/>
      <c r="AA192" s="1896"/>
    </row>
    <row r="193" spans="1:27" ht="21" customHeight="1">
      <c r="A193" s="1896"/>
      <c r="B193" s="1896"/>
      <c r="C193" s="1896"/>
      <c r="D193" s="1896"/>
      <c r="E193" s="1896"/>
      <c r="F193" s="1896"/>
      <c r="G193" s="1896"/>
      <c r="H193" s="1896"/>
      <c r="I193" s="1896"/>
      <c r="J193" s="1896"/>
      <c r="K193" s="1896"/>
      <c r="L193" s="1896"/>
      <c r="M193" s="1896"/>
      <c r="N193" s="1896"/>
      <c r="O193" s="1896"/>
      <c r="P193" s="1896"/>
      <c r="Q193" s="1896"/>
      <c r="R193" s="1896"/>
      <c r="S193" s="1896"/>
      <c r="T193" s="1896"/>
      <c r="U193" s="1896"/>
      <c r="V193" s="1896"/>
      <c r="W193" s="1896"/>
      <c r="X193" s="1896"/>
      <c r="Y193" s="1896"/>
      <c r="Z193" s="1896"/>
      <c r="AA193" s="1896"/>
    </row>
    <row r="194" spans="1:27" ht="21" customHeight="1">
      <c r="A194" s="1896"/>
      <c r="B194" s="1896"/>
      <c r="C194" s="1896"/>
      <c r="D194" s="1896"/>
      <c r="E194" s="1896"/>
      <c r="F194" s="1896"/>
      <c r="G194" s="1896"/>
      <c r="H194" s="1896"/>
      <c r="I194" s="1896"/>
      <c r="J194" s="1896"/>
      <c r="K194" s="1896"/>
      <c r="L194" s="1896"/>
      <c r="M194" s="1896"/>
      <c r="N194" s="1896"/>
      <c r="O194" s="1896"/>
      <c r="P194" s="1896"/>
      <c r="Q194" s="1896"/>
      <c r="R194" s="1896"/>
      <c r="S194" s="1896"/>
      <c r="T194" s="1896"/>
      <c r="U194" s="1896"/>
      <c r="V194" s="1896"/>
      <c r="W194" s="1896"/>
      <c r="X194" s="1896"/>
      <c r="Y194" s="1896"/>
      <c r="Z194" s="1896"/>
      <c r="AA194" s="1896"/>
    </row>
    <row r="195" spans="1:27" ht="21" customHeight="1">
      <c r="A195" s="1896"/>
      <c r="B195" s="1896"/>
      <c r="C195" s="1896"/>
      <c r="D195" s="1896"/>
      <c r="E195" s="1896"/>
      <c r="F195" s="1896"/>
      <c r="G195" s="1896"/>
      <c r="H195" s="1896"/>
      <c r="I195" s="1896"/>
      <c r="J195" s="1896"/>
      <c r="K195" s="1896"/>
      <c r="L195" s="1896"/>
      <c r="M195" s="1896"/>
      <c r="N195" s="1896"/>
      <c r="O195" s="1896"/>
      <c r="P195" s="1896"/>
      <c r="Q195" s="1896"/>
      <c r="R195" s="1896"/>
      <c r="S195" s="1896"/>
      <c r="T195" s="1896"/>
      <c r="U195" s="1896"/>
      <c r="V195" s="1896"/>
      <c r="W195" s="1896"/>
      <c r="X195" s="1896"/>
      <c r="Y195" s="1896"/>
      <c r="Z195" s="1896"/>
      <c r="AA195" s="1896"/>
    </row>
    <row r="196" spans="1:27" ht="21" customHeight="1">
      <c r="A196" s="1896"/>
      <c r="B196" s="1896"/>
      <c r="C196" s="1896"/>
      <c r="D196" s="1896"/>
      <c r="E196" s="1896"/>
      <c r="F196" s="1896"/>
      <c r="G196" s="1896"/>
      <c r="H196" s="1896"/>
      <c r="I196" s="1896"/>
      <c r="J196" s="1896"/>
      <c r="K196" s="1896"/>
      <c r="L196" s="1896"/>
      <c r="M196" s="1896"/>
      <c r="N196" s="1896"/>
      <c r="O196" s="1896"/>
      <c r="P196" s="1896"/>
      <c r="Q196" s="1896"/>
      <c r="R196" s="1896"/>
      <c r="S196" s="1896"/>
      <c r="T196" s="1896"/>
      <c r="U196" s="1896"/>
      <c r="V196" s="1896"/>
      <c r="W196" s="1896"/>
      <c r="X196" s="1896"/>
      <c r="Y196" s="1896"/>
      <c r="Z196" s="1896"/>
      <c r="AA196" s="1896"/>
    </row>
    <row r="197" spans="1:27" ht="21" customHeight="1">
      <c r="A197" s="1896"/>
      <c r="B197" s="1896"/>
      <c r="C197" s="1896"/>
      <c r="D197" s="1896"/>
      <c r="E197" s="1896"/>
      <c r="F197" s="1896"/>
      <c r="G197" s="1896"/>
      <c r="H197" s="1896"/>
      <c r="I197" s="1896"/>
      <c r="J197" s="1896"/>
      <c r="K197" s="1896"/>
      <c r="L197" s="1896"/>
      <c r="M197" s="1896"/>
      <c r="N197" s="1896"/>
      <c r="O197" s="1896"/>
      <c r="P197" s="1896"/>
      <c r="Q197" s="1896"/>
      <c r="R197" s="1896"/>
      <c r="S197" s="1896"/>
      <c r="T197" s="1896"/>
      <c r="U197" s="1896"/>
      <c r="V197" s="1896"/>
      <c r="W197" s="1896"/>
      <c r="X197" s="1896"/>
      <c r="Y197" s="1896"/>
      <c r="Z197" s="1896"/>
      <c r="AA197" s="1896"/>
    </row>
    <row r="198" spans="1:27" ht="21" customHeight="1">
      <c r="A198" s="1896"/>
      <c r="B198" s="1896"/>
      <c r="C198" s="1896"/>
      <c r="D198" s="1896"/>
      <c r="E198" s="1896"/>
      <c r="F198" s="1896"/>
      <c r="G198" s="1896"/>
      <c r="H198" s="1896"/>
      <c r="I198" s="1896"/>
      <c r="J198" s="1896"/>
      <c r="K198" s="1896"/>
      <c r="L198" s="1896"/>
      <c r="M198" s="1896"/>
      <c r="N198" s="1896"/>
      <c r="O198" s="1896"/>
      <c r="P198" s="1896"/>
      <c r="Q198" s="1896"/>
      <c r="R198" s="1896"/>
      <c r="S198" s="1896"/>
      <c r="T198" s="1896"/>
      <c r="U198" s="1896"/>
      <c r="V198" s="1896"/>
      <c r="W198" s="1896"/>
      <c r="X198" s="1896"/>
      <c r="Y198" s="1896"/>
      <c r="Z198" s="1896"/>
      <c r="AA198" s="1896"/>
    </row>
    <row r="199" spans="1:27" ht="21" customHeight="1">
      <c r="A199" s="1896"/>
      <c r="B199" s="1896"/>
      <c r="C199" s="1896"/>
      <c r="D199" s="1896"/>
      <c r="E199" s="1896"/>
      <c r="F199" s="1896"/>
      <c r="G199" s="1896"/>
      <c r="H199" s="1896"/>
      <c r="I199" s="1896"/>
      <c r="J199" s="1896"/>
      <c r="K199" s="1896"/>
      <c r="L199" s="1896"/>
      <c r="M199" s="1896"/>
      <c r="N199" s="1896"/>
      <c r="O199" s="1896"/>
      <c r="P199" s="1896"/>
      <c r="Q199" s="1896"/>
      <c r="R199" s="1896"/>
      <c r="S199" s="1896"/>
      <c r="T199" s="1896"/>
      <c r="U199" s="1896"/>
      <c r="V199" s="1896"/>
      <c r="W199" s="1896"/>
      <c r="X199" s="1896"/>
      <c r="Y199" s="1896"/>
      <c r="Z199" s="1896"/>
      <c r="AA199" s="1896"/>
    </row>
    <row r="200" spans="1:27" ht="21" customHeight="1">
      <c r="A200" s="1896"/>
      <c r="B200" s="1896"/>
      <c r="C200" s="1896"/>
      <c r="D200" s="1896"/>
      <c r="E200" s="1896"/>
      <c r="F200" s="1896"/>
      <c r="G200" s="1896"/>
      <c r="H200" s="1896"/>
      <c r="I200" s="1896"/>
      <c r="J200" s="1896"/>
      <c r="K200" s="1896"/>
      <c r="L200" s="1896"/>
      <c r="M200" s="1896"/>
      <c r="N200" s="1896"/>
      <c r="O200" s="1896"/>
      <c r="P200" s="1896"/>
      <c r="Q200" s="1896"/>
      <c r="R200" s="1896"/>
      <c r="S200" s="1896"/>
      <c r="T200" s="1896"/>
      <c r="U200" s="1896"/>
      <c r="V200" s="1896"/>
      <c r="W200" s="1896"/>
      <c r="X200" s="1896"/>
      <c r="Y200" s="1896"/>
      <c r="Z200" s="1896"/>
      <c r="AA200" s="1896"/>
    </row>
    <row r="201" spans="1:27" ht="21" customHeight="1">
      <c r="A201" s="1896"/>
      <c r="B201" s="1896"/>
      <c r="C201" s="1896"/>
      <c r="D201" s="1896"/>
      <c r="E201" s="1896"/>
      <c r="F201" s="1896"/>
      <c r="G201" s="1896"/>
      <c r="H201" s="1896"/>
      <c r="I201" s="1896"/>
      <c r="J201" s="1896"/>
      <c r="K201" s="1896"/>
      <c r="L201" s="1896"/>
      <c r="M201" s="1896"/>
      <c r="N201" s="1896"/>
      <c r="O201" s="1896"/>
      <c r="P201" s="1896"/>
      <c r="Q201" s="1896"/>
      <c r="R201" s="1896"/>
      <c r="S201" s="1896"/>
      <c r="T201" s="1896"/>
      <c r="U201" s="1896"/>
      <c r="V201" s="1896"/>
      <c r="W201" s="1896"/>
      <c r="X201" s="1896"/>
      <c r="Y201" s="1896"/>
      <c r="Z201" s="1896"/>
      <c r="AA201" s="1896"/>
    </row>
    <row r="202" spans="1:27" ht="21" customHeight="1">
      <c r="A202" s="1896"/>
      <c r="B202" s="1896"/>
      <c r="C202" s="1896"/>
      <c r="D202" s="1896"/>
      <c r="E202" s="1896"/>
      <c r="F202" s="1896"/>
      <c r="G202" s="1896"/>
      <c r="H202" s="1896"/>
      <c r="I202" s="1896"/>
      <c r="J202" s="1896"/>
      <c r="K202" s="1896"/>
      <c r="L202" s="1896"/>
      <c r="M202" s="1896"/>
      <c r="N202" s="1896"/>
      <c r="O202" s="1896"/>
      <c r="P202" s="1896"/>
      <c r="Q202" s="1896"/>
      <c r="R202" s="1896"/>
      <c r="S202" s="1896"/>
      <c r="T202" s="1896"/>
      <c r="U202" s="1896"/>
      <c r="V202" s="1896"/>
      <c r="W202" s="1896"/>
      <c r="X202" s="1896"/>
      <c r="Y202" s="1896"/>
      <c r="Z202" s="1896"/>
      <c r="AA202" s="1896"/>
    </row>
    <row r="203" spans="1:27" ht="21" customHeight="1">
      <c r="A203" s="1896"/>
      <c r="B203" s="1896"/>
      <c r="C203" s="1896"/>
      <c r="D203" s="1896"/>
      <c r="E203" s="1896"/>
      <c r="F203" s="1896"/>
      <c r="G203" s="1896"/>
      <c r="H203" s="1896"/>
      <c r="I203" s="1896"/>
      <c r="J203" s="1896"/>
      <c r="K203" s="1896"/>
      <c r="L203" s="1896"/>
      <c r="M203" s="1896"/>
      <c r="N203" s="1896"/>
      <c r="O203" s="1896"/>
      <c r="P203" s="1896"/>
      <c r="Q203" s="1896"/>
      <c r="R203" s="1896"/>
      <c r="S203" s="1896"/>
      <c r="T203" s="1896"/>
      <c r="U203" s="1896"/>
      <c r="V203" s="1896"/>
      <c r="W203" s="1896"/>
      <c r="X203" s="1896"/>
      <c r="Y203" s="1896"/>
      <c r="Z203" s="1896"/>
      <c r="AA203" s="1896"/>
    </row>
    <row r="204" spans="1:27" ht="21" customHeight="1">
      <c r="A204" s="1896"/>
      <c r="B204" s="1896"/>
      <c r="C204" s="1896"/>
      <c r="D204" s="1896"/>
      <c r="E204" s="1896"/>
      <c r="F204" s="1896"/>
      <c r="G204" s="1896"/>
      <c r="H204" s="1896"/>
      <c r="I204" s="1896"/>
      <c r="J204" s="1896"/>
      <c r="K204" s="1896"/>
      <c r="L204" s="1896"/>
      <c r="M204" s="1896"/>
      <c r="N204" s="1896"/>
      <c r="O204" s="1896"/>
      <c r="P204" s="1896"/>
      <c r="Q204" s="1896"/>
      <c r="R204" s="1896"/>
      <c r="S204" s="1896"/>
      <c r="T204" s="1896"/>
      <c r="U204" s="1896"/>
      <c r="V204" s="1896"/>
      <c r="W204" s="1896"/>
      <c r="X204" s="1896"/>
      <c r="Y204" s="1896"/>
      <c r="Z204" s="1896"/>
      <c r="AA204" s="1896"/>
    </row>
    <row r="205" spans="1:27" ht="21" customHeight="1">
      <c r="A205" s="1896"/>
      <c r="B205" s="1896"/>
      <c r="C205" s="1896"/>
      <c r="D205" s="1896"/>
      <c r="E205" s="1896"/>
      <c r="F205" s="1896"/>
      <c r="G205" s="1896"/>
      <c r="H205" s="1896"/>
      <c r="I205" s="1896"/>
      <c r="J205" s="1896"/>
      <c r="K205" s="1896"/>
      <c r="L205" s="1896"/>
      <c r="M205" s="1896"/>
      <c r="N205" s="1896"/>
      <c r="O205" s="1896"/>
      <c r="P205" s="1896"/>
      <c r="Q205" s="1896"/>
      <c r="R205" s="1896"/>
      <c r="S205" s="1896"/>
      <c r="T205" s="1896"/>
      <c r="U205" s="1896"/>
      <c r="V205" s="1896"/>
      <c r="W205" s="1896"/>
      <c r="X205" s="1896"/>
      <c r="Y205" s="1896"/>
      <c r="Z205" s="1896"/>
      <c r="AA205" s="1896"/>
    </row>
    <row r="206" spans="1:27" ht="21" customHeight="1">
      <c r="A206" s="1896"/>
      <c r="B206" s="1896"/>
      <c r="C206" s="1896"/>
      <c r="D206" s="1896"/>
      <c r="E206" s="1896"/>
      <c r="F206" s="1896"/>
      <c r="G206" s="1896"/>
      <c r="H206" s="1896"/>
      <c r="I206" s="1896"/>
      <c r="J206" s="1896"/>
      <c r="K206" s="1896"/>
      <c r="L206" s="1896"/>
      <c r="M206" s="1896"/>
      <c r="N206" s="1896"/>
      <c r="O206" s="1896"/>
      <c r="P206" s="1896"/>
      <c r="Q206" s="1896"/>
      <c r="R206" s="1896"/>
      <c r="S206" s="1896"/>
      <c r="T206" s="1896"/>
      <c r="U206" s="1896"/>
      <c r="V206" s="1896"/>
      <c r="W206" s="1896"/>
      <c r="X206" s="1896"/>
      <c r="Y206" s="1896"/>
      <c r="Z206" s="1896"/>
      <c r="AA206" s="1896"/>
    </row>
    <row r="207" spans="1:27" ht="21" customHeight="1">
      <c r="A207" s="1896"/>
      <c r="B207" s="1896"/>
      <c r="C207" s="1896"/>
      <c r="D207" s="1896"/>
      <c r="E207" s="1896"/>
      <c r="F207" s="1896"/>
      <c r="G207" s="1896"/>
      <c r="H207" s="1896"/>
      <c r="I207" s="1896"/>
      <c r="J207" s="1896"/>
      <c r="K207" s="1896"/>
      <c r="L207" s="1896"/>
      <c r="M207" s="1896"/>
      <c r="N207" s="1896"/>
      <c r="O207" s="1896"/>
      <c r="P207" s="1896"/>
      <c r="Q207" s="1896"/>
      <c r="R207" s="1896"/>
      <c r="S207" s="1896"/>
      <c r="T207" s="1896"/>
      <c r="U207" s="1896"/>
      <c r="V207" s="1896"/>
      <c r="W207" s="1896"/>
      <c r="X207" s="1896"/>
      <c r="Y207" s="1896"/>
      <c r="Z207" s="1896"/>
      <c r="AA207" s="1896"/>
    </row>
    <row r="208" spans="1:27" ht="21" customHeight="1">
      <c r="A208" s="1896"/>
      <c r="B208" s="1896"/>
      <c r="C208" s="1896"/>
      <c r="D208" s="1896"/>
      <c r="E208" s="1896"/>
      <c r="F208" s="1896"/>
      <c r="G208" s="1896"/>
      <c r="H208" s="1896"/>
      <c r="I208" s="1896"/>
      <c r="J208" s="1896"/>
      <c r="K208" s="1896"/>
      <c r="L208" s="1896"/>
      <c r="M208" s="1896"/>
      <c r="N208" s="1896"/>
      <c r="O208" s="1896"/>
      <c r="P208" s="1896"/>
      <c r="Q208" s="1896"/>
      <c r="R208" s="1896"/>
      <c r="S208" s="1896"/>
      <c r="T208" s="1896"/>
      <c r="U208" s="1896"/>
      <c r="V208" s="1896"/>
      <c r="W208" s="1896"/>
      <c r="X208" s="1896"/>
      <c r="Y208" s="1896"/>
      <c r="Z208" s="1896"/>
      <c r="AA208" s="1896"/>
    </row>
    <row r="209" spans="1:27" ht="21" customHeight="1">
      <c r="A209" s="1896"/>
      <c r="B209" s="1896"/>
      <c r="C209" s="1896"/>
      <c r="D209" s="1896"/>
      <c r="E209" s="1896"/>
      <c r="F209" s="1896"/>
      <c r="G209" s="1896"/>
      <c r="H209" s="1896"/>
      <c r="I209" s="1896"/>
      <c r="J209" s="1896"/>
      <c r="K209" s="1896"/>
      <c r="L209" s="1896"/>
      <c r="M209" s="1896"/>
      <c r="N209" s="1896"/>
      <c r="O209" s="1896"/>
      <c r="P209" s="1896"/>
      <c r="Q209" s="1896"/>
      <c r="R209" s="1896"/>
      <c r="S209" s="1896"/>
      <c r="T209" s="1896"/>
      <c r="U209" s="1896"/>
      <c r="V209" s="1896"/>
      <c r="W209" s="1896"/>
      <c r="X209" s="1896"/>
      <c r="Y209" s="1896"/>
      <c r="Z209" s="1896"/>
      <c r="AA209" s="1896"/>
    </row>
    <row r="210" spans="1:27" ht="21" customHeight="1">
      <c r="A210" s="1896"/>
      <c r="B210" s="1896"/>
      <c r="C210" s="1896"/>
      <c r="D210" s="1896"/>
      <c r="E210" s="1896"/>
      <c r="F210" s="1896"/>
      <c r="G210" s="1896"/>
      <c r="H210" s="1896"/>
      <c r="I210" s="1896"/>
      <c r="J210" s="1896"/>
      <c r="K210" s="1896"/>
      <c r="L210" s="1896"/>
      <c r="M210" s="1896"/>
      <c r="N210" s="1896"/>
      <c r="O210" s="1896"/>
      <c r="P210" s="1896"/>
      <c r="Q210" s="1896"/>
      <c r="R210" s="1896"/>
      <c r="S210" s="1896"/>
      <c r="T210" s="1896"/>
      <c r="U210" s="1896"/>
      <c r="V210" s="1896"/>
      <c r="W210" s="1896"/>
      <c r="X210" s="1896"/>
      <c r="Y210" s="1896"/>
      <c r="Z210" s="1896"/>
      <c r="AA210" s="1896"/>
    </row>
    <row r="211" spans="1:27" ht="21" customHeight="1">
      <c r="A211" s="1896"/>
      <c r="B211" s="1896"/>
      <c r="C211" s="1896"/>
      <c r="D211" s="1896"/>
      <c r="E211" s="1896"/>
      <c r="F211" s="1896"/>
      <c r="G211" s="1896"/>
      <c r="H211" s="1896"/>
      <c r="I211" s="1896"/>
      <c r="J211" s="1896"/>
      <c r="K211" s="1896"/>
      <c r="L211" s="1896"/>
      <c r="M211" s="1896"/>
      <c r="N211" s="1896"/>
      <c r="O211" s="1896"/>
      <c r="P211" s="1896"/>
      <c r="Q211" s="1896"/>
      <c r="R211" s="1896"/>
      <c r="S211" s="1896"/>
      <c r="T211" s="1896"/>
      <c r="U211" s="1896"/>
      <c r="V211" s="1896"/>
      <c r="W211" s="1896"/>
      <c r="X211" s="1896"/>
      <c r="Y211" s="1896"/>
      <c r="Z211" s="1896"/>
      <c r="AA211" s="1896"/>
    </row>
    <row r="212" spans="1:27" ht="21" customHeight="1">
      <c r="A212" s="1896"/>
      <c r="B212" s="1896"/>
      <c r="C212" s="1896"/>
      <c r="D212" s="1896"/>
      <c r="E212" s="1896"/>
      <c r="F212" s="1896"/>
      <c r="G212" s="1896"/>
      <c r="H212" s="1896"/>
      <c r="I212" s="1896"/>
      <c r="J212" s="1896"/>
      <c r="K212" s="1896"/>
      <c r="L212" s="1896"/>
      <c r="M212" s="1896"/>
      <c r="N212" s="1896"/>
      <c r="O212" s="1896"/>
      <c r="P212" s="1896"/>
      <c r="Q212" s="1896"/>
      <c r="R212" s="1896"/>
      <c r="S212" s="1896"/>
      <c r="T212" s="1896"/>
      <c r="U212" s="1896"/>
      <c r="V212" s="1896"/>
      <c r="W212" s="1896"/>
      <c r="X212" s="1896"/>
      <c r="Y212" s="1896"/>
      <c r="Z212" s="1896"/>
      <c r="AA212" s="1896"/>
    </row>
    <row r="213" spans="1:27" ht="21" customHeight="1">
      <c r="A213" s="1896"/>
      <c r="B213" s="1896"/>
      <c r="C213" s="1896"/>
      <c r="D213" s="1896"/>
      <c r="E213" s="1896"/>
      <c r="F213" s="1896"/>
      <c r="G213" s="1896"/>
      <c r="H213" s="1896"/>
      <c r="I213" s="1896"/>
      <c r="J213" s="1896"/>
      <c r="K213" s="1896"/>
      <c r="L213" s="1896"/>
      <c r="M213" s="1896"/>
      <c r="N213" s="1896"/>
      <c r="O213" s="1896"/>
      <c r="P213" s="1896"/>
      <c r="Q213" s="1896"/>
      <c r="R213" s="1896"/>
      <c r="S213" s="1896"/>
      <c r="T213" s="1896"/>
      <c r="U213" s="1896"/>
      <c r="V213" s="1896"/>
      <c r="W213" s="1896"/>
      <c r="X213" s="1896"/>
      <c r="Y213" s="1896"/>
      <c r="Z213" s="1896"/>
      <c r="AA213" s="1896"/>
    </row>
    <row r="214" spans="1:27" ht="21" customHeight="1">
      <c r="A214" s="1896"/>
      <c r="B214" s="1896"/>
      <c r="C214" s="1896"/>
      <c r="D214" s="1896"/>
      <c r="E214" s="1896"/>
      <c r="F214" s="1896"/>
      <c r="G214" s="1896"/>
      <c r="H214" s="1896"/>
      <c r="I214" s="1896"/>
      <c r="J214" s="1896"/>
      <c r="K214" s="1896"/>
      <c r="L214" s="1896"/>
      <c r="M214" s="1896"/>
      <c r="N214" s="1896"/>
      <c r="O214" s="1896"/>
      <c r="P214" s="1896"/>
      <c r="Q214" s="1896"/>
      <c r="R214" s="1896"/>
      <c r="S214" s="1896"/>
      <c r="T214" s="1896"/>
      <c r="U214" s="1896"/>
      <c r="V214" s="1896"/>
      <c r="W214" s="1896"/>
      <c r="X214" s="1896"/>
      <c r="Y214" s="1896"/>
      <c r="Z214" s="1896"/>
      <c r="AA214" s="1896"/>
    </row>
    <row r="215" spans="1:27" ht="21" customHeight="1">
      <c r="A215" s="1896"/>
      <c r="B215" s="1896"/>
      <c r="C215" s="1896"/>
      <c r="D215" s="1896"/>
      <c r="E215" s="1896"/>
      <c r="F215" s="1896"/>
      <c r="G215" s="1896"/>
      <c r="H215" s="1896"/>
      <c r="I215" s="1896"/>
      <c r="J215" s="1896"/>
      <c r="K215" s="1896"/>
      <c r="L215" s="1896"/>
      <c r="M215" s="1896"/>
      <c r="N215" s="1896"/>
      <c r="O215" s="1896"/>
      <c r="P215" s="1896"/>
      <c r="Q215" s="1896"/>
      <c r="R215" s="1896"/>
      <c r="S215" s="1896"/>
      <c r="T215" s="1896"/>
      <c r="U215" s="1896"/>
      <c r="V215" s="1896"/>
      <c r="W215" s="1896"/>
      <c r="X215" s="1896"/>
      <c r="Y215" s="1896"/>
      <c r="Z215" s="1896"/>
      <c r="AA215" s="1896"/>
    </row>
    <row r="216" spans="1:27" ht="21" customHeight="1">
      <c r="A216" s="1896"/>
      <c r="B216" s="1896"/>
      <c r="C216" s="1896"/>
      <c r="D216" s="1896"/>
      <c r="E216" s="1896"/>
      <c r="F216" s="1896"/>
      <c r="G216" s="1896"/>
      <c r="H216" s="1896"/>
      <c r="I216" s="1896"/>
      <c r="J216" s="1896"/>
      <c r="K216" s="1896"/>
      <c r="L216" s="1896"/>
      <c r="M216" s="1896"/>
      <c r="N216" s="1896"/>
      <c r="O216" s="1896"/>
      <c r="P216" s="1896"/>
      <c r="Q216" s="1896"/>
      <c r="R216" s="1896"/>
      <c r="S216" s="1896"/>
      <c r="T216" s="1896"/>
      <c r="U216" s="1896"/>
      <c r="V216" s="1896"/>
      <c r="W216" s="1896"/>
      <c r="X216" s="1896"/>
      <c r="Y216" s="1896"/>
      <c r="Z216" s="1896"/>
      <c r="AA216" s="1896"/>
    </row>
    <row r="217" spans="1:27" ht="21" customHeight="1">
      <c r="A217" s="1896"/>
      <c r="B217" s="1896"/>
      <c r="C217" s="1896"/>
      <c r="D217" s="1896"/>
      <c r="E217" s="1896"/>
      <c r="F217" s="1896"/>
      <c r="G217" s="1896"/>
      <c r="H217" s="1896"/>
      <c r="I217" s="1896"/>
      <c r="J217" s="1896"/>
      <c r="K217" s="1896"/>
      <c r="L217" s="1896"/>
      <c r="M217" s="1896"/>
      <c r="N217" s="1896"/>
      <c r="O217" s="1896"/>
      <c r="P217" s="1896"/>
      <c r="Q217" s="1896"/>
      <c r="R217" s="1896"/>
      <c r="S217" s="1896"/>
      <c r="T217" s="1896"/>
      <c r="U217" s="1896"/>
      <c r="V217" s="1896"/>
      <c r="W217" s="1896"/>
      <c r="X217" s="1896"/>
      <c r="Y217" s="1896"/>
      <c r="Z217" s="1896"/>
      <c r="AA217" s="1896"/>
    </row>
    <row r="218" spans="1:27" ht="21" customHeight="1">
      <c r="A218" s="1896"/>
      <c r="B218" s="1896"/>
      <c r="C218" s="1896"/>
      <c r="D218" s="1896"/>
      <c r="E218" s="1896"/>
      <c r="F218" s="1896"/>
      <c r="G218" s="1896"/>
      <c r="H218" s="1896"/>
      <c r="I218" s="1896"/>
      <c r="J218" s="1896"/>
      <c r="K218" s="1896"/>
      <c r="L218" s="1896"/>
      <c r="M218" s="1896"/>
      <c r="N218" s="1896"/>
      <c r="O218" s="1896"/>
      <c r="P218" s="1896"/>
      <c r="Q218" s="1896"/>
      <c r="R218" s="1896"/>
      <c r="S218" s="1896"/>
      <c r="T218" s="1896"/>
      <c r="U218" s="1896"/>
      <c r="V218" s="1896"/>
      <c r="W218" s="1896"/>
      <c r="X218" s="1896"/>
      <c r="Y218" s="1896"/>
      <c r="Z218" s="1896"/>
      <c r="AA218" s="1896"/>
    </row>
    <row r="219" spans="1:27" ht="21" customHeight="1">
      <c r="A219" s="1896"/>
      <c r="B219" s="1896"/>
      <c r="C219" s="1896"/>
      <c r="D219" s="1896"/>
      <c r="E219" s="1896"/>
      <c r="F219" s="1896"/>
      <c r="G219" s="1896"/>
      <c r="H219" s="1896"/>
      <c r="I219" s="1896"/>
      <c r="J219" s="1896"/>
      <c r="K219" s="1896"/>
      <c r="L219" s="1896"/>
      <c r="M219" s="1896"/>
      <c r="N219" s="1896"/>
      <c r="O219" s="1896"/>
      <c r="P219" s="1896"/>
      <c r="Q219" s="1896"/>
      <c r="R219" s="1896"/>
      <c r="S219" s="1896"/>
      <c r="T219" s="1896"/>
      <c r="U219" s="1896"/>
      <c r="V219" s="1896"/>
      <c r="W219" s="1896"/>
      <c r="X219" s="1896"/>
      <c r="Y219" s="1896"/>
      <c r="Z219" s="1896"/>
      <c r="AA219" s="1896"/>
    </row>
    <row r="220" spans="1:27" ht="21" customHeight="1">
      <c r="A220" s="1896"/>
      <c r="B220" s="1896"/>
      <c r="C220" s="1896"/>
      <c r="D220" s="1896"/>
      <c r="E220" s="1896"/>
      <c r="F220" s="1896"/>
      <c r="G220" s="1896"/>
      <c r="H220" s="1896"/>
      <c r="I220" s="1896"/>
      <c r="J220" s="1896"/>
      <c r="K220" s="1896"/>
      <c r="L220" s="1896"/>
      <c r="M220" s="1896"/>
      <c r="N220" s="1896"/>
      <c r="O220" s="1896"/>
      <c r="P220" s="1896"/>
      <c r="Q220" s="1896"/>
      <c r="R220" s="1896"/>
      <c r="S220" s="1896"/>
      <c r="T220" s="1896"/>
      <c r="U220" s="1896"/>
      <c r="V220" s="1896"/>
      <c r="W220" s="1896"/>
      <c r="X220" s="1896"/>
      <c r="Y220" s="1896"/>
      <c r="Z220" s="1896"/>
      <c r="AA220" s="1896"/>
    </row>
    <row r="221" spans="1:27" ht="15.75" customHeight="1">
      <c r="A221" s="1895"/>
      <c r="B221" s="1895"/>
      <c r="C221" s="1895"/>
      <c r="D221" s="1895"/>
      <c r="E221" s="1895"/>
      <c r="F221" s="1895"/>
      <c r="G221" s="1895"/>
      <c r="H221" s="1895"/>
      <c r="I221" s="1895"/>
      <c r="J221" s="1895"/>
      <c r="K221" s="1895"/>
      <c r="L221" s="1895"/>
      <c r="M221" s="1895"/>
      <c r="N221" s="1895"/>
      <c r="O221" s="1895"/>
      <c r="P221" s="1895"/>
      <c r="Q221" s="1895"/>
      <c r="R221" s="1895"/>
      <c r="S221" s="1895"/>
      <c r="T221" s="1895"/>
      <c r="U221" s="1895"/>
      <c r="V221" s="1895"/>
      <c r="W221" s="1895"/>
      <c r="X221" s="1895"/>
      <c r="Y221" s="1895"/>
      <c r="Z221" s="1895"/>
      <c r="AA221" s="1895"/>
    </row>
    <row r="222" spans="1:27" ht="15.75" customHeight="1">
      <c r="A222" s="1895"/>
      <c r="B222" s="1895"/>
      <c r="C222" s="1895"/>
      <c r="D222" s="1895"/>
      <c r="E222" s="1895"/>
      <c r="F222" s="1895"/>
      <c r="G222" s="1895"/>
      <c r="H222" s="1895"/>
      <c r="I222" s="1895"/>
      <c r="J222" s="1895"/>
      <c r="K222" s="1895"/>
      <c r="L222" s="1895"/>
      <c r="M222" s="1895"/>
      <c r="N222" s="1895"/>
      <c r="O222" s="1895"/>
      <c r="P222" s="1895"/>
      <c r="Q222" s="1895"/>
      <c r="R222" s="1895"/>
      <c r="S222" s="1895"/>
      <c r="T222" s="1895"/>
      <c r="U222" s="1895"/>
      <c r="V222" s="1895"/>
      <c r="W222" s="1895"/>
      <c r="X222" s="1895"/>
      <c r="Y222" s="1895"/>
      <c r="Z222" s="1895"/>
      <c r="AA222" s="1895"/>
    </row>
    <row r="223" spans="1:27" ht="15.75" customHeight="1">
      <c r="A223" s="1895"/>
      <c r="B223" s="1895"/>
      <c r="C223" s="1895"/>
      <c r="D223" s="1895"/>
      <c r="E223" s="1895"/>
      <c r="F223" s="1895"/>
      <c r="G223" s="1895"/>
      <c r="H223" s="1895"/>
      <c r="I223" s="1895"/>
      <c r="J223" s="1895"/>
      <c r="K223" s="1895"/>
      <c r="L223" s="1895"/>
      <c r="M223" s="1895"/>
      <c r="N223" s="1895"/>
      <c r="O223" s="1895"/>
      <c r="P223" s="1895"/>
      <c r="Q223" s="1895"/>
      <c r="R223" s="1895"/>
      <c r="S223" s="1895"/>
      <c r="T223" s="1895"/>
      <c r="U223" s="1895"/>
      <c r="V223" s="1895"/>
      <c r="W223" s="1895"/>
      <c r="X223" s="1895"/>
      <c r="Y223" s="1895"/>
      <c r="Z223" s="1895"/>
      <c r="AA223" s="1895"/>
    </row>
    <row r="224" spans="1:27" ht="15.75" customHeight="1">
      <c r="A224" s="1895"/>
      <c r="B224" s="1895"/>
      <c r="C224" s="1895"/>
      <c r="D224" s="1895"/>
      <c r="E224" s="1895"/>
      <c r="F224" s="1895"/>
      <c r="G224" s="1895"/>
      <c r="H224" s="1895"/>
      <c r="I224" s="1895"/>
      <c r="J224" s="1895"/>
      <c r="K224" s="1895"/>
      <c r="L224" s="1895"/>
      <c r="M224" s="1895"/>
      <c r="N224" s="1895"/>
      <c r="O224" s="1895"/>
      <c r="P224" s="1895"/>
      <c r="Q224" s="1895"/>
      <c r="R224" s="1895"/>
      <c r="S224" s="1895"/>
      <c r="T224" s="1895"/>
      <c r="U224" s="1895"/>
      <c r="V224" s="1895"/>
      <c r="W224" s="1895"/>
      <c r="X224" s="1895"/>
      <c r="Y224" s="1895"/>
      <c r="Z224" s="1895"/>
      <c r="AA224" s="1895"/>
    </row>
    <row r="225" spans="1:27" ht="15.75" customHeight="1">
      <c r="A225" s="1895"/>
      <c r="B225" s="1895"/>
      <c r="C225" s="1895"/>
      <c r="D225" s="1895"/>
      <c r="E225" s="1895"/>
      <c r="F225" s="1895"/>
      <c r="G225" s="1895"/>
      <c r="H225" s="1895"/>
      <c r="I225" s="1895"/>
      <c r="J225" s="1895"/>
      <c r="K225" s="1895"/>
      <c r="L225" s="1895"/>
      <c r="M225" s="1895"/>
      <c r="N225" s="1895"/>
      <c r="O225" s="1895"/>
      <c r="P225" s="1895"/>
      <c r="Q225" s="1895"/>
      <c r="R225" s="1895"/>
      <c r="S225" s="1895"/>
      <c r="T225" s="1895"/>
      <c r="U225" s="1895"/>
      <c r="V225" s="1895"/>
      <c r="W225" s="1895"/>
      <c r="X225" s="1895"/>
      <c r="Y225" s="1895"/>
      <c r="Z225" s="1895"/>
      <c r="AA225" s="1895"/>
    </row>
    <row r="226" spans="1:27" ht="15.75" customHeight="1">
      <c r="A226" s="1895"/>
      <c r="B226" s="1895"/>
      <c r="C226" s="1895"/>
      <c r="D226" s="1895"/>
      <c r="E226" s="1895"/>
      <c r="F226" s="1895"/>
      <c r="G226" s="1895"/>
      <c r="H226" s="1895"/>
      <c r="I226" s="1895"/>
      <c r="J226" s="1895"/>
      <c r="K226" s="1895"/>
      <c r="L226" s="1895"/>
      <c r="M226" s="1895"/>
      <c r="N226" s="1895"/>
      <c r="O226" s="1895"/>
      <c r="P226" s="1895"/>
      <c r="Q226" s="1895"/>
      <c r="R226" s="1895"/>
      <c r="S226" s="1895"/>
      <c r="T226" s="1895"/>
      <c r="U226" s="1895"/>
      <c r="V226" s="1895"/>
      <c r="W226" s="1895"/>
      <c r="X226" s="1895"/>
      <c r="Y226" s="1895"/>
      <c r="Z226" s="1895"/>
      <c r="AA226" s="1895"/>
    </row>
    <row r="227" spans="1:27" ht="15.75" customHeight="1">
      <c r="A227" s="1895"/>
      <c r="B227" s="1895"/>
      <c r="C227" s="1895"/>
      <c r="D227" s="1895"/>
      <c r="E227" s="1895"/>
      <c r="F227" s="1895"/>
      <c r="G227" s="1895"/>
      <c r="H227" s="1895"/>
      <c r="I227" s="1895"/>
      <c r="J227" s="1895"/>
      <c r="K227" s="1895"/>
      <c r="L227" s="1895"/>
      <c r="M227" s="1895"/>
      <c r="N227" s="1895"/>
      <c r="O227" s="1895"/>
      <c r="P227" s="1895"/>
      <c r="Q227" s="1895"/>
      <c r="R227" s="1895"/>
      <c r="S227" s="1895"/>
      <c r="T227" s="1895"/>
      <c r="U227" s="1895"/>
      <c r="V227" s="1895"/>
      <c r="W227" s="1895"/>
      <c r="X227" s="1895"/>
      <c r="Y227" s="1895"/>
      <c r="Z227" s="1895"/>
      <c r="AA227" s="1895"/>
    </row>
    <row r="228" spans="1:27" ht="15.75" customHeight="1">
      <c r="A228" s="1895"/>
      <c r="B228" s="1895"/>
      <c r="C228" s="1895"/>
      <c r="D228" s="1895"/>
      <c r="E228" s="1895"/>
      <c r="F228" s="1895"/>
      <c r="G228" s="1895"/>
      <c r="H228" s="1895"/>
      <c r="I228" s="1895"/>
      <c r="J228" s="1895"/>
      <c r="K228" s="1895"/>
      <c r="L228" s="1895"/>
      <c r="M228" s="1895"/>
      <c r="N228" s="1895"/>
      <c r="O228" s="1895"/>
      <c r="P228" s="1895"/>
      <c r="Q228" s="1895"/>
      <c r="R228" s="1895"/>
      <c r="S228" s="1895"/>
      <c r="T228" s="1895"/>
      <c r="U228" s="1895"/>
      <c r="V228" s="1895"/>
      <c r="W228" s="1895"/>
      <c r="X228" s="1895"/>
      <c r="Y228" s="1895"/>
      <c r="Z228" s="1895"/>
      <c r="AA228" s="1895"/>
    </row>
    <row r="229" spans="1:27" ht="15.75" customHeight="1">
      <c r="A229" s="1895"/>
      <c r="B229" s="1895"/>
      <c r="C229" s="1895"/>
      <c r="D229" s="1895"/>
      <c r="E229" s="1895"/>
      <c r="F229" s="1895"/>
      <c r="G229" s="1895"/>
      <c r="H229" s="1895"/>
      <c r="I229" s="1895"/>
      <c r="J229" s="1895"/>
      <c r="K229" s="1895"/>
      <c r="L229" s="1895"/>
      <c r="M229" s="1895"/>
      <c r="N229" s="1895"/>
      <c r="O229" s="1895"/>
      <c r="P229" s="1895"/>
      <c r="Q229" s="1895"/>
      <c r="R229" s="1895"/>
      <c r="S229" s="1895"/>
      <c r="T229" s="1895"/>
      <c r="U229" s="1895"/>
      <c r="V229" s="1895"/>
      <c r="W229" s="1895"/>
      <c r="X229" s="1895"/>
      <c r="Y229" s="1895"/>
      <c r="Z229" s="1895"/>
      <c r="AA229" s="1895"/>
    </row>
    <row r="230" spans="1:27" ht="15.75" customHeight="1">
      <c r="A230" s="1895"/>
      <c r="B230" s="1895"/>
      <c r="C230" s="1895"/>
      <c r="D230" s="1895"/>
      <c r="E230" s="1895"/>
      <c r="F230" s="1895"/>
      <c r="G230" s="1895"/>
      <c r="H230" s="1895"/>
      <c r="I230" s="1895"/>
      <c r="J230" s="1895"/>
      <c r="K230" s="1895"/>
      <c r="L230" s="1895"/>
      <c r="M230" s="1895"/>
      <c r="N230" s="1895"/>
      <c r="O230" s="1895"/>
      <c r="P230" s="1895"/>
      <c r="Q230" s="1895"/>
      <c r="R230" s="1895"/>
      <c r="S230" s="1895"/>
      <c r="T230" s="1895"/>
      <c r="U230" s="1895"/>
      <c r="V230" s="1895"/>
      <c r="W230" s="1895"/>
      <c r="X230" s="1895"/>
      <c r="Y230" s="1895"/>
      <c r="Z230" s="1895"/>
      <c r="AA230" s="1895"/>
    </row>
    <row r="231" spans="1:27" ht="15.75" customHeight="1">
      <c r="A231" s="1895"/>
      <c r="B231" s="1895"/>
      <c r="C231" s="1895"/>
      <c r="D231" s="1895"/>
      <c r="E231" s="1895"/>
      <c r="F231" s="1895"/>
      <c r="G231" s="1895"/>
      <c r="H231" s="1895"/>
      <c r="I231" s="1895"/>
      <c r="J231" s="1895"/>
      <c r="K231" s="1895"/>
      <c r="L231" s="1895"/>
      <c r="M231" s="1895"/>
      <c r="N231" s="1895"/>
      <c r="O231" s="1895"/>
      <c r="P231" s="1895"/>
      <c r="Q231" s="1895"/>
      <c r="R231" s="1895"/>
      <c r="S231" s="1895"/>
      <c r="T231" s="1895"/>
      <c r="U231" s="1895"/>
      <c r="V231" s="1895"/>
      <c r="W231" s="1895"/>
      <c r="X231" s="1895"/>
      <c r="Y231" s="1895"/>
      <c r="Z231" s="1895"/>
      <c r="AA231" s="1895"/>
    </row>
    <row r="232" spans="1:27" ht="15.75" customHeight="1">
      <c r="A232" s="1895"/>
      <c r="B232" s="1895"/>
      <c r="C232" s="1895"/>
      <c r="D232" s="1895"/>
      <c r="E232" s="1895"/>
      <c r="F232" s="1895"/>
      <c r="G232" s="1895"/>
      <c r="H232" s="1895"/>
      <c r="I232" s="1895"/>
      <c r="J232" s="1895"/>
      <c r="K232" s="1895"/>
      <c r="L232" s="1895"/>
      <c r="M232" s="1895"/>
      <c r="N232" s="1895"/>
      <c r="O232" s="1895"/>
      <c r="P232" s="1895"/>
      <c r="Q232" s="1895"/>
      <c r="R232" s="1895"/>
      <c r="S232" s="1895"/>
      <c r="T232" s="1895"/>
      <c r="U232" s="1895"/>
      <c r="V232" s="1895"/>
      <c r="W232" s="1895"/>
      <c r="X232" s="1895"/>
      <c r="Y232" s="1895"/>
      <c r="Z232" s="1895"/>
      <c r="AA232" s="1895"/>
    </row>
    <row r="233" spans="1:27" ht="15.75" customHeight="1">
      <c r="A233" s="1895"/>
      <c r="B233" s="1895"/>
      <c r="C233" s="1895"/>
      <c r="D233" s="1895"/>
      <c r="E233" s="1895"/>
      <c r="F233" s="1895"/>
      <c r="G233" s="1895"/>
      <c r="H233" s="1895"/>
      <c r="I233" s="1895"/>
      <c r="J233" s="1895"/>
      <c r="K233" s="1895"/>
      <c r="L233" s="1895"/>
      <c r="M233" s="1895"/>
      <c r="N233" s="1895"/>
      <c r="O233" s="1895"/>
      <c r="P233" s="1895"/>
      <c r="Q233" s="1895"/>
      <c r="R233" s="1895"/>
      <c r="S233" s="1895"/>
      <c r="T233" s="1895"/>
      <c r="U233" s="1895"/>
      <c r="V233" s="1895"/>
      <c r="W233" s="1895"/>
      <c r="X233" s="1895"/>
      <c r="Y233" s="1895"/>
      <c r="Z233" s="1895"/>
      <c r="AA233" s="1895"/>
    </row>
    <row r="234" spans="1:27" ht="15.75" customHeight="1">
      <c r="A234" s="1895"/>
      <c r="B234" s="1895"/>
      <c r="C234" s="1895"/>
      <c r="D234" s="1895"/>
      <c r="E234" s="1895"/>
      <c r="F234" s="1895"/>
      <c r="G234" s="1895"/>
      <c r="H234" s="1895"/>
      <c r="I234" s="1895"/>
      <c r="J234" s="1895"/>
      <c r="K234" s="1895"/>
      <c r="L234" s="1895"/>
      <c r="M234" s="1895"/>
      <c r="N234" s="1895"/>
      <c r="O234" s="1895"/>
      <c r="P234" s="1895"/>
      <c r="Q234" s="1895"/>
      <c r="R234" s="1895"/>
      <c r="S234" s="1895"/>
      <c r="T234" s="1895"/>
      <c r="U234" s="1895"/>
      <c r="V234" s="1895"/>
      <c r="W234" s="1895"/>
      <c r="X234" s="1895"/>
      <c r="Y234" s="1895"/>
      <c r="Z234" s="1895"/>
      <c r="AA234" s="1895"/>
    </row>
    <row r="235" spans="1:27" ht="15.75" customHeight="1">
      <c r="A235" s="1895"/>
      <c r="B235" s="1895"/>
      <c r="C235" s="1895"/>
      <c r="D235" s="1895"/>
      <c r="E235" s="1895"/>
      <c r="F235" s="1895"/>
      <c r="G235" s="1895"/>
      <c r="H235" s="1895"/>
      <c r="I235" s="1895"/>
      <c r="J235" s="1895"/>
      <c r="K235" s="1895"/>
      <c r="L235" s="1895"/>
      <c r="M235" s="1895"/>
      <c r="N235" s="1895"/>
      <c r="O235" s="1895"/>
      <c r="P235" s="1895"/>
      <c r="Q235" s="1895"/>
      <c r="R235" s="1895"/>
      <c r="S235" s="1895"/>
      <c r="T235" s="1895"/>
      <c r="U235" s="1895"/>
      <c r="V235" s="1895"/>
      <c r="W235" s="1895"/>
      <c r="X235" s="1895"/>
      <c r="Y235" s="1895"/>
      <c r="Z235" s="1895"/>
      <c r="AA235" s="1895"/>
    </row>
    <row r="236" spans="1:27" ht="15.75" customHeight="1">
      <c r="A236" s="1895"/>
      <c r="B236" s="1895"/>
      <c r="C236" s="1895"/>
      <c r="D236" s="1895"/>
      <c r="E236" s="1895"/>
      <c r="F236" s="1895"/>
      <c r="G236" s="1895"/>
      <c r="H236" s="1895"/>
      <c r="I236" s="1895"/>
      <c r="J236" s="1895"/>
      <c r="K236" s="1895"/>
      <c r="L236" s="1895"/>
      <c r="M236" s="1895"/>
      <c r="N236" s="1895"/>
      <c r="O236" s="1895"/>
      <c r="P236" s="1895"/>
      <c r="Q236" s="1895"/>
      <c r="R236" s="1895"/>
      <c r="S236" s="1895"/>
      <c r="T236" s="1895"/>
      <c r="U236" s="1895"/>
      <c r="V236" s="1895"/>
      <c r="W236" s="1895"/>
      <c r="X236" s="1895"/>
      <c r="Y236" s="1895"/>
      <c r="Z236" s="1895"/>
      <c r="AA236" s="1895"/>
    </row>
    <row r="237" spans="1:27" ht="15.75" customHeight="1">
      <c r="A237" s="1895"/>
      <c r="B237" s="1895"/>
      <c r="C237" s="1895"/>
      <c r="D237" s="1895"/>
      <c r="E237" s="1895"/>
      <c r="F237" s="1895"/>
      <c r="G237" s="1895"/>
      <c r="H237" s="1895"/>
      <c r="I237" s="1895"/>
      <c r="J237" s="1895"/>
      <c r="K237" s="1895"/>
      <c r="L237" s="1895"/>
      <c r="M237" s="1895"/>
      <c r="N237" s="1895"/>
      <c r="O237" s="1895"/>
      <c r="P237" s="1895"/>
      <c r="Q237" s="1895"/>
      <c r="R237" s="1895"/>
      <c r="S237" s="1895"/>
      <c r="T237" s="1895"/>
      <c r="U237" s="1895"/>
      <c r="V237" s="1895"/>
      <c r="W237" s="1895"/>
      <c r="X237" s="1895"/>
      <c r="Y237" s="1895"/>
      <c r="Z237" s="1895"/>
      <c r="AA237" s="1895"/>
    </row>
    <row r="238" spans="1:27" ht="15.75" customHeight="1">
      <c r="A238" s="1895"/>
      <c r="B238" s="1895"/>
      <c r="C238" s="1895"/>
      <c r="D238" s="1895"/>
      <c r="E238" s="1895"/>
      <c r="F238" s="1895"/>
      <c r="G238" s="1895"/>
      <c r="H238" s="1895"/>
      <c r="I238" s="1895"/>
      <c r="J238" s="1895"/>
      <c r="K238" s="1895"/>
      <c r="L238" s="1895"/>
      <c r="M238" s="1895"/>
      <c r="N238" s="1895"/>
      <c r="O238" s="1895"/>
      <c r="P238" s="1895"/>
      <c r="Q238" s="1895"/>
      <c r="R238" s="1895"/>
      <c r="S238" s="1895"/>
      <c r="T238" s="1895"/>
      <c r="U238" s="1895"/>
      <c r="V238" s="1895"/>
      <c r="W238" s="1895"/>
      <c r="X238" s="1895"/>
      <c r="Y238" s="1895"/>
      <c r="Z238" s="1895"/>
      <c r="AA238" s="1895"/>
    </row>
    <row r="239" spans="1:27" ht="15.75" customHeight="1">
      <c r="A239" s="1895"/>
      <c r="B239" s="1895"/>
      <c r="C239" s="1895"/>
      <c r="D239" s="1895"/>
      <c r="E239" s="1895"/>
      <c r="F239" s="1895"/>
      <c r="G239" s="1895"/>
      <c r="H239" s="1895"/>
      <c r="I239" s="1895"/>
      <c r="J239" s="1895"/>
      <c r="K239" s="1895"/>
      <c r="L239" s="1895"/>
      <c r="M239" s="1895"/>
      <c r="N239" s="1895"/>
      <c r="O239" s="1895"/>
      <c r="P239" s="1895"/>
      <c r="Q239" s="1895"/>
      <c r="R239" s="1895"/>
      <c r="S239" s="1895"/>
      <c r="T239" s="1895"/>
      <c r="U239" s="1895"/>
      <c r="V239" s="1895"/>
      <c r="W239" s="1895"/>
      <c r="X239" s="1895"/>
      <c r="Y239" s="1895"/>
      <c r="Z239" s="1895"/>
      <c r="AA239" s="1895"/>
    </row>
    <row r="240" spans="1:27" ht="15.75" customHeight="1">
      <c r="A240" s="1895"/>
      <c r="B240" s="1895"/>
      <c r="C240" s="1895"/>
      <c r="D240" s="1895"/>
      <c r="E240" s="1895"/>
      <c r="F240" s="1895"/>
      <c r="G240" s="1895"/>
      <c r="H240" s="1895"/>
      <c r="I240" s="1895"/>
      <c r="J240" s="1895"/>
      <c r="K240" s="1895"/>
      <c r="L240" s="1895"/>
      <c r="M240" s="1895"/>
      <c r="N240" s="1895"/>
      <c r="O240" s="1895"/>
      <c r="P240" s="1895"/>
      <c r="Q240" s="1895"/>
      <c r="R240" s="1895"/>
      <c r="S240" s="1895"/>
      <c r="T240" s="1895"/>
      <c r="U240" s="1895"/>
      <c r="V240" s="1895"/>
      <c r="W240" s="1895"/>
      <c r="X240" s="1895"/>
      <c r="Y240" s="1895"/>
      <c r="Z240" s="1895"/>
      <c r="AA240" s="1895"/>
    </row>
    <row r="241" spans="1:27" ht="15.75" customHeight="1">
      <c r="A241" s="1895"/>
      <c r="B241" s="1895"/>
      <c r="C241" s="1895"/>
      <c r="D241" s="1895"/>
      <c r="E241" s="1895"/>
      <c r="F241" s="1895"/>
      <c r="G241" s="1895"/>
      <c r="H241" s="1895"/>
      <c r="I241" s="1895"/>
      <c r="J241" s="1895"/>
      <c r="K241" s="1895"/>
      <c r="L241" s="1895"/>
      <c r="M241" s="1895"/>
      <c r="N241" s="1895"/>
      <c r="O241" s="1895"/>
      <c r="P241" s="1895"/>
      <c r="Q241" s="1895"/>
      <c r="R241" s="1895"/>
      <c r="S241" s="1895"/>
      <c r="T241" s="1895"/>
      <c r="U241" s="1895"/>
      <c r="V241" s="1895"/>
      <c r="W241" s="1895"/>
      <c r="X241" s="1895"/>
      <c r="Y241" s="1895"/>
      <c r="Z241" s="1895"/>
      <c r="AA241" s="1895"/>
    </row>
    <row r="242" spans="1:27" ht="15.75" customHeight="1">
      <c r="A242" s="1895"/>
      <c r="B242" s="1895"/>
      <c r="C242" s="1895"/>
      <c r="D242" s="1895"/>
      <c r="E242" s="1895"/>
      <c r="F242" s="1895"/>
      <c r="G242" s="1895"/>
      <c r="H242" s="1895"/>
      <c r="I242" s="1895"/>
      <c r="J242" s="1895"/>
      <c r="K242" s="1895"/>
      <c r="L242" s="1895"/>
      <c r="M242" s="1895"/>
      <c r="N242" s="1895"/>
      <c r="O242" s="1895"/>
      <c r="P242" s="1895"/>
      <c r="Q242" s="1895"/>
      <c r="R242" s="1895"/>
      <c r="S242" s="1895"/>
      <c r="T242" s="1895"/>
      <c r="U242" s="1895"/>
      <c r="V242" s="1895"/>
      <c r="W242" s="1895"/>
      <c r="X242" s="1895"/>
      <c r="Y242" s="1895"/>
      <c r="Z242" s="1895"/>
      <c r="AA242" s="1895"/>
    </row>
    <row r="243" spans="1:27" ht="15.75" customHeight="1">
      <c r="A243" s="1895"/>
      <c r="B243" s="1895"/>
      <c r="C243" s="1895"/>
      <c r="D243" s="1895"/>
      <c r="E243" s="1895"/>
      <c r="F243" s="1895"/>
      <c r="G243" s="1895"/>
      <c r="H243" s="1895"/>
      <c r="I243" s="1895"/>
      <c r="J243" s="1895"/>
      <c r="K243" s="1895"/>
      <c r="L243" s="1895"/>
      <c r="M243" s="1895"/>
      <c r="N243" s="1895"/>
      <c r="O243" s="1895"/>
      <c r="P243" s="1895"/>
      <c r="Q243" s="1895"/>
      <c r="R243" s="1895"/>
      <c r="S243" s="1895"/>
      <c r="T243" s="1895"/>
      <c r="U243" s="1895"/>
      <c r="V243" s="1895"/>
      <c r="W243" s="1895"/>
      <c r="X243" s="1895"/>
      <c r="Y243" s="1895"/>
      <c r="Z243" s="1895"/>
      <c r="AA243" s="1895"/>
    </row>
    <row r="244" spans="1:27" ht="15.75" customHeight="1">
      <c r="A244" s="1895"/>
      <c r="B244" s="1895"/>
      <c r="C244" s="1895"/>
      <c r="D244" s="1895"/>
      <c r="E244" s="1895"/>
      <c r="F244" s="1895"/>
      <c r="G244" s="1895"/>
      <c r="H244" s="1895"/>
      <c r="I244" s="1895"/>
      <c r="J244" s="1895"/>
      <c r="K244" s="1895"/>
      <c r="L244" s="1895"/>
      <c r="M244" s="1895"/>
      <c r="N244" s="1895"/>
      <c r="O244" s="1895"/>
      <c r="P244" s="1895"/>
      <c r="Q244" s="1895"/>
      <c r="R244" s="1895"/>
      <c r="S244" s="1895"/>
      <c r="T244" s="1895"/>
      <c r="U244" s="1895"/>
      <c r="V244" s="1895"/>
      <c r="W244" s="1895"/>
      <c r="X244" s="1895"/>
      <c r="Y244" s="1895"/>
      <c r="Z244" s="1895"/>
      <c r="AA244" s="1895"/>
    </row>
    <row r="245" spans="1:27" ht="15.75" customHeight="1">
      <c r="A245" s="1895"/>
      <c r="B245" s="1895"/>
      <c r="C245" s="1895"/>
      <c r="D245" s="1895"/>
      <c r="E245" s="1895"/>
      <c r="F245" s="1895"/>
      <c r="G245" s="1895"/>
      <c r="H245" s="1895"/>
      <c r="I245" s="1895"/>
      <c r="J245" s="1895"/>
      <c r="K245" s="1895"/>
      <c r="L245" s="1895"/>
      <c r="M245" s="1895"/>
      <c r="N245" s="1895"/>
      <c r="O245" s="1895"/>
      <c r="P245" s="1895"/>
      <c r="Q245" s="1895"/>
      <c r="R245" s="1895"/>
      <c r="S245" s="1895"/>
      <c r="T245" s="1895"/>
      <c r="U245" s="1895"/>
      <c r="V245" s="1895"/>
      <c r="W245" s="1895"/>
      <c r="X245" s="1895"/>
      <c r="Y245" s="1895"/>
      <c r="Z245" s="1895"/>
      <c r="AA245" s="1895"/>
    </row>
    <row r="246" spans="1:27" ht="15.75" customHeight="1">
      <c r="A246" s="1895"/>
      <c r="B246" s="1895"/>
      <c r="C246" s="1895"/>
      <c r="D246" s="1895"/>
      <c r="E246" s="1895"/>
      <c r="F246" s="1895"/>
      <c r="G246" s="1895"/>
      <c r="H246" s="1895"/>
      <c r="I246" s="1895"/>
      <c r="J246" s="1895"/>
      <c r="K246" s="1895"/>
      <c r="L246" s="1895"/>
      <c r="M246" s="1895"/>
      <c r="N246" s="1895"/>
      <c r="O246" s="1895"/>
      <c r="P246" s="1895"/>
      <c r="Q246" s="1895"/>
      <c r="R246" s="1895"/>
      <c r="S246" s="1895"/>
      <c r="T246" s="1895"/>
      <c r="U246" s="1895"/>
      <c r="V246" s="1895"/>
      <c r="W246" s="1895"/>
      <c r="X246" s="1895"/>
      <c r="Y246" s="1895"/>
      <c r="Z246" s="1895"/>
      <c r="AA246" s="1895"/>
    </row>
    <row r="247" spans="1:27" ht="15.75" customHeight="1">
      <c r="A247" s="1895"/>
      <c r="B247" s="1895"/>
      <c r="C247" s="1895"/>
      <c r="D247" s="1895"/>
      <c r="E247" s="1895"/>
      <c r="F247" s="1895"/>
      <c r="G247" s="1895"/>
      <c r="H247" s="1895"/>
      <c r="I247" s="1895"/>
      <c r="J247" s="1895"/>
      <c r="K247" s="1895"/>
      <c r="L247" s="1895"/>
      <c r="M247" s="1895"/>
      <c r="N247" s="1895"/>
      <c r="O247" s="1895"/>
      <c r="P247" s="1895"/>
      <c r="Q247" s="1895"/>
      <c r="R247" s="1895"/>
      <c r="S247" s="1895"/>
      <c r="T247" s="1895"/>
      <c r="U247" s="1895"/>
      <c r="V247" s="1895"/>
      <c r="W247" s="1895"/>
      <c r="X247" s="1895"/>
      <c r="Y247" s="1895"/>
      <c r="Z247" s="1895"/>
      <c r="AA247" s="1895"/>
    </row>
    <row r="248" spans="1:27" ht="15.75" customHeight="1">
      <c r="A248" s="1895"/>
      <c r="B248" s="1895"/>
      <c r="C248" s="1895"/>
      <c r="D248" s="1895"/>
      <c r="E248" s="1895"/>
      <c r="F248" s="1895"/>
      <c r="G248" s="1895"/>
      <c r="H248" s="1895"/>
      <c r="I248" s="1895"/>
      <c r="J248" s="1895"/>
      <c r="K248" s="1895"/>
      <c r="L248" s="1895"/>
      <c r="M248" s="1895"/>
      <c r="N248" s="1895"/>
      <c r="O248" s="1895"/>
      <c r="P248" s="1895"/>
      <c r="Q248" s="1895"/>
      <c r="R248" s="1895"/>
      <c r="S248" s="1895"/>
      <c r="T248" s="1895"/>
      <c r="U248" s="1895"/>
      <c r="V248" s="1895"/>
      <c r="W248" s="1895"/>
      <c r="X248" s="1895"/>
      <c r="Y248" s="1895"/>
      <c r="Z248" s="1895"/>
      <c r="AA248" s="1895"/>
    </row>
    <row r="249" spans="1:27" ht="15.75" customHeight="1">
      <c r="A249" s="1895"/>
      <c r="B249" s="1895"/>
      <c r="C249" s="1895"/>
      <c r="D249" s="1895"/>
      <c r="E249" s="1895"/>
      <c r="F249" s="1895"/>
      <c r="G249" s="1895"/>
      <c r="H249" s="1895"/>
      <c r="I249" s="1895"/>
      <c r="J249" s="1895"/>
      <c r="K249" s="1895"/>
      <c r="L249" s="1895"/>
      <c r="M249" s="1895"/>
      <c r="N249" s="1895"/>
      <c r="O249" s="1895"/>
      <c r="P249" s="1895"/>
      <c r="Q249" s="1895"/>
      <c r="R249" s="1895"/>
      <c r="S249" s="1895"/>
      <c r="T249" s="1895"/>
      <c r="U249" s="1895"/>
      <c r="V249" s="1895"/>
      <c r="W249" s="1895"/>
      <c r="X249" s="1895"/>
      <c r="Y249" s="1895"/>
      <c r="Z249" s="1895"/>
      <c r="AA249" s="1895"/>
    </row>
    <row r="250" spans="1:27" ht="15.75" customHeight="1">
      <c r="A250" s="1895"/>
      <c r="B250" s="1895"/>
      <c r="C250" s="1895"/>
      <c r="D250" s="1895"/>
      <c r="E250" s="1895"/>
      <c r="F250" s="1895"/>
      <c r="G250" s="1895"/>
      <c r="H250" s="1895"/>
      <c r="I250" s="1895"/>
      <c r="J250" s="1895"/>
      <c r="K250" s="1895"/>
      <c r="L250" s="1895"/>
      <c r="M250" s="1895"/>
      <c r="N250" s="1895"/>
      <c r="O250" s="1895"/>
      <c r="P250" s="1895"/>
      <c r="Q250" s="1895"/>
      <c r="R250" s="1895"/>
      <c r="S250" s="1895"/>
      <c r="T250" s="1895"/>
      <c r="U250" s="1895"/>
      <c r="V250" s="1895"/>
      <c r="W250" s="1895"/>
      <c r="X250" s="1895"/>
      <c r="Y250" s="1895"/>
      <c r="Z250" s="1895"/>
      <c r="AA250" s="1895"/>
    </row>
    <row r="251" spans="1:27" ht="15.75" customHeight="1">
      <c r="A251" s="1895"/>
      <c r="B251" s="1895"/>
      <c r="C251" s="1895"/>
      <c r="D251" s="1895"/>
      <c r="E251" s="1895"/>
      <c r="F251" s="1895"/>
      <c r="G251" s="1895"/>
      <c r="H251" s="1895"/>
      <c r="I251" s="1895"/>
      <c r="J251" s="1895"/>
      <c r="K251" s="1895"/>
      <c r="L251" s="1895"/>
      <c r="M251" s="1895"/>
      <c r="N251" s="1895"/>
      <c r="O251" s="1895"/>
      <c r="P251" s="1895"/>
      <c r="Q251" s="1895"/>
      <c r="R251" s="1895"/>
      <c r="S251" s="1895"/>
      <c r="T251" s="1895"/>
      <c r="U251" s="1895"/>
      <c r="V251" s="1895"/>
      <c r="W251" s="1895"/>
      <c r="X251" s="1895"/>
      <c r="Y251" s="1895"/>
      <c r="Z251" s="1895"/>
      <c r="AA251" s="1895"/>
    </row>
    <row r="252" spans="1:27" ht="15.75" customHeight="1">
      <c r="A252" s="1895"/>
      <c r="B252" s="1895"/>
      <c r="C252" s="1895"/>
      <c r="D252" s="1895"/>
      <c r="E252" s="1895"/>
      <c r="F252" s="1895"/>
      <c r="G252" s="1895"/>
      <c r="H252" s="1895"/>
      <c r="I252" s="1895"/>
      <c r="J252" s="1895"/>
      <c r="K252" s="1895"/>
      <c r="L252" s="1895"/>
      <c r="M252" s="1895"/>
      <c r="N252" s="1895"/>
      <c r="O252" s="1895"/>
      <c r="P252" s="1895"/>
      <c r="Q252" s="1895"/>
      <c r="R252" s="1895"/>
      <c r="S252" s="1895"/>
      <c r="T252" s="1895"/>
      <c r="U252" s="1895"/>
      <c r="V252" s="1895"/>
      <c r="W252" s="1895"/>
      <c r="X252" s="1895"/>
      <c r="Y252" s="1895"/>
      <c r="Z252" s="1895"/>
      <c r="AA252" s="1895"/>
    </row>
    <row r="253" spans="1:27" ht="15.75" customHeight="1">
      <c r="A253" s="1895"/>
      <c r="B253" s="1895"/>
      <c r="C253" s="1895"/>
      <c r="D253" s="1895"/>
      <c r="E253" s="1895"/>
      <c r="F253" s="1895"/>
      <c r="G253" s="1895"/>
      <c r="H253" s="1895"/>
      <c r="I253" s="1895"/>
      <c r="J253" s="1895"/>
      <c r="K253" s="1895"/>
      <c r="L253" s="1895"/>
      <c r="M253" s="1895"/>
      <c r="N253" s="1895"/>
      <c r="O253" s="1895"/>
      <c r="P253" s="1895"/>
      <c r="Q253" s="1895"/>
      <c r="R253" s="1895"/>
      <c r="S253" s="1895"/>
      <c r="T253" s="1895"/>
      <c r="U253" s="1895"/>
      <c r="V253" s="1895"/>
      <c r="W253" s="1895"/>
      <c r="X253" s="1895"/>
      <c r="Y253" s="1895"/>
      <c r="Z253" s="1895"/>
      <c r="AA253" s="1895"/>
    </row>
    <row r="254" spans="1:27" ht="15.75" customHeight="1">
      <c r="A254" s="1895"/>
      <c r="B254" s="1895"/>
      <c r="C254" s="1895"/>
      <c r="D254" s="1895"/>
      <c r="E254" s="1895"/>
      <c r="F254" s="1895"/>
      <c r="G254" s="1895"/>
      <c r="H254" s="1895"/>
      <c r="I254" s="1895"/>
      <c r="J254" s="1895"/>
      <c r="K254" s="1895"/>
      <c r="L254" s="1895"/>
      <c r="M254" s="1895"/>
      <c r="N254" s="1895"/>
      <c r="O254" s="1895"/>
      <c r="P254" s="1895"/>
      <c r="Q254" s="1895"/>
      <c r="R254" s="1895"/>
      <c r="S254" s="1895"/>
      <c r="T254" s="1895"/>
      <c r="U254" s="1895"/>
      <c r="V254" s="1895"/>
      <c r="W254" s="1895"/>
      <c r="X254" s="1895"/>
      <c r="Y254" s="1895"/>
      <c r="Z254" s="1895"/>
      <c r="AA254" s="1895"/>
    </row>
    <row r="255" spans="1:27" ht="15.75" customHeight="1">
      <c r="A255" s="1895"/>
      <c r="B255" s="1895"/>
      <c r="C255" s="1895"/>
      <c r="D255" s="1895"/>
      <c r="E255" s="1895"/>
      <c r="F255" s="1895"/>
      <c r="G255" s="1895"/>
      <c r="H255" s="1895"/>
      <c r="I255" s="1895"/>
      <c r="J255" s="1895"/>
      <c r="K255" s="1895"/>
      <c r="L255" s="1895"/>
      <c r="M255" s="1895"/>
      <c r="N255" s="1895"/>
      <c r="O255" s="1895"/>
      <c r="P255" s="1895"/>
      <c r="Q255" s="1895"/>
      <c r="R255" s="1895"/>
      <c r="S255" s="1895"/>
      <c r="T255" s="1895"/>
      <c r="U255" s="1895"/>
      <c r="V255" s="1895"/>
      <c r="W255" s="1895"/>
      <c r="X255" s="1895"/>
      <c r="Y255" s="1895"/>
      <c r="Z255" s="1895"/>
      <c r="AA255" s="1895"/>
    </row>
    <row r="256" spans="1:27" ht="15.75" customHeight="1">
      <c r="A256" s="1895"/>
      <c r="B256" s="1895"/>
      <c r="C256" s="1895"/>
      <c r="D256" s="1895"/>
      <c r="E256" s="1895"/>
      <c r="F256" s="1895"/>
      <c r="G256" s="1895"/>
      <c r="H256" s="1895"/>
      <c r="I256" s="1895"/>
      <c r="J256" s="1895"/>
      <c r="K256" s="1895"/>
      <c r="L256" s="1895"/>
      <c r="M256" s="1895"/>
      <c r="N256" s="1895"/>
      <c r="O256" s="1895"/>
      <c r="P256" s="1895"/>
      <c r="Q256" s="1895"/>
      <c r="R256" s="1895"/>
      <c r="S256" s="1895"/>
      <c r="T256" s="1895"/>
      <c r="U256" s="1895"/>
      <c r="V256" s="1895"/>
      <c r="W256" s="1895"/>
      <c r="X256" s="1895"/>
      <c r="Y256" s="1895"/>
      <c r="Z256" s="1895"/>
      <c r="AA256" s="1895"/>
    </row>
    <row r="257" spans="1:27" ht="15.75" customHeight="1">
      <c r="A257" s="1895"/>
      <c r="B257" s="1895"/>
      <c r="C257" s="1895"/>
      <c r="D257" s="1895"/>
      <c r="E257" s="1895"/>
      <c r="F257" s="1895"/>
      <c r="G257" s="1895"/>
      <c r="H257" s="1895"/>
      <c r="I257" s="1895"/>
      <c r="J257" s="1895"/>
      <c r="K257" s="1895"/>
      <c r="L257" s="1895"/>
      <c r="M257" s="1895"/>
      <c r="N257" s="1895"/>
      <c r="O257" s="1895"/>
      <c r="P257" s="1895"/>
      <c r="Q257" s="1895"/>
      <c r="R257" s="1895"/>
      <c r="S257" s="1895"/>
      <c r="T257" s="1895"/>
      <c r="U257" s="1895"/>
      <c r="V257" s="1895"/>
      <c r="W257" s="1895"/>
      <c r="X257" s="1895"/>
      <c r="Y257" s="1895"/>
      <c r="Z257" s="1895"/>
      <c r="AA257" s="1895"/>
    </row>
    <row r="258" spans="1:27" ht="15.75" customHeight="1">
      <c r="A258" s="1895"/>
      <c r="B258" s="1895"/>
      <c r="C258" s="1895"/>
      <c r="D258" s="1895"/>
      <c r="E258" s="1895"/>
      <c r="F258" s="1895"/>
      <c r="G258" s="1895"/>
      <c r="H258" s="1895"/>
      <c r="I258" s="1895"/>
      <c r="J258" s="1895"/>
      <c r="K258" s="1895"/>
      <c r="L258" s="1895"/>
      <c r="M258" s="1895"/>
      <c r="N258" s="1895"/>
      <c r="O258" s="1895"/>
      <c r="P258" s="1895"/>
      <c r="Q258" s="1895"/>
      <c r="R258" s="1895"/>
      <c r="S258" s="1895"/>
      <c r="T258" s="1895"/>
      <c r="U258" s="1895"/>
      <c r="V258" s="1895"/>
      <c r="W258" s="1895"/>
      <c r="X258" s="1895"/>
      <c r="Y258" s="1895"/>
      <c r="Z258" s="1895"/>
      <c r="AA258" s="1895"/>
    </row>
    <row r="259" spans="1:27" ht="15.75" customHeight="1">
      <c r="A259" s="1895"/>
      <c r="B259" s="1895"/>
      <c r="C259" s="1895"/>
      <c r="D259" s="1895"/>
      <c r="E259" s="1895"/>
      <c r="F259" s="1895"/>
      <c r="G259" s="1895"/>
      <c r="H259" s="1895"/>
      <c r="I259" s="1895"/>
      <c r="J259" s="1895"/>
      <c r="K259" s="1895"/>
      <c r="L259" s="1895"/>
      <c r="M259" s="1895"/>
      <c r="N259" s="1895"/>
      <c r="O259" s="1895"/>
      <c r="P259" s="1895"/>
      <c r="Q259" s="1895"/>
      <c r="R259" s="1895"/>
      <c r="S259" s="1895"/>
      <c r="T259" s="1895"/>
      <c r="U259" s="1895"/>
      <c r="V259" s="1895"/>
      <c r="W259" s="1895"/>
      <c r="X259" s="1895"/>
      <c r="Y259" s="1895"/>
      <c r="Z259" s="1895"/>
      <c r="AA259" s="1895"/>
    </row>
    <row r="260" spans="1:27" ht="15.75" customHeight="1">
      <c r="A260" s="1895"/>
      <c r="B260" s="1895"/>
      <c r="C260" s="1895"/>
      <c r="D260" s="1895"/>
      <c r="E260" s="1895"/>
      <c r="F260" s="1895"/>
      <c r="G260" s="1895"/>
      <c r="H260" s="1895"/>
      <c r="I260" s="1895"/>
      <c r="J260" s="1895"/>
      <c r="K260" s="1895"/>
      <c r="L260" s="1895"/>
      <c r="M260" s="1895"/>
      <c r="N260" s="1895"/>
      <c r="O260" s="1895"/>
      <c r="P260" s="1895"/>
      <c r="Q260" s="1895"/>
      <c r="R260" s="1895"/>
      <c r="S260" s="1895"/>
      <c r="T260" s="1895"/>
      <c r="U260" s="1895"/>
      <c r="V260" s="1895"/>
      <c r="W260" s="1895"/>
      <c r="X260" s="1895"/>
      <c r="Y260" s="1895"/>
      <c r="Z260" s="1895"/>
      <c r="AA260" s="1895"/>
    </row>
    <row r="261" spans="1:27" ht="15.75" customHeight="1">
      <c r="A261" s="1895"/>
      <c r="B261" s="1895"/>
      <c r="C261" s="1895"/>
      <c r="D261" s="1895"/>
      <c r="E261" s="1895"/>
      <c r="F261" s="1895"/>
      <c r="G261" s="1895"/>
      <c r="H261" s="1895"/>
      <c r="I261" s="1895"/>
      <c r="J261" s="1895"/>
      <c r="K261" s="1895"/>
      <c r="L261" s="1895"/>
      <c r="M261" s="1895"/>
      <c r="N261" s="1895"/>
      <c r="O261" s="1895"/>
      <c r="P261" s="1895"/>
      <c r="Q261" s="1895"/>
      <c r="R261" s="1895"/>
      <c r="S261" s="1895"/>
      <c r="T261" s="1895"/>
      <c r="U261" s="1895"/>
      <c r="V261" s="1895"/>
      <c r="W261" s="1895"/>
      <c r="X261" s="1895"/>
      <c r="Y261" s="1895"/>
      <c r="Z261" s="1895"/>
      <c r="AA261" s="1895"/>
    </row>
    <row r="262" spans="1:27" ht="15.75" customHeight="1">
      <c r="A262" s="1895"/>
      <c r="B262" s="1895"/>
      <c r="C262" s="1895"/>
      <c r="D262" s="1895"/>
      <c r="E262" s="1895"/>
      <c r="F262" s="1895"/>
      <c r="G262" s="1895"/>
      <c r="H262" s="1895"/>
      <c r="I262" s="1895"/>
      <c r="J262" s="1895"/>
      <c r="K262" s="1895"/>
      <c r="L262" s="1895"/>
      <c r="M262" s="1895"/>
      <c r="N262" s="1895"/>
      <c r="O262" s="1895"/>
      <c r="P262" s="1895"/>
      <c r="Q262" s="1895"/>
      <c r="R262" s="1895"/>
      <c r="S262" s="1895"/>
      <c r="T262" s="1895"/>
      <c r="U262" s="1895"/>
      <c r="V262" s="1895"/>
      <c r="W262" s="1895"/>
      <c r="X262" s="1895"/>
      <c r="Y262" s="1895"/>
      <c r="Z262" s="1895"/>
      <c r="AA262" s="1895"/>
    </row>
    <row r="263" spans="1:27" ht="15.75" customHeight="1">
      <c r="A263" s="1895"/>
      <c r="B263" s="1895"/>
      <c r="C263" s="1895"/>
      <c r="D263" s="1895"/>
      <c r="E263" s="1895"/>
      <c r="F263" s="1895"/>
      <c r="G263" s="1895"/>
      <c r="H263" s="1895"/>
      <c r="I263" s="1895"/>
      <c r="J263" s="1895"/>
      <c r="K263" s="1895"/>
      <c r="L263" s="1895"/>
      <c r="M263" s="1895"/>
      <c r="N263" s="1895"/>
      <c r="O263" s="1895"/>
      <c r="P263" s="1895"/>
      <c r="Q263" s="1895"/>
      <c r="R263" s="1895"/>
      <c r="S263" s="1895"/>
      <c r="T263" s="1895"/>
      <c r="U263" s="1895"/>
      <c r="V263" s="1895"/>
      <c r="W263" s="1895"/>
      <c r="X263" s="1895"/>
      <c r="Y263" s="1895"/>
      <c r="Z263" s="1895"/>
      <c r="AA263" s="1895"/>
    </row>
    <row r="264" spans="1:27" ht="15.75" customHeight="1">
      <c r="A264" s="1895"/>
      <c r="B264" s="1895"/>
      <c r="C264" s="1895"/>
      <c r="D264" s="1895"/>
      <c r="E264" s="1895"/>
      <c r="F264" s="1895"/>
      <c r="G264" s="1895"/>
      <c r="H264" s="1895"/>
      <c r="I264" s="1895"/>
      <c r="J264" s="1895"/>
      <c r="K264" s="1895"/>
      <c r="L264" s="1895"/>
      <c r="M264" s="1895"/>
      <c r="N264" s="1895"/>
      <c r="O264" s="1895"/>
      <c r="P264" s="1895"/>
      <c r="Q264" s="1895"/>
      <c r="R264" s="1895"/>
      <c r="S264" s="1895"/>
      <c r="T264" s="1895"/>
      <c r="U264" s="1895"/>
      <c r="V264" s="1895"/>
      <c r="W264" s="1895"/>
      <c r="X264" s="1895"/>
      <c r="Y264" s="1895"/>
      <c r="Z264" s="1895"/>
      <c r="AA264" s="1895"/>
    </row>
    <row r="265" spans="1:27" ht="15.75" customHeight="1">
      <c r="A265" s="1895"/>
      <c r="B265" s="1895"/>
      <c r="C265" s="1895"/>
      <c r="D265" s="1895"/>
      <c r="E265" s="1895"/>
      <c r="F265" s="1895"/>
      <c r="G265" s="1895"/>
      <c r="H265" s="1895"/>
      <c r="I265" s="1895"/>
      <c r="J265" s="1895"/>
      <c r="K265" s="1895"/>
      <c r="L265" s="1895"/>
      <c r="M265" s="1895"/>
      <c r="N265" s="1895"/>
      <c r="O265" s="1895"/>
      <c r="P265" s="1895"/>
      <c r="Q265" s="1895"/>
      <c r="R265" s="1895"/>
      <c r="S265" s="1895"/>
      <c r="T265" s="1895"/>
      <c r="U265" s="1895"/>
      <c r="V265" s="1895"/>
      <c r="W265" s="1895"/>
      <c r="X265" s="1895"/>
      <c r="Y265" s="1895"/>
      <c r="Z265" s="1895"/>
      <c r="AA265" s="1895"/>
    </row>
    <row r="266" spans="1:27" ht="15.75" customHeight="1">
      <c r="A266" s="1895"/>
      <c r="B266" s="1895"/>
      <c r="C266" s="1895"/>
      <c r="D266" s="1895"/>
      <c r="E266" s="1895"/>
      <c r="F266" s="1895"/>
      <c r="G266" s="1895"/>
      <c r="H266" s="1895"/>
      <c r="I266" s="1895"/>
      <c r="J266" s="1895"/>
      <c r="K266" s="1895"/>
      <c r="L266" s="1895"/>
      <c r="M266" s="1895"/>
      <c r="N266" s="1895"/>
      <c r="O266" s="1895"/>
      <c r="P266" s="1895"/>
      <c r="Q266" s="1895"/>
      <c r="R266" s="1895"/>
      <c r="S266" s="1895"/>
      <c r="T266" s="1895"/>
      <c r="U266" s="1895"/>
      <c r="V266" s="1895"/>
      <c r="W266" s="1895"/>
      <c r="X266" s="1895"/>
      <c r="Y266" s="1895"/>
      <c r="Z266" s="1895"/>
      <c r="AA266" s="1895"/>
    </row>
    <row r="267" spans="1:27" ht="15.75" customHeight="1">
      <c r="A267" s="1895"/>
      <c r="B267" s="1895"/>
      <c r="C267" s="1895"/>
      <c r="D267" s="1895"/>
      <c r="E267" s="1895"/>
      <c r="F267" s="1895"/>
      <c r="G267" s="1895"/>
      <c r="H267" s="1895"/>
      <c r="I267" s="1895"/>
      <c r="J267" s="1895"/>
      <c r="K267" s="1895"/>
      <c r="L267" s="1895"/>
      <c r="M267" s="1895"/>
      <c r="N267" s="1895"/>
      <c r="O267" s="1895"/>
      <c r="P267" s="1895"/>
      <c r="Q267" s="1895"/>
      <c r="R267" s="1895"/>
      <c r="S267" s="1895"/>
      <c r="T267" s="1895"/>
      <c r="U267" s="1895"/>
      <c r="V267" s="1895"/>
      <c r="W267" s="1895"/>
      <c r="X267" s="1895"/>
      <c r="Y267" s="1895"/>
      <c r="Z267" s="1895"/>
      <c r="AA267" s="1895"/>
    </row>
    <row r="268" spans="1:27" ht="15.75" customHeight="1">
      <c r="A268" s="1895"/>
      <c r="B268" s="1895"/>
      <c r="C268" s="1895"/>
      <c r="D268" s="1895"/>
      <c r="E268" s="1895"/>
      <c r="F268" s="1895"/>
      <c r="G268" s="1895"/>
      <c r="H268" s="1895"/>
      <c r="I268" s="1895"/>
      <c r="J268" s="1895"/>
      <c r="K268" s="1895"/>
      <c r="L268" s="1895"/>
      <c r="M268" s="1895"/>
      <c r="N268" s="1895"/>
      <c r="O268" s="1895"/>
      <c r="P268" s="1895"/>
      <c r="Q268" s="1895"/>
      <c r="R268" s="1895"/>
      <c r="S268" s="1895"/>
      <c r="T268" s="1895"/>
      <c r="U268" s="1895"/>
      <c r="V268" s="1895"/>
      <c r="W268" s="1895"/>
      <c r="X268" s="1895"/>
      <c r="Y268" s="1895"/>
      <c r="Z268" s="1895"/>
      <c r="AA268" s="1895"/>
    </row>
    <row r="269" spans="1:27" ht="15.75" customHeight="1">
      <c r="A269" s="1895"/>
      <c r="B269" s="1895"/>
      <c r="C269" s="1895"/>
      <c r="D269" s="1895"/>
      <c r="E269" s="1895"/>
      <c r="F269" s="1895"/>
      <c r="G269" s="1895"/>
      <c r="H269" s="1895"/>
      <c r="I269" s="1895"/>
      <c r="J269" s="1895"/>
      <c r="K269" s="1895"/>
      <c r="L269" s="1895"/>
      <c r="M269" s="1895"/>
      <c r="N269" s="1895"/>
      <c r="O269" s="1895"/>
      <c r="P269" s="1895"/>
      <c r="Q269" s="1895"/>
      <c r="R269" s="1895"/>
      <c r="S269" s="1895"/>
      <c r="T269" s="1895"/>
      <c r="U269" s="1895"/>
      <c r="V269" s="1895"/>
      <c r="W269" s="1895"/>
      <c r="X269" s="1895"/>
      <c r="Y269" s="1895"/>
      <c r="Z269" s="1895"/>
      <c r="AA269" s="1895"/>
    </row>
    <row r="270" spans="1:27" ht="15.75" customHeight="1">
      <c r="A270" s="1895"/>
      <c r="B270" s="1895"/>
      <c r="C270" s="1895"/>
      <c r="D270" s="1895"/>
      <c r="E270" s="1895"/>
      <c r="F270" s="1895"/>
      <c r="G270" s="1895"/>
      <c r="H270" s="1895"/>
      <c r="I270" s="1895"/>
      <c r="J270" s="1895"/>
      <c r="K270" s="1895"/>
      <c r="L270" s="1895"/>
      <c r="M270" s="1895"/>
      <c r="N270" s="1895"/>
      <c r="O270" s="1895"/>
      <c r="P270" s="1895"/>
      <c r="Q270" s="1895"/>
      <c r="R270" s="1895"/>
      <c r="S270" s="1895"/>
      <c r="T270" s="1895"/>
      <c r="U270" s="1895"/>
      <c r="V270" s="1895"/>
      <c r="W270" s="1895"/>
      <c r="X270" s="1895"/>
      <c r="Y270" s="1895"/>
      <c r="Z270" s="1895"/>
      <c r="AA270" s="1895"/>
    </row>
    <row r="271" spans="1:27" ht="15.75" customHeight="1">
      <c r="A271" s="1895"/>
      <c r="B271" s="1895"/>
      <c r="C271" s="1895"/>
      <c r="D271" s="1895"/>
      <c r="E271" s="1895"/>
      <c r="F271" s="1895"/>
      <c r="G271" s="1895"/>
      <c r="H271" s="1895"/>
      <c r="I271" s="1895"/>
      <c r="J271" s="1895"/>
      <c r="K271" s="1895"/>
      <c r="L271" s="1895"/>
      <c r="M271" s="1895"/>
      <c r="N271" s="1895"/>
      <c r="O271" s="1895"/>
      <c r="P271" s="1895"/>
      <c r="Q271" s="1895"/>
      <c r="R271" s="1895"/>
      <c r="S271" s="1895"/>
      <c r="T271" s="1895"/>
      <c r="U271" s="1895"/>
      <c r="V271" s="1895"/>
      <c r="W271" s="1895"/>
      <c r="X271" s="1895"/>
      <c r="Y271" s="1895"/>
      <c r="Z271" s="1895"/>
      <c r="AA271" s="1895"/>
    </row>
    <row r="272" spans="1:27" ht="15.75" customHeight="1">
      <c r="A272" s="1895"/>
      <c r="B272" s="1895"/>
      <c r="C272" s="1895"/>
      <c r="D272" s="1895"/>
      <c r="E272" s="1895"/>
      <c r="F272" s="1895"/>
      <c r="G272" s="1895"/>
      <c r="H272" s="1895"/>
      <c r="I272" s="1895"/>
      <c r="J272" s="1895"/>
      <c r="K272" s="1895"/>
      <c r="L272" s="1895"/>
      <c r="M272" s="1895"/>
      <c r="N272" s="1895"/>
      <c r="O272" s="1895"/>
      <c r="P272" s="1895"/>
      <c r="Q272" s="1895"/>
      <c r="R272" s="1895"/>
      <c r="S272" s="1895"/>
      <c r="T272" s="1895"/>
      <c r="U272" s="1895"/>
      <c r="V272" s="1895"/>
      <c r="W272" s="1895"/>
      <c r="X272" s="1895"/>
      <c r="Y272" s="1895"/>
      <c r="Z272" s="1895"/>
      <c r="AA272" s="1895"/>
    </row>
    <row r="273" spans="1:27" ht="15.75" customHeight="1">
      <c r="A273" s="1895"/>
      <c r="B273" s="1895"/>
      <c r="C273" s="1895"/>
      <c r="D273" s="1895"/>
      <c r="E273" s="1895"/>
      <c r="F273" s="1895"/>
      <c r="G273" s="1895"/>
      <c r="H273" s="1895"/>
      <c r="I273" s="1895"/>
      <c r="J273" s="1895"/>
      <c r="K273" s="1895"/>
      <c r="L273" s="1895"/>
      <c r="M273" s="1895"/>
      <c r="N273" s="1895"/>
      <c r="O273" s="1895"/>
      <c r="P273" s="1895"/>
      <c r="Q273" s="1895"/>
      <c r="R273" s="1895"/>
      <c r="S273" s="1895"/>
      <c r="T273" s="1895"/>
      <c r="U273" s="1895"/>
      <c r="V273" s="1895"/>
      <c r="W273" s="1895"/>
      <c r="X273" s="1895"/>
      <c r="Y273" s="1895"/>
      <c r="Z273" s="1895"/>
      <c r="AA273" s="1895"/>
    </row>
    <row r="274" spans="1:27" ht="15.75" customHeight="1">
      <c r="A274" s="1895"/>
      <c r="B274" s="1895"/>
      <c r="C274" s="1895"/>
      <c r="D274" s="1895"/>
      <c r="E274" s="1895"/>
      <c r="F274" s="1895"/>
      <c r="G274" s="1895"/>
      <c r="H274" s="1895"/>
      <c r="I274" s="1895"/>
      <c r="J274" s="1895"/>
      <c r="K274" s="1895"/>
      <c r="L274" s="1895"/>
      <c r="M274" s="1895"/>
      <c r="N274" s="1895"/>
      <c r="O274" s="1895"/>
      <c r="P274" s="1895"/>
      <c r="Q274" s="1895"/>
      <c r="R274" s="1895"/>
      <c r="S274" s="1895"/>
      <c r="T274" s="1895"/>
      <c r="U274" s="1895"/>
      <c r="V274" s="1895"/>
      <c r="W274" s="1895"/>
      <c r="X274" s="1895"/>
      <c r="Y274" s="1895"/>
      <c r="Z274" s="1895"/>
      <c r="AA274" s="1895"/>
    </row>
    <row r="275" spans="1:27" ht="15.75" customHeight="1">
      <c r="A275" s="1895"/>
      <c r="B275" s="1895"/>
      <c r="C275" s="1895"/>
      <c r="D275" s="1895"/>
      <c r="E275" s="1895"/>
      <c r="F275" s="1895"/>
      <c r="G275" s="1895"/>
      <c r="H275" s="1895"/>
      <c r="I275" s="1895"/>
      <c r="J275" s="1895"/>
      <c r="K275" s="1895"/>
      <c r="L275" s="1895"/>
      <c r="M275" s="1895"/>
      <c r="N275" s="1895"/>
      <c r="O275" s="1895"/>
      <c r="P275" s="1895"/>
      <c r="Q275" s="1895"/>
      <c r="R275" s="1895"/>
      <c r="S275" s="1895"/>
      <c r="T275" s="1895"/>
      <c r="U275" s="1895"/>
      <c r="V275" s="1895"/>
      <c r="W275" s="1895"/>
      <c r="X275" s="1895"/>
      <c r="Y275" s="1895"/>
      <c r="Z275" s="1895"/>
      <c r="AA275" s="1895"/>
    </row>
    <row r="276" spans="1:27" ht="15.75" customHeight="1">
      <c r="A276" s="1895"/>
      <c r="B276" s="1895"/>
      <c r="C276" s="1895"/>
      <c r="D276" s="1895"/>
      <c r="E276" s="1895"/>
      <c r="F276" s="1895"/>
      <c r="G276" s="1895"/>
      <c r="H276" s="1895"/>
      <c r="I276" s="1895"/>
      <c r="J276" s="1895"/>
      <c r="K276" s="1895"/>
      <c r="L276" s="1895"/>
      <c r="M276" s="1895"/>
      <c r="N276" s="1895"/>
      <c r="O276" s="1895"/>
      <c r="P276" s="1895"/>
      <c r="Q276" s="1895"/>
      <c r="R276" s="1895"/>
      <c r="S276" s="1895"/>
      <c r="T276" s="1895"/>
      <c r="U276" s="1895"/>
      <c r="V276" s="1895"/>
      <c r="W276" s="1895"/>
      <c r="X276" s="1895"/>
      <c r="Y276" s="1895"/>
      <c r="Z276" s="1895"/>
      <c r="AA276" s="1895"/>
    </row>
    <row r="277" spans="1:27" ht="15.75" customHeight="1">
      <c r="A277" s="1895"/>
      <c r="B277" s="1895"/>
      <c r="C277" s="1895"/>
      <c r="D277" s="1895"/>
      <c r="E277" s="1895"/>
      <c r="F277" s="1895"/>
      <c r="G277" s="1895"/>
      <c r="H277" s="1895"/>
      <c r="I277" s="1895"/>
      <c r="J277" s="1895"/>
      <c r="K277" s="1895"/>
      <c r="L277" s="1895"/>
      <c r="M277" s="1895"/>
      <c r="N277" s="1895"/>
      <c r="O277" s="1895"/>
      <c r="P277" s="1895"/>
      <c r="Q277" s="1895"/>
      <c r="R277" s="1895"/>
      <c r="S277" s="1895"/>
      <c r="T277" s="1895"/>
      <c r="U277" s="1895"/>
      <c r="V277" s="1895"/>
      <c r="W277" s="1895"/>
      <c r="X277" s="1895"/>
      <c r="Y277" s="1895"/>
      <c r="Z277" s="1895"/>
      <c r="AA277" s="1895"/>
    </row>
    <row r="278" spans="1:27" ht="15.75" customHeight="1">
      <c r="A278" s="1895"/>
      <c r="B278" s="1895"/>
      <c r="C278" s="1895"/>
      <c r="D278" s="1895"/>
      <c r="E278" s="1895"/>
      <c r="F278" s="1895"/>
      <c r="G278" s="1895"/>
      <c r="H278" s="1895"/>
      <c r="I278" s="1895"/>
      <c r="J278" s="1895"/>
      <c r="K278" s="1895"/>
      <c r="L278" s="1895"/>
      <c r="M278" s="1895"/>
      <c r="N278" s="1895"/>
      <c r="O278" s="1895"/>
      <c r="P278" s="1895"/>
      <c r="Q278" s="1895"/>
      <c r="R278" s="1895"/>
      <c r="S278" s="1895"/>
      <c r="T278" s="1895"/>
      <c r="U278" s="1895"/>
      <c r="V278" s="1895"/>
      <c r="W278" s="1895"/>
      <c r="X278" s="1895"/>
      <c r="Y278" s="1895"/>
      <c r="Z278" s="1895"/>
      <c r="AA278" s="1895"/>
    </row>
    <row r="279" spans="1:27" ht="15.75" customHeight="1">
      <c r="A279" s="1895"/>
      <c r="B279" s="1895"/>
      <c r="C279" s="1895"/>
      <c r="D279" s="1895"/>
      <c r="E279" s="1895"/>
      <c r="F279" s="1895"/>
      <c r="G279" s="1895"/>
      <c r="H279" s="1895"/>
      <c r="I279" s="1895"/>
      <c r="J279" s="1895"/>
      <c r="K279" s="1895"/>
      <c r="L279" s="1895"/>
      <c r="M279" s="1895"/>
      <c r="N279" s="1895"/>
      <c r="O279" s="1895"/>
      <c r="P279" s="1895"/>
      <c r="Q279" s="1895"/>
      <c r="R279" s="1895"/>
      <c r="S279" s="1895"/>
      <c r="T279" s="1895"/>
      <c r="U279" s="1895"/>
      <c r="V279" s="1895"/>
      <c r="W279" s="1895"/>
      <c r="X279" s="1895"/>
      <c r="Y279" s="1895"/>
      <c r="Z279" s="1895"/>
      <c r="AA279" s="1895"/>
    </row>
    <row r="280" spans="1:27" ht="15.75" customHeight="1">
      <c r="A280" s="1895"/>
      <c r="B280" s="1895"/>
      <c r="C280" s="1895"/>
      <c r="D280" s="1895"/>
      <c r="E280" s="1895"/>
      <c r="F280" s="1895"/>
      <c r="G280" s="1895"/>
      <c r="H280" s="1895"/>
      <c r="I280" s="1895"/>
      <c r="J280" s="1895"/>
      <c r="K280" s="1895"/>
      <c r="L280" s="1895"/>
      <c r="M280" s="1895"/>
      <c r="N280" s="1895"/>
      <c r="O280" s="1895"/>
      <c r="P280" s="1895"/>
      <c r="Q280" s="1895"/>
      <c r="R280" s="1895"/>
      <c r="S280" s="1895"/>
      <c r="T280" s="1895"/>
      <c r="U280" s="1895"/>
      <c r="V280" s="1895"/>
      <c r="W280" s="1895"/>
      <c r="X280" s="1895"/>
      <c r="Y280" s="1895"/>
      <c r="Z280" s="1895"/>
      <c r="AA280" s="1895"/>
    </row>
    <row r="281" spans="1:27" ht="15.75" customHeight="1">
      <c r="A281" s="1895"/>
      <c r="B281" s="1895"/>
      <c r="C281" s="1895"/>
      <c r="D281" s="1895"/>
      <c r="E281" s="1895"/>
      <c r="F281" s="1895"/>
      <c r="G281" s="1895"/>
      <c r="H281" s="1895"/>
      <c r="I281" s="1895"/>
      <c r="J281" s="1895"/>
      <c r="K281" s="1895"/>
      <c r="L281" s="1895"/>
      <c r="M281" s="1895"/>
      <c r="N281" s="1895"/>
      <c r="O281" s="1895"/>
      <c r="P281" s="1895"/>
      <c r="Q281" s="1895"/>
      <c r="R281" s="1895"/>
      <c r="S281" s="1895"/>
      <c r="T281" s="1895"/>
      <c r="U281" s="1895"/>
      <c r="V281" s="1895"/>
      <c r="W281" s="1895"/>
      <c r="X281" s="1895"/>
      <c r="Y281" s="1895"/>
      <c r="Z281" s="1895"/>
      <c r="AA281" s="1895"/>
    </row>
    <row r="282" spans="1:27" ht="15.75" customHeight="1">
      <c r="A282" s="1895"/>
      <c r="B282" s="1895"/>
      <c r="C282" s="1895"/>
      <c r="D282" s="1895"/>
      <c r="E282" s="1895"/>
      <c r="F282" s="1895"/>
      <c r="G282" s="1895"/>
      <c r="H282" s="1895"/>
      <c r="I282" s="1895"/>
      <c r="J282" s="1895"/>
      <c r="K282" s="1895"/>
      <c r="L282" s="1895"/>
      <c r="M282" s="1895"/>
      <c r="N282" s="1895"/>
      <c r="O282" s="1895"/>
      <c r="P282" s="1895"/>
      <c r="Q282" s="1895"/>
      <c r="R282" s="1895"/>
      <c r="S282" s="1895"/>
      <c r="T282" s="1895"/>
      <c r="U282" s="1895"/>
      <c r="V282" s="1895"/>
      <c r="W282" s="1895"/>
      <c r="X282" s="1895"/>
      <c r="Y282" s="1895"/>
      <c r="Z282" s="1895"/>
      <c r="AA282" s="1895"/>
    </row>
    <row r="283" spans="1:27" ht="15.75" customHeight="1">
      <c r="A283" s="1895"/>
      <c r="B283" s="1895"/>
      <c r="C283" s="1895"/>
      <c r="D283" s="1895"/>
      <c r="E283" s="1895"/>
      <c r="F283" s="1895"/>
      <c r="G283" s="1895"/>
      <c r="H283" s="1895"/>
      <c r="I283" s="1895"/>
      <c r="J283" s="1895"/>
      <c r="K283" s="1895"/>
      <c r="L283" s="1895"/>
      <c r="M283" s="1895"/>
      <c r="N283" s="1895"/>
      <c r="O283" s="1895"/>
      <c r="P283" s="1895"/>
      <c r="Q283" s="1895"/>
      <c r="R283" s="1895"/>
      <c r="S283" s="1895"/>
      <c r="T283" s="1895"/>
      <c r="U283" s="1895"/>
      <c r="V283" s="1895"/>
      <c r="W283" s="1895"/>
      <c r="X283" s="1895"/>
      <c r="Y283" s="1895"/>
      <c r="Z283" s="1895"/>
      <c r="AA283" s="1895"/>
    </row>
    <row r="284" spans="1:27" ht="15.75" customHeight="1">
      <c r="A284" s="1895"/>
      <c r="B284" s="1895"/>
      <c r="C284" s="1895"/>
      <c r="D284" s="1895"/>
      <c r="E284" s="1895"/>
      <c r="F284" s="1895"/>
      <c r="G284" s="1895"/>
      <c r="H284" s="1895"/>
      <c r="I284" s="1895"/>
      <c r="J284" s="1895"/>
      <c r="K284" s="1895"/>
      <c r="L284" s="1895"/>
      <c r="M284" s="1895"/>
      <c r="N284" s="1895"/>
      <c r="O284" s="1895"/>
      <c r="P284" s="1895"/>
      <c r="Q284" s="1895"/>
      <c r="R284" s="1895"/>
      <c r="S284" s="1895"/>
      <c r="T284" s="1895"/>
      <c r="U284" s="1895"/>
      <c r="V284" s="1895"/>
      <c r="W284" s="1895"/>
      <c r="X284" s="1895"/>
      <c r="Y284" s="1895"/>
      <c r="Z284" s="1895"/>
      <c r="AA284" s="1895"/>
    </row>
    <row r="285" spans="1:27" ht="15.75" customHeight="1">
      <c r="A285" s="1895"/>
      <c r="B285" s="1895"/>
      <c r="C285" s="1895"/>
      <c r="D285" s="1895"/>
      <c r="E285" s="1895"/>
      <c r="F285" s="1895"/>
      <c r="G285" s="1895"/>
      <c r="H285" s="1895"/>
      <c r="I285" s="1895"/>
      <c r="J285" s="1895"/>
      <c r="K285" s="1895"/>
      <c r="L285" s="1895"/>
      <c r="M285" s="1895"/>
      <c r="N285" s="1895"/>
      <c r="O285" s="1895"/>
      <c r="P285" s="1895"/>
      <c r="Q285" s="1895"/>
      <c r="R285" s="1895"/>
      <c r="S285" s="1895"/>
      <c r="T285" s="1895"/>
      <c r="U285" s="1895"/>
      <c r="V285" s="1895"/>
      <c r="W285" s="1895"/>
      <c r="X285" s="1895"/>
      <c r="Y285" s="1895"/>
      <c r="Z285" s="1895"/>
      <c r="AA285" s="1895"/>
    </row>
    <row r="286" spans="1:27" ht="15.75" customHeight="1">
      <c r="A286" s="1895"/>
      <c r="B286" s="1895"/>
      <c r="C286" s="1895"/>
      <c r="D286" s="1895"/>
      <c r="E286" s="1895"/>
      <c r="F286" s="1895"/>
      <c r="G286" s="1895"/>
      <c r="H286" s="1895"/>
      <c r="I286" s="1895"/>
      <c r="J286" s="1895"/>
      <c r="K286" s="1895"/>
      <c r="L286" s="1895"/>
      <c r="M286" s="1895"/>
      <c r="N286" s="1895"/>
      <c r="O286" s="1895"/>
      <c r="P286" s="1895"/>
      <c r="Q286" s="1895"/>
      <c r="R286" s="1895"/>
      <c r="S286" s="1895"/>
      <c r="T286" s="1895"/>
      <c r="U286" s="1895"/>
      <c r="V286" s="1895"/>
      <c r="W286" s="1895"/>
      <c r="X286" s="1895"/>
      <c r="Y286" s="1895"/>
      <c r="Z286" s="1895"/>
      <c r="AA286" s="1895"/>
    </row>
    <row r="287" spans="1:27" ht="15.75" customHeight="1">
      <c r="A287" s="1895"/>
      <c r="B287" s="1895"/>
      <c r="C287" s="1895"/>
      <c r="D287" s="1895"/>
      <c r="E287" s="1895"/>
      <c r="F287" s="1895"/>
      <c r="G287" s="1895"/>
      <c r="H287" s="1895"/>
      <c r="I287" s="1895"/>
      <c r="J287" s="1895"/>
      <c r="K287" s="1895"/>
      <c r="L287" s="1895"/>
      <c r="M287" s="1895"/>
      <c r="N287" s="1895"/>
      <c r="O287" s="1895"/>
      <c r="P287" s="1895"/>
      <c r="Q287" s="1895"/>
      <c r="R287" s="1895"/>
      <c r="S287" s="1895"/>
      <c r="T287" s="1895"/>
      <c r="U287" s="1895"/>
      <c r="V287" s="1895"/>
      <c r="W287" s="1895"/>
      <c r="X287" s="1895"/>
      <c r="Y287" s="1895"/>
      <c r="Z287" s="1895"/>
      <c r="AA287" s="1895"/>
    </row>
    <row r="288" spans="1:27" ht="15.75" customHeight="1">
      <c r="A288" s="1895"/>
      <c r="B288" s="1895"/>
      <c r="C288" s="1895"/>
      <c r="D288" s="1895"/>
      <c r="E288" s="1895"/>
      <c r="F288" s="1895"/>
      <c r="G288" s="1895"/>
      <c r="H288" s="1895"/>
      <c r="I288" s="1895"/>
      <c r="J288" s="1895"/>
      <c r="K288" s="1895"/>
      <c r="L288" s="1895"/>
      <c r="M288" s="1895"/>
      <c r="N288" s="1895"/>
      <c r="O288" s="1895"/>
      <c r="P288" s="1895"/>
      <c r="Q288" s="1895"/>
      <c r="R288" s="1895"/>
      <c r="S288" s="1895"/>
      <c r="T288" s="1895"/>
      <c r="U288" s="1895"/>
      <c r="V288" s="1895"/>
      <c r="W288" s="1895"/>
      <c r="X288" s="1895"/>
      <c r="Y288" s="1895"/>
      <c r="Z288" s="1895"/>
      <c r="AA288" s="1895"/>
    </row>
    <row r="289" spans="1:27" ht="15.75" customHeight="1">
      <c r="A289" s="1895"/>
      <c r="B289" s="1895"/>
      <c r="C289" s="1895"/>
      <c r="D289" s="1895"/>
      <c r="E289" s="1895"/>
      <c r="F289" s="1895"/>
      <c r="G289" s="1895"/>
      <c r="H289" s="1895"/>
      <c r="I289" s="1895"/>
      <c r="J289" s="1895"/>
      <c r="K289" s="1895"/>
      <c r="L289" s="1895"/>
      <c r="M289" s="1895"/>
      <c r="N289" s="1895"/>
      <c r="O289" s="1895"/>
      <c r="P289" s="1895"/>
      <c r="Q289" s="1895"/>
      <c r="R289" s="1895"/>
      <c r="S289" s="1895"/>
      <c r="T289" s="1895"/>
      <c r="U289" s="1895"/>
      <c r="V289" s="1895"/>
      <c r="W289" s="1895"/>
      <c r="X289" s="1895"/>
      <c r="Y289" s="1895"/>
      <c r="Z289" s="1895"/>
      <c r="AA289" s="1895"/>
    </row>
    <row r="290" spans="1:27" ht="15.75" customHeight="1">
      <c r="A290" s="1895"/>
      <c r="B290" s="1895"/>
      <c r="C290" s="1895"/>
      <c r="D290" s="1895"/>
      <c r="E290" s="1895"/>
      <c r="F290" s="1895"/>
      <c r="G290" s="1895"/>
      <c r="H290" s="1895"/>
      <c r="I290" s="1895"/>
      <c r="J290" s="1895"/>
      <c r="K290" s="1895"/>
      <c r="L290" s="1895"/>
      <c r="M290" s="1895"/>
      <c r="N290" s="1895"/>
      <c r="O290" s="1895"/>
      <c r="P290" s="1895"/>
      <c r="Q290" s="1895"/>
      <c r="R290" s="1895"/>
      <c r="S290" s="1895"/>
      <c r="T290" s="1895"/>
      <c r="U290" s="1895"/>
      <c r="V290" s="1895"/>
      <c r="W290" s="1895"/>
      <c r="X290" s="1895"/>
      <c r="Y290" s="1895"/>
      <c r="Z290" s="1895"/>
      <c r="AA290" s="1895"/>
    </row>
    <row r="291" spans="1:27" ht="15.75" customHeight="1">
      <c r="A291" s="1895"/>
      <c r="B291" s="1895"/>
      <c r="C291" s="1895"/>
      <c r="D291" s="1895"/>
      <c r="E291" s="1895"/>
      <c r="F291" s="1895"/>
      <c r="G291" s="1895"/>
      <c r="H291" s="1895"/>
      <c r="I291" s="1895"/>
      <c r="J291" s="1895"/>
      <c r="K291" s="1895"/>
      <c r="L291" s="1895"/>
      <c r="M291" s="1895"/>
      <c r="N291" s="1895"/>
      <c r="O291" s="1895"/>
      <c r="P291" s="1895"/>
      <c r="Q291" s="1895"/>
      <c r="R291" s="1895"/>
      <c r="S291" s="1895"/>
      <c r="T291" s="1895"/>
      <c r="U291" s="1895"/>
      <c r="V291" s="1895"/>
      <c r="W291" s="1895"/>
      <c r="X291" s="1895"/>
      <c r="Y291" s="1895"/>
      <c r="Z291" s="1895"/>
      <c r="AA291" s="1895"/>
    </row>
    <row r="292" spans="1:27" ht="15.75" customHeight="1">
      <c r="A292" s="1895"/>
      <c r="B292" s="1895"/>
      <c r="C292" s="1895"/>
      <c r="D292" s="1895"/>
      <c r="E292" s="1895"/>
      <c r="F292" s="1895"/>
      <c r="G292" s="1895"/>
      <c r="H292" s="1895"/>
      <c r="I292" s="1895"/>
      <c r="J292" s="1895"/>
      <c r="K292" s="1895"/>
      <c r="L292" s="1895"/>
      <c r="M292" s="1895"/>
      <c r="N292" s="1895"/>
      <c r="O292" s="1895"/>
      <c r="P292" s="1895"/>
      <c r="Q292" s="1895"/>
      <c r="R292" s="1895"/>
      <c r="S292" s="1895"/>
      <c r="T292" s="1895"/>
      <c r="U292" s="1895"/>
      <c r="V292" s="1895"/>
      <c r="W292" s="1895"/>
      <c r="X292" s="1895"/>
      <c r="Y292" s="1895"/>
      <c r="Z292" s="1895"/>
      <c r="AA292" s="1895"/>
    </row>
    <row r="293" spans="1:27" ht="15.75" customHeight="1">
      <c r="A293" s="1895"/>
      <c r="B293" s="1895"/>
      <c r="C293" s="1895"/>
      <c r="D293" s="1895"/>
      <c r="E293" s="1895"/>
      <c r="F293" s="1895"/>
      <c r="G293" s="1895"/>
      <c r="H293" s="1895"/>
      <c r="I293" s="1895"/>
      <c r="J293" s="1895"/>
      <c r="K293" s="1895"/>
      <c r="L293" s="1895"/>
      <c r="M293" s="1895"/>
      <c r="N293" s="1895"/>
      <c r="O293" s="1895"/>
      <c r="P293" s="1895"/>
      <c r="Q293" s="1895"/>
      <c r="R293" s="1895"/>
      <c r="S293" s="1895"/>
      <c r="T293" s="1895"/>
      <c r="U293" s="1895"/>
      <c r="V293" s="1895"/>
      <c r="W293" s="1895"/>
      <c r="X293" s="1895"/>
      <c r="Y293" s="1895"/>
      <c r="Z293" s="1895"/>
      <c r="AA293" s="1895"/>
    </row>
    <row r="294" spans="1:27" ht="15.75" customHeight="1">
      <c r="A294" s="1895"/>
      <c r="B294" s="1895"/>
      <c r="C294" s="1895"/>
      <c r="D294" s="1895"/>
      <c r="E294" s="1895"/>
      <c r="F294" s="1895"/>
      <c r="G294" s="1895"/>
      <c r="H294" s="1895"/>
      <c r="I294" s="1895"/>
      <c r="J294" s="1895"/>
      <c r="K294" s="1895"/>
      <c r="L294" s="1895"/>
      <c r="M294" s="1895"/>
      <c r="N294" s="1895"/>
      <c r="O294" s="1895"/>
      <c r="P294" s="1895"/>
      <c r="Q294" s="1895"/>
      <c r="R294" s="1895"/>
      <c r="S294" s="1895"/>
      <c r="T294" s="1895"/>
      <c r="U294" s="1895"/>
      <c r="V294" s="1895"/>
      <c r="W294" s="1895"/>
      <c r="X294" s="1895"/>
      <c r="Y294" s="1895"/>
      <c r="Z294" s="1895"/>
      <c r="AA294" s="1895"/>
    </row>
    <row r="295" spans="1:27" ht="15.75" customHeight="1">
      <c r="A295" s="1895"/>
      <c r="B295" s="1895"/>
      <c r="C295" s="1895"/>
      <c r="D295" s="1895"/>
      <c r="E295" s="1895"/>
      <c r="F295" s="1895"/>
      <c r="G295" s="1895"/>
      <c r="H295" s="1895"/>
      <c r="I295" s="1895"/>
      <c r="J295" s="1895"/>
      <c r="K295" s="1895"/>
      <c r="L295" s="1895"/>
      <c r="M295" s="1895"/>
      <c r="N295" s="1895"/>
      <c r="O295" s="1895"/>
      <c r="P295" s="1895"/>
      <c r="Q295" s="1895"/>
      <c r="R295" s="1895"/>
      <c r="S295" s="1895"/>
      <c r="T295" s="1895"/>
      <c r="U295" s="1895"/>
      <c r="V295" s="1895"/>
      <c r="W295" s="1895"/>
      <c r="X295" s="1895"/>
      <c r="Y295" s="1895"/>
      <c r="Z295" s="1895"/>
      <c r="AA295" s="1895"/>
    </row>
    <row r="296" spans="1:27" ht="15.75" customHeight="1">
      <c r="A296" s="1895"/>
      <c r="B296" s="1895"/>
      <c r="C296" s="1895"/>
      <c r="D296" s="1895"/>
      <c r="E296" s="1895"/>
      <c r="F296" s="1895"/>
      <c r="G296" s="1895"/>
      <c r="H296" s="1895"/>
      <c r="I296" s="1895"/>
      <c r="J296" s="1895"/>
      <c r="K296" s="1895"/>
      <c r="L296" s="1895"/>
      <c r="M296" s="1895"/>
      <c r="N296" s="1895"/>
      <c r="O296" s="1895"/>
      <c r="P296" s="1895"/>
      <c r="Q296" s="1895"/>
      <c r="R296" s="1895"/>
      <c r="S296" s="1895"/>
      <c r="T296" s="1895"/>
      <c r="U296" s="1895"/>
      <c r="V296" s="1895"/>
      <c r="W296" s="1895"/>
      <c r="X296" s="1895"/>
      <c r="Y296" s="1895"/>
      <c r="Z296" s="1895"/>
      <c r="AA296" s="1895"/>
    </row>
    <row r="297" spans="1:27" ht="15.75" customHeight="1">
      <c r="A297" s="1895"/>
      <c r="B297" s="1895"/>
      <c r="C297" s="1895"/>
      <c r="D297" s="1895"/>
      <c r="E297" s="1895"/>
      <c r="F297" s="1895"/>
      <c r="G297" s="1895"/>
      <c r="H297" s="1895"/>
      <c r="I297" s="1895"/>
      <c r="J297" s="1895"/>
      <c r="K297" s="1895"/>
      <c r="L297" s="1895"/>
      <c r="M297" s="1895"/>
      <c r="N297" s="1895"/>
      <c r="O297" s="1895"/>
      <c r="P297" s="1895"/>
      <c r="Q297" s="1895"/>
      <c r="R297" s="1895"/>
      <c r="S297" s="1895"/>
      <c r="T297" s="1895"/>
      <c r="U297" s="1895"/>
      <c r="V297" s="1895"/>
      <c r="W297" s="1895"/>
      <c r="X297" s="1895"/>
      <c r="Y297" s="1895"/>
      <c r="Z297" s="1895"/>
      <c r="AA297" s="1895"/>
    </row>
    <row r="298" spans="1:27" ht="15.75" customHeight="1">
      <c r="A298" s="1895"/>
      <c r="B298" s="1895"/>
      <c r="C298" s="1895"/>
      <c r="D298" s="1895"/>
      <c r="E298" s="1895"/>
      <c r="F298" s="1895"/>
      <c r="G298" s="1895"/>
      <c r="H298" s="1895"/>
      <c r="I298" s="1895"/>
      <c r="J298" s="1895"/>
      <c r="K298" s="1895"/>
      <c r="L298" s="1895"/>
      <c r="M298" s="1895"/>
      <c r="N298" s="1895"/>
      <c r="O298" s="1895"/>
      <c r="P298" s="1895"/>
      <c r="Q298" s="1895"/>
      <c r="R298" s="1895"/>
      <c r="S298" s="1895"/>
      <c r="T298" s="1895"/>
      <c r="U298" s="1895"/>
      <c r="V298" s="1895"/>
      <c r="W298" s="1895"/>
      <c r="X298" s="1895"/>
      <c r="Y298" s="1895"/>
      <c r="Z298" s="1895"/>
      <c r="AA298" s="1895"/>
    </row>
    <row r="299" spans="1:27" ht="15.75" customHeight="1">
      <c r="A299" s="1895"/>
      <c r="B299" s="1895"/>
      <c r="C299" s="1895"/>
      <c r="D299" s="1895"/>
      <c r="E299" s="1895"/>
      <c r="F299" s="1895"/>
      <c r="G299" s="1895"/>
      <c r="H299" s="1895"/>
      <c r="I299" s="1895"/>
      <c r="J299" s="1895"/>
      <c r="K299" s="1895"/>
      <c r="L299" s="1895"/>
      <c r="M299" s="1895"/>
      <c r="N299" s="1895"/>
      <c r="O299" s="1895"/>
      <c r="P299" s="1895"/>
      <c r="Q299" s="1895"/>
      <c r="R299" s="1895"/>
      <c r="S299" s="1895"/>
      <c r="T299" s="1895"/>
      <c r="U299" s="1895"/>
      <c r="V299" s="1895"/>
      <c r="W299" s="1895"/>
      <c r="X299" s="1895"/>
      <c r="Y299" s="1895"/>
      <c r="Z299" s="1895"/>
      <c r="AA299" s="1895"/>
    </row>
    <row r="300" spans="1:27" ht="15.75" customHeight="1">
      <c r="A300" s="1895"/>
      <c r="B300" s="1895"/>
      <c r="C300" s="1895"/>
      <c r="D300" s="1895"/>
      <c r="E300" s="1895"/>
      <c r="F300" s="1895"/>
      <c r="G300" s="1895"/>
      <c r="H300" s="1895"/>
      <c r="I300" s="1895"/>
      <c r="J300" s="1895"/>
      <c r="K300" s="1895"/>
      <c r="L300" s="1895"/>
      <c r="M300" s="1895"/>
      <c r="N300" s="1895"/>
      <c r="O300" s="1895"/>
      <c r="P300" s="1895"/>
      <c r="Q300" s="1895"/>
      <c r="R300" s="1895"/>
      <c r="S300" s="1895"/>
      <c r="T300" s="1895"/>
      <c r="U300" s="1895"/>
      <c r="V300" s="1895"/>
      <c r="W300" s="1895"/>
      <c r="X300" s="1895"/>
      <c r="Y300" s="1895"/>
      <c r="Z300" s="1895"/>
      <c r="AA300" s="1895"/>
    </row>
    <row r="301" spans="1:27" ht="15.75" customHeight="1">
      <c r="A301" s="1895"/>
      <c r="B301" s="1895"/>
      <c r="C301" s="1895"/>
      <c r="D301" s="1895"/>
      <c r="E301" s="1895"/>
      <c r="F301" s="1895"/>
      <c r="G301" s="1895"/>
      <c r="H301" s="1895"/>
      <c r="I301" s="1895"/>
      <c r="J301" s="1895"/>
      <c r="K301" s="1895"/>
      <c r="L301" s="1895"/>
      <c r="M301" s="1895"/>
      <c r="N301" s="1895"/>
      <c r="O301" s="1895"/>
      <c r="P301" s="1895"/>
      <c r="Q301" s="1895"/>
      <c r="R301" s="1895"/>
      <c r="S301" s="1895"/>
      <c r="T301" s="1895"/>
      <c r="U301" s="1895"/>
      <c r="V301" s="1895"/>
      <c r="W301" s="1895"/>
      <c r="X301" s="1895"/>
      <c r="Y301" s="1895"/>
      <c r="Z301" s="1895"/>
      <c r="AA301" s="1895"/>
    </row>
    <row r="302" spans="1:27" ht="15.75" customHeight="1">
      <c r="A302" s="1895"/>
      <c r="B302" s="1895"/>
      <c r="C302" s="1895"/>
      <c r="D302" s="1895"/>
      <c r="E302" s="1895"/>
      <c r="F302" s="1895"/>
      <c r="G302" s="1895"/>
      <c r="H302" s="1895"/>
      <c r="I302" s="1895"/>
      <c r="J302" s="1895"/>
      <c r="K302" s="1895"/>
      <c r="L302" s="1895"/>
      <c r="M302" s="1895"/>
      <c r="N302" s="1895"/>
      <c r="O302" s="1895"/>
      <c r="P302" s="1895"/>
      <c r="Q302" s="1895"/>
      <c r="R302" s="1895"/>
      <c r="S302" s="1895"/>
      <c r="T302" s="1895"/>
      <c r="U302" s="1895"/>
      <c r="V302" s="1895"/>
      <c r="W302" s="1895"/>
      <c r="X302" s="1895"/>
      <c r="Y302" s="1895"/>
      <c r="Z302" s="1895"/>
      <c r="AA302" s="1895"/>
    </row>
    <row r="303" spans="1:27" ht="15.75" customHeight="1">
      <c r="A303" s="1895"/>
      <c r="B303" s="1895"/>
      <c r="C303" s="1895"/>
      <c r="D303" s="1895"/>
      <c r="E303" s="1895"/>
      <c r="F303" s="1895"/>
      <c r="G303" s="1895"/>
      <c r="H303" s="1895"/>
      <c r="I303" s="1895"/>
      <c r="J303" s="1895"/>
      <c r="K303" s="1895"/>
      <c r="L303" s="1895"/>
      <c r="M303" s="1895"/>
      <c r="N303" s="1895"/>
      <c r="O303" s="1895"/>
      <c r="P303" s="1895"/>
      <c r="Q303" s="1895"/>
      <c r="R303" s="1895"/>
      <c r="S303" s="1895"/>
      <c r="T303" s="1895"/>
      <c r="U303" s="1895"/>
      <c r="V303" s="1895"/>
      <c r="W303" s="1895"/>
      <c r="X303" s="1895"/>
      <c r="Y303" s="1895"/>
      <c r="Z303" s="1895"/>
      <c r="AA303" s="1895"/>
    </row>
    <row r="304" spans="1:27" ht="15.75" customHeight="1">
      <c r="A304" s="1895"/>
      <c r="B304" s="1895"/>
      <c r="C304" s="1895"/>
      <c r="D304" s="1895"/>
      <c r="E304" s="1895"/>
      <c r="F304" s="1895"/>
      <c r="G304" s="1895"/>
      <c r="H304" s="1895"/>
      <c r="I304" s="1895"/>
      <c r="J304" s="1895"/>
      <c r="K304" s="1895"/>
      <c r="L304" s="1895"/>
      <c r="M304" s="1895"/>
      <c r="N304" s="1895"/>
      <c r="O304" s="1895"/>
      <c r="P304" s="1895"/>
      <c r="Q304" s="1895"/>
      <c r="R304" s="1895"/>
      <c r="S304" s="1895"/>
      <c r="T304" s="1895"/>
      <c r="U304" s="1895"/>
      <c r="V304" s="1895"/>
      <c r="W304" s="1895"/>
      <c r="X304" s="1895"/>
      <c r="Y304" s="1895"/>
      <c r="Z304" s="1895"/>
      <c r="AA304" s="1895"/>
    </row>
    <row r="305" spans="1:27" ht="15.75" customHeight="1">
      <c r="A305" s="1895"/>
      <c r="B305" s="1895"/>
      <c r="C305" s="1895"/>
      <c r="D305" s="1895"/>
      <c r="E305" s="1895"/>
      <c r="F305" s="1895"/>
      <c r="G305" s="1895"/>
      <c r="H305" s="1895"/>
      <c r="I305" s="1895"/>
      <c r="J305" s="1895"/>
      <c r="K305" s="1895"/>
      <c r="L305" s="1895"/>
      <c r="M305" s="1895"/>
      <c r="N305" s="1895"/>
      <c r="O305" s="1895"/>
      <c r="P305" s="1895"/>
      <c r="Q305" s="1895"/>
      <c r="R305" s="1895"/>
      <c r="S305" s="1895"/>
      <c r="T305" s="1895"/>
      <c r="U305" s="1895"/>
      <c r="V305" s="1895"/>
      <c r="W305" s="1895"/>
      <c r="X305" s="1895"/>
      <c r="Y305" s="1895"/>
      <c r="Z305" s="1895"/>
      <c r="AA305" s="1895"/>
    </row>
    <row r="306" spans="1:27" ht="15.75" customHeight="1">
      <c r="A306" s="1895"/>
      <c r="B306" s="1895"/>
      <c r="C306" s="1895"/>
      <c r="D306" s="1895"/>
      <c r="E306" s="1895"/>
      <c r="F306" s="1895"/>
      <c r="G306" s="1895"/>
      <c r="H306" s="1895"/>
      <c r="I306" s="1895"/>
      <c r="J306" s="1895"/>
      <c r="K306" s="1895"/>
      <c r="L306" s="1895"/>
      <c r="M306" s="1895"/>
      <c r="N306" s="1895"/>
      <c r="O306" s="1895"/>
      <c r="P306" s="1895"/>
      <c r="Q306" s="1895"/>
      <c r="R306" s="1895"/>
      <c r="S306" s="1895"/>
      <c r="T306" s="1895"/>
      <c r="U306" s="1895"/>
      <c r="V306" s="1895"/>
      <c r="W306" s="1895"/>
      <c r="X306" s="1895"/>
      <c r="Y306" s="1895"/>
      <c r="Z306" s="1895"/>
      <c r="AA306" s="1895"/>
    </row>
    <row r="307" spans="1:27" ht="15.75" customHeight="1">
      <c r="A307" s="1895"/>
      <c r="B307" s="1895"/>
      <c r="C307" s="1895"/>
      <c r="D307" s="1895"/>
      <c r="E307" s="1895"/>
      <c r="F307" s="1895"/>
      <c r="G307" s="1895"/>
      <c r="H307" s="1895"/>
      <c r="I307" s="1895"/>
      <c r="J307" s="1895"/>
      <c r="K307" s="1895"/>
      <c r="L307" s="1895"/>
      <c r="M307" s="1895"/>
      <c r="N307" s="1895"/>
      <c r="O307" s="1895"/>
      <c r="P307" s="1895"/>
      <c r="Q307" s="1895"/>
      <c r="R307" s="1895"/>
      <c r="S307" s="1895"/>
      <c r="T307" s="1895"/>
      <c r="U307" s="1895"/>
      <c r="V307" s="1895"/>
      <c r="W307" s="1895"/>
      <c r="X307" s="1895"/>
      <c r="Y307" s="1895"/>
      <c r="Z307" s="1895"/>
      <c r="AA307" s="1895"/>
    </row>
    <row r="308" spans="1:27" ht="15.75" customHeight="1">
      <c r="A308" s="1895"/>
      <c r="B308" s="1895"/>
      <c r="C308" s="1895"/>
      <c r="D308" s="1895"/>
      <c r="E308" s="1895"/>
      <c r="F308" s="1895"/>
      <c r="G308" s="1895"/>
      <c r="H308" s="1895"/>
      <c r="I308" s="1895"/>
      <c r="J308" s="1895"/>
      <c r="K308" s="1895"/>
      <c r="L308" s="1895"/>
      <c r="M308" s="1895"/>
      <c r="N308" s="1895"/>
      <c r="O308" s="1895"/>
      <c r="P308" s="1895"/>
      <c r="Q308" s="1895"/>
      <c r="R308" s="1895"/>
      <c r="S308" s="1895"/>
      <c r="T308" s="1895"/>
      <c r="U308" s="1895"/>
      <c r="V308" s="1895"/>
      <c r="W308" s="1895"/>
      <c r="X308" s="1895"/>
      <c r="Y308" s="1895"/>
      <c r="Z308" s="1895"/>
      <c r="AA308" s="1895"/>
    </row>
    <row r="309" spans="1:27" ht="15.75" customHeight="1">
      <c r="A309" s="1895"/>
      <c r="B309" s="1895"/>
      <c r="C309" s="1895"/>
      <c r="D309" s="1895"/>
      <c r="E309" s="1895"/>
      <c r="F309" s="1895"/>
      <c r="G309" s="1895"/>
      <c r="H309" s="1895"/>
      <c r="I309" s="1895"/>
      <c r="J309" s="1895"/>
      <c r="K309" s="1895"/>
      <c r="L309" s="1895"/>
      <c r="M309" s="1895"/>
      <c r="N309" s="1895"/>
      <c r="O309" s="1895"/>
      <c r="P309" s="1895"/>
      <c r="Q309" s="1895"/>
      <c r="R309" s="1895"/>
      <c r="S309" s="1895"/>
      <c r="T309" s="1895"/>
      <c r="U309" s="1895"/>
      <c r="V309" s="1895"/>
      <c r="W309" s="1895"/>
      <c r="X309" s="1895"/>
      <c r="Y309" s="1895"/>
      <c r="Z309" s="1895"/>
      <c r="AA309" s="1895"/>
    </row>
    <row r="310" spans="1:27" ht="15.75" customHeight="1">
      <c r="A310" s="1895"/>
      <c r="B310" s="1895"/>
      <c r="C310" s="1895"/>
      <c r="D310" s="1895"/>
      <c r="E310" s="1895"/>
      <c r="F310" s="1895"/>
      <c r="G310" s="1895"/>
      <c r="H310" s="1895"/>
      <c r="I310" s="1895"/>
      <c r="J310" s="1895"/>
      <c r="K310" s="1895"/>
      <c r="L310" s="1895"/>
      <c r="M310" s="1895"/>
      <c r="N310" s="1895"/>
      <c r="O310" s="1895"/>
      <c r="P310" s="1895"/>
      <c r="Q310" s="1895"/>
      <c r="R310" s="1895"/>
      <c r="S310" s="1895"/>
      <c r="T310" s="1895"/>
      <c r="U310" s="1895"/>
      <c r="V310" s="1895"/>
      <c r="W310" s="1895"/>
      <c r="X310" s="1895"/>
      <c r="Y310" s="1895"/>
      <c r="Z310" s="1895"/>
      <c r="AA310" s="1895"/>
    </row>
    <row r="311" spans="1:27" ht="15.75" customHeight="1">
      <c r="A311" s="1895"/>
      <c r="B311" s="1895"/>
      <c r="C311" s="1895"/>
      <c r="D311" s="1895"/>
      <c r="E311" s="1895"/>
      <c r="F311" s="1895"/>
      <c r="G311" s="1895"/>
      <c r="H311" s="1895"/>
      <c r="I311" s="1895"/>
      <c r="J311" s="1895"/>
      <c r="K311" s="1895"/>
      <c r="L311" s="1895"/>
      <c r="M311" s="1895"/>
      <c r="N311" s="1895"/>
      <c r="O311" s="1895"/>
      <c r="P311" s="1895"/>
      <c r="Q311" s="1895"/>
      <c r="R311" s="1895"/>
      <c r="S311" s="1895"/>
      <c r="T311" s="1895"/>
      <c r="U311" s="1895"/>
      <c r="V311" s="1895"/>
      <c r="W311" s="1895"/>
      <c r="X311" s="1895"/>
      <c r="Y311" s="1895"/>
      <c r="Z311" s="1895"/>
      <c r="AA311" s="1895"/>
    </row>
    <row r="312" spans="1:27" ht="15.75" customHeight="1">
      <c r="A312" s="1895"/>
      <c r="B312" s="1895"/>
      <c r="C312" s="1895"/>
      <c r="D312" s="1895"/>
      <c r="E312" s="1895"/>
      <c r="F312" s="1895"/>
      <c r="G312" s="1895"/>
      <c r="H312" s="1895"/>
      <c r="I312" s="1895"/>
      <c r="J312" s="1895"/>
      <c r="K312" s="1895"/>
      <c r="L312" s="1895"/>
      <c r="M312" s="1895"/>
      <c r="N312" s="1895"/>
      <c r="O312" s="1895"/>
      <c r="P312" s="1895"/>
      <c r="Q312" s="1895"/>
      <c r="R312" s="1895"/>
      <c r="S312" s="1895"/>
      <c r="T312" s="1895"/>
      <c r="U312" s="1895"/>
      <c r="V312" s="1895"/>
      <c r="W312" s="1895"/>
      <c r="X312" s="1895"/>
      <c r="Y312" s="1895"/>
      <c r="Z312" s="1895"/>
      <c r="AA312" s="1895"/>
    </row>
    <row r="313" spans="1:27" ht="15.75" customHeight="1">
      <c r="A313" s="1895"/>
      <c r="B313" s="1895"/>
      <c r="C313" s="1895"/>
      <c r="D313" s="1895"/>
      <c r="E313" s="1895"/>
      <c r="F313" s="1895"/>
      <c r="G313" s="1895"/>
      <c r="H313" s="1895"/>
      <c r="I313" s="1895"/>
      <c r="J313" s="1895"/>
      <c r="K313" s="1895"/>
      <c r="L313" s="1895"/>
      <c r="M313" s="1895"/>
      <c r="N313" s="1895"/>
      <c r="O313" s="1895"/>
      <c r="P313" s="1895"/>
      <c r="Q313" s="1895"/>
      <c r="R313" s="1895"/>
      <c r="S313" s="1895"/>
      <c r="T313" s="1895"/>
      <c r="U313" s="1895"/>
      <c r="V313" s="1895"/>
      <c r="W313" s="1895"/>
      <c r="X313" s="1895"/>
      <c r="Y313" s="1895"/>
      <c r="Z313" s="1895"/>
      <c r="AA313" s="1895"/>
    </row>
    <row r="314" spans="1:27" ht="15.75" customHeight="1">
      <c r="A314" s="1895"/>
      <c r="B314" s="1895"/>
      <c r="C314" s="1895"/>
      <c r="D314" s="1895"/>
      <c r="E314" s="1895"/>
      <c r="F314" s="1895"/>
      <c r="G314" s="1895"/>
      <c r="H314" s="1895"/>
      <c r="I314" s="1895"/>
      <c r="J314" s="1895"/>
      <c r="K314" s="1895"/>
      <c r="L314" s="1895"/>
      <c r="M314" s="1895"/>
      <c r="N314" s="1895"/>
      <c r="O314" s="1895"/>
      <c r="P314" s="1895"/>
      <c r="Q314" s="1895"/>
      <c r="R314" s="1895"/>
      <c r="S314" s="1895"/>
      <c r="T314" s="1895"/>
      <c r="U314" s="1895"/>
      <c r="V314" s="1895"/>
      <c r="W314" s="1895"/>
      <c r="X314" s="1895"/>
      <c r="Y314" s="1895"/>
      <c r="Z314" s="1895"/>
      <c r="AA314" s="1895"/>
    </row>
    <row r="315" spans="1:27" ht="15.75" customHeight="1">
      <c r="A315" s="1895"/>
      <c r="B315" s="1895"/>
      <c r="C315" s="1895"/>
      <c r="D315" s="1895"/>
      <c r="E315" s="1895"/>
      <c r="F315" s="1895"/>
      <c r="G315" s="1895"/>
      <c r="H315" s="1895"/>
      <c r="I315" s="1895"/>
      <c r="J315" s="1895"/>
      <c r="K315" s="1895"/>
      <c r="L315" s="1895"/>
      <c r="M315" s="1895"/>
      <c r="N315" s="1895"/>
      <c r="O315" s="1895"/>
      <c r="P315" s="1895"/>
      <c r="Q315" s="1895"/>
      <c r="R315" s="1895"/>
      <c r="S315" s="1895"/>
      <c r="T315" s="1895"/>
      <c r="U315" s="1895"/>
      <c r="V315" s="1895"/>
      <c r="W315" s="1895"/>
      <c r="X315" s="1895"/>
      <c r="Y315" s="1895"/>
      <c r="Z315" s="1895"/>
      <c r="AA315" s="1895"/>
    </row>
    <row r="316" spans="1:27" ht="15.75" customHeight="1">
      <c r="A316" s="1895"/>
      <c r="B316" s="1895"/>
      <c r="C316" s="1895"/>
      <c r="D316" s="1895"/>
      <c r="E316" s="1895"/>
      <c r="F316" s="1895"/>
      <c r="G316" s="1895"/>
      <c r="H316" s="1895"/>
      <c r="I316" s="1895"/>
      <c r="J316" s="1895"/>
      <c r="K316" s="1895"/>
      <c r="L316" s="1895"/>
      <c r="M316" s="1895"/>
      <c r="N316" s="1895"/>
      <c r="O316" s="1895"/>
      <c r="P316" s="1895"/>
      <c r="Q316" s="1895"/>
      <c r="R316" s="1895"/>
      <c r="S316" s="1895"/>
      <c r="T316" s="1895"/>
      <c r="U316" s="1895"/>
      <c r="V316" s="1895"/>
      <c r="W316" s="1895"/>
      <c r="X316" s="1895"/>
      <c r="Y316" s="1895"/>
      <c r="Z316" s="1895"/>
      <c r="AA316" s="1895"/>
    </row>
    <row r="317" spans="1:27" ht="15.75" customHeight="1">
      <c r="A317" s="1895"/>
      <c r="B317" s="1895"/>
      <c r="C317" s="1895"/>
      <c r="D317" s="1895"/>
      <c r="E317" s="1895"/>
      <c r="F317" s="1895"/>
      <c r="G317" s="1895"/>
      <c r="H317" s="1895"/>
      <c r="I317" s="1895"/>
      <c r="J317" s="1895"/>
      <c r="K317" s="1895"/>
      <c r="L317" s="1895"/>
      <c r="M317" s="1895"/>
      <c r="N317" s="1895"/>
      <c r="O317" s="1895"/>
      <c r="P317" s="1895"/>
      <c r="Q317" s="1895"/>
      <c r="R317" s="1895"/>
      <c r="S317" s="1895"/>
      <c r="T317" s="1895"/>
      <c r="U317" s="1895"/>
      <c r="V317" s="1895"/>
      <c r="W317" s="1895"/>
      <c r="X317" s="1895"/>
      <c r="Y317" s="1895"/>
      <c r="Z317" s="1895"/>
      <c r="AA317" s="1895"/>
    </row>
    <row r="318" spans="1:27" ht="15.75" customHeight="1">
      <c r="A318" s="1895"/>
      <c r="B318" s="1895"/>
      <c r="C318" s="1895"/>
      <c r="D318" s="1895"/>
      <c r="E318" s="1895"/>
      <c r="F318" s="1895"/>
      <c r="G318" s="1895"/>
      <c r="H318" s="1895"/>
      <c r="I318" s="1895"/>
      <c r="J318" s="1895"/>
      <c r="K318" s="1895"/>
      <c r="L318" s="1895"/>
      <c r="M318" s="1895"/>
      <c r="N318" s="1895"/>
      <c r="O318" s="1895"/>
      <c r="P318" s="1895"/>
      <c r="Q318" s="1895"/>
      <c r="R318" s="1895"/>
      <c r="S318" s="1895"/>
      <c r="T318" s="1895"/>
      <c r="U318" s="1895"/>
      <c r="V318" s="1895"/>
      <c r="W318" s="1895"/>
      <c r="X318" s="1895"/>
      <c r="Y318" s="1895"/>
      <c r="Z318" s="1895"/>
      <c r="AA318" s="1895"/>
    </row>
    <row r="319" spans="1:27" ht="15.75" customHeight="1">
      <c r="A319" s="1895"/>
      <c r="B319" s="1895"/>
      <c r="C319" s="1895"/>
      <c r="D319" s="1895"/>
      <c r="E319" s="1895"/>
      <c r="F319" s="1895"/>
      <c r="G319" s="1895"/>
      <c r="H319" s="1895"/>
      <c r="I319" s="1895"/>
      <c r="J319" s="1895"/>
      <c r="K319" s="1895"/>
      <c r="L319" s="1895"/>
      <c r="M319" s="1895"/>
      <c r="N319" s="1895"/>
      <c r="O319" s="1895"/>
      <c r="P319" s="1895"/>
      <c r="Q319" s="1895"/>
      <c r="R319" s="1895"/>
      <c r="S319" s="1895"/>
      <c r="T319" s="1895"/>
      <c r="U319" s="1895"/>
      <c r="V319" s="1895"/>
      <c r="W319" s="1895"/>
      <c r="X319" s="1895"/>
      <c r="Y319" s="1895"/>
      <c r="Z319" s="1895"/>
      <c r="AA319" s="1895"/>
    </row>
    <row r="320" spans="1:27" ht="15.75" customHeight="1">
      <c r="A320" s="1895"/>
      <c r="B320" s="1895"/>
      <c r="C320" s="1895"/>
      <c r="D320" s="1895"/>
      <c r="E320" s="1895"/>
      <c r="F320" s="1895"/>
      <c r="G320" s="1895"/>
      <c r="H320" s="1895"/>
      <c r="I320" s="1895"/>
      <c r="J320" s="1895"/>
      <c r="K320" s="1895"/>
      <c r="L320" s="1895"/>
      <c r="M320" s="1895"/>
      <c r="N320" s="1895"/>
      <c r="O320" s="1895"/>
      <c r="P320" s="1895"/>
      <c r="Q320" s="1895"/>
      <c r="R320" s="1895"/>
      <c r="S320" s="1895"/>
      <c r="T320" s="1895"/>
      <c r="U320" s="1895"/>
      <c r="V320" s="1895"/>
      <c r="W320" s="1895"/>
      <c r="X320" s="1895"/>
      <c r="Y320" s="1895"/>
      <c r="Z320" s="1895"/>
      <c r="AA320" s="1895"/>
    </row>
    <row r="321" spans="1:27" ht="15.75" customHeight="1">
      <c r="A321" s="1895"/>
      <c r="B321" s="1895"/>
      <c r="C321" s="1895"/>
      <c r="D321" s="1895"/>
      <c r="E321" s="1895"/>
      <c r="F321" s="1895"/>
      <c r="G321" s="1895"/>
      <c r="H321" s="1895"/>
      <c r="I321" s="1895"/>
      <c r="J321" s="1895"/>
      <c r="K321" s="1895"/>
      <c r="L321" s="1895"/>
      <c r="M321" s="1895"/>
      <c r="N321" s="1895"/>
      <c r="O321" s="1895"/>
      <c r="P321" s="1895"/>
      <c r="Q321" s="1895"/>
      <c r="R321" s="1895"/>
      <c r="S321" s="1895"/>
      <c r="T321" s="1895"/>
      <c r="U321" s="1895"/>
      <c r="V321" s="1895"/>
      <c r="W321" s="1895"/>
      <c r="X321" s="1895"/>
      <c r="Y321" s="1895"/>
      <c r="Z321" s="1895"/>
      <c r="AA321" s="1895"/>
    </row>
    <row r="322" spans="1:27" ht="15.75" customHeight="1">
      <c r="A322" s="1895"/>
      <c r="B322" s="1895"/>
      <c r="C322" s="1895"/>
      <c r="D322" s="1895"/>
      <c r="E322" s="1895"/>
      <c r="F322" s="1895"/>
      <c r="G322" s="1895"/>
      <c r="H322" s="1895"/>
      <c r="I322" s="1895"/>
      <c r="J322" s="1895"/>
      <c r="K322" s="1895"/>
      <c r="L322" s="1895"/>
      <c r="M322" s="1895"/>
      <c r="N322" s="1895"/>
      <c r="O322" s="1895"/>
      <c r="P322" s="1895"/>
      <c r="Q322" s="1895"/>
      <c r="R322" s="1895"/>
      <c r="S322" s="1895"/>
      <c r="T322" s="1895"/>
      <c r="U322" s="1895"/>
      <c r="V322" s="1895"/>
      <c r="W322" s="1895"/>
      <c r="X322" s="1895"/>
      <c r="Y322" s="1895"/>
      <c r="Z322" s="1895"/>
      <c r="AA322" s="1895"/>
    </row>
    <row r="323" spans="1:27" ht="15.75" customHeight="1">
      <c r="A323" s="1895"/>
      <c r="B323" s="1895"/>
      <c r="C323" s="1895"/>
      <c r="D323" s="1895"/>
      <c r="E323" s="1895"/>
      <c r="F323" s="1895"/>
      <c r="G323" s="1895"/>
      <c r="H323" s="1895"/>
      <c r="I323" s="1895"/>
      <c r="J323" s="1895"/>
      <c r="K323" s="1895"/>
      <c r="L323" s="1895"/>
      <c r="M323" s="1895"/>
      <c r="N323" s="1895"/>
      <c r="O323" s="1895"/>
      <c r="P323" s="1895"/>
      <c r="Q323" s="1895"/>
      <c r="R323" s="1895"/>
      <c r="S323" s="1895"/>
      <c r="T323" s="1895"/>
      <c r="U323" s="1895"/>
      <c r="V323" s="1895"/>
      <c r="W323" s="1895"/>
      <c r="X323" s="1895"/>
      <c r="Y323" s="1895"/>
      <c r="Z323" s="1895"/>
      <c r="AA323" s="1895"/>
    </row>
    <row r="324" spans="1:27" ht="15.75" customHeight="1">
      <c r="A324" s="1895"/>
      <c r="B324" s="1895"/>
      <c r="C324" s="1895"/>
      <c r="D324" s="1895"/>
      <c r="E324" s="1895"/>
      <c r="F324" s="1895"/>
      <c r="G324" s="1895"/>
      <c r="H324" s="1895"/>
      <c r="I324" s="1895"/>
      <c r="J324" s="1895"/>
      <c r="K324" s="1895"/>
      <c r="L324" s="1895"/>
      <c r="M324" s="1895"/>
      <c r="N324" s="1895"/>
      <c r="O324" s="1895"/>
      <c r="P324" s="1895"/>
      <c r="Q324" s="1895"/>
      <c r="R324" s="1895"/>
      <c r="S324" s="1895"/>
      <c r="T324" s="1895"/>
      <c r="U324" s="1895"/>
      <c r="V324" s="1895"/>
      <c r="W324" s="1895"/>
      <c r="X324" s="1895"/>
      <c r="Y324" s="1895"/>
      <c r="Z324" s="1895"/>
      <c r="AA324" s="1895"/>
    </row>
    <row r="325" spans="1:27" ht="15.75" customHeight="1">
      <c r="A325" s="1895"/>
      <c r="B325" s="1895"/>
      <c r="C325" s="1895"/>
      <c r="D325" s="1895"/>
      <c r="E325" s="1895"/>
      <c r="F325" s="1895"/>
      <c r="G325" s="1895"/>
      <c r="H325" s="1895"/>
      <c r="I325" s="1895"/>
      <c r="J325" s="1895"/>
      <c r="K325" s="1895"/>
      <c r="L325" s="1895"/>
      <c r="M325" s="1895"/>
      <c r="N325" s="1895"/>
      <c r="O325" s="1895"/>
      <c r="P325" s="1895"/>
      <c r="Q325" s="1895"/>
      <c r="R325" s="1895"/>
      <c r="S325" s="1895"/>
      <c r="T325" s="1895"/>
      <c r="U325" s="1895"/>
      <c r="V325" s="1895"/>
      <c r="W325" s="1895"/>
      <c r="X325" s="1895"/>
      <c r="Y325" s="1895"/>
      <c r="Z325" s="1895"/>
      <c r="AA325" s="1895"/>
    </row>
    <row r="326" spans="1:27" ht="15.75" customHeight="1">
      <c r="A326" s="1895"/>
      <c r="B326" s="1895"/>
      <c r="C326" s="1895"/>
      <c r="D326" s="1895"/>
      <c r="E326" s="1895"/>
      <c r="F326" s="1895"/>
      <c r="G326" s="1895"/>
      <c r="H326" s="1895"/>
      <c r="I326" s="1895"/>
      <c r="J326" s="1895"/>
      <c r="K326" s="1895"/>
      <c r="L326" s="1895"/>
      <c r="M326" s="1895"/>
      <c r="N326" s="1895"/>
      <c r="O326" s="1895"/>
      <c r="P326" s="1895"/>
      <c r="Q326" s="1895"/>
      <c r="R326" s="1895"/>
      <c r="S326" s="1895"/>
      <c r="T326" s="1895"/>
      <c r="U326" s="1895"/>
      <c r="V326" s="1895"/>
      <c r="W326" s="1895"/>
      <c r="X326" s="1895"/>
      <c r="Y326" s="1895"/>
      <c r="Z326" s="1895"/>
      <c r="AA326" s="1895"/>
    </row>
    <row r="327" spans="1:27" ht="15.75" customHeight="1">
      <c r="A327" s="1895"/>
      <c r="B327" s="1895"/>
      <c r="C327" s="1895"/>
      <c r="D327" s="1895"/>
      <c r="E327" s="1895"/>
      <c r="F327" s="1895"/>
      <c r="G327" s="1895"/>
      <c r="H327" s="1895"/>
      <c r="I327" s="1895"/>
      <c r="J327" s="1895"/>
      <c r="K327" s="1895"/>
      <c r="L327" s="1895"/>
      <c r="M327" s="1895"/>
      <c r="N327" s="1895"/>
      <c r="O327" s="1895"/>
      <c r="P327" s="1895"/>
      <c r="Q327" s="1895"/>
      <c r="R327" s="1895"/>
      <c r="S327" s="1895"/>
      <c r="T327" s="1895"/>
      <c r="U327" s="1895"/>
      <c r="V327" s="1895"/>
      <c r="W327" s="1895"/>
      <c r="X327" s="1895"/>
      <c r="Y327" s="1895"/>
      <c r="Z327" s="1895"/>
      <c r="AA327" s="1895"/>
    </row>
    <row r="328" spans="1:27" ht="15.75" customHeight="1">
      <c r="A328" s="1895"/>
      <c r="B328" s="1895"/>
      <c r="C328" s="1895"/>
      <c r="D328" s="1895"/>
      <c r="E328" s="1895"/>
      <c r="F328" s="1895"/>
      <c r="G328" s="1895"/>
      <c r="H328" s="1895"/>
      <c r="I328" s="1895"/>
      <c r="J328" s="1895"/>
      <c r="K328" s="1895"/>
      <c r="L328" s="1895"/>
      <c r="M328" s="1895"/>
      <c r="N328" s="1895"/>
      <c r="O328" s="1895"/>
      <c r="P328" s="1895"/>
      <c r="Q328" s="1895"/>
      <c r="R328" s="1895"/>
      <c r="S328" s="1895"/>
      <c r="T328" s="1895"/>
      <c r="U328" s="1895"/>
      <c r="V328" s="1895"/>
      <c r="W328" s="1895"/>
      <c r="X328" s="1895"/>
      <c r="Y328" s="1895"/>
      <c r="Z328" s="1895"/>
      <c r="AA328" s="1895"/>
    </row>
    <row r="329" spans="1:27" ht="15.75" customHeight="1">
      <c r="A329" s="1895"/>
      <c r="B329" s="1895"/>
      <c r="C329" s="1895"/>
      <c r="D329" s="1895"/>
      <c r="E329" s="1895"/>
      <c r="F329" s="1895"/>
      <c r="G329" s="1895"/>
      <c r="H329" s="1895"/>
      <c r="I329" s="1895"/>
      <c r="J329" s="1895"/>
      <c r="K329" s="1895"/>
      <c r="L329" s="1895"/>
      <c r="M329" s="1895"/>
      <c r="N329" s="1895"/>
      <c r="O329" s="1895"/>
      <c r="P329" s="1895"/>
      <c r="Q329" s="1895"/>
      <c r="R329" s="1895"/>
      <c r="S329" s="1895"/>
      <c r="T329" s="1895"/>
      <c r="U329" s="1895"/>
      <c r="V329" s="1895"/>
      <c r="W329" s="1895"/>
      <c r="X329" s="1895"/>
      <c r="Y329" s="1895"/>
      <c r="Z329" s="1895"/>
      <c r="AA329" s="1895"/>
    </row>
    <row r="330" spans="1:27" ht="15.75" customHeight="1">
      <c r="A330" s="1895"/>
      <c r="B330" s="1895"/>
      <c r="C330" s="1895"/>
      <c r="D330" s="1895"/>
      <c r="E330" s="1895"/>
      <c r="F330" s="1895"/>
      <c r="G330" s="1895"/>
      <c r="H330" s="1895"/>
      <c r="I330" s="1895"/>
      <c r="J330" s="1895"/>
      <c r="K330" s="1895"/>
      <c r="L330" s="1895"/>
      <c r="M330" s="1895"/>
      <c r="N330" s="1895"/>
      <c r="O330" s="1895"/>
      <c r="P330" s="1895"/>
      <c r="Q330" s="1895"/>
      <c r="R330" s="1895"/>
      <c r="S330" s="1895"/>
      <c r="T330" s="1895"/>
      <c r="U330" s="1895"/>
      <c r="V330" s="1895"/>
      <c r="W330" s="1895"/>
      <c r="X330" s="1895"/>
      <c r="Y330" s="1895"/>
      <c r="Z330" s="1895"/>
      <c r="AA330" s="1895"/>
    </row>
    <row r="331" spans="1:27" ht="15.75" customHeight="1">
      <c r="A331" s="1895"/>
      <c r="B331" s="1895"/>
      <c r="C331" s="1895"/>
      <c r="D331" s="1895"/>
      <c r="E331" s="1895"/>
      <c r="F331" s="1895"/>
      <c r="G331" s="1895"/>
      <c r="H331" s="1895"/>
      <c r="I331" s="1895"/>
      <c r="J331" s="1895"/>
      <c r="K331" s="1895"/>
      <c r="L331" s="1895"/>
      <c r="M331" s="1895"/>
      <c r="N331" s="1895"/>
      <c r="O331" s="1895"/>
      <c r="P331" s="1895"/>
      <c r="Q331" s="1895"/>
      <c r="R331" s="1895"/>
      <c r="S331" s="1895"/>
      <c r="T331" s="1895"/>
      <c r="U331" s="1895"/>
      <c r="V331" s="1895"/>
      <c r="W331" s="1895"/>
      <c r="X331" s="1895"/>
      <c r="Y331" s="1895"/>
      <c r="Z331" s="1895"/>
      <c r="AA331" s="1895"/>
    </row>
    <row r="332" spans="1:27" ht="15.75" customHeight="1">
      <c r="A332" s="1895"/>
      <c r="B332" s="1895"/>
      <c r="C332" s="1895"/>
      <c r="D332" s="1895"/>
      <c r="E332" s="1895"/>
      <c r="F332" s="1895"/>
      <c r="G332" s="1895"/>
      <c r="H332" s="1895"/>
      <c r="I332" s="1895"/>
      <c r="J332" s="1895"/>
      <c r="K332" s="1895"/>
      <c r="L332" s="1895"/>
      <c r="M332" s="1895"/>
      <c r="N332" s="1895"/>
      <c r="O332" s="1895"/>
      <c r="P332" s="1895"/>
      <c r="Q332" s="1895"/>
      <c r="R332" s="1895"/>
      <c r="S332" s="1895"/>
      <c r="T332" s="1895"/>
      <c r="U332" s="1895"/>
      <c r="V332" s="1895"/>
      <c r="W332" s="1895"/>
      <c r="X332" s="1895"/>
      <c r="Y332" s="1895"/>
      <c r="Z332" s="1895"/>
      <c r="AA332" s="1895"/>
    </row>
    <row r="333" spans="1:27" ht="15.75" customHeight="1">
      <c r="A333" s="1895"/>
      <c r="B333" s="1895"/>
      <c r="C333" s="1895"/>
      <c r="D333" s="1895"/>
      <c r="E333" s="1895"/>
      <c r="F333" s="1895"/>
      <c r="G333" s="1895"/>
      <c r="H333" s="1895"/>
      <c r="I333" s="1895"/>
      <c r="J333" s="1895"/>
      <c r="K333" s="1895"/>
      <c r="L333" s="1895"/>
      <c r="M333" s="1895"/>
      <c r="N333" s="1895"/>
      <c r="O333" s="1895"/>
      <c r="P333" s="1895"/>
      <c r="Q333" s="1895"/>
      <c r="R333" s="1895"/>
      <c r="S333" s="1895"/>
      <c r="T333" s="1895"/>
      <c r="U333" s="1895"/>
      <c r="V333" s="1895"/>
      <c r="W333" s="1895"/>
      <c r="X333" s="1895"/>
      <c r="Y333" s="1895"/>
      <c r="Z333" s="1895"/>
      <c r="AA333" s="1895"/>
    </row>
    <row r="334" spans="1:27" ht="15.75" customHeight="1">
      <c r="A334" s="1895"/>
      <c r="B334" s="1895"/>
      <c r="C334" s="1895"/>
      <c r="D334" s="1895"/>
      <c r="E334" s="1895"/>
      <c r="F334" s="1895"/>
      <c r="G334" s="1895"/>
      <c r="H334" s="1895"/>
      <c r="I334" s="1895"/>
      <c r="J334" s="1895"/>
      <c r="K334" s="1895"/>
      <c r="L334" s="1895"/>
      <c r="M334" s="1895"/>
      <c r="N334" s="1895"/>
      <c r="O334" s="1895"/>
      <c r="P334" s="1895"/>
      <c r="Q334" s="1895"/>
      <c r="R334" s="1895"/>
      <c r="S334" s="1895"/>
      <c r="T334" s="1895"/>
      <c r="U334" s="1895"/>
      <c r="V334" s="1895"/>
      <c r="W334" s="1895"/>
      <c r="X334" s="1895"/>
      <c r="Y334" s="1895"/>
      <c r="Z334" s="1895"/>
      <c r="AA334" s="1895"/>
    </row>
    <row r="335" spans="1:27" ht="15.75" customHeight="1">
      <c r="A335" s="1895"/>
      <c r="B335" s="1895"/>
      <c r="C335" s="1895"/>
      <c r="D335" s="1895"/>
      <c r="E335" s="1895"/>
      <c r="F335" s="1895"/>
      <c r="G335" s="1895"/>
      <c r="H335" s="1895"/>
      <c r="I335" s="1895"/>
      <c r="J335" s="1895"/>
      <c r="K335" s="1895"/>
      <c r="L335" s="1895"/>
      <c r="M335" s="1895"/>
      <c r="N335" s="1895"/>
      <c r="O335" s="1895"/>
      <c r="P335" s="1895"/>
      <c r="Q335" s="1895"/>
      <c r="R335" s="1895"/>
      <c r="S335" s="1895"/>
      <c r="T335" s="1895"/>
      <c r="U335" s="1895"/>
      <c r="V335" s="1895"/>
      <c r="W335" s="1895"/>
      <c r="X335" s="1895"/>
      <c r="Y335" s="1895"/>
      <c r="Z335" s="1895"/>
      <c r="AA335" s="1895"/>
    </row>
    <row r="336" spans="1:27" ht="15.75" customHeight="1">
      <c r="A336" s="1895"/>
      <c r="B336" s="1895"/>
      <c r="C336" s="1895"/>
      <c r="D336" s="1895"/>
      <c r="E336" s="1895"/>
      <c r="F336" s="1895"/>
      <c r="G336" s="1895"/>
      <c r="H336" s="1895"/>
      <c r="I336" s="1895"/>
      <c r="J336" s="1895"/>
      <c r="K336" s="1895"/>
      <c r="L336" s="1895"/>
      <c r="M336" s="1895"/>
      <c r="N336" s="1895"/>
      <c r="O336" s="1895"/>
      <c r="P336" s="1895"/>
      <c r="Q336" s="1895"/>
      <c r="R336" s="1895"/>
      <c r="S336" s="1895"/>
      <c r="T336" s="1895"/>
      <c r="U336" s="1895"/>
      <c r="V336" s="1895"/>
      <c r="W336" s="1895"/>
      <c r="X336" s="1895"/>
      <c r="Y336" s="1895"/>
      <c r="Z336" s="1895"/>
      <c r="AA336" s="1895"/>
    </row>
    <row r="337" spans="1:27" ht="15.75" customHeight="1">
      <c r="A337" s="1895"/>
      <c r="B337" s="1895"/>
      <c r="C337" s="1895"/>
      <c r="D337" s="1895"/>
      <c r="E337" s="1895"/>
      <c r="F337" s="1895"/>
      <c r="G337" s="1895"/>
      <c r="H337" s="1895"/>
      <c r="I337" s="1895"/>
      <c r="J337" s="1895"/>
      <c r="K337" s="1895"/>
      <c r="L337" s="1895"/>
      <c r="M337" s="1895"/>
      <c r="N337" s="1895"/>
      <c r="O337" s="1895"/>
      <c r="P337" s="1895"/>
      <c r="Q337" s="1895"/>
      <c r="R337" s="1895"/>
      <c r="S337" s="1895"/>
      <c r="T337" s="1895"/>
      <c r="U337" s="1895"/>
      <c r="V337" s="1895"/>
      <c r="W337" s="1895"/>
      <c r="X337" s="1895"/>
      <c r="Y337" s="1895"/>
      <c r="Z337" s="1895"/>
      <c r="AA337" s="1895"/>
    </row>
    <row r="338" spans="1:27" ht="15.75" customHeight="1">
      <c r="A338" s="1895"/>
      <c r="B338" s="1895"/>
      <c r="C338" s="1895"/>
      <c r="D338" s="1895"/>
      <c r="E338" s="1895"/>
      <c r="F338" s="1895"/>
      <c r="G338" s="1895"/>
      <c r="H338" s="1895"/>
      <c r="I338" s="1895"/>
      <c r="J338" s="1895"/>
      <c r="K338" s="1895"/>
      <c r="L338" s="1895"/>
      <c r="M338" s="1895"/>
      <c r="N338" s="1895"/>
      <c r="O338" s="1895"/>
      <c r="P338" s="1895"/>
      <c r="Q338" s="1895"/>
      <c r="R338" s="1895"/>
      <c r="S338" s="1895"/>
      <c r="T338" s="1895"/>
      <c r="U338" s="1895"/>
      <c r="V338" s="1895"/>
      <c r="W338" s="1895"/>
      <c r="X338" s="1895"/>
      <c r="Y338" s="1895"/>
      <c r="Z338" s="1895"/>
      <c r="AA338" s="1895"/>
    </row>
    <row r="339" spans="1:27" ht="15.75" customHeight="1">
      <c r="A339" s="1895"/>
      <c r="B339" s="1895"/>
      <c r="C339" s="1895"/>
      <c r="D339" s="1895"/>
      <c r="E339" s="1895"/>
      <c r="F339" s="1895"/>
      <c r="G339" s="1895"/>
      <c r="H339" s="1895"/>
      <c r="I339" s="1895"/>
      <c r="J339" s="1895"/>
      <c r="K339" s="1895"/>
      <c r="L339" s="1895"/>
      <c r="M339" s="1895"/>
      <c r="N339" s="1895"/>
      <c r="O339" s="1895"/>
      <c r="P339" s="1895"/>
      <c r="Q339" s="1895"/>
      <c r="R339" s="1895"/>
      <c r="S339" s="1895"/>
      <c r="T339" s="1895"/>
      <c r="U339" s="1895"/>
      <c r="V339" s="1895"/>
      <c r="W339" s="1895"/>
      <c r="X339" s="1895"/>
      <c r="Y339" s="1895"/>
      <c r="Z339" s="1895"/>
      <c r="AA339" s="1895"/>
    </row>
    <row r="340" spans="1:27" ht="15.75" customHeight="1">
      <c r="A340" s="1895"/>
      <c r="B340" s="1895"/>
      <c r="C340" s="1895"/>
      <c r="D340" s="1895"/>
      <c r="E340" s="1895"/>
      <c r="F340" s="1895"/>
      <c r="G340" s="1895"/>
      <c r="H340" s="1895"/>
      <c r="I340" s="1895"/>
      <c r="J340" s="1895"/>
      <c r="K340" s="1895"/>
      <c r="L340" s="1895"/>
      <c r="M340" s="1895"/>
      <c r="N340" s="1895"/>
      <c r="O340" s="1895"/>
      <c r="P340" s="1895"/>
      <c r="Q340" s="1895"/>
      <c r="R340" s="1895"/>
      <c r="S340" s="1895"/>
      <c r="T340" s="1895"/>
      <c r="U340" s="1895"/>
      <c r="V340" s="1895"/>
      <c r="W340" s="1895"/>
      <c r="X340" s="1895"/>
      <c r="Y340" s="1895"/>
      <c r="Z340" s="1895"/>
      <c r="AA340" s="1895"/>
    </row>
    <row r="341" spans="1:27" ht="15.75" customHeight="1">
      <c r="A341" s="1895"/>
      <c r="B341" s="1895"/>
      <c r="C341" s="1895"/>
      <c r="D341" s="1895"/>
      <c r="E341" s="1895"/>
      <c r="F341" s="1895"/>
      <c r="G341" s="1895"/>
      <c r="H341" s="1895"/>
      <c r="I341" s="1895"/>
      <c r="J341" s="1895"/>
      <c r="K341" s="1895"/>
      <c r="L341" s="1895"/>
      <c r="M341" s="1895"/>
      <c r="N341" s="1895"/>
      <c r="O341" s="1895"/>
      <c r="P341" s="1895"/>
      <c r="Q341" s="1895"/>
      <c r="R341" s="1895"/>
      <c r="S341" s="1895"/>
      <c r="T341" s="1895"/>
      <c r="U341" s="1895"/>
      <c r="V341" s="1895"/>
      <c r="W341" s="1895"/>
      <c r="X341" s="1895"/>
      <c r="Y341" s="1895"/>
      <c r="Z341" s="1895"/>
      <c r="AA341" s="1895"/>
    </row>
    <row r="342" spans="1:27" ht="15.75" customHeight="1">
      <c r="A342" s="1895"/>
      <c r="B342" s="1895"/>
      <c r="C342" s="1895"/>
      <c r="D342" s="1895"/>
      <c r="E342" s="1895"/>
      <c r="F342" s="1895"/>
      <c r="G342" s="1895"/>
      <c r="H342" s="1895"/>
      <c r="I342" s="1895"/>
      <c r="J342" s="1895"/>
      <c r="K342" s="1895"/>
      <c r="L342" s="1895"/>
      <c r="M342" s="1895"/>
      <c r="N342" s="1895"/>
      <c r="O342" s="1895"/>
      <c r="P342" s="1895"/>
      <c r="Q342" s="1895"/>
      <c r="R342" s="1895"/>
      <c r="S342" s="1895"/>
      <c r="T342" s="1895"/>
      <c r="U342" s="1895"/>
      <c r="V342" s="1895"/>
      <c r="W342" s="1895"/>
      <c r="X342" s="1895"/>
      <c r="Y342" s="1895"/>
      <c r="Z342" s="1895"/>
      <c r="AA342" s="1895"/>
    </row>
    <row r="343" spans="1:27" ht="15.75" customHeight="1">
      <c r="A343" s="1895"/>
      <c r="B343" s="1895"/>
      <c r="C343" s="1895"/>
      <c r="D343" s="1895"/>
      <c r="E343" s="1895"/>
      <c r="F343" s="1895"/>
      <c r="G343" s="1895"/>
      <c r="H343" s="1895"/>
      <c r="I343" s="1895"/>
      <c r="J343" s="1895"/>
      <c r="K343" s="1895"/>
      <c r="L343" s="1895"/>
      <c r="M343" s="1895"/>
      <c r="N343" s="1895"/>
      <c r="O343" s="1895"/>
      <c r="P343" s="1895"/>
      <c r="Q343" s="1895"/>
      <c r="R343" s="1895"/>
      <c r="S343" s="1895"/>
      <c r="T343" s="1895"/>
      <c r="U343" s="1895"/>
      <c r="V343" s="1895"/>
      <c r="W343" s="1895"/>
      <c r="X343" s="1895"/>
      <c r="Y343" s="1895"/>
      <c r="Z343" s="1895"/>
      <c r="AA343" s="1895"/>
    </row>
    <row r="344" spans="1:27" ht="15.75" customHeight="1">
      <c r="A344" s="1895"/>
      <c r="B344" s="1895"/>
      <c r="C344" s="1895"/>
      <c r="D344" s="1895"/>
      <c r="E344" s="1895"/>
      <c r="F344" s="1895"/>
      <c r="G344" s="1895"/>
      <c r="H344" s="1895"/>
      <c r="I344" s="1895"/>
      <c r="J344" s="1895"/>
      <c r="K344" s="1895"/>
      <c r="L344" s="1895"/>
      <c r="M344" s="1895"/>
      <c r="N344" s="1895"/>
      <c r="O344" s="1895"/>
      <c r="P344" s="1895"/>
      <c r="Q344" s="1895"/>
      <c r="R344" s="1895"/>
      <c r="S344" s="1895"/>
      <c r="T344" s="1895"/>
      <c r="U344" s="1895"/>
      <c r="V344" s="1895"/>
      <c r="W344" s="1895"/>
      <c r="X344" s="1895"/>
      <c r="Y344" s="1895"/>
      <c r="Z344" s="1895"/>
      <c r="AA344" s="1895"/>
    </row>
    <row r="345" spans="1:27" ht="15.75" customHeight="1">
      <c r="A345" s="1895"/>
      <c r="B345" s="1895"/>
      <c r="C345" s="1895"/>
      <c r="D345" s="1895"/>
      <c r="E345" s="1895"/>
      <c r="F345" s="1895"/>
      <c r="G345" s="1895"/>
      <c r="H345" s="1895"/>
      <c r="I345" s="1895"/>
      <c r="J345" s="1895"/>
      <c r="K345" s="1895"/>
      <c r="L345" s="1895"/>
      <c r="M345" s="1895"/>
      <c r="N345" s="1895"/>
      <c r="O345" s="1895"/>
      <c r="P345" s="1895"/>
      <c r="Q345" s="1895"/>
      <c r="R345" s="1895"/>
      <c r="S345" s="1895"/>
      <c r="T345" s="1895"/>
      <c r="U345" s="1895"/>
      <c r="V345" s="1895"/>
      <c r="W345" s="1895"/>
      <c r="X345" s="1895"/>
      <c r="Y345" s="1895"/>
      <c r="Z345" s="1895"/>
      <c r="AA345" s="1895"/>
    </row>
    <row r="346" spans="1:27" ht="15.75" customHeight="1">
      <c r="A346" s="1895"/>
      <c r="B346" s="1895"/>
      <c r="C346" s="1895"/>
      <c r="D346" s="1895"/>
      <c r="E346" s="1895"/>
      <c r="F346" s="1895"/>
      <c r="G346" s="1895"/>
      <c r="H346" s="1895"/>
      <c r="I346" s="1895"/>
      <c r="J346" s="1895"/>
      <c r="K346" s="1895"/>
      <c r="L346" s="1895"/>
      <c r="M346" s="1895"/>
      <c r="N346" s="1895"/>
      <c r="O346" s="1895"/>
      <c r="P346" s="1895"/>
      <c r="Q346" s="1895"/>
      <c r="R346" s="1895"/>
      <c r="S346" s="1895"/>
      <c r="T346" s="1895"/>
      <c r="U346" s="1895"/>
      <c r="V346" s="1895"/>
      <c r="W346" s="1895"/>
      <c r="X346" s="1895"/>
      <c r="Y346" s="1895"/>
      <c r="Z346" s="1895"/>
      <c r="AA346" s="1895"/>
    </row>
    <row r="347" spans="1:27" ht="15.75" customHeight="1">
      <c r="A347" s="1895"/>
      <c r="B347" s="1895"/>
      <c r="C347" s="1895"/>
      <c r="D347" s="1895"/>
      <c r="E347" s="1895"/>
      <c r="F347" s="1895"/>
      <c r="G347" s="1895"/>
      <c r="H347" s="1895"/>
      <c r="I347" s="1895"/>
      <c r="J347" s="1895"/>
      <c r="K347" s="1895"/>
      <c r="L347" s="1895"/>
      <c r="M347" s="1895"/>
      <c r="N347" s="1895"/>
      <c r="O347" s="1895"/>
      <c r="P347" s="1895"/>
      <c r="Q347" s="1895"/>
      <c r="R347" s="1895"/>
      <c r="S347" s="1895"/>
      <c r="T347" s="1895"/>
      <c r="U347" s="1895"/>
      <c r="V347" s="1895"/>
      <c r="W347" s="1895"/>
      <c r="X347" s="1895"/>
      <c r="Y347" s="1895"/>
      <c r="Z347" s="1895"/>
      <c r="AA347" s="1895"/>
    </row>
    <row r="348" spans="1:27" ht="15.75" customHeight="1">
      <c r="A348" s="1895"/>
      <c r="B348" s="1895"/>
      <c r="C348" s="1895"/>
      <c r="D348" s="1895"/>
      <c r="E348" s="1895"/>
      <c r="F348" s="1895"/>
      <c r="G348" s="1895"/>
      <c r="H348" s="1895"/>
      <c r="I348" s="1895"/>
      <c r="J348" s="1895"/>
      <c r="K348" s="1895"/>
      <c r="L348" s="1895"/>
      <c r="M348" s="1895"/>
      <c r="N348" s="1895"/>
      <c r="O348" s="1895"/>
      <c r="P348" s="1895"/>
      <c r="Q348" s="1895"/>
      <c r="R348" s="1895"/>
      <c r="S348" s="1895"/>
      <c r="T348" s="1895"/>
      <c r="U348" s="1895"/>
      <c r="V348" s="1895"/>
      <c r="W348" s="1895"/>
      <c r="X348" s="1895"/>
      <c r="Y348" s="1895"/>
      <c r="Z348" s="1895"/>
      <c r="AA348" s="1895"/>
    </row>
    <row r="349" spans="1:27" ht="15.75" customHeight="1">
      <c r="A349" s="1895"/>
      <c r="B349" s="1895"/>
      <c r="C349" s="1895"/>
      <c r="D349" s="1895"/>
      <c r="E349" s="1895"/>
      <c r="F349" s="1895"/>
      <c r="G349" s="1895"/>
      <c r="H349" s="1895"/>
      <c r="I349" s="1895"/>
      <c r="J349" s="1895"/>
      <c r="K349" s="1895"/>
      <c r="L349" s="1895"/>
      <c r="M349" s="1895"/>
      <c r="N349" s="1895"/>
      <c r="O349" s="1895"/>
      <c r="P349" s="1895"/>
      <c r="Q349" s="1895"/>
      <c r="R349" s="1895"/>
      <c r="S349" s="1895"/>
      <c r="T349" s="1895"/>
      <c r="U349" s="1895"/>
      <c r="V349" s="1895"/>
      <c r="W349" s="1895"/>
      <c r="X349" s="1895"/>
      <c r="Y349" s="1895"/>
      <c r="Z349" s="1895"/>
      <c r="AA349" s="1895"/>
    </row>
    <row r="350" spans="1:27" ht="15.75" customHeight="1">
      <c r="A350" s="1895"/>
      <c r="B350" s="1895"/>
      <c r="C350" s="1895"/>
      <c r="D350" s="1895"/>
      <c r="E350" s="1895"/>
      <c r="F350" s="1895"/>
      <c r="G350" s="1895"/>
      <c r="H350" s="1895"/>
      <c r="I350" s="1895"/>
      <c r="J350" s="1895"/>
      <c r="K350" s="1895"/>
      <c r="L350" s="1895"/>
      <c r="M350" s="1895"/>
      <c r="N350" s="1895"/>
      <c r="O350" s="1895"/>
      <c r="P350" s="1895"/>
      <c r="Q350" s="1895"/>
      <c r="R350" s="1895"/>
      <c r="S350" s="1895"/>
      <c r="T350" s="1895"/>
      <c r="U350" s="1895"/>
      <c r="V350" s="1895"/>
      <c r="W350" s="1895"/>
      <c r="X350" s="1895"/>
      <c r="Y350" s="1895"/>
      <c r="Z350" s="1895"/>
      <c r="AA350" s="1895"/>
    </row>
    <row r="351" spans="1:27" ht="15.75" customHeight="1">
      <c r="A351" s="1895"/>
      <c r="B351" s="1895"/>
      <c r="C351" s="1895"/>
      <c r="D351" s="1895"/>
      <c r="E351" s="1895"/>
      <c r="F351" s="1895"/>
      <c r="G351" s="1895"/>
      <c r="H351" s="1895"/>
      <c r="I351" s="1895"/>
      <c r="J351" s="1895"/>
      <c r="K351" s="1895"/>
      <c r="L351" s="1895"/>
      <c r="M351" s="1895"/>
      <c r="N351" s="1895"/>
      <c r="O351" s="1895"/>
      <c r="P351" s="1895"/>
      <c r="Q351" s="1895"/>
      <c r="R351" s="1895"/>
      <c r="S351" s="1895"/>
      <c r="T351" s="1895"/>
      <c r="U351" s="1895"/>
      <c r="V351" s="1895"/>
      <c r="W351" s="1895"/>
      <c r="X351" s="1895"/>
      <c r="Y351" s="1895"/>
      <c r="Z351" s="1895"/>
      <c r="AA351" s="1895"/>
    </row>
    <row r="352" spans="1:27" ht="15.75" customHeight="1">
      <c r="A352" s="1895"/>
      <c r="B352" s="1895"/>
      <c r="C352" s="1895"/>
      <c r="D352" s="1895"/>
      <c r="E352" s="1895"/>
      <c r="F352" s="1895"/>
      <c r="G352" s="1895"/>
      <c r="H352" s="1895"/>
      <c r="I352" s="1895"/>
      <c r="J352" s="1895"/>
      <c r="K352" s="1895"/>
      <c r="L352" s="1895"/>
      <c r="M352" s="1895"/>
      <c r="N352" s="1895"/>
      <c r="O352" s="1895"/>
      <c r="P352" s="1895"/>
      <c r="Q352" s="1895"/>
      <c r="R352" s="1895"/>
      <c r="S352" s="1895"/>
      <c r="T352" s="1895"/>
      <c r="U352" s="1895"/>
      <c r="V352" s="1895"/>
      <c r="W352" s="1895"/>
      <c r="X352" s="1895"/>
      <c r="Y352" s="1895"/>
      <c r="Z352" s="1895"/>
      <c r="AA352" s="1895"/>
    </row>
    <row r="353" spans="1:27" ht="15.75" customHeight="1">
      <c r="A353" s="1895"/>
      <c r="B353" s="1895"/>
      <c r="C353" s="1895"/>
      <c r="D353" s="1895"/>
      <c r="E353" s="1895"/>
      <c r="F353" s="1895"/>
      <c r="G353" s="1895"/>
      <c r="H353" s="1895"/>
      <c r="I353" s="1895"/>
      <c r="J353" s="1895"/>
      <c r="K353" s="1895"/>
      <c r="L353" s="1895"/>
      <c r="M353" s="1895"/>
      <c r="N353" s="1895"/>
      <c r="O353" s="1895"/>
      <c r="P353" s="1895"/>
      <c r="Q353" s="1895"/>
      <c r="R353" s="1895"/>
      <c r="S353" s="1895"/>
      <c r="T353" s="1895"/>
      <c r="U353" s="1895"/>
      <c r="V353" s="1895"/>
      <c r="W353" s="1895"/>
      <c r="X353" s="1895"/>
      <c r="Y353" s="1895"/>
      <c r="Z353" s="1895"/>
      <c r="AA353" s="1895"/>
    </row>
    <row r="354" spans="1:27" ht="15.75" customHeight="1">
      <c r="A354" s="1895"/>
      <c r="B354" s="1895"/>
      <c r="C354" s="1895"/>
      <c r="D354" s="1895"/>
      <c r="E354" s="1895"/>
      <c r="F354" s="1895"/>
      <c r="G354" s="1895"/>
      <c r="H354" s="1895"/>
      <c r="I354" s="1895"/>
      <c r="J354" s="1895"/>
      <c r="K354" s="1895"/>
      <c r="L354" s="1895"/>
      <c r="M354" s="1895"/>
      <c r="N354" s="1895"/>
      <c r="O354" s="1895"/>
      <c r="P354" s="1895"/>
      <c r="Q354" s="1895"/>
      <c r="R354" s="1895"/>
      <c r="S354" s="1895"/>
      <c r="T354" s="1895"/>
      <c r="U354" s="1895"/>
      <c r="V354" s="1895"/>
      <c r="W354" s="1895"/>
      <c r="X354" s="1895"/>
      <c r="Y354" s="1895"/>
      <c r="Z354" s="1895"/>
      <c r="AA354" s="1895"/>
    </row>
    <row r="355" spans="1:27" ht="15.75" customHeight="1">
      <c r="A355" s="1895"/>
      <c r="B355" s="1895"/>
      <c r="C355" s="1895"/>
      <c r="D355" s="1895"/>
      <c r="E355" s="1895"/>
      <c r="F355" s="1895"/>
      <c r="G355" s="1895"/>
      <c r="H355" s="1895"/>
      <c r="I355" s="1895"/>
      <c r="J355" s="1895"/>
      <c r="K355" s="1895"/>
      <c r="L355" s="1895"/>
      <c r="M355" s="1895"/>
      <c r="N355" s="1895"/>
      <c r="O355" s="1895"/>
      <c r="P355" s="1895"/>
      <c r="Q355" s="1895"/>
      <c r="R355" s="1895"/>
      <c r="S355" s="1895"/>
      <c r="T355" s="1895"/>
      <c r="U355" s="1895"/>
      <c r="V355" s="1895"/>
      <c r="W355" s="1895"/>
      <c r="X355" s="1895"/>
      <c r="Y355" s="1895"/>
      <c r="Z355" s="1895"/>
      <c r="AA355" s="1895"/>
    </row>
    <row r="356" spans="1:27" ht="15.75" customHeight="1">
      <c r="A356" s="1895"/>
      <c r="B356" s="1895"/>
      <c r="C356" s="1895"/>
      <c r="D356" s="1895"/>
      <c r="E356" s="1895"/>
      <c r="F356" s="1895"/>
      <c r="G356" s="1895"/>
      <c r="H356" s="1895"/>
      <c r="I356" s="1895"/>
      <c r="J356" s="1895"/>
      <c r="K356" s="1895"/>
      <c r="L356" s="1895"/>
      <c r="M356" s="1895"/>
      <c r="N356" s="1895"/>
      <c r="O356" s="1895"/>
      <c r="P356" s="1895"/>
      <c r="Q356" s="1895"/>
      <c r="R356" s="1895"/>
      <c r="S356" s="1895"/>
      <c r="T356" s="1895"/>
      <c r="U356" s="1895"/>
      <c r="V356" s="1895"/>
      <c r="W356" s="1895"/>
      <c r="X356" s="1895"/>
      <c r="Y356" s="1895"/>
      <c r="Z356" s="1895"/>
      <c r="AA356" s="1895"/>
    </row>
    <row r="357" spans="1:27" ht="15.75" customHeight="1">
      <c r="A357" s="1895"/>
      <c r="B357" s="1895"/>
      <c r="C357" s="1895"/>
      <c r="D357" s="1895"/>
      <c r="E357" s="1895"/>
      <c r="F357" s="1895"/>
      <c r="G357" s="1895"/>
      <c r="H357" s="1895"/>
      <c r="I357" s="1895"/>
      <c r="J357" s="1895"/>
      <c r="K357" s="1895"/>
      <c r="L357" s="1895"/>
      <c r="M357" s="1895"/>
      <c r="N357" s="1895"/>
      <c r="O357" s="1895"/>
      <c r="P357" s="1895"/>
      <c r="Q357" s="1895"/>
      <c r="R357" s="1895"/>
      <c r="S357" s="1895"/>
      <c r="T357" s="1895"/>
      <c r="U357" s="1895"/>
      <c r="V357" s="1895"/>
      <c r="W357" s="1895"/>
      <c r="X357" s="1895"/>
      <c r="Y357" s="1895"/>
      <c r="Z357" s="1895"/>
      <c r="AA357" s="1895"/>
    </row>
    <row r="358" spans="1:27" ht="15.75" customHeight="1">
      <c r="A358" s="1895"/>
      <c r="B358" s="1895"/>
      <c r="C358" s="1895"/>
      <c r="D358" s="1895"/>
      <c r="E358" s="1895"/>
      <c r="F358" s="1895"/>
      <c r="G358" s="1895"/>
      <c r="H358" s="1895"/>
      <c r="I358" s="1895"/>
      <c r="J358" s="1895"/>
      <c r="K358" s="1895"/>
      <c r="L358" s="1895"/>
      <c r="M358" s="1895"/>
      <c r="N358" s="1895"/>
      <c r="O358" s="1895"/>
      <c r="P358" s="1895"/>
      <c r="Q358" s="1895"/>
      <c r="R358" s="1895"/>
      <c r="S358" s="1895"/>
      <c r="T358" s="1895"/>
      <c r="U358" s="1895"/>
      <c r="V358" s="1895"/>
      <c r="W358" s="1895"/>
      <c r="X358" s="1895"/>
      <c r="Y358" s="1895"/>
      <c r="Z358" s="1895"/>
      <c r="AA358" s="1895"/>
    </row>
    <row r="359" spans="1:27" ht="15.75" customHeight="1">
      <c r="A359" s="1895"/>
      <c r="B359" s="1895"/>
      <c r="C359" s="1895"/>
      <c r="D359" s="1895"/>
      <c r="E359" s="1895"/>
      <c r="F359" s="1895"/>
      <c r="G359" s="1895"/>
      <c r="H359" s="1895"/>
      <c r="I359" s="1895"/>
      <c r="J359" s="1895"/>
      <c r="K359" s="1895"/>
      <c r="L359" s="1895"/>
      <c r="M359" s="1895"/>
      <c r="N359" s="1895"/>
      <c r="O359" s="1895"/>
      <c r="P359" s="1895"/>
      <c r="Q359" s="1895"/>
      <c r="R359" s="1895"/>
      <c r="S359" s="1895"/>
      <c r="T359" s="1895"/>
      <c r="U359" s="1895"/>
      <c r="V359" s="1895"/>
      <c r="W359" s="1895"/>
      <c r="X359" s="1895"/>
      <c r="Y359" s="1895"/>
      <c r="Z359" s="1895"/>
      <c r="AA359" s="1895"/>
    </row>
    <row r="360" spans="1:27" ht="15.75" customHeight="1">
      <c r="A360" s="1895"/>
      <c r="B360" s="1895"/>
      <c r="C360" s="1895"/>
      <c r="D360" s="1895"/>
      <c r="E360" s="1895"/>
      <c r="F360" s="1895"/>
      <c r="G360" s="1895"/>
      <c r="H360" s="1895"/>
      <c r="I360" s="1895"/>
      <c r="J360" s="1895"/>
      <c r="K360" s="1895"/>
      <c r="L360" s="1895"/>
      <c r="M360" s="1895"/>
      <c r="N360" s="1895"/>
      <c r="O360" s="1895"/>
      <c r="P360" s="1895"/>
      <c r="Q360" s="1895"/>
      <c r="R360" s="1895"/>
      <c r="S360" s="1895"/>
      <c r="T360" s="1895"/>
      <c r="U360" s="1895"/>
      <c r="V360" s="1895"/>
      <c r="W360" s="1895"/>
      <c r="X360" s="1895"/>
      <c r="Y360" s="1895"/>
      <c r="Z360" s="1895"/>
      <c r="AA360" s="1895"/>
    </row>
    <row r="361" spans="1:27" ht="15.75" customHeight="1">
      <c r="A361" s="1895"/>
      <c r="B361" s="1895"/>
      <c r="C361" s="1895"/>
      <c r="D361" s="1895"/>
      <c r="E361" s="1895"/>
      <c r="F361" s="1895"/>
      <c r="G361" s="1895"/>
      <c r="H361" s="1895"/>
      <c r="I361" s="1895"/>
      <c r="J361" s="1895"/>
      <c r="K361" s="1895"/>
      <c r="L361" s="1895"/>
      <c r="M361" s="1895"/>
      <c r="N361" s="1895"/>
      <c r="O361" s="1895"/>
      <c r="P361" s="1895"/>
      <c r="Q361" s="1895"/>
      <c r="R361" s="1895"/>
      <c r="S361" s="1895"/>
      <c r="T361" s="1895"/>
      <c r="U361" s="1895"/>
      <c r="V361" s="1895"/>
      <c r="W361" s="1895"/>
      <c r="X361" s="1895"/>
      <c r="Y361" s="1895"/>
      <c r="Z361" s="1895"/>
      <c r="AA361" s="1895"/>
    </row>
    <row r="362" spans="1:27" ht="15.75" customHeight="1">
      <c r="A362" s="1895"/>
      <c r="B362" s="1895"/>
      <c r="C362" s="1895"/>
      <c r="D362" s="1895"/>
      <c r="E362" s="1895"/>
      <c r="F362" s="1895"/>
      <c r="G362" s="1895"/>
      <c r="H362" s="1895"/>
      <c r="I362" s="1895"/>
      <c r="J362" s="1895"/>
      <c r="K362" s="1895"/>
      <c r="L362" s="1895"/>
      <c r="M362" s="1895"/>
      <c r="N362" s="1895"/>
      <c r="O362" s="1895"/>
      <c r="P362" s="1895"/>
      <c r="Q362" s="1895"/>
      <c r="R362" s="1895"/>
      <c r="S362" s="1895"/>
      <c r="T362" s="1895"/>
      <c r="U362" s="1895"/>
      <c r="V362" s="1895"/>
      <c r="W362" s="1895"/>
      <c r="X362" s="1895"/>
      <c r="Y362" s="1895"/>
      <c r="Z362" s="1895"/>
      <c r="AA362" s="1895"/>
    </row>
    <row r="363" spans="1:27" ht="15.75" customHeight="1">
      <c r="A363" s="1895"/>
      <c r="B363" s="1895"/>
      <c r="C363" s="1895"/>
      <c r="D363" s="1895"/>
      <c r="E363" s="1895"/>
      <c r="F363" s="1895"/>
      <c r="G363" s="1895"/>
      <c r="H363" s="1895"/>
      <c r="I363" s="1895"/>
      <c r="J363" s="1895"/>
      <c r="K363" s="1895"/>
      <c r="L363" s="1895"/>
      <c r="M363" s="1895"/>
      <c r="N363" s="1895"/>
      <c r="O363" s="1895"/>
      <c r="P363" s="1895"/>
      <c r="Q363" s="1895"/>
      <c r="R363" s="1895"/>
      <c r="S363" s="1895"/>
      <c r="T363" s="1895"/>
      <c r="U363" s="1895"/>
      <c r="V363" s="1895"/>
      <c r="W363" s="1895"/>
      <c r="X363" s="1895"/>
      <c r="Y363" s="1895"/>
      <c r="Z363" s="1895"/>
      <c r="AA363" s="1895"/>
    </row>
    <row r="364" spans="1:27" ht="15.75" customHeight="1">
      <c r="A364" s="1895"/>
      <c r="B364" s="1895"/>
      <c r="C364" s="1895"/>
      <c r="D364" s="1895"/>
      <c r="E364" s="1895"/>
      <c r="F364" s="1895"/>
      <c r="G364" s="1895"/>
      <c r="H364" s="1895"/>
      <c r="I364" s="1895"/>
      <c r="J364" s="1895"/>
      <c r="K364" s="1895"/>
      <c r="L364" s="1895"/>
      <c r="M364" s="1895"/>
      <c r="N364" s="1895"/>
      <c r="O364" s="1895"/>
      <c r="P364" s="1895"/>
      <c r="Q364" s="1895"/>
      <c r="R364" s="1895"/>
      <c r="S364" s="1895"/>
      <c r="T364" s="1895"/>
      <c r="U364" s="1895"/>
      <c r="V364" s="1895"/>
      <c r="W364" s="1895"/>
      <c r="X364" s="1895"/>
      <c r="Y364" s="1895"/>
      <c r="Z364" s="1895"/>
      <c r="AA364" s="1895"/>
    </row>
    <row r="365" spans="1:27" ht="15.75" customHeight="1">
      <c r="A365" s="1895"/>
      <c r="B365" s="1895"/>
      <c r="C365" s="1895"/>
      <c r="D365" s="1895"/>
      <c r="E365" s="1895"/>
      <c r="F365" s="1895"/>
      <c r="G365" s="1895"/>
      <c r="H365" s="1895"/>
      <c r="I365" s="1895"/>
      <c r="J365" s="1895"/>
      <c r="K365" s="1895"/>
      <c r="L365" s="1895"/>
      <c r="M365" s="1895"/>
      <c r="N365" s="1895"/>
      <c r="O365" s="1895"/>
      <c r="P365" s="1895"/>
      <c r="Q365" s="1895"/>
      <c r="R365" s="1895"/>
      <c r="S365" s="1895"/>
      <c r="T365" s="1895"/>
      <c r="U365" s="1895"/>
      <c r="V365" s="1895"/>
      <c r="W365" s="1895"/>
      <c r="X365" s="1895"/>
      <c r="Y365" s="1895"/>
      <c r="Z365" s="1895"/>
      <c r="AA365" s="1895"/>
    </row>
    <row r="366" spans="1:27" ht="15.75" customHeight="1">
      <c r="A366" s="1895"/>
      <c r="B366" s="1895"/>
      <c r="C366" s="1895"/>
      <c r="D366" s="1895"/>
      <c r="E366" s="1895"/>
      <c r="F366" s="1895"/>
      <c r="G366" s="1895"/>
      <c r="H366" s="1895"/>
      <c r="I366" s="1895"/>
      <c r="J366" s="1895"/>
      <c r="K366" s="1895"/>
      <c r="L366" s="1895"/>
      <c r="M366" s="1895"/>
      <c r="N366" s="1895"/>
      <c r="O366" s="1895"/>
      <c r="P366" s="1895"/>
      <c r="Q366" s="1895"/>
      <c r="R366" s="1895"/>
      <c r="S366" s="1895"/>
      <c r="T366" s="1895"/>
      <c r="U366" s="1895"/>
      <c r="V366" s="1895"/>
      <c r="W366" s="1895"/>
      <c r="X366" s="1895"/>
      <c r="Y366" s="1895"/>
      <c r="Z366" s="1895"/>
      <c r="AA366" s="1895"/>
    </row>
    <row r="367" spans="1:27" ht="15.75" customHeight="1">
      <c r="A367" s="1895"/>
      <c r="B367" s="1895"/>
      <c r="C367" s="1895"/>
      <c r="D367" s="1895"/>
      <c r="E367" s="1895"/>
      <c r="F367" s="1895"/>
      <c r="G367" s="1895"/>
      <c r="H367" s="1895"/>
      <c r="I367" s="1895"/>
      <c r="J367" s="1895"/>
      <c r="K367" s="1895"/>
      <c r="L367" s="1895"/>
      <c r="M367" s="1895"/>
      <c r="N367" s="1895"/>
      <c r="O367" s="1895"/>
      <c r="P367" s="1895"/>
      <c r="Q367" s="1895"/>
      <c r="R367" s="1895"/>
      <c r="S367" s="1895"/>
      <c r="T367" s="1895"/>
      <c r="U367" s="1895"/>
      <c r="V367" s="1895"/>
      <c r="W367" s="1895"/>
      <c r="X367" s="1895"/>
      <c r="Y367" s="1895"/>
      <c r="Z367" s="1895"/>
      <c r="AA367" s="1895"/>
    </row>
    <row r="368" spans="1:27" ht="15.75" customHeight="1">
      <c r="A368" s="1895"/>
      <c r="B368" s="1895"/>
      <c r="C368" s="1895"/>
      <c r="D368" s="1895"/>
      <c r="E368" s="1895"/>
      <c r="F368" s="1895"/>
      <c r="G368" s="1895"/>
      <c r="H368" s="1895"/>
      <c r="I368" s="1895"/>
      <c r="J368" s="1895"/>
      <c r="K368" s="1895"/>
      <c r="L368" s="1895"/>
      <c r="M368" s="1895"/>
      <c r="N368" s="1895"/>
      <c r="O368" s="1895"/>
      <c r="P368" s="1895"/>
      <c r="Q368" s="1895"/>
      <c r="R368" s="1895"/>
      <c r="S368" s="1895"/>
      <c r="T368" s="1895"/>
      <c r="U368" s="1895"/>
      <c r="V368" s="1895"/>
      <c r="W368" s="1895"/>
      <c r="X368" s="1895"/>
      <c r="Y368" s="1895"/>
      <c r="Z368" s="1895"/>
      <c r="AA368" s="1895"/>
    </row>
    <row r="369" spans="1:27" ht="15.75" customHeight="1">
      <c r="A369" s="1895"/>
      <c r="B369" s="1895"/>
      <c r="C369" s="1895"/>
      <c r="D369" s="1895"/>
      <c r="E369" s="1895"/>
      <c r="F369" s="1895"/>
      <c r="G369" s="1895"/>
      <c r="H369" s="1895"/>
      <c r="I369" s="1895"/>
      <c r="J369" s="1895"/>
      <c r="K369" s="1895"/>
      <c r="L369" s="1895"/>
      <c r="M369" s="1895"/>
      <c r="N369" s="1895"/>
      <c r="O369" s="1895"/>
      <c r="P369" s="1895"/>
      <c r="Q369" s="1895"/>
      <c r="R369" s="1895"/>
      <c r="S369" s="1895"/>
      <c r="T369" s="1895"/>
      <c r="U369" s="1895"/>
      <c r="V369" s="1895"/>
      <c r="W369" s="1895"/>
      <c r="X369" s="1895"/>
      <c r="Y369" s="1895"/>
      <c r="Z369" s="1895"/>
      <c r="AA369" s="1895"/>
    </row>
    <row r="370" spans="1:27" ht="15.75" customHeight="1">
      <c r="A370" s="1895"/>
      <c r="B370" s="1895"/>
      <c r="C370" s="1895"/>
      <c r="D370" s="1895"/>
      <c r="E370" s="1895"/>
      <c r="F370" s="1895"/>
      <c r="G370" s="1895"/>
      <c r="H370" s="1895"/>
      <c r="I370" s="1895"/>
      <c r="J370" s="1895"/>
      <c r="K370" s="1895"/>
      <c r="L370" s="1895"/>
      <c r="M370" s="1895"/>
      <c r="N370" s="1895"/>
      <c r="O370" s="1895"/>
      <c r="P370" s="1895"/>
      <c r="Q370" s="1895"/>
      <c r="R370" s="1895"/>
      <c r="S370" s="1895"/>
      <c r="T370" s="1895"/>
      <c r="U370" s="1895"/>
      <c r="V370" s="1895"/>
      <c r="W370" s="1895"/>
      <c r="X370" s="1895"/>
      <c r="Y370" s="1895"/>
      <c r="Z370" s="1895"/>
      <c r="AA370" s="1895"/>
    </row>
    <row r="371" spans="1:27" ht="15.75" customHeight="1">
      <c r="A371" s="1895"/>
      <c r="B371" s="1895"/>
      <c r="C371" s="1895"/>
      <c r="D371" s="1895"/>
      <c r="E371" s="1895"/>
      <c r="F371" s="1895"/>
      <c r="G371" s="1895"/>
      <c r="H371" s="1895"/>
      <c r="I371" s="1895"/>
      <c r="J371" s="1895"/>
      <c r="K371" s="1895"/>
      <c r="L371" s="1895"/>
      <c r="M371" s="1895"/>
      <c r="N371" s="1895"/>
      <c r="O371" s="1895"/>
      <c r="P371" s="1895"/>
      <c r="Q371" s="1895"/>
      <c r="R371" s="1895"/>
      <c r="S371" s="1895"/>
      <c r="T371" s="1895"/>
      <c r="U371" s="1895"/>
      <c r="V371" s="1895"/>
      <c r="W371" s="1895"/>
      <c r="X371" s="1895"/>
      <c r="Y371" s="1895"/>
      <c r="Z371" s="1895"/>
      <c r="AA371" s="1895"/>
    </row>
    <row r="372" spans="1:27" ht="15.75" customHeight="1">
      <c r="A372" s="1895"/>
      <c r="B372" s="1895"/>
      <c r="C372" s="1895"/>
      <c r="D372" s="1895"/>
      <c r="E372" s="1895"/>
      <c r="F372" s="1895"/>
      <c r="G372" s="1895"/>
      <c r="H372" s="1895"/>
      <c r="I372" s="1895"/>
      <c r="J372" s="1895"/>
      <c r="K372" s="1895"/>
      <c r="L372" s="1895"/>
      <c r="M372" s="1895"/>
      <c r="N372" s="1895"/>
      <c r="O372" s="1895"/>
      <c r="P372" s="1895"/>
      <c r="Q372" s="1895"/>
      <c r="R372" s="1895"/>
      <c r="S372" s="1895"/>
      <c r="T372" s="1895"/>
      <c r="U372" s="1895"/>
      <c r="V372" s="1895"/>
      <c r="W372" s="1895"/>
      <c r="X372" s="1895"/>
      <c r="Y372" s="1895"/>
      <c r="Z372" s="1895"/>
      <c r="AA372" s="1895"/>
    </row>
    <row r="373" spans="1:27" ht="15.75" customHeight="1">
      <c r="A373" s="1895"/>
      <c r="B373" s="1895"/>
      <c r="C373" s="1895"/>
      <c r="D373" s="1895"/>
      <c r="E373" s="1895"/>
      <c r="F373" s="1895"/>
      <c r="G373" s="1895"/>
      <c r="H373" s="1895"/>
      <c r="I373" s="1895"/>
      <c r="J373" s="1895"/>
      <c r="K373" s="1895"/>
      <c r="L373" s="1895"/>
      <c r="M373" s="1895"/>
      <c r="N373" s="1895"/>
      <c r="O373" s="1895"/>
      <c r="P373" s="1895"/>
      <c r="Q373" s="1895"/>
      <c r="R373" s="1895"/>
      <c r="S373" s="1895"/>
      <c r="T373" s="1895"/>
      <c r="U373" s="1895"/>
      <c r="V373" s="1895"/>
      <c r="W373" s="1895"/>
      <c r="X373" s="1895"/>
      <c r="Y373" s="1895"/>
      <c r="Z373" s="1895"/>
      <c r="AA373" s="1895"/>
    </row>
    <row r="374" spans="1:27" ht="15.75" customHeight="1">
      <c r="A374" s="1895"/>
      <c r="B374" s="1895"/>
      <c r="C374" s="1895"/>
      <c r="D374" s="1895"/>
      <c r="E374" s="1895"/>
      <c r="F374" s="1895"/>
      <c r="G374" s="1895"/>
      <c r="H374" s="1895"/>
      <c r="I374" s="1895"/>
      <c r="J374" s="1895"/>
      <c r="K374" s="1895"/>
      <c r="L374" s="1895"/>
      <c r="M374" s="1895"/>
      <c r="N374" s="1895"/>
      <c r="O374" s="1895"/>
      <c r="P374" s="1895"/>
      <c r="Q374" s="1895"/>
      <c r="R374" s="1895"/>
      <c r="S374" s="1895"/>
      <c r="T374" s="1895"/>
      <c r="U374" s="1895"/>
      <c r="V374" s="1895"/>
      <c r="W374" s="1895"/>
      <c r="X374" s="1895"/>
      <c r="Y374" s="1895"/>
      <c r="Z374" s="1895"/>
      <c r="AA374" s="1895"/>
    </row>
    <row r="375" spans="1:27" ht="15.75" customHeight="1">
      <c r="A375" s="1895"/>
      <c r="B375" s="1895"/>
      <c r="C375" s="1895"/>
      <c r="D375" s="1895"/>
      <c r="E375" s="1895"/>
      <c r="F375" s="1895"/>
      <c r="G375" s="1895"/>
      <c r="H375" s="1895"/>
      <c r="I375" s="1895"/>
      <c r="J375" s="1895"/>
      <c r="K375" s="1895"/>
      <c r="L375" s="1895"/>
      <c r="M375" s="1895"/>
      <c r="N375" s="1895"/>
      <c r="O375" s="1895"/>
      <c r="P375" s="1895"/>
      <c r="Q375" s="1895"/>
      <c r="R375" s="1895"/>
      <c r="S375" s="1895"/>
      <c r="T375" s="1895"/>
      <c r="U375" s="1895"/>
      <c r="V375" s="1895"/>
      <c r="W375" s="1895"/>
      <c r="X375" s="1895"/>
      <c r="Y375" s="1895"/>
      <c r="Z375" s="1895"/>
      <c r="AA375" s="1895"/>
    </row>
    <row r="376" spans="1:27" ht="15.75" customHeight="1">
      <c r="A376" s="1895"/>
      <c r="B376" s="1895"/>
      <c r="C376" s="1895"/>
      <c r="D376" s="1895"/>
      <c r="E376" s="1895"/>
      <c r="F376" s="1895"/>
      <c r="G376" s="1895"/>
      <c r="H376" s="1895"/>
      <c r="I376" s="1895"/>
      <c r="J376" s="1895"/>
      <c r="K376" s="1895"/>
      <c r="L376" s="1895"/>
      <c r="M376" s="1895"/>
      <c r="N376" s="1895"/>
      <c r="O376" s="1895"/>
      <c r="P376" s="1895"/>
      <c r="Q376" s="1895"/>
      <c r="R376" s="1895"/>
      <c r="S376" s="1895"/>
      <c r="T376" s="1895"/>
      <c r="U376" s="1895"/>
      <c r="V376" s="1895"/>
      <c r="W376" s="1895"/>
      <c r="X376" s="1895"/>
      <c r="Y376" s="1895"/>
      <c r="Z376" s="1895"/>
      <c r="AA376" s="1895"/>
    </row>
    <row r="377" spans="1:27" ht="15.75" customHeight="1">
      <c r="A377" s="1895"/>
      <c r="B377" s="1895"/>
      <c r="C377" s="1895"/>
      <c r="D377" s="1895"/>
      <c r="E377" s="1895"/>
      <c r="F377" s="1895"/>
      <c r="G377" s="1895"/>
      <c r="H377" s="1895"/>
      <c r="I377" s="1895"/>
      <c r="J377" s="1895"/>
      <c r="K377" s="1895"/>
      <c r="L377" s="1895"/>
      <c r="M377" s="1895"/>
      <c r="N377" s="1895"/>
      <c r="O377" s="1895"/>
      <c r="P377" s="1895"/>
      <c r="Q377" s="1895"/>
      <c r="R377" s="1895"/>
      <c r="S377" s="1895"/>
      <c r="T377" s="1895"/>
      <c r="U377" s="1895"/>
      <c r="V377" s="1895"/>
      <c r="W377" s="1895"/>
      <c r="X377" s="1895"/>
      <c r="Y377" s="1895"/>
      <c r="Z377" s="1895"/>
      <c r="AA377" s="1895"/>
    </row>
    <row r="378" spans="1:27" ht="15.75" customHeight="1">
      <c r="A378" s="1895"/>
      <c r="B378" s="1895"/>
      <c r="C378" s="1895"/>
      <c r="D378" s="1895"/>
      <c r="E378" s="1895"/>
      <c r="F378" s="1895"/>
      <c r="G378" s="1895"/>
      <c r="H378" s="1895"/>
      <c r="I378" s="1895"/>
      <c r="J378" s="1895"/>
      <c r="K378" s="1895"/>
      <c r="L378" s="1895"/>
      <c r="M378" s="1895"/>
      <c r="N378" s="1895"/>
      <c r="O378" s="1895"/>
      <c r="P378" s="1895"/>
      <c r="Q378" s="1895"/>
      <c r="R378" s="1895"/>
      <c r="S378" s="1895"/>
      <c r="T378" s="1895"/>
      <c r="U378" s="1895"/>
      <c r="V378" s="1895"/>
      <c r="W378" s="1895"/>
      <c r="X378" s="1895"/>
      <c r="Y378" s="1895"/>
      <c r="Z378" s="1895"/>
      <c r="AA378" s="1895"/>
    </row>
    <row r="379" spans="1:27" ht="15.75" customHeight="1">
      <c r="A379" s="1895"/>
      <c r="B379" s="1895"/>
      <c r="C379" s="1895"/>
      <c r="D379" s="1895"/>
      <c r="E379" s="1895"/>
      <c r="F379" s="1895"/>
      <c r="G379" s="1895"/>
      <c r="H379" s="1895"/>
      <c r="I379" s="1895"/>
      <c r="J379" s="1895"/>
      <c r="K379" s="1895"/>
      <c r="L379" s="1895"/>
      <c r="M379" s="1895"/>
      <c r="N379" s="1895"/>
      <c r="O379" s="1895"/>
      <c r="P379" s="1895"/>
      <c r="Q379" s="1895"/>
      <c r="R379" s="1895"/>
      <c r="S379" s="1895"/>
      <c r="T379" s="1895"/>
      <c r="U379" s="1895"/>
      <c r="V379" s="1895"/>
      <c r="W379" s="1895"/>
      <c r="X379" s="1895"/>
      <c r="Y379" s="1895"/>
      <c r="Z379" s="1895"/>
      <c r="AA379" s="1895"/>
    </row>
    <row r="380" spans="1:27" ht="15.75" customHeight="1">
      <c r="A380" s="1895"/>
      <c r="B380" s="1895"/>
      <c r="C380" s="1895"/>
      <c r="D380" s="1895"/>
      <c r="E380" s="1895"/>
      <c r="F380" s="1895"/>
      <c r="G380" s="1895"/>
      <c r="H380" s="1895"/>
      <c r="I380" s="1895"/>
      <c r="J380" s="1895"/>
      <c r="K380" s="1895"/>
      <c r="L380" s="1895"/>
      <c r="M380" s="1895"/>
      <c r="N380" s="1895"/>
      <c r="O380" s="1895"/>
      <c r="P380" s="1895"/>
      <c r="Q380" s="1895"/>
      <c r="R380" s="1895"/>
      <c r="S380" s="1895"/>
      <c r="T380" s="1895"/>
      <c r="U380" s="1895"/>
      <c r="V380" s="1895"/>
      <c r="W380" s="1895"/>
      <c r="X380" s="1895"/>
      <c r="Y380" s="1895"/>
      <c r="Z380" s="1895"/>
      <c r="AA380" s="1895"/>
    </row>
    <row r="381" spans="1:27" ht="15.75" customHeight="1">
      <c r="A381" s="1895"/>
      <c r="B381" s="1895"/>
      <c r="C381" s="1895"/>
      <c r="D381" s="1895"/>
      <c r="E381" s="1895"/>
      <c r="F381" s="1895"/>
      <c r="G381" s="1895"/>
      <c r="H381" s="1895"/>
      <c r="I381" s="1895"/>
      <c r="J381" s="1895"/>
      <c r="K381" s="1895"/>
      <c r="L381" s="1895"/>
      <c r="M381" s="1895"/>
      <c r="N381" s="1895"/>
      <c r="O381" s="1895"/>
      <c r="P381" s="1895"/>
      <c r="Q381" s="1895"/>
      <c r="R381" s="1895"/>
      <c r="S381" s="1895"/>
      <c r="T381" s="1895"/>
      <c r="U381" s="1895"/>
      <c r="V381" s="1895"/>
      <c r="W381" s="1895"/>
      <c r="X381" s="1895"/>
      <c r="Y381" s="1895"/>
      <c r="Z381" s="1895"/>
      <c r="AA381" s="1895"/>
    </row>
    <row r="382" spans="1:27" ht="15.75" customHeight="1">
      <c r="A382" s="1895"/>
      <c r="B382" s="1895"/>
      <c r="C382" s="1895"/>
      <c r="D382" s="1895"/>
      <c r="E382" s="1895"/>
      <c r="F382" s="1895"/>
      <c r="G382" s="1895"/>
      <c r="H382" s="1895"/>
      <c r="I382" s="1895"/>
      <c r="J382" s="1895"/>
      <c r="K382" s="1895"/>
      <c r="L382" s="1895"/>
      <c r="M382" s="1895"/>
      <c r="N382" s="1895"/>
      <c r="O382" s="1895"/>
      <c r="P382" s="1895"/>
      <c r="Q382" s="1895"/>
      <c r="R382" s="1895"/>
      <c r="S382" s="1895"/>
      <c r="T382" s="1895"/>
      <c r="U382" s="1895"/>
      <c r="V382" s="1895"/>
      <c r="W382" s="1895"/>
      <c r="X382" s="1895"/>
      <c r="Y382" s="1895"/>
      <c r="Z382" s="1895"/>
      <c r="AA382" s="1895"/>
    </row>
    <row r="383" spans="1:27" ht="15.75" customHeight="1">
      <c r="A383" s="1895"/>
      <c r="B383" s="1895"/>
      <c r="C383" s="1895"/>
      <c r="D383" s="1895"/>
      <c r="E383" s="1895"/>
      <c r="F383" s="1895"/>
      <c r="G383" s="1895"/>
      <c r="H383" s="1895"/>
      <c r="I383" s="1895"/>
      <c r="J383" s="1895"/>
      <c r="K383" s="1895"/>
      <c r="L383" s="1895"/>
      <c r="M383" s="1895"/>
      <c r="N383" s="1895"/>
      <c r="O383" s="1895"/>
      <c r="P383" s="1895"/>
      <c r="Q383" s="1895"/>
      <c r="R383" s="1895"/>
      <c r="S383" s="1895"/>
      <c r="T383" s="1895"/>
      <c r="U383" s="1895"/>
      <c r="V383" s="1895"/>
      <c r="W383" s="1895"/>
      <c r="X383" s="1895"/>
      <c r="Y383" s="1895"/>
      <c r="Z383" s="1895"/>
      <c r="AA383" s="1895"/>
    </row>
    <row r="384" spans="1:27" ht="15.75" customHeight="1">
      <c r="A384" s="1895"/>
      <c r="B384" s="1895"/>
      <c r="C384" s="1895"/>
      <c r="D384" s="1895"/>
      <c r="E384" s="1895"/>
      <c r="F384" s="1895"/>
      <c r="G384" s="1895"/>
      <c r="H384" s="1895"/>
      <c r="I384" s="1895"/>
      <c r="J384" s="1895"/>
      <c r="K384" s="1895"/>
      <c r="L384" s="1895"/>
      <c r="M384" s="1895"/>
      <c r="N384" s="1895"/>
      <c r="O384" s="1895"/>
      <c r="P384" s="1895"/>
      <c r="Q384" s="1895"/>
      <c r="R384" s="1895"/>
      <c r="S384" s="1895"/>
      <c r="T384" s="1895"/>
      <c r="U384" s="1895"/>
      <c r="V384" s="1895"/>
      <c r="W384" s="1895"/>
      <c r="X384" s="1895"/>
      <c r="Y384" s="1895"/>
      <c r="Z384" s="1895"/>
      <c r="AA384" s="1895"/>
    </row>
    <row r="385" spans="1:27" ht="15.75" customHeight="1">
      <c r="A385" s="1895"/>
      <c r="B385" s="1895"/>
      <c r="C385" s="1895"/>
      <c r="D385" s="1895"/>
      <c r="E385" s="1895"/>
      <c r="F385" s="1895"/>
      <c r="G385" s="1895"/>
      <c r="H385" s="1895"/>
      <c r="I385" s="1895"/>
      <c r="J385" s="1895"/>
      <c r="K385" s="1895"/>
      <c r="L385" s="1895"/>
      <c r="M385" s="1895"/>
      <c r="N385" s="1895"/>
      <c r="O385" s="1895"/>
      <c r="P385" s="1895"/>
      <c r="Q385" s="1895"/>
      <c r="R385" s="1895"/>
      <c r="S385" s="1895"/>
      <c r="T385" s="1895"/>
      <c r="U385" s="1895"/>
      <c r="V385" s="1895"/>
      <c r="W385" s="1895"/>
      <c r="X385" s="1895"/>
      <c r="Y385" s="1895"/>
      <c r="Z385" s="1895"/>
      <c r="AA385" s="1895"/>
    </row>
    <row r="386" spans="1:27" ht="15.75" customHeight="1">
      <c r="A386" s="1895"/>
      <c r="B386" s="1895"/>
      <c r="C386" s="1895"/>
      <c r="D386" s="1895"/>
      <c r="E386" s="1895"/>
      <c r="F386" s="1895"/>
      <c r="G386" s="1895"/>
      <c r="H386" s="1895"/>
      <c r="I386" s="1895"/>
      <c r="J386" s="1895"/>
      <c r="K386" s="1895"/>
      <c r="L386" s="1895"/>
      <c r="M386" s="1895"/>
      <c r="N386" s="1895"/>
      <c r="O386" s="1895"/>
      <c r="P386" s="1895"/>
      <c r="Q386" s="1895"/>
      <c r="R386" s="1895"/>
      <c r="S386" s="1895"/>
      <c r="T386" s="1895"/>
      <c r="U386" s="1895"/>
      <c r="V386" s="1895"/>
      <c r="W386" s="1895"/>
      <c r="X386" s="1895"/>
      <c r="Y386" s="1895"/>
      <c r="Z386" s="1895"/>
      <c r="AA386" s="1895"/>
    </row>
    <row r="387" spans="1:27" ht="15.75" customHeight="1">
      <c r="A387" s="1895"/>
      <c r="B387" s="1895"/>
      <c r="C387" s="1895"/>
      <c r="D387" s="1895"/>
      <c r="E387" s="1895"/>
      <c r="F387" s="1895"/>
      <c r="G387" s="1895"/>
      <c r="H387" s="1895"/>
      <c r="I387" s="1895"/>
      <c r="J387" s="1895"/>
      <c r="K387" s="1895"/>
      <c r="L387" s="1895"/>
      <c r="M387" s="1895"/>
      <c r="N387" s="1895"/>
      <c r="O387" s="1895"/>
      <c r="P387" s="1895"/>
      <c r="Q387" s="1895"/>
      <c r="R387" s="1895"/>
      <c r="S387" s="1895"/>
      <c r="T387" s="1895"/>
      <c r="U387" s="1895"/>
      <c r="V387" s="1895"/>
      <c r="W387" s="1895"/>
      <c r="X387" s="1895"/>
      <c r="Y387" s="1895"/>
      <c r="Z387" s="1895"/>
      <c r="AA387" s="1895"/>
    </row>
    <row r="388" spans="1:27" ht="15.75" customHeight="1">
      <c r="A388" s="1895"/>
      <c r="B388" s="1895"/>
      <c r="C388" s="1895"/>
      <c r="D388" s="1895"/>
      <c r="E388" s="1895"/>
      <c r="F388" s="1895"/>
      <c r="G388" s="1895"/>
      <c r="H388" s="1895"/>
      <c r="I388" s="1895"/>
      <c r="J388" s="1895"/>
      <c r="K388" s="1895"/>
      <c r="L388" s="1895"/>
      <c r="M388" s="1895"/>
      <c r="N388" s="1895"/>
      <c r="O388" s="1895"/>
      <c r="P388" s="1895"/>
      <c r="Q388" s="1895"/>
      <c r="R388" s="1895"/>
      <c r="S388" s="1895"/>
      <c r="T388" s="1895"/>
      <c r="U388" s="1895"/>
      <c r="V388" s="1895"/>
      <c r="W388" s="1895"/>
      <c r="X388" s="1895"/>
      <c r="Y388" s="1895"/>
      <c r="Z388" s="1895"/>
      <c r="AA388" s="1895"/>
    </row>
    <row r="389" spans="1:27" ht="15.75" customHeight="1">
      <c r="A389" s="1895"/>
      <c r="B389" s="1895"/>
      <c r="C389" s="1895"/>
      <c r="D389" s="1895"/>
      <c r="E389" s="1895"/>
      <c r="F389" s="1895"/>
      <c r="G389" s="1895"/>
      <c r="H389" s="1895"/>
      <c r="I389" s="1895"/>
      <c r="J389" s="1895"/>
      <c r="K389" s="1895"/>
      <c r="L389" s="1895"/>
      <c r="M389" s="1895"/>
      <c r="N389" s="1895"/>
      <c r="O389" s="1895"/>
      <c r="P389" s="1895"/>
      <c r="Q389" s="1895"/>
      <c r="R389" s="1895"/>
      <c r="S389" s="1895"/>
      <c r="T389" s="1895"/>
      <c r="U389" s="1895"/>
      <c r="V389" s="1895"/>
      <c r="W389" s="1895"/>
      <c r="X389" s="1895"/>
      <c r="Y389" s="1895"/>
      <c r="Z389" s="1895"/>
      <c r="AA389" s="1895"/>
    </row>
    <row r="390" spans="1:27" ht="15.75" customHeight="1">
      <c r="A390" s="1895"/>
      <c r="B390" s="1895"/>
      <c r="C390" s="1895"/>
      <c r="D390" s="1895"/>
      <c r="E390" s="1895"/>
      <c r="F390" s="1895"/>
      <c r="G390" s="1895"/>
      <c r="H390" s="1895"/>
      <c r="I390" s="1895"/>
      <c r="J390" s="1895"/>
      <c r="K390" s="1895"/>
      <c r="L390" s="1895"/>
      <c r="M390" s="1895"/>
      <c r="N390" s="1895"/>
      <c r="O390" s="1895"/>
      <c r="P390" s="1895"/>
      <c r="Q390" s="1895"/>
      <c r="R390" s="1895"/>
      <c r="S390" s="1895"/>
      <c r="T390" s="1895"/>
      <c r="U390" s="1895"/>
      <c r="V390" s="1895"/>
      <c r="W390" s="1895"/>
      <c r="X390" s="1895"/>
      <c r="Y390" s="1895"/>
      <c r="Z390" s="1895"/>
      <c r="AA390" s="1895"/>
    </row>
    <row r="391" spans="1:27" ht="15.75" customHeight="1">
      <c r="A391" s="1895"/>
      <c r="B391" s="1895"/>
      <c r="C391" s="1895"/>
      <c r="D391" s="1895"/>
      <c r="E391" s="1895"/>
      <c r="F391" s="1895"/>
      <c r="G391" s="1895"/>
      <c r="H391" s="1895"/>
      <c r="I391" s="1895"/>
      <c r="J391" s="1895"/>
      <c r="K391" s="1895"/>
      <c r="L391" s="1895"/>
      <c r="M391" s="1895"/>
      <c r="N391" s="1895"/>
      <c r="O391" s="1895"/>
      <c r="P391" s="1895"/>
      <c r="Q391" s="1895"/>
      <c r="R391" s="1895"/>
      <c r="S391" s="1895"/>
      <c r="T391" s="1895"/>
      <c r="U391" s="1895"/>
      <c r="V391" s="1895"/>
      <c r="W391" s="1895"/>
      <c r="X391" s="1895"/>
      <c r="Y391" s="1895"/>
      <c r="Z391" s="1895"/>
      <c r="AA391" s="1895"/>
    </row>
    <row r="392" spans="1:27" ht="15.75" customHeight="1">
      <c r="A392" s="1895"/>
      <c r="B392" s="1895"/>
      <c r="C392" s="1895"/>
      <c r="D392" s="1895"/>
      <c r="E392" s="1895"/>
      <c r="F392" s="1895"/>
      <c r="G392" s="1895"/>
      <c r="H392" s="1895"/>
      <c r="I392" s="1895"/>
      <c r="J392" s="1895"/>
      <c r="K392" s="1895"/>
      <c r="L392" s="1895"/>
      <c r="M392" s="1895"/>
      <c r="N392" s="1895"/>
      <c r="O392" s="1895"/>
      <c r="P392" s="1895"/>
      <c r="Q392" s="1895"/>
      <c r="R392" s="1895"/>
      <c r="S392" s="1895"/>
      <c r="T392" s="1895"/>
      <c r="U392" s="1895"/>
      <c r="V392" s="1895"/>
      <c r="W392" s="1895"/>
      <c r="X392" s="1895"/>
      <c r="Y392" s="1895"/>
      <c r="Z392" s="1895"/>
      <c r="AA392" s="1895"/>
    </row>
    <row r="393" spans="1:27" ht="15.75" customHeight="1">
      <c r="A393" s="1895"/>
      <c r="B393" s="1895"/>
      <c r="C393" s="1895"/>
      <c r="D393" s="1895"/>
      <c r="E393" s="1895"/>
      <c r="F393" s="1895"/>
      <c r="G393" s="1895"/>
      <c r="H393" s="1895"/>
      <c r="I393" s="1895"/>
      <c r="J393" s="1895"/>
      <c r="K393" s="1895"/>
      <c r="L393" s="1895"/>
      <c r="M393" s="1895"/>
      <c r="N393" s="1895"/>
      <c r="O393" s="1895"/>
      <c r="P393" s="1895"/>
      <c r="Q393" s="1895"/>
      <c r="R393" s="1895"/>
      <c r="S393" s="1895"/>
      <c r="T393" s="1895"/>
      <c r="U393" s="1895"/>
      <c r="V393" s="1895"/>
      <c r="W393" s="1895"/>
      <c r="X393" s="1895"/>
      <c r="Y393" s="1895"/>
      <c r="Z393" s="1895"/>
      <c r="AA393" s="1895"/>
    </row>
    <row r="394" spans="1:27" ht="15.75" customHeight="1">
      <c r="A394" s="1895"/>
      <c r="B394" s="1895"/>
      <c r="C394" s="1895"/>
      <c r="D394" s="1895"/>
      <c r="E394" s="1895"/>
      <c r="F394" s="1895"/>
      <c r="G394" s="1895"/>
      <c r="H394" s="1895"/>
      <c r="I394" s="1895"/>
      <c r="J394" s="1895"/>
      <c r="K394" s="1895"/>
      <c r="L394" s="1895"/>
      <c r="M394" s="1895"/>
      <c r="N394" s="1895"/>
      <c r="O394" s="1895"/>
      <c r="P394" s="1895"/>
      <c r="Q394" s="1895"/>
      <c r="R394" s="1895"/>
      <c r="S394" s="1895"/>
      <c r="T394" s="1895"/>
      <c r="U394" s="1895"/>
      <c r="V394" s="1895"/>
      <c r="W394" s="1895"/>
      <c r="X394" s="1895"/>
      <c r="Y394" s="1895"/>
      <c r="Z394" s="1895"/>
      <c r="AA394" s="1895"/>
    </row>
    <row r="395" spans="1:27" ht="15.75" customHeight="1">
      <c r="A395" s="1895"/>
      <c r="B395" s="1895"/>
      <c r="C395" s="1895"/>
      <c r="D395" s="1895"/>
      <c r="E395" s="1895"/>
      <c r="F395" s="1895"/>
      <c r="G395" s="1895"/>
      <c r="H395" s="1895"/>
      <c r="I395" s="1895"/>
      <c r="J395" s="1895"/>
      <c r="K395" s="1895"/>
      <c r="L395" s="1895"/>
      <c r="M395" s="1895"/>
      <c r="N395" s="1895"/>
      <c r="O395" s="1895"/>
      <c r="P395" s="1895"/>
      <c r="Q395" s="1895"/>
      <c r="R395" s="1895"/>
      <c r="S395" s="1895"/>
      <c r="T395" s="1895"/>
      <c r="U395" s="1895"/>
      <c r="V395" s="1895"/>
      <c r="W395" s="1895"/>
      <c r="X395" s="1895"/>
      <c r="Y395" s="1895"/>
      <c r="Z395" s="1895"/>
      <c r="AA395" s="1895"/>
    </row>
    <row r="396" spans="1:27" ht="15.75" customHeight="1">
      <c r="A396" s="1895"/>
      <c r="B396" s="1895"/>
      <c r="C396" s="1895"/>
      <c r="D396" s="1895"/>
      <c r="E396" s="1895"/>
      <c r="F396" s="1895"/>
      <c r="G396" s="1895"/>
      <c r="H396" s="1895"/>
      <c r="I396" s="1895"/>
      <c r="J396" s="1895"/>
      <c r="K396" s="1895"/>
      <c r="L396" s="1895"/>
      <c r="M396" s="1895"/>
      <c r="N396" s="1895"/>
      <c r="O396" s="1895"/>
      <c r="P396" s="1895"/>
      <c r="Q396" s="1895"/>
      <c r="R396" s="1895"/>
      <c r="S396" s="1895"/>
      <c r="T396" s="1895"/>
      <c r="U396" s="1895"/>
      <c r="V396" s="1895"/>
      <c r="W396" s="1895"/>
      <c r="X396" s="1895"/>
      <c r="Y396" s="1895"/>
      <c r="Z396" s="1895"/>
      <c r="AA396" s="1895"/>
    </row>
    <row r="397" spans="1:27" ht="15.75" customHeight="1">
      <c r="A397" s="1895"/>
      <c r="B397" s="1895"/>
      <c r="C397" s="1895"/>
      <c r="D397" s="1895"/>
      <c r="E397" s="1895"/>
      <c r="F397" s="1895"/>
      <c r="G397" s="1895"/>
      <c r="H397" s="1895"/>
      <c r="I397" s="1895"/>
      <c r="J397" s="1895"/>
      <c r="K397" s="1895"/>
      <c r="L397" s="1895"/>
      <c r="M397" s="1895"/>
      <c r="N397" s="1895"/>
      <c r="O397" s="1895"/>
      <c r="P397" s="1895"/>
      <c r="Q397" s="1895"/>
      <c r="R397" s="1895"/>
      <c r="S397" s="1895"/>
      <c r="T397" s="1895"/>
      <c r="U397" s="1895"/>
      <c r="V397" s="1895"/>
      <c r="W397" s="1895"/>
      <c r="X397" s="1895"/>
      <c r="Y397" s="1895"/>
      <c r="Z397" s="1895"/>
      <c r="AA397" s="1895"/>
    </row>
    <row r="398" spans="1:27" ht="15.75" customHeight="1">
      <c r="A398" s="1895"/>
      <c r="B398" s="1895"/>
      <c r="C398" s="1895"/>
      <c r="D398" s="1895"/>
      <c r="E398" s="1895"/>
      <c r="F398" s="1895"/>
      <c r="G398" s="1895"/>
      <c r="H398" s="1895"/>
      <c r="I398" s="1895"/>
      <c r="J398" s="1895"/>
      <c r="K398" s="1895"/>
      <c r="L398" s="1895"/>
      <c r="M398" s="1895"/>
      <c r="N398" s="1895"/>
      <c r="O398" s="1895"/>
      <c r="P398" s="1895"/>
      <c r="Q398" s="1895"/>
      <c r="R398" s="1895"/>
      <c r="S398" s="1895"/>
      <c r="T398" s="1895"/>
      <c r="U398" s="1895"/>
      <c r="V398" s="1895"/>
      <c r="W398" s="1895"/>
      <c r="X398" s="1895"/>
      <c r="Y398" s="1895"/>
      <c r="Z398" s="1895"/>
      <c r="AA398" s="1895"/>
    </row>
    <row r="399" spans="1:27" ht="15.75" customHeight="1">
      <c r="A399" s="1895"/>
      <c r="B399" s="1895"/>
      <c r="C399" s="1895"/>
      <c r="D399" s="1895"/>
      <c r="E399" s="1895"/>
      <c r="F399" s="1895"/>
      <c r="G399" s="1895"/>
      <c r="H399" s="1895"/>
      <c r="I399" s="1895"/>
      <c r="J399" s="1895"/>
      <c r="K399" s="1895"/>
      <c r="L399" s="1895"/>
      <c r="M399" s="1895"/>
      <c r="N399" s="1895"/>
      <c r="O399" s="1895"/>
      <c r="P399" s="1895"/>
      <c r="Q399" s="1895"/>
      <c r="R399" s="1895"/>
      <c r="S399" s="1895"/>
      <c r="T399" s="1895"/>
      <c r="U399" s="1895"/>
      <c r="V399" s="1895"/>
      <c r="W399" s="1895"/>
      <c r="X399" s="1895"/>
      <c r="Y399" s="1895"/>
      <c r="Z399" s="1895"/>
      <c r="AA399" s="1895"/>
    </row>
    <row r="400" spans="1:27" ht="15.75" customHeight="1">
      <c r="A400" s="1895"/>
      <c r="B400" s="1895"/>
      <c r="C400" s="1895"/>
      <c r="D400" s="1895"/>
      <c r="E400" s="1895"/>
      <c r="F400" s="1895"/>
      <c r="G400" s="1895"/>
      <c r="H400" s="1895"/>
      <c r="I400" s="1895"/>
      <c r="J400" s="1895"/>
      <c r="K400" s="1895"/>
      <c r="L400" s="1895"/>
      <c r="M400" s="1895"/>
      <c r="N400" s="1895"/>
      <c r="O400" s="1895"/>
      <c r="P400" s="1895"/>
      <c r="Q400" s="1895"/>
      <c r="R400" s="1895"/>
      <c r="S400" s="1895"/>
      <c r="T400" s="1895"/>
      <c r="U400" s="1895"/>
      <c r="V400" s="1895"/>
      <c r="W400" s="1895"/>
      <c r="X400" s="1895"/>
      <c r="Y400" s="1895"/>
      <c r="Z400" s="1895"/>
      <c r="AA400" s="1895"/>
    </row>
    <row r="401" spans="1:27" ht="15.75" customHeight="1">
      <c r="A401" s="1895"/>
      <c r="B401" s="1895"/>
      <c r="C401" s="1895"/>
      <c r="D401" s="1895"/>
      <c r="E401" s="1895"/>
      <c r="F401" s="1895"/>
      <c r="G401" s="1895"/>
      <c r="H401" s="1895"/>
      <c r="I401" s="1895"/>
      <c r="J401" s="1895"/>
      <c r="K401" s="1895"/>
      <c r="L401" s="1895"/>
      <c r="M401" s="1895"/>
      <c r="N401" s="1895"/>
      <c r="O401" s="1895"/>
      <c r="P401" s="1895"/>
      <c r="Q401" s="1895"/>
      <c r="R401" s="1895"/>
      <c r="S401" s="1895"/>
      <c r="T401" s="1895"/>
      <c r="U401" s="1895"/>
      <c r="V401" s="1895"/>
      <c r="W401" s="1895"/>
      <c r="X401" s="1895"/>
      <c r="Y401" s="1895"/>
      <c r="Z401" s="1895"/>
      <c r="AA401" s="1895"/>
    </row>
    <row r="402" spans="1:27" ht="15.75" customHeight="1">
      <c r="A402" s="1895"/>
      <c r="B402" s="1895"/>
      <c r="C402" s="1895"/>
      <c r="D402" s="1895"/>
      <c r="E402" s="1895"/>
      <c r="F402" s="1895"/>
      <c r="G402" s="1895"/>
      <c r="H402" s="1895"/>
      <c r="I402" s="1895"/>
      <c r="J402" s="1895"/>
      <c r="K402" s="1895"/>
      <c r="L402" s="1895"/>
      <c r="M402" s="1895"/>
      <c r="N402" s="1895"/>
      <c r="O402" s="1895"/>
      <c r="P402" s="1895"/>
      <c r="Q402" s="1895"/>
      <c r="R402" s="1895"/>
      <c r="S402" s="1895"/>
      <c r="T402" s="1895"/>
      <c r="U402" s="1895"/>
      <c r="V402" s="1895"/>
      <c r="W402" s="1895"/>
      <c r="X402" s="1895"/>
      <c r="Y402" s="1895"/>
      <c r="Z402" s="1895"/>
      <c r="AA402" s="1895"/>
    </row>
    <row r="403" spans="1:27" ht="15.75" customHeight="1">
      <c r="A403" s="1895"/>
      <c r="B403" s="1895"/>
      <c r="C403" s="1895"/>
      <c r="D403" s="1895"/>
      <c r="E403" s="1895"/>
      <c r="F403" s="1895"/>
      <c r="G403" s="1895"/>
      <c r="H403" s="1895"/>
      <c r="I403" s="1895"/>
      <c r="J403" s="1895"/>
      <c r="K403" s="1895"/>
      <c r="L403" s="1895"/>
      <c r="M403" s="1895"/>
      <c r="N403" s="1895"/>
      <c r="O403" s="1895"/>
      <c r="P403" s="1895"/>
      <c r="Q403" s="1895"/>
      <c r="R403" s="1895"/>
      <c r="S403" s="1895"/>
      <c r="T403" s="1895"/>
      <c r="U403" s="1895"/>
      <c r="V403" s="1895"/>
      <c r="W403" s="1895"/>
      <c r="X403" s="1895"/>
      <c r="Y403" s="1895"/>
      <c r="Z403" s="1895"/>
      <c r="AA403" s="1895"/>
    </row>
    <row r="404" spans="1:27" ht="15.75" customHeight="1">
      <c r="A404" s="1895"/>
      <c r="B404" s="1895"/>
      <c r="C404" s="1895"/>
      <c r="D404" s="1895"/>
      <c r="E404" s="1895"/>
      <c r="F404" s="1895"/>
      <c r="G404" s="1895"/>
      <c r="H404" s="1895"/>
      <c r="I404" s="1895"/>
      <c r="J404" s="1895"/>
      <c r="K404" s="1895"/>
      <c r="L404" s="1895"/>
      <c r="M404" s="1895"/>
      <c r="N404" s="1895"/>
      <c r="O404" s="1895"/>
      <c r="P404" s="1895"/>
      <c r="Q404" s="1895"/>
      <c r="R404" s="1895"/>
      <c r="S404" s="1895"/>
      <c r="T404" s="1895"/>
      <c r="U404" s="1895"/>
      <c r="V404" s="1895"/>
      <c r="W404" s="1895"/>
      <c r="X404" s="1895"/>
      <c r="Y404" s="1895"/>
      <c r="Z404" s="1895"/>
      <c r="AA404" s="1895"/>
    </row>
    <row r="405" spans="1:27" ht="15.75" customHeight="1">
      <c r="A405" s="1895"/>
      <c r="B405" s="1895"/>
      <c r="C405" s="1895"/>
      <c r="D405" s="1895"/>
      <c r="E405" s="1895"/>
      <c r="F405" s="1895"/>
      <c r="G405" s="1895"/>
      <c r="H405" s="1895"/>
      <c r="I405" s="1895"/>
      <c r="J405" s="1895"/>
      <c r="K405" s="1895"/>
      <c r="L405" s="1895"/>
      <c r="M405" s="1895"/>
      <c r="N405" s="1895"/>
      <c r="O405" s="1895"/>
      <c r="P405" s="1895"/>
      <c r="Q405" s="1895"/>
      <c r="R405" s="1895"/>
      <c r="S405" s="1895"/>
      <c r="T405" s="1895"/>
      <c r="U405" s="1895"/>
      <c r="V405" s="1895"/>
      <c r="W405" s="1895"/>
      <c r="X405" s="1895"/>
      <c r="Y405" s="1895"/>
      <c r="Z405" s="1895"/>
      <c r="AA405" s="1895"/>
    </row>
    <row r="406" spans="1:27" ht="15.75" customHeight="1">
      <c r="A406" s="1895"/>
      <c r="B406" s="1895"/>
      <c r="C406" s="1895"/>
      <c r="D406" s="1895"/>
      <c r="E406" s="1895"/>
      <c r="F406" s="1895"/>
      <c r="G406" s="1895"/>
      <c r="H406" s="1895"/>
      <c r="I406" s="1895"/>
      <c r="J406" s="1895"/>
      <c r="K406" s="1895"/>
      <c r="L406" s="1895"/>
      <c r="M406" s="1895"/>
      <c r="N406" s="1895"/>
      <c r="O406" s="1895"/>
      <c r="P406" s="1895"/>
      <c r="Q406" s="1895"/>
      <c r="R406" s="1895"/>
      <c r="S406" s="1895"/>
      <c r="T406" s="1895"/>
      <c r="U406" s="1895"/>
      <c r="V406" s="1895"/>
      <c r="W406" s="1895"/>
      <c r="X406" s="1895"/>
      <c r="Y406" s="1895"/>
      <c r="Z406" s="1895"/>
      <c r="AA406" s="1895"/>
    </row>
    <row r="407" spans="1:27" ht="15.75" customHeight="1">
      <c r="A407" s="1895"/>
      <c r="B407" s="1895"/>
      <c r="C407" s="1895"/>
      <c r="D407" s="1895"/>
      <c r="E407" s="1895"/>
      <c r="F407" s="1895"/>
      <c r="G407" s="1895"/>
      <c r="H407" s="1895"/>
      <c r="I407" s="1895"/>
      <c r="J407" s="1895"/>
      <c r="K407" s="1895"/>
      <c r="L407" s="1895"/>
      <c r="M407" s="1895"/>
      <c r="N407" s="1895"/>
      <c r="O407" s="1895"/>
      <c r="P407" s="1895"/>
      <c r="Q407" s="1895"/>
      <c r="R407" s="1895"/>
      <c r="S407" s="1895"/>
      <c r="T407" s="1895"/>
      <c r="U407" s="1895"/>
      <c r="V407" s="1895"/>
      <c r="W407" s="1895"/>
      <c r="X407" s="1895"/>
      <c r="Y407" s="1895"/>
      <c r="Z407" s="1895"/>
      <c r="AA407" s="1895"/>
    </row>
    <row r="408" spans="1:27" ht="15.75" customHeight="1">
      <c r="A408" s="1895"/>
      <c r="B408" s="1895"/>
      <c r="C408" s="1895"/>
      <c r="D408" s="1895"/>
      <c r="E408" s="1895"/>
      <c r="F408" s="1895"/>
      <c r="G408" s="1895"/>
      <c r="H408" s="1895"/>
      <c r="I408" s="1895"/>
      <c r="J408" s="1895"/>
      <c r="K408" s="1895"/>
      <c r="L408" s="1895"/>
      <c r="M408" s="1895"/>
      <c r="N408" s="1895"/>
      <c r="O408" s="1895"/>
      <c r="P408" s="1895"/>
      <c r="Q408" s="1895"/>
      <c r="R408" s="1895"/>
      <c r="S408" s="1895"/>
      <c r="T408" s="1895"/>
      <c r="U408" s="1895"/>
      <c r="V408" s="1895"/>
      <c r="W408" s="1895"/>
      <c r="X408" s="1895"/>
      <c r="Y408" s="1895"/>
      <c r="Z408" s="1895"/>
      <c r="AA408" s="1895"/>
    </row>
    <row r="409" spans="1:27" ht="15.75" customHeight="1">
      <c r="A409" s="1895"/>
      <c r="B409" s="1895"/>
      <c r="C409" s="1895"/>
      <c r="D409" s="1895"/>
      <c r="E409" s="1895"/>
      <c r="F409" s="1895"/>
      <c r="G409" s="1895"/>
      <c r="H409" s="1895"/>
      <c r="I409" s="1895"/>
      <c r="J409" s="1895"/>
      <c r="K409" s="1895"/>
      <c r="L409" s="1895"/>
      <c r="M409" s="1895"/>
      <c r="N409" s="1895"/>
      <c r="O409" s="1895"/>
      <c r="P409" s="1895"/>
      <c r="Q409" s="1895"/>
      <c r="R409" s="1895"/>
      <c r="S409" s="1895"/>
      <c r="T409" s="1895"/>
      <c r="U409" s="1895"/>
      <c r="V409" s="1895"/>
      <c r="W409" s="1895"/>
      <c r="X409" s="1895"/>
      <c r="Y409" s="1895"/>
      <c r="Z409" s="1895"/>
      <c r="AA409" s="1895"/>
    </row>
    <row r="410" spans="1:27" ht="15.75" customHeight="1">
      <c r="A410" s="1895"/>
      <c r="B410" s="1895"/>
      <c r="C410" s="1895"/>
      <c r="D410" s="1895"/>
      <c r="E410" s="1895"/>
      <c r="F410" s="1895"/>
      <c r="G410" s="1895"/>
      <c r="H410" s="1895"/>
      <c r="I410" s="1895"/>
      <c r="J410" s="1895"/>
      <c r="K410" s="1895"/>
      <c r="L410" s="1895"/>
      <c r="M410" s="1895"/>
      <c r="N410" s="1895"/>
      <c r="O410" s="1895"/>
      <c r="P410" s="1895"/>
      <c r="Q410" s="1895"/>
      <c r="R410" s="1895"/>
      <c r="S410" s="1895"/>
      <c r="T410" s="1895"/>
      <c r="U410" s="1895"/>
      <c r="V410" s="1895"/>
      <c r="W410" s="1895"/>
      <c r="X410" s="1895"/>
      <c r="Y410" s="1895"/>
      <c r="Z410" s="1895"/>
      <c r="AA410" s="1895"/>
    </row>
    <row r="411" spans="1:27" ht="15.75" customHeight="1">
      <c r="A411" s="1895"/>
      <c r="B411" s="1895"/>
      <c r="C411" s="1895"/>
      <c r="D411" s="1895"/>
      <c r="E411" s="1895"/>
      <c r="F411" s="1895"/>
      <c r="G411" s="1895"/>
      <c r="H411" s="1895"/>
      <c r="I411" s="1895"/>
      <c r="J411" s="1895"/>
      <c r="K411" s="1895"/>
      <c r="L411" s="1895"/>
      <c r="M411" s="1895"/>
      <c r="N411" s="1895"/>
      <c r="O411" s="1895"/>
      <c r="P411" s="1895"/>
      <c r="Q411" s="1895"/>
      <c r="R411" s="1895"/>
      <c r="S411" s="1895"/>
      <c r="T411" s="1895"/>
      <c r="U411" s="1895"/>
      <c r="V411" s="1895"/>
      <c r="W411" s="1895"/>
      <c r="X411" s="1895"/>
      <c r="Y411" s="1895"/>
      <c r="Z411" s="1895"/>
      <c r="AA411" s="1895"/>
    </row>
    <row r="412" spans="1:27" ht="15.75" customHeight="1">
      <c r="A412" s="1895"/>
      <c r="B412" s="1895"/>
      <c r="C412" s="1895"/>
      <c r="D412" s="1895"/>
      <c r="E412" s="1895"/>
      <c r="F412" s="1895"/>
      <c r="G412" s="1895"/>
      <c r="H412" s="1895"/>
      <c r="I412" s="1895"/>
      <c r="J412" s="1895"/>
      <c r="K412" s="1895"/>
      <c r="L412" s="1895"/>
      <c r="M412" s="1895"/>
      <c r="N412" s="1895"/>
      <c r="O412" s="1895"/>
      <c r="P412" s="1895"/>
      <c r="Q412" s="1895"/>
      <c r="R412" s="1895"/>
      <c r="S412" s="1895"/>
      <c r="T412" s="1895"/>
      <c r="U412" s="1895"/>
      <c r="V412" s="1895"/>
      <c r="W412" s="1895"/>
      <c r="X412" s="1895"/>
      <c r="Y412" s="1895"/>
      <c r="Z412" s="1895"/>
      <c r="AA412" s="1895"/>
    </row>
    <row r="413" spans="1:27" ht="15.75" customHeight="1">
      <c r="A413" s="1895"/>
      <c r="B413" s="1895"/>
      <c r="C413" s="1895"/>
      <c r="D413" s="1895"/>
      <c r="E413" s="1895"/>
      <c r="F413" s="1895"/>
      <c r="G413" s="1895"/>
      <c r="H413" s="1895"/>
      <c r="I413" s="1895"/>
      <c r="J413" s="1895"/>
      <c r="K413" s="1895"/>
      <c r="L413" s="1895"/>
      <c r="M413" s="1895"/>
      <c r="N413" s="1895"/>
      <c r="O413" s="1895"/>
      <c r="P413" s="1895"/>
      <c r="Q413" s="1895"/>
      <c r="R413" s="1895"/>
      <c r="S413" s="1895"/>
      <c r="T413" s="1895"/>
      <c r="U413" s="1895"/>
      <c r="V413" s="1895"/>
      <c r="W413" s="1895"/>
      <c r="X413" s="1895"/>
      <c r="Y413" s="1895"/>
      <c r="Z413" s="1895"/>
      <c r="AA413" s="1895"/>
    </row>
    <row r="414" spans="1:27" ht="15.75" customHeight="1">
      <c r="A414" s="1895"/>
      <c r="B414" s="1895"/>
      <c r="C414" s="1895"/>
      <c r="D414" s="1895"/>
      <c r="E414" s="1895"/>
      <c r="F414" s="1895"/>
      <c r="G414" s="1895"/>
      <c r="H414" s="1895"/>
      <c r="I414" s="1895"/>
      <c r="J414" s="1895"/>
      <c r="K414" s="1895"/>
      <c r="L414" s="1895"/>
      <c r="M414" s="1895"/>
      <c r="N414" s="1895"/>
      <c r="O414" s="1895"/>
      <c r="P414" s="1895"/>
      <c r="Q414" s="1895"/>
      <c r="R414" s="1895"/>
      <c r="S414" s="1895"/>
      <c r="T414" s="1895"/>
      <c r="U414" s="1895"/>
      <c r="V414" s="1895"/>
      <c r="W414" s="1895"/>
      <c r="X414" s="1895"/>
      <c r="Y414" s="1895"/>
      <c r="Z414" s="1895"/>
      <c r="AA414" s="1895"/>
    </row>
    <row r="415" spans="1:27" ht="15.75" customHeight="1">
      <c r="A415" s="1895"/>
      <c r="B415" s="1895"/>
      <c r="C415" s="1895"/>
      <c r="D415" s="1895"/>
      <c r="E415" s="1895"/>
      <c r="F415" s="1895"/>
      <c r="G415" s="1895"/>
      <c r="H415" s="1895"/>
      <c r="I415" s="1895"/>
      <c r="J415" s="1895"/>
      <c r="K415" s="1895"/>
      <c r="L415" s="1895"/>
      <c r="M415" s="1895"/>
      <c r="N415" s="1895"/>
      <c r="O415" s="1895"/>
      <c r="P415" s="1895"/>
      <c r="Q415" s="1895"/>
      <c r="R415" s="1895"/>
      <c r="S415" s="1895"/>
      <c r="T415" s="1895"/>
      <c r="U415" s="1895"/>
      <c r="V415" s="1895"/>
      <c r="W415" s="1895"/>
      <c r="X415" s="1895"/>
      <c r="Y415" s="1895"/>
      <c r="Z415" s="1895"/>
      <c r="AA415" s="1895"/>
    </row>
    <row r="416" spans="1:27" ht="15.75" customHeight="1">
      <c r="A416" s="1895"/>
      <c r="B416" s="1895"/>
      <c r="C416" s="1895"/>
      <c r="D416" s="1895"/>
      <c r="E416" s="1895"/>
      <c r="F416" s="1895"/>
      <c r="G416" s="1895"/>
      <c r="H416" s="1895"/>
      <c r="I416" s="1895"/>
      <c r="J416" s="1895"/>
      <c r="K416" s="1895"/>
      <c r="L416" s="1895"/>
      <c r="M416" s="1895"/>
      <c r="N416" s="1895"/>
      <c r="O416" s="1895"/>
      <c r="P416" s="1895"/>
      <c r="Q416" s="1895"/>
      <c r="R416" s="1895"/>
      <c r="S416" s="1895"/>
      <c r="T416" s="1895"/>
      <c r="U416" s="1895"/>
      <c r="V416" s="1895"/>
      <c r="W416" s="1895"/>
      <c r="X416" s="1895"/>
      <c r="Y416" s="1895"/>
      <c r="Z416" s="1895"/>
      <c r="AA416" s="1895"/>
    </row>
    <row r="417" spans="1:27" ht="15.75" customHeight="1">
      <c r="A417" s="1895"/>
      <c r="B417" s="1895"/>
      <c r="C417" s="1895"/>
      <c r="D417" s="1895"/>
      <c r="E417" s="1895"/>
      <c r="F417" s="1895"/>
      <c r="G417" s="1895"/>
      <c r="H417" s="1895"/>
      <c r="I417" s="1895"/>
      <c r="J417" s="1895"/>
      <c r="K417" s="1895"/>
      <c r="L417" s="1895"/>
      <c r="M417" s="1895"/>
      <c r="N417" s="1895"/>
      <c r="O417" s="1895"/>
      <c r="P417" s="1895"/>
      <c r="Q417" s="1895"/>
      <c r="R417" s="1895"/>
      <c r="S417" s="1895"/>
      <c r="T417" s="1895"/>
      <c r="U417" s="1895"/>
      <c r="V417" s="1895"/>
      <c r="W417" s="1895"/>
      <c r="X417" s="1895"/>
      <c r="Y417" s="1895"/>
      <c r="Z417" s="1895"/>
      <c r="AA417" s="1895"/>
    </row>
    <row r="418" spans="1:27" ht="15.75" customHeight="1">
      <c r="A418" s="1895"/>
      <c r="B418" s="1895"/>
      <c r="C418" s="1895"/>
      <c r="D418" s="1895"/>
      <c r="E418" s="1895"/>
      <c r="F418" s="1895"/>
      <c r="G418" s="1895"/>
      <c r="H418" s="1895"/>
      <c r="I418" s="1895"/>
      <c r="J418" s="1895"/>
      <c r="K418" s="1895"/>
      <c r="L418" s="1895"/>
      <c r="M418" s="1895"/>
      <c r="N418" s="1895"/>
      <c r="O418" s="1895"/>
      <c r="P418" s="1895"/>
      <c r="Q418" s="1895"/>
      <c r="R418" s="1895"/>
      <c r="S418" s="1895"/>
      <c r="T418" s="1895"/>
      <c r="U418" s="1895"/>
      <c r="V418" s="1895"/>
      <c r="W418" s="1895"/>
      <c r="X418" s="1895"/>
      <c r="Y418" s="1895"/>
      <c r="Z418" s="1895"/>
      <c r="AA418" s="1895"/>
    </row>
    <row r="419" spans="1:27" ht="15.75" customHeight="1">
      <c r="A419" s="1895"/>
      <c r="B419" s="1895"/>
      <c r="C419" s="1895"/>
      <c r="D419" s="1895"/>
      <c r="E419" s="1895"/>
      <c r="F419" s="1895"/>
      <c r="G419" s="1895"/>
      <c r="H419" s="1895"/>
      <c r="I419" s="1895"/>
      <c r="J419" s="1895"/>
      <c r="K419" s="1895"/>
      <c r="L419" s="1895"/>
      <c r="M419" s="1895"/>
      <c r="N419" s="1895"/>
      <c r="O419" s="1895"/>
      <c r="P419" s="1895"/>
      <c r="Q419" s="1895"/>
      <c r="R419" s="1895"/>
      <c r="S419" s="1895"/>
      <c r="T419" s="1895"/>
      <c r="U419" s="1895"/>
      <c r="V419" s="1895"/>
      <c r="W419" s="1895"/>
      <c r="X419" s="1895"/>
      <c r="Y419" s="1895"/>
      <c r="Z419" s="1895"/>
      <c r="AA419" s="1895"/>
    </row>
    <row r="420" spans="1:27" ht="15.75" customHeight="1">
      <c r="A420" s="1895"/>
      <c r="B420" s="1895"/>
      <c r="C420" s="1895"/>
      <c r="D420" s="1895"/>
      <c r="E420" s="1895"/>
      <c r="F420" s="1895"/>
      <c r="G420" s="1895"/>
      <c r="H420" s="1895"/>
      <c r="I420" s="1895"/>
      <c r="J420" s="1895"/>
      <c r="K420" s="1895"/>
      <c r="L420" s="1895"/>
      <c r="M420" s="1895"/>
      <c r="N420" s="1895"/>
      <c r="O420" s="1895"/>
      <c r="P420" s="1895"/>
      <c r="Q420" s="1895"/>
      <c r="R420" s="1895"/>
      <c r="S420" s="1895"/>
      <c r="T420" s="1895"/>
      <c r="U420" s="1895"/>
      <c r="V420" s="1895"/>
      <c r="W420" s="1895"/>
      <c r="X420" s="1895"/>
      <c r="Y420" s="1895"/>
      <c r="Z420" s="1895"/>
      <c r="AA420" s="1895"/>
    </row>
    <row r="421" spans="1:27" ht="15.75" customHeight="1">
      <c r="A421" s="1895"/>
      <c r="B421" s="1895"/>
      <c r="C421" s="1895"/>
      <c r="D421" s="1895"/>
      <c r="E421" s="1895"/>
      <c r="F421" s="1895"/>
      <c r="G421" s="1895"/>
      <c r="H421" s="1895"/>
      <c r="I421" s="1895"/>
      <c r="J421" s="1895"/>
      <c r="K421" s="1895"/>
      <c r="L421" s="1895"/>
      <c r="M421" s="1895"/>
      <c r="N421" s="1895"/>
      <c r="O421" s="1895"/>
      <c r="P421" s="1895"/>
      <c r="Q421" s="1895"/>
      <c r="R421" s="1895"/>
      <c r="S421" s="1895"/>
      <c r="T421" s="1895"/>
      <c r="U421" s="1895"/>
      <c r="V421" s="1895"/>
      <c r="W421" s="1895"/>
      <c r="X421" s="1895"/>
      <c r="Y421" s="1895"/>
      <c r="Z421" s="1895"/>
      <c r="AA421" s="1895"/>
    </row>
    <row r="422" spans="1:27" ht="15.75" customHeight="1">
      <c r="A422" s="1895"/>
      <c r="B422" s="1895"/>
      <c r="C422" s="1895"/>
      <c r="D422" s="1895"/>
      <c r="E422" s="1895"/>
      <c r="F422" s="1895"/>
      <c r="G422" s="1895"/>
      <c r="H422" s="1895"/>
      <c r="I422" s="1895"/>
      <c r="J422" s="1895"/>
      <c r="K422" s="1895"/>
      <c r="L422" s="1895"/>
      <c r="M422" s="1895"/>
      <c r="N422" s="1895"/>
      <c r="O422" s="1895"/>
      <c r="P422" s="1895"/>
      <c r="Q422" s="1895"/>
      <c r="R422" s="1895"/>
      <c r="S422" s="1895"/>
      <c r="T422" s="1895"/>
      <c r="U422" s="1895"/>
      <c r="V422" s="1895"/>
      <c r="W422" s="1895"/>
      <c r="X422" s="1895"/>
      <c r="Y422" s="1895"/>
      <c r="Z422" s="1895"/>
      <c r="AA422" s="1895"/>
    </row>
    <row r="423" spans="1:27" ht="15.75" customHeight="1">
      <c r="A423" s="1895"/>
      <c r="B423" s="1895"/>
      <c r="C423" s="1895"/>
      <c r="D423" s="1895"/>
      <c r="E423" s="1895"/>
      <c r="F423" s="1895"/>
      <c r="G423" s="1895"/>
      <c r="H423" s="1895"/>
      <c r="I423" s="1895"/>
      <c r="J423" s="1895"/>
      <c r="K423" s="1895"/>
      <c r="L423" s="1895"/>
      <c r="M423" s="1895"/>
      <c r="N423" s="1895"/>
      <c r="O423" s="1895"/>
      <c r="P423" s="1895"/>
      <c r="Q423" s="1895"/>
      <c r="R423" s="1895"/>
      <c r="S423" s="1895"/>
      <c r="T423" s="1895"/>
      <c r="U423" s="1895"/>
      <c r="V423" s="1895"/>
      <c r="W423" s="1895"/>
      <c r="X423" s="1895"/>
      <c r="Y423" s="1895"/>
      <c r="Z423" s="1895"/>
      <c r="AA423" s="1895"/>
    </row>
    <row r="424" spans="1:27" ht="15.75" customHeight="1">
      <c r="A424" s="1895"/>
      <c r="B424" s="1895"/>
      <c r="C424" s="1895"/>
      <c r="D424" s="1895"/>
      <c r="E424" s="1895"/>
      <c r="F424" s="1895"/>
      <c r="G424" s="1895"/>
      <c r="H424" s="1895"/>
      <c r="I424" s="1895"/>
      <c r="J424" s="1895"/>
      <c r="K424" s="1895"/>
      <c r="L424" s="1895"/>
      <c r="M424" s="1895"/>
      <c r="N424" s="1895"/>
      <c r="O424" s="1895"/>
      <c r="P424" s="1895"/>
      <c r="Q424" s="1895"/>
      <c r="R424" s="1895"/>
      <c r="S424" s="1895"/>
      <c r="T424" s="1895"/>
      <c r="U424" s="1895"/>
      <c r="V424" s="1895"/>
      <c r="W424" s="1895"/>
      <c r="X424" s="1895"/>
      <c r="Y424" s="1895"/>
      <c r="Z424" s="1895"/>
      <c r="AA424" s="1895"/>
    </row>
    <row r="425" spans="1:27" ht="15.75" customHeight="1">
      <c r="A425" s="1895"/>
      <c r="B425" s="1895"/>
      <c r="C425" s="1895"/>
      <c r="D425" s="1895"/>
      <c r="E425" s="1895"/>
      <c r="F425" s="1895"/>
      <c r="G425" s="1895"/>
      <c r="H425" s="1895"/>
      <c r="I425" s="1895"/>
      <c r="J425" s="1895"/>
      <c r="K425" s="1895"/>
      <c r="L425" s="1895"/>
      <c r="M425" s="1895"/>
      <c r="N425" s="1895"/>
      <c r="O425" s="1895"/>
      <c r="P425" s="1895"/>
      <c r="Q425" s="1895"/>
      <c r="R425" s="1895"/>
      <c r="S425" s="1895"/>
      <c r="T425" s="1895"/>
      <c r="U425" s="1895"/>
      <c r="V425" s="1895"/>
      <c r="W425" s="1895"/>
      <c r="X425" s="1895"/>
      <c r="Y425" s="1895"/>
      <c r="Z425" s="1895"/>
      <c r="AA425" s="1895"/>
    </row>
    <row r="426" spans="1:27" ht="15.75" customHeight="1">
      <c r="A426" s="1895"/>
      <c r="B426" s="1895"/>
      <c r="C426" s="1895"/>
      <c r="D426" s="1895"/>
      <c r="E426" s="1895"/>
      <c r="F426" s="1895"/>
      <c r="G426" s="1895"/>
      <c r="H426" s="1895"/>
      <c r="I426" s="1895"/>
      <c r="J426" s="1895"/>
      <c r="K426" s="1895"/>
      <c r="L426" s="1895"/>
      <c r="M426" s="1895"/>
      <c r="N426" s="1895"/>
      <c r="O426" s="1895"/>
      <c r="P426" s="1895"/>
      <c r="Q426" s="1895"/>
      <c r="R426" s="1895"/>
      <c r="S426" s="1895"/>
      <c r="T426" s="1895"/>
      <c r="U426" s="1895"/>
      <c r="V426" s="1895"/>
      <c r="W426" s="1895"/>
      <c r="X426" s="1895"/>
      <c r="Y426" s="1895"/>
      <c r="Z426" s="1895"/>
      <c r="AA426" s="1895"/>
    </row>
    <row r="427" spans="1:27" ht="15.75" customHeight="1">
      <c r="A427" s="1895"/>
      <c r="B427" s="1895"/>
      <c r="C427" s="1895"/>
      <c r="D427" s="1895"/>
      <c r="E427" s="1895"/>
      <c r="F427" s="1895"/>
      <c r="G427" s="1895"/>
      <c r="H427" s="1895"/>
      <c r="I427" s="1895"/>
      <c r="J427" s="1895"/>
      <c r="K427" s="1895"/>
      <c r="L427" s="1895"/>
      <c r="M427" s="1895"/>
      <c r="N427" s="1895"/>
      <c r="O427" s="1895"/>
      <c r="P427" s="1895"/>
      <c r="Q427" s="1895"/>
      <c r="R427" s="1895"/>
      <c r="S427" s="1895"/>
      <c r="T427" s="1895"/>
      <c r="U427" s="1895"/>
      <c r="V427" s="1895"/>
      <c r="W427" s="1895"/>
      <c r="X427" s="1895"/>
      <c r="Y427" s="1895"/>
      <c r="Z427" s="1895"/>
      <c r="AA427" s="1895"/>
    </row>
    <row r="428" spans="1:27" ht="15.75" customHeight="1">
      <c r="A428" s="1895"/>
      <c r="B428" s="1895"/>
      <c r="C428" s="1895"/>
      <c r="D428" s="1895"/>
      <c r="E428" s="1895"/>
      <c r="F428" s="1895"/>
      <c r="G428" s="1895"/>
      <c r="H428" s="1895"/>
      <c r="I428" s="1895"/>
      <c r="J428" s="1895"/>
      <c r="K428" s="1895"/>
      <c r="L428" s="1895"/>
      <c r="M428" s="1895"/>
      <c r="N428" s="1895"/>
      <c r="O428" s="1895"/>
      <c r="P428" s="1895"/>
      <c r="Q428" s="1895"/>
      <c r="R428" s="1895"/>
      <c r="S428" s="1895"/>
      <c r="T428" s="1895"/>
      <c r="U428" s="1895"/>
      <c r="V428" s="1895"/>
      <c r="W428" s="1895"/>
      <c r="X428" s="1895"/>
      <c r="Y428" s="1895"/>
      <c r="Z428" s="1895"/>
      <c r="AA428" s="1895"/>
    </row>
    <row r="429" spans="1:27" ht="15.75" customHeight="1">
      <c r="A429" s="1895"/>
      <c r="B429" s="1895"/>
      <c r="C429" s="1895"/>
      <c r="D429" s="1895"/>
      <c r="E429" s="1895"/>
      <c r="F429" s="1895"/>
      <c r="G429" s="1895"/>
      <c r="H429" s="1895"/>
      <c r="I429" s="1895"/>
      <c r="J429" s="1895"/>
      <c r="K429" s="1895"/>
      <c r="L429" s="1895"/>
      <c r="M429" s="1895"/>
      <c r="N429" s="1895"/>
      <c r="O429" s="1895"/>
      <c r="P429" s="1895"/>
      <c r="Q429" s="1895"/>
      <c r="R429" s="1895"/>
      <c r="S429" s="1895"/>
      <c r="T429" s="1895"/>
      <c r="U429" s="1895"/>
      <c r="V429" s="1895"/>
      <c r="W429" s="1895"/>
      <c r="X429" s="1895"/>
      <c r="Y429" s="1895"/>
      <c r="Z429" s="1895"/>
      <c r="AA429" s="1895"/>
    </row>
    <row r="430" spans="1:27" ht="15.75" customHeight="1">
      <c r="A430" s="1895"/>
      <c r="B430" s="1895"/>
      <c r="C430" s="1895"/>
      <c r="D430" s="1895"/>
      <c r="E430" s="1895"/>
      <c r="F430" s="1895"/>
      <c r="G430" s="1895"/>
      <c r="H430" s="1895"/>
      <c r="I430" s="1895"/>
      <c r="J430" s="1895"/>
      <c r="K430" s="1895"/>
      <c r="L430" s="1895"/>
      <c r="M430" s="1895"/>
      <c r="N430" s="1895"/>
      <c r="O430" s="1895"/>
      <c r="P430" s="1895"/>
      <c r="Q430" s="1895"/>
      <c r="R430" s="1895"/>
      <c r="S430" s="1895"/>
      <c r="T430" s="1895"/>
      <c r="U430" s="1895"/>
      <c r="V430" s="1895"/>
      <c r="W430" s="1895"/>
      <c r="X430" s="1895"/>
      <c r="Y430" s="1895"/>
      <c r="Z430" s="1895"/>
      <c r="AA430" s="1895"/>
    </row>
    <row r="431" spans="1:27" ht="15.75" customHeight="1">
      <c r="A431" s="1895"/>
      <c r="B431" s="1895"/>
      <c r="C431" s="1895"/>
      <c r="D431" s="1895"/>
      <c r="E431" s="1895"/>
      <c r="F431" s="1895"/>
      <c r="G431" s="1895"/>
      <c r="H431" s="1895"/>
      <c r="I431" s="1895"/>
      <c r="J431" s="1895"/>
      <c r="K431" s="1895"/>
      <c r="L431" s="1895"/>
      <c r="M431" s="1895"/>
      <c r="N431" s="1895"/>
      <c r="O431" s="1895"/>
      <c r="P431" s="1895"/>
      <c r="Q431" s="1895"/>
      <c r="R431" s="1895"/>
      <c r="S431" s="1895"/>
      <c r="T431" s="1895"/>
      <c r="U431" s="1895"/>
      <c r="V431" s="1895"/>
      <c r="W431" s="1895"/>
      <c r="X431" s="1895"/>
      <c r="Y431" s="1895"/>
      <c r="Z431" s="1895"/>
      <c r="AA431" s="1895"/>
    </row>
    <row r="432" spans="1:27" ht="15.75" customHeight="1">
      <c r="A432" s="1895"/>
      <c r="B432" s="1895"/>
      <c r="C432" s="1895"/>
      <c r="D432" s="1895"/>
      <c r="E432" s="1895"/>
      <c r="F432" s="1895"/>
      <c r="G432" s="1895"/>
      <c r="H432" s="1895"/>
      <c r="I432" s="1895"/>
      <c r="J432" s="1895"/>
      <c r="K432" s="1895"/>
      <c r="L432" s="1895"/>
      <c r="M432" s="1895"/>
      <c r="N432" s="1895"/>
      <c r="O432" s="1895"/>
      <c r="P432" s="1895"/>
      <c r="Q432" s="1895"/>
      <c r="R432" s="1895"/>
      <c r="S432" s="1895"/>
      <c r="T432" s="1895"/>
      <c r="U432" s="1895"/>
      <c r="V432" s="1895"/>
      <c r="W432" s="1895"/>
      <c r="X432" s="1895"/>
      <c r="Y432" s="1895"/>
      <c r="Z432" s="1895"/>
      <c r="AA432" s="1895"/>
    </row>
    <row r="433" spans="1:27" ht="15.75" customHeight="1">
      <c r="A433" s="1895"/>
      <c r="B433" s="1895"/>
      <c r="C433" s="1895"/>
      <c r="D433" s="1895"/>
      <c r="E433" s="1895"/>
      <c r="F433" s="1895"/>
      <c r="G433" s="1895"/>
      <c r="H433" s="1895"/>
      <c r="I433" s="1895"/>
      <c r="J433" s="1895"/>
      <c r="K433" s="1895"/>
      <c r="L433" s="1895"/>
      <c r="M433" s="1895"/>
      <c r="N433" s="1895"/>
      <c r="O433" s="1895"/>
      <c r="P433" s="1895"/>
      <c r="Q433" s="1895"/>
      <c r="R433" s="1895"/>
      <c r="S433" s="1895"/>
      <c r="T433" s="1895"/>
      <c r="U433" s="1895"/>
      <c r="V433" s="1895"/>
      <c r="W433" s="1895"/>
      <c r="X433" s="1895"/>
      <c r="Y433" s="1895"/>
      <c r="Z433" s="1895"/>
      <c r="AA433" s="1895"/>
    </row>
    <row r="434" spans="1:27" ht="15.75" customHeight="1">
      <c r="A434" s="1895"/>
      <c r="B434" s="1895"/>
      <c r="C434" s="1895"/>
      <c r="D434" s="1895"/>
      <c r="E434" s="1895"/>
      <c r="F434" s="1895"/>
      <c r="G434" s="1895"/>
      <c r="H434" s="1895"/>
      <c r="I434" s="1895"/>
      <c r="J434" s="1895"/>
      <c r="K434" s="1895"/>
      <c r="L434" s="1895"/>
      <c r="M434" s="1895"/>
      <c r="N434" s="1895"/>
      <c r="O434" s="1895"/>
      <c r="P434" s="1895"/>
      <c r="Q434" s="1895"/>
      <c r="R434" s="1895"/>
      <c r="S434" s="1895"/>
      <c r="T434" s="1895"/>
      <c r="U434" s="1895"/>
      <c r="V434" s="1895"/>
      <c r="W434" s="1895"/>
      <c r="X434" s="1895"/>
      <c r="Y434" s="1895"/>
      <c r="Z434" s="1895"/>
      <c r="AA434" s="1895"/>
    </row>
    <row r="435" spans="1:27" ht="15.75" customHeight="1">
      <c r="A435" s="1895"/>
      <c r="B435" s="1895"/>
      <c r="C435" s="1895"/>
      <c r="D435" s="1895"/>
      <c r="E435" s="1895"/>
      <c r="F435" s="1895"/>
      <c r="G435" s="1895"/>
      <c r="H435" s="1895"/>
      <c r="I435" s="1895"/>
      <c r="J435" s="1895"/>
      <c r="K435" s="1895"/>
      <c r="L435" s="1895"/>
      <c r="M435" s="1895"/>
      <c r="N435" s="1895"/>
      <c r="O435" s="1895"/>
      <c r="P435" s="1895"/>
      <c r="Q435" s="1895"/>
      <c r="R435" s="1895"/>
      <c r="S435" s="1895"/>
      <c r="T435" s="1895"/>
      <c r="U435" s="1895"/>
      <c r="V435" s="1895"/>
      <c r="W435" s="1895"/>
      <c r="X435" s="1895"/>
      <c r="Y435" s="1895"/>
      <c r="Z435" s="1895"/>
      <c r="AA435" s="1895"/>
    </row>
    <row r="436" spans="1:27" ht="15.75" customHeight="1">
      <c r="A436" s="1895"/>
      <c r="B436" s="1895"/>
      <c r="C436" s="1895"/>
      <c r="D436" s="1895"/>
      <c r="E436" s="1895"/>
      <c r="F436" s="1895"/>
      <c r="G436" s="1895"/>
      <c r="H436" s="1895"/>
      <c r="I436" s="1895"/>
      <c r="J436" s="1895"/>
      <c r="K436" s="1895"/>
      <c r="L436" s="1895"/>
      <c r="M436" s="1895"/>
      <c r="N436" s="1895"/>
      <c r="O436" s="1895"/>
      <c r="P436" s="1895"/>
      <c r="Q436" s="1895"/>
      <c r="R436" s="1895"/>
      <c r="S436" s="1895"/>
      <c r="T436" s="1895"/>
      <c r="U436" s="1895"/>
      <c r="V436" s="1895"/>
      <c r="W436" s="1895"/>
      <c r="X436" s="1895"/>
      <c r="Y436" s="1895"/>
      <c r="Z436" s="1895"/>
      <c r="AA436" s="1895"/>
    </row>
    <row r="437" spans="1:27" ht="15.75" customHeight="1">
      <c r="A437" s="1895"/>
      <c r="B437" s="1895"/>
      <c r="C437" s="1895"/>
      <c r="D437" s="1895"/>
      <c r="E437" s="1895"/>
      <c r="F437" s="1895"/>
      <c r="G437" s="1895"/>
      <c r="H437" s="1895"/>
      <c r="I437" s="1895"/>
      <c r="J437" s="1895"/>
      <c r="K437" s="1895"/>
      <c r="L437" s="1895"/>
      <c r="M437" s="1895"/>
      <c r="N437" s="1895"/>
      <c r="O437" s="1895"/>
      <c r="P437" s="1895"/>
      <c r="Q437" s="1895"/>
      <c r="R437" s="1895"/>
      <c r="S437" s="1895"/>
      <c r="T437" s="1895"/>
      <c r="U437" s="1895"/>
      <c r="V437" s="1895"/>
      <c r="W437" s="1895"/>
      <c r="X437" s="1895"/>
      <c r="Y437" s="1895"/>
      <c r="Z437" s="1895"/>
      <c r="AA437" s="1895"/>
    </row>
    <row r="438" spans="1:27" ht="15.75" customHeight="1">
      <c r="A438" s="1895"/>
      <c r="B438" s="1895"/>
      <c r="C438" s="1895"/>
      <c r="D438" s="1895"/>
      <c r="E438" s="1895"/>
      <c r="F438" s="1895"/>
      <c r="G438" s="1895"/>
      <c r="H438" s="1895"/>
      <c r="I438" s="1895"/>
      <c r="J438" s="1895"/>
      <c r="K438" s="1895"/>
      <c r="L438" s="1895"/>
      <c r="M438" s="1895"/>
      <c r="N438" s="1895"/>
      <c r="O438" s="1895"/>
      <c r="P438" s="1895"/>
      <c r="Q438" s="1895"/>
      <c r="R438" s="1895"/>
      <c r="S438" s="1895"/>
      <c r="T438" s="1895"/>
      <c r="U438" s="1895"/>
      <c r="V438" s="1895"/>
      <c r="W438" s="1895"/>
      <c r="X438" s="1895"/>
      <c r="Y438" s="1895"/>
      <c r="Z438" s="1895"/>
      <c r="AA438" s="1895"/>
    </row>
    <row r="439" spans="1:27" ht="15.75" customHeight="1">
      <c r="A439" s="1895"/>
      <c r="B439" s="1895"/>
      <c r="C439" s="1895"/>
      <c r="D439" s="1895"/>
      <c r="E439" s="1895"/>
      <c r="F439" s="1895"/>
      <c r="G439" s="1895"/>
      <c r="H439" s="1895"/>
      <c r="I439" s="1895"/>
      <c r="J439" s="1895"/>
      <c r="K439" s="1895"/>
      <c r="L439" s="1895"/>
      <c r="M439" s="1895"/>
      <c r="N439" s="1895"/>
      <c r="O439" s="1895"/>
      <c r="P439" s="1895"/>
      <c r="Q439" s="1895"/>
      <c r="R439" s="1895"/>
      <c r="S439" s="1895"/>
      <c r="T439" s="1895"/>
      <c r="U439" s="1895"/>
      <c r="V439" s="1895"/>
      <c r="W439" s="1895"/>
      <c r="X439" s="1895"/>
      <c r="Y439" s="1895"/>
      <c r="Z439" s="1895"/>
      <c r="AA439" s="1895"/>
    </row>
    <row r="440" spans="1:27" ht="15.75" customHeight="1">
      <c r="A440" s="1895"/>
      <c r="B440" s="1895"/>
      <c r="C440" s="1895"/>
      <c r="D440" s="1895"/>
      <c r="E440" s="1895"/>
      <c r="F440" s="1895"/>
      <c r="G440" s="1895"/>
      <c r="H440" s="1895"/>
      <c r="I440" s="1895"/>
      <c r="J440" s="1895"/>
      <c r="K440" s="1895"/>
      <c r="L440" s="1895"/>
      <c r="M440" s="1895"/>
      <c r="N440" s="1895"/>
      <c r="O440" s="1895"/>
      <c r="P440" s="1895"/>
      <c r="Q440" s="1895"/>
      <c r="R440" s="1895"/>
      <c r="S440" s="1895"/>
      <c r="T440" s="1895"/>
      <c r="U440" s="1895"/>
      <c r="V440" s="1895"/>
      <c r="W440" s="1895"/>
      <c r="X440" s="1895"/>
      <c r="Y440" s="1895"/>
      <c r="Z440" s="1895"/>
      <c r="AA440" s="1895"/>
    </row>
    <row r="441" spans="1:27" ht="15.75" customHeight="1">
      <c r="A441" s="1895"/>
      <c r="B441" s="1895"/>
      <c r="C441" s="1895"/>
      <c r="D441" s="1895"/>
      <c r="E441" s="1895"/>
      <c r="F441" s="1895"/>
      <c r="G441" s="1895"/>
      <c r="H441" s="1895"/>
      <c r="I441" s="1895"/>
      <c r="J441" s="1895"/>
      <c r="K441" s="1895"/>
      <c r="L441" s="1895"/>
      <c r="M441" s="1895"/>
      <c r="N441" s="1895"/>
      <c r="O441" s="1895"/>
      <c r="P441" s="1895"/>
      <c r="Q441" s="1895"/>
      <c r="R441" s="1895"/>
      <c r="S441" s="1895"/>
      <c r="T441" s="1895"/>
      <c r="U441" s="1895"/>
      <c r="V441" s="1895"/>
      <c r="W441" s="1895"/>
      <c r="X441" s="1895"/>
      <c r="Y441" s="1895"/>
      <c r="Z441" s="1895"/>
      <c r="AA441" s="1895"/>
    </row>
    <row r="442" spans="1:27" ht="15.75" customHeight="1">
      <c r="A442" s="1895"/>
      <c r="B442" s="1895"/>
      <c r="C442" s="1895"/>
      <c r="D442" s="1895"/>
      <c r="E442" s="1895"/>
      <c r="F442" s="1895"/>
      <c r="G442" s="1895"/>
      <c r="H442" s="1895"/>
      <c r="I442" s="1895"/>
      <c r="J442" s="1895"/>
      <c r="K442" s="1895"/>
      <c r="L442" s="1895"/>
      <c r="M442" s="1895"/>
      <c r="N442" s="1895"/>
      <c r="O442" s="1895"/>
      <c r="P442" s="1895"/>
      <c r="Q442" s="1895"/>
      <c r="R442" s="1895"/>
      <c r="S442" s="1895"/>
      <c r="T442" s="1895"/>
      <c r="U442" s="1895"/>
      <c r="V442" s="1895"/>
      <c r="W442" s="1895"/>
      <c r="X442" s="1895"/>
      <c r="Y442" s="1895"/>
      <c r="Z442" s="1895"/>
      <c r="AA442" s="1895"/>
    </row>
    <row r="443" spans="1:27" ht="15.75" customHeight="1">
      <c r="A443" s="1895"/>
      <c r="B443" s="1895"/>
      <c r="C443" s="1895"/>
      <c r="D443" s="1895"/>
      <c r="E443" s="1895"/>
      <c r="F443" s="1895"/>
      <c r="G443" s="1895"/>
      <c r="H443" s="1895"/>
      <c r="I443" s="1895"/>
      <c r="J443" s="1895"/>
      <c r="K443" s="1895"/>
      <c r="L443" s="1895"/>
      <c r="M443" s="1895"/>
      <c r="N443" s="1895"/>
      <c r="O443" s="1895"/>
      <c r="P443" s="1895"/>
      <c r="Q443" s="1895"/>
      <c r="R443" s="1895"/>
      <c r="S443" s="1895"/>
      <c r="T443" s="1895"/>
      <c r="U443" s="1895"/>
      <c r="V443" s="1895"/>
      <c r="W443" s="1895"/>
      <c r="X443" s="1895"/>
      <c r="Y443" s="1895"/>
      <c r="Z443" s="1895"/>
      <c r="AA443" s="1895"/>
    </row>
    <row r="444" spans="1:27" ht="15.75" customHeight="1">
      <c r="A444" s="1895"/>
      <c r="B444" s="1895"/>
      <c r="C444" s="1895"/>
      <c r="D444" s="1895"/>
      <c r="E444" s="1895"/>
      <c r="F444" s="1895"/>
      <c r="G444" s="1895"/>
      <c r="H444" s="1895"/>
      <c r="I444" s="1895"/>
      <c r="J444" s="1895"/>
      <c r="K444" s="1895"/>
      <c r="L444" s="1895"/>
      <c r="M444" s="1895"/>
      <c r="N444" s="1895"/>
      <c r="O444" s="1895"/>
      <c r="P444" s="1895"/>
      <c r="Q444" s="1895"/>
      <c r="R444" s="1895"/>
      <c r="S444" s="1895"/>
      <c r="T444" s="1895"/>
      <c r="U444" s="1895"/>
      <c r="V444" s="1895"/>
      <c r="W444" s="1895"/>
      <c r="X444" s="1895"/>
      <c r="Y444" s="1895"/>
      <c r="Z444" s="1895"/>
      <c r="AA444" s="1895"/>
    </row>
    <row r="445" spans="1:27" ht="15.75" customHeight="1">
      <c r="A445" s="1895"/>
      <c r="B445" s="1895"/>
      <c r="C445" s="1895"/>
      <c r="D445" s="1895"/>
      <c r="E445" s="1895"/>
      <c r="F445" s="1895"/>
      <c r="G445" s="1895"/>
      <c r="H445" s="1895"/>
      <c r="I445" s="1895"/>
      <c r="J445" s="1895"/>
      <c r="K445" s="1895"/>
      <c r="L445" s="1895"/>
      <c r="M445" s="1895"/>
      <c r="N445" s="1895"/>
      <c r="O445" s="1895"/>
      <c r="P445" s="1895"/>
      <c r="Q445" s="1895"/>
      <c r="R445" s="1895"/>
      <c r="S445" s="1895"/>
      <c r="T445" s="1895"/>
      <c r="U445" s="1895"/>
      <c r="V445" s="1895"/>
      <c r="W445" s="1895"/>
      <c r="X445" s="1895"/>
      <c r="Y445" s="1895"/>
      <c r="Z445" s="1895"/>
      <c r="AA445" s="1895"/>
    </row>
    <row r="446" spans="1:27" ht="15.75" customHeight="1">
      <c r="A446" s="1895"/>
      <c r="B446" s="1895"/>
      <c r="C446" s="1895"/>
      <c r="D446" s="1895"/>
      <c r="E446" s="1895"/>
      <c r="F446" s="1895"/>
      <c r="G446" s="1895"/>
      <c r="H446" s="1895"/>
      <c r="I446" s="1895"/>
      <c r="J446" s="1895"/>
      <c r="K446" s="1895"/>
      <c r="L446" s="1895"/>
      <c r="M446" s="1895"/>
      <c r="N446" s="1895"/>
      <c r="O446" s="1895"/>
      <c r="P446" s="1895"/>
      <c r="Q446" s="1895"/>
      <c r="R446" s="1895"/>
      <c r="S446" s="1895"/>
      <c r="T446" s="1895"/>
      <c r="U446" s="1895"/>
      <c r="V446" s="1895"/>
      <c r="W446" s="1895"/>
      <c r="X446" s="1895"/>
      <c r="Y446" s="1895"/>
      <c r="Z446" s="1895"/>
      <c r="AA446" s="1895"/>
    </row>
    <row r="447" spans="1:27" ht="15.75" customHeight="1">
      <c r="A447" s="1895"/>
      <c r="B447" s="1895"/>
      <c r="C447" s="1895"/>
      <c r="D447" s="1895"/>
      <c r="E447" s="1895"/>
      <c r="F447" s="1895"/>
      <c r="G447" s="1895"/>
      <c r="H447" s="1895"/>
      <c r="I447" s="1895"/>
      <c r="J447" s="1895"/>
      <c r="K447" s="1895"/>
      <c r="L447" s="1895"/>
      <c r="M447" s="1895"/>
      <c r="N447" s="1895"/>
      <c r="O447" s="1895"/>
      <c r="P447" s="1895"/>
      <c r="Q447" s="1895"/>
      <c r="R447" s="1895"/>
      <c r="S447" s="1895"/>
      <c r="T447" s="1895"/>
      <c r="U447" s="1895"/>
      <c r="V447" s="1895"/>
      <c r="W447" s="1895"/>
      <c r="X447" s="1895"/>
      <c r="Y447" s="1895"/>
      <c r="Z447" s="1895"/>
      <c r="AA447" s="1895"/>
    </row>
    <row r="448" spans="1:27" ht="15.75" customHeight="1">
      <c r="A448" s="1895"/>
      <c r="B448" s="1895"/>
      <c r="C448" s="1895"/>
      <c r="D448" s="1895"/>
      <c r="E448" s="1895"/>
      <c r="F448" s="1895"/>
      <c r="G448" s="1895"/>
      <c r="H448" s="1895"/>
      <c r="I448" s="1895"/>
      <c r="J448" s="1895"/>
      <c r="K448" s="1895"/>
      <c r="L448" s="1895"/>
      <c r="M448" s="1895"/>
      <c r="N448" s="1895"/>
      <c r="O448" s="1895"/>
      <c r="P448" s="1895"/>
      <c r="Q448" s="1895"/>
      <c r="R448" s="1895"/>
      <c r="S448" s="1895"/>
      <c r="T448" s="1895"/>
      <c r="U448" s="1895"/>
      <c r="V448" s="1895"/>
      <c r="W448" s="1895"/>
      <c r="X448" s="1895"/>
      <c r="Y448" s="1895"/>
      <c r="Z448" s="1895"/>
      <c r="AA448" s="1895"/>
    </row>
    <row r="449" spans="1:27" ht="15.75" customHeight="1">
      <c r="A449" s="1895"/>
      <c r="B449" s="1895"/>
      <c r="C449" s="1895"/>
      <c r="D449" s="1895"/>
      <c r="E449" s="1895"/>
      <c r="F449" s="1895"/>
      <c r="G449" s="1895"/>
      <c r="H449" s="1895"/>
      <c r="I449" s="1895"/>
      <c r="J449" s="1895"/>
      <c r="K449" s="1895"/>
      <c r="L449" s="1895"/>
      <c r="M449" s="1895"/>
      <c r="N449" s="1895"/>
      <c r="O449" s="1895"/>
      <c r="P449" s="1895"/>
      <c r="Q449" s="1895"/>
      <c r="R449" s="1895"/>
      <c r="S449" s="1895"/>
      <c r="T449" s="1895"/>
      <c r="U449" s="1895"/>
      <c r="V449" s="1895"/>
      <c r="W449" s="1895"/>
      <c r="X449" s="1895"/>
      <c r="Y449" s="1895"/>
      <c r="Z449" s="1895"/>
      <c r="AA449" s="1895"/>
    </row>
    <row r="450" spans="1:27" ht="15.75" customHeight="1">
      <c r="A450" s="1895"/>
      <c r="B450" s="1895"/>
      <c r="C450" s="1895"/>
      <c r="D450" s="1895"/>
      <c r="E450" s="1895"/>
      <c r="F450" s="1895"/>
      <c r="G450" s="1895"/>
      <c r="H450" s="1895"/>
      <c r="I450" s="1895"/>
      <c r="J450" s="1895"/>
      <c r="K450" s="1895"/>
      <c r="L450" s="1895"/>
      <c r="M450" s="1895"/>
      <c r="N450" s="1895"/>
      <c r="O450" s="1895"/>
      <c r="P450" s="1895"/>
      <c r="Q450" s="1895"/>
      <c r="R450" s="1895"/>
      <c r="S450" s="1895"/>
      <c r="T450" s="1895"/>
      <c r="U450" s="1895"/>
      <c r="V450" s="1895"/>
      <c r="W450" s="1895"/>
      <c r="X450" s="1895"/>
      <c r="Y450" s="1895"/>
      <c r="Z450" s="1895"/>
      <c r="AA450" s="1895"/>
    </row>
    <row r="451" spans="1:27" ht="15.75" customHeight="1">
      <c r="A451" s="1895"/>
      <c r="B451" s="1895"/>
      <c r="C451" s="1895"/>
      <c r="D451" s="1895"/>
      <c r="E451" s="1895"/>
      <c r="F451" s="1895"/>
      <c r="G451" s="1895"/>
      <c r="H451" s="1895"/>
      <c r="I451" s="1895"/>
      <c r="J451" s="1895"/>
      <c r="K451" s="1895"/>
      <c r="L451" s="1895"/>
      <c r="M451" s="1895"/>
      <c r="N451" s="1895"/>
      <c r="O451" s="1895"/>
      <c r="P451" s="1895"/>
      <c r="Q451" s="1895"/>
      <c r="R451" s="1895"/>
      <c r="S451" s="1895"/>
      <c r="T451" s="1895"/>
      <c r="U451" s="1895"/>
      <c r="V451" s="1895"/>
      <c r="W451" s="1895"/>
      <c r="X451" s="1895"/>
      <c r="Y451" s="1895"/>
      <c r="Z451" s="1895"/>
      <c r="AA451" s="1895"/>
    </row>
    <row r="452" spans="1:27" ht="15.75" customHeight="1">
      <c r="A452" s="1895"/>
      <c r="B452" s="1895"/>
      <c r="C452" s="1895"/>
      <c r="D452" s="1895"/>
      <c r="E452" s="1895"/>
      <c r="F452" s="1895"/>
      <c r="G452" s="1895"/>
      <c r="H452" s="1895"/>
      <c r="I452" s="1895"/>
      <c r="J452" s="1895"/>
      <c r="K452" s="1895"/>
      <c r="L452" s="1895"/>
      <c r="M452" s="1895"/>
      <c r="N452" s="1895"/>
      <c r="O452" s="1895"/>
      <c r="P452" s="1895"/>
      <c r="Q452" s="1895"/>
      <c r="R452" s="1895"/>
      <c r="S452" s="1895"/>
      <c r="T452" s="1895"/>
      <c r="U452" s="1895"/>
      <c r="V452" s="1895"/>
      <c r="W452" s="1895"/>
      <c r="X452" s="1895"/>
      <c r="Y452" s="1895"/>
      <c r="Z452" s="1895"/>
      <c r="AA452" s="1895"/>
    </row>
    <row r="453" spans="1:27" ht="15.75" customHeight="1">
      <c r="A453" s="1895"/>
      <c r="B453" s="1895"/>
      <c r="C453" s="1895"/>
      <c r="D453" s="1895"/>
      <c r="E453" s="1895"/>
      <c r="F453" s="1895"/>
      <c r="G453" s="1895"/>
      <c r="H453" s="1895"/>
      <c r="I453" s="1895"/>
      <c r="J453" s="1895"/>
      <c r="K453" s="1895"/>
      <c r="L453" s="1895"/>
      <c r="M453" s="1895"/>
      <c r="N453" s="1895"/>
      <c r="O453" s="1895"/>
      <c r="P453" s="1895"/>
      <c r="Q453" s="1895"/>
      <c r="R453" s="1895"/>
      <c r="S453" s="1895"/>
      <c r="T453" s="1895"/>
      <c r="U453" s="1895"/>
      <c r="V453" s="1895"/>
      <c r="W453" s="1895"/>
      <c r="X453" s="1895"/>
      <c r="Y453" s="1895"/>
      <c r="Z453" s="1895"/>
      <c r="AA453" s="1895"/>
    </row>
    <row r="454" spans="1:27" ht="15.75" customHeight="1">
      <c r="A454" s="1895"/>
      <c r="B454" s="1895"/>
      <c r="C454" s="1895"/>
      <c r="D454" s="1895"/>
      <c r="E454" s="1895"/>
      <c r="F454" s="1895"/>
      <c r="G454" s="1895"/>
      <c r="H454" s="1895"/>
      <c r="I454" s="1895"/>
      <c r="J454" s="1895"/>
      <c r="K454" s="1895"/>
      <c r="L454" s="1895"/>
      <c r="M454" s="1895"/>
      <c r="N454" s="1895"/>
      <c r="O454" s="1895"/>
      <c r="P454" s="1895"/>
      <c r="Q454" s="1895"/>
      <c r="R454" s="1895"/>
      <c r="S454" s="1895"/>
      <c r="T454" s="1895"/>
      <c r="U454" s="1895"/>
      <c r="V454" s="1895"/>
      <c r="W454" s="1895"/>
      <c r="X454" s="1895"/>
      <c r="Y454" s="1895"/>
      <c r="Z454" s="1895"/>
      <c r="AA454" s="1895"/>
    </row>
    <row r="455" spans="1:27" ht="15.75" customHeight="1">
      <c r="A455" s="1895"/>
      <c r="B455" s="1895"/>
      <c r="C455" s="1895"/>
      <c r="D455" s="1895"/>
      <c r="E455" s="1895"/>
      <c r="F455" s="1895"/>
      <c r="G455" s="1895"/>
      <c r="H455" s="1895"/>
      <c r="I455" s="1895"/>
      <c r="J455" s="1895"/>
      <c r="K455" s="1895"/>
      <c r="L455" s="1895"/>
      <c r="M455" s="1895"/>
      <c r="N455" s="1895"/>
      <c r="O455" s="1895"/>
      <c r="P455" s="1895"/>
      <c r="Q455" s="1895"/>
      <c r="R455" s="1895"/>
      <c r="S455" s="1895"/>
      <c r="T455" s="1895"/>
      <c r="U455" s="1895"/>
      <c r="V455" s="1895"/>
      <c r="W455" s="1895"/>
      <c r="X455" s="1895"/>
      <c r="Y455" s="1895"/>
      <c r="Z455" s="1895"/>
      <c r="AA455" s="1895"/>
    </row>
    <row r="456" spans="1:27" ht="15.75" customHeight="1">
      <c r="A456" s="1895"/>
      <c r="B456" s="1895"/>
      <c r="C456" s="1895"/>
      <c r="D456" s="1895"/>
      <c r="E456" s="1895"/>
      <c r="F456" s="1895"/>
      <c r="G456" s="1895"/>
      <c r="H456" s="1895"/>
      <c r="I456" s="1895"/>
      <c r="J456" s="1895"/>
      <c r="K456" s="1895"/>
      <c r="L456" s="1895"/>
      <c r="M456" s="1895"/>
      <c r="N456" s="1895"/>
      <c r="O456" s="1895"/>
      <c r="P456" s="1895"/>
      <c r="Q456" s="1895"/>
      <c r="R456" s="1895"/>
      <c r="S456" s="1895"/>
      <c r="T456" s="1895"/>
      <c r="U456" s="1895"/>
      <c r="V456" s="1895"/>
      <c r="W456" s="1895"/>
      <c r="X456" s="1895"/>
      <c r="Y456" s="1895"/>
      <c r="Z456" s="1895"/>
      <c r="AA456" s="1895"/>
    </row>
    <row r="457" spans="1:27" ht="15.75" customHeight="1">
      <c r="A457" s="1895"/>
      <c r="B457" s="1895"/>
      <c r="C457" s="1895"/>
      <c r="D457" s="1895"/>
      <c r="E457" s="1895"/>
      <c r="F457" s="1895"/>
      <c r="G457" s="1895"/>
      <c r="H457" s="1895"/>
      <c r="I457" s="1895"/>
      <c r="J457" s="1895"/>
      <c r="K457" s="1895"/>
      <c r="L457" s="1895"/>
      <c r="M457" s="1895"/>
      <c r="N457" s="1895"/>
      <c r="O457" s="1895"/>
      <c r="P457" s="1895"/>
      <c r="Q457" s="1895"/>
      <c r="R457" s="1895"/>
      <c r="S457" s="1895"/>
      <c r="T457" s="1895"/>
      <c r="U457" s="1895"/>
      <c r="V457" s="1895"/>
      <c r="W457" s="1895"/>
      <c r="X457" s="1895"/>
      <c r="Y457" s="1895"/>
      <c r="Z457" s="1895"/>
      <c r="AA457" s="1895"/>
    </row>
    <row r="458" spans="1:27" ht="15.75" customHeight="1">
      <c r="A458" s="1895"/>
      <c r="B458" s="1895"/>
      <c r="C458" s="1895"/>
      <c r="D458" s="1895"/>
      <c r="E458" s="1895"/>
      <c r="F458" s="1895"/>
      <c r="G458" s="1895"/>
      <c r="H458" s="1895"/>
      <c r="I458" s="1895"/>
      <c r="J458" s="1895"/>
      <c r="K458" s="1895"/>
      <c r="L458" s="1895"/>
      <c r="M458" s="1895"/>
      <c r="N458" s="1895"/>
      <c r="O458" s="1895"/>
      <c r="P458" s="1895"/>
      <c r="Q458" s="1895"/>
      <c r="R458" s="1895"/>
      <c r="S458" s="1895"/>
      <c r="T458" s="1895"/>
      <c r="U458" s="1895"/>
      <c r="V458" s="1895"/>
      <c r="W458" s="1895"/>
      <c r="X458" s="1895"/>
      <c r="Y458" s="1895"/>
      <c r="Z458" s="1895"/>
      <c r="AA458" s="1895"/>
    </row>
    <row r="459" spans="1:27" ht="15.75" customHeight="1">
      <c r="A459" s="1895"/>
      <c r="B459" s="1895"/>
      <c r="C459" s="1895"/>
      <c r="D459" s="1895"/>
      <c r="E459" s="1895"/>
      <c r="F459" s="1895"/>
      <c r="G459" s="1895"/>
      <c r="H459" s="1895"/>
      <c r="I459" s="1895"/>
      <c r="J459" s="1895"/>
      <c r="K459" s="1895"/>
      <c r="L459" s="1895"/>
      <c r="M459" s="1895"/>
      <c r="N459" s="1895"/>
      <c r="O459" s="1895"/>
      <c r="P459" s="1895"/>
      <c r="Q459" s="1895"/>
      <c r="R459" s="1895"/>
      <c r="S459" s="1895"/>
      <c r="T459" s="1895"/>
      <c r="U459" s="1895"/>
      <c r="V459" s="1895"/>
      <c r="W459" s="1895"/>
      <c r="X459" s="1895"/>
      <c r="Y459" s="1895"/>
      <c r="Z459" s="1895"/>
      <c r="AA459" s="1895"/>
    </row>
    <row r="460" spans="1:27" ht="15.75" customHeight="1">
      <c r="A460" s="1895"/>
      <c r="B460" s="1895"/>
      <c r="C460" s="1895"/>
      <c r="D460" s="1895"/>
      <c r="E460" s="1895"/>
      <c r="F460" s="1895"/>
      <c r="G460" s="1895"/>
      <c r="H460" s="1895"/>
      <c r="I460" s="1895"/>
      <c r="J460" s="1895"/>
      <c r="K460" s="1895"/>
      <c r="L460" s="1895"/>
      <c r="M460" s="1895"/>
      <c r="N460" s="1895"/>
      <c r="O460" s="1895"/>
      <c r="P460" s="1895"/>
      <c r="Q460" s="1895"/>
      <c r="R460" s="1895"/>
      <c r="S460" s="1895"/>
      <c r="T460" s="1895"/>
      <c r="U460" s="1895"/>
      <c r="V460" s="1895"/>
      <c r="W460" s="1895"/>
      <c r="X460" s="1895"/>
      <c r="Y460" s="1895"/>
      <c r="Z460" s="1895"/>
      <c r="AA460" s="1895"/>
    </row>
    <row r="461" spans="1:27" ht="15.75" customHeight="1">
      <c r="A461" s="1895"/>
      <c r="B461" s="1895"/>
      <c r="C461" s="1895"/>
      <c r="D461" s="1895"/>
      <c r="E461" s="1895"/>
      <c r="F461" s="1895"/>
      <c r="G461" s="1895"/>
      <c r="H461" s="1895"/>
      <c r="I461" s="1895"/>
      <c r="J461" s="1895"/>
      <c r="K461" s="1895"/>
      <c r="L461" s="1895"/>
      <c r="M461" s="1895"/>
      <c r="N461" s="1895"/>
      <c r="O461" s="1895"/>
      <c r="P461" s="1895"/>
      <c r="Q461" s="1895"/>
      <c r="R461" s="1895"/>
      <c r="S461" s="1895"/>
      <c r="T461" s="1895"/>
      <c r="U461" s="1895"/>
      <c r="V461" s="1895"/>
      <c r="W461" s="1895"/>
      <c r="X461" s="1895"/>
      <c r="Y461" s="1895"/>
      <c r="Z461" s="1895"/>
      <c r="AA461" s="1895"/>
    </row>
    <row r="462" spans="1:27" ht="15.75" customHeight="1">
      <c r="A462" s="1895"/>
      <c r="B462" s="1895"/>
      <c r="C462" s="1895"/>
      <c r="D462" s="1895"/>
      <c r="E462" s="1895"/>
      <c r="F462" s="1895"/>
      <c r="G462" s="1895"/>
      <c r="H462" s="1895"/>
      <c r="I462" s="1895"/>
      <c r="J462" s="1895"/>
      <c r="K462" s="1895"/>
      <c r="L462" s="1895"/>
      <c r="M462" s="1895"/>
      <c r="N462" s="1895"/>
      <c r="O462" s="1895"/>
      <c r="P462" s="1895"/>
      <c r="Q462" s="1895"/>
      <c r="R462" s="1895"/>
      <c r="S462" s="1895"/>
      <c r="T462" s="1895"/>
      <c r="U462" s="1895"/>
      <c r="V462" s="1895"/>
      <c r="W462" s="1895"/>
      <c r="X462" s="1895"/>
      <c r="Y462" s="1895"/>
      <c r="Z462" s="1895"/>
      <c r="AA462" s="1895"/>
    </row>
    <row r="463" spans="1:27" ht="15.75" customHeight="1">
      <c r="A463" s="1895"/>
      <c r="B463" s="1895"/>
      <c r="C463" s="1895"/>
      <c r="D463" s="1895"/>
      <c r="E463" s="1895"/>
      <c r="F463" s="1895"/>
      <c r="G463" s="1895"/>
      <c r="H463" s="1895"/>
      <c r="I463" s="1895"/>
      <c r="J463" s="1895"/>
      <c r="K463" s="1895"/>
      <c r="L463" s="1895"/>
      <c r="M463" s="1895"/>
      <c r="N463" s="1895"/>
      <c r="O463" s="1895"/>
      <c r="P463" s="1895"/>
      <c r="Q463" s="1895"/>
      <c r="R463" s="1895"/>
      <c r="S463" s="1895"/>
      <c r="T463" s="1895"/>
      <c r="U463" s="1895"/>
      <c r="V463" s="1895"/>
      <c r="W463" s="1895"/>
      <c r="X463" s="1895"/>
      <c r="Y463" s="1895"/>
      <c r="Z463" s="1895"/>
      <c r="AA463" s="1895"/>
    </row>
    <row r="464" spans="1:27" ht="15.75" customHeight="1">
      <c r="A464" s="1895"/>
      <c r="B464" s="1895"/>
      <c r="C464" s="1895"/>
      <c r="D464" s="1895"/>
      <c r="E464" s="1895"/>
      <c r="F464" s="1895"/>
      <c r="G464" s="1895"/>
      <c r="H464" s="1895"/>
      <c r="I464" s="1895"/>
      <c r="J464" s="1895"/>
      <c r="K464" s="1895"/>
      <c r="L464" s="1895"/>
      <c r="M464" s="1895"/>
      <c r="N464" s="1895"/>
      <c r="O464" s="1895"/>
      <c r="P464" s="1895"/>
      <c r="Q464" s="1895"/>
      <c r="R464" s="1895"/>
      <c r="S464" s="1895"/>
      <c r="T464" s="1895"/>
      <c r="U464" s="1895"/>
      <c r="V464" s="1895"/>
      <c r="W464" s="1895"/>
      <c r="X464" s="1895"/>
      <c r="Y464" s="1895"/>
      <c r="Z464" s="1895"/>
      <c r="AA464" s="1895"/>
    </row>
    <row r="465" spans="1:27" ht="15.75" customHeight="1">
      <c r="A465" s="1895"/>
      <c r="B465" s="1895"/>
      <c r="C465" s="1895"/>
      <c r="D465" s="1895"/>
      <c r="E465" s="1895"/>
      <c r="F465" s="1895"/>
      <c r="G465" s="1895"/>
      <c r="H465" s="1895"/>
      <c r="I465" s="1895"/>
      <c r="J465" s="1895"/>
      <c r="K465" s="1895"/>
      <c r="L465" s="1895"/>
      <c r="M465" s="1895"/>
      <c r="N465" s="1895"/>
      <c r="O465" s="1895"/>
      <c r="P465" s="1895"/>
      <c r="Q465" s="1895"/>
      <c r="R465" s="1895"/>
      <c r="S465" s="1895"/>
      <c r="T465" s="1895"/>
      <c r="U465" s="1895"/>
      <c r="V465" s="1895"/>
      <c r="W465" s="1895"/>
      <c r="X465" s="1895"/>
      <c r="Y465" s="1895"/>
      <c r="Z465" s="1895"/>
      <c r="AA465" s="1895"/>
    </row>
    <row r="466" spans="1:27" ht="15.75" customHeight="1">
      <c r="A466" s="1895"/>
      <c r="B466" s="1895"/>
      <c r="C466" s="1895"/>
      <c r="D466" s="1895"/>
      <c r="E466" s="1895"/>
      <c r="F466" s="1895"/>
      <c r="G466" s="1895"/>
      <c r="H466" s="1895"/>
      <c r="I466" s="1895"/>
      <c r="J466" s="1895"/>
      <c r="K466" s="1895"/>
      <c r="L466" s="1895"/>
      <c r="M466" s="1895"/>
      <c r="N466" s="1895"/>
      <c r="O466" s="1895"/>
      <c r="P466" s="1895"/>
      <c r="Q466" s="1895"/>
      <c r="R466" s="1895"/>
      <c r="S466" s="1895"/>
      <c r="T466" s="1895"/>
      <c r="U466" s="1895"/>
      <c r="V466" s="1895"/>
      <c r="W466" s="1895"/>
      <c r="X466" s="1895"/>
      <c r="Y466" s="1895"/>
      <c r="Z466" s="1895"/>
      <c r="AA466" s="1895"/>
    </row>
    <row r="467" spans="1:27" ht="15.75" customHeight="1">
      <c r="A467" s="1895"/>
      <c r="B467" s="1895"/>
      <c r="C467" s="1895"/>
      <c r="D467" s="1895"/>
      <c r="E467" s="1895"/>
      <c r="F467" s="1895"/>
      <c r="G467" s="1895"/>
      <c r="H467" s="1895"/>
      <c r="I467" s="1895"/>
      <c r="J467" s="1895"/>
      <c r="K467" s="1895"/>
      <c r="L467" s="1895"/>
      <c r="M467" s="1895"/>
      <c r="N467" s="1895"/>
      <c r="O467" s="1895"/>
      <c r="P467" s="1895"/>
      <c r="Q467" s="1895"/>
      <c r="R467" s="1895"/>
      <c r="S467" s="1895"/>
      <c r="T467" s="1895"/>
      <c r="U467" s="1895"/>
      <c r="V467" s="1895"/>
      <c r="W467" s="1895"/>
      <c r="X467" s="1895"/>
      <c r="Y467" s="1895"/>
      <c r="Z467" s="1895"/>
      <c r="AA467" s="1895"/>
    </row>
    <row r="468" spans="1:27" ht="15.75" customHeight="1">
      <c r="A468" s="1895"/>
      <c r="B468" s="1895"/>
      <c r="C468" s="1895"/>
      <c r="D468" s="1895"/>
      <c r="E468" s="1895"/>
      <c r="F468" s="1895"/>
      <c r="G468" s="1895"/>
      <c r="H468" s="1895"/>
      <c r="I468" s="1895"/>
      <c r="J468" s="1895"/>
      <c r="K468" s="1895"/>
      <c r="L468" s="1895"/>
      <c r="M468" s="1895"/>
      <c r="N468" s="1895"/>
      <c r="O468" s="1895"/>
      <c r="P468" s="1895"/>
      <c r="Q468" s="1895"/>
      <c r="R468" s="1895"/>
      <c r="S468" s="1895"/>
      <c r="T468" s="1895"/>
      <c r="U468" s="1895"/>
      <c r="V468" s="1895"/>
      <c r="W468" s="1895"/>
      <c r="X468" s="1895"/>
      <c r="Y468" s="1895"/>
      <c r="Z468" s="1895"/>
      <c r="AA468" s="1895"/>
    </row>
    <row r="469" spans="1:27" ht="15.75" customHeight="1">
      <c r="A469" s="1895"/>
      <c r="B469" s="1895"/>
      <c r="C469" s="1895"/>
      <c r="D469" s="1895"/>
      <c r="E469" s="1895"/>
      <c r="F469" s="1895"/>
      <c r="G469" s="1895"/>
      <c r="H469" s="1895"/>
      <c r="I469" s="1895"/>
      <c r="J469" s="1895"/>
      <c r="K469" s="1895"/>
      <c r="L469" s="1895"/>
      <c r="M469" s="1895"/>
      <c r="N469" s="1895"/>
      <c r="O469" s="1895"/>
      <c r="P469" s="1895"/>
      <c r="Q469" s="1895"/>
      <c r="R469" s="1895"/>
      <c r="S469" s="1895"/>
      <c r="T469" s="1895"/>
      <c r="U469" s="1895"/>
      <c r="V469" s="1895"/>
      <c r="W469" s="1895"/>
      <c r="X469" s="1895"/>
      <c r="Y469" s="1895"/>
      <c r="Z469" s="1895"/>
      <c r="AA469" s="1895"/>
    </row>
    <row r="470" spans="1:27" ht="15.75" customHeight="1">
      <c r="A470" s="1895"/>
      <c r="B470" s="1895"/>
      <c r="C470" s="1895"/>
      <c r="D470" s="1895"/>
      <c r="E470" s="1895"/>
      <c r="F470" s="1895"/>
      <c r="G470" s="1895"/>
      <c r="H470" s="1895"/>
      <c r="I470" s="1895"/>
      <c r="J470" s="1895"/>
      <c r="K470" s="1895"/>
      <c r="L470" s="1895"/>
      <c r="M470" s="1895"/>
      <c r="N470" s="1895"/>
      <c r="O470" s="1895"/>
      <c r="P470" s="1895"/>
      <c r="Q470" s="1895"/>
      <c r="R470" s="1895"/>
      <c r="S470" s="1895"/>
      <c r="T470" s="1895"/>
      <c r="U470" s="1895"/>
      <c r="V470" s="1895"/>
      <c r="W470" s="1895"/>
      <c r="X470" s="1895"/>
      <c r="Y470" s="1895"/>
      <c r="Z470" s="1895"/>
      <c r="AA470" s="1895"/>
    </row>
    <row r="471" spans="1:27" ht="15.75" customHeight="1">
      <c r="A471" s="1895"/>
      <c r="B471" s="1895"/>
      <c r="C471" s="1895"/>
      <c r="D471" s="1895"/>
      <c r="E471" s="1895"/>
      <c r="F471" s="1895"/>
      <c r="G471" s="1895"/>
      <c r="H471" s="1895"/>
      <c r="I471" s="1895"/>
      <c r="J471" s="1895"/>
      <c r="K471" s="1895"/>
      <c r="L471" s="1895"/>
      <c r="M471" s="1895"/>
      <c r="N471" s="1895"/>
      <c r="O471" s="1895"/>
      <c r="P471" s="1895"/>
      <c r="Q471" s="1895"/>
      <c r="R471" s="1895"/>
      <c r="S471" s="1895"/>
      <c r="T471" s="1895"/>
      <c r="U471" s="1895"/>
      <c r="V471" s="1895"/>
      <c r="W471" s="1895"/>
      <c r="X471" s="1895"/>
      <c r="Y471" s="1895"/>
      <c r="Z471" s="1895"/>
      <c r="AA471" s="1895"/>
    </row>
    <row r="472" spans="1:27" ht="15.75" customHeight="1">
      <c r="A472" s="1895"/>
      <c r="B472" s="1895"/>
      <c r="C472" s="1895"/>
      <c r="D472" s="1895"/>
      <c r="E472" s="1895"/>
      <c r="F472" s="1895"/>
      <c r="G472" s="1895"/>
      <c r="H472" s="1895"/>
      <c r="I472" s="1895"/>
      <c r="J472" s="1895"/>
      <c r="K472" s="1895"/>
      <c r="L472" s="1895"/>
      <c r="M472" s="1895"/>
      <c r="N472" s="1895"/>
      <c r="O472" s="1895"/>
      <c r="P472" s="1895"/>
      <c r="Q472" s="1895"/>
      <c r="R472" s="1895"/>
      <c r="S472" s="1895"/>
      <c r="T472" s="1895"/>
      <c r="U472" s="1895"/>
      <c r="V472" s="1895"/>
      <c r="W472" s="1895"/>
      <c r="X472" s="1895"/>
      <c r="Y472" s="1895"/>
      <c r="Z472" s="1895"/>
      <c r="AA472" s="1895"/>
    </row>
    <row r="473" spans="1:27" ht="15.75" customHeight="1">
      <c r="A473" s="1895"/>
      <c r="B473" s="1895"/>
      <c r="C473" s="1895"/>
      <c r="D473" s="1895"/>
      <c r="E473" s="1895"/>
      <c r="F473" s="1895"/>
      <c r="G473" s="1895"/>
      <c r="H473" s="1895"/>
      <c r="I473" s="1895"/>
      <c r="J473" s="1895"/>
      <c r="K473" s="1895"/>
      <c r="L473" s="1895"/>
      <c r="M473" s="1895"/>
      <c r="N473" s="1895"/>
      <c r="O473" s="1895"/>
      <c r="P473" s="1895"/>
      <c r="Q473" s="1895"/>
      <c r="R473" s="1895"/>
      <c r="S473" s="1895"/>
      <c r="T473" s="1895"/>
      <c r="U473" s="1895"/>
      <c r="V473" s="1895"/>
      <c r="W473" s="1895"/>
      <c r="X473" s="1895"/>
      <c r="Y473" s="1895"/>
      <c r="Z473" s="1895"/>
      <c r="AA473" s="1895"/>
    </row>
    <row r="474" spans="1:27" ht="15.75" customHeight="1">
      <c r="A474" s="1895"/>
      <c r="B474" s="1895"/>
      <c r="C474" s="1895"/>
      <c r="D474" s="1895"/>
      <c r="E474" s="1895"/>
      <c r="F474" s="1895"/>
      <c r="G474" s="1895"/>
      <c r="H474" s="1895"/>
      <c r="I474" s="1895"/>
      <c r="J474" s="1895"/>
      <c r="K474" s="1895"/>
      <c r="L474" s="1895"/>
      <c r="M474" s="1895"/>
      <c r="N474" s="1895"/>
      <c r="O474" s="1895"/>
      <c r="P474" s="1895"/>
      <c r="Q474" s="1895"/>
      <c r="R474" s="1895"/>
      <c r="S474" s="1895"/>
      <c r="T474" s="1895"/>
      <c r="U474" s="1895"/>
      <c r="V474" s="1895"/>
      <c r="W474" s="1895"/>
      <c r="X474" s="1895"/>
      <c r="Y474" s="1895"/>
      <c r="Z474" s="1895"/>
      <c r="AA474" s="1895"/>
    </row>
    <row r="475" spans="1:27" ht="15.75" customHeight="1">
      <c r="A475" s="1895"/>
      <c r="B475" s="1895"/>
      <c r="C475" s="1895"/>
      <c r="D475" s="1895"/>
      <c r="E475" s="1895"/>
      <c r="F475" s="1895"/>
      <c r="G475" s="1895"/>
      <c r="H475" s="1895"/>
      <c r="I475" s="1895"/>
      <c r="J475" s="1895"/>
      <c r="K475" s="1895"/>
      <c r="L475" s="1895"/>
      <c r="M475" s="1895"/>
      <c r="N475" s="1895"/>
      <c r="O475" s="1895"/>
      <c r="P475" s="1895"/>
      <c r="Q475" s="1895"/>
      <c r="R475" s="1895"/>
      <c r="S475" s="1895"/>
      <c r="T475" s="1895"/>
      <c r="U475" s="1895"/>
      <c r="V475" s="1895"/>
      <c r="W475" s="1895"/>
      <c r="X475" s="1895"/>
      <c r="Y475" s="1895"/>
      <c r="Z475" s="1895"/>
      <c r="AA475" s="1895"/>
    </row>
    <row r="476" spans="1:27" ht="15.75" customHeight="1">
      <c r="A476" s="1895"/>
      <c r="B476" s="1895"/>
      <c r="C476" s="1895"/>
      <c r="D476" s="1895"/>
      <c r="E476" s="1895"/>
      <c r="F476" s="1895"/>
      <c r="G476" s="1895"/>
      <c r="H476" s="1895"/>
      <c r="I476" s="1895"/>
      <c r="J476" s="1895"/>
      <c r="K476" s="1895"/>
      <c r="L476" s="1895"/>
      <c r="M476" s="1895"/>
      <c r="N476" s="1895"/>
      <c r="O476" s="1895"/>
      <c r="P476" s="1895"/>
      <c r="Q476" s="1895"/>
      <c r="R476" s="1895"/>
      <c r="S476" s="1895"/>
      <c r="T476" s="1895"/>
      <c r="U476" s="1895"/>
      <c r="V476" s="1895"/>
      <c r="W476" s="1895"/>
      <c r="X476" s="1895"/>
      <c r="Y476" s="1895"/>
      <c r="Z476" s="1895"/>
      <c r="AA476" s="1895"/>
    </row>
    <row r="477" spans="1:27" ht="15.75" customHeight="1">
      <c r="A477" s="1895"/>
      <c r="B477" s="1895"/>
      <c r="C477" s="1895"/>
      <c r="D477" s="1895"/>
      <c r="E477" s="1895"/>
      <c r="F477" s="1895"/>
      <c r="G477" s="1895"/>
      <c r="H477" s="1895"/>
      <c r="I477" s="1895"/>
      <c r="J477" s="1895"/>
      <c r="K477" s="1895"/>
      <c r="L477" s="1895"/>
      <c r="M477" s="1895"/>
      <c r="N477" s="1895"/>
      <c r="O477" s="1895"/>
      <c r="P477" s="1895"/>
      <c r="Q477" s="1895"/>
      <c r="R477" s="1895"/>
      <c r="S477" s="1895"/>
      <c r="T477" s="1895"/>
      <c r="U477" s="1895"/>
      <c r="V477" s="1895"/>
      <c r="W477" s="1895"/>
      <c r="X477" s="1895"/>
      <c r="Y477" s="1895"/>
      <c r="Z477" s="1895"/>
      <c r="AA477" s="1895"/>
    </row>
    <row r="478" spans="1:27" ht="15.75" customHeight="1">
      <c r="A478" s="1895"/>
      <c r="B478" s="1895"/>
      <c r="C478" s="1895"/>
      <c r="D478" s="1895"/>
      <c r="E478" s="1895"/>
      <c r="F478" s="1895"/>
      <c r="G478" s="1895"/>
      <c r="H478" s="1895"/>
      <c r="I478" s="1895"/>
      <c r="J478" s="1895"/>
      <c r="K478" s="1895"/>
      <c r="L478" s="1895"/>
      <c r="M478" s="1895"/>
      <c r="N478" s="1895"/>
      <c r="O478" s="1895"/>
      <c r="P478" s="1895"/>
      <c r="Q478" s="1895"/>
      <c r="R478" s="1895"/>
      <c r="S478" s="1895"/>
      <c r="T478" s="1895"/>
      <c r="U478" s="1895"/>
      <c r="V478" s="1895"/>
      <c r="W478" s="1895"/>
      <c r="X478" s="1895"/>
      <c r="Y478" s="1895"/>
      <c r="Z478" s="1895"/>
      <c r="AA478" s="1895"/>
    </row>
    <row r="479" spans="1:27" ht="15.75" customHeight="1">
      <c r="A479" s="1895"/>
      <c r="B479" s="1895"/>
      <c r="C479" s="1895"/>
      <c r="D479" s="1895"/>
      <c r="E479" s="1895"/>
      <c r="F479" s="1895"/>
      <c r="G479" s="1895"/>
      <c r="H479" s="1895"/>
      <c r="I479" s="1895"/>
      <c r="J479" s="1895"/>
      <c r="K479" s="1895"/>
      <c r="L479" s="1895"/>
      <c r="M479" s="1895"/>
      <c r="N479" s="1895"/>
      <c r="O479" s="1895"/>
      <c r="P479" s="1895"/>
      <c r="Q479" s="1895"/>
      <c r="R479" s="1895"/>
      <c r="S479" s="1895"/>
      <c r="T479" s="1895"/>
      <c r="U479" s="1895"/>
      <c r="V479" s="1895"/>
      <c r="W479" s="1895"/>
      <c r="X479" s="1895"/>
      <c r="Y479" s="1895"/>
      <c r="Z479" s="1895"/>
      <c r="AA479" s="1895"/>
    </row>
    <row r="480" spans="1:27" ht="15.75" customHeight="1">
      <c r="A480" s="1895"/>
      <c r="B480" s="1895"/>
      <c r="C480" s="1895"/>
      <c r="D480" s="1895"/>
      <c r="E480" s="1895"/>
      <c r="F480" s="1895"/>
      <c r="G480" s="1895"/>
      <c r="H480" s="1895"/>
      <c r="I480" s="1895"/>
      <c r="J480" s="1895"/>
      <c r="K480" s="1895"/>
      <c r="L480" s="1895"/>
      <c r="M480" s="1895"/>
      <c r="N480" s="1895"/>
      <c r="O480" s="1895"/>
      <c r="P480" s="1895"/>
      <c r="Q480" s="1895"/>
      <c r="R480" s="1895"/>
      <c r="S480" s="1895"/>
      <c r="T480" s="1895"/>
      <c r="U480" s="1895"/>
      <c r="V480" s="1895"/>
      <c r="W480" s="1895"/>
      <c r="X480" s="1895"/>
      <c r="Y480" s="1895"/>
      <c r="Z480" s="1895"/>
      <c r="AA480" s="1895"/>
    </row>
    <row r="481" spans="1:27" ht="15.75" customHeight="1">
      <c r="A481" s="1895"/>
      <c r="B481" s="1895"/>
      <c r="C481" s="1895"/>
      <c r="D481" s="1895"/>
      <c r="E481" s="1895"/>
      <c r="F481" s="1895"/>
      <c r="G481" s="1895"/>
      <c r="H481" s="1895"/>
      <c r="I481" s="1895"/>
      <c r="J481" s="1895"/>
      <c r="K481" s="1895"/>
      <c r="L481" s="1895"/>
      <c r="M481" s="1895"/>
      <c r="N481" s="1895"/>
      <c r="O481" s="1895"/>
      <c r="P481" s="1895"/>
      <c r="Q481" s="1895"/>
      <c r="R481" s="1895"/>
      <c r="S481" s="1895"/>
      <c r="T481" s="1895"/>
      <c r="U481" s="1895"/>
      <c r="V481" s="1895"/>
      <c r="W481" s="1895"/>
      <c r="X481" s="1895"/>
      <c r="Y481" s="1895"/>
      <c r="Z481" s="1895"/>
      <c r="AA481" s="1895"/>
    </row>
    <row r="482" spans="1:27" ht="15.75" customHeight="1">
      <c r="A482" s="1895"/>
      <c r="B482" s="1895"/>
      <c r="C482" s="1895"/>
      <c r="D482" s="1895"/>
      <c r="E482" s="1895"/>
      <c r="F482" s="1895"/>
      <c r="G482" s="1895"/>
      <c r="H482" s="1895"/>
      <c r="I482" s="1895"/>
      <c r="J482" s="1895"/>
      <c r="K482" s="1895"/>
      <c r="L482" s="1895"/>
      <c r="M482" s="1895"/>
      <c r="N482" s="1895"/>
      <c r="O482" s="1895"/>
      <c r="P482" s="1895"/>
      <c r="Q482" s="1895"/>
      <c r="R482" s="1895"/>
      <c r="S482" s="1895"/>
      <c r="T482" s="1895"/>
      <c r="U482" s="1895"/>
      <c r="V482" s="1895"/>
      <c r="W482" s="1895"/>
      <c r="X482" s="1895"/>
      <c r="Y482" s="1895"/>
      <c r="Z482" s="1895"/>
      <c r="AA482" s="1895"/>
    </row>
    <row r="483" spans="1:27" ht="15.75" customHeight="1">
      <c r="A483" s="1895"/>
      <c r="B483" s="1895"/>
      <c r="C483" s="1895"/>
      <c r="D483" s="1895"/>
      <c r="E483" s="1895"/>
      <c r="F483" s="1895"/>
      <c r="G483" s="1895"/>
      <c r="H483" s="1895"/>
      <c r="I483" s="1895"/>
      <c r="J483" s="1895"/>
      <c r="K483" s="1895"/>
      <c r="L483" s="1895"/>
      <c r="M483" s="1895"/>
      <c r="N483" s="1895"/>
      <c r="O483" s="1895"/>
      <c r="P483" s="1895"/>
      <c r="Q483" s="1895"/>
      <c r="R483" s="1895"/>
      <c r="S483" s="1895"/>
      <c r="T483" s="1895"/>
      <c r="U483" s="1895"/>
      <c r="V483" s="1895"/>
      <c r="W483" s="1895"/>
      <c r="X483" s="1895"/>
      <c r="Y483" s="1895"/>
      <c r="Z483" s="1895"/>
      <c r="AA483" s="1895"/>
    </row>
    <row r="484" spans="1:27" ht="15.75" customHeight="1">
      <c r="A484" s="1895"/>
      <c r="B484" s="1895"/>
      <c r="C484" s="1895"/>
      <c r="D484" s="1895"/>
      <c r="E484" s="1895"/>
      <c r="F484" s="1895"/>
      <c r="G484" s="1895"/>
      <c r="H484" s="1895"/>
      <c r="I484" s="1895"/>
      <c r="J484" s="1895"/>
      <c r="K484" s="1895"/>
      <c r="L484" s="1895"/>
      <c r="M484" s="1895"/>
      <c r="N484" s="1895"/>
      <c r="O484" s="1895"/>
      <c r="P484" s="1895"/>
      <c r="Q484" s="1895"/>
      <c r="R484" s="1895"/>
      <c r="S484" s="1895"/>
      <c r="T484" s="1895"/>
      <c r="U484" s="1895"/>
      <c r="V484" s="1895"/>
      <c r="W484" s="1895"/>
      <c r="X484" s="1895"/>
      <c r="Y484" s="1895"/>
      <c r="Z484" s="1895"/>
      <c r="AA484" s="1895"/>
    </row>
    <row r="485" spans="1:27" ht="15.75" customHeight="1">
      <c r="A485" s="1895"/>
      <c r="B485" s="1895"/>
      <c r="C485" s="1895"/>
      <c r="D485" s="1895"/>
      <c r="E485" s="1895"/>
      <c r="F485" s="1895"/>
      <c r="G485" s="1895"/>
      <c r="H485" s="1895"/>
      <c r="I485" s="1895"/>
      <c r="J485" s="1895"/>
      <c r="K485" s="1895"/>
      <c r="L485" s="1895"/>
      <c r="M485" s="1895"/>
      <c r="N485" s="1895"/>
      <c r="O485" s="1895"/>
      <c r="P485" s="1895"/>
      <c r="Q485" s="1895"/>
      <c r="R485" s="1895"/>
      <c r="S485" s="1895"/>
      <c r="T485" s="1895"/>
      <c r="U485" s="1895"/>
      <c r="V485" s="1895"/>
      <c r="W485" s="1895"/>
      <c r="X485" s="1895"/>
      <c r="Y485" s="1895"/>
      <c r="Z485" s="1895"/>
      <c r="AA485" s="1895"/>
    </row>
    <row r="486" spans="1:27" ht="15.75" customHeight="1">
      <c r="A486" s="1895"/>
      <c r="B486" s="1895"/>
      <c r="C486" s="1895"/>
      <c r="D486" s="1895"/>
      <c r="E486" s="1895"/>
      <c r="F486" s="1895"/>
      <c r="G486" s="1895"/>
      <c r="H486" s="1895"/>
      <c r="I486" s="1895"/>
      <c r="J486" s="1895"/>
      <c r="K486" s="1895"/>
      <c r="L486" s="1895"/>
      <c r="M486" s="1895"/>
      <c r="N486" s="1895"/>
      <c r="O486" s="1895"/>
      <c r="P486" s="1895"/>
      <c r="Q486" s="1895"/>
      <c r="R486" s="1895"/>
      <c r="S486" s="1895"/>
      <c r="T486" s="1895"/>
      <c r="U486" s="1895"/>
      <c r="V486" s="1895"/>
      <c r="W486" s="1895"/>
      <c r="X486" s="1895"/>
      <c r="Y486" s="1895"/>
      <c r="Z486" s="1895"/>
      <c r="AA486" s="1895"/>
    </row>
    <row r="487" spans="1:27" ht="15.75" customHeight="1">
      <c r="A487" s="1895"/>
      <c r="B487" s="1895"/>
      <c r="C487" s="1895"/>
      <c r="D487" s="1895"/>
      <c r="E487" s="1895"/>
      <c r="F487" s="1895"/>
      <c r="G487" s="1895"/>
      <c r="H487" s="1895"/>
      <c r="I487" s="1895"/>
      <c r="J487" s="1895"/>
      <c r="K487" s="1895"/>
      <c r="L487" s="1895"/>
      <c r="M487" s="1895"/>
      <c r="N487" s="1895"/>
      <c r="O487" s="1895"/>
      <c r="P487" s="1895"/>
      <c r="Q487" s="1895"/>
      <c r="R487" s="1895"/>
      <c r="S487" s="1895"/>
      <c r="T487" s="1895"/>
      <c r="U487" s="1895"/>
      <c r="V487" s="1895"/>
      <c r="W487" s="1895"/>
      <c r="X487" s="1895"/>
      <c r="Y487" s="1895"/>
      <c r="Z487" s="1895"/>
      <c r="AA487" s="1895"/>
    </row>
    <row r="488" spans="1:27" ht="15.75" customHeight="1">
      <c r="A488" s="1895"/>
      <c r="B488" s="1895"/>
      <c r="C488" s="1895"/>
      <c r="D488" s="1895"/>
      <c r="E488" s="1895"/>
      <c r="F488" s="1895"/>
      <c r="G488" s="1895"/>
      <c r="H488" s="1895"/>
      <c r="I488" s="1895"/>
      <c r="J488" s="1895"/>
      <c r="K488" s="1895"/>
      <c r="L488" s="1895"/>
      <c r="M488" s="1895"/>
      <c r="N488" s="1895"/>
      <c r="O488" s="1895"/>
      <c r="P488" s="1895"/>
      <c r="Q488" s="1895"/>
      <c r="R488" s="1895"/>
      <c r="S488" s="1895"/>
      <c r="T488" s="1895"/>
      <c r="U488" s="1895"/>
      <c r="V488" s="1895"/>
      <c r="W488" s="1895"/>
      <c r="X488" s="1895"/>
      <c r="Y488" s="1895"/>
      <c r="Z488" s="1895"/>
      <c r="AA488" s="1895"/>
    </row>
    <row r="489" spans="1:27" ht="15.75" customHeight="1">
      <c r="A489" s="1895"/>
      <c r="B489" s="1895"/>
      <c r="C489" s="1895"/>
      <c r="D489" s="1895"/>
      <c r="E489" s="1895"/>
      <c r="F489" s="1895"/>
      <c r="G489" s="1895"/>
      <c r="H489" s="1895"/>
      <c r="I489" s="1895"/>
      <c r="J489" s="1895"/>
      <c r="K489" s="1895"/>
      <c r="L489" s="1895"/>
      <c r="M489" s="1895"/>
      <c r="N489" s="1895"/>
      <c r="O489" s="1895"/>
      <c r="P489" s="1895"/>
      <c r="Q489" s="1895"/>
      <c r="R489" s="1895"/>
      <c r="S489" s="1895"/>
      <c r="T489" s="1895"/>
      <c r="U489" s="1895"/>
      <c r="V489" s="1895"/>
      <c r="W489" s="1895"/>
      <c r="X489" s="1895"/>
      <c r="Y489" s="1895"/>
      <c r="Z489" s="1895"/>
      <c r="AA489" s="1895"/>
    </row>
    <row r="490" spans="1:27" ht="15.75" customHeight="1">
      <c r="A490" s="1895"/>
      <c r="B490" s="1895"/>
      <c r="C490" s="1895"/>
      <c r="D490" s="1895"/>
      <c r="E490" s="1895"/>
      <c r="F490" s="1895"/>
      <c r="G490" s="1895"/>
      <c r="H490" s="1895"/>
      <c r="I490" s="1895"/>
      <c r="J490" s="1895"/>
      <c r="K490" s="1895"/>
      <c r="L490" s="1895"/>
      <c r="M490" s="1895"/>
      <c r="N490" s="1895"/>
      <c r="O490" s="1895"/>
      <c r="P490" s="1895"/>
      <c r="Q490" s="1895"/>
      <c r="R490" s="1895"/>
      <c r="S490" s="1895"/>
      <c r="T490" s="1895"/>
      <c r="U490" s="1895"/>
      <c r="V490" s="1895"/>
      <c r="W490" s="1895"/>
      <c r="X490" s="1895"/>
      <c r="Y490" s="1895"/>
      <c r="Z490" s="1895"/>
      <c r="AA490" s="1895"/>
    </row>
    <row r="491" spans="1:27" ht="15.75" customHeight="1">
      <c r="A491" s="1895"/>
      <c r="B491" s="1895"/>
      <c r="C491" s="1895"/>
      <c r="D491" s="1895"/>
      <c r="E491" s="1895"/>
      <c r="F491" s="1895"/>
      <c r="G491" s="1895"/>
      <c r="H491" s="1895"/>
      <c r="I491" s="1895"/>
      <c r="J491" s="1895"/>
      <c r="K491" s="1895"/>
      <c r="L491" s="1895"/>
      <c r="M491" s="1895"/>
      <c r="N491" s="1895"/>
      <c r="O491" s="1895"/>
      <c r="P491" s="1895"/>
      <c r="Q491" s="1895"/>
      <c r="R491" s="1895"/>
      <c r="S491" s="1895"/>
      <c r="T491" s="1895"/>
      <c r="U491" s="1895"/>
      <c r="V491" s="1895"/>
      <c r="W491" s="1895"/>
      <c r="X491" s="1895"/>
      <c r="Y491" s="1895"/>
      <c r="Z491" s="1895"/>
      <c r="AA491" s="1895"/>
    </row>
    <row r="492" spans="1:27" ht="15.75" customHeight="1">
      <c r="A492" s="1895"/>
      <c r="B492" s="1895"/>
      <c r="C492" s="1895"/>
      <c r="D492" s="1895"/>
      <c r="E492" s="1895"/>
      <c r="F492" s="1895"/>
      <c r="G492" s="1895"/>
      <c r="H492" s="1895"/>
      <c r="I492" s="1895"/>
      <c r="J492" s="1895"/>
      <c r="K492" s="1895"/>
      <c r="L492" s="1895"/>
      <c r="M492" s="1895"/>
      <c r="N492" s="1895"/>
      <c r="O492" s="1895"/>
      <c r="P492" s="1895"/>
      <c r="Q492" s="1895"/>
      <c r="R492" s="1895"/>
      <c r="S492" s="1895"/>
      <c r="T492" s="1895"/>
      <c r="U492" s="1895"/>
      <c r="V492" s="1895"/>
      <c r="W492" s="1895"/>
      <c r="X492" s="1895"/>
      <c r="Y492" s="1895"/>
      <c r="Z492" s="1895"/>
      <c r="AA492" s="1895"/>
    </row>
    <row r="493" spans="1:27" ht="15.75" customHeight="1">
      <c r="A493" s="1895"/>
      <c r="B493" s="1895"/>
      <c r="C493" s="1895"/>
      <c r="D493" s="1895"/>
      <c r="E493" s="1895"/>
      <c r="F493" s="1895"/>
      <c r="G493" s="1895"/>
      <c r="H493" s="1895"/>
      <c r="I493" s="1895"/>
      <c r="J493" s="1895"/>
      <c r="K493" s="1895"/>
      <c r="L493" s="1895"/>
      <c r="M493" s="1895"/>
      <c r="N493" s="1895"/>
      <c r="O493" s="1895"/>
      <c r="P493" s="1895"/>
      <c r="Q493" s="1895"/>
      <c r="R493" s="1895"/>
      <c r="S493" s="1895"/>
      <c r="T493" s="1895"/>
      <c r="U493" s="1895"/>
      <c r="V493" s="1895"/>
      <c r="W493" s="1895"/>
      <c r="X493" s="1895"/>
      <c r="Y493" s="1895"/>
      <c r="Z493" s="1895"/>
      <c r="AA493" s="1895"/>
    </row>
    <row r="494" spans="1:27" ht="15.75" customHeight="1">
      <c r="A494" s="1895"/>
      <c r="B494" s="1895"/>
      <c r="C494" s="1895"/>
      <c r="D494" s="1895"/>
      <c r="E494" s="1895"/>
      <c r="F494" s="1895"/>
      <c r="G494" s="1895"/>
      <c r="H494" s="1895"/>
      <c r="I494" s="1895"/>
      <c r="J494" s="1895"/>
      <c r="K494" s="1895"/>
      <c r="L494" s="1895"/>
      <c r="M494" s="1895"/>
      <c r="N494" s="1895"/>
      <c r="O494" s="1895"/>
      <c r="P494" s="1895"/>
      <c r="Q494" s="1895"/>
      <c r="R494" s="1895"/>
      <c r="S494" s="1895"/>
      <c r="T494" s="1895"/>
      <c r="U494" s="1895"/>
      <c r="V494" s="1895"/>
      <c r="W494" s="1895"/>
      <c r="X494" s="1895"/>
      <c r="Y494" s="1895"/>
      <c r="Z494" s="1895"/>
      <c r="AA494" s="1895"/>
    </row>
    <row r="495" spans="1:27" ht="15.75" customHeight="1">
      <c r="A495" s="1895"/>
      <c r="B495" s="1895"/>
      <c r="C495" s="1895"/>
      <c r="D495" s="1895"/>
      <c r="E495" s="1895"/>
      <c r="F495" s="1895"/>
      <c r="G495" s="1895"/>
      <c r="H495" s="1895"/>
      <c r="I495" s="1895"/>
      <c r="J495" s="1895"/>
      <c r="K495" s="1895"/>
      <c r="L495" s="1895"/>
      <c r="M495" s="1895"/>
      <c r="N495" s="1895"/>
      <c r="O495" s="1895"/>
      <c r="P495" s="1895"/>
      <c r="Q495" s="1895"/>
      <c r="R495" s="1895"/>
      <c r="S495" s="1895"/>
      <c r="T495" s="1895"/>
      <c r="U495" s="1895"/>
      <c r="V495" s="1895"/>
      <c r="W495" s="1895"/>
      <c r="X495" s="1895"/>
      <c r="Y495" s="1895"/>
      <c r="Z495" s="1895"/>
      <c r="AA495" s="1895"/>
    </row>
    <row r="496" spans="1:27" ht="15.75" customHeight="1">
      <c r="A496" s="1895"/>
      <c r="B496" s="1895"/>
      <c r="C496" s="1895"/>
      <c r="D496" s="1895"/>
      <c r="E496" s="1895"/>
      <c r="F496" s="1895"/>
      <c r="G496" s="1895"/>
      <c r="H496" s="1895"/>
      <c r="I496" s="1895"/>
      <c r="J496" s="1895"/>
      <c r="K496" s="1895"/>
      <c r="L496" s="1895"/>
      <c r="M496" s="1895"/>
      <c r="N496" s="1895"/>
      <c r="O496" s="1895"/>
      <c r="P496" s="1895"/>
      <c r="Q496" s="1895"/>
      <c r="R496" s="1895"/>
      <c r="S496" s="1895"/>
      <c r="T496" s="1895"/>
      <c r="U496" s="1895"/>
      <c r="V496" s="1895"/>
      <c r="W496" s="1895"/>
      <c r="X496" s="1895"/>
      <c r="Y496" s="1895"/>
      <c r="Z496" s="1895"/>
      <c r="AA496" s="1895"/>
    </row>
    <row r="497" spans="1:27" ht="15.75" customHeight="1">
      <c r="A497" s="1895"/>
      <c r="B497" s="1895"/>
      <c r="C497" s="1895"/>
      <c r="D497" s="1895"/>
      <c r="E497" s="1895"/>
      <c r="F497" s="1895"/>
      <c r="G497" s="1895"/>
      <c r="H497" s="1895"/>
      <c r="I497" s="1895"/>
      <c r="J497" s="1895"/>
      <c r="K497" s="1895"/>
      <c r="L497" s="1895"/>
      <c r="M497" s="1895"/>
      <c r="N497" s="1895"/>
      <c r="O497" s="1895"/>
      <c r="P497" s="1895"/>
      <c r="Q497" s="1895"/>
      <c r="R497" s="1895"/>
      <c r="S497" s="1895"/>
      <c r="T497" s="1895"/>
      <c r="U497" s="1895"/>
      <c r="V497" s="1895"/>
      <c r="W497" s="1895"/>
      <c r="X497" s="1895"/>
      <c r="Y497" s="1895"/>
      <c r="Z497" s="1895"/>
      <c r="AA497" s="1895"/>
    </row>
    <row r="498" spans="1:27" ht="15.75" customHeight="1">
      <c r="A498" s="1895"/>
      <c r="B498" s="1895"/>
      <c r="C498" s="1895"/>
      <c r="D498" s="1895"/>
      <c r="E498" s="1895"/>
      <c r="F498" s="1895"/>
      <c r="G498" s="1895"/>
      <c r="H498" s="1895"/>
      <c r="I498" s="1895"/>
      <c r="J498" s="1895"/>
      <c r="K498" s="1895"/>
      <c r="L498" s="1895"/>
      <c r="M498" s="1895"/>
      <c r="N498" s="1895"/>
      <c r="O498" s="1895"/>
      <c r="P498" s="1895"/>
      <c r="Q498" s="1895"/>
      <c r="R498" s="1895"/>
      <c r="S498" s="1895"/>
      <c r="T498" s="1895"/>
      <c r="U498" s="1895"/>
      <c r="V498" s="1895"/>
      <c r="W498" s="1895"/>
      <c r="X498" s="1895"/>
      <c r="Y498" s="1895"/>
      <c r="Z498" s="1895"/>
      <c r="AA498" s="1895"/>
    </row>
    <row r="499" spans="1:27" ht="15.75" customHeight="1">
      <c r="A499" s="1895"/>
      <c r="B499" s="1895"/>
      <c r="C499" s="1895"/>
      <c r="D499" s="1895"/>
      <c r="E499" s="1895"/>
      <c r="F499" s="1895"/>
      <c r="G499" s="1895"/>
      <c r="H499" s="1895"/>
      <c r="I499" s="1895"/>
      <c r="J499" s="1895"/>
      <c r="K499" s="1895"/>
      <c r="L499" s="1895"/>
      <c r="M499" s="1895"/>
      <c r="N499" s="1895"/>
      <c r="O499" s="1895"/>
      <c r="P499" s="1895"/>
      <c r="Q499" s="1895"/>
      <c r="R499" s="1895"/>
      <c r="S499" s="1895"/>
      <c r="T499" s="1895"/>
      <c r="U499" s="1895"/>
      <c r="V499" s="1895"/>
      <c r="W499" s="1895"/>
      <c r="X499" s="1895"/>
      <c r="Y499" s="1895"/>
      <c r="Z499" s="1895"/>
      <c r="AA499" s="1895"/>
    </row>
    <row r="500" spans="1:27" ht="15.75" customHeight="1">
      <c r="A500" s="1895"/>
      <c r="B500" s="1895"/>
      <c r="C500" s="1895"/>
      <c r="D500" s="1895"/>
      <c r="E500" s="1895"/>
      <c r="F500" s="1895"/>
      <c r="G500" s="1895"/>
      <c r="H500" s="1895"/>
      <c r="I500" s="1895"/>
      <c r="J500" s="1895"/>
      <c r="K500" s="1895"/>
      <c r="L500" s="1895"/>
      <c r="M500" s="1895"/>
      <c r="N500" s="1895"/>
      <c r="O500" s="1895"/>
      <c r="P500" s="1895"/>
      <c r="Q500" s="1895"/>
      <c r="R500" s="1895"/>
      <c r="S500" s="1895"/>
      <c r="T500" s="1895"/>
      <c r="U500" s="1895"/>
      <c r="V500" s="1895"/>
      <c r="W500" s="1895"/>
      <c r="X500" s="1895"/>
      <c r="Y500" s="1895"/>
      <c r="Z500" s="1895"/>
      <c r="AA500" s="1895"/>
    </row>
    <row r="501" spans="1:27" ht="15.75" customHeight="1">
      <c r="A501" s="1895"/>
      <c r="B501" s="1895"/>
      <c r="C501" s="1895"/>
      <c r="D501" s="1895"/>
      <c r="E501" s="1895"/>
      <c r="F501" s="1895"/>
      <c r="G501" s="1895"/>
      <c r="H501" s="1895"/>
      <c r="I501" s="1895"/>
      <c r="J501" s="1895"/>
      <c r="K501" s="1895"/>
      <c r="L501" s="1895"/>
      <c r="M501" s="1895"/>
      <c r="N501" s="1895"/>
      <c r="O501" s="1895"/>
      <c r="P501" s="1895"/>
      <c r="Q501" s="1895"/>
      <c r="R501" s="1895"/>
      <c r="S501" s="1895"/>
      <c r="T501" s="1895"/>
      <c r="U501" s="1895"/>
      <c r="V501" s="1895"/>
      <c r="W501" s="1895"/>
      <c r="X501" s="1895"/>
      <c r="Y501" s="1895"/>
      <c r="Z501" s="1895"/>
      <c r="AA501" s="1895"/>
    </row>
    <row r="502" spans="1:27" ht="15.75" customHeight="1">
      <c r="A502" s="1895"/>
      <c r="B502" s="1895"/>
      <c r="C502" s="1895"/>
      <c r="D502" s="1895"/>
      <c r="E502" s="1895"/>
      <c r="F502" s="1895"/>
      <c r="G502" s="1895"/>
      <c r="H502" s="1895"/>
      <c r="I502" s="1895"/>
      <c r="J502" s="1895"/>
      <c r="K502" s="1895"/>
      <c r="L502" s="1895"/>
      <c r="M502" s="1895"/>
      <c r="N502" s="1895"/>
      <c r="O502" s="1895"/>
      <c r="P502" s="1895"/>
      <c r="Q502" s="1895"/>
      <c r="R502" s="1895"/>
      <c r="S502" s="1895"/>
      <c r="T502" s="1895"/>
      <c r="U502" s="1895"/>
      <c r="V502" s="1895"/>
      <c r="W502" s="1895"/>
      <c r="X502" s="1895"/>
      <c r="Y502" s="1895"/>
      <c r="Z502" s="1895"/>
      <c r="AA502" s="1895"/>
    </row>
    <row r="503" spans="1:27" ht="15.75" customHeight="1">
      <c r="A503" s="1895"/>
      <c r="B503" s="1895"/>
      <c r="C503" s="1895"/>
      <c r="D503" s="1895"/>
      <c r="E503" s="1895"/>
      <c r="F503" s="1895"/>
      <c r="G503" s="1895"/>
      <c r="H503" s="1895"/>
      <c r="I503" s="1895"/>
      <c r="J503" s="1895"/>
      <c r="K503" s="1895"/>
      <c r="L503" s="1895"/>
      <c r="M503" s="1895"/>
      <c r="N503" s="1895"/>
      <c r="O503" s="1895"/>
      <c r="P503" s="1895"/>
      <c r="Q503" s="1895"/>
      <c r="R503" s="1895"/>
      <c r="S503" s="1895"/>
      <c r="T503" s="1895"/>
      <c r="U503" s="1895"/>
      <c r="V503" s="1895"/>
      <c r="W503" s="1895"/>
      <c r="X503" s="1895"/>
      <c r="Y503" s="1895"/>
      <c r="Z503" s="1895"/>
      <c r="AA503" s="1895"/>
    </row>
    <row r="504" spans="1:27" ht="15.75" customHeight="1">
      <c r="A504" s="1895"/>
      <c r="B504" s="1895"/>
      <c r="C504" s="1895"/>
      <c r="D504" s="1895"/>
      <c r="E504" s="1895"/>
      <c r="F504" s="1895"/>
      <c r="G504" s="1895"/>
      <c r="H504" s="1895"/>
      <c r="I504" s="1895"/>
      <c r="J504" s="1895"/>
      <c r="K504" s="1895"/>
      <c r="L504" s="1895"/>
      <c r="M504" s="1895"/>
      <c r="N504" s="1895"/>
      <c r="O504" s="1895"/>
      <c r="P504" s="1895"/>
      <c r="Q504" s="1895"/>
      <c r="R504" s="1895"/>
      <c r="S504" s="1895"/>
      <c r="T504" s="1895"/>
      <c r="U504" s="1895"/>
      <c r="V504" s="1895"/>
      <c r="W504" s="1895"/>
      <c r="X504" s="1895"/>
      <c r="Y504" s="1895"/>
      <c r="Z504" s="1895"/>
      <c r="AA504" s="1895"/>
    </row>
    <row r="505" spans="1:27" ht="15.75" customHeight="1">
      <c r="A505" s="1895"/>
      <c r="B505" s="1895"/>
      <c r="C505" s="1895"/>
      <c r="D505" s="1895"/>
      <c r="E505" s="1895"/>
      <c r="F505" s="1895"/>
      <c r="G505" s="1895"/>
      <c r="H505" s="1895"/>
      <c r="I505" s="1895"/>
      <c r="J505" s="1895"/>
      <c r="K505" s="1895"/>
      <c r="L505" s="1895"/>
      <c r="M505" s="1895"/>
      <c r="N505" s="1895"/>
      <c r="O505" s="1895"/>
      <c r="P505" s="1895"/>
      <c r="Q505" s="1895"/>
      <c r="R505" s="1895"/>
      <c r="S505" s="1895"/>
      <c r="T505" s="1895"/>
      <c r="U505" s="1895"/>
      <c r="V505" s="1895"/>
      <c r="W505" s="1895"/>
      <c r="X505" s="1895"/>
      <c r="Y505" s="1895"/>
      <c r="Z505" s="1895"/>
      <c r="AA505" s="1895"/>
    </row>
    <row r="506" spans="1:27" ht="15.75" customHeight="1">
      <c r="A506" s="1895"/>
      <c r="B506" s="1895"/>
      <c r="C506" s="1895"/>
      <c r="D506" s="1895"/>
      <c r="E506" s="1895"/>
      <c r="F506" s="1895"/>
      <c r="G506" s="1895"/>
      <c r="H506" s="1895"/>
      <c r="I506" s="1895"/>
      <c r="J506" s="1895"/>
      <c r="K506" s="1895"/>
      <c r="L506" s="1895"/>
      <c r="M506" s="1895"/>
      <c r="N506" s="1895"/>
      <c r="O506" s="1895"/>
      <c r="P506" s="1895"/>
      <c r="Q506" s="1895"/>
      <c r="R506" s="1895"/>
      <c r="S506" s="1895"/>
      <c r="T506" s="1895"/>
      <c r="U506" s="1895"/>
      <c r="V506" s="1895"/>
      <c r="W506" s="1895"/>
      <c r="X506" s="1895"/>
      <c r="Y506" s="1895"/>
      <c r="Z506" s="1895"/>
      <c r="AA506" s="1895"/>
    </row>
    <row r="507" spans="1:27" ht="15.75" customHeight="1">
      <c r="A507" s="1895"/>
      <c r="B507" s="1895"/>
      <c r="C507" s="1895"/>
      <c r="D507" s="1895"/>
      <c r="E507" s="1895"/>
      <c r="F507" s="1895"/>
      <c r="G507" s="1895"/>
      <c r="H507" s="1895"/>
      <c r="I507" s="1895"/>
      <c r="J507" s="1895"/>
      <c r="K507" s="1895"/>
      <c r="L507" s="1895"/>
      <c r="M507" s="1895"/>
      <c r="N507" s="1895"/>
      <c r="O507" s="1895"/>
      <c r="P507" s="1895"/>
      <c r="Q507" s="1895"/>
      <c r="R507" s="1895"/>
      <c r="S507" s="1895"/>
      <c r="T507" s="1895"/>
      <c r="U507" s="1895"/>
      <c r="V507" s="1895"/>
      <c r="W507" s="1895"/>
      <c r="X507" s="1895"/>
      <c r="Y507" s="1895"/>
      <c r="Z507" s="1895"/>
      <c r="AA507" s="1895"/>
    </row>
    <row r="508" spans="1:27" ht="15.75" customHeight="1">
      <c r="A508" s="1895"/>
      <c r="B508" s="1895"/>
      <c r="C508" s="1895"/>
      <c r="D508" s="1895"/>
      <c r="E508" s="1895"/>
      <c r="F508" s="1895"/>
      <c r="G508" s="1895"/>
      <c r="H508" s="1895"/>
      <c r="I508" s="1895"/>
      <c r="J508" s="1895"/>
      <c r="K508" s="1895"/>
      <c r="L508" s="1895"/>
      <c r="M508" s="1895"/>
      <c r="N508" s="1895"/>
      <c r="O508" s="1895"/>
      <c r="P508" s="1895"/>
      <c r="Q508" s="1895"/>
      <c r="R508" s="1895"/>
      <c r="S508" s="1895"/>
      <c r="T508" s="1895"/>
      <c r="U508" s="1895"/>
      <c r="V508" s="1895"/>
      <c r="W508" s="1895"/>
      <c r="X508" s="1895"/>
      <c r="Y508" s="1895"/>
      <c r="Z508" s="1895"/>
      <c r="AA508" s="1895"/>
    </row>
    <row r="509" spans="1:27" ht="15.75" customHeight="1">
      <c r="A509" s="1895"/>
      <c r="B509" s="1895"/>
      <c r="C509" s="1895"/>
      <c r="D509" s="1895"/>
      <c r="E509" s="1895"/>
      <c r="F509" s="1895"/>
      <c r="G509" s="1895"/>
      <c r="H509" s="1895"/>
      <c r="I509" s="1895"/>
      <c r="J509" s="1895"/>
      <c r="K509" s="1895"/>
      <c r="L509" s="1895"/>
      <c r="M509" s="1895"/>
      <c r="N509" s="1895"/>
      <c r="O509" s="1895"/>
      <c r="P509" s="1895"/>
      <c r="Q509" s="1895"/>
      <c r="R509" s="1895"/>
      <c r="S509" s="1895"/>
      <c r="T509" s="1895"/>
      <c r="U509" s="1895"/>
      <c r="V509" s="1895"/>
      <c r="W509" s="1895"/>
      <c r="X509" s="1895"/>
      <c r="Y509" s="1895"/>
      <c r="Z509" s="1895"/>
      <c r="AA509" s="1895"/>
    </row>
    <row r="510" spans="1:27" ht="15.75" customHeight="1">
      <c r="A510" s="1895"/>
      <c r="B510" s="1895"/>
      <c r="C510" s="1895"/>
      <c r="D510" s="1895"/>
      <c r="E510" s="1895"/>
      <c r="F510" s="1895"/>
      <c r="G510" s="1895"/>
      <c r="H510" s="1895"/>
      <c r="I510" s="1895"/>
      <c r="J510" s="1895"/>
      <c r="K510" s="1895"/>
      <c r="L510" s="1895"/>
      <c r="M510" s="1895"/>
      <c r="N510" s="1895"/>
      <c r="O510" s="1895"/>
      <c r="P510" s="1895"/>
      <c r="Q510" s="1895"/>
      <c r="R510" s="1895"/>
      <c r="S510" s="1895"/>
      <c r="T510" s="1895"/>
      <c r="U510" s="1895"/>
      <c r="V510" s="1895"/>
      <c r="W510" s="1895"/>
      <c r="X510" s="1895"/>
      <c r="Y510" s="1895"/>
      <c r="Z510" s="1895"/>
      <c r="AA510" s="1895"/>
    </row>
    <row r="511" spans="1:27" ht="15.75" customHeight="1">
      <c r="A511" s="1895"/>
      <c r="B511" s="1895"/>
      <c r="C511" s="1895"/>
      <c r="D511" s="1895"/>
      <c r="E511" s="1895"/>
      <c r="F511" s="1895"/>
      <c r="G511" s="1895"/>
      <c r="H511" s="1895"/>
      <c r="I511" s="1895"/>
      <c r="J511" s="1895"/>
      <c r="K511" s="1895"/>
      <c r="L511" s="1895"/>
      <c r="M511" s="1895"/>
      <c r="N511" s="1895"/>
      <c r="O511" s="1895"/>
      <c r="P511" s="1895"/>
      <c r="Q511" s="1895"/>
      <c r="R511" s="1895"/>
      <c r="S511" s="1895"/>
      <c r="T511" s="1895"/>
      <c r="U511" s="1895"/>
      <c r="V511" s="1895"/>
      <c r="W511" s="1895"/>
      <c r="X511" s="1895"/>
      <c r="Y511" s="1895"/>
      <c r="Z511" s="1895"/>
      <c r="AA511" s="1895"/>
    </row>
    <row r="512" spans="1:27" ht="15.75" customHeight="1">
      <c r="A512" s="1895"/>
      <c r="B512" s="1895"/>
      <c r="C512" s="1895"/>
      <c r="D512" s="1895"/>
      <c r="E512" s="1895"/>
      <c r="F512" s="1895"/>
      <c r="G512" s="1895"/>
      <c r="H512" s="1895"/>
      <c r="I512" s="1895"/>
      <c r="J512" s="1895"/>
      <c r="K512" s="1895"/>
      <c r="L512" s="1895"/>
      <c r="M512" s="1895"/>
      <c r="N512" s="1895"/>
      <c r="O512" s="1895"/>
      <c r="P512" s="1895"/>
      <c r="Q512" s="1895"/>
      <c r="R512" s="1895"/>
      <c r="S512" s="1895"/>
      <c r="T512" s="1895"/>
      <c r="U512" s="1895"/>
      <c r="V512" s="1895"/>
      <c r="W512" s="1895"/>
      <c r="X512" s="1895"/>
      <c r="Y512" s="1895"/>
      <c r="Z512" s="1895"/>
      <c r="AA512" s="1895"/>
    </row>
    <row r="513" spans="1:27" ht="15.75" customHeight="1">
      <c r="A513" s="1895"/>
      <c r="B513" s="1895"/>
      <c r="C513" s="1895"/>
      <c r="D513" s="1895"/>
      <c r="E513" s="1895"/>
      <c r="F513" s="1895"/>
      <c r="G513" s="1895"/>
      <c r="H513" s="1895"/>
      <c r="I513" s="1895"/>
      <c r="J513" s="1895"/>
      <c r="K513" s="1895"/>
      <c r="L513" s="1895"/>
      <c r="M513" s="1895"/>
      <c r="N513" s="1895"/>
      <c r="O513" s="1895"/>
      <c r="P513" s="1895"/>
      <c r="Q513" s="1895"/>
      <c r="R513" s="1895"/>
      <c r="S513" s="1895"/>
      <c r="T513" s="1895"/>
      <c r="U513" s="1895"/>
      <c r="V513" s="1895"/>
      <c r="W513" s="1895"/>
      <c r="X513" s="1895"/>
      <c r="Y513" s="1895"/>
      <c r="Z513" s="1895"/>
      <c r="AA513" s="1895"/>
    </row>
    <row r="514" spans="1:27" ht="15.75" customHeight="1">
      <c r="A514" s="1895"/>
      <c r="B514" s="1895"/>
      <c r="C514" s="1895"/>
      <c r="D514" s="1895"/>
      <c r="E514" s="1895"/>
      <c r="F514" s="1895"/>
      <c r="G514" s="1895"/>
      <c r="H514" s="1895"/>
      <c r="I514" s="1895"/>
      <c r="J514" s="1895"/>
      <c r="K514" s="1895"/>
      <c r="L514" s="1895"/>
      <c r="M514" s="1895"/>
      <c r="N514" s="1895"/>
      <c r="O514" s="1895"/>
      <c r="P514" s="1895"/>
      <c r="Q514" s="1895"/>
      <c r="R514" s="1895"/>
      <c r="S514" s="1895"/>
      <c r="T514" s="1895"/>
      <c r="U514" s="1895"/>
      <c r="V514" s="1895"/>
      <c r="W514" s="1895"/>
      <c r="X514" s="1895"/>
      <c r="Y514" s="1895"/>
      <c r="Z514" s="1895"/>
      <c r="AA514" s="1895"/>
    </row>
    <row r="515" spans="1:27" ht="15.75" customHeight="1">
      <c r="A515" s="1895"/>
      <c r="B515" s="1895"/>
      <c r="C515" s="1895"/>
      <c r="D515" s="1895"/>
      <c r="E515" s="1895"/>
      <c r="F515" s="1895"/>
      <c r="G515" s="1895"/>
      <c r="H515" s="1895"/>
      <c r="I515" s="1895"/>
      <c r="J515" s="1895"/>
      <c r="K515" s="1895"/>
      <c r="L515" s="1895"/>
      <c r="M515" s="1895"/>
      <c r="N515" s="1895"/>
      <c r="O515" s="1895"/>
      <c r="P515" s="1895"/>
      <c r="Q515" s="1895"/>
      <c r="R515" s="1895"/>
      <c r="S515" s="1895"/>
      <c r="T515" s="1895"/>
      <c r="U515" s="1895"/>
      <c r="V515" s="1895"/>
      <c r="W515" s="1895"/>
      <c r="X515" s="1895"/>
      <c r="Y515" s="1895"/>
      <c r="Z515" s="1895"/>
      <c r="AA515" s="1895"/>
    </row>
    <row r="516" spans="1:27" ht="15.75" customHeight="1">
      <c r="A516" s="1895"/>
      <c r="B516" s="1895"/>
      <c r="C516" s="1895"/>
      <c r="D516" s="1895"/>
      <c r="E516" s="1895"/>
      <c r="F516" s="1895"/>
      <c r="G516" s="1895"/>
      <c r="H516" s="1895"/>
      <c r="I516" s="1895"/>
      <c r="J516" s="1895"/>
      <c r="K516" s="1895"/>
      <c r="L516" s="1895"/>
      <c r="M516" s="1895"/>
      <c r="N516" s="1895"/>
      <c r="O516" s="1895"/>
      <c r="P516" s="1895"/>
      <c r="Q516" s="1895"/>
      <c r="R516" s="1895"/>
      <c r="S516" s="1895"/>
      <c r="T516" s="1895"/>
      <c r="U516" s="1895"/>
      <c r="V516" s="1895"/>
      <c r="W516" s="1895"/>
      <c r="X516" s="1895"/>
      <c r="Y516" s="1895"/>
      <c r="Z516" s="1895"/>
      <c r="AA516" s="1895"/>
    </row>
    <row r="517" spans="1:27" ht="15.75" customHeight="1">
      <c r="A517" s="1895"/>
      <c r="B517" s="1895"/>
      <c r="C517" s="1895"/>
      <c r="D517" s="1895"/>
      <c r="E517" s="1895"/>
      <c r="F517" s="1895"/>
      <c r="G517" s="1895"/>
      <c r="H517" s="1895"/>
      <c r="I517" s="1895"/>
      <c r="J517" s="1895"/>
      <c r="K517" s="1895"/>
      <c r="L517" s="1895"/>
      <c r="M517" s="1895"/>
      <c r="N517" s="1895"/>
      <c r="O517" s="1895"/>
      <c r="P517" s="1895"/>
      <c r="Q517" s="1895"/>
      <c r="R517" s="1895"/>
      <c r="S517" s="1895"/>
      <c r="T517" s="1895"/>
      <c r="U517" s="1895"/>
      <c r="V517" s="1895"/>
      <c r="W517" s="1895"/>
      <c r="X517" s="1895"/>
      <c r="Y517" s="1895"/>
      <c r="Z517" s="1895"/>
      <c r="AA517" s="1895"/>
    </row>
    <row r="518" spans="1:27" ht="15.75" customHeight="1">
      <c r="A518" s="1895"/>
      <c r="B518" s="1895"/>
      <c r="C518" s="1895"/>
      <c r="D518" s="1895"/>
      <c r="E518" s="1895"/>
      <c r="F518" s="1895"/>
      <c r="G518" s="1895"/>
      <c r="H518" s="1895"/>
      <c r="I518" s="1895"/>
      <c r="J518" s="1895"/>
      <c r="K518" s="1895"/>
      <c r="L518" s="1895"/>
      <c r="M518" s="1895"/>
      <c r="N518" s="1895"/>
      <c r="O518" s="1895"/>
      <c r="P518" s="1895"/>
      <c r="Q518" s="1895"/>
      <c r="R518" s="1895"/>
      <c r="S518" s="1895"/>
      <c r="T518" s="1895"/>
      <c r="U518" s="1895"/>
      <c r="V518" s="1895"/>
      <c r="W518" s="1895"/>
      <c r="X518" s="1895"/>
      <c r="Y518" s="1895"/>
      <c r="Z518" s="1895"/>
      <c r="AA518" s="1895"/>
    </row>
    <row r="519" spans="1:27" ht="15.75" customHeight="1">
      <c r="A519" s="1895"/>
      <c r="B519" s="1895"/>
      <c r="C519" s="1895"/>
      <c r="D519" s="1895"/>
      <c r="E519" s="1895"/>
      <c r="F519" s="1895"/>
      <c r="G519" s="1895"/>
      <c r="H519" s="1895"/>
      <c r="I519" s="1895"/>
      <c r="J519" s="1895"/>
      <c r="K519" s="1895"/>
      <c r="L519" s="1895"/>
      <c r="M519" s="1895"/>
      <c r="N519" s="1895"/>
      <c r="O519" s="1895"/>
      <c r="P519" s="1895"/>
      <c r="Q519" s="1895"/>
      <c r="R519" s="1895"/>
      <c r="S519" s="1895"/>
      <c r="T519" s="1895"/>
      <c r="U519" s="1895"/>
      <c r="V519" s="1895"/>
      <c r="W519" s="1895"/>
      <c r="X519" s="1895"/>
      <c r="Y519" s="1895"/>
      <c r="Z519" s="1895"/>
      <c r="AA519" s="1895"/>
    </row>
    <row r="520" spans="1:27" ht="15.75" customHeight="1">
      <c r="A520" s="1895"/>
      <c r="B520" s="1895"/>
      <c r="C520" s="1895"/>
      <c r="D520" s="1895"/>
      <c r="E520" s="1895"/>
      <c r="F520" s="1895"/>
      <c r="G520" s="1895"/>
      <c r="H520" s="1895"/>
      <c r="I520" s="1895"/>
      <c r="J520" s="1895"/>
      <c r="K520" s="1895"/>
      <c r="L520" s="1895"/>
      <c r="M520" s="1895"/>
      <c r="N520" s="1895"/>
      <c r="O520" s="1895"/>
      <c r="P520" s="1895"/>
      <c r="Q520" s="1895"/>
      <c r="R520" s="1895"/>
      <c r="S520" s="1895"/>
      <c r="T520" s="1895"/>
      <c r="U520" s="1895"/>
      <c r="V520" s="1895"/>
      <c r="W520" s="1895"/>
      <c r="X520" s="1895"/>
      <c r="Y520" s="1895"/>
      <c r="Z520" s="1895"/>
      <c r="AA520" s="1895"/>
    </row>
    <row r="521" spans="1:27" ht="15.75" customHeight="1">
      <c r="A521" s="1895"/>
      <c r="B521" s="1895"/>
      <c r="C521" s="1895"/>
      <c r="D521" s="1895"/>
      <c r="E521" s="1895"/>
      <c r="F521" s="1895"/>
      <c r="G521" s="1895"/>
      <c r="H521" s="1895"/>
      <c r="I521" s="1895"/>
      <c r="J521" s="1895"/>
      <c r="K521" s="1895"/>
      <c r="L521" s="1895"/>
      <c r="M521" s="1895"/>
      <c r="N521" s="1895"/>
      <c r="O521" s="1895"/>
      <c r="P521" s="1895"/>
      <c r="Q521" s="1895"/>
      <c r="R521" s="1895"/>
      <c r="S521" s="1895"/>
      <c r="T521" s="1895"/>
      <c r="U521" s="1895"/>
      <c r="V521" s="1895"/>
      <c r="W521" s="1895"/>
      <c r="X521" s="1895"/>
      <c r="Y521" s="1895"/>
      <c r="Z521" s="1895"/>
      <c r="AA521" s="1895"/>
    </row>
    <row r="522" spans="1:27" ht="15.75" customHeight="1">
      <c r="A522" s="1895"/>
      <c r="B522" s="1895"/>
      <c r="C522" s="1895"/>
      <c r="D522" s="1895"/>
      <c r="E522" s="1895"/>
      <c r="F522" s="1895"/>
      <c r="G522" s="1895"/>
      <c r="H522" s="1895"/>
      <c r="I522" s="1895"/>
      <c r="J522" s="1895"/>
      <c r="K522" s="1895"/>
      <c r="L522" s="1895"/>
      <c r="M522" s="1895"/>
      <c r="N522" s="1895"/>
      <c r="O522" s="1895"/>
      <c r="P522" s="1895"/>
      <c r="Q522" s="1895"/>
      <c r="R522" s="1895"/>
      <c r="S522" s="1895"/>
      <c r="T522" s="1895"/>
      <c r="U522" s="1895"/>
      <c r="V522" s="1895"/>
      <c r="W522" s="1895"/>
      <c r="X522" s="1895"/>
      <c r="Y522" s="1895"/>
      <c r="Z522" s="1895"/>
      <c r="AA522" s="1895"/>
    </row>
    <row r="523" spans="1:27" ht="15.75" customHeight="1">
      <c r="A523" s="1895"/>
      <c r="B523" s="1895"/>
      <c r="C523" s="1895"/>
      <c r="D523" s="1895"/>
      <c r="E523" s="1895"/>
      <c r="F523" s="1895"/>
      <c r="G523" s="1895"/>
      <c r="H523" s="1895"/>
      <c r="I523" s="1895"/>
      <c r="J523" s="1895"/>
      <c r="K523" s="1895"/>
      <c r="L523" s="1895"/>
      <c r="M523" s="1895"/>
      <c r="N523" s="1895"/>
      <c r="O523" s="1895"/>
      <c r="P523" s="1895"/>
      <c r="Q523" s="1895"/>
      <c r="R523" s="1895"/>
      <c r="S523" s="1895"/>
      <c r="T523" s="1895"/>
      <c r="U523" s="1895"/>
      <c r="V523" s="1895"/>
      <c r="W523" s="1895"/>
      <c r="X523" s="1895"/>
      <c r="Y523" s="1895"/>
      <c r="Z523" s="1895"/>
      <c r="AA523" s="1895"/>
    </row>
    <row r="524" spans="1:27" ht="15.75" customHeight="1">
      <c r="A524" s="1895"/>
      <c r="B524" s="1895"/>
      <c r="C524" s="1895"/>
      <c r="D524" s="1895"/>
      <c r="E524" s="1895"/>
      <c r="F524" s="1895"/>
      <c r="G524" s="1895"/>
      <c r="H524" s="1895"/>
      <c r="I524" s="1895"/>
      <c r="J524" s="1895"/>
      <c r="K524" s="1895"/>
      <c r="L524" s="1895"/>
      <c r="M524" s="1895"/>
      <c r="N524" s="1895"/>
      <c r="O524" s="1895"/>
      <c r="P524" s="1895"/>
      <c r="Q524" s="1895"/>
      <c r="R524" s="1895"/>
      <c r="S524" s="1895"/>
      <c r="T524" s="1895"/>
      <c r="U524" s="1895"/>
      <c r="V524" s="1895"/>
      <c r="W524" s="1895"/>
      <c r="X524" s="1895"/>
      <c r="Y524" s="1895"/>
      <c r="Z524" s="1895"/>
      <c r="AA524" s="1895"/>
    </row>
    <row r="525" spans="1:27" ht="15.75" customHeight="1">
      <c r="A525" s="1895"/>
      <c r="B525" s="1895"/>
      <c r="C525" s="1895"/>
      <c r="D525" s="1895"/>
      <c r="E525" s="1895"/>
      <c r="F525" s="1895"/>
      <c r="G525" s="1895"/>
      <c r="H525" s="1895"/>
      <c r="I525" s="1895"/>
      <c r="J525" s="1895"/>
      <c r="K525" s="1895"/>
      <c r="L525" s="1895"/>
      <c r="M525" s="1895"/>
      <c r="N525" s="1895"/>
      <c r="O525" s="1895"/>
      <c r="P525" s="1895"/>
      <c r="Q525" s="1895"/>
      <c r="R525" s="1895"/>
      <c r="S525" s="1895"/>
      <c r="T525" s="1895"/>
      <c r="U525" s="1895"/>
      <c r="V525" s="1895"/>
      <c r="W525" s="1895"/>
      <c r="X525" s="1895"/>
      <c r="Y525" s="1895"/>
      <c r="Z525" s="1895"/>
      <c r="AA525" s="1895"/>
    </row>
    <row r="526" spans="1:27" ht="15.75" customHeight="1">
      <c r="A526" s="1895"/>
      <c r="B526" s="1895"/>
      <c r="C526" s="1895"/>
      <c r="D526" s="1895"/>
      <c r="E526" s="1895"/>
      <c r="F526" s="1895"/>
      <c r="G526" s="1895"/>
      <c r="H526" s="1895"/>
      <c r="I526" s="1895"/>
      <c r="J526" s="1895"/>
      <c r="K526" s="1895"/>
      <c r="L526" s="1895"/>
      <c r="M526" s="1895"/>
      <c r="N526" s="1895"/>
      <c r="O526" s="1895"/>
      <c r="P526" s="1895"/>
      <c r="Q526" s="1895"/>
      <c r="R526" s="1895"/>
      <c r="S526" s="1895"/>
      <c r="T526" s="1895"/>
      <c r="U526" s="1895"/>
      <c r="V526" s="1895"/>
      <c r="W526" s="1895"/>
      <c r="X526" s="1895"/>
      <c r="Y526" s="1895"/>
      <c r="Z526" s="1895"/>
      <c r="AA526" s="1895"/>
    </row>
    <row r="527" spans="1:27" ht="15.75" customHeight="1">
      <c r="A527" s="1895"/>
      <c r="B527" s="1895"/>
      <c r="C527" s="1895"/>
      <c r="D527" s="1895"/>
      <c r="E527" s="1895"/>
      <c r="F527" s="1895"/>
      <c r="G527" s="1895"/>
      <c r="H527" s="1895"/>
      <c r="I527" s="1895"/>
      <c r="J527" s="1895"/>
      <c r="K527" s="1895"/>
      <c r="L527" s="1895"/>
      <c r="M527" s="1895"/>
      <c r="N527" s="1895"/>
      <c r="O527" s="1895"/>
      <c r="P527" s="1895"/>
      <c r="Q527" s="1895"/>
      <c r="R527" s="1895"/>
      <c r="S527" s="1895"/>
      <c r="T527" s="1895"/>
      <c r="U527" s="1895"/>
      <c r="V527" s="1895"/>
      <c r="W527" s="1895"/>
      <c r="X527" s="1895"/>
      <c r="Y527" s="1895"/>
      <c r="Z527" s="1895"/>
      <c r="AA527" s="1895"/>
    </row>
    <row r="528" spans="1:27" ht="15.75" customHeight="1">
      <c r="A528" s="1895"/>
      <c r="B528" s="1895"/>
      <c r="C528" s="1895"/>
      <c r="D528" s="1895"/>
      <c r="E528" s="1895"/>
      <c r="F528" s="1895"/>
      <c r="G528" s="1895"/>
      <c r="H528" s="1895"/>
      <c r="I528" s="1895"/>
      <c r="J528" s="1895"/>
      <c r="K528" s="1895"/>
      <c r="L528" s="1895"/>
      <c r="M528" s="1895"/>
      <c r="N528" s="1895"/>
      <c r="O528" s="1895"/>
      <c r="P528" s="1895"/>
      <c r="Q528" s="1895"/>
      <c r="R528" s="1895"/>
      <c r="S528" s="1895"/>
      <c r="T528" s="1895"/>
      <c r="U528" s="1895"/>
      <c r="V528" s="1895"/>
      <c r="W528" s="1895"/>
      <c r="X528" s="1895"/>
      <c r="Y528" s="1895"/>
      <c r="Z528" s="1895"/>
      <c r="AA528" s="1895"/>
    </row>
    <row r="529" spans="1:27" ht="15.75" customHeight="1">
      <c r="A529" s="1895"/>
      <c r="B529" s="1895"/>
      <c r="C529" s="1895"/>
      <c r="D529" s="1895"/>
      <c r="E529" s="1895"/>
      <c r="F529" s="1895"/>
      <c r="G529" s="1895"/>
      <c r="H529" s="1895"/>
      <c r="I529" s="1895"/>
      <c r="J529" s="1895"/>
      <c r="K529" s="1895"/>
      <c r="L529" s="1895"/>
      <c r="M529" s="1895"/>
      <c r="N529" s="1895"/>
      <c r="O529" s="1895"/>
      <c r="P529" s="1895"/>
      <c r="Q529" s="1895"/>
      <c r="R529" s="1895"/>
      <c r="S529" s="1895"/>
      <c r="T529" s="1895"/>
      <c r="U529" s="1895"/>
      <c r="V529" s="1895"/>
      <c r="W529" s="1895"/>
      <c r="X529" s="1895"/>
      <c r="Y529" s="1895"/>
      <c r="Z529" s="1895"/>
      <c r="AA529" s="1895"/>
    </row>
    <row r="530" spans="1:27" ht="15.75" customHeight="1">
      <c r="A530" s="1895"/>
      <c r="B530" s="1895"/>
      <c r="C530" s="1895"/>
      <c r="D530" s="1895"/>
      <c r="E530" s="1895"/>
      <c r="F530" s="1895"/>
      <c r="G530" s="1895"/>
      <c r="H530" s="1895"/>
      <c r="I530" s="1895"/>
      <c r="J530" s="1895"/>
      <c r="K530" s="1895"/>
      <c r="L530" s="1895"/>
      <c r="M530" s="1895"/>
      <c r="N530" s="1895"/>
      <c r="O530" s="1895"/>
      <c r="P530" s="1895"/>
      <c r="Q530" s="1895"/>
      <c r="R530" s="1895"/>
      <c r="S530" s="1895"/>
      <c r="T530" s="1895"/>
      <c r="U530" s="1895"/>
      <c r="V530" s="1895"/>
      <c r="W530" s="1895"/>
      <c r="X530" s="1895"/>
      <c r="Y530" s="1895"/>
      <c r="Z530" s="1895"/>
      <c r="AA530" s="1895"/>
    </row>
    <row r="531" spans="1:27" ht="15.75" customHeight="1">
      <c r="A531" s="1895"/>
      <c r="B531" s="1895"/>
      <c r="C531" s="1895"/>
      <c r="D531" s="1895"/>
      <c r="E531" s="1895"/>
      <c r="F531" s="1895"/>
      <c r="G531" s="1895"/>
      <c r="H531" s="1895"/>
      <c r="I531" s="1895"/>
      <c r="J531" s="1895"/>
      <c r="K531" s="1895"/>
      <c r="L531" s="1895"/>
      <c r="M531" s="1895"/>
      <c r="N531" s="1895"/>
      <c r="O531" s="1895"/>
      <c r="P531" s="1895"/>
      <c r="Q531" s="1895"/>
      <c r="R531" s="1895"/>
      <c r="S531" s="1895"/>
      <c r="T531" s="1895"/>
      <c r="U531" s="1895"/>
      <c r="V531" s="1895"/>
      <c r="W531" s="1895"/>
      <c r="X531" s="1895"/>
      <c r="Y531" s="1895"/>
      <c r="Z531" s="1895"/>
      <c r="AA531" s="1895"/>
    </row>
    <row r="532" spans="1:27" ht="15.75" customHeight="1">
      <c r="A532" s="1895"/>
      <c r="B532" s="1895"/>
      <c r="C532" s="1895"/>
      <c r="D532" s="1895"/>
      <c r="E532" s="1895"/>
      <c r="F532" s="1895"/>
      <c r="G532" s="1895"/>
      <c r="H532" s="1895"/>
      <c r="I532" s="1895"/>
      <c r="J532" s="1895"/>
      <c r="K532" s="1895"/>
      <c r="L532" s="1895"/>
      <c r="M532" s="1895"/>
      <c r="N532" s="1895"/>
      <c r="O532" s="1895"/>
      <c r="P532" s="1895"/>
      <c r="Q532" s="1895"/>
      <c r="R532" s="1895"/>
      <c r="S532" s="1895"/>
      <c r="T532" s="1895"/>
      <c r="U532" s="1895"/>
      <c r="V532" s="1895"/>
      <c r="W532" s="1895"/>
      <c r="X532" s="1895"/>
      <c r="Y532" s="1895"/>
      <c r="Z532" s="1895"/>
      <c r="AA532" s="1895"/>
    </row>
    <row r="533" spans="1:27" ht="15.75" customHeight="1">
      <c r="A533" s="1895"/>
      <c r="B533" s="1895"/>
      <c r="C533" s="1895"/>
      <c r="D533" s="1895"/>
      <c r="E533" s="1895"/>
      <c r="F533" s="1895"/>
      <c r="G533" s="1895"/>
      <c r="H533" s="1895"/>
      <c r="I533" s="1895"/>
      <c r="J533" s="1895"/>
      <c r="K533" s="1895"/>
      <c r="L533" s="1895"/>
      <c r="M533" s="1895"/>
      <c r="N533" s="1895"/>
      <c r="O533" s="1895"/>
      <c r="P533" s="1895"/>
      <c r="Q533" s="1895"/>
      <c r="R533" s="1895"/>
      <c r="S533" s="1895"/>
      <c r="T533" s="1895"/>
      <c r="U533" s="1895"/>
      <c r="V533" s="1895"/>
      <c r="W533" s="1895"/>
      <c r="X533" s="1895"/>
      <c r="Y533" s="1895"/>
      <c r="Z533" s="1895"/>
      <c r="AA533" s="1895"/>
    </row>
    <row r="534" spans="1:27" ht="15.75" customHeight="1">
      <c r="A534" s="1895"/>
      <c r="B534" s="1895"/>
      <c r="C534" s="1895"/>
      <c r="D534" s="1895"/>
      <c r="E534" s="1895"/>
      <c r="F534" s="1895"/>
      <c r="G534" s="1895"/>
      <c r="H534" s="1895"/>
      <c r="I534" s="1895"/>
      <c r="J534" s="1895"/>
      <c r="K534" s="1895"/>
      <c r="L534" s="1895"/>
      <c r="M534" s="1895"/>
      <c r="N534" s="1895"/>
      <c r="O534" s="1895"/>
      <c r="P534" s="1895"/>
      <c r="Q534" s="1895"/>
      <c r="R534" s="1895"/>
      <c r="S534" s="1895"/>
      <c r="T534" s="1895"/>
      <c r="U534" s="1895"/>
      <c r="V534" s="1895"/>
      <c r="W534" s="1895"/>
      <c r="X534" s="1895"/>
      <c r="Y534" s="1895"/>
      <c r="Z534" s="1895"/>
      <c r="AA534" s="1895"/>
    </row>
    <row r="535" spans="1:27" ht="15.75" customHeight="1">
      <c r="A535" s="1895"/>
      <c r="B535" s="1895"/>
      <c r="C535" s="1895"/>
      <c r="D535" s="1895"/>
      <c r="E535" s="1895"/>
      <c r="F535" s="1895"/>
      <c r="G535" s="1895"/>
      <c r="H535" s="1895"/>
      <c r="I535" s="1895"/>
      <c r="J535" s="1895"/>
      <c r="K535" s="1895"/>
      <c r="L535" s="1895"/>
      <c r="M535" s="1895"/>
      <c r="N535" s="1895"/>
      <c r="O535" s="1895"/>
      <c r="P535" s="1895"/>
      <c r="Q535" s="1895"/>
      <c r="R535" s="1895"/>
      <c r="S535" s="1895"/>
      <c r="T535" s="1895"/>
      <c r="U535" s="1895"/>
      <c r="V535" s="1895"/>
      <c r="W535" s="1895"/>
      <c r="X535" s="1895"/>
      <c r="Y535" s="1895"/>
      <c r="Z535" s="1895"/>
      <c r="AA535" s="1895"/>
    </row>
    <row r="536" spans="1:27" ht="15.75" customHeight="1">
      <c r="A536" s="1895"/>
      <c r="B536" s="1895"/>
      <c r="C536" s="1895"/>
      <c r="D536" s="1895"/>
      <c r="E536" s="1895"/>
      <c r="F536" s="1895"/>
      <c r="G536" s="1895"/>
      <c r="H536" s="1895"/>
      <c r="I536" s="1895"/>
      <c r="J536" s="1895"/>
      <c r="K536" s="1895"/>
      <c r="L536" s="1895"/>
      <c r="M536" s="1895"/>
      <c r="N536" s="1895"/>
      <c r="O536" s="1895"/>
      <c r="P536" s="1895"/>
      <c r="Q536" s="1895"/>
      <c r="R536" s="1895"/>
      <c r="S536" s="1895"/>
      <c r="T536" s="1895"/>
      <c r="U536" s="1895"/>
      <c r="V536" s="1895"/>
      <c r="W536" s="1895"/>
      <c r="X536" s="1895"/>
      <c r="Y536" s="1895"/>
      <c r="Z536" s="1895"/>
      <c r="AA536" s="1895"/>
    </row>
    <row r="537" spans="1:27" ht="15.75" customHeight="1">
      <c r="A537" s="1895"/>
      <c r="B537" s="1895"/>
      <c r="C537" s="1895"/>
      <c r="D537" s="1895"/>
      <c r="E537" s="1895"/>
      <c r="F537" s="1895"/>
      <c r="G537" s="1895"/>
      <c r="H537" s="1895"/>
      <c r="I537" s="1895"/>
      <c r="J537" s="1895"/>
      <c r="K537" s="1895"/>
      <c r="L537" s="1895"/>
      <c r="M537" s="1895"/>
      <c r="N537" s="1895"/>
      <c r="O537" s="1895"/>
      <c r="P537" s="1895"/>
      <c r="Q537" s="1895"/>
      <c r="R537" s="1895"/>
      <c r="S537" s="1895"/>
      <c r="T537" s="1895"/>
      <c r="U537" s="1895"/>
      <c r="V537" s="1895"/>
      <c r="W537" s="1895"/>
      <c r="X537" s="1895"/>
      <c r="Y537" s="1895"/>
      <c r="Z537" s="1895"/>
      <c r="AA537" s="1895"/>
    </row>
    <row r="538" spans="1:27" ht="15.75" customHeight="1">
      <c r="A538" s="1895"/>
      <c r="B538" s="1895"/>
      <c r="C538" s="1895"/>
      <c r="D538" s="1895"/>
      <c r="E538" s="1895"/>
      <c r="F538" s="1895"/>
      <c r="G538" s="1895"/>
      <c r="H538" s="1895"/>
      <c r="I538" s="1895"/>
      <c r="J538" s="1895"/>
      <c r="K538" s="1895"/>
      <c r="L538" s="1895"/>
      <c r="M538" s="1895"/>
      <c r="N538" s="1895"/>
      <c r="O538" s="1895"/>
      <c r="P538" s="1895"/>
      <c r="Q538" s="1895"/>
      <c r="R538" s="1895"/>
      <c r="S538" s="1895"/>
      <c r="T538" s="1895"/>
      <c r="U538" s="1895"/>
      <c r="V538" s="1895"/>
      <c r="W538" s="1895"/>
      <c r="X538" s="1895"/>
      <c r="Y538" s="1895"/>
      <c r="Z538" s="1895"/>
      <c r="AA538" s="1895"/>
    </row>
    <row r="539" spans="1:27" ht="15.75" customHeight="1">
      <c r="A539" s="1895"/>
      <c r="B539" s="1895"/>
      <c r="C539" s="1895"/>
      <c r="D539" s="1895"/>
      <c r="E539" s="1895"/>
      <c r="F539" s="1895"/>
      <c r="G539" s="1895"/>
      <c r="H539" s="1895"/>
      <c r="I539" s="1895"/>
      <c r="J539" s="1895"/>
      <c r="K539" s="1895"/>
      <c r="L539" s="1895"/>
      <c r="M539" s="1895"/>
      <c r="N539" s="1895"/>
      <c r="O539" s="1895"/>
      <c r="P539" s="1895"/>
      <c r="Q539" s="1895"/>
      <c r="R539" s="1895"/>
      <c r="S539" s="1895"/>
      <c r="T539" s="1895"/>
      <c r="U539" s="1895"/>
      <c r="V539" s="1895"/>
      <c r="W539" s="1895"/>
      <c r="X539" s="1895"/>
      <c r="Y539" s="1895"/>
      <c r="Z539" s="1895"/>
      <c r="AA539" s="1895"/>
    </row>
    <row r="540" spans="1:27" ht="15.75" customHeight="1">
      <c r="A540" s="1895"/>
      <c r="B540" s="1895"/>
      <c r="C540" s="1895"/>
      <c r="D540" s="1895"/>
      <c r="E540" s="1895"/>
      <c r="F540" s="1895"/>
      <c r="G540" s="1895"/>
      <c r="H540" s="1895"/>
      <c r="I540" s="1895"/>
      <c r="J540" s="1895"/>
      <c r="K540" s="1895"/>
      <c r="L540" s="1895"/>
      <c r="M540" s="1895"/>
      <c r="N540" s="1895"/>
      <c r="O540" s="1895"/>
      <c r="P540" s="1895"/>
      <c r="Q540" s="1895"/>
      <c r="R540" s="1895"/>
      <c r="S540" s="1895"/>
      <c r="T540" s="1895"/>
      <c r="U540" s="1895"/>
      <c r="V540" s="1895"/>
      <c r="W540" s="1895"/>
      <c r="X540" s="1895"/>
      <c r="Y540" s="1895"/>
      <c r="Z540" s="1895"/>
      <c r="AA540" s="1895"/>
    </row>
    <row r="541" spans="1:27" ht="15.75" customHeight="1">
      <c r="A541" s="1895"/>
      <c r="B541" s="1895"/>
      <c r="C541" s="1895"/>
      <c r="D541" s="1895"/>
      <c r="E541" s="1895"/>
      <c r="F541" s="1895"/>
      <c r="G541" s="1895"/>
      <c r="H541" s="1895"/>
      <c r="I541" s="1895"/>
      <c r="J541" s="1895"/>
      <c r="K541" s="1895"/>
      <c r="L541" s="1895"/>
      <c r="M541" s="1895"/>
      <c r="N541" s="1895"/>
      <c r="O541" s="1895"/>
      <c r="P541" s="1895"/>
      <c r="Q541" s="1895"/>
      <c r="R541" s="1895"/>
      <c r="S541" s="1895"/>
      <c r="T541" s="1895"/>
      <c r="U541" s="1895"/>
      <c r="V541" s="1895"/>
      <c r="W541" s="1895"/>
      <c r="X541" s="1895"/>
      <c r="Y541" s="1895"/>
      <c r="Z541" s="1895"/>
      <c r="AA541" s="1895"/>
    </row>
    <row r="542" spans="1:27" ht="15.75" customHeight="1">
      <c r="A542" s="1895"/>
      <c r="B542" s="1895"/>
      <c r="C542" s="1895"/>
      <c r="D542" s="1895"/>
      <c r="E542" s="1895"/>
      <c r="F542" s="1895"/>
      <c r="G542" s="1895"/>
      <c r="H542" s="1895"/>
      <c r="I542" s="1895"/>
      <c r="J542" s="1895"/>
      <c r="K542" s="1895"/>
      <c r="L542" s="1895"/>
      <c r="M542" s="1895"/>
      <c r="N542" s="1895"/>
      <c r="O542" s="1895"/>
      <c r="P542" s="1895"/>
      <c r="Q542" s="1895"/>
      <c r="R542" s="1895"/>
      <c r="S542" s="1895"/>
      <c r="T542" s="1895"/>
      <c r="U542" s="1895"/>
      <c r="V542" s="1895"/>
      <c r="W542" s="1895"/>
      <c r="X542" s="1895"/>
      <c r="Y542" s="1895"/>
      <c r="Z542" s="1895"/>
      <c r="AA542" s="1895"/>
    </row>
    <row r="543" spans="1:27" ht="15.75" customHeight="1">
      <c r="A543" s="1895"/>
      <c r="B543" s="1895"/>
      <c r="C543" s="1895"/>
      <c r="D543" s="1895"/>
      <c r="E543" s="1895"/>
      <c r="F543" s="1895"/>
      <c r="G543" s="1895"/>
      <c r="H543" s="1895"/>
      <c r="I543" s="1895"/>
      <c r="J543" s="1895"/>
      <c r="K543" s="1895"/>
      <c r="L543" s="1895"/>
      <c r="M543" s="1895"/>
      <c r="N543" s="1895"/>
      <c r="O543" s="1895"/>
      <c r="P543" s="1895"/>
      <c r="Q543" s="1895"/>
      <c r="R543" s="1895"/>
      <c r="S543" s="1895"/>
      <c r="T543" s="1895"/>
      <c r="U543" s="1895"/>
      <c r="V543" s="1895"/>
      <c r="W543" s="1895"/>
      <c r="X543" s="1895"/>
      <c r="Y543" s="1895"/>
      <c r="Z543" s="1895"/>
      <c r="AA543" s="1895"/>
    </row>
    <row r="544" spans="1:27" ht="15.75" customHeight="1">
      <c r="A544" s="1895"/>
      <c r="B544" s="1895"/>
      <c r="C544" s="1895"/>
      <c r="D544" s="1895"/>
      <c r="E544" s="1895"/>
      <c r="F544" s="1895"/>
      <c r="G544" s="1895"/>
      <c r="H544" s="1895"/>
      <c r="I544" s="1895"/>
      <c r="J544" s="1895"/>
      <c r="K544" s="1895"/>
      <c r="L544" s="1895"/>
      <c r="M544" s="1895"/>
      <c r="N544" s="1895"/>
      <c r="O544" s="1895"/>
      <c r="P544" s="1895"/>
      <c r="Q544" s="1895"/>
      <c r="R544" s="1895"/>
      <c r="S544" s="1895"/>
      <c r="T544" s="1895"/>
      <c r="U544" s="1895"/>
      <c r="V544" s="1895"/>
      <c r="W544" s="1895"/>
      <c r="X544" s="1895"/>
      <c r="Y544" s="1895"/>
      <c r="Z544" s="1895"/>
      <c r="AA544" s="1895"/>
    </row>
    <row r="545" spans="1:27" ht="15.75" customHeight="1">
      <c r="A545" s="1895"/>
      <c r="B545" s="1895"/>
      <c r="C545" s="1895"/>
      <c r="D545" s="1895"/>
      <c r="E545" s="1895"/>
      <c r="F545" s="1895"/>
      <c r="G545" s="1895"/>
      <c r="H545" s="1895"/>
      <c r="I545" s="1895"/>
      <c r="J545" s="1895"/>
      <c r="K545" s="1895"/>
      <c r="L545" s="1895"/>
      <c r="M545" s="1895"/>
      <c r="N545" s="1895"/>
      <c r="O545" s="1895"/>
      <c r="P545" s="1895"/>
      <c r="Q545" s="1895"/>
      <c r="R545" s="1895"/>
      <c r="S545" s="1895"/>
      <c r="T545" s="1895"/>
      <c r="U545" s="1895"/>
      <c r="V545" s="1895"/>
      <c r="W545" s="1895"/>
      <c r="X545" s="1895"/>
      <c r="Y545" s="1895"/>
      <c r="Z545" s="1895"/>
      <c r="AA545" s="1895"/>
    </row>
    <row r="546" spans="1:27" ht="15.75" customHeight="1">
      <c r="A546" s="1895"/>
      <c r="B546" s="1895"/>
      <c r="C546" s="1895"/>
      <c r="D546" s="1895"/>
      <c r="E546" s="1895"/>
      <c r="F546" s="1895"/>
      <c r="G546" s="1895"/>
      <c r="H546" s="1895"/>
      <c r="I546" s="1895"/>
      <c r="J546" s="1895"/>
      <c r="K546" s="1895"/>
      <c r="L546" s="1895"/>
      <c r="M546" s="1895"/>
      <c r="N546" s="1895"/>
      <c r="O546" s="1895"/>
      <c r="P546" s="1895"/>
      <c r="Q546" s="1895"/>
      <c r="R546" s="1895"/>
      <c r="S546" s="1895"/>
      <c r="T546" s="1895"/>
      <c r="U546" s="1895"/>
      <c r="V546" s="1895"/>
      <c r="W546" s="1895"/>
      <c r="X546" s="1895"/>
      <c r="Y546" s="1895"/>
      <c r="Z546" s="1895"/>
      <c r="AA546" s="1895"/>
    </row>
    <row r="547" spans="1:27" ht="15.75" customHeight="1">
      <c r="A547" s="1895"/>
      <c r="B547" s="1895"/>
      <c r="C547" s="1895"/>
      <c r="D547" s="1895"/>
      <c r="E547" s="1895"/>
      <c r="F547" s="1895"/>
      <c r="G547" s="1895"/>
      <c r="H547" s="1895"/>
      <c r="I547" s="1895"/>
      <c r="J547" s="1895"/>
      <c r="K547" s="1895"/>
      <c r="L547" s="1895"/>
      <c r="M547" s="1895"/>
      <c r="N547" s="1895"/>
      <c r="O547" s="1895"/>
      <c r="P547" s="1895"/>
      <c r="Q547" s="1895"/>
      <c r="R547" s="1895"/>
      <c r="S547" s="1895"/>
      <c r="T547" s="1895"/>
      <c r="U547" s="1895"/>
      <c r="V547" s="1895"/>
      <c r="W547" s="1895"/>
      <c r="X547" s="1895"/>
      <c r="Y547" s="1895"/>
      <c r="Z547" s="1895"/>
      <c r="AA547" s="1895"/>
    </row>
    <row r="548" spans="1:27" ht="15.75" customHeight="1">
      <c r="A548" s="1895"/>
      <c r="B548" s="1895"/>
      <c r="C548" s="1895"/>
      <c r="D548" s="1895"/>
      <c r="E548" s="1895"/>
      <c r="F548" s="1895"/>
      <c r="G548" s="1895"/>
      <c r="H548" s="1895"/>
      <c r="I548" s="1895"/>
      <c r="J548" s="1895"/>
      <c r="K548" s="1895"/>
      <c r="L548" s="1895"/>
      <c r="M548" s="1895"/>
      <c r="N548" s="1895"/>
      <c r="O548" s="1895"/>
      <c r="P548" s="1895"/>
      <c r="Q548" s="1895"/>
      <c r="R548" s="1895"/>
      <c r="S548" s="1895"/>
      <c r="T548" s="1895"/>
      <c r="U548" s="1895"/>
      <c r="V548" s="1895"/>
      <c r="W548" s="1895"/>
      <c r="X548" s="1895"/>
      <c r="Y548" s="1895"/>
      <c r="Z548" s="1895"/>
      <c r="AA548" s="1895"/>
    </row>
    <row r="549" spans="1:27" ht="15.75" customHeight="1">
      <c r="A549" s="1895"/>
      <c r="B549" s="1895"/>
      <c r="C549" s="1895"/>
      <c r="D549" s="1895"/>
      <c r="E549" s="1895"/>
      <c r="F549" s="1895"/>
      <c r="G549" s="1895"/>
      <c r="H549" s="1895"/>
      <c r="I549" s="1895"/>
      <c r="J549" s="1895"/>
      <c r="K549" s="1895"/>
      <c r="L549" s="1895"/>
      <c r="M549" s="1895"/>
      <c r="N549" s="1895"/>
      <c r="O549" s="1895"/>
      <c r="P549" s="1895"/>
      <c r="Q549" s="1895"/>
      <c r="R549" s="1895"/>
      <c r="S549" s="1895"/>
      <c r="T549" s="1895"/>
      <c r="U549" s="1895"/>
      <c r="V549" s="1895"/>
      <c r="W549" s="1895"/>
      <c r="X549" s="1895"/>
      <c r="Y549" s="1895"/>
      <c r="Z549" s="1895"/>
      <c r="AA549" s="1895"/>
    </row>
    <row r="550" spans="1:27" ht="15.75" customHeight="1">
      <c r="A550" s="1895"/>
      <c r="B550" s="1895"/>
      <c r="C550" s="1895"/>
      <c r="D550" s="1895"/>
      <c r="E550" s="1895"/>
      <c r="F550" s="1895"/>
      <c r="G550" s="1895"/>
      <c r="H550" s="1895"/>
      <c r="I550" s="1895"/>
      <c r="J550" s="1895"/>
      <c r="K550" s="1895"/>
      <c r="L550" s="1895"/>
      <c r="M550" s="1895"/>
      <c r="N550" s="1895"/>
      <c r="O550" s="1895"/>
      <c r="P550" s="1895"/>
      <c r="Q550" s="1895"/>
      <c r="R550" s="1895"/>
      <c r="S550" s="1895"/>
      <c r="T550" s="1895"/>
      <c r="U550" s="1895"/>
      <c r="V550" s="1895"/>
      <c r="W550" s="1895"/>
      <c r="X550" s="1895"/>
      <c r="Y550" s="1895"/>
      <c r="Z550" s="1895"/>
      <c r="AA550" s="1895"/>
    </row>
    <row r="551" spans="1:27" ht="15.75" customHeight="1">
      <c r="A551" s="1895"/>
      <c r="B551" s="1895"/>
      <c r="C551" s="1895"/>
      <c r="D551" s="1895"/>
      <c r="E551" s="1895"/>
      <c r="F551" s="1895"/>
      <c r="G551" s="1895"/>
      <c r="H551" s="1895"/>
      <c r="I551" s="1895"/>
      <c r="J551" s="1895"/>
      <c r="K551" s="1895"/>
      <c r="L551" s="1895"/>
      <c r="M551" s="1895"/>
      <c r="N551" s="1895"/>
      <c r="O551" s="1895"/>
      <c r="P551" s="1895"/>
      <c r="Q551" s="1895"/>
      <c r="R551" s="1895"/>
      <c r="S551" s="1895"/>
      <c r="T551" s="1895"/>
      <c r="U551" s="1895"/>
      <c r="V551" s="1895"/>
      <c r="W551" s="1895"/>
      <c r="X551" s="1895"/>
      <c r="Y551" s="1895"/>
      <c r="Z551" s="1895"/>
      <c r="AA551" s="1895"/>
    </row>
    <row r="552" spans="1:27" ht="15.75" customHeight="1">
      <c r="A552" s="1895"/>
      <c r="B552" s="1895"/>
      <c r="C552" s="1895"/>
      <c r="D552" s="1895"/>
      <c r="E552" s="1895"/>
      <c r="F552" s="1895"/>
      <c r="G552" s="1895"/>
      <c r="H552" s="1895"/>
      <c r="I552" s="1895"/>
      <c r="J552" s="1895"/>
      <c r="K552" s="1895"/>
      <c r="L552" s="1895"/>
      <c r="M552" s="1895"/>
      <c r="N552" s="1895"/>
      <c r="O552" s="1895"/>
      <c r="P552" s="1895"/>
      <c r="Q552" s="1895"/>
      <c r="R552" s="1895"/>
      <c r="S552" s="1895"/>
      <c r="T552" s="1895"/>
      <c r="U552" s="1895"/>
      <c r="V552" s="1895"/>
      <c r="W552" s="1895"/>
      <c r="X552" s="1895"/>
      <c r="Y552" s="1895"/>
      <c r="Z552" s="1895"/>
      <c r="AA552" s="1895"/>
    </row>
    <row r="553" spans="1:27" ht="15.75" customHeight="1">
      <c r="A553" s="1895"/>
      <c r="B553" s="1895"/>
      <c r="C553" s="1895"/>
      <c r="D553" s="1895"/>
      <c r="E553" s="1895"/>
      <c r="F553" s="1895"/>
      <c r="G553" s="1895"/>
      <c r="H553" s="1895"/>
      <c r="I553" s="1895"/>
      <c r="J553" s="1895"/>
      <c r="K553" s="1895"/>
      <c r="L553" s="1895"/>
      <c r="M553" s="1895"/>
      <c r="N553" s="1895"/>
      <c r="O553" s="1895"/>
      <c r="P553" s="1895"/>
      <c r="Q553" s="1895"/>
      <c r="R553" s="1895"/>
      <c r="S553" s="1895"/>
      <c r="T553" s="1895"/>
      <c r="U553" s="1895"/>
      <c r="V553" s="1895"/>
      <c r="W553" s="1895"/>
      <c r="X553" s="1895"/>
      <c r="Y553" s="1895"/>
      <c r="Z553" s="1895"/>
      <c r="AA553" s="1895"/>
    </row>
    <row r="554" spans="1:27" ht="15.75" customHeight="1">
      <c r="A554" s="1895"/>
      <c r="B554" s="1895"/>
      <c r="C554" s="1895"/>
      <c r="D554" s="1895"/>
      <c r="E554" s="1895"/>
      <c r="F554" s="1895"/>
      <c r="G554" s="1895"/>
      <c r="H554" s="1895"/>
      <c r="I554" s="1895"/>
      <c r="J554" s="1895"/>
      <c r="K554" s="1895"/>
      <c r="L554" s="1895"/>
      <c r="M554" s="1895"/>
      <c r="N554" s="1895"/>
      <c r="O554" s="1895"/>
      <c r="P554" s="1895"/>
      <c r="Q554" s="1895"/>
      <c r="R554" s="1895"/>
      <c r="S554" s="1895"/>
      <c r="T554" s="1895"/>
      <c r="U554" s="1895"/>
      <c r="V554" s="1895"/>
      <c r="W554" s="1895"/>
      <c r="X554" s="1895"/>
      <c r="Y554" s="1895"/>
      <c r="Z554" s="1895"/>
      <c r="AA554" s="1895"/>
    </row>
    <row r="555" spans="1:27" ht="15.75" customHeight="1">
      <c r="A555" s="1895"/>
      <c r="B555" s="1895"/>
      <c r="C555" s="1895"/>
      <c r="D555" s="1895"/>
      <c r="E555" s="1895"/>
      <c r="F555" s="1895"/>
      <c r="G555" s="1895"/>
      <c r="H555" s="1895"/>
      <c r="I555" s="1895"/>
      <c r="J555" s="1895"/>
      <c r="K555" s="1895"/>
      <c r="L555" s="1895"/>
      <c r="M555" s="1895"/>
      <c r="N555" s="1895"/>
      <c r="O555" s="1895"/>
      <c r="P555" s="1895"/>
      <c r="Q555" s="1895"/>
      <c r="R555" s="1895"/>
      <c r="S555" s="1895"/>
      <c r="T555" s="1895"/>
      <c r="U555" s="1895"/>
      <c r="V555" s="1895"/>
      <c r="W555" s="1895"/>
      <c r="X555" s="1895"/>
      <c r="Y555" s="1895"/>
      <c r="Z555" s="1895"/>
      <c r="AA555" s="1895"/>
    </row>
    <row r="556" spans="1:27" ht="15.75" customHeight="1">
      <c r="A556" s="1895"/>
      <c r="B556" s="1895"/>
      <c r="C556" s="1895"/>
      <c r="D556" s="1895"/>
      <c r="E556" s="1895"/>
      <c r="F556" s="1895"/>
      <c r="G556" s="1895"/>
      <c r="H556" s="1895"/>
      <c r="I556" s="1895"/>
      <c r="J556" s="1895"/>
      <c r="K556" s="1895"/>
      <c r="L556" s="1895"/>
      <c r="M556" s="1895"/>
      <c r="N556" s="1895"/>
      <c r="O556" s="1895"/>
      <c r="P556" s="1895"/>
      <c r="Q556" s="1895"/>
      <c r="R556" s="1895"/>
      <c r="S556" s="1895"/>
      <c r="T556" s="1895"/>
      <c r="U556" s="1895"/>
      <c r="V556" s="1895"/>
      <c r="W556" s="1895"/>
      <c r="X556" s="1895"/>
      <c r="Y556" s="1895"/>
      <c r="Z556" s="1895"/>
      <c r="AA556" s="1895"/>
    </row>
    <row r="557" spans="1:27" ht="15.75" customHeight="1">
      <c r="A557" s="1895"/>
      <c r="B557" s="1895"/>
      <c r="C557" s="1895"/>
      <c r="D557" s="1895"/>
      <c r="E557" s="1895"/>
      <c r="F557" s="1895"/>
      <c r="G557" s="1895"/>
      <c r="H557" s="1895"/>
      <c r="I557" s="1895"/>
      <c r="J557" s="1895"/>
      <c r="K557" s="1895"/>
      <c r="L557" s="1895"/>
      <c r="M557" s="1895"/>
      <c r="N557" s="1895"/>
      <c r="O557" s="1895"/>
      <c r="P557" s="1895"/>
      <c r="Q557" s="1895"/>
      <c r="R557" s="1895"/>
      <c r="S557" s="1895"/>
      <c r="T557" s="1895"/>
      <c r="U557" s="1895"/>
      <c r="V557" s="1895"/>
      <c r="W557" s="1895"/>
      <c r="X557" s="1895"/>
      <c r="Y557" s="1895"/>
      <c r="Z557" s="1895"/>
      <c r="AA557" s="1895"/>
    </row>
    <row r="558" spans="1:27" ht="15.75" customHeight="1">
      <c r="A558" s="1895"/>
      <c r="B558" s="1895"/>
      <c r="C558" s="1895"/>
      <c r="D558" s="1895"/>
      <c r="E558" s="1895"/>
      <c r="F558" s="1895"/>
      <c r="G558" s="1895"/>
      <c r="H558" s="1895"/>
      <c r="I558" s="1895"/>
      <c r="J558" s="1895"/>
      <c r="K558" s="1895"/>
      <c r="L558" s="1895"/>
      <c r="M558" s="1895"/>
      <c r="N558" s="1895"/>
      <c r="O558" s="1895"/>
      <c r="P558" s="1895"/>
      <c r="Q558" s="1895"/>
      <c r="R558" s="1895"/>
      <c r="S558" s="1895"/>
      <c r="T558" s="1895"/>
      <c r="U558" s="1895"/>
      <c r="V558" s="1895"/>
      <c r="W558" s="1895"/>
      <c r="X558" s="1895"/>
      <c r="Y558" s="1895"/>
      <c r="Z558" s="1895"/>
      <c r="AA558" s="1895"/>
    </row>
    <row r="559" spans="1:27" ht="15.75" customHeight="1">
      <c r="A559" s="1895"/>
      <c r="B559" s="1895"/>
      <c r="C559" s="1895"/>
      <c r="D559" s="1895"/>
      <c r="E559" s="1895"/>
      <c r="F559" s="1895"/>
      <c r="G559" s="1895"/>
      <c r="H559" s="1895"/>
      <c r="I559" s="1895"/>
      <c r="J559" s="1895"/>
      <c r="K559" s="1895"/>
      <c r="L559" s="1895"/>
      <c r="M559" s="1895"/>
      <c r="N559" s="1895"/>
      <c r="O559" s="1895"/>
      <c r="P559" s="1895"/>
      <c r="Q559" s="1895"/>
      <c r="R559" s="1895"/>
      <c r="S559" s="1895"/>
      <c r="T559" s="1895"/>
      <c r="U559" s="1895"/>
      <c r="V559" s="1895"/>
      <c r="W559" s="1895"/>
      <c r="X559" s="1895"/>
      <c r="Y559" s="1895"/>
      <c r="Z559" s="1895"/>
      <c r="AA559" s="1895"/>
    </row>
    <row r="560" spans="1:27" ht="15.75" customHeight="1">
      <c r="A560" s="1895"/>
      <c r="B560" s="1895"/>
      <c r="C560" s="1895"/>
      <c r="D560" s="1895"/>
      <c r="E560" s="1895"/>
      <c r="F560" s="1895"/>
      <c r="G560" s="1895"/>
      <c r="H560" s="1895"/>
      <c r="I560" s="1895"/>
      <c r="J560" s="1895"/>
      <c r="K560" s="1895"/>
      <c r="L560" s="1895"/>
      <c r="M560" s="1895"/>
      <c r="N560" s="1895"/>
      <c r="O560" s="1895"/>
      <c r="P560" s="1895"/>
      <c r="Q560" s="1895"/>
      <c r="R560" s="1895"/>
      <c r="S560" s="1895"/>
      <c r="T560" s="1895"/>
      <c r="U560" s="1895"/>
      <c r="V560" s="1895"/>
      <c r="W560" s="1895"/>
      <c r="X560" s="1895"/>
      <c r="Y560" s="1895"/>
      <c r="Z560" s="1895"/>
      <c r="AA560" s="1895"/>
    </row>
    <row r="561" spans="1:27" ht="15.75" customHeight="1">
      <c r="A561" s="1895"/>
      <c r="B561" s="1895"/>
      <c r="C561" s="1895"/>
      <c r="D561" s="1895"/>
      <c r="E561" s="1895"/>
      <c r="F561" s="1895"/>
      <c r="G561" s="1895"/>
      <c r="H561" s="1895"/>
      <c r="I561" s="1895"/>
      <c r="J561" s="1895"/>
      <c r="K561" s="1895"/>
      <c r="L561" s="1895"/>
      <c r="M561" s="1895"/>
      <c r="N561" s="1895"/>
      <c r="O561" s="1895"/>
      <c r="P561" s="1895"/>
      <c r="Q561" s="1895"/>
      <c r="R561" s="1895"/>
      <c r="S561" s="1895"/>
      <c r="T561" s="1895"/>
      <c r="U561" s="1895"/>
      <c r="V561" s="1895"/>
      <c r="W561" s="1895"/>
      <c r="X561" s="1895"/>
      <c r="Y561" s="1895"/>
      <c r="Z561" s="1895"/>
      <c r="AA561" s="1895"/>
    </row>
    <row r="562" spans="1:27" ht="15.75" customHeight="1">
      <c r="A562" s="1895"/>
      <c r="B562" s="1895"/>
      <c r="C562" s="1895"/>
      <c r="D562" s="1895"/>
      <c r="E562" s="1895"/>
      <c r="F562" s="1895"/>
      <c r="G562" s="1895"/>
      <c r="H562" s="1895"/>
      <c r="I562" s="1895"/>
      <c r="J562" s="1895"/>
      <c r="K562" s="1895"/>
      <c r="L562" s="1895"/>
      <c r="M562" s="1895"/>
      <c r="N562" s="1895"/>
      <c r="O562" s="1895"/>
      <c r="P562" s="1895"/>
      <c r="Q562" s="1895"/>
      <c r="R562" s="1895"/>
      <c r="S562" s="1895"/>
      <c r="T562" s="1895"/>
      <c r="U562" s="1895"/>
      <c r="V562" s="1895"/>
      <c r="W562" s="1895"/>
      <c r="X562" s="1895"/>
      <c r="Y562" s="1895"/>
      <c r="Z562" s="1895"/>
      <c r="AA562" s="1895"/>
    </row>
    <row r="563" spans="1:27" ht="15.75" customHeight="1">
      <c r="A563" s="1895"/>
      <c r="B563" s="1895"/>
      <c r="C563" s="1895"/>
      <c r="D563" s="1895"/>
      <c r="E563" s="1895"/>
      <c r="F563" s="1895"/>
      <c r="G563" s="1895"/>
      <c r="H563" s="1895"/>
      <c r="I563" s="1895"/>
      <c r="J563" s="1895"/>
      <c r="K563" s="1895"/>
      <c r="L563" s="1895"/>
      <c r="M563" s="1895"/>
      <c r="N563" s="1895"/>
      <c r="O563" s="1895"/>
      <c r="P563" s="1895"/>
      <c r="Q563" s="1895"/>
      <c r="R563" s="1895"/>
      <c r="S563" s="1895"/>
      <c r="T563" s="1895"/>
      <c r="U563" s="1895"/>
      <c r="V563" s="1895"/>
      <c r="W563" s="1895"/>
      <c r="X563" s="1895"/>
      <c r="Y563" s="1895"/>
      <c r="Z563" s="1895"/>
      <c r="AA563" s="1895"/>
    </row>
    <row r="564" spans="1:27" ht="15.75" customHeight="1">
      <c r="A564" s="1895"/>
      <c r="B564" s="1895"/>
      <c r="C564" s="1895"/>
      <c r="D564" s="1895"/>
      <c r="E564" s="1895"/>
      <c r="F564" s="1895"/>
      <c r="G564" s="1895"/>
      <c r="H564" s="1895"/>
      <c r="I564" s="1895"/>
      <c r="J564" s="1895"/>
      <c r="K564" s="1895"/>
      <c r="L564" s="1895"/>
      <c r="M564" s="1895"/>
      <c r="N564" s="1895"/>
      <c r="O564" s="1895"/>
      <c r="P564" s="1895"/>
      <c r="Q564" s="1895"/>
      <c r="R564" s="1895"/>
      <c r="S564" s="1895"/>
      <c r="T564" s="1895"/>
      <c r="U564" s="1895"/>
      <c r="V564" s="1895"/>
      <c r="W564" s="1895"/>
      <c r="X564" s="1895"/>
      <c r="Y564" s="1895"/>
      <c r="Z564" s="1895"/>
      <c r="AA564" s="1895"/>
    </row>
    <row r="565" spans="1:27" ht="15.75" customHeight="1">
      <c r="A565" s="1895"/>
      <c r="B565" s="1895"/>
      <c r="C565" s="1895"/>
      <c r="D565" s="1895"/>
      <c r="E565" s="1895"/>
      <c r="F565" s="1895"/>
      <c r="G565" s="1895"/>
      <c r="H565" s="1895"/>
      <c r="I565" s="1895"/>
      <c r="J565" s="1895"/>
      <c r="K565" s="1895"/>
      <c r="L565" s="1895"/>
      <c r="M565" s="1895"/>
      <c r="N565" s="1895"/>
      <c r="O565" s="1895"/>
      <c r="P565" s="1895"/>
      <c r="Q565" s="1895"/>
      <c r="R565" s="1895"/>
      <c r="S565" s="1895"/>
      <c r="T565" s="1895"/>
      <c r="U565" s="1895"/>
      <c r="V565" s="1895"/>
      <c r="W565" s="1895"/>
      <c r="X565" s="1895"/>
      <c r="Y565" s="1895"/>
      <c r="Z565" s="1895"/>
      <c r="AA565" s="1895"/>
    </row>
    <row r="566" spans="1:27" ht="15.75" customHeight="1">
      <c r="A566" s="1895"/>
      <c r="B566" s="1895"/>
      <c r="C566" s="1895"/>
      <c r="D566" s="1895"/>
      <c r="E566" s="1895"/>
      <c r="F566" s="1895"/>
      <c r="G566" s="1895"/>
      <c r="H566" s="1895"/>
      <c r="I566" s="1895"/>
      <c r="J566" s="1895"/>
      <c r="K566" s="1895"/>
      <c r="L566" s="1895"/>
      <c r="M566" s="1895"/>
      <c r="N566" s="1895"/>
      <c r="O566" s="1895"/>
      <c r="P566" s="1895"/>
      <c r="Q566" s="1895"/>
      <c r="R566" s="1895"/>
      <c r="S566" s="1895"/>
      <c r="T566" s="1895"/>
      <c r="U566" s="1895"/>
      <c r="V566" s="1895"/>
      <c r="W566" s="1895"/>
      <c r="X566" s="1895"/>
      <c r="Y566" s="1895"/>
      <c r="Z566" s="1895"/>
      <c r="AA566" s="1895"/>
    </row>
    <row r="567" spans="1:27" ht="15.75" customHeight="1">
      <c r="A567" s="1895"/>
      <c r="B567" s="1895"/>
      <c r="C567" s="1895"/>
      <c r="D567" s="1895"/>
      <c r="E567" s="1895"/>
      <c r="F567" s="1895"/>
      <c r="G567" s="1895"/>
      <c r="H567" s="1895"/>
      <c r="I567" s="1895"/>
      <c r="J567" s="1895"/>
      <c r="K567" s="1895"/>
      <c r="L567" s="1895"/>
      <c r="M567" s="1895"/>
      <c r="N567" s="1895"/>
      <c r="O567" s="1895"/>
      <c r="P567" s="1895"/>
      <c r="Q567" s="1895"/>
      <c r="R567" s="1895"/>
      <c r="S567" s="1895"/>
      <c r="T567" s="1895"/>
      <c r="U567" s="1895"/>
      <c r="V567" s="1895"/>
      <c r="W567" s="1895"/>
      <c r="X567" s="1895"/>
      <c r="Y567" s="1895"/>
      <c r="Z567" s="1895"/>
      <c r="AA567" s="1895"/>
    </row>
    <row r="568" spans="1:27" ht="15.75" customHeight="1">
      <c r="A568" s="1895"/>
      <c r="B568" s="1895"/>
      <c r="C568" s="1895"/>
      <c r="D568" s="1895"/>
      <c r="E568" s="1895"/>
      <c r="F568" s="1895"/>
      <c r="G568" s="1895"/>
      <c r="H568" s="1895"/>
      <c r="I568" s="1895"/>
      <c r="J568" s="1895"/>
      <c r="K568" s="1895"/>
      <c r="L568" s="1895"/>
      <c r="M568" s="1895"/>
      <c r="N568" s="1895"/>
      <c r="O568" s="1895"/>
      <c r="P568" s="1895"/>
      <c r="Q568" s="1895"/>
      <c r="R568" s="1895"/>
      <c r="S568" s="1895"/>
      <c r="T568" s="1895"/>
      <c r="U568" s="1895"/>
      <c r="V568" s="1895"/>
      <c r="W568" s="1895"/>
      <c r="X568" s="1895"/>
      <c r="Y568" s="1895"/>
      <c r="Z568" s="1895"/>
      <c r="AA568" s="1895"/>
    </row>
    <row r="569" spans="1:27" ht="15.75" customHeight="1">
      <c r="A569" s="1895"/>
      <c r="B569" s="1895"/>
      <c r="C569" s="1895"/>
      <c r="D569" s="1895"/>
      <c r="E569" s="1895"/>
      <c r="F569" s="1895"/>
      <c r="G569" s="1895"/>
      <c r="H569" s="1895"/>
      <c r="I569" s="1895"/>
      <c r="J569" s="1895"/>
      <c r="K569" s="1895"/>
      <c r="L569" s="1895"/>
      <c r="M569" s="1895"/>
      <c r="N569" s="1895"/>
      <c r="O569" s="1895"/>
      <c r="P569" s="1895"/>
      <c r="Q569" s="1895"/>
      <c r="R569" s="1895"/>
      <c r="S569" s="1895"/>
      <c r="T569" s="1895"/>
      <c r="U569" s="1895"/>
      <c r="V569" s="1895"/>
      <c r="W569" s="1895"/>
      <c r="X569" s="1895"/>
      <c r="Y569" s="1895"/>
      <c r="Z569" s="1895"/>
      <c r="AA569" s="1895"/>
    </row>
    <row r="570" spans="1:27" ht="15.75" customHeight="1">
      <c r="A570" s="1895"/>
      <c r="B570" s="1895"/>
      <c r="C570" s="1895"/>
      <c r="D570" s="1895"/>
      <c r="E570" s="1895"/>
      <c r="F570" s="1895"/>
      <c r="G570" s="1895"/>
      <c r="H570" s="1895"/>
      <c r="I570" s="1895"/>
      <c r="J570" s="1895"/>
      <c r="K570" s="1895"/>
      <c r="L570" s="1895"/>
      <c r="M570" s="1895"/>
      <c r="N570" s="1895"/>
      <c r="O570" s="1895"/>
      <c r="P570" s="1895"/>
      <c r="Q570" s="1895"/>
      <c r="R570" s="1895"/>
      <c r="S570" s="1895"/>
      <c r="T570" s="1895"/>
      <c r="U570" s="1895"/>
      <c r="V570" s="1895"/>
      <c r="W570" s="1895"/>
      <c r="X570" s="1895"/>
      <c r="Y570" s="1895"/>
      <c r="Z570" s="1895"/>
      <c r="AA570" s="1895"/>
    </row>
    <row r="571" spans="1:27" ht="15.75" customHeight="1">
      <c r="A571" s="1895"/>
      <c r="B571" s="1895"/>
      <c r="C571" s="1895"/>
      <c r="D571" s="1895"/>
      <c r="E571" s="1895"/>
      <c r="F571" s="1895"/>
      <c r="G571" s="1895"/>
      <c r="H571" s="1895"/>
      <c r="I571" s="1895"/>
      <c r="J571" s="1895"/>
      <c r="K571" s="1895"/>
      <c r="L571" s="1895"/>
      <c r="M571" s="1895"/>
      <c r="N571" s="1895"/>
      <c r="O571" s="1895"/>
      <c r="P571" s="1895"/>
      <c r="Q571" s="1895"/>
      <c r="R571" s="1895"/>
      <c r="S571" s="1895"/>
      <c r="T571" s="1895"/>
      <c r="U571" s="1895"/>
      <c r="V571" s="1895"/>
      <c r="W571" s="1895"/>
      <c r="X571" s="1895"/>
      <c r="Y571" s="1895"/>
      <c r="Z571" s="1895"/>
      <c r="AA571" s="1895"/>
    </row>
    <row r="572" spans="1:27" ht="15.75" customHeight="1">
      <c r="A572" s="1895"/>
      <c r="B572" s="1895"/>
      <c r="C572" s="1895"/>
      <c r="D572" s="1895"/>
      <c r="E572" s="1895"/>
      <c r="F572" s="1895"/>
      <c r="G572" s="1895"/>
      <c r="H572" s="1895"/>
      <c r="I572" s="1895"/>
      <c r="J572" s="1895"/>
      <c r="K572" s="1895"/>
      <c r="L572" s="1895"/>
      <c r="M572" s="1895"/>
      <c r="N572" s="1895"/>
      <c r="O572" s="1895"/>
      <c r="P572" s="1895"/>
      <c r="Q572" s="1895"/>
      <c r="R572" s="1895"/>
      <c r="S572" s="1895"/>
      <c r="T572" s="1895"/>
      <c r="U572" s="1895"/>
      <c r="V572" s="1895"/>
      <c r="W572" s="1895"/>
      <c r="X572" s="1895"/>
      <c r="Y572" s="1895"/>
      <c r="Z572" s="1895"/>
      <c r="AA572" s="1895"/>
    </row>
    <row r="573" spans="1:27" ht="15.75" customHeight="1">
      <c r="A573" s="1895"/>
      <c r="B573" s="1895"/>
      <c r="C573" s="1895"/>
      <c r="D573" s="1895"/>
      <c r="E573" s="1895"/>
      <c r="F573" s="1895"/>
      <c r="G573" s="1895"/>
      <c r="H573" s="1895"/>
      <c r="I573" s="1895"/>
      <c r="J573" s="1895"/>
      <c r="K573" s="1895"/>
      <c r="L573" s="1895"/>
      <c r="M573" s="1895"/>
      <c r="N573" s="1895"/>
      <c r="O573" s="1895"/>
      <c r="P573" s="1895"/>
      <c r="Q573" s="1895"/>
      <c r="R573" s="1895"/>
      <c r="S573" s="1895"/>
      <c r="T573" s="1895"/>
      <c r="U573" s="1895"/>
      <c r="V573" s="1895"/>
      <c r="W573" s="1895"/>
      <c r="X573" s="1895"/>
      <c r="Y573" s="1895"/>
      <c r="Z573" s="1895"/>
      <c r="AA573" s="1895"/>
    </row>
    <row r="574" spans="1:27" ht="15.75" customHeight="1">
      <c r="A574" s="1895"/>
      <c r="B574" s="1895"/>
      <c r="C574" s="1895"/>
      <c r="D574" s="1895"/>
      <c r="E574" s="1895"/>
      <c r="F574" s="1895"/>
      <c r="G574" s="1895"/>
      <c r="H574" s="1895"/>
      <c r="I574" s="1895"/>
      <c r="J574" s="1895"/>
      <c r="K574" s="1895"/>
      <c r="L574" s="1895"/>
      <c r="M574" s="1895"/>
      <c r="N574" s="1895"/>
      <c r="O574" s="1895"/>
      <c r="P574" s="1895"/>
      <c r="Q574" s="1895"/>
      <c r="R574" s="1895"/>
      <c r="S574" s="1895"/>
      <c r="T574" s="1895"/>
      <c r="U574" s="1895"/>
      <c r="V574" s="1895"/>
      <c r="W574" s="1895"/>
      <c r="X574" s="1895"/>
      <c r="Y574" s="1895"/>
      <c r="Z574" s="1895"/>
      <c r="AA574" s="1895"/>
    </row>
    <row r="575" spans="1:27" ht="15.75" customHeight="1">
      <c r="A575" s="1895"/>
      <c r="B575" s="1895"/>
      <c r="C575" s="1895"/>
      <c r="D575" s="1895"/>
      <c r="E575" s="1895"/>
      <c r="F575" s="1895"/>
      <c r="G575" s="1895"/>
      <c r="H575" s="1895"/>
      <c r="I575" s="1895"/>
      <c r="J575" s="1895"/>
      <c r="K575" s="1895"/>
      <c r="L575" s="1895"/>
      <c r="M575" s="1895"/>
      <c r="N575" s="1895"/>
      <c r="O575" s="1895"/>
      <c r="P575" s="1895"/>
      <c r="Q575" s="1895"/>
      <c r="R575" s="1895"/>
      <c r="S575" s="1895"/>
      <c r="T575" s="1895"/>
      <c r="U575" s="1895"/>
      <c r="V575" s="1895"/>
      <c r="W575" s="1895"/>
      <c r="X575" s="1895"/>
      <c r="Y575" s="1895"/>
      <c r="Z575" s="1895"/>
      <c r="AA575" s="1895"/>
    </row>
    <row r="576" spans="1:27" ht="15.75" customHeight="1">
      <c r="A576" s="1895"/>
      <c r="B576" s="1895"/>
      <c r="C576" s="1895"/>
      <c r="D576" s="1895"/>
      <c r="E576" s="1895"/>
      <c r="F576" s="1895"/>
      <c r="G576" s="1895"/>
      <c r="H576" s="1895"/>
      <c r="I576" s="1895"/>
      <c r="J576" s="1895"/>
      <c r="K576" s="1895"/>
      <c r="L576" s="1895"/>
      <c r="M576" s="1895"/>
      <c r="N576" s="1895"/>
      <c r="O576" s="1895"/>
      <c r="P576" s="1895"/>
      <c r="Q576" s="1895"/>
      <c r="R576" s="1895"/>
      <c r="S576" s="1895"/>
      <c r="T576" s="1895"/>
      <c r="U576" s="1895"/>
      <c r="V576" s="1895"/>
      <c r="W576" s="1895"/>
      <c r="X576" s="1895"/>
      <c r="Y576" s="1895"/>
      <c r="Z576" s="1895"/>
      <c r="AA576" s="1895"/>
    </row>
    <row r="577" spans="1:27" ht="15.75" customHeight="1">
      <c r="A577" s="1895"/>
      <c r="B577" s="1895"/>
      <c r="C577" s="1895"/>
      <c r="D577" s="1895"/>
      <c r="E577" s="1895"/>
      <c r="F577" s="1895"/>
      <c r="G577" s="1895"/>
      <c r="H577" s="1895"/>
      <c r="I577" s="1895"/>
      <c r="J577" s="1895"/>
      <c r="K577" s="1895"/>
      <c r="L577" s="1895"/>
      <c r="M577" s="1895"/>
      <c r="N577" s="1895"/>
      <c r="O577" s="1895"/>
      <c r="P577" s="1895"/>
      <c r="Q577" s="1895"/>
      <c r="R577" s="1895"/>
      <c r="S577" s="1895"/>
      <c r="T577" s="1895"/>
      <c r="U577" s="1895"/>
      <c r="V577" s="1895"/>
      <c r="W577" s="1895"/>
      <c r="X577" s="1895"/>
      <c r="Y577" s="1895"/>
      <c r="Z577" s="1895"/>
      <c r="AA577" s="1895"/>
    </row>
    <row r="578" spans="1:27" ht="15.75" customHeight="1">
      <c r="A578" s="1895"/>
      <c r="B578" s="1895"/>
      <c r="C578" s="1895"/>
      <c r="D578" s="1895"/>
      <c r="E578" s="1895"/>
      <c r="F578" s="1895"/>
      <c r="G578" s="1895"/>
      <c r="H578" s="1895"/>
      <c r="I578" s="1895"/>
      <c r="J578" s="1895"/>
      <c r="K578" s="1895"/>
      <c r="L578" s="1895"/>
      <c r="M578" s="1895"/>
      <c r="N578" s="1895"/>
      <c r="O578" s="1895"/>
      <c r="P578" s="1895"/>
      <c r="Q578" s="1895"/>
      <c r="R578" s="1895"/>
      <c r="S578" s="1895"/>
      <c r="T578" s="1895"/>
      <c r="U578" s="1895"/>
      <c r="V578" s="1895"/>
      <c r="W578" s="1895"/>
      <c r="X578" s="1895"/>
      <c r="Y578" s="1895"/>
      <c r="Z578" s="1895"/>
      <c r="AA578" s="1895"/>
    </row>
    <row r="579" spans="1:27" ht="15.75" customHeight="1">
      <c r="A579" s="1895"/>
      <c r="B579" s="1895"/>
      <c r="C579" s="1895"/>
      <c r="D579" s="1895"/>
      <c r="E579" s="1895"/>
      <c r="F579" s="1895"/>
      <c r="G579" s="1895"/>
      <c r="H579" s="1895"/>
      <c r="I579" s="1895"/>
      <c r="J579" s="1895"/>
      <c r="K579" s="1895"/>
      <c r="L579" s="1895"/>
      <c r="M579" s="1895"/>
      <c r="N579" s="1895"/>
      <c r="O579" s="1895"/>
      <c r="P579" s="1895"/>
      <c r="Q579" s="1895"/>
      <c r="R579" s="1895"/>
      <c r="S579" s="1895"/>
      <c r="T579" s="1895"/>
      <c r="U579" s="1895"/>
      <c r="V579" s="1895"/>
      <c r="W579" s="1895"/>
      <c r="X579" s="1895"/>
      <c r="Y579" s="1895"/>
      <c r="Z579" s="1895"/>
      <c r="AA579" s="1895"/>
    </row>
    <row r="580" spans="1:27" ht="15.75" customHeight="1">
      <c r="A580" s="1895"/>
      <c r="B580" s="1895"/>
      <c r="C580" s="1895"/>
      <c r="D580" s="1895"/>
      <c r="E580" s="1895"/>
      <c r="F580" s="1895"/>
      <c r="G580" s="1895"/>
      <c r="H580" s="1895"/>
      <c r="I580" s="1895"/>
      <c r="J580" s="1895"/>
      <c r="K580" s="1895"/>
      <c r="L580" s="1895"/>
      <c r="M580" s="1895"/>
      <c r="N580" s="1895"/>
      <c r="O580" s="1895"/>
      <c r="P580" s="1895"/>
      <c r="Q580" s="1895"/>
      <c r="R580" s="1895"/>
      <c r="S580" s="1895"/>
      <c r="T580" s="1895"/>
      <c r="U580" s="1895"/>
      <c r="V580" s="1895"/>
      <c r="W580" s="1895"/>
      <c r="X580" s="1895"/>
      <c r="Y580" s="1895"/>
      <c r="Z580" s="1895"/>
      <c r="AA580" s="1895"/>
    </row>
    <row r="581" spans="1:27" ht="15.75" customHeight="1">
      <c r="A581" s="1895"/>
      <c r="B581" s="1895"/>
      <c r="C581" s="1895"/>
      <c r="D581" s="1895"/>
      <c r="E581" s="1895"/>
      <c r="F581" s="1895"/>
      <c r="G581" s="1895"/>
      <c r="H581" s="1895"/>
      <c r="I581" s="1895"/>
      <c r="J581" s="1895"/>
      <c r="K581" s="1895"/>
      <c r="L581" s="1895"/>
      <c r="M581" s="1895"/>
      <c r="N581" s="1895"/>
      <c r="O581" s="1895"/>
      <c r="P581" s="1895"/>
      <c r="Q581" s="1895"/>
      <c r="R581" s="1895"/>
      <c r="S581" s="1895"/>
      <c r="T581" s="1895"/>
      <c r="U581" s="1895"/>
      <c r="V581" s="1895"/>
      <c r="W581" s="1895"/>
      <c r="X581" s="1895"/>
      <c r="Y581" s="1895"/>
      <c r="Z581" s="1895"/>
      <c r="AA581" s="1895"/>
    </row>
    <row r="582" spans="1:27" ht="15.75" customHeight="1">
      <c r="A582" s="1895"/>
      <c r="B582" s="1895"/>
      <c r="C582" s="1895"/>
      <c r="D582" s="1895"/>
      <c r="E582" s="1895"/>
      <c r="F582" s="1895"/>
      <c r="G582" s="1895"/>
      <c r="H582" s="1895"/>
      <c r="I582" s="1895"/>
      <c r="J582" s="1895"/>
      <c r="K582" s="1895"/>
      <c r="L582" s="1895"/>
      <c r="M582" s="1895"/>
      <c r="N582" s="1895"/>
      <c r="O582" s="1895"/>
      <c r="P582" s="1895"/>
      <c r="Q582" s="1895"/>
      <c r="R582" s="1895"/>
      <c r="S582" s="1895"/>
      <c r="T582" s="1895"/>
      <c r="U582" s="1895"/>
      <c r="V582" s="1895"/>
      <c r="W582" s="1895"/>
      <c r="X582" s="1895"/>
      <c r="Y582" s="1895"/>
      <c r="Z582" s="1895"/>
      <c r="AA582" s="1895"/>
    </row>
    <row r="583" spans="1:27" ht="15.75" customHeight="1">
      <c r="A583" s="1895"/>
      <c r="B583" s="1895"/>
      <c r="C583" s="1895"/>
      <c r="D583" s="1895"/>
      <c r="E583" s="1895"/>
      <c r="F583" s="1895"/>
      <c r="G583" s="1895"/>
      <c r="H583" s="1895"/>
      <c r="I583" s="1895"/>
      <c r="J583" s="1895"/>
      <c r="K583" s="1895"/>
      <c r="L583" s="1895"/>
      <c r="M583" s="1895"/>
      <c r="N583" s="1895"/>
      <c r="O583" s="1895"/>
      <c r="P583" s="1895"/>
      <c r="Q583" s="1895"/>
      <c r="R583" s="1895"/>
      <c r="S583" s="1895"/>
      <c r="T583" s="1895"/>
      <c r="U583" s="1895"/>
      <c r="V583" s="1895"/>
      <c r="W583" s="1895"/>
      <c r="X583" s="1895"/>
      <c r="Y583" s="1895"/>
      <c r="Z583" s="1895"/>
      <c r="AA583" s="1895"/>
    </row>
    <row r="584" spans="1:27" ht="15.75" customHeight="1">
      <c r="A584" s="1895"/>
      <c r="B584" s="1895"/>
      <c r="C584" s="1895"/>
      <c r="D584" s="1895"/>
      <c r="E584" s="1895"/>
      <c r="F584" s="1895"/>
      <c r="G584" s="1895"/>
      <c r="H584" s="1895"/>
      <c r="I584" s="1895"/>
      <c r="J584" s="1895"/>
      <c r="K584" s="1895"/>
      <c r="L584" s="1895"/>
      <c r="M584" s="1895"/>
      <c r="N584" s="1895"/>
      <c r="O584" s="1895"/>
      <c r="P584" s="1895"/>
      <c r="Q584" s="1895"/>
      <c r="R584" s="1895"/>
      <c r="S584" s="1895"/>
      <c r="T584" s="1895"/>
      <c r="U584" s="1895"/>
      <c r="V584" s="1895"/>
      <c r="W584" s="1895"/>
      <c r="X584" s="1895"/>
      <c r="Y584" s="1895"/>
      <c r="Z584" s="1895"/>
      <c r="AA584" s="1895"/>
    </row>
    <row r="585" spans="1:27" ht="15.75" customHeight="1">
      <c r="A585" s="1895"/>
      <c r="B585" s="1895"/>
      <c r="C585" s="1895"/>
      <c r="D585" s="1895"/>
      <c r="E585" s="1895"/>
      <c r="F585" s="1895"/>
      <c r="G585" s="1895"/>
      <c r="H585" s="1895"/>
      <c r="I585" s="1895"/>
      <c r="J585" s="1895"/>
      <c r="K585" s="1895"/>
      <c r="L585" s="1895"/>
      <c r="M585" s="1895"/>
      <c r="N585" s="1895"/>
      <c r="O585" s="1895"/>
      <c r="P585" s="1895"/>
      <c r="Q585" s="1895"/>
      <c r="R585" s="1895"/>
      <c r="S585" s="1895"/>
      <c r="T585" s="1895"/>
      <c r="U585" s="1895"/>
      <c r="V585" s="1895"/>
      <c r="W585" s="1895"/>
      <c r="X585" s="1895"/>
      <c r="Y585" s="1895"/>
      <c r="Z585" s="1895"/>
      <c r="AA585" s="1895"/>
    </row>
    <row r="586" spans="1:27" ht="15.75" customHeight="1">
      <c r="A586" s="1895"/>
      <c r="B586" s="1895"/>
      <c r="C586" s="1895"/>
      <c r="D586" s="1895"/>
      <c r="E586" s="1895"/>
      <c r="F586" s="1895"/>
      <c r="G586" s="1895"/>
      <c r="H586" s="1895"/>
      <c r="I586" s="1895"/>
      <c r="J586" s="1895"/>
      <c r="K586" s="1895"/>
      <c r="L586" s="1895"/>
      <c r="M586" s="1895"/>
      <c r="N586" s="1895"/>
      <c r="O586" s="1895"/>
      <c r="P586" s="1895"/>
      <c r="Q586" s="1895"/>
      <c r="R586" s="1895"/>
      <c r="S586" s="1895"/>
      <c r="T586" s="1895"/>
      <c r="U586" s="1895"/>
      <c r="V586" s="1895"/>
      <c r="W586" s="1895"/>
      <c r="X586" s="1895"/>
      <c r="Y586" s="1895"/>
      <c r="Z586" s="1895"/>
      <c r="AA586" s="1895"/>
    </row>
    <row r="587" spans="1:27" ht="15.75" customHeight="1">
      <c r="A587" s="1895"/>
      <c r="B587" s="1895"/>
      <c r="C587" s="1895"/>
      <c r="D587" s="1895"/>
      <c r="E587" s="1895"/>
      <c r="F587" s="1895"/>
      <c r="G587" s="1895"/>
      <c r="H587" s="1895"/>
      <c r="I587" s="1895"/>
      <c r="J587" s="1895"/>
      <c r="K587" s="1895"/>
      <c r="L587" s="1895"/>
      <c r="M587" s="1895"/>
      <c r="N587" s="1895"/>
      <c r="O587" s="1895"/>
      <c r="P587" s="1895"/>
      <c r="Q587" s="1895"/>
      <c r="R587" s="1895"/>
      <c r="S587" s="1895"/>
      <c r="T587" s="1895"/>
      <c r="U587" s="1895"/>
      <c r="V587" s="1895"/>
      <c r="W587" s="1895"/>
      <c r="X587" s="1895"/>
      <c r="Y587" s="1895"/>
      <c r="Z587" s="1895"/>
      <c r="AA587" s="1895"/>
    </row>
    <row r="588" spans="1:27" ht="15.75" customHeight="1">
      <c r="A588" s="1895"/>
      <c r="B588" s="1895"/>
      <c r="C588" s="1895"/>
      <c r="D588" s="1895"/>
      <c r="E588" s="1895"/>
      <c r="F588" s="1895"/>
      <c r="G588" s="1895"/>
      <c r="H588" s="1895"/>
      <c r="I588" s="1895"/>
      <c r="J588" s="1895"/>
      <c r="K588" s="1895"/>
      <c r="L588" s="1895"/>
      <c r="M588" s="1895"/>
      <c r="N588" s="1895"/>
      <c r="O588" s="1895"/>
      <c r="P588" s="1895"/>
      <c r="Q588" s="1895"/>
      <c r="R588" s="1895"/>
      <c r="S588" s="1895"/>
      <c r="T588" s="1895"/>
      <c r="U588" s="1895"/>
      <c r="V588" s="1895"/>
      <c r="W588" s="1895"/>
      <c r="X588" s="1895"/>
      <c r="Y588" s="1895"/>
      <c r="Z588" s="1895"/>
      <c r="AA588" s="1895"/>
    </row>
    <row r="589" spans="1:27" ht="15.75" customHeight="1">
      <c r="A589" s="1895"/>
      <c r="B589" s="1895"/>
      <c r="C589" s="1895"/>
      <c r="D589" s="1895"/>
      <c r="E589" s="1895"/>
      <c r="F589" s="1895"/>
      <c r="G589" s="1895"/>
      <c r="H589" s="1895"/>
      <c r="I589" s="1895"/>
      <c r="J589" s="1895"/>
      <c r="K589" s="1895"/>
      <c r="L589" s="1895"/>
      <c r="M589" s="1895"/>
      <c r="N589" s="1895"/>
      <c r="O589" s="1895"/>
      <c r="P589" s="1895"/>
      <c r="Q589" s="1895"/>
      <c r="R589" s="1895"/>
      <c r="S589" s="1895"/>
      <c r="T589" s="1895"/>
      <c r="U589" s="1895"/>
      <c r="V589" s="1895"/>
      <c r="W589" s="1895"/>
      <c r="X589" s="1895"/>
      <c r="Y589" s="1895"/>
      <c r="Z589" s="1895"/>
      <c r="AA589" s="1895"/>
    </row>
    <row r="590" spans="1:27" ht="15.75" customHeight="1">
      <c r="A590" s="1895"/>
      <c r="B590" s="1895"/>
      <c r="C590" s="1895"/>
      <c r="D590" s="1895"/>
      <c r="E590" s="1895"/>
      <c r="F590" s="1895"/>
      <c r="G590" s="1895"/>
      <c r="H590" s="1895"/>
      <c r="I590" s="1895"/>
      <c r="J590" s="1895"/>
      <c r="K590" s="1895"/>
      <c r="L590" s="1895"/>
      <c r="M590" s="1895"/>
      <c r="N590" s="1895"/>
      <c r="O590" s="1895"/>
      <c r="P590" s="1895"/>
      <c r="Q590" s="1895"/>
      <c r="R590" s="1895"/>
      <c r="S590" s="1895"/>
      <c r="T590" s="1895"/>
      <c r="U590" s="1895"/>
      <c r="V590" s="1895"/>
      <c r="W590" s="1895"/>
      <c r="X590" s="1895"/>
      <c r="Y590" s="1895"/>
      <c r="Z590" s="1895"/>
      <c r="AA590" s="1895"/>
    </row>
    <row r="591" spans="1:27" ht="15.75" customHeight="1">
      <c r="A591" s="1895"/>
      <c r="B591" s="1895"/>
      <c r="C591" s="1895"/>
      <c r="D591" s="1895"/>
      <c r="E591" s="1895"/>
      <c r="F591" s="1895"/>
      <c r="G591" s="1895"/>
      <c r="H591" s="1895"/>
      <c r="I591" s="1895"/>
      <c r="J591" s="1895"/>
      <c r="K591" s="1895"/>
      <c r="L591" s="1895"/>
      <c r="M591" s="1895"/>
      <c r="N591" s="1895"/>
      <c r="O591" s="1895"/>
      <c r="P591" s="1895"/>
      <c r="Q591" s="1895"/>
      <c r="R591" s="1895"/>
      <c r="S591" s="1895"/>
      <c r="T591" s="1895"/>
      <c r="U591" s="1895"/>
      <c r="V591" s="1895"/>
      <c r="W591" s="1895"/>
      <c r="X591" s="1895"/>
      <c r="Y591" s="1895"/>
      <c r="Z591" s="1895"/>
      <c r="AA591" s="1895"/>
    </row>
    <row r="592" spans="1:27" ht="15.75" customHeight="1">
      <c r="A592" s="1895"/>
      <c r="B592" s="1895"/>
      <c r="C592" s="1895"/>
      <c r="D592" s="1895"/>
      <c r="E592" s="1895"/>
      <c r="F592" s="1895"/>
      <c r="G592" s="1895"/>
      <c r="H592" s="1895"/>
      <c r="I592" s="1895"/>
      <c r="J592" s="1895"/>
      <c r="K592" s="1895"/>
      <c r="L592" s="1895"/>
      <c r="M592" s="1895"/>
      <c r="N592" s="1895"/>
      <c r="O592" s="1895"/>
      <c r="P592" s="1895"/>
      <c r="Q592" s="1895"/>
      <c r="R592" s="1895"/>
      <c r="S592" s="1895"/>
      <c r="T592" s="1895"/>
      <c r="U592" s="1895"/>
      <c r="V592" s="1895"/>
      <c r="W592" s="1895"/>
      <c r="X592" s="1895"/>
      <c r="Y592" s="1895"/>
      <c r="Z592" s="1895"/>
      <c r="AA592" s="1895"/>
    </row>
    <row r="593" spans="1:27" ht="15.75" customHeight="1">
      <c r="A593" s="1895"/>
      <c r="B593" s="1895"/>
      <c r="C593" s="1895"/>
      <c r="D593" s="1895"/>
      <c r="E593" s="1895"/>
      <c r="F593" s="1895"/>
      <c r="G593" s="1895"/>
      <c r="H593" s="1895"/>
      <c r="I593" s="1895"/>
      <c r="J593" s="1895"/>
      <c r="K593" s="1895"/>
      <c r="L593" s="1895"/>
      <c r="M593" s="1895"/>
      <c r="N593" s="1895"/>
      <c r="O593" s="1895"/>
      <c r="P593" s="1895"/>
      <c r="Q593" s="1895"/>
      <c r="R593" s="1895"/>
      <c r="S593" s="1895"/>
      <c r="T593" s="1895"/>
      <c r="U593" s="1895"/>
      <c r="V593" s="1895"/>
      <c r="W593" s="1895"/>
      <c r="X593" s="1895"/>
      <c r="Y593" s="1895"/>
      <c r="Z593" s="1895"/>
      <c r="AA593" s="1895"/>
    </row>
    <row r="594" spans="1:27" ht="15.75" customHeight="1">
      <c r="A594" s="1895"/>
      <c r="B594" s="1895"/>
      <c r="C594" s="1895"/>
      <c r="D594" s="1895"/>
      <c r="E594" s="1895"/>
      <c r="F594" s="1895"/>
      <c r="G594" s="1895"/>
      <c r="H594" s="1895"/>
      <c r="I594" s="1895"/>
      <c r="J594" s="1895"/>
      <c r="K594" s="1895"/>
      <c r="L594" s="1895"/>
      <c r="M594" s="1895"/>
      <c r="N594" s="1895"/>
      <c r="O594" s="1895"/>
      <c r="P594" s="1895"/>
      <c r="Q594" s="1895"/>
      <c r="R594" s="1895"/>
      <c r="S594" s="1895"/>
      <c r="T594" s="1895"/>
      <c r="U594" s="1895"/>
      <c r="V594" s="1895"/>
      <c r="W594" s="1895"/>
      <c r="X594" s="1895"/>
      <c r="Y594" s="1895"/>
      <c r="Z594" s="1895"/>
      <c r="AA594" s="1895"/>
    </row>
    <row r="595" spans="1:27" ht="15.75" customHeight="1">
      <c r="A595" s="1895"/>
      <c r="B595" s="1895"/>
      <c r="C595" s="1895"/>
      <c r="D595" s="1895"/>
      <c r="E595" s="1895"/>
      <c r="F595" s="1895"/>
      <c r="G595" s="1895"/>
      <c r="H595" s="1895"/>
      <c r="I595" s="1895"/>
      <c r="J595" s="1895"/>
      <c r="K595" s="1895"/>
      <c r="L595" s="1895"/>
      <c r="M595" s="1895"/>
      <c r="N595" s="1895"/>
      <c r="O595" s="1895"/>
      <c r="P595" s="1895"/>
      <c r="Q595" s="1895"/>
      <c r="R595" s="1895"/>
      <c r="S595" s="1895"/>
      <c r="T595" s="1895"/>
      <c r="U595" s="1895"/>
      <c r="V595" s="1895"/>
      <c r="W595" s="1895"/>
      <c r="X595" s="1895"/>
      <c r="Y595" s="1895"/>
      <c r="Z595" s="1895"/>
      <c r="AA595" s="1895"/>
    </row>
    <row r="596" spans="1:27" ht="15.75" customHeight="1">
      <c r="A596" s="1895"/>
      <c r="B596" s="1895"/>
      <c r="C596" s="1895"/>
      <c r="D596" s="1895"/>
      <c r="E596" s="1895"/>
      <c r="F596" s="1895"/>
      <c r="G596" s="1895"/>
      <c r="H596" s="1895"/>
      <c r="I596" s="1895"/>
      <c r="J596" s="1895"/>
      <c r="K596" s="1895"/>
      <c r="L596" s="1895"/>
      <c r="M596" s="1895"/>
      <c r="N596" s="1895"/>
      <c r="O596" s="1895"/>
      <c r="P596" s="1895"/>
      <c r="Q596" s="1895"/>
      <c r="R596" s="1895"/>
      <c r="S596" s="1895"/>
      <c r="T596" s="1895"/>
      <c r="U596" s="1895"/>
      <c r="V596" s="1895"/>
      <c r="W596" s="1895"/>
      <c r="X596" s="1895"/>
      <c r="Y596" s="1895"/>
      <c r="Z596" s="1895"/>
      <c r="AA596" s="1895"/>
    </row>
    <row r="597" spans="1:27" ht="15.75" customHeight="1">
      <c r="A597" s="1895"/>
      <c r="B597" s="1895"/>
      <c r="C597" s="1895"/>
      <c r="D597" s="1895"/>
      <c r="E597" s="1895"/>
      <c r="F597" s="1895"/>
      <c r="G597" s="1895"/>
      <c r="H597" s="1895"/>
      <c r="I597" s="1895"/>
      <c r="J597" s="1895"/>
      <c r="K597" s="1895"/>
      <c r="L597" s="1895"/>
      <c r="M597" s="1895"/>
      <c r="N597" s="1895"/>
      <c r="O597" s="1895"/>
      <c r="P597" s="1895"/>
      <c r="Q597" s="1895"/>
      <c r="R597" s="1895"/>
      <c r="S597" s="1895"/>
      <c r="T597" s="1895"/>
      <c r="U597" s="1895"/>
      <c r="V597" s="1895"/>
      <c r="W597" s="1895"/>
      <c r="X597" s="1895"/>
      <c r="Y597" s="1895"/>
      <c r="Z597" s="1895"/>
      <c r="AA597" s="1895"/>
    </row>
    <row r="598" spans="1:27" ht="15.75" customHeight="1">
      <c r="A598" s="1895"/>
      <c r="B598" s="1895"/>
      <c r="C598" s="1895"/>
      <c r="D598" s="1895"/>
      <c r="E598" s="1895"/>
      <c r="F598" s="1895"/>
      <c r="G598" s="1895"/>
      <c r="H598" s="1895"/>
      <c r="I598" s="1895"/>
      <c r="J598" s="1895"/>
      <c r="K598" s="1895"/>
      <c r="L598" s="1895"/>
      <c r="M598" s="1895"/>
      <c r="N598" s="1895"/>
      <c r="O598" s="1895"/>
      <c r="P598" s="1895"/>
      <c r="Q598" s="1895"/>
      <c r="R598" s="1895"/>
      <c r="S598" s="1895"/>
      <c r="T598" s="1895"/>
      <c r="U598" s="1895"/>
      <c r="V598" s="1895"/>
      <c r="W598" s="1895"/>
      <c r="X598" s="1895"/>
      <c r="Y598" s="1895"/>
      <c r="Z598" s="1895"/>
      <c r="AA598" s="1895"/>
    </row>
    <row r="599" spans="1:27" ht="15.75" customHeight="1">
      <c r="A599" s="1895"/>
      <c r="B599" s="1895"/>
      <c r="C599" s="1895"/>
      <c r="D599" s="1895"/>
      <c r="E599" s="1895"/>
      <c r="F599" s="1895"/>
      <c r="G599" s="1895"/>
      <c r="H599" s="1895"/>
      <c r="I599" s="1895"/>
      <c r="J599" s="1895"/>
      <c r="K599" s="1895"/>
      <c r="L599" s="1895"/>
      <c r="M599" s="1895"/>
      <c r="N599" s="1895"/>
      <c r="O599" s="1895"/>
      <c r="P599" s="1895"/>
      <c r="Q599" s="1895"/>
      <c r="R599" s="1895"/>
      <c r="S599" s="1895"/>
      <c r="T599" s="1895"/>
      <c r="U599" s="1895"/>
      <c r="V599" s="1895"/>
      <c r="W599" s="1895"/>
      <c r="X599" s="1895"/>
      <c r="Y599" s="1895"/>
      <c r="Z599" s="1895"/>
      <c r="AA599" s="1895"/>
    </row>
    <row r="600" spans="1:27" ht="15.75" customHeight="1">
      <c r="A600" s="1895"/>
      <c r="B600" s="1895"/>
      <c r="C600" s="1895"/>
      <c r="D600" s="1895"/>
      <c r="E600" s="1895"/>
      <c r="F600" s="1895"/>
      <c r="G600" s="1895"/>
      <c r="H600" s="1895"/>
      <c r="I600" s="1895"/>
      <c r="J600" s="1895"/>
      <c r="K600" s="1895"/>
      <c r="L600" s="1895"/>
      <c r="M600" s="1895"/>
      <c r="N600" s="1895"/>
      <c r="O600" s="1895"/>
      <c r="P600" s="1895"/>
      <c r="Q600" s="1895"/>
      <c r="R600" s="1895"/>
      <c r="S600" s="1895"/>
      <c r="T600" s="1895"/>
      <c r="U600" s="1895"/>
      <c r="V600" s="1895"/>
      <c r="W600" s="1895"/>
      <c r="X600" s="1895"/>
      <c r="Y600" s="1895"/>
      <c r="Z600" s="1895"/>
      <c r="AA600" s="1895"/>
    </row>
    <row r="601" spans="1:27" ht="15.75" customHeight="1">
      <c r="A601" s="1895"/>
      <c r="B601" s="1895"/>
      <c r="C601" s="1895"/>
      <c r="D601" s="1895"/>
      <c r="E601" s="1895"/>
      <c r="F601" s="1895"/>
      <c r="G601" s="1895"/>
      <c r="H601" s="1895"/>
      <c r="I601" s="1895"/>
      <c r="J601" s="1895"/>
      <c r="K601" s="1895"/>
      <c r="L601" s="1895"/>
      <c r="M601" s="1895"/>
      <c r="N601" s="1895"/>
      <c r="O601" s="1895"/>
      <c r="P601" s="1895"/>
      <c r="Q601" s="1895"/>
      <c r="R601" s="1895"/>
      <c r="S601" s="1895"/>
      <c r="T601" s="1895"/>
      <c r="U601" s="1895"/>
      <c r="V601" s="1895"/>
      <c r="W601" s="1895"/>
      <c r="X601" s="1895"/>
      <c r="Y601" s="1895"/>
      <c r="Z601" s="1895"/>
      <c r="AA601" s="1895"/>
    </row>
    <row r="602" spans="1:27" ht="15.75" customHeight="1">
      <c r="A602" s="1895"/>
      <c r="B602" s="1895"/>
      <c r="C602" s="1895"/>
      <c r="D602" s="1895"/>
      <c r="E602" s="1895"/>
      <c r="F602" s="1895"/>
      <c r="G602" s="1895"/>
      <c r="H602" s="1895"/>
      <c r="I602" s="1895"/>
      <c r="J602" s="1895"/>
      <c r="K602" s="1895"/>
      <c r="L602" s="1895"/>
      <c r="M602" s="1895"/>
      <c r="N602" s="1895"/>
      <c r="O602" s="1895"/>
      <c r="P602" s="1895"/>
      <c r="Q602" s="1895"/>
      <c r="R602" s="1895"/>
      <c r="S602" s="1895"/>
      <c r="T602" s="1895"/>
      <c r="U602" s="1895"/>
      <c r="V602" s="1895"/>
      <c r="W602" s="1895"/>
      <c r="X602" s="1895"/>
      <c r="Y602" s="1895"/>
      <c r="Z602" s="1895"/>
      <c r="AA602" s="1895"/>
    </row>
    <row r="603" spans="1:27" ht="15.75" customHeight="1">
      <c r="A603" s="1895"/>
      <c r="B603" s="1895"/>
      <c r="C603" s="1895"/>
      <c r="D603" s="1895"/>
      <c r="E603" s="1895"/>
      <c r="F603" s="1895"/>
      <c r="G603" s="1895"/>
      <c r="H603" s="1895"/>
      <c r="I603" s="1895"/>
      <c r="J603" s="1895"/>
      <c r="K603" s="1895"/>
      <c r="L603" s="1895"/>
      <c r="M603" s="1895"/>
      <c r="N603" s="1895"/>
      <c r="O603" s="1895"/>
      <c r="P603" s="1895"/>
      <c r="Q603" s="1895"/>
      <c r="R603" s="1895"/>
      <c r="S603" s="1895"/>
      <c r="T603" s="1895"/>
      <c r="U603" s="1895"/>
      <c r="V603" s="1895"/>
      <c r="W603" s="1895"/>
      <c r="X603" s="1895"/>
      <c r="Y603" s="1895"/>
      <c r="Z603" s="1895"/>
      <c r="AA603" s="1895"/>
    </row>
    <row r="604" spans="1:27" ht="15.75" customHeight="1">
      <c r="A604" s="1895"/>
      <c r="B604" s="1895"/>
      <c r="C604" s="1895"/>
      <c r="D604" s="1895"/>
      <c r="E604" s="1895"/>
      <c r="F604" s="1895"/>
      <c r="G604" s="1895"/>
      <c r="H604" s="1895"/>
      <c r="I604" s="1895"/>
      <c r="J604" s="1895"/>
      <c r="K604" s="1895"/>
      <c r="L604" s="1895"/>
      <c r="M604" s="1895"/>
      <c r="N604" s="1895"/>
      <c r="O604" s="1895"/>
      <c r="P604" s="1895"/>
      <c r="Q604" s="1895"/>
      <c r="R604" s="1895"/>
      <c r="S604" s="1895"/>
      <c r="T604" s="1895"/>
      <c r="U604" s="1895"/>
      <c r="V604" s="1895"/>
      <c r="W604" s="1895"/>
      <c r="X604" s="1895"/>
      <c r="Y604" s="1895"/>
      <c r="Z604" s="1895"/>
      <c r="AA604" s="1895"/>
    </row>
    <row r="605" spans="1:27" ht="15.75" customHeight="1">
      <c r="A605" s="1895"/>
      <c r="B605" s="1895"/>
      <c r="C605" s="1895"/>
      <c r="D605" s="1895"/>
      <c r="E605" s="1895"/>
      <c r="F605" s="1895"/>
      <c r="G605" s="1895"/>
      <c r="H605" s="1895"/>
      <c r="I605" s="1895"/>
      <c r="J605" s="1895"/>
      <c r="K605" s="1895"/>
      <c r="L605" s="1895"/>
      <c r="M605" s="1895"/>
      <c r="N605" s="1895"/>
      <c r="O605" s="1895"/>
      <c r="P605" s="1895"/>
      <c r="Q605" s="1895"/>
      <c r="R605" s="1895"/>
      <c r="S605" s="1895"/>
      <c r="T605" s="1895"/>
      <c r="U605" s="1895"/>
      <c r="V605" s="1895"/>
      <c r="W605" s="1895"/>
      <c r="X605" s="1895"/>
      <c r="Y605" s="1895"/>
      <c r="Z605" s="1895"/>
      <c r="AA605" s="1895"/>
    </row>
    <row r="606" spans="1:27" ht="15.75" customHeight="1">
      <c r="A606" s="1895"/>
      <c r="B606" s="1895"/>
      <c r="C606" s="1895"/>
      <c r="D606" s="1895"/>
      <c r="E606" s="1895"/>
      <c r="F606" s="1895"/>
      <c r="G606" s="1895"/>
      <c r="H606" s="1895"/>
      <c r="I606" s="1895"/>
      <c r="J606" s="1895"/>
      <c r="K606" s="1895"/>
      <c r="L606" s="1895"/>
      <c r="M606" s="1895"/>
      <c r="N606" s="1895"/>
      <c r="O606" s="1895"/>
      <c r="P606" s="1895"/>
      <c r="Q606" s="1895"/>
      <c r="R606" s="1895"/>
      <c r="S606" s="1895"/>
      <c r="T606" s="1895"/>
      <c r="U606" s="1895"/>
      <c r="V606" s="1895"/>
      <c r="W606" s="1895"/>
      <c r="X606" s="1895"/>
      <c r="Y606" s="1895"/>
      <c r="Z606" s="1895"/>
      <c r="AA606" s="1895"/>
    </row>
    <row r="607" spans="1:27" ht="15.75" customHeight="1">
      <c r="A607" s="1895"/>
      <c r="B607" s="1895"/>
      <c r="C607" s="1895"/>
      <c r="D607" s="1895"/>
      <c r="E607" s="1895"/>
      <c r="F607" s="1895"/>
      <c r="G607" s="1895"/>
      <c r="H607" s="1895"/>
      <c r="I607" s="1895"/>
      <c r="J607" s="1895"/>
      <c r="K607" s="1895"/>
      <c r="L607" s="1895"/>
      <c r="M607" s="1895"/>
      <c r="N607" s="1895"/>
      <c r="O607" s="1895"/>
      <c r="P607" s="1895"/>
      <c r="Q607" s="1895"/>
      <c r="R607" s="1895"/>
      <c r="S607" s="1895"/>
      <c r="T607" s="1895"/>
      <c r="U607" s="1895"/>
      <c r="V607" s="1895"/>
      <c r="W607" s="1895"/>
      <c r="X607" s="1895"/>
      <c r="Y607" s="1895"/>
      <c r="Z607" s="1895"/>
      <c r="AA607" s="1895"/>
    </row>
    <row r="608" spans="1:27" ht="15.75" customHeight="1">
      <c r="A608" s="1895"/>
      <c r="B608" s="1895"/>
      <c r="C608" s="1895"/>
      <c r="D608" s="1895"/>
      <c r="E608" s="1895"/>
      <c r="F608" s="1895"/>
      <c r="G608" s="1895"/>
      <c r="H608" s="1895"/>
      <c r="I608" s="1895"/>
      <c r="J608" s="1895"/>
      <c r="K608" s="1895"/>
      <c r="L608" s="1895"/>
      <c r="M608" s="1895"/>
      <c r="N608" s="1895"/>
      <c r="O608" s="1895"/>
      <c r="P608" s="1895"/>
      <c r="Q608" s="1895"/>
      <c r="R608" s="1895"/>
      <c r="S608" s="1895"/>
      <c r="T608" s="1895"/>
      <c r="U608" s="1895"/>
      <c r="V608" s="1895"/>
      <c r="W608" s="1895"/>
      <c r="X608" s="1895"/>
      <c r="Y608" s="1895"/>
      <c r="Z608" s="1895"/>
      <c r="AA608" s="1895"/>
    </row>
    <row r="609" spans="1:27" ht="15.75" customHeight="1">
      <c r="A609" s="1895"/>
      <c r="B609" s="1895"/>
      <c r="C609" s="1895"/>
      <c r="D609" s="1895"/>
      <c r="E609" s="1895"/>
      <c r="F609" s="1895"/>
      <c r="G609" s="1895"/>
      <c r="H609" s="1895"/>
      <c r="I609" s="1895"/>
      <c r="J609" s="1895"/>
      <c r="K609" s="1895"/>
      <c r="L609" s="1895"/>
      <c r="M609" s="1895"/>
      <c r="N609" s="1895"/>
      <c r="O609" s="1895"/>
      <c r="P609" s="1895"/>
      <c r="Q609" s="1895"/>
      <c r="R609" s="1895"/>
      <c r="S609" s="1895"/>
      <c r="T609" s="1895"/>
      <c r="U609" s="1895"/>
      <c r="V609" s="1895"/>
      <c r="W609" s="1895"/>
      <c r="X609" s="1895"/>
      <c r="Y609" s="1895"/>
      <c r="Z609" s="1895"/>
      <c r="AA609" s="1895"/>
    </row>
    <row r="610" spans="1:27" ht="15.75" customHeight="1">
      <c r="A610" s="1895"/>
      <c r="B610" s="1895"/>
      <c r="C610" s="1895"/>
      <c r="D610" s="1895"/>
      <c r="E610" s="1895"/>
      <c r="F610" s="1895"/>
      <c r="G610" s="1895"/>
      <c r="H610" s="1895"/>
      <c r="I610" s="1895"/>
      <c r="J610" s="1895"/>
      <c r="K610" s="1895"/>
      <c r="L610" s="1895"/>
      <c r="M610" s="1895"/>
      <c r="N610" s="1895"/>
      <c r="O610" s="1895"/>
      <c r="P610" s="1895"/>
      <c r="Q610" s="1895"/>
      <c r="R610" s="1895"/>
      <c r="S610" s="1895"/>
      <c r="T610" s="1895"/>
      <c r="U610" s="1895"/>
      <c r="V610" s="1895"/>
      <c r="W610" s="1895"/>
      <c r="X610" s="1895"/>
      <c r="Y610" s="1895"/>
      <c r="Z610" s="1895"/>
      <c r="AA610" s="1895"/>
    </row>
    <row r="611" spans="1:27" ht="15.75" customHeight="1">
      <c r="A611" s="1895"/>
      <c r="B611" s="1895"/>
      <c r="C611" s="1895"/>
      <c r="D611" s="1895"/>
      <c r="E611" s="1895"/>
      <c r="F611" s="1895"/>
      <c r="G611" s="1895"/>
      <c r="H611" s="1895"/>
      <c r="I611" s="1895"/>
      <c r="J611" s="1895"/>
      <c r="K611" s="1895"/>
      <c r="L611" s="1895"/>
      <c r="M611" s="1895"/>
      <c r="N611" s="1895"/>
      <c r="O611" s="1895"/>
      <c r="P611" s="1895"/>
      <c r="Q611" s="1895"/>
      <c r="R611" s="1895"/>
      <c r="S611" s="1895"/>
      <c r="T611" s="1895"/>
      <c r="U611" s="1895"/>
      <c r="V611" s="1895"/>
      <c r="W611" s="1895"/>
      <c r="X611" s="1895"/>
      <c r="Y611" s="1895"/>
      <c r="Z611" s="1895"/>
      <c r="AA611" s="1895"/>
    </row>
    <row r="612" spans="1:27" ht="15.75" customHeight="1">
      <c r="A612" s="1895"/>
      <c r="B612" s="1895"/>
      <c r="C612" s="1895"/>
      <c r="D612" s="1895"/>
      <c r="E612" s="1895"/>
      <c r="F612" s="1895"/>
      <c r="G612" s="1895"/>
      <c r="H612" s="1895"/>
      <c r="I612" s="1895"/>
      <c r="J612" s="1895"/>
      <c r="K612" s="1895"/>
      <c r="L612" s="1895"/>
      <c r="M612" s="1895"/>
      <c r="N612" s="1895"/>
      <c r="O612" s="1895"/>
      <c r="P612" s="1895"/>
      <c r="Q612" s="1895"/>
      <c r="R612" s="1895"/>
      <c r="S612" s="1895"/>
      <c r="T612" s="1895"/>
      <c r="U612" s="1895"/>
      <c r="V612" s="1895"/>
      <c r="W612" s="1895"/>
      <c r="X612" s="1895"/>
      <c r="Y612" s="1895"/>
      <c r="Z612" s="1895"/>
      <c r="AA612" s="1895"/>
    </row>
    <row r="613" spans="1:27" ht="15.75" customHeight="1">
      <c r="A613" s="1895"/>
      <c r="B613" s="1895"/>
      <c r="C613" s="1895"/>
      <c r="D613" s="1895"/>
      <c r="E613" s="1895"/>
      <c r="F613" s="1895"/>
      <c r="G613" s="1895"/>
      <c r="H613" s="1895"/>
      <c r="I613" s="1895"/>
      <c r="J613" s="1895"/>
      <c r="K613" s="1895"/>
      <c r="L613" s="1895"/>
      <c r="M613" s="1895"/>
      <c r="N613" s="1895"/>
      <c r="O613" s="1895"/>
      <c r="P613" s="1895"/>
      <c r="Q613" s="1895"/>
      <c r="R613" s="1895"/>
      <c r="S613" s="1895"/>
      <c r="T613" s="1895"/>
      <c r="U613" s="1895"/>
      <c r="V613" s="1895"/>
      <c r="W613" s="1895"/>
      <c r="X613" s="1895"/>
      <c r="Y613" s="1895"/>
      <c r="Z613" s="1895"/>
      <c r="AA613" s="1895"/>
    </row>
    <row r="614" spans="1:27" ht="15.75" customHeight="1">
      <c r="A614" s="1895"/>
      <c r="B614" s="1895"/>
      <c r="C614" s="1895"/>
      <c r="D614" s="1895"/>
      <c r="E614" s="1895"/>
      <c r="F614" s="1895"/>
      <c r="G614" s="1895"/>
      <c r="H614" s="1895"/>
      <c r="I614" s="1895"/>
      <c r="J614" s="1895"/>
      <c r="K614" s="1895"/>
      <c r="L614" s="1895"/>
      <c r="M614" s="1895"/>
      <c r="N614" s="1895"/>
      <c r="O614" s="1895"/>
      <c r="P614" s="1895"/>
      <c r="Q614" s="1895"/>
      <c r="R614" s="1895"/>
      <c r="S614" s="1895"/>
      <c r="T614" s="1895"/>
      <c r="U614" s="1895"/>
      <c r="V614" s="1895"/>
      <c r="W614" s="1895"/>
      <c r="X614" s="1895"/>
      <c r="Y614" s="1895"/>
      <c r="Z614" s="1895"/>
      <c r="AA614" s="1895"/>
    </row>
    <row r="615" spans="1:27" ht="15.75" customHeight="1">
      <c r="A615" s="1895"/>
      <c r="B615" s="1895"/>
      <c r="C615" s="1895"/>
      <c r="D615" s="1895"/>
      <c r="E615" s="1895"/>
      <c r="F615" s="1895"/>
      <c r="G615" s="1895"/>
      <c r="H615" s="1895"/>
      <c r="I615" s="1895"/>
      <c r="J615" s="1895"/>
      <c r="K615" s="1895"/>
      <c r="L615" s="1895"/>
      <c r="M615" s="1895"/>
      <c r="N615" s="1895"/>
      <c r="O615" s="1895"/>
      <c r="P615" s="1895"/>
      <c r="Q615" s="1895"/>
      <c r="R615" s="1895"/>
      <c r="S615" s="1895"/>
      <c r="T615" s="1895"/>
      <c r="U615" s="1895"/>
      <c r="V615" s="1895"/>
      <c r="W615" s="1895"/>
      <c r="X615" s="1895"/>
      <c r="Y615" s="1895"/>
      <c r="Z615" s="1895"/>
      <c r="AA615" s="1895"/>
    </row>
    <row r="616" spans="1:27" ht="15.75" customHeight="1">
      <c r="A616" s="1895"/>
      <c r="B616" s="1895"/>
      <c r="C616" s="1895"/>
      <c r="D616" s="1895"/>
      <c r="E616" s="1895"/>
      <c r="F616" s="1895"/>
      <c r="G616" s="1895"/>
      <c r="H616" s="1895"/>
      <c r="I616" s="1895"/>
      <c r="J616" s="1895"/>
      <c r="K616" s="1895"/>
      <c r="L616" s="1895"/>
      <c r="M616" s="1895"/>
      <c r="N616" s="1895"/>
      <c r="O616" s="1895"/>
      <c r="P616" s="1895"/>
      <c r="Q616" s="1895"/>
      <c r="R616" s="1895"/>
      <c r="S616" s="1895"/>
      <c r="T616" s="1895"/>
      <c r="U616" s="1895"/>
      <c r="V616" s="1895"/>
      <c r="W616" s="1895"/>
      <c r="X616" s="1895"/>
      <c r="Y616" s="1895"/>
      <c r="Z616" s="1895"/>
      <c r="AA616" s="1895"/>
    </row>
    <row r="617" spans="1:27" ht="15.75" customHeight="1">
      <c r="A617" s="1895"/>
      <c r="B617" s="1895"/>
      <c r="C617" s="1895"/>
      <c r="D617" s="1895"/>
      <c r="E617" s="1895"/>
      <c r="F617" s="1895"/>
      <c r="G617" s="1895"/>
      <c r="H617" s="1895"/>
      <c r="I617" s="1895"/>
      <c r="J617" s="1895"/>
      <c r="K617" s="1895"/>
      <c r="L617" s="1895"/>
      <c r="M617" s="1895"/>
      <c r="N617" s="1895"/>
      <c r="O617" s="1895"/>
      <c r="P617" s="1895"/>
      <c r="Q617" s="1895"/>
      <c r="R617" s="1895"/>
      <c r="S617" s="1895"/>
      <c r="T617" s="1895"/>
      <c r="U617" s="1895"/>
      <c r="V617" s="1895"/>
      <c r="W617" s="1895"/>
      <c r="X617" s="1895"/>
      <c r="Y617" s="1895"/>
      <c r="Z617" s="1895"/>
      <c r="AA617" s="1895"/>
    </row>
    <row r="618" spans="1:27" ht="15.75" customHeight="1">
      <c r="A618" s="1895"/>
      <c r="B618" s="1895"/>
      <c r="C618" s="1895"/>
      <c r="D618" s="1895"/>
      <c r="E618" s="1895"/>
      <c r="F618" s="1895"/>
      <c r="G618" s="1895"/>
      <c r="H618" s="1895"/>
      <c r="I618" s="1895"/>
      <c r="J618" s="1895"/>
      <c r="K618" s="1895"/>
      <c r="L618" s="1895"/>
      <c r="M618" s="1895"/>
      <c r="N618" s="1895"/>
      <c r="O618" s="1895"/>
      <c r="P618" s="1895"/>
      <c r="Q618" s="1895"/>
      <c r="R618" s="1895"/>
      <c r="S618" s="1895"/>
      <c r="T618" s="1895"/>
      <c r="U618" s="1895"/>
      <c r="V618" s="1895"/>
      <c r="W618" s="1895"/>
      <c r="X618" s="1895"/>
      <c r="Y618" s="1895"/>
      <c r="Z618" s="1895"/>
      <c r="AA618" s="1895"/>
    </row>
    <row r="619" spans="1:27" ht="15.75" customHeight="1">
      <c r="A619" s="1895"/>
      <c r="B619" s="1895"/>
      <c r="C619" s="1895"/>
      <c r="D619" s="1895"/>
      <c r="E619" s="1895"/>
      <c r="F619" s="1895"/>
      <c r="G619" s="1895"/>
      <c r="H619" s="1895"/>
      <c r="I619" s="1895"/>
      <c r="J619" s="1895"/>
      <c r="K619" s="1895"/>
      <c r="L619" s="1895"/>
      <c r="M619" s="1895"/>
      <c r="N619" s="1895"/>
      <c r="O619" s="1895"/>
      <c r="P619" s="1895"/>
      <c r="Q619" s="1895"/>
      <c r="R619" s="1895"/>
      <c r="S619" s="1895"/>
      <c r="T619" s="1895"/>
      <c r="U619" s="1895"/>
      <c r="V619" s="1895"/>
      <c r="W619" s="1895"/>
      <c r="X619" s="1895"/>
      <c r="Y619" s="1895"/>
      <c r="Z619" s="1895"/>
      <c r="AA619" s="1895"/>
    </row>
    <row r="620" spans="1:27" ht="15.75" customHeight="1">
      <c r="A620" s="1895"/>
      <c r="B620" s="1895"/>
      <c r="C620" s="1895"/>
      <c r="D620" s="1895"/>
      <c r="E620" s="1895"/>
      <c r="F620" s="1895"/>
      <c r="G620" s="1895"/>
      <c r="H620" s="1895"/>
      <c r="I620" s="1895"/>
      <c r="J620" s="1895"/>
      <c r="K620" s="1895"/>
      <c r="L620" s="1895"/>
      <c r="M620" s="1895"/>
      <c r="N620" s="1895"/>
      <c r="O620" s="1895"/>
      <c r="P620" s="1895"/>
      <c r="Q620" s="1895"/>
      <c r="R620" s="1895"/>
      <c r="S620" s="1895"/>
      <c r="T620" s="1895"/>
      <c r="U620" s="1895"/>
      <c r="V620" s="1895"/>
      <c r="W620" s="1895"/>
      <c r="X620" s="1895"/>
      <c r="Y620" s="1895"/>
      <c r="Z620" s="1895"/>
      <c r="AA620" s="1895"/>
    </row>
    <row r="621" spans="1:27" ht="15.75" customHeight="1">
      <c r="A621" s="1895"/>
      <c r="B621" s="1895"/>
      <c r="C621" s="1895"/>
      <c r="D621" s="1895"/>
      <c r="E621" s="1895"/>
      <c r="F621" s="1895"/>
      <c r="G621" s="1895"/>
      <c r="H621" s="1895"/>
      <c r="I621" s="1895"/>
      <c r="J621" s="1895"/>
      <c r="K621" s="1895"/>
      <c r="L621" s="1895"/>
      <c r="M621" s="1895"/>
      <c r="N621" s="1895"/>
      <c r="O621" s="1895"/>
      <c r="P621" s="1895"/>
      <c r="Q621" s="1895"/>
      <c r="R621" s="1895"/>
      <c r="S621" s="1895"/>
      <c r="T621" s="1895"/>
      <c r="U621" s="1895"/>
      <c r="V621" s="1895"/>
      <c r="W621" s="1895"/>
      <c r="X621" s="1895"/>
      <c r="Y621" s="1895"/>
      <c r="Z621" s="1895"/>
      <c r="AA621" s="1895"/>
    </row>
    <row r="622" spans="1:27" ht="15.75" customHeight="1">
      <c r="A622" s="1895"/>
      <c r="B622" s="1895"/>
      <c r="C622" s="1895"/>
      <c r="D622" s="1895"/>
      <c r="E622" s="1895"/>
      <c r="F622" s="1895"/>
      <c r="G622" s="1895"/>
      <c r="H622" s="1895"/>
      <c r="I622" s="1895"/>
      <c r="J622" s="1895"/>
      <c r="K622" s="1895"/>
      <c r="L622" s="1895"/>
      <c r="M622" s="1895"/>
      <c r="N622" s="1895"/>
      <c r="O622" s="1895"/>
      <c r="P622" s="1895"/>
      <c r="Q622" s="1895"/>
      <c r="R622" s="1895"/>
      <c r="S622" s="1895"/>
      <c r="T622" s="1895"/>
      <c r="U622" s="1895"/>
      <c r="V622" s="1895"/>
      <c r="W622" s="1895"/>
      <c r="X622" s="1895"/>
      <c r="Y622" s="1895"/>
      <c r="Z622" s="1895"/>
      <c r="AA622" s="1895"/>
    </row>
    <row r="623" spans="1:27" ht="15.75" customHeight="1">
      <c r="A623" s="1895"/>
      <c r="B623" s="1895"/>
      <c r="C623" s="1895"/>
      <c r="D623" s="1895"/>
      <c r="E623" s="1895"/>
      <c r="F623" s="1895"/>
      <c r="G623" s="1895"/>
      <c r="H623" s="1895"/>
      <c r="I623" s="1895"/>
      <c r="J623" s="1895"/>
      <c r="K623" s="1895"/>
      <c r="L623" s="1895"/>
      <c r="M623" s="1895"/>
      <c r="N623" s="1895"/>
      <c r="O623" s="1895"/>
      <c r="P623" s="1895"/>
      <c r="Q623" s="1895"/>
      <c r="R623" s="1895"/>
      <c r="S623" s="1895"/>
      <c r="T623" s="1895"/>
      <c r="U623" s="1895"/>
      <c r="V623" s="1895"/>
      <c r="W623" s="1895"/>
      <c r="X623" s="1895"/>
      <c r="Y623" s="1895"/>
      <c r="Z623" s="1895"/>
      <c r="AA623" s="1895"/>
    </row>
    <row r="624" spans="1:27" ht="15.75" customHeight="1">
      <c r="A624" s="1895"/>
      <c r="B624" s="1895"/>
      <c r="C624" s="1895"/>
      <c r="D624" s="1895"/>
      <c r="E624" s="1895"/>
      <c r="F624" s="1895"/>
      <c r="G624" s="1895"/>
      <c r="H624" s="1895"/>
      <c r="I624" s="1895"/>
      <c r="J624" s="1895"/>
      <c r="K624" s="1895"/>
      <c r="L624" s="1895"/>
      <c r="M624" s="1895"/>
      <c r="N624" s="1895"/>
      <c r="O624" s="1895"/>
      <c r="P624" s="1895"/>
      <c r="Q624" s="1895"/>
      <c r="R624" s="1895"/>
      <c r="S624" s="1895"/>
      <c r="T624" s="1895"/>
      <c r="U624" s="1895"/>
      <c r="V624" s="1895"/>
      <c r="W624" s="1895"/>
      <c r="X624" s="1895"/>
      <c r="Y624" s="1895"/>
      <c r="Z624" s="1895"/>
      <c r="AA624" s="1895"/>
    </row>
    <row r="625" spans="1:27" ht="15.75" customHeight="1">
      <c r="A625" s="1895"/>
      <c r="B625" s="1895"/>
      <c r="C625" s="1895"/>
      <c r="D625" s="1895"/>
      <c r="E625" s="1895"/>
      <c r="F625" s="1895"/>
      <c r="G625" s="1895"/>
      <c r="H625" s="1895"/>
      <c r="I625" s="1895"/>
      <c r="J625" s="1895"/>
      <c r="K625" s="1895"/>
      <c r="L625" s="1895"/>
      <c r="M625" s="1895"/>
      <c r="N625" s="1895"/>
      <c r="O625" s="1895"/>
      <c r="P625" s="1895"/>
      <c r="Q625" s="1895"/>
      <c r="R625" s="1895"/>
      <c r="S625" s="1895"/>
      <c r="T625" s="1895"/>
      <c r="U625" s="1895"/>
      <c r="V625" s="1895"/>
      <c r="W625" s="1895"/>
      <c r="X625" s="1895"/>
      <c r="Y625" s="1895"/>
      <c r="Z625" s="1895"/>
      <c r="AA625" s="1895"/>
    </row>
    <row r="626" spans="1:27" ht="15.75" customHeight="1">
      <c r="A626" s="1895"/>
      <c r="B626" s="1895"/>
      <c r="C626" s="1895"/>
      <c r="D626" s="1895"/>
      <c r="E626" s="1895"/>
      <c r="F626" s="1895"/>
      <c r="G626" s="1895"/>
      <c r="H626" s="1895"/>
      <c r="I626" s="1895"/>
      <c r="J626" s="1895"/>
      <c r="K626" s="1895"/>
      <c r="L626" s="1895"/>
      <c r="M626" s="1895"/>
      <c r="N626" s="1895"/>
      <c r="O626" s="1895"/>
      <c r="P626" s="1895"/>
      <c r="Q626" s="1895"/>
      <c r="R626" s="1895"/>
      <c r="S626" s="1895"/>
      <c r="T626" s="1895"/>
      <c r="U626" s="1895"/>
      <c r="V626" s="1895"/>
      <c r="W626" s="1895"/>
      <c r="X626" s="1895"/>
      <c r="Y626" s="1895"/>
      <c r="Z626" s="1895"/>
      <c r="AA626" s="1895"/>
    </row>
    <row r="627" spans="1:27" ht="15.75" customHeight="1">
      <c r="A627" s="1895"/>
      <c r="B627" s="1895"/>
      <c r="C627" s="1895"/>
      <c r="D627" s="1895"/>
      <c r="E627" s="1895"/>
      <c r="F627" s="1895"/>
      <c r="G627" s="1895"/>
      <c r="H627" s="1895"/>
      <c r="I627" s="1895"/>
      <c r="J627" s="1895"/>
      <c r="K627" s="1895"/>
      <c r="L627" s="1895"/>
      <c r="M627" s="1895"/>
      <c r="N627" s="1895"/>
      <c r="O627" s="1895"/>
      <c r="P627" s="1895"/>
      <c r="Q627" s="1895"/>
      <c r="R627" s="1895"/>
      <c r="S627" s="1895"/>
      <c r="T627" s="1895"/>
      <c r="U627" s="1895"/>
      <c r="V627" s="1895"/>
      <c r="W627" s="1895"/>
      <c r="X627" s="1895"/>
      <c r="Y627" s="1895"/>
      <c r="Z627" s="1895"/>
      <c r="AA627" s="1895"/>
    </row>
    <row r="628" spans="1:27" ht="15.75" customHeight="1">
      <c r="A628" s="1895"/>
      <c r="B628" s="1895"/>
      <c r="C628" s="1895"/>
      <c r="D628" s="1895"/>
      <c r="E628" s="1895"/>
      <c r="F628" s="1895"/>
      <c r="G628" s="1895"/>
      <c r="H628" s="1895"/>
      <c r="I628" s="1895"/>
      <c r="J628" s="1895"/>
      <c r="K628" s="1895"/>
      <c r="L628" s="1895"/>
      <c r="M628" s="1895"/>
      <c r="N628" s="1895"/>
      <c r="O628" s="1895"/>
      <c r="P628" s="1895"/>
      <c r="Q628" s="1895"/>
      <c r="R628" s="1895"/>
      <c r="S628" s="1895"/>
      <c r="T628" s="1895"/>
      <c r="U628" s="1895"/>
      <c r="V628" s="1895"/>
      <c r="W628" s="1895"/>
      <c r="X628" s="1895"/>
      <c r="Y628" s="1895"/>
      <c r="Z628" s="1895"/>
      <c r="AA628" s="1895"/>
    </row>
    <row r="629" spans="1:27" ht="15.75" customHeight="1">
      <c r="A629" s="1895"/>
      <c r="B629" s="1895"/>
      <c r="C629" s="1895"/>
      <c r="D629" s="1895"/>
      <c r="E629" s="1895"/>
      <c r="F629" s="1895"/>
      <c r="G629" s="1895"/>
      <c r="H629" s="1895"/>
      <c r="I629" s="1895"/>
      <c r="J629" s="1895"/>
      <c r="K629" s="1895"/>
      <c r="L629" s="1895"/>
      <c r="M629" s="1895"/>
      <c r="N629" s="1895"/>
      <c r="O629" s="1895"/>
      <c r="P629" s="1895"/>
      <c r="Q629" s="1895"/>
      <c r="R629" s="1895"/>
      <c r="S629" s="1895"/>
      <c r="T629" s="1895"/>
      <c r="U629" s="1895"/>
      <c r="V629" s="1895"/>
      <c r="W629" s="1895"/>
      <c r="X629" s="1895"/>
      <c r="Y629" s="1895"/>
      <c r="Z629" s="1895"/>
      <c r="AA629" s="1895"/>
    </row>
    <row r="630" spans="1:27" ht="15.75" customHeight="1">
      <c r="A630" s="1895"/>
      <c r="B630" s="1895"/>
      <c r="C630" s="1895"/>
      <c r="D630" s="1895"/>
      <c r="E630" s="1895"/>
      <c r="F630" s="1895"/>
      <c r="G630" s="1895"/>
      <c r="H630" s="1895"/>
      <c r="I630" s="1895"/>
      <c r="J630" s="1895"/>
      <c r="K630" s="1895"/>
      <c r="L630" s="1895"/>
      <c r="M630" s="1895"/>
      <c r="N630" s="1895"/>
      <c r="O630" s="1895"/>
      <c r="P630" s="1895"/>
      <c r="Q630" s="1895"/>
      <c r="R630" s="1895"/>
      <c r="S630" s="1895"/>
      <c r="T630" s="1895"/>
      <c r="U630" s="1895"/>
      <c r="V630" s="1895"/>
      <c r="W630" s="1895"/>
      <c r="X630" s="1895"/>
      <c r="Y630" s="1895"/>
      <c r="Z630" s="1895"/>
      <c r="AA630" s="1895"/>
    </row>
    <row r="631" spans="1:27" ht="15.75" customHeight="1">
      <c r="A631" s="1895"/>
      <c r="B631" s="1895"/>
      <c r="C631" s="1895"/>
      <c r="D631" s="1895"/>
      <c r="E631" s="1895"/>
      <c r="F631" s="1895"/>
      <c r="G631" s="1895"/>
      <c r="H631" s="1895"/>
      <c r="I631" s="1895"/>
      <c r="J631" s="1895"/>
      <c r="K631" s="1895"/>
      <c r="L631" s="1895"/>
      <c r="M631" s="1895"/>
      <c r="N631" s="1895"/>
      <c r="O631" s="1895"/>
      <c r="P631" s="1895"/>
      <c r="Q631" s="1895"/>
      <c r="R631" s="1895"/>
      <c r="S631" s="1895"/>
      <c r="T631" s="1895"/>
      <c r="U631" s="1895"/>
      <c r="V631" s="1895"/>
      <c r="W631" s="1895"/>
      <c r="X631" s="1895"/>
      <c r="Y631" s="1895"/>
      <c r="Z631" s="1895"/>
      <c r="AA631" s="1895"/>
    </row>
    <row r="632" spans="1:27" ht="15.75" customHeight="1">
      <c r="A632" s="1895"/>
      <c r="B632" s="1895"/>
      <c r="C632" s="1895"/>
      <c r="D632" s="1895"/>
      <c r="E632" s="1895"/>
      <c r="F632" s="1895"/>
      <c r="G632" s="1895"/>
      <c r="H632" s="1895"/>
      <c r="I632" s="1895"/>
      <c r="J632" s="1895"/>
      <c r="K632" s="1895"/>
      <c r="L632" s="1895"/>
      <c r="M632" s="1895"/>
      <c r="N632" s="1895"/>
      <c r="O632" s="1895"/>
      <c r="P632" s="1895"/>
      <c r="Q632" s="1895"/>
      <c r="R632" s="1895"/>
      <c r="S632" s="1895"/>
      <c r="T632" s="1895"/>
      <c r="U632" s="1895"/>
      <c r="V632" s="1895"/>
      <c r="W632" s="1895"/>
      <c r="X632" s="1895"/>
      <c r="Y632" s="1895"/>
      <c r="Z632" s="1895"/>
      <c r="AA632" s="1895"/>
    </row>
    <row r="633" spans="1:27" ht="15.75" customHeight="1">
      <c r="A633" s="1895"/>
      <c r="B633" s="1895"/>
      <c r="C633" s="1895"/>
      <c r="D633" s="1895"/>
      <c r="E633" s="1895"/>
      <c r="F633" s="1895"/>
      <c r="G633" s="1895"/>
      <c r="H633" s="1895"/>
      <c r="I633" s="1895"/>
      <c r="J633" s="1895"/>
      <c r="K633" s="1895"/>
      <c r="L633" s="1895"/>
      <c r="M633" s="1895"/>
      <c r="N633" s="1895"/>
      <c r="O633" s="1895"/>
      <c r="P633" s="1895"/>
      <c r="Q633" s="1895"/>
      <c r="R633" s="1895"/>
      <c r="S633" s="1895"/>
      <c r="T633" s="1895"/>
      <c r="U633" s="1895"/>
      <c r="V633" s="1895"/>
      <c r="W633" s="1895"/>
      <c r="X633" s="1895"/>
      <c r="Y633" s="1895"/>
      <c r="Z633" s="1895"/>
      <c r="AA633" s="1895"/>
    </row>
    <row r="634" spans="1:27" ht="15.75" customHeight="1">
      <c r="A634" s="1895"/>
      <c r="B634" s="1895"/>
      <c r="C634" s="1895"/>
      <c r="D634" s="1895"/>
      <c r="E634" s="1895"/>
      <c r="F634" s="1895"/>
      <c r="G634" s="1895"/>
      <c r="H634" s="1895"/>
      <c r="I634" s="1895"/>
      <c r="J634" s="1895"/>
      <c r="K634" s="1895"/>
      <c r="L634" s="1895"/>
      <c r="M634" s="1895"/>
      <c r="N634" s="1895"/>
      <c r="O634" s="1895"/>
      <c r="P634" s="1895"/>
      <c r="Q634" s="1895"/>
      <c r="R634" s="1895"/>
      <c r="S634" s="1895"/>
      <c r="T634" s="1895"/>
      <c r="U634" s="1895"/>
      <c r="V634" s="1895"/>
      <c r="W634" s="1895"/>
      <c r="X634" s="1895"/>
      <c r="Y634" s="1895"/>
      <c r="Z634" s="1895"/>
      <c r="AA634" s="1895"/>
    </row>
    <row r="635" spans="1:27" ht="15.75" customHeight="1">
      <c r="A635" s="1895"/>
      <c r="B635" s="1895"/>
      <c r="C635" s="1895"/>
      <c r="D635" s="1895"/>
      <c r="E635" s="1895"/>
      <c r="F635" s="1895"/>
      <c r="G635" s="1895"/>
      <c r="H635" s="1895"/>
      <c r="I635" s="1895"/>
      <c r="J635" s="1895"/>
      <c r="K635" s="1895"/>
      <c r="L635" s="1895"/>
      <c r="M635" s="1895"/>
      <c r="N635" s="1895"/>
      <c r="O635" s="1895"/>
      <c r="P635" s="1895"/>
      <c r="Q635" s="1895"/>
      <c r="R635" s="1895"/>
      <c r="S635" s="1895"/>
      <c r="T635" s="1895"/>
      <c r="U635" s="1895"/>
      <c r="V635" s="1895"/>
      <c r="W635" s="1895"/>
      <c r="X635" s="1895"/>
      <c r="Y635" s="1895"/>
      <c r="Z635" s="1895"/>
      <c r="AA635" s="1895"/>
    </row>
    <row r="636" spans="1:27" ht="15.75" customHeight="1">
      <c r="A636" s="1895"/>
      <c r="B636" s="1895"/>
      <c r="C636" s="1895"/>
      <c r="D636" s="1895"/>
      <c r="E636" s="1895"/>
      <c r="F636" s="1895"/>
      <c r="G636" s="1895"/>
      <c r="H636" s="1895"/>
      <c r="I636" s="1895"/>
      <c r="J636" s="1895"/>
      <c r="K636" s="1895"/>
      <c r="L636" s="1895"/>
      <c r="M636" s="1895"/>
      <c r="N636" s="1895"/>
      <c r="O636" s="1895"/>
      <c r="P636" s="1895"/>
      <c r="Q636" s="1895"/>
      <c r="R636" s="1895"/>
      <c r="S636" s="1895"/>
      <c r="T636" s="1895"/>
      <c r="U636" s="1895"/>
      <c r="V636" s="1895"/>
      <c r="W636" s="1895"/>
      <c r="X636" s="1895"/>
      <c r="Y636" s="1895"/>
      <c r="Z636" s="1895"/>
      <c r="AA636" s="1895"/>
    </row>
    <row r="637" spans="1:27" ht="15.75" customHeight="1">
      <c r="A637" s="1895"/>
      <c r="B637" s="1895"/>
      <c r="C637" s="1895"/>
      <c r="D637" s="1895"/>
      <c r="E637" s="1895"/>
      <c r="F637" s="1895"/>
      <c r="G637" s="1895"/>
      <c r="H637" s="1895"/>
      <c r="I637" s="1895"/>
      <c r="J637" s="1895"/>
      <c r="K637" s="1895"/>
      <c r="L637" s="1895"/>
      <c r="M637" s="1895"/>
      <c r="N637" s="1895"/>
      <c r="O637" s="1895"/>
      <c r="P637" s="1895"/>
      <c r="Q637" s="1895"/>
      <c r="R637" s="1895"/>
      <c r="S637" s="1895"/>
      <c r="T637" s="1895"/>
      <c r="U637" s="1895"/>
      <c r="V637" s="1895"/>
      <c r="W637" s="1895"/>
      <c r="X637" s="1895"/>
      <c r="Y637" s="1895"/>
      <c r="Z637" s="1895"/>
      <c r="AA637" s="1895"/>
    </row>
    <row r="638" spans="1:27" ht="15.75" customHeight="1">
      <c r="A638" s="1895"/>
      <c r="B638" s="1895"/>
      <c r="C638" s="1895"/>
      <c r="D638" s="1895"/>
      <c r="E638" s="1895"/>
      <c r="F638" s="1895"/>
      <c r="G638" s="1895"/>
      <c r="H638" s="1895"/>
      <c r="I638" s="1895"/>
      <c r="J638" s="1895"/>
      <c r="K638" s="1895"/>
      <c r="L638" s="1895"/>
      <c r="M638" s="1895"/>
      <c r="N638" s="1895"/>
      <c r="O638" s="1895"/>
      <c r="P638" s="1895"/>
      <c r="Q638" s="1895"/>
      <c r="R638" s="1895"/>
      <c r="S638" s="1895"/>
      <c r="T638" s="1895"/>
      <c r="U638" s="1895"/>
      <c r="V638" s="1895"/>
      <c r="W638" s="1895"/>
      <c r="X638" s="1895"/>
      <c r="Y638" s="1895"/>
      <c r="Z638" s="1895"/>
      <c r="AA638" s="1895"/>
    </row>
    <row r="639" spans="1:27" ht="15.75" customHeight="1">
      <c r="A639" s="1895"/>
      <c r="B639" s="1895"/>
      <c r="C639" s="1895"/>
      <c r="D639" s="1895"/>
      <c r="E639" s="1895"/>
      <c r="F639" s="1895"/>
      <c r="G639" s="1895"/>
      <c r="H639" s="1895"/>
      <c r="I639" s="1895"/>
      <c r="J639" s="1895"/>
      <c r="K639" s="1895"/>
      <c r="L639" s="1895"/>
      <c r="M639" s="1895"/>
      <c r="N639" s="1895"/>
      <c r="O639" s="1895"/>
      <c r="P639" s="1895"/>
      <c r="Q639" s="1895"/>
      <c r="R639" s="1895"/>
      <c r="S639" s="1895"/>
      <c r="T639" s="1895"/>
      <c r="U639" s="1895"/>
      <c r="V639" s="1895"/>
      <c r="W639" s="1895"/>
      <c r="X639" s="1895"/>
      <c r="Y639" s="1895"/>
      <c r="Z639" s="1895"/>
      <c r="AA639" s="1895"/>
    </row>
    <row r="640" spans="1:27" ht="15.75" customHeight="1">
      <c r="A640" s="1895"/>
      <c r="B640" s="1895"/>
      <c r="C640" s="1895"/>
      <c r="D640" s="1895"/>
      <c r="E640" s="1895"/>
      <c r="F640" s="1895"/>
      <c r="G640" s="1895"/>
      <c r="H640" s="1895"/>
      <c r="I640" s="1895"/>
      <c r="J640" s="1895"/>
      <c r="K640" s="1895"/>
      <c r="L640" s="1895"/>
      <c r="M640" s="1895"/>
      <c r="N640" s="1895"/>
      <c r="O640" s="1895"/>
      <c r="P640" s="1895"/>
      <c r="Q640" s="1895"/>
      <c r="R640" s="1895"/>
      <c r="S640" s="1895"/>
      <c r="T640" s="1895"/>
      <c r="U640" s="1895"/>
      <c r="V640" s="1895"/>
      <c r="W640" s="1895"/>
      <c r="X640" s="1895"/>
      <c r="Y640" s="1895"/>
      <c r="Z640" s="1895"/>
      <c r="AA640" s="1895"/>
    </row>
    <row r="641" spans="1:27" ht="15.75" customHeight="1">
      <c r="A641" s="1895"/>
      <c r="B641" s="1895"/>
      <c r="C641" s="1895"/>
      <c r="D641" s="1895"/>
      <c r="E641" s="1895"/>
      <c r="F641" s="1895"/>
      <c r="G641" s="1895"/>
      <c r="H641" s="1895"/>
      <c r="I641" s="1895"/>
      <c r="J641" s="1895"/>
      <c r="K641" s="1895"/>
      <c r="L641" s="1895"/>
      <c r="M641" s="1895"/>
      <c r="N641" s="1895"/>
      <c r="O641" s="1895"/>
      <c r="P641" s="1895"/>
      <c r="Q641" s="1895"/>
      <c r="R641" s="1895"/>
      <c r="S641" s="1895"/>
      <c r="T641" s="1895"/>
      <c r="U641" s="1895"/>
      <c r="V641" s="1895"/>
      <c r="W641" s="1895"/>
      <c r="X641" s="1895"/>
      <c r="Y641" s="1895"/>
      <c r="Z641" s="1895"/>
      <c r="AA641" s="1895"/>
    </row>
    <row r="642" spans="1:27" ht="15.75" customHeight="1">
      <c r="A642" s="1895"/>
      <c r="B642" s="1895"/>
      <c r="C642" s="1895"/>
      <c r="D642" s="1895"/>
      <c r="E642" s="1895"/>
      <c r="F642" s="1895"/>
      <c r="G642" s="1895"/>
      <c r="H642" s="1895"/>
      <c r="I642" s="1895"/>
      <c r="J642" s="1895"/>
      <c r="K642" s="1895"/>
      <c r="L642" s="1895"/>
      <c r="M642" s="1895"/>
      <c r="N642" s="1895"/>
      <c r="O642" s="1895"/>
      <c r="P642" s="1895"/>
      <c r="Q642" s="1895"/>
      <c r="R642" s="1895"/>
      <c r="S642" s="1895"/>
      <c r="T642" s="1895"/>
      <c r="U642" s="1895"/>
      <c r="V642" s="1895"/>
      <c r="W642" s="1895"/>
      <c r="X642" s="1895"/>
      <c r="Y642" s="1895"/>
      <c r="Z642" s="1895"/>
      <c r="AA642" s="1895"/>
    </row>
    <row r="643" spans="1:27" ht="15.75" customHeight="1">
      <c r="A643" s="1895"/>
      <c r="B643" s="1895"/>
      <c r="C643" s="1895"/>
      <c r="D643" s="1895"/>
      <c r="E643" s="1895"/>
      <c r="F643" s="1895"/>
      <c r="G643" s="1895"/>
      <c r="H643" s="1895"/>
      <c r="I643" s="1895"/>
      <c r="J643" s="1895"/>
      <c r="K643" s="1895"/>
      <c r="L643" s="1895"/>
      <c r="M643" s="1895"/>
      <c r="N643" s="1895"/>
      <c r="O643" s="1895"/>
      <c r="P643" s="1895"/>
      <c r="Q643" s="1895"/>
      <c r="R643" s="1895"/>
      <c r="S643" s="1895"/>
      <c r="T643" s="1895"/>
      <c r="U643" s="1895"/>
      <c r="V643" s="1895"/>
      <c r="W643" s="1895"/>
      <c r="X643" s="1895"/>
      <c r="Y643" s="1895"/>
      <c r="Z643" s="1895"/>
      <c r="AA643" s="1895"/>
    </row>
    <row r="644" spans="1:27" ht="15.75" customHeight="1">
      <c r="A644" s="1895"/>
      <c r="B644" s="1895"/>
      <c r="C644" s="1895"/>
      <c r="D644" s="1895"/>
      <c r="E644" s="1895"/>
      <c r="F644" s="1895"/>
      <c r="G644" s="1895"/>
      <c r="H644" s="1895"/>
      <c r="I644" s="1895"/>
      <c r="J644" s="1895"/>
      <c r="K644" s="1895"/>
      <c r="L644" s="1895"/>
      <c r="M644" s="1895"/>
      <c r="N644" s="1895"/>
      <c r="O644" s="1895"/>
      <c r="P644" s="1895"/>
      <c r="Q644" s="1895"/>
      <c r="R644" s="1895"/>
      <c r="S644" s="1895"/>
      <c r="T644" s="1895"/>
      <c r="U644" s="1895"/>
      <c r="V644" s="1895"/>
      <c r="W644" s="1895"/>
      <c r="X644" s="1895"/>
      <c r="Y644" s="1895"/>
      <c r="Z644" s="1895"/>
      <c r="AA644" s="1895"/>
    </row>
    <row r="645" spans="1:27" ht="15.75" customHeight="1">
      <c r="A645" s="1895"/>
      <c r="B645" s="1895"/>
      <c r="C645" s="1895"/>
      <c r="D645" s="1895"/>
      <c r="E645" s="1895"/>
      <c r="F645" s="1895"/>
      <c r="G645" s="1895"/>
      <c r="H645" s="1895"/>
      <c r="I645" s="1895"/>
      <c r="J645" s="1895"/>
      <c r="K645" s="1895"/>
      <c r="L645" s="1895"/>
      <c r="M645" s="1895"/>
      <c r="N645" s="1895"/>
      <c r="O645" s="1895"/>
      <c r="P645" s="1895"/>
      <c r="Q645" s="1895"/>
      <c r="R645" s="1895"/>
      <c r="S645" s="1895"/>
      <c r="T645" s="1895"/>
      <c r="U645" s="1895"/>
      <c r="V645" s="1895"/>
      <c r="W645" s="1895"/>
      <c r="X645" s="1895"/>
      <c r="Y645" s="1895"/>
      <c r="Z645" s="1895"/>
      <c r="AA645" s="1895"/>
    </row>
    <row r="646" spans="1:27" ht="15.75" customHeight="1">
      <c r="A646" s="1895"/>
      <c r="B646" s="1895"/>
      <c r="C646" s="1895"/>
      <c r="D646" s="1895"/>
      <c r="E646" s="1895"/>
      <c r="F646" s="1895"/>
      <c r="G646" s="1895"/>
      <c r="H646" s="1895"/>
      <c r="I646" s="1895"/>
      <c r="J646" s="1895"/>
      <c r="K646" s="1895"/>
      <c r="L646" s="1895"/>
      <c r="M646" s="1895"/>
      <c r="N646" s="1895"/>
      <c r="O646" s="1895"/>
      <c r="P646" s="1895"/>
      <c r="Q646" s="1895"/>
      <c r="R646" s="1895"/>
      <c r="S646" s="1895"/>
      <c r="T646" s="1895"/>
      <c r="U646" s="1895"/>
      <c r="V646" s="1895"/>
      <c r="W646" s="1895"/>
      <c r="X646" s="1895"/>
      <c r="Y646" s="1895"/>
      <c r="Z646" s="1895"/>
      <c r="AA646" s="1895"/>
    </row>
    <row r="647" spans="1:27" ht="15.75" customHeight="1">
      <c r="A647" s="1895"/>
      <c r="B647" s="1895"/>
      <c r="C647" s="1895"/>
      <c r="D647" s="1895"/>
      <c r="E647" s="1895"/>
      <c r="F647" s="1895"/>
      <c r="G647" s="1895"/>
      <c r="H647" s="1895"/>
      <c r="I647" s="1895"/>
      <c r="J647" s="1895"/>
      <c r="K647" s="1895"/>
      <c r="L647" s="1895"/>
      <c r="M647" s="1895"/>
      <c r="N647" s="1895"/>
      <c r="O647" s="1895"/>
      <c r="P647" s="1895"/>
      <c r="Q647" s="1895"/>
      <c r="R647" s="1895"/>
      <c r="S647" s="1895"/>
      <c r="T647" s="1895"/>
      <c r="U647" s="1895"/>
      <c r="V647" s="1895"/>
      <c r="W647" s="1895"/>
      <c r="X647" s="1895"/>
      <c r="Y647" s="1895"/>
      <c r="Z647" s="1895"/>
      <c r="AA647" s="1895"/>
    </row>
    <row r="648" spans="1:27" ht="15.75" customHeight="1">
      <c r="A648" s="1895"/>
      <c r="B648" s="1895"/>
      <c r="C648" s="1895"/>
      <c r="D648" s="1895"/>
      <c r="E648" s="1895"/>
      <c r="F648" s="1895"/>
      <c r="G648" s="1895"/>
      <c r="H648" s="1895"/>
      <c r="I648" s="1895"/>
      <c r="J648" s="1895"/>
      <c r="K648" s="1895"/>
      <c r="L648" s="1895"/>
      <c r="M648" s="1895"/>
      <c r="N648" s="1895"/>
      <c r="O648" s="1895"/>
      <c r="P648" s="1895"/>
      <c r="Q648" s="1895"/>
      <c r="R648" s="1895"/>
      <c r="S648" s="1895"/>
      <c r="T648" s="1895"/>
      <c r="U648" s="1895"/>
      <c r="V648" s="1895"/>
      <c r="W648" s="1895"/>
      <c r="X648" s="1895"/>
      <c r="Y648" s="1895"/>
      <c r="Z648" s="1895"/>
      <c r="AA648" s="1895"/>
    </row>
    <row r="649" spans="1:27" ht="15.75" customHeight="1">
      <c r="A649" s="1895"/>
      <c r="B649" s="1895"/>
      <c r="C649" s="1895"/>
      <c r="D649" s="1895"/>
      <c r="E649" s="1895"/>
      <c r="F649" s="1895"/>
      <c r="G649" s="1895"/>
      <c r="H649" s="1895"/>
      <c r="I649" s="1895"/>
      <c r="J649" s="1895"/>
      <c r="K649" s="1895"/>
      <c r="L649" s="1895"/>
      <c r="M649" s="1895"/>
      <c r="N649" s="1895"/>
      <c r="O649" s="1895"/>
      <c r="P649" s="1895"/>
      <c r="Q649" s="1895"/>
      <c r="R649" s="1895"/>
      <c r="S649" s="1895"/>
      <c r="T649" s="1895"/>
      <c r="U649" s="1895"/>
      <c r="V649" s="1895"/>
      <c r="W649" s="1895"/>
      <c r="X649" s="1895"/>
      <c r="Y649" s="1895"/>
      <c r="Z649" s="1895"/>
      <c r="AA649" s="1895"/>
    </row>
    <row r="650" spans="1:27" ht="15.75" customHeight="1">
      <c r="A650" s="1895"/>
      <c r="B650" s="1895"/>
      <c r="C650" s="1895"/>
      <c r="D650" s="1895"/>
      <c r="E650" s="1895"/>
      <c r="F650" s="1895"/>
      <c r="G650" s="1895"/>
      <c r="H650" s="1895"/>
      <c r="I650" s="1895"/>
      <c r="J650" s="1895"/>
      <c r="K650" s="1895"/>
      <c r="L650" s="1895"/>
      <c r="M650" s="1895"/>
      <c r="N650" s="1895"/>
      <c r="O650" s="1895"/>
      <c r="P650" s="1895"/>
      <c r="Q650" s="1895"/>
      <c r="R650" s="1895"/>
      <c r="S650" s="1895"/>
      <c r="T650" s="1895"/>
      <c r="U650" s="1895"/>
      <c r="V650" s="1895"/>
      <c r="W650" s="1895"/>
      <c r="X650" s="1895"/>
      <c r="Y650" s="1895"/>
      <c r="Z650" s="1895"/>
      <c r="AA650" s="1895"/>
    </row>
    <row r="651" spans="1:27" ht="15.75" customHeight="1">
      <c r="A651" s="1895"/>
      <c r="B651" s="1895"/>
      <c r="C651" s="1895"/>
      <c r="D651" s="1895"/>
      <c r="E651" s="1895"/>
      <c r="F651" s="1895"/>
      <c r="G651" s="1895"/>
      <c r="H651" s="1895"/>
      <c r="I651" s="1895"/>
      <c r="J651" s="1895"/>
      <c r="K651" s="1895"/>
      <c r="L651" s="1895"/>
      <c r="M651" s="1895"/>
      <c r="N651" s="1895"/>
      <c r="O651" s="1895"/>
      <c r="P651" s="1895"/>
      <c r="Q651" s="1895"/>
      <c r="R651" s="1895"/>
      <c r="S651" s="1895"/>
      <c r="T651" s="1895"/>
      <c r="U651" s="1895"/>
      <c r="V651" s="1895"/>
      <c r="W651" s="1895"/>
      <c r="X651" s="1895"/>
      <c r="Y651" s="1895"/>
      <c r="Z651" s="1895"/>
      <c r="AA651" s="1895"/>
    </row>
    <row r="652" spans="1:27" ht="15.75" customHeight="1">
      <c r="A652" s="1895"/>
      <c r="B652" s="1895"/>
      <c r="C652" s="1895"/>
      <c r="D652" s="1895"/>
      <c r="E652" s="1895"/>
      <c r="F652" s="1895"/>
      <c r="G652" s="1895"/>
      <c r="H652" s="1895"/>
      <c r="I652" s="1895"/>
      <c r="J652" s="1895"/>
      <c r="K652" s="1895"/>
      <c r="L652" s="1895"/>
      <c r="M652" s="1895"/>
      <c r="N652" s="1895"/>
      <c r="O652" s="1895"/>
      <c r="P652" s="1895"/>
      <c r="Q652" s="1895"/>
      <c r="R652" s="1895"/>
      <c r="S652" s="1895"/>
      <c r="T652" s="1895"/>
      <c r="U652" s="1895"/>
      <c r="V652" s="1895"/>
      <c r="W652" s="1895"/>
      <c r="X652" s="1895"/>
      <c r="Y652" s="1895"/>
      <c r="Z652" s="1895"/>
      <c r="AA652" s="1895"/>
    </row>
    <row r="653" spans="1:27" ht="15.75" customHeight="1">
      <c r="A653" s="1895"/>
      <c r="B653" s="1895"/>
      <c r="C653" s="1895"/>
      <c r="D653" s="1895"/>
      <c r="E653" s="1895"/>
      <c r="F653" s="1895"/>
      <c r="G653" s="1895"/>
      <c r="H653" s="1895"/>
      <c r="I653" s="1895"/>
      <c r="J653" s="1895"/>
      <c r="K653" s="1895"/>
      <c r="L653" s="1895"/>
      <c r="M653" s="1895"/>
      <c r="N653" s="1895"/>
      <c r="O653" s="1895"/>
      <c r="P653" s="1895"/>
      <c r="Q653" s="1895"/>
      <c r="R653" s="1895"/>
      <c r="S653" s="1895"/>
      <c r="T653" s="1895"/>
      <c r="U653" s="1895"/>
      <c r="V653" s="1895"/>
      <c r="W653" s="1895"/>
      <c r="X653" s="1895"/>
      <c r="Y653" s="1895"/>
      <c r="Z653" s="1895"/>
      <c r="AA653" s="1895"/>
    </row>
    <row r="654" spans="1:27" ht="15.75" customHeight="1">
      <c r="A654" s="1895"/>
      <c r="B654" s="1895"/>
      <c r="C654" s="1895"/>
      <c r="D654" s="1895"/>
      <c r="E654" s="1895"/>
      <c r="F654" s="1895"/>
      <c r="G654" s="1895"/>
      <c r="H654" s="1895"/>
      <c r="I654" s="1895"/>
      <c r="J654" s="1895"/>
      <c r="K654" s="1895"/>
      <c r="L654" s="1895"/>
      <c r="M654" s="1895"/>
      <c r="N654" s="1895"/>
      <c r="O654" s="1895"/>
      <c r="P654" s="1895"/>
      <c r="Q654" s="1895"/>
      <c r="R654" s="1895"/>
      <c r="S654" s="1895"/>
      <c r="T654" s="1895"/>
      <c r="U654" s="1895"/>
      <c r="V654" s="1895"/>
      <c r="W654" s="1895"/>
      <c r="X654" s="1895"/>
      <c r="Y654" s="1895"/>
      <c r="Z654" s="1895"/>
      <c r="AA654" s="1895"/>
    </row>
    <row r="655" spans="1:27" ht="15.75" customHeight="1">
      <c r="A655" s="1895"/>
      <c r="B655" s="1895"/>
      <c r="C655" s="1895"/>
      <c r="D655" s="1895"/>
      <c r="E655" s="1895"/>
      <c r="F655" s="1895"/>
      <c r="G655" s="1895"/>
      <c r="H655" s="1895"/>
      <c r="I655" s="1895"/>
      <c r="J655" s="1895"/>
      <c r="K655" s="1895"/>
      <c r="L655" s="1895"/>
      <c r="M655" s="1895"/>
      <c r="N655" s="1895"/>
      <c r="O655" s="1895"/>
      <c r="P655" s="1895"/>
      <c r="Q655" s="1895"/>
      <c r="R655" s="1895"/>
      <c r="S655" s="1895"/>
      <c r="T655" s="1895"/>
      <c r="U655" s="1895"/>
      <c r="V655" s="1895"/>
      <c r="W655" s="1895"/>
      <c r="X655" s="1895"/>
      <c r="Y655" s="1895"/>
      <c r="Z655" s="1895"/>
      <c r="AA655" s="1895"/>
    </row>
    <row r="656" spans="1:27" ht="15.75" customHeight="1">
      <c r="A656" s="1895"/>
      <c r="B656" s="1895"/>
      <c r="C656" s="1895"/>
      <c r="D656" s="1895"/>
      <c r="E656" s="1895"/>
      <c r="F656" s="1895"/>
      <c r="G656" s="1895"/>
      <c r="H656" s="1895"/>
      <c r="I656" s="1895"/>
      <c r="J656" s="1895"/>
      <c r="K656" s="1895"/>
      <c r="L656" s="1895"/>
      <c r="M656" s="1895"/>
      <c r="N656" s="1895"/>
      <c r="O656" s="1895"/>
      <c r="P656" s="1895"/>
      <c r="Q656" s="1895"/>
      <c r="R656" s="1895"/>
      <c r="S656" s="1895"/>
      <c r="T656" s="1895"/>
      <c r="U656" s="1895"/>
      <c r="V656" s="1895"/>
      <c r="W656" s="1895"/>
      <c r="X656" s="1895"/>
      <c r="Y656" s="1895"/>
      <c r="Z656" s="1895"/>
      <c r="AA656" s="1895"/>
    </row>
    <row r="657" spans="1:27" ht="15.75" customHeight="1">
      <c r="A657" s="1895"/>
      <c r="B657" s="1895"/>
      <c r="C657" s="1895"/>
      <c r="D657" s="1895"/>
      <c r="E657" s="1895"/>
      <c r="F657" s="1895"/>
      <c r="G657" s="1895"/>
      <c r="H657" s="1895"/>
      <c r="I657" s="1895"/>
      <c r="J657" s="1895"/>
      <c r="K657" s="1895"/>
      <c r="L657" s="1895"/>
      <c r="M657" s="1895"/>
      <c r="N657" s="1895"/>
      <c r="O657" s="1895"/>
      <c r="P657" s="1895"/>
      <c r="Q657" s="1895"/>
      <c r="R657" s="1895"/>
      <c r="S657" s="1895"/>
      <c r="T657" s="1895"/>
      <c r="U657" s="1895"/>
      <c r="V657" s="1895"/>
      <c r="W657" s="1895"/>
      <c r="X657" s="1895"/>
      <c r="Y657" s="1895"/>
      <c r="Z657" s="1895"/>
      <c r="AA657" s="1895"/>
    </row>
    <row r="658" spans="1:27" ht="15.75" customHeight="1">
      <c r="A658" s="1895"/>
      <c r="B658" s="1895"/>
      <c r="C658" s="1895"/>
      <c r="D658" s="1895"/>
      <c r="E658" s="1895"/>
      <c r="F658" s="1895"/>
      <c r="G658" s="1895"/>
      <c r="H658" s="1895"/>
      <c r="I658" s="1895"/>
      <c r="J658" s="1895"/>
      <c r="K658" s="1895"/>
      <c r="L658" s="1895"/>
      <c r="M658" s="1895"/>
      <c r="N658" s="1895"/>
      <c r="O658" s="1895"/>
      <c r="P658" s="1895"/>
      <c r="Q658" s="1895"/>
      <c r="R658" s="1895"/>
      <c r="S658" s="1895"/>
      <c r="T658" s="1895"/>
      <c r="U658" s="1895"/>
      <c r="V658" s="1895"/>
      <c r="W658" s="1895"/>
      <c r="X658" s="1895"/>
      <c r="Y658" s="1895"/>
      <c r="Z658" s="1895"/>
      <c r="AA658" s="1895"/>
    </row>
    <row r="659" spans="1:27" ht="15.75" customHeight="1">
      <c r="A659" s="1895"/>
      <c r="B659" s="1895"/>
      <c r="C659" s="1895"/>
      <c r="D659" s="1895"/>
      <c r="E659" s="1895"/>
      <c r="F659" s="1895"/>
      <c r="G659" s="1895"/>
      <c r="H659" s="1895"/>
      <c r="I659" s="1895"/>
      <c r="J659" s="1895"/>
      <c r="K659" s="1895"/>
      <c r="L659" s="1895"/>
      <c r="M659" s="1895"/>
      <c r="N659" s="1895"/>
      <c r="O659" s="1895"/>
      <c r="P659" s="1895"/>
      <c r="Q659" s="1895"/>
      <c r="R659" s="1895"/>
      <c r="S659" s="1895"/>
      <c r="T659" s="1895"/>
      <c r="U659" s="1895"/>
      <c r="V659" s="1895"/>
      <c r="W659" s="1895"/>
      <c r="X659" s="1895"/>
      <c r="Y659" s="1895"/>
      <c r="Z659" s="1895"/>
      <c r="AA659" s="1895"/>
    </row>
    <row r="660" spans="1:27" ht="15.75" customHeight="1">
      <c r="A660" s="1895"/>
      <c r="B660" s="1895"/>
      <c r="C660" s="1895"/>
      <c r="D660" s="1895"/>
      <c r="E660" s="1895"/>
      <c r="F660" s="1895"/>
      <c r="G660" s="1895"/>
      <c r="H660" s="1895"/>
      <c r="I660" s="1895"/>
      <c r="J660" s="1895"/>
      <c r="K660" s="1895"/>
      <c r="L660" s="1895"/>
      <c r="M660" s="1895"/>
      <c r="N660" s="1895"/>
      <c r="O660" s="1895"/>
      <c r="P660" s="1895"/>
      <c r="Q660" s="1895"/>
      <c r="R660" s="1895"/>
      <c r="S660" s="1895"/>
      <c r="T660" s="1895"/>
      <c r="U660" s="1895"/>
      <c r="V660" s="1895"/>
      <c r="W660" s="1895"/>
      <c r="X660" s="1895"/>
      <c r="Y660" s="1895"/>
      <c r="Z660" s="1895"/>
      <c r="AA660" s="1895"/>
    </row>
    <row r="661" spans="1:27" ht="15.75" customHeight="1">
      <c r="A661" s="1895"/>
      <c r="B661" s="1895"/>
      <c r="C661" s="1895"/>
      <c r="D661" s="1895"/>
      <c r="E661" s="1895"/>
      <c r="F661" s="1895"/>
      <c r="G661" s="1895"/>
      <c r="H661" s="1895"/>
      <c r="I661" s="1895"/>
      <c r="J661" s="1895"/>
      <c r="K661" s="1895"/>
      <c r="L661" s="1895"/>
      <c r="M661" s="1895"/>
      <c r="N661" s="1895"/>
      <c r="O661" s="1895"/>
      <c r="P661" s="1895"/>
      <c r="Q661" s="1895"/>
      <c r="R661" s="1895"/>
      <c r="S661" s="1895"/>
      <c r="T661" s="1895"/>
      <c r="U661" s="1895"/>
      <c r="V661" s="1895"/>
      <c r="W661" s="1895"/>
      <c r="X661" s="1895"/>
      <c r="Y661" s="1895"/>
      <c r="Z661" s="1895"/>
      <c r="AA661" s="1895"/>
    </row>
    <row r="662" spans="1:27" ht="15.75" customHeight="1">
      <c r="A662" s="1895"/>
      <c r="B662" s="1895"/>
      <c r="C662" s="1895"/>
      <c r="D662" s="1895"/>
      <c r="E662" s="1895"/>
      <c r="F662" s="1895"/>
      <c r="G662" s="1895"/>
      <c r="H662" s="1895"/>
      <c r="I662" s="1895"/>
      <c r="J662" s="1895"/>
      <c r="K662" s="1895"/>
      <c r="L662" s="1895"/>
      <c r="M662" s="1895"/>
      <c r="N662" s="1895"/>
      <c r="O662" s="1895"/>
      <c r="P662" s="1895"/>
      <c r="Q662" s="1895"/>
      <c r="R662" s="1895"/>
      <c r="S662" s="1895"/>
      <c r="T662" s="1895"/>
      <c r="U662" s="1895"/>
      <c r="V662" s="1895"/>
      <c r="W662" s="1895"/>
      <c r="X662" s="1895"/>
      <c r="Y662" s="1895"/>
      <c r="Z662" s="1895"/>
      <c r="AA662" s="1895"/>
    </row>
    <row r="663" spans="1:27" ht="15.75" customHeight="1">
      <c r="A663" s="1895"/>
      <c r="B663" s="1895"/>
      <c r="C663" s="1895"/>
      <c r="D663" s="1895"/>
      <c r="E663" s="1895"/>
      <c r="F663" s="1895"/>
      <c r="G663" s="1895"/>
      <c r="H663" s="1895"/>
      <c r="I663" s="1895"/>
      <c r="J663" s="1895"/>
      <c r="K663" s="1895"/>
      <c r="L663" s="1895"/>
      <c r="M663" s="1895"/>
      <c r="N663" s="1895"/>
      <c r="O663" s="1895"/>
      <c r="P663" s="1895"/>
      <c r="Q663" s="1895"/>
      <c r="R663" s="1895"/>
      <c r="S663" s="1895"/>
      <c r="T663" s="1895"/>
      <c r="U663" s="1895"/>
      <c r="V663" s="1895"/>
      <c r="W663" s="1895"/>
      <c r="X663" s="1895"/>
      <c r="Y663" s="1895"/>
      <c r="Z663" s="1895"/>
      <c r="AA663" s="1895"/>
    </row>
    <row r="664" spans="1:27" ht="15.75" customHeight="1">
      <c r="A664" s="1895"/>
      <c r="B664" s="1895"/>
      <c r="C664" s="1895"/>
      <c r="D664" s="1895"/>
      <c r="E664" s="1895"/>
      <c r="F664" s="1895"/>
      <c r="G664" s="1895"/>
      <c r="H664" s="1895"/>
      <c r="I664" s="1895"/>
      <c r="J664" s="1895"/>
      <c r="K664" s="1895"/>
      <c r="L664" s="1895"/>
      <c r="M664" s="1895"/>
      <c r="N664" s="1895"/>
      <c r="O664" s="1895"/>
      <c r="P664" s="1895"/>
      <c r="Q664" s="1895"/>
      <c r="R664" s="1895"/>
      <c r="S664" s="1895"/>
      <c r="T664" s="1895"/>
      <c r="U664" s="1895"/>
      <c r="V664" s="1895"/>
      <c r="W664" s="1895"/>
      <c r="X664" s="1895"/>
      <c r="Y664" s="1895"/>
      <c r="Z664" s="1895"/>
      <c r="AA664" s="1895"/>
    </row>
    <row r="665" spans="1:27" ht="15.75" customHeight="1">
      <c r="A665" s="1895"/>
      <c r="B665" s="1895"/>
      <c r="C665" s="1895"/>
      <c r="D665" s="1895"/>
      <c r="E665" s="1895"/>
      <c r="F665" s="1895"/>
      <c r="G665" s="1895"/>
      <c r="H665" s="1895"/>
      <c r="I665" s="1895"/>
      <c r="J665" s="1895"/>
      <c r="K665" s="1895"/>
      <c r="L665" s="1895"/>
      <c r="M665" s="1895"/>
      <c r="N665" s="1895"/>
      <c r="O665" s="1895"/>
      <c r="P665" s="1895"/>
      <c r="Q665" s="1895"/>
      <c r="R665" s="1895"/>
      <c r="S665" s="1895"/>
      <c r="T665" s="1895"/>
      <c r="U665" s="1895"/>
      <c r="V665" s="1895"/>
      <c r="W665" s="1895"/>
      <c r="X665" s="1895"/>
      <c r="Y665" s="1895"/>
      <c r="Z665" s="1895"/>
      <c r="AA665" s="1895"/>
    </row>
    <row r="666" spans="1:27" ht="15.75" customHeight="1">
      <c r="A666" s="1895"/>
      <c r="B666" s="1895"/>
      <c r="C666" s="1895"/>
      <c r="D666" s="1895"/>
      <c r="E666" s="1895"/>
      <c r="F666" s="1895"/>
      <c r="G666" s="1895"/>
      <c r="H666" s="1895"/>
      <c r="I666" s="1895"/>
      <c r="J666" s="1895"/>
      <c r="K666" s="1895"/>
      <c r="L666" s="1895"/>
      <c r="M666" s="1895"/>
      <c r="N666" s="1895"/>
      <c r="O666" s="1895"/>
      <c r="P666" s="1895"/>
      <c r="Q666" s="1895"/>
      <c r="R666" s="1895"/>
      <c r="S666" s="1895"/>
      <c r="T666" s="1895"/>
      <c r="U666" s="1895"/>
      <c r="V666" s="1895"/>
      <c r="W666" s="1895"/>
      <c r="X666" s="1895"/>
      <c r="Y666" s="1895"/>
      <c r="Z666" s="1895"/>
      <c r="AA666" s="1895"/>
    </row>
    <row r="667" spans="1:27" ht="15.75" customHeight="1">
      <c r="A667" s="1895"/>
      <c r="B667" s="1895"/>
      <c r="C667" s="1895"/>
      <c r="D667" s="1895"/>
      <c r="E667" s="1895"/>
      <c r="F667" s="1895"/>
      <c r="G667" s="1895"/>
      <c r="H667" s="1895"/>
      <c r="I667" s="1895"/>
      <c r="J667" s="1895"/>
      <c r="K667" s="1895"/>
      <c r="L667" s="1895"/>
      <c r="M667" s="1895"/>
      <c r="N667" s="1895"/>
      <c r="O667" s="1895"/>
      <c r="P667" s="1895"/>
      <c r="Q667" s="1895"/>
      <c r="R667" s="1895"/>
      <c r="S667" s="1895"/>
      <c r="T667" s="1895"/>
      <c r="U667" s="1895"/>
      <c r="V667" s="1895"/>
      <c r="W667" s="1895"/>
      <c r="X667" s="1895"/>
      <c r="Y667" s="1895"/>
      <c r="Z667" s="1895"/>
      <c r="AA667" s="1895"/>
    </row>
    <row r="668" spans="1:27" ht="15.75" customHeight="1">
      <c r="A668" s="1895"/>
      <c r="B668" s="1895"/>
      <c r="C668" s="1895"/>
      <c r="D668" s="1895"/>
      <c r="E668" s="1895"/>
      <c r="F668" s="1895"/>
      <c r="G668" s="1895"/>
      <c r="H668" s="1895"/>
      <c r="I668" s="1895"/>
      <c r="J668" s="1895"/>
      <c r="K668" s="1895"/>
      <c r="L668" s="1895"/>
      <c r="M668" s="1895"/>
      <c r="N668" s="1895"/>
      <c r="O668" s="1895"/>
      <c r="P668" s="1895"/>
      <c r="Q668" s="1895"/>
      <c r="R668" s="1895"/>
      <c r="S668" s="1895"/>
      <c r="T668" s="1895"/>
      <c r="U668" s="1895"/>
      <c r="V668" s="1895"/>
      <c r="W668" s="1895"/>
      <c r="X668" s="1895"/>
      <c r="Y668" s="1895"/>
      <c r="Z668" s="1895"/>
      <c r="AA668" s="1895"/>
    </row>
    <row r="669" spans="1:27" ht="15.75" customHeight="1">
      <c r="A669" s="1895"/>
      <c r="B669" s="1895"/>
      <c r="C669" s="1895"/>
      <c r="D669" s="1895"/>
      <c r="E669" s="1895"/>
      <c r="F669" s="1895"/>
      <c r="G669" s="1895"/>
      <c r="H669" s="1895"/>
      <c r="I669" s="1895"/>
      <c r="J669" s="1895"/>
      <c r="K669" s="1895"/>
      <c r="L669" s="1895"/>
      <c r="M669" s="1895"/>
      <c r="N669" s="1895"/>
      <c r="O669" s="1895"/>
      <c r="P669" s="1895"/>
      <c r="Q669" s="1895"/>
      <c r="R669" s="1895"/>
      <c r="S669" s="1895"/>
      <c r="T669" s="1895"/>
      <c r="U669" s="1895"/>
      <c r="V669" s="1895"/>
      <c r="W669" s="1895"/>
      <c r="X669" s="1895"/>
      <c r="Y669" s="1895"/>
      <c r="Z669" s="1895"/>
      <c r="AA669" s="1895"/>
    </row>
    <row r="670" spans="1:27" ht="15.75" customHeight="1">
      <c r="A670" s="1895"/>
      <c r="B670" s="1895"/>
      <c r="C670" s="1895"/>
      <c r="D670" s="1895"/>
      <c r="E670" s="1895"/>
      <c r="F670" s="1895"/>
      <c r="G670" s="1895"/>
      <c r="H670" s="1895"/>
      <c r="I670" s="1895"/>
      <c r="J670" s="1895"/>
      <c r="K670" s="1895"/>
      <c r="L670" s="1895"/>
      <c r="M670" s="1895"/>
      <c r="N670" s="1895"/>
      <c r="O670" s="1895"/>
      <c r="P670" s="1895"/>
      <c r="Q670" s="1895"/>
      <c r="R670" s="1895"/>
      <c r="S670" s="1895"/>
      <c r="T670" s="1895"/>
      <c r="U670" s="1895"/>
      <c r="V670" s="1895"/>
      <c r="W670" s="1895"/>
      <c r="X670" s="1895"/>
      <c r="Y670" s="1895"/>
      <c r="Z670" s="1895"/>
      <c r="AA670" s="1895"/>
    </row>
    <row r="671" spans="1:27" ht="15.75" customHeight="1">
      <c r="A671" s="1895"/>
      <c r="B671" s="1895"/>
      <c r="C671" s="1895"/>
      <c r="D671" s="1895"/>
      <c r="E671" s="1895"/>
      <c r="F671" s="1895"/>
      <c r="G671" s="1895"/>
      <c r="H671" s="1895"/>
      <c r="I671" s="1895"/>
      <c r="J671" s="1895"/>
      <c r="K671" s="1895"/>
      <c r="L671" s="1895"/>
      <c r="M671" s="1895"/>
      <c r="N671" s="1895"/>
      <c r="O671" s="1895"/>
      <c r="P671" s="1895"/>
      <c r="Q671" s="1895"/>
      <c r="R671" s="1895"/>
      <c r="S671" s="1895"/>
      <c r="T671" s="1895"/>
      <c r="U671" s="1895"/>
      <c r="V671" s="1895"/>
      <c r="W671" s="1895"/>
      <c r="X671" s="1895"/>
      <c r="Y671" s="1895"/>
      <c r="Z671" s="1895"/>
      <c r="AA671" s="1895"/>
    </row>
    <row r="672" spans="1:27" ht="15.75" customHeight="1">
      <c r="A672" s="1895"/>
      <c r="B672" s="1895"/>
      <c r="C672" s="1895"/>
      <c r="D672" s="1895"/>
      <c r="E672" s="1895"/>
      <c r="F672" s="1895"/>
      <c r="G672" s="1895"/>
      <c r="H672" s="1895"/>
      <c r="I672" s="1895"/>
      <c r="J672" s="1895"/>
      <c r="K672" s="1895"/>
      <c r="L672" s="1895"/>
      <c r="M672" s="1895"/>
      <c r="N672" s="1895"/>
      <c r="O672" s="1895"/>
      <c r="P672" s="1895"/>
      <c r="Q672" s="1895"/>
      <c r="R672" s="1895"/>
      <c r="S672" s="1895"/>
      <c r="T672" s="1895"/>
      <c r="U672" s="1895"/>
      <c r="V672" s="1895"/>
      <c r="W672" s="1895"/>
      <c r="X672" s="1895"/>
      <c r="Y672" s="1895"/>
      <c r="Z672" s="1895"/>
      <c r="AA672" s="1895"/>
    </row>
    <row r="673" spans="1:27" ht="15.75" customHeight="1">
      <c r="A673" s="1895"/>
      <c r="B673" s="1895"/>
      <c r="C673" s="1895"/>
      <c r="D673" s="1895"/>
      <c r="E673" s="1895"/>
      <c r="F673" s="1895"/>
      <c r="G673" s="1895"/>
      <c r="H673" s="1895"/>
      <c r="I673" s="1895"/>
      <c r="J673" s="1895"/>
      <c r="K673" s="1895"/>
      <c r="L673" s="1895"/>
      <c r="M673" s="1895"/>
      <c r="N673" s="1895"/>
      <c r="O673" s="1895"/>
      <c r="P673" s="1895"/>
      <c r="Q673" s="1895"/>
      <c r="R673" s="1895"/>
      <c r="S673" s="1895"/>
      <c r="T673" s="1895"/>
      <c r="U673" s="1895"/>
      <c r="V673" s="1895"/>
      <c r="W673" s="1895"/>
      <c r="X673" s="1895"/>
      <c r="Y673" s="1895"/>
      <c r="Z673" s="1895"/>
      <c r="AA673" s="1895"/>
    </row>
    <row r="674" spans="1:27" ht="15.75" customHeight="1">
      <c r="A674" s="1895"/>
      <c r="B674" s="1895"/>
      <c r="C674" s="1895"/>
      <c r="D674" s="1895"/>
      <c r="E674" s="1895"/>
      <c r="F674" s="1895"/>
      <c r="G674" s="1895"/>
      <c r="H674" s="1895"/>
      <c r="I674" s="1895"/>
      <c r="J674" s="1895"/>
      <c r="K674" s="1895"/>
      <c r="L674" s="1895"/>
      <c r="M674" s="1895"/>
      <c r="N674" s="1895"/>
      <c r="O674" s="1895"/>
      <c r="P674" s="1895"/>
      <c r="Q674" s="1895"/>
      <c r="R674" s="1895"/>
      <c r="S674" s="1895"/>
      <c r="T674" s="1895"/>
      <c r="U674" s="1895"/>
      <c r="V674" s="1895"/>
      <c r="W674" s="1895"/>
      <c r="X674" s="1895"/>
      <c r="Y674" s="1895"/>
      <c r="Z674" s="1895"/>
      <c r="AA674" s="1895"/>
    </row>
    <row r="675" spans="1:27" ht="15.75" customHeight="1">
      <c r="A675" s="1895"/>
      <c r="B675" s="1895"/>
      <c r="C675" s="1895"/>
      <c r="D675" s="1895"/>
      <c r="E675" s="1895"/>
      <c r="F675" s="1895"/>
      <c r="G675" s="1895"/>
      <c r="H675" s="1895"/>
      <c r="I675" s="1895"/>
      <c r="J675" s="1895"/>
      <c r="K675" s="1895"/>
      <c r="L675" s="1895"/>
      <c r="M675" s="1895"/>
      <c r="N675" s="1895"/>
      <c r="O675" s="1895"/>
      <c r="P675" s="1895"/>
      <c r="Q675" s="1895"/>
      <c r="R675" s="1895"/>
      <c r="S675" s="1895"/>
      <c r="T675" s="1895"/>
      <c r="U675" s="1895"/>
      <c r="V675" s="1895"/>
      <c r="W675" s="1895"/>
      <c r="X675" s="1895"/>
      <c r="Y675" s="1895"/>
      <c r="Z675" s="1895"/>
      <c r="AA675" s="1895"/>
    </row>
    <row r="676" spans="1:27" ht="15.75" customHeight="1">
      <c r="A676" s="1895"/>
      <c r="B676" s="1895"/>
      <c r="C676" s="1895"/>
      <c r="D676" s="1895"/>
      <c r="E676" s="1895"/>
      <c r="F676" s="1895"/>
      <c r="G676" s="1895"/>
      <c r="H676" s="1895"/>
      <c r="I676" s="1895"/>
      <c r="J676" s="1895"/>
      <c r="K676" s="1895"/>
      <c r="L676" s="1895"/>
      <c r="M676" s="1895"/>
      <c r="N676" s="1895"/>
      <c r="O676" s="1895"/>
      <c r="P676" s="1895"/>
      <c r="Q676" s="1895"/>
      <c r="R676" s="1895"/>
      <c r="S676" s="1895"/>
      <c r="T676" s="1895"/>
      <c r="U676" s="1895"/>
      <c r="V676" s="1895"/>
      <c r="W676" s="1895"/>
      <c r="X676" s="1895"/>
      <c r="Y676" s="1895"/>
      <c r="Z676" s="1895"/>
      <c r="AA676" s="1895"/>
    </row>
    <row r="677" spans="1:27" ht="15.75" customHeight="1">
      <c r="A677" s="1895"/>
      <c r="B677" s="1895"/>
      <c r="C677" s="1895"/>
      <c r="D677" s="1895"/>
      <c r="E677" s="1895"/>
      <c r="F677" s="1895"/>
      <c r="G677" s="1895"/>
      <c r="H677" s="1895"/>
      <c r="I677" s="1895"/>
      <c r="J677" s="1895"/>
      <c r="K677" s="1895"/>
      <c r="L677" s="1895"/>
      <c r="M677" s="1895"/>
      <c r="N677" s="1895"/>
      <c r="O677" s="1895"/>
      <c r="P677" s="1895"/>
      <c r="Q677" s="1895"/>
      <c r="R677" s="1895"/>
      <c r="S677" s="1895"/>
      <c r="T677" s="1895"/>
      <c r="U677" s="1895"/>
      <c r="V677" s="1895"/>
      <c r="W677" s="1895"/>
      <c r="X677" s="1895"/>
      <c r="Y677" s="1895"/>
      <c r="Z677" s="1895"/>
      <c r="AA677" s="1895"/>
    </row>
    <row r="678" spans="1:27" ht="15.75" customHeight="1">
      <c r="A678" s="1895"/>
      <c r="B678" s="1895"/>
      <c r="C678" s="1895"/>
      <c r="D678" s="1895"/>
      <c r="E678" s="1895"/>
      <c r="F678" s="1895"/>
      <c r="G678" s="1895"/>
      <c r="H678" s="1895"/>
      <c r="I678" s="1895"/>
      <c r="J678" s="1895"/>
      <c r="K678" s="1895"/>
      <c r="L678" s="1895"/>
      <c r="M678" s="1895"/>
      <c r="N678" s="1895"/>
      <c r="O678" s="1895"/>
      <c r="P678" s="1895"/>
      <c r="Q678" s="1895"/>
      <c r="R678" s="1895"/>
      <c r="S678" s="1895"/>
      <c r="T678" s="1895"/>
      <c r="U678" s="1895"/>
      <c r="V678" s="1895"/>
      <c r="W678" s="1895"/>
      <c r="X678" s="1895"/>
      <c r="Y678" s="1895"/>
      <c r="Z678" s="1895"/>
      <c r="AA678" s="1895"/>
    </row>
    <row r="679" spans="1:27" ht="15.75" customHeight="1">
      <c r="A679" s="1895"/>
      <c r="B679" s="1895"/>
      <c r="C679" s="1895"/>
      <c r="D679" s="1895"/>
      <c r="E679" s="1895"/>
      <c r="F679" s="1895"/>
      <c r="G679" s="1895"/>
      <c r="H679" s="1895"/>
      <c r="I679" s="1895"/>
      <c r="J679" s="1895"/>
      <c r="K679" s="1895"/>
      <c r="L679" s="1895"/>
      <c r="M679" s="1895"/>
      <c r="N679" s="1895"/>
      <c r="O679" s="1895"/>
      <c r="P679" s="1895"/>
      <c r="Q679" s="1895"/>
      <c r="R679" s="1895"/>
      <c r="S679" s="1895"/>
      <c r="T679" s="1895"/>
      <c r="U679" s="1895"/>
      <c r="V679" s="1895"/>
      <c r="W679" s="1895"/>
      <c r="X679" s="1895"/>
      <c r="Y679" s="1895"/>
      <c r="Z679" s="1895"/>
      <c r="AA679" s="1895"/>
    </row>
    <row r="680" spans="1:27" ht="15.75" customHeight="1">
      <c r="A680" s="1895"/>
      <c r="B680" s="1895"/>
      <c r="C680" s="1895"/>
      <c r="D680" s="1895"/>
      <c r="E680" s="1895"/>
      <c r="F680" s="1895"/>
      <c r="G680" s="1895"/>
      <c r="H680" s="1895"/>
      <c r="I680" s="1895"/>
      <c r="J680" s="1895"/>
      <c r="K680" s="1895"/>
      <c r="L680" s="1895"/>
      <c r="M680" s="1895"/>
      <c r="N680" s="1895"/>
      <c r="O680" s="1895"/>
      <c r="P680" s="1895"/>
      <c r="Q680" s="1895"/>
      <c r="R680" s="1895"/>
      <c r="S680" s="1895"/>
      <c r="T680" s="1895"/>
      <c r="U680" s="1895"/>
      <c r="V680" s="1895"/>
      <c r="W680" s="1895"/>
      <c r="X680" s="1895"/>
      <c r="Y680" s="1895"/>
      <c r="Z680" s="1895"/>
      <c r="AA680" s="1895"/>
    </row>
    <row r="681" spans="1:27" ht="15.75" customHeight="1">
      <c r="A681" s="1895"/>
      <c r="B681" s="1895"/>
      <c r="C681" s="1895"/>
      <c r="D681" s="1895"/>
      <c r="E681" s="1895"/>
      <c r="F681" s="1895"/>
      <c r="G681" s="1895"/>
      <c r="H681" s="1895"/>
      <c r="I681" s="1895"/>
      <c r="J681" s="1895"/>
      <c r="K681" s="1895"/>
      <c r="L681" s="1895"/>
      <c r="M681" s="1895"/>
      <c r="N681" s="1895"/>
      <c r="O681" s="1895"/>
      <c r="P681" s="1895"/>
      <c r="Q681" s="1895"/>
      <c r="R681" s="1895"/>
      <c r="S681" s="1895"/>
      <c r="T681" s="1895"/>
      <c r="U681" s="1895"/>
      <c r="V681" s="1895"/>
      <c r="W681" s="1895"/>
      <c r="X681" s="1895"/>
      <c r="Y681" s="1895"/>
      <c r="Z681" s="1895"/>
      <c r="AA681" s="1895"/>
    </row>
    <row r="682" spans="1:27" ht="15.75" customHeight="1">
      <c r="A682" s="1895"/>
      <c r="B682" s="1895"/>
      <c r="C682" s="1895"/>
      <c r="D682" s="1895"/>
      <c r="E682" s="1895"/>
      <c r="F682" s="1895"/>
      <c r="G682" s="1895"/>
      <c r="H682" s="1895"/>
      <c r="I682" s="1895"/>
      <c r="J682" s="1895"/>
      <c r="K682" s="1895"/>
      <c r="L682" s="1895"/>
      <c r="M682" s="1895"/>
      <c r="N682" s="1895"/>
      <c r="O682" s="1895"/>
      <c r="P682" s="1895"/>
      <c r="Q682" s="1895"/>
      <c r="R682" s="1895"/>
      <c r="S682" s="1895"/>
      <c r="T682" s="1895"/>
      <c r="U682" s="1895"/>
      <c r="V682" s="1895"/>
      <c r="W682" s="1895"/>
      <c r="X682" s="1895"/>
      <c r="Y682" s="1895"/>
      <c r="Z682" s="1895"/>
      <c r="AA682" s="1895"/>
    </row>
    <row r="683" spans="1:27" ht="15.75" customHeight="1">
      <c r="A683" s="1895"/>
      <c r="B683" s="1895"/>
      <c r="C683" s="1895"/>
      <c r="D683" s="1895"/>
      <c r="E683" s="1895"/>
      <c r="F683" s="1895"/>
      <c r="G683" s="1895"/>
      <c r="H683" s="1895"/>
      <c r="I683" s="1895"/>
      <c r="J683" s="1895"/>
      <c r="K683" s="1895"/>
      <c r="L683" s="1895"/>
      <c r="M683" s="1895"/>
      <c r="N683" s="1895"/>
      <c r="O683" s="1895"/>
      <c r="P683" s="1895"/>
      <c r="Q683" s="1895"/>
      <c r="R683" s="1895"/>
      <c r="S683" s="1895"/>
      <c r="T683" s="1895"/>
      <c r="U683" s="1895"/>
      <c r="V683" s="1895"/>
      <c r="W683" s="1895"/>
      <c r="X683" s="1895"/>
      <c r="Y683" s="1895"/>
      <c r="Z683" s="1895"/>
      <c r="AA683" s="1895"/>
    </row>
    <row r="684" spans="1:27" ht="15.75" customHeight="1">
      <c r="A684" s="1895"/>
      <c r="B684" s="1895"/>
      <c r="C684" s="1895"/>
      <c r="D684" s="1895"/>
      <c r="E684" s="1895"/>
      <c r="F684" s="1895"/>
      <c r="G684" s="1895"/>
      <c r="H684" s="1895"/>
      <c r="I684" s="1895"/>
      <c r="J684" s="1895"/>
      <c r="K684" s="1895"/>
      <c r="L684" s="1895"/>
      <c r="M684" s="1895"/>
      <c r="N684" s="1895"/>
      <c r="O684" s="1895"/>
      <c r="P684" s="1895"/>
      <c r="Q684" s="1895"/>
      <c r="R684" s="1895"/>
      <c r="S684" s="1895"/>
      <c r="T684" s="1895"/>
      <c r="U684" s="1895"/>
      <c r="V684" s="1895"/>
      <c r="W684" s="1895"/>
      <c r="X684" s="1895"/>
      <c r="Y684" s="1895"/>
      <c r="Z684" s="1895"/>
      <c r="AA684" s="1895"/>
    </row>
    <row r="685" spans="1:27" ht="15.75" customHeight="1">
      <c r="A685" s="1895"/>
      <c r="B685" s="1895"/>
      <c r="C685" s="1895"/>
      <c r="D685" s="1895"/>
      <c r="E685" s="1895"/>
      <c r="F685" s="1895"/>
      <c r="G685" s="1895"/>
      <c r="H685" s="1895"/>
      <c r="I685" s="1895"/>
      <c r="J685" s="1895"/>
      <c r="K685" s="1895"/>
      <c r="L685" s="1895"/>
      <c r="M685" s="1895"/>
      <c r="N685" s="1895"/>
      <c r="O685" s="1895"/>
      <c r="P685" s="1895"/>
      <c r="Q685" s="1895"/>
      <c r="R685" s="1895"/>
      <c r="S685" s="1895"/>
      <c r="T685" s="1895"/>
      <c r="U685" s="1895"/>
      <c r="V685" s="1895"/>
      <c r="W685" s="1895"/>
      <c r="X685" s="1895"/>
      <c r="Y685" s="1895"/>
      <c r="Z685" s="1895"/>
      <c r="AA685" s="1895"/>
    </row>
    <row r="686" spans="1:27" ht="15.75" customHeight="1">
      <c r="A686" s="1895"/>
      <c r="B686" s="1895"/>
      <c r="C686" s="1895"/>
      <c r="D686" s="1895"/>
      <c r="E686" s="1895"/>
      <c r="F686" s="1895"/>
      <c r="G686" s="1895"/>
      <c r="H686" s="1895"/>
      <c r="I686" s="1895"/>
      <c r="J686" s="1895"/>
      <c r="K686" s="1895"/>
      <c r="L686" s="1895"/>
      <c r="M686" s="1895"/>
      <c r="N686" s="1895"/>
      <c r="O686" s="1895"/>
      <c r="P686" s="1895"/>
      <c r="Q686" s="1895"/>
      <c r="R686" s="1895"/>
      <c r="S686" s="1895"/>
      <c r="T686" s="1895"/>
      <c r="U686" s="1895"/>
      <c r="V686" s="1895"/>
      <c r="W686" s="1895"/>
      <c r="X686" s="1895"/>
      <c r="Y686" s="1895"/>
      <c r="Z686" s="1895"/>
      <c r="AA686" s="1895"/>
    </row>
    <row r="687" spans="1:27" ht="15.75" customHeight="1">
      <c r="A687" s="1895"/>
      <c r="B687" s="1895"/>
      <c r="C687" s="1895"/>
      <c r="D687" s="1895"/>
      <c r="E687" s="1895"/>
      <c r="F687" s="1895"/>
      <c r="G687" s="1895"/>
      <c r="H687" s="1895"/>
      <c r="I687" s="1895"/>
      <c r="J687" s="1895"/>
      <c r="K687" s="1895"/>
      <c r="L687" s="1895"/>
      <c r="M687" s="1895"/>
      <c r="N687" s="1895"/>
      <c r="O687" s="1895"/>
      <c r="P687" s="1895"/>
      <c r="Q687" s="1895"/>
      <c r="R687" s="1895"/>
      <c r="S687" s="1895"/>
      <c r="T687" s="1895"/>
      <c r="U687" s="1895"/>
      <c r="V687" s="1895"/>
      <c r="W687" s="1895"/>
      <c r="X687" s="1895"/>
      <c r="Y687" s="1895"/>
      <c r="Z687" s="1895"/>
      <c r="AA687" s="1895"/>
    </row>
    <row r="688" spans="1:27" ht="15.75" customHeight="1">
      <c r="A688" s="1895"/>
      <c r="B688" s="1895"/>
      <c r="C688" s="1895"/>
      <c r="D688" s="1895"/>
      <c r="E688" s="1895"/>
      <c r="F688" s="1895"/>
      <c r="G688" s="1895"/>
      <c r="H688" s="1895"/>
      <c r="I688" s="1895"/>
      <c r="J688" s="1895"/>
      <c r="K688" s="1895"/>
      <c r="L688" s="1895"/>
      <c r="M688" s="1895"/>
      <c r="N688" s="1895"/>
      <c r="O688" s="1895"/>
      <c r="P688" s="1895"/>
      <c r="Q688" s="1895"/>
      <c r="R688" s="1895"/>
      <c r="S688" s="1895"/>
      <c r="T688" s="1895"/>
      <c r="U688" s="1895"/>
      <c r="V688" s="1895"/>
      <c r="W688" s="1895"/>
      <c r="X688" s="1895"/>
      <c r="Y688" s="1895"/>
      <c r="Z688" s="1895"/>
      <c r="AA688" s="1895"/>
    </row>
    <row r="689" spans="1:27" ht="15.75" customHeight="1">
      <c r="A689" s="1895"/>
      <c r="B689" s="1895"/>
      <c r="C689" s="1895"/>
      <c r="D689" s="1895"/>
      <c r="E689" s="1895"/>
      <c r="F689" s="1895"/>
      <c r="G689" s="1895"/>
      <c r="H689" s="1895"/>
      <c r="I689" s="1895"/>
      <c r="J689" s="1895"/>
      <c r="K689" s="1895"/>
      <c r="L689" s="1895"/>
      <c r="M689" s="1895"/>
      <c r="N689" s="1895"/>
      <c r="O689" s="1895"/>
      <c r="P689" s="1895"/>
      <c r="Q689" s="1895"/>
      <c r="R689" s="1895"/>
      <c r="S689" s="1895"/>
      <c r="T689" s="1895"/>
      <c r="U689" s="1895"/>
      <c r="V689" s="1895"/>
      <c r="W689" s="1895"/>
      <c r="X689" s="1895"/>
      <c r="Y689" s="1895"/>
      <c r="Z689" s="1895"/>
      <c r="AA689" s="1895"/>
    </row>
    <row r="690" spans="1:27" ht="15.75" customHeight="1">
      <c r="A690" s="1895"/>
      <c r="B690" s="1895"/>
      <c r="C690" s="1895"/>
      <c r="D690" s="1895"/>
      <c r="E690" s="1895"/>
      <c r="F690" s="1895"/>
      <c r="G690" s="1895"/>
      <c r="H690" s="1895"/>
      <c r="I690" s="1895"/>
      <c r="J690" s="1895"/>
      <c r="K690" s="1895"/>
      <c r="L690" s="1895"/>
      <c r="M690" s="1895"/>
      <c r="N690" s="1895"/>
      <c r="O690" s="1895"/>
      <c r="P690" s="1895"/>
      <c r="Q690" s="1895"/>
      <c r="R690" s="1895"/>
      <c r="S690" s="1895"/>
      <c r="T690" s="1895"/>
      <c r="U690" s="1895"/>
      <c r="V690" s="1895"/>
      <c r="W690" s="1895"/>
      <c r="X690" s="1895"/>
      <c r="Y690" s="1895"/>
      <c r="Z690" s="1895"/>
      <c r="AA690" s="1895"/>
    </row>
    <row r="691" spans="1:27" ht="15.75" customHeight="1">
      <c r="A691" s="1895"/>
      <c r="B691" s="1895"/>
      <c r="C691" s="1895"/>
      <c r="D691" s="1895"/>
      <c r="E691" s="1895"/>
      <c r="F691" s="1895"/>
      <c r="G691" s="1895"/>
      <c r="H691" s="1895"/>
      <c r="I691" s="1895"/>
      <c r="J691" s="1895"/>
      <c r="K691" s="1895"/>
      <c r="L691" s="1895"/>
      <c r="M691" s="1895"/>
      <c r="N691" s="1895"/>
      <c r="O691" s="1895"/>
      <c r="P691" s="1895"/>
      <c r="Q691" s="1895"/>
      <c r="R691" s="1895"/>
      <c r="S691" s="1895"/>
      <c r="T691" s="1895"/>
      <c r="U691" s="1895"/>
      <c r="V691" s="1895"/>
      <c r="W691" s="1895"/>
      <c r="X691" s="1895"/>
      <c r="Y691" s="1895"/>
      <c r="Z691" s="1895"/>
      <c r="AA691" s="1895"/>
    </row>
    <row r="692" spans="1:27" ht="15.75" customHeight="1">
      <c r="A692" s="1895"/>
      <c r="B692" s="1895"/>
      <c r="C692" s="1895"/>
      <c r="D692" s="1895"/>
      <c r="E692" s="1895"/>
      <c r="F692" s="1895"/>
      <c r="G692" s="1895"/>
      <c r="H692" s="1895"/>
      <c r="I692" s="1895"/>
      <c r="J692" s="1895"/>
      <c r="K692" s="1895"/>
      <c r="L692" s="1895"/>
      <c r="M692" s="1895"/>
      <c r="N692" s="1895"/>
      <c r="O692" s="1895"/>
      <c r="P692" s="1895"/>
      <c r="Q692" s="1895"/>
      <c r="R692" s="1895"/>
      <c r="S692" s="1895"/>
      <c r="T692" s="1895"/>
      <c r="U692" s="1895"/>
      <c r="V692" s="1895"/>
      <c r="W692" s="1895"/>
      <c r="X692" s="1895"/>
      <c r="Y692" s="1895"/>
      <c r="Z692" s="1895"/>
      <c r="AA692" s="1895"/>
    </row>
    <row r="693" spans="1:27" ht="15.75" customHeight="1">
      <c r="A693" s="1895"/>
      <c r="B693" s="1895"/>
      <c r="C693" s="1895"/>
      <c r="D693" s="1895"/>
      <c r="E693" s="1895"/>
      <c r="F693" s="1895"/>
      <c r="G693" s="1895"/>
      <c r="H693" s="1895"/>
      <c r="I693" s="1895"/>
      <c r="J693" s="1895"/>
      <c r="K693" s="1895"/>
      <c r="L693" s="1895"/>
      <c r="M693" s="1895"/>
      <c r="N693" s="1895"/>
      <c r="O693" s="1895"/>
      <c r="P693" s="1895"/>
      <c r="Q693" s="1895"/>
      <c r="R693" s="1895"/>
      <c r="S693" s="1895"/>
      <c r="T693" s="1895"/>
      <c r="U693" s="1895"/>
      <c r="V693" s="1895"/>
      <c r="W693" s="1895"/>
      <c r="X693" s="1895"/>
      <c r="Y693" s="1895"/>
      <c r="Z693" s="1895"/>
      <c r="AA693" s="1895"/>
    </row>
    <row r="694" spans="1:27" ht="15.75" customHeight="1">
      <c r="A694" s="1895"/>
      <c r="B694" s="1895"/>
      <c r="C694" s="1895"/>
      <c r="D694" s="1895"/>
      <c r="E694" s="1895"/>
      <c r="F694" s="1895"/>
      <c r="G694" s="1895"/>
      <c r="H694" s="1895"/>
      <c r="I694" s="1895"/>
      <c r="J694" s="1895"/>
      <c r="K694" s="1895"/>
      <c r="L694" s="1895"/>
      <c r="M694" s="1895"/>
      <c r="N694" s="1895"/>
      <c r="O694" s="1895"/>
      <c r="P694" s="1895"/>
      <c r="Q694" s="1895"/>
      <c r="R694" s="1895"/>
      <c r="S694" s="1895"/>
      <c r="T694" s="1895"/>
      <c r="U694" s="1895"/>
      <c r="V694" s="1895"/>
      <c r="W694" s="1895"/>
      <c r="X694" s="1895"/>
      <c r="Y694" s="1895"/>
      <c r="Z694" s="1895"/>
      <c r="AA694" s="1895"/>
    </row>
    <row r="695" spans="1:27" ht="15.75" customHeight="1">
      <c r="A695" s="1895"/>
      <c r="B695" s="1895"/>
      <c r="C695" s="1895"/>
      <c r="D695" s="1895"/>
      <c r="E695" s="1895"/>
      <c r="F695" s="1895"/>
      <c r="G695" s="1895"/>
      <c r="H695" s="1895"/>
      <c r="I695" s="1895"/>
      <c r="J695" s="1895"/>
      <c r="K695" s="1895"/>
      <c r="L695" s="1895"/>
      <c r="M695" s="1895"/>
      <c r="N695" s="1895"/>
      <c r="O695" s="1895"/>
      <c r="P695" s="1895"/>
      <c r="Q695" s="1895"/>
      <c r="R695" s="1895"/>
      <c r="S695" s="1895"/>
      <c r="T695" s="1895"/>
      <c r="U695" s="1895"/>
      <c r="V695" s="1895"/>
      <c r="W695" s="1895"/>
      <c r="X695" s="1895"/>
      <c r="Y695" s="1895"/>
      <c r="Z695" s="1895"/>
      <c r="AA695" s="1895"/>
    </row>
    <row r="696" spans="1:27" ht="15.75" customHeight="1">
      <c r="A696" s="1895"/>
      <c r="B696" s="1895"/>
      <c r="C696" s="1895"/>
      <c r="D696" s="1895"/>
      <c r="E696" s="1895"/>
      <c r="F696" s="1895"/>
      <c r="G696" s="1895"/>
      <c r="H696" s="1895"/>
      <c r="I696" s="1895"/>
      <c r="J696" s="1895"/>
      <c r="K696" s="1895"/>
      <c r="L696" s="1895"/>
      <c r="M696" s="1895"/>
      <c r="N696" s="1895"/>
      <c r="O696" s="1895"/>
      <c r="P696" s="1895"/>
      <c r="Q696" s="1895"/>
      <c r="R696" s="1895"/>
      <c r="S696" s="1895"/>
      <c r="T696" s="1895"/>
      <c r="U696" s="1895"/>
      <c r="V696" s="1895"/>
      <c r="W696" s="1895"/>
      <c r="X696" s="1895"/>
      <c r="Y696" s="1895"/>
      <c r="Z696" s="1895"/>
      <c r="AA696" s="1895"/>
    </row>
    <row r="697" spans="1:27" ht="15.75" customHeight="1">
      <c r="A697" s="1895"/>
      <c r="B697" s="1895"/>
      <c r="C697" s="1895"/>
      <c r="D697" s="1895"/>
      <c r="E697" s="1895"/>
      <c r="F697" s="1895"/>
      <c r="G697" s="1895"/>
      <c r="H697" s="1895"/>
      <c r="I697" s="1895"/>
      <c r="J697" s="1895"/>
      <c r="K697" s="1895"/>
      <c r="L697" s="1895"/>
      <c r="M697" s="1895"/>
      <c r="N697" s="1895"/>
      <c r="O697" s="1895"/>
      <c r="P697" s="1895"/>
      <c r="Q697" s="1895"/>
      <c r="R697" s="1895"/>
      <c r="S697" s="1895"/>
      <c r="T697" s="1895"/>
      <c r="U697" s="1895"/>
      <c r="V697" s="1895"/>
      <c r="W697" s="1895"/>
      <c r="X697" s="1895"/>
      <c r="Y697" s="1895"/>
      <c r="Z697" s="1895"/>
      <c r="AA697" s="1895"/>
    </row>
    <row r="698" spans="1:27" ht="15.75" customHeight="1">
      <c r="A698" s="1895"/>
      <c r="B698" s="1895"/>
      <c r="C698" s="1895"/>
      <c r="D698" s="1895"/>
      <c r="E698" s="1895"/>
      <c r="F698" s="1895"/>
      <c r="G698" s="1895"/>
      <c r="H698" s="1895"/>
      <c r="I698" s="1895"/>
      <c r="J698" s="1895"/>
      <c r="K698" s="1895"/>
      <c r="L698" s="1895"/>
      <c r="M698" s="1895"/>
      <c r="N698" s="1895"/>
      <c r="O698" s="1895"/>
      <c r="P698" s="1895"/>
      <c r="Q698" s="1895"/>
      <c r="R698" s="1895"/>
      <c r="S698" s="1895"/>
      <c r="T698" s="1895"/>
      <c r="U698" s="1895"/>
      <c r="V698" s="1895"/>
      <c r="W698" s="1895"/>
      <c r="X698" s="1895"/>
      <c r="Y698" s="1895"/>
      <c r="Z698" s="1895"/>
      <c r="AA698" s="1895"/>
    </row>
    <row r="699" spans="1:27" ht="15.75" customHeight="1">
      <c r="A699" s="1895"/>
      <c r="B699" s="1895"/>
      <c r="C699" s="1895"/>
      <c r="D699" s="1895"/>
      <c r="E699" s="1895"/>
      <c r="F699" s="1895"/>
      <c r="G699" s="1895"/>
      <c r="H699" s="1895"/>
      <c r="I699" s="1895"/>
      <c r="J699" s="1895"/>
      <c r="K699" s="1895"/>
      <c r="L699" s="1895"/>
      <c r="M699" s="1895"/>
      <c r="N699" s="1895"/>
      <c r="O699" s="1895"/>
      <c r="P699" s="1895"/>
      <c r="Q699" s="1895"/>
      <c r="R699" s="1895"/>
      <c r="S699" s="1895"/>
      <c r="T699" s="1895"/>
      <c r="U699" s="1895"/>
      <c r="V699" s="1895"/>
      <c r="W699" s="1895"/>
      <c r="X699" s="1895"/>
      <c r="Y699" s="1895"/>
      <c r="Z699" s="1895"/>
      <c r="AA699" s="1895"/>
    </row>
    <row r="700" spans="1:27" ht="15.75" customHeight="1">
      <c r="A700" s="1895"/>
      <c r="B700" s="1895"/>
      <c r="C700" s="1895"/>
      <c r="D700" s="1895"/>
      <c r="E700" s="1895"/>
      <c r="F700" s="1895"/>
      <c r="G700" s="1895"/>
      <c r="H700" s="1895"/>
      <c r="I700" s="1895"/>
      <c r="J700" s="1895"/>
      <c r="K700" s="1895"/>
      <c r="L700" s="1895"/>
      <c r="M700" s="1895"/>
      <c r="N700" s="1895"/>
      <c r="O700" s="1895"/>
      <c r="P700" s="1895"/>
      <c r="Q700" s="1895"/>
      <c r="R700" s="1895"/>
      <c r="S700" s="1895"/>
      <c r="T700" s="1895"/>
      <c r="U700" s="1895"/>
      <c r="V700" s="1895"/>
      <c r="W700" s="1895"/>
      <c r="X700" s="1895"/>
      <c r="Y700" s="1895"/>
      <c r="Z700" s="1895"/>
      <c r="AA700" s="1895"/>
    </row>
    <row r="701" spans="1:27" ht="15.75" customHeight="1">
      <c r="A701" s="1895"/>
      <c r="B701" s="1895"/>
      <c r="C701" s="1895"/>
      <c r="D701" s="1895"/>
      <c r="E701" s="1895"/>
      <c r="F701" s="1895"/>
      <c r="G701" s="1895"/>
      <c r="H701" s="1895"/>
      <c r="I701" s="1895"/>
      <c r="J701" s="1895"/>
      <c r="K701" s="1895"/>
      <c r="L701" s="1895"/>
      <c r="M701" s="1895"/>
      <c r="N701" s="1895"/>
      <c r="O701" s="1895"/>
      <c r="P701" s="1895"/>
      <c r="Q701" s="1895"/>
      <c r="R701" s="1895"/>
      <c r="S701" s="1895"/>
      <c r="T701" s="1895"/>
      <c r="U701" s="1895"/>
      <c r="V701" s="1895"/>
      <c r="W701" s="1895"/>
      <c r="X701" s="1895"/>
      <c r="Y701" s="1895"/>
      <c r="Z701" s="1895"/>
      <c r="AA701" s="1895"/>
    </row>
    <row r="702" spans="1:27" ht="15.75" customHeight="1">
      <c r="A702" s="1895"/>
      <c r="B702" s="1895"/>
      <c r="C702" s="1895"/>
      <c r="D702" s="1895"/>
      <c r="E702" s="1895"/>
      <c r="F702" s="1895"/>
      <c r="G702" s="1895"/>
      <c r="H702" s="1895"/>
      <c r="I702" s="1895"/>
      <c r="J702" s="1895"/>
      <c r="K702" s="1895"/>
      <c r="L702" s="1895"/>
      <c r="M702" s="1895"/>
      <c r="N702" s="1895"/>
      <c r="O702" s="1895"/>
      <c r="P702" s="1895"/>
      <c r="Q702" s="1895"/>
      <c r="R702" s="1895"/>
      <c r="S702" s="1895"/>
      <c r="T702" s="1895"/>
      <c r="U702" s="1895"/>
      <c r="V702" s="1895"/>
      <c r="W702" s="1895"/>
      <c r="X702" s="1895"/>
      <c r="Y702" s="1895"/>
      <c r="Z702" s="1895"/>
      <c r="AA702" s="1895"/>
    </row>
    <row r="703" spans="1:27" ht="15.75" customHeight="1">
      <c r="A703" s="1895"/>
      <c r="B703" s="1895"/>
      <c r="C703" s="1895"/>
      <c r="D703" s="1895"/>
      <c r="E703" s="1895"/>
      <c r="F703" s="1895"/>
      <c r="G703" s="1895"/>
      <c r="H703" s="1895"/>
      <c r="I703" s="1895"/>
      <c r="J703" s="1895"/>
      <c r="K703" s="1895"/>
      <c r="L703" s="1895"/>
      <c r="M703" s="1895"/>
      <c r="N703" s="1895"/>
      <c r="O703" s="1895"/>
      <c r="P703" s="1895"/>
      <c r="Q703" s="1895"/>
      <c r="R703" s="1895"/>
      <c r="S703" s="1895"/>
      <c r="T703" s="1895"/>
      <c r="U703" s="1895"/>
      <c r="V703" s="1895"/>
      <c r="W703" s="1895"/>
      <c r="X703" s="1895"/>
      <c r="Y703" s="1895"/>
      <c r="Z703" s="1895"/>
      <c r="AA703" s="1895"/>
    </row>
    <row r="704" spans="1:27" ht="15.75" customHeight="1">
      <c r="A704" s="1895"/>
      <c r="B704" s="1895"/>
      <c r="C704" s="1895"/>
      <c r="D704" s="1895"/>
      <c r="E704" s="1895"/>
      <c r="F704" s="1895"/>
      <c r="G704" s="1895"/>
      <c r="H704" s="1895"/>
      <c r="I704" s="1895"/>
      <c r="J704" s="1895"/>
      <c r="K704" s="1895"/>
      <c r="L704" s="1895"/>
      <c r="M704" s="1895"/>
      <c r="N704" s="1895"/>
      <c r="O704" s="1895"/>
      <c r="P704" s="1895"/>
      <c r="Q704" s="1895"/>
      <c r="R704" s="1895"/>
      <c r="S704" s="1895"/>
      <c r="T704" s="1895"/>
      <c r="U704" s="1895"/>
      <c r="V704" s="1895"/>
      <c r="W704" s="1895"/>
      <c r="X704" s="1895"/>
      <c r="Y704" s="1895"/>
      <c r="Z704" s="1895"/>
      <c r="AA704" s="1895"/>
    </row>
    <row r="705" spans="1:27" ht="15.75" customHeight="1">
      <c r="A705" s="1895"/>
      <c r="B705" s="1895"/>
      <c r="C705" s="1895"/>
      <c r="D705" s="1895"/>
      <c r="E705" s="1895"/>
      <c r="F705" s="1895"/>
      <c r="G705" s="1895"/>
      <c r="H705" s="1895"/>
      <c r="I705" s="1895"/>
      <c r="J705" s="1895"/>
      <c r="K705" s="1895"/>
      <c r="L705" s="1895"/>
      <c r="M705" s="1895"/>
      <c r="N705" s="1895"/>
      <c r="O705" s="1895"/>
      <c r="P705" s="1895"/>
      <c r="Q705" s="1895"/>
      <c r="R705" s="1895"/>
      <c r="S705" s="1895"/>
      <c r="T705" s="1895"/>
      <c r="U705" s="1895"/>
      <c r="V705" s="1895"/>
      <c r="W705" s="1895"/>
      <c r="X705" s="1895"/>
      <c r="Y705" s="1895"/>
      <c r="Z705" s="1895"/>
      <c r="AA705" s="1895"/>
    </row>
    <row r="706" spans="1:27" ht="15.75" customHeight="1">
      <c r="A706" s="1895"/>
      <c r="B706" s="1895"/>
      <c r="C706" s="1895"/>
      <c r="D706" s="1895"/>
      <c r="E706" s="1895"/>
      <c r="F706" s="1895"/>
      <c r="G706" s="1895"/>
      <c r="H706" s="1895"/>
      <c r="I706" s="1895"/>
      <c r="J706" s="1895"/>
      <c r="K706" s="1895"/>
      <c r="L706" s="1895"/>
      <c r="M706" s="1895"/>
      <c r="N706" s="1895"/>
      <c r="O706" s="1895"/>
      <c r="P706" s="1895"/>
      <c r="Q706" s="1895"/>
      <c r="R706" s="1895"/>
      <c r="S706" s="1895"/>
      <c r="T706" s="1895"/>
      <c r="U706" s="1895"/>
      <c r="V706" s="1895"/>
      <c r="W706" s="1895"/>
      <c r="X706" s="1895"/>
      <c r="Y706" s="1895"/>
      <c r="Z706" s="1895"/>
      <c r="AA706" s="1895"/>
    </row>
    <row r="707" spans="1:27" ht="15.75" customHeight="1">
      <c r="A707" s="1895"/>
      <c r="B707" s="1895"/>
      <c r="C707" s="1895"/>
      <c r="D707" s="1895"/>
      <c r="E707" s="1895"/>
      <c r="F707" s="1895"/>
      <c r="G707" s="1895"/>
      <c r="H707" s="1895"/>
      <c r="I707" s="1895"/>
      <c r="J707" s="1895"/>
      <c r="K707" s="1895"/>
      <c r="L707" s="1895"/>
      <c r="M707" s="1895"/>
      <c r="N707" s="1895"/>
      <c r="O707" s="1895"/>
      <c r="P707" s="1895"/>
      <c r="Q707" s="1895"/>
      <c r="R707" s="1895"/>
      <c r="S707" s="1895"/>
      <c r="T707" s="1895"/>
      <c r="U707" s="1895"/>
      <c r="V707" s="1895"/>
      <c r="W707" s="1895"/>
      <c r="X707" s="1895"/>
      <c r="Y707" s="1895"/>
      <c r="Z707" s="1895"/>
      <c r="AA707" s="1895"/>
    </row>
    <row r="708" spans="1:27" ht="15.75" customHeight="1">
      <c r="A708" s="1895"/>
      <c r="B708" s="1895"/>
      <c r="C708" s="1895"/>
      <c r="D708" s="1895"/>
      <c r="E708" s="1895"/>
      <c r="F708" s="1895"/>
      <c r="G708" s="1895"/>
      <c r="H708" s="1895"/>
      <c r="I708" s="1895"/>
      <c r="J708" s="1895"/>
      <c r="K708" s="1895"/>
      <c r="L708" s="1895"/>
      <c r="M708" s="1895"/>
      <c r="N708" s="1895"/>
      <c r="O708" s="1895"/>
      <c r="P708" s="1895"/>
      <c r="Q708" s="1895"/>
      <c r="R708" s="1895"/>
      <c r="S708" s="1895"/>
      <c r="T708" s="1895"/>
      <c r="U708" s="1895"/>
      <c r="V708" s="1895"/>
      <c r="W708" s="1895"/>
      <c r="X708" s="1895"/>
      <c r="Y708" s="1895"/>
      <c r="Z708" s="1895"/>
      <c r="AA708" s="1895"/>
    </row>
    <row r="709" spans="1:27" ht="15.75" customHeight="1">
      <c r="A709" s="1895"/>
      <c r="B709" s="1895"/>
      <c r="C709" s="1895"/>
      <c r="D709" s="1895"/>
      <c r="E709" s="1895"/>
      <c r="F709" s="1895"/>
      <c r="G709" s="1895"/>
      <c r="H709" s="1895"/>
      <c r="I709" s="1895"/>
      <c r="J709" s="1895"/>
      <c r="K709" s="1895"/>
      <c r="L709" s="1895"/>
      <c r="M709" s="1895"/>
      <c r="N709" s="1895"/>
      <c r="O709" s="1895"/>
      <c r="P709" s="1895"/>
      <c r="Q709" s="1895"/>
      <c r="R709" s="1895"/>
      <c r="S709" s="1895"/>
      <c r="T709" s="1895"/>
      <c r="U709" s="1895"/>
      <c r="V709" s="1895"/>
      <c r="W709" s="1895"/>
      <c r="X709" s="1895"/>
      <c r="Y709" s="1895"/>
      <c r="Z709" s="1895"/>
      <c r="AA709" s="1895"/>
    </row>
    <row r="710" spans="1:27" ht="15.75" customHeight="1">
      <c r="A710" s="1895"/>
      <c r="B710" s="1895"/>
      <c r="C710" s="1895"/>
      <c r="D710" s="1895"/>
      <c r="E710" s="1895"/>
      <c r="F710" s="1895"/>
      <c r="G710" s="1895"/>
      <c r="H710" s="1895"/>
      <c r="I710" s="1895"/>
      <c r="J710" s="1895"/>
      <c r="K710" s="1895"/>
      <c r="L710" s="1895"/>
      <c r="M710" s="1895"/>
      <c r="N710" s="1895"/>
      <c r="O710" s="1895"/>
      <c r="P710" s="1895"/>
      <c r="Q710" s="1895"/>
      <c r="R710" s="1895"/>
      <c r="S710" s="1895"/>
      <c r="T710" s="1895"/>
      <c r="U710" s="1895"/>
      <c r="V710" s="1895"/>
      <c r="W710" s="1895"/>
      <c r="X710" s="1895"/>
      <c r="Y710" s="1895"/>
      <c r="Z710" s="1895"/>
      <c r="AA710" s="1895"/>
    </row>
    <row r="711" spans="1:27" ht="15.75" customHeight="1">
      <c r="A711" s="1895"/>
      <c r="B711" s="1895"/>
      <c r="C711" s="1895"/>
      <c r="D711" s="1895"/>
      <c r="E711" s="1895"/>
      <c r="F711" s="1895"/>
      <c r="G711" s="1895"/>
      <c r="H711" s="1895"/>
      <c r="I711" s="1895"/>
      <c r="J711" s="1895"/>
      <c r="K711" s="1895"/>
      <c r="L711" s="1895"/>
      <c r="M711" s="1895"/>
      <c r="N711" s="1895"/>
      <c r="O711" s="1895"/>
      <c r="P711" s="1895"/>
      <c r="Q711" s="1895"/>
      <c r="R711" s="1895"/>
      <c r="S711" s="1895"/>
      <c r="T711" s="1895"/>
      <c r="U711" s="1895"/>
      <c r="V711" s="1895"/>
      <c r="W711" s="1895"/>
      <c r="X711" s="1895"/>
      <c r="Y711" s="1895"/>
      <c r="Z711" s="1895"/>
      <c r="AA711" s="1895"/>
    </row>
    <row r="712" spans="1:27" ht="15.75" customHeight="1">
      <c r="A712" s="1895"/>
      <c r="B712" s="1895"/>
      <c r="C712" s="1895"/>
      <c r="D712" s="1895"/>
      <c r="E712" s="1895"/>
      <c r="F712" s="1895"/>
      <c r="G712" s="1895"/>
      <c r="H712" s="1895"/>
      <c r="I712" s="1895"/>
      <c r="J712" s="1895"/>
      <c r="K712" s="1895"/>
      <c r="L712" s="1895"/>
      <c r="M712" s="1895"/>
      <c r="N712" s="1895"/>
      <c r="O712" s="1895"/>
      <c r="P712" s="1895"/>
      <c r="Q712" s="1895"/>
      <c r="R712" s="1895"/>
      <c r="S712" s="1895"/>
      <c r="T712" s="1895"/>
      <c r="U712" s="1895"/>
      <c r="V712" s="1895"/>
      <c r="W712" s="1895"/>
      <c r="X712" s="1895"/>
      <c r="Y712" s="1895"/>
      <c r="Z712" s="1895"/>
      <c r="AA712" s="1895"/>
    </row>
    <row r="713" spans="1:27" ht="15.75" customHeight="1">
      <c r="A713" s="1895"/>
      <c r="B713" s="1895"/>
      <c r="C713" s="1895"/>
      <c r="D713" s="1895"/>
      <c r="E713" s="1895"/>
      <c r="F713" s="1895"/>
      <c r="G713" s="1895"/>
      <c r="H713" s="1895"/>
      <c r="I713" s="1895"/>
      <c r="J713" s="1895"/>
      <c r="K713" s="1895"/>
      <c r="L713" s="1895"/>
      <c r="M713" s="1895"/>
      <c r="N713" s="1895"/>
      <c r="O713" s="1895"/>
      <c r="P713" s="1895"/>
      <c r="Q713" s="1895"/>
      <c r="R713" s="1895"/>
      <c r="S713" s="1895"/>
      <c r="T713" s="1895"/>
      <c r="U713" s="1895"/>
      <c r="V713" s="1895"/>
      <c r="W713" s="1895"/>
      <c r="X713" s="1895"/>
      <c r="Y713" s="1895"/>
      <c r="Z713" s="1895"/>
      <c r="AA713" s="1895"/>
    </row>
    <row r="714" spans="1:27" ht="15.75" customHeight="1">
      <c r="A714" s="1895"/>
      <c r="B714" s="1895"/>
      <c r="C714" s="1895"/>
      <c r="D714" s="1895"/>
      <c r="E714" s="1895"/>
      <c r="F714" s="1895"/>
      <c r="G714" s="1895"/>
      <c r="H714" s="1895"/>
      <c r="I714" s="1895"/>
      <c r="J714" s="1895"/>
      <c r="K714" s="1895"/>
      <c r="L714" s="1895"/>
      <c r="M714" s="1895"/>
      <c r="N714" s="1895"/>
      <c r="O714" s="1895"/>
      <c r="P714" s="1895"/>
      <c r="Q714" s="1895"/>
      <c r="R714" s="1895"/>
      <c r="S714" s="1895"/>
      <c r="T714" s="1895"/>
      <c r="U714" s="1895"/>
      <c r="V714" s="1895"/>
      <c r="W714" s="1895"/>
      <c r="X714" s="1895"/>
      <c r="Y714" s="1895"/>
      <c r="Z714" s="1895"/>
      <c r="AA714" s="1895"/>
    </row>
    <row r="715" spans="1:27" ht="15.75" customHeight="1">
      <c r="A715" s="1895"/>
      <c r="B715" s="1895"/>
      <c r="C715" s="1895"/>
      <c r="D715" s="1895"/>
      <c r="E715" s="1895"/>
      <c r="F715" s="1895"/>
      <c r="G715" s="1895"/>
      <c r="H715" s="1895"/>
      <c r="I715" s="1895"/>
      <c r="J715" s="1895"/>
      <c r="K715" s="1895"/>
      <c r="L715" s="1895"/>
      <c r="M715" s="1895"/>
      <c r="N715" s="1895"/>
      <c r="O715" s="1895"/>
      <c r="P715" s="1895"/>
      <c r="Q715" s="1895"/>
      <c r="R715" s="1895"/>
      <c r="S715" s="1895"/>
      <c r="T715" s="1895"/>
      <c r="U715" s="1895"/>
      <c r="V715" s="1895"/>
      <c r="W715" s="1895"/>
      <c r="X715" s="1895"/>
      <c r="Y715" s="1895"/>
      <c r="Z715" s="1895"/>
      <c r="AA715" s="1895"/>
    </row>
    <row r="716" spans="1:27" ht="15.75" customHeight="1">
      <c r="A716" s="1895"/>
      <c r="B716" s="1895"/>
      <c r="C716" s="1895"/>
      <c r="D716" s="1895"/>
      <c r="E716" s="1895"/>
      <c r="F716" s="1895"/>
      <c r="G716" s="1895"/>
      <c r="H716" s="1895"/>
      <c r="I716" s="1895"/>
      <c r="J716" s="1895"/>
      <c r="K716" s="1895"/>
      <c r="L716" s="1895"/>
      <c r="M716" s="1895"/>
      <c r="N716" s="1895"/>
      <c r="O716" s="1895"/>
      <c r="P716" s="1895"/>
      <c r="Q716" s="1895"/>
      <c r="R716" s="1895"/>
      <c r="S716" s="1895"/>
      <c r="T716" s="1895"/>
      <c r="U716" s="1895"/>
      <c r="V716" s="1895"/>
      <c r="W716" s="1895"/>
      <c r="X716" s="1895"/>
      <c r="Y716" s="1895"/>
      <c r="Z716" s="1895"/>
      <c r="AA716" s="1895"/>
    </row>
    <row r="717" spans="1:27" ht="15.75" customHeight="1">
      <c r="A717" s="1895"/>
      <c r="B717" s="1895"/>
      <c r="C717" s="1895"/>
      <c r="D717" s="1895"/>
      <c r="E717" s="1895"/>
      <c r="F717" s="1895"/>
      <c r="G717" s="1895"/>
      <c r="H717" s="1895"/>
      <c r="I717" s="1895"/>
      <c r="J717" s="1895"/>
      <c r="K717" s="1895"/>
      <c r="L717" s="1895"/>
      <c r="M717" s="1895"/>
      <c r="N717" s="1895"/>
      <c r="O717" s="1895"/>
      <c r="P717" s="1895"/>
      <c r="Q717" s="1895"/>
      <c r="R717" s="1895"/>
      <c r="S717" s="1895"/>
      <c r="T717" s="1895"/>
      <c r="U717" s="1895"/>
      <c r="V717" s="1895"/>
      <c r="W717" s="1895"/>
      <c r="X717" s="1895"/>
      <c r="Y717" s="1895"/>
      <c r="Z717" s="1895"/>
      <c r="AA717" s="1895"/>
    </row>
    <row r="718" spans="1:27" ht="15.75" customHeight="1">
      <c r="A718" s="1895"/>
      <c r="B718" s="1895"/>
      <c r="C718" s="1895"/>
      <c r="D718" s="1895"/>
      <c r="E718" s="1895"/>
      <c r="F718" s="1895"/>
      <c r="G718" s="1895"/>
      <c r="H718" s="1895"/>
      <c r="I718" s="1895"/>
      <c r="J718" s="1895"/>
      <c r="K718" s="1895"/>
      <c r="L718" s="1895"/>
      <c r="M718" s="1895"/>
      <c r="N718" s="1895"/>
      <c r="O718" s="1895"/>
      <c r="P718" s="1895"/>
      <c r="Q718" s="1895"/>
      <c r="R718" s="1895"/>
      <c r="S718" s="1895"/>
      <c r="T718" s="1895"/>
      <c r="U718" s="1895"/>
      <c r="V718" s="1895"/>
      <c r="W718" s="1895"/>
      <c r="X718" s="1895"/>
      <c r="Y718" s="1895"/>
      <c r="Z718" s="1895"/>
      <c r="AA718" s="1895"/>
    </row>
    <row r="719" spans="1:27" ht="15.75" customHeight="1">
      <c r="A719" s="1895"/>
      <c r="B719" s="1895"/>
      <c r="C719" s="1895"/>
      <c r="D719" s="1895"/>
      <c r="E719" s="1895"/>
      <c r="F719" s="1895"/>
      <c r="G719" s="1895"/>
      <c r="H719" s="1895"/>
      <c r="I719" s="1895"/>
      <c r="J719" s="1895"/>
      <c r="K719" s="1895"/>
      <c r="L719" s="1895"/>
      <c r="M719" s="1895"/>
      <c r="N719" s="1895"/>
      <c r="O719" s="1895"/>
      <c r="P719" s="1895"/>
      <c r="Q719" s="1895"/>
      <c r="R719" s="1895"/>
      <c r="S719" s="1895"/>
      <c r="T719" s="1895"/>
      <c r="U719" s="1895"/>
      <c r="V719" s="1895"/>
      <c r="W719" s="1895"/>
      <c r="X719" s="1895"/>
      <c r="Y719" s="1895"/>
      <c r="Z719" s="1895"/>
      <c r="AA719" s="1895"/>
    </row>
    <row r="720" spans="1:27" ht="15.75" customHeight="1">
      <c r="A720" s="1895"/>
      <c r="B720" s="1895"/>
      <c r="C720" s="1895"/>
      <c r="D720" s="1895"/>
      <c r="E720" s="1895"/>
      <c r="F720" s="1895"/>
      <c r="G720" s="1895"/>
      <c r="H720" s="1895"/>
      <c r="I720" s="1895"/>
      <c r="J720" s="1895"/>
      <c r="K720" s="1895"/>
      <c r="L720" s="1895"/>
      <c r="M720" s="1895"/>
      <c r="N720" s="1895"/>
      <c r="O720" s="1895"/>
      <c r="P720" s="1895"/>
      <c r="Q720" s="1895"/>
      <c r="R720" s="1895"/>
      <c r="S720" s="1895"/>
      <c r="T720" s="1895"/>
      <c r="U720" s="1895"/>
      <c r="V720" s="1895"/>
      <c r="W720" s="1895"/>
      <c r="X720" s="1895"/>
      <c r="Y720" s="1895"/>
      <c r="Z720" s="1895"/>
      <c r="AA720" s="1895"/>
    </row>
    <row r="721" spans="1:27" ht="15.75" customHeight="1">
      <c r="A721" s="1895"/>
      <c r="B721" s="1895"/>
      <c r="C721" s="1895"/>
      <c r="D721" s="1895"/>
      <c r="E721" s="1895"/>
      <c r="F721" s="1895"/>
      <c r="G721" s="1895"/>
      <c r="H721" s="1895"/>
      <c r="I721" s="1895"/>
      <c r="J721" s="1895"/>
      <c r="K721" s="1895"/>
      <c r="L721" s="1895"/>
      <c r="M721" s="1895"/>
      <c r="N721" s="1895"/>
      <c r="O721" s="1895"/>
      <c r="P721" s="1895"/>
      <c r="Q721" s="1895"/>
      <c r="R721" s="1895"/>
      <c r="S721" s="1895"/>
      <c r="T721" s="1895"/>
      <c r="U721" s="1895"/>
      <c r="V721" s="1895"/>
      <c r="W721" s="1895"/>
      <c r="X721" s="1895"/>
      <c r="Y721" s="1895"/>
      <c r="Z721" s="1895"/>
      <c r="AA721" s="1895"/>
    </row>
    <row r="722" spans="1:27" ht="15.75" customHeight="1">
      <c r="A722" s="1895"/>
      <c r="B722" s="1895"/>
      <c r="C722" s="1895"/>
      <c r="D722" s="1895"/>
      <c r="E722" s="1895"/>
      <c r="F722" s="1895"/>
      <c r="G722" s="1895"/>
      <c r="H722" s="1895"/>
      <c r="I722" s="1895"/>
      <c r="J722" s="1895"/>
      <c r="K722" s="1895"/>
      <c r="L722" s="1895"/>
      <c r="M722" s="1895"/>
      <c r="N722" s="1895"/>
      <c r="O722" s="1895"/>
      <c r="P722" s="1895"/>
      <c r="Q722" s="1895"/>
      <c r="R722" s="1895"/>
      <c r="S722" s="1895"/>
      <c r="T722" s="1895"/>
      <c r="U722" s="1895"/>
      <c r="V722" s="1895"/>
      <c r="W722" s="1895"/>
      <c r="X722" s="1895"/>
      <c r="Y722" s="1895"/>
      <c r="Z722" s="1895"/>
      <c r="AA722" s="1895"/>
    </row>
    <row r="723" spans="1:27" ht="15.75" customHeight="1">
      <c r="A723" s="1895"/>
      <c r="B723" s="1895"/>
      <c r="C723" s="1895"/>
      <c r="D723" s="1895"/>
      <c r="E723" s="1895"/>
      <c r="F723" s="1895"/>
      <c r="G723" s="1895"/>
      <c r="H723" s="1895"/>
      <c r="I723" s="1895"/>
      <c r="J723" s="1895"/>
      <c r="K723" s="1895"/>
      <c r="L723" s="1895"/>
      <c r="M723" s="1895"/>
      <c r="N723" s="1895"/>
      <c r="O723" s="1895"/>
      <c r="P723" s="1895"/>
      <c r="Q723" s="1895"/>
      <c r="R723" s="1895"/>
      <c r="S723" s="1895"/>
      <c r="T723" s="1895"/>
      <c r="U723" s="1895"/>
      <c r="V723" s="1895"/>
      <c r="W723" s="1895"/>
      <c r="X723" s="1895"/>
      <c r="Y723" s="1895"/>
      <c r="Z723" s="1895"/>
      <c r="AA723" s="1895"/>
    </row>
    <row r="724" spans="1:27" ht="15.75" customHeight="1">
      <c r="A724" s="1895"/>
      <c r="B724" s="1895"/>
      <c r="C724" s="1895"/>
      <c r="D724" s="1895"/>
      <c r="E724" s="1895"/>
      <c r="F724" s="1895"/>
      <c r="G724" s="1895"/>
      <c r="H724" s="1895"/>
      <c r="I724" s="1895"/>
      <c r="J724" s="1895"/>
      <c r="K724" s="1895"/>
      <c r="L724" s="1895"/>
      <c r="M724" s="1895"/>
      <c r="N724" s="1895"/>
      <c r="O724" s="1895"/>
      <c r="P724" s="1895"/>
      <c r="Q724" s="1895"/>
      <c r="R724" s="1895"/>
      <c r="S724" s="1895"/>
      <c r="T724" s="1895"/>
      <c r="U724" s="1895"/>
      <c r="V724" s="1895"/>
      <c r="W724" s="1895"/>
      <c r="X724" s="1895"/>
      <c r="Y724" s="1895"/>
      <c r="Z724" s="1895"/>
      <c r="AA724" s="1895"/>
    </row>
    <row r="725" spans="1:27" ht="15.75" customHeight="1">
      <c r="A725" s="1895"/>
      <c r="B725" s="1895"/>
      <c r="C725" s="1895"/>
      <c r="D725" s="1895"/>
      <c r="E725" s="1895"/>
      <c r="F725" s="1895"/>
      <c r="G725" s="1895"/>
      <c r="H725" s="1895"/>
      <c r="I725" s="1895"/>
      <c r="J725" s="1895"/>
      <c r="K725" s="1895"/>
      <c r="L725" s="1895"/>
      <c r="M725" s="1895"/>
      <c r="N725" s="1895"/>
      <c r="O725" s="1895"/>
      <c r="P725" s="1895"/>
      <c r="Q725" s="1895"/>
      <c r="R725" s="1895"/>
      <c r="S725" s="1895"/>
      <c r="T725" s="1895"/>
      <c r="U725" s="1895"/>
      <c r="V725" s="1895"/>
      <c r="W725" s="1895"/>
      <c r="X725" s="1895"/>
      <c r="Y725" s="1895"/>
      <c r="Z725" s="1895"/>
      <c r="AA725" s="1895"/>
    </row>
    <row r="726" spans="1:27" ht="15.75" customHeight="1">
      <c r="A726" s="1895"/>
      <c r="B726" s="1895"/>
      <c r="C726" s="1895"/>
      <c r="D726" s="1895"/>
      <c r="E726" s="1895"/>
      <c r="F726" s="1895"/>
      <c r="G726" s="1895"/>
      <c r="H726" s="1895"/>
      <c r="I726" s="1895"/>
      <c r="J726" s="1895"/>
      <c r="K726" s="1895"/>
      <c r="L726" s="1895"/>
      <c r="M726" s="1895"/>
      <c r="N726" s="1895"/>
      <c r="O726" s="1895"/>
      <c r="P726" s="1895"/>
      <c r="Q726" s="1895"/>
      <c r="R726" s="1895"/>
      <c r="S726" s="1895"/>
      <c r="T726" s="1895"/>
      <c r="U726" s="1895"/>
      <c r="V726" s="1895"/>
      <c r="W726" s="1895"/>
      <c r="X726" s="1895"/>
      <c r="Y726" s="1895"/>
      <c r="Z726" s="1895"/>
      <c r="AA726" s="1895"/>
    </row>
    <row r="727" spans="1:27" ht="15.75" customHeight="1">
      <c r="A727" s="1895"/>
      <c r="B727" s="1895"/>
      <c r="C727" s="1895"/>
      <c r="D727" s="1895"/>
      <c r="E727" s="1895"/>
      <c r="F727" s="1895"/>
      <c r="G727" s="1895"/>
      <c r="H727" s="1895"/>
      <c r="I727" s="1895"/>
      <c r="J727" s="1895"/>
      <c r="K727" s="1895"/>
      <c r="L727" s="1895"/>
      <c r="M727" s="1895"/>
      <c r="N727" s="1895"/>
      <c r="O727" s="1895"/>
      <c r="P727" s="1895"/>
      <c r="Q727" s="1895"/>
      <c r="R727" s="1895"/>
      <c r="S727" s="1895"/>
      <c r="T727" s="1895"/>
      <c r="U727" s="1895"/>
      <c r="V727" s="1895"/>
      <c r="W727" s="1895"/>
      <c r="X727" s="1895"/>
      <c r="Y727" s="1895"/>
      <c r="Z727" s="1895"/>
      <c r="AA727" s="1895"/>
    </row>
    <row r="728" spans="1:27" ht="15.75" customHeight="1">
      <c r="A728" s="1895"/>
      <c r="B728" s="1895"/>
      <c r="C728" s="1895"/>
      <c r="D728" s="1895"/>
      <c r="E728" s="1895"/>
      <c r="F728" s="1895"/>
      <c r="G728" s="1895"/>
      <c r="H728" s="1895"/>
      <c r="I728" s="1895"/>
      <c r="J728" s="1895"/>
      <c r="K728" s="1895"/>
      <c r="L728" s="1895"/>
      <c r="M728" s="1895"/>
      <c r="N728" s="1895"/>
      <c r="O728" s="1895"/>
      <c r="P728" s="1895"/>
      <c r="Q728" s="1895"/>
      <c r="R728" s="1895"/>
      <c r="S728" s="1895"/>
      <c r="T728" s="1895"/>
      <c r="U728" s="1895"/>
      <c r="V728" s="1895"/>
      <c r="W728" s="1895"/>
      <c r="X728" s="1895"/>
      <c r="Y728" s="1895"/>
      <c r="Z728" s="1895"/>
      <c r="AA728" s="1895"/>
    </row>
    <row r="729" spans="1:27" ht="15.75" customHeight="1">
      <c r="A729" s="1895"/>
      <c r="B729" s="1895"/>
      <c r="C729" s="1895"/>
      <c r="D729" s="1895"/>
      <c r="E729" s="1895"/>
      <c r="F729" s="1895"/>
      <c r="G729" s="1895"/>
      <c r="H729" s="1895"/>
      <c r="I729" s="1895"/>
      <c r="J729" s="1895"/>
      <c r="K729" s="1895"/>
      <c r="L729" s="1895"/>
      <c r="M729" s="1895"/>
      <c r="N729" s="1895"/>
      <c r="O729" s="1895"/>
      <c r="P729" s="1895"/>
      <c r="Q729" s="1895"/>
      <c r="R729" s="1895"/>
      <c r="S729" s="1895"/>
      <c r="T729" s="1895"/>
      <c r="U729" s="1895"/>
      <c r="V729" s="1895"/>
      <c r="W729" s="1895"/>
      <c r="X729" s="1895"/>
      <c r="Y729" s="1895"/>
      <c r="Z729" s="1895"/>
      <c r="AA729" s="1895"/>
    </row>
    <row r="730" spans="1:27" ht="15.75" customHeight="1">
      <c r="A730" s="1895"/>
      <c r="B730" s="1895"/>
      <c r="C730" s="1895"/>
      <c r="D730" s="1895"/>
      <c r="E730" s="1895"/>
      <c r="F730" s="1895"/>
      <c r="G730" s="1895"/>
      <c r="H730" s="1895"/>
      <c r="I730" s="1895"/>
      <c r="J730" s="1895"/>
      <c r="K730" s="1895"/>
      <c r="L730" s="1895"/>
      <c r="M730" s="1895"/>
      <c r="N730" s="1895"/>
      <c r="O730" s="1895"/>
      <c r="P730" s="1895"/>
      <c r="Q730" s="1895"/>
      <c r="R730" s="1895"/>
      <c r="S730" s="1895"/>
      <c r="T730" s="1895"/>
      <c r="U730" s="1895"/>
      <c r="V730" s="1895"/>
      <c r="W730" s="1895"/>
      <c r="X730" s="1895"/>
      <c r="Y730" s="1895"/>
      <c r="Z730" s="1895"/>
      <c r="AA730" s="1895"/>
    </row>
    <row r="731" spans="1:27" ht="15.75" customHeight="1">
      <c r="A731" s="1895"/>
      <c r="B731" s="1895"/>
      <c r="C731" s="1895"/>
      <c r="D731" s="1895"/>
      <c r="E731" s="1895"/>
      <c r="F731" s="1895"/>
      <c r="G731" s="1895"/>
      <c r="H731" s="1895"/>
      <c r="I731" s="1895"/>
      <c r="J731" s="1895"/>
      <c r="K731" s="1895"/>
      <c r="L731" s="1895"/>
      <c r="M731" s="1895"/>
      <c r="N731" s="1895"/>
      <c r="O731" s="1895"/>
      <c r="P731" s="1895"/>
      <c r="Q731" s="1895"/>
      <c r="R731" s="1895"/>
      <c r="S731" s="1895"/>
      <c r="T731" s="1895"/>
      <c r="U731" s="1895"/>
      <c r="V731" s="1895"/>
      <c r="W731" s="1895"/>
      <c r="X731" s="1895"/>
      <c r="Y731" s="1895"/>
      <c r="Z731" s="1895"/>
      <c r="AA731" s="1895"/>
    </row>
    <row r="732" spans="1:27" ht="15.75" customHeight="1">
      <c r="A732" s="1895"/>
      <c r="B732" s="1895"/>
      <c r="C732" s="1895"/>
      <c r="D732" s="1895"/>
      <c r="E732" s="1895"/>
      <c r="F732" s="1895"/>
      <c r="G732" s="1895"/>
      <c r="H732" s="1895"/>
      <c r="I732" s="1895"/>
      <c r="J732" s="1895"/>
      <c r="K732" s="1895"/>
      <c r="L732" s="1895"/>
      <c r="M732" s="1895"/>
      <c r="N732" s="1895"/>
      <c r="O732" s="1895"/>
      <c r="P732" s="1895"/>
      <c r="Q732" s="1895"/>
      <c r="R732" s="1895"/>
      <c r="S732" s="1895"/>
      <c r="T732" s="1895"/>
      <c r="U732" s="1895"/>
      <c r="V732" s="1895"/>
      <c r="W732" s="1895"/>
      <c r="X732" s="1895"/>
      <c r="Y732" s="1895"/>
      <c r="Z732" s="1895"/>
      <c r="AA732" s="1895"/>
    </row>
    <row r="733" spans="1:27" ht="15.75" customHeight="1">
      <c r="A733" s="1895"/>
      <c r="B733" s="1895"/>
      <c r="C733" s="1895"/>
      <c r="D733" s="1895"/>
      <c r="E733" s="1895"/>
      <c r="F733" s="1895"/>
      <c r="G733" s="1895"/>
      <c r="H733" s="1895"/>
      <c r="I733" s="1895"/>
      <c r="J733" s="1895"/>
      <c r="K733" s="1895"/>
      <c r="L733" s="1895"/>
      <c r="M733" s="1895"/>
      <c r="N733" s="1895"/>
      <c r="O733" s="1895"/>
      <c r="P733" s="1895"/>
      <c r="Q733" s="1895"/>
      <c r="R733" s="1895"/>
      <c r="S733" s="1895"/>
      <c r="T733" s="1895"/>
      <c r="U733" s="1895"/>
      <c r="V733" s="1895"/>
      <c r="W733" s="1895"/>
      <c r="X733" s="1895"/>
      <c r="Y733" s="1895"/>
      <c r="Z733" s="1895"/>
      <c r="AA733" s="1895"/>
    </row>
    <row r="734" spans="1:27" ht="15.75" customHeight="1">
      <c r="A734" s="1895"/>
      <c r="B734" s="1895"/>
      <c r="C734" s="1895"/>
      <c r="D734" s="1895"/>
      <c r="E734" s="1895"/>
      <c r="F734" s="1895"/>
      <c r="G734" s="1895"/>
      <c r="H734" s="1895"/>
      <c r="I734" s="1895"/>
      <c r="J734" s="1895"/>
      <c r="K734" s="1895"/>
      <c r="L734" s="1895"/>
      <c r="M734" s="1895"/>
      <c r="N734" s="1895"/>
      <c r="O734" s="1895"/>
      <c r="P734" s="1895"/>
      <c r="Q734" s="1895"/>
      <c r="R734" s="1895"/>
      <c r="S734" s="1895"/>
      <c r="T734" s="1895"/>
      <c r="U734" s="1895"/>
      <c r="V734" s="1895"/>
      <c r="W734" s="1895"/>
      <c r="X734" s="1895"/>
      <c r="Y734" s="1895"/>
      <c r="Z734" s="1895"/>
      <c r="AA734" s="1895"/>
    </row>
    <row r="735" spans="1:27" ht="15.75" customHeight="1">
      <c r="A735" s="1895"/>
      <c r="B735" s="1895"/>
      <c r="C735" s="1895"/>
      <c r="D735" s="1895"/>
      <c r="E735" s="1895"/>
      <c r="F735" s="1895"/>
      <c r="G735" s="1895"/>
      <c r="H735" s="1895"/>
      <c r="I735" s="1895"/>
      <c r="J735" s="1895"/>
      <c r="K735" s="1895"/>
      <c r="L735" s="1895"/>
      <c r="M735" s="1895"/>
      <c r="N735" s="1895"/>
      <c r="O735" s="1895"/>
      <c r="P735" s="1895"/>
      <c r="Q735" s="1895"/>
      <c r="R735" s="1895"/>
      <c r="S735" s="1895"/>
      <c r="T735" s="1895"/>
      <c r="U735" s="1895"/>
      <c r="V735" s="1895"/>
      <c r="W735" s="1895"/>
      <c r="X735" s="1895"/>
      <c r="Y735" s="1895"/>
      <c r="Z735" s="1895"/>
      <c r="AA735" s="1895"/>
    </row>
    <row r="736" spans="1:27" ht="15.75" customHeight="1">
      <c r="A736" s="1895"/>
      <c r="B736" s="1895"/>
      <c r="C736" s="1895"/>
      <c r="D736" s="1895"/>
      <c r="E736" s="1895"/>
      <c r="F736" s="1895"/>
      <c r="G736" s="1895"/>
      <c r="H736" s="1895"/>
      <c r="I736" s="1895"/>
      <c r="J736" s="1895"/>
      <c r="K736" s="1895"/>
      <c r="L736" s="1895"/>
      <c r="M736" s="1895"/>
      <c r="N736" s="1895"/>
      <c r="O736" s="1895"/>
      <c r="P736" s="1895"/>
      <c r="Q736" s="1895"/>
      <c r="R736" s="1895"/>
      <c r="S736" s="1895"/>
      <c r="T736" s="1895"/>
      <c r="U736" s="1895"/>
      <c r="V736" s="1895"/>
      <c r="W736" s="1895"/>
      <c r="X736" s="1895"/>
      <c r="Y736" s="1895"/>
      <c r="Z736" s="1895"/>
      <c r="AA736" s="1895"/>
    </row>
    <row r="737" spans="1:27" ht="15.75" customHeight="1">
      <c r="A737" s="1895"/>
      <c r="B737" s="1895"/>
      <c r="C737" s="1895"/>
      <c r="D737" s="1895"/>
      <c r="E737" s="1895"/>
      <c r="F737" s="1895"/>
      <c r="G737" s="1895"/>
      <c r="H737" s="1895"/>
      <c r="I737" s="1895"/>
      <c r="J737" s="1895"/>
      <c r="K737" s="1895"/>
      <c r="L737" s="1895"/>
      <c r="M737" s="1895"/>
      <c r="N737" s="1895"/>
      <c r="O737" s="1895"/>
      <c r="P737" s="1895"/>
      <c r="Q737" s="1895"/>
      <c r="R737" s="1895"/>
      <c r="S737" s="1895"/>
      <c r="T737" s="1895"/>
      <c r="U737" s="1895"/>
      <c r="V737" s="1895"/>
      <c r="W737" s="1895"/>
      <c r="X737" s="1895"/>
      <c r="Y737" s="1895"/>
      <c r="Z737" s="1895"/>
      <c r="AA737" s="1895"/>
    </row>
    <row r="738" spans="1:27" ht="15.75" customHeight="1">
      <c r="A738" s="1895"/>
      <c r="B738" s="1895"/>
      <c r="C738" s="1895"/>
      <c r="D738" s="1895"/>
      <c r="E738" s="1895"/>
      <c r="F738" s="1895"/>
      <c r="G738" s="1895"/>
      <c r="H738" s="1895"/>
      <c r="I738" s="1895"/>
      <c r="J738" s="1895"/>
      <c r="K738" s="1895"/>
      <c r="L738" s="1895"/>
      <c r="M738" s="1895"/>
      <c r="N738" s="1895"/>
      <c r="O738" s="1895"/>
      <c r="P738" s="1895"/>
      <c r="Q738" s="1895"/>
      <c r="R738" s="1895"/>
      <c r="S738" s="1895"/>
      <c r="T738" s="1895"/>
      <c r="U738" s="1895"/>
      <c r="V738" s="1895"/>
      <c r="W738" s="1895"/>
      <c r="X738" s="1895"/>
      <c r="Y738" s="1895"/>
      <c r="Z738" s="1895"/>
      <c r="AA738" s="1895"/>
    </row>
    <row r="739" spans="1:27" ht="15.75" customHeight="1">
      <c r="A739" s="1895"/>
      <c r="B739" s="1895"/>
      <c r="C739" s="1895"/>
      <c r="D739" s="1895"/>
      <c r="E739" s="1895"/>
      <c r="F739" s="1895"/>
      <c r="G739" s="1895"/>
      <c r="H739" s="1895"/>
      <c r="I739" s="1895"/>
      <c r="J739" s="1895"/>
      <c r="K739" s="1895"/>
      <c r="L739" s="1895"/>
      <c r="M739" s="1895"/>
      <c r="N739" s="1895"/>
      <c r="O739" s="1895"/>
      <c r="P739" s="1895"/>
      <c r="Q739" s="1895"/>
      <c r="R739" s="1895"/>
      <c r="S739" s="1895"/>
      <c r="T739" s="1895"/>
      <c r="U739" s="1895"/>
      <c r="V739" s="1895"/>
      <c r="W739" s="1895"/>
      <c r="X739" s="1895"/>
      <c r="Y739" s="1895"/>
      <c r="Z739" s="1895"/>
      <c r="AA739" s="1895"/>
    </row>
    <row r="740" spans="1:27" ht="15.75" customHeight="1">
      <c r="A740" s="1895"/>
      <c r="B740" s="1895"/>
      <c r="C740" s="1895"/>
      <c r="D740" s="1895"/>
      <c r="E740" s="1895"/>
      <c r="F740" s="1895"/>
      <c r="G740" s="1895"/>
      <c r="H740" s="1895"/>
      <c r="I740" s="1895"/>
      <c r="J740" s="1895"/>
      <c r="K740" s="1895"/>
      <c r="L740" s="1895"/>
      <c r="M740" s="1895"/>
      <c r="N740" s="1895"/>
      <c r="O740" s="1895"/>
      <c r="P740" s="1895"/>
      <c r="Q740" s="1895"/>
      <c r="R740" s="1895"/>
      <c r="S740" s="1895"/>
      <c r="T740" s="1895"/>
      <c r="U740" s="1895"/>
      <c r="V740" s="1895"/>
      <c r="W740" s="1895"/>
      <c r="X740" s="1895"/>
      <c r="Y740" s="1895"/>
      <c r="Z740" s="1895"/>
      <c r="AA740" s="1895"/>
    </row>
    <row r="741" spans="1:27" ht="15.75" customHeight="1">
      <c r="A741" s="1895"/>
      <c r="B741" s="1895"/>
      <c r="C741" s="1895"/>
      <c r="D741" s="1895"/>
      <c r="E741" s="1895"/>
      <c r="F741" s="1895"/>
      <c r="G741" s="1895"/>
      <c r="H741" s="1895"/>
      <c r="I741" s="1895"/>
      <c r="J741" s="1895"/>
      <c r="K741" s="1895"/>
      <c r="L741" s="1895"/>
      <c r="M741" s="1895"/>
      <c r="N741" s="1895"/>
      <c r="O741" s="1895"/>
      <c r="P741" s="1895"/>
      <c r="Q741" s="1895"/>
      <c r="R741" s="1895"/>
      <c r="S741" s="1895"/>
      <c r="T741" s="1895"/>
      <c r="U741" s="1895"/>
      <c r="V741" s="1895"/>
      <c r="W741" s="1895"/>
      <c r="X741" s="1895"/>
      <c r="Y741" s="1895"/>
      <c r="Z741" s="1895"/>
      <c r="AA741" s="1895"/>
    </row>
    <row r="742" spans="1:27" ht="15.75" customHeight="1">
      <c r="A742" s="1895"/>
      <c r="B742" s="1895"/>
      <c r="C742" s="1895"/>
      <c r="D742" s="1895"/>
      <c r="E742" s="1895"/>
      <c r="F742" s="1895"/>
      <c r="G742" s="1895"/>
      <c r="H742" s="1895"/>
      <c r="I742" s="1895"/>
      <c r="J742" s="1895"/>
      <c r="K742" s="1895"/>
      <c r="L742" s="1895"/>
      <c r="M742" s="1895"/>
      <c r="N742" s="1895"/>
      <c r="O742" s="1895"/>
      <c r="P742" s="1895"/>
      <c r="Q742" s="1895"/>
      <c r="R742" s="1895"/>
      <c r="S742" s="1895"/>
      <c r="T742" s="1895"/>
      <c r="U742" s="1895"/>
      <c r="V742" s="1895"/>
      <c r="W742" s="1895"/>
      <c r="X742" s="1895"/>
      <c r="Y742" s="1895"/>
      <c r="Z742" s="1895"/>
      <c r="AA742" s="1895"/>
    </row>
    <row r="743" spans="1:27" ht="15.75" customHeight="1">
      <c r="A743" s="1895"/>
      <c r="B743" s="1895"/>
      <c r="C743" s="1895"/>
      <c r="D743" s="1895"/>
      <c r="E743" s="1895"/>
      <c r="F743" s="1895"/>
      <c r="G743" s="1895"/>
      <c r="H743" s="1895"/>
      <c r="I743" s="1895"/>
      <c r="J743" s="1895"/>
      <c r="K743" s="1895"/>
      <c r="L743" s="1895"/>
      <c r="M743" s="1895"/>
      <c r="N743" s="1895"/>
      <c r="O743" s="1895"/>
      <c r="P743" s="1895"/>
      <c r="Q743" s="1895"/>
      <c r="R743" s="1895"/>
      <c r="S743" s="1895"/>
      <c r="T743" s="1895"/>
      <c r="U743" s="1895"/>
      <c r="V743" s="1895"/>
      <c r="W743" s="1895"/>
      <c r="X743" s="1895"/>
      <c r="Y743" s="1895"/>
      <c r="Z743" s="1895"/>
      <c r="AA743" s="1895"/>
    </row>
    <row r="744" spans="1:27" ht="15.75" customHeight="1">
      <c r="A744" s="1895"/>
      <c r="B744" s="1895"/>
      <c r="C744" s="1895"/>
      <c r="D744" s="1895"/>
      <c r="E744" s="1895"/>
      <c r="F744" s="1895"/>
      <c r="G744" s="1895"/>
      <c r="H744" s="1895"/>
      <c r="I744" s="1895"/>
      <c r="J744" s="1895"/>
      <c r="K744" s="1895"/>
      <c r="L744" s="1895"/>
      <c r="M744" s="1895"/>
      <c r="N744" s="1895"/>
      <c r="O744" s="1895"/>
      <c r="P744" s="1895"/>
      <c r="Q744" s="1895"/>
      <c r="R744" s="1895"/>
      <c r="S744" s="1895"/>
      <c r="T744" s="1895"/>
      <c r="U744" s="1895"/>
      <c r="V744" s="1895"/>
      <c r="W744" s="1895"/>
      <c r="X744" s="1895"/>
      <c r="Y744" s="1895"/>
      <c r="Z744" s="1895"/>
      <c r="AA744" s="1895"/>
    </row>
    <row r="745" spans="1:27" ht="15.75" customHeight="1">
      <c r="A745" s="1895"/>
      <c r="B745" s="1895"/>
      <c r="C745" s="1895"/>
      <c r="D745" s="1895"/>
      <c r="E745" s="1895"/>
      <c r="F745" s="1895"/>
      <c r="G745" s="1895"/>
      <c r="H745" s="1895"/>
      <c r="I745" s="1895"/>
      <c r="J745" s="1895"/>
      <c r="K745" s="1895"/>
      <c r="L745" s="1895"/>
      <c r="M745" s="1895"/>
      <c r="N745" s="1895"/>
      <c r="O745" s="1895"/>
      <c r="P745" s="1895"/>
      <c r="Q745" s="1895"/>
      <c r="R745" s="1895"/>
      <c r="S745" s="1895"/>
      <c r="T745" s="1895"/>
      <c r="U745" s="1895"/>
      <c r="V745" s="1895"/>
      <c r="W745" s="1895"/>
      <c r="X745" s="1895"/>
      <c r="Y745" s="1895"/>
      <c r="Z745" s="1895"/>
      <c r="AA745" s="1895"/>
    </row>
    <row r="746" spans="1:27" ht="15.75" customHeight="1">
      <c r="A746" s="1895"/>
      <c r="B746" s="1895"/>
      <c r="C746" s="1895"/>
      <c r="D746" s="1895"/>
      <c r="E746" s="1895"/>
      <c r="F746" s="1895"/>
      <c r="G746" s="1895"/>
      <c r="H746" s="1895"/>
      <c r="I746" s="1895"/>
      <c r="J746" s="1895"/>
      <c r="K746" s="1895"/>
      <c r="L746" s="1895"/>
      <c r="M746" s="1895"/>
      <c r="N746" s="1895"/>
      <c r="O746" s="1895"/>
      <c r="P746" s="1895"/>
      <c r="Q746" s="1895"/>
      <c r="R746" s="1895"/>
      <c r="S746" s="1895"/>
      <c r="T746" s="1895"/>
      <c r="U746" s="1895"/>
      <c r="V746" s="1895"/>
      <c r="W746" s="1895"/>
      <c r="X746" s="1895"/>
      <c r="Y746" s="1895"/>
      <c r="Z746" s="1895"/>
      <c r="AA746" s="1895"/>
    </row>
    <row r="747" spans="1:27" ht="15.75" customHeight="1">
      <c r="A747" s="1895"/>
      <c r="B747" s="1895"/>
      <c r="C747" s="1895"/>
      <c r="D747" s="1895"/>
      <c r="E747" s="1895"/>
      <c r="F747" s="1895"/>
      <c r="G747" s="1895"/>
      <c r="H747" s="1895"/>
      <c r="I747" s="1895"/>
      <c r="J747" s="1895"/>
      <c r="K747" s="1895"/>
      <c r="L747" s="1895"/>
      <c r="M747" s="1895"/>
      <c r="N747" s="1895"/>
      <c r="O747" s="1895"/>
      <c r="P747" s="1895"/>
      <c r="Q747" s="1895"/>
      <c r="R747" s="1895"/>
      <c r="S747" s="1895"/>
      <c r="T747" s="1895"/>
      <c r="U747" s="1895"/>
      <c r="V747" s="1895"/>
      <c r="W747" s="1895"/>
      <c r="X747" s="1895"/>
      <c r="Y747" s="1895"/>
      <c r="Z747" s="1895"/>
      <c r="AA747" s="1895"/>
    </row>
    <row r="748" spans="1:27" ht="15.75" customHeight="1">
      <c r="A748" s="1895"/>
      <c r="B748" s="1895"/>
      <c r="C748" s="1895"/>
      <c r="D748" s="1895"/>
      <c r="E748" s="1895"/>
      <c r="F748" s="1895"/>
      <c r="G748" s="1895"/>
      <c r="H748" s="1895"/>
      <c r="I748" s="1895"/>
      <c r="J748" s="1895"/>
      <c r="K748" s="1895"/>
      <c r="L748" s="1895"/>
      <c r="M748" s="1895"/>
      <c r="N748" s="1895"/>
      <c r="O748" s="1895"/>
      <c r="P748" s="1895"/>
      <c r="Q748" s="1895"/>
      <c r="R748" s="1895"/>
      <c r="S748" s="1895"/>
      <c r="T748" s="1895"/>
      <c r="U748" s="1895"/>
      <c r="V748" s="1895"/>
      <c r="W748" s="1895"/>
      <c r="X748" s="1895"/>
      <c r="Y748" s="1895"/>
      <c r="Z748" s="1895"/>
      <c r="AA748" s="1895"/>
    </row>
    <row r="749" spans="1:27" ht="15.75" customHeight="1">
      <c r="A749" s="1895"/>
      <c r="B749" s="1895"/>
      <c r="C749" s="1895"/>
      <c r="D749" s="1895"/>
      <c r="E749" s="1895"/>
      <c r="F749" s="1895"/>
      <c r="G749" s="1895"/>
      <c r="H749" s="1895"/>
      <c r="I749" s="1895"/>
      <c r="J749" s="1895"/>
      <c r="K749" s="1895"/>
      <c r="L749" s="1895"/>
      <c r="M749" s="1895"/>
      <c r="N749" s="1895"/>
      <c r="O749" s="1895"/>
      <c r="P749" s="1895"/>
      <c r="Q749" s="1895"/>
      <c r="R749" s="1895"/>
      <c r="S749" s="1895"/>
      <c r="T749" s="1895"/>
      <c r="U749" s="1895"/>
      <c r="V749" s="1895"/>
      <c r="W749" s="1895"/>
      <c r="X749" s="1895"/>
      <c r="Y749" s="1895"/>
      <c r="Z749" s="1895"/>
      <c r="AA749" s="1895"/>
    </row>
    <row r="750" spans="1:27" ht="15.75" customHeight="1">
      <c r="A750" s="1895"/>
      <c r="B750" s="1895"/>
      <c r="C750" s="1895"/>
      <c r="D750" s="1895"/>
      <c r="E750" s="1895"/>
      <c r="F750" s="1895"/>
      <c r="G750" s="1895"/>
      <c r="H750" s="1895"/>
      <c r="I750" s="1895"/>
      <c r="J750" s="1895"/>
      <c r="K750" s="1895"/>
      <c r="L750" s="1895"/>
      <c r="M750" s="1895"/>
      <c r="N750" s="1895"/>
      <c r="O750" s="1895"/>
      <c r="P750" s="1895"/>
      <c r="Q750" s="1895"/>
      <c r="R750" s="1895"/>
      <c r="S750" s="1895"/>
      <c r="T750" s="1895"/>
      <c r="U750" s="1895"/>
      <c r="V750" s="1895"/>
      <c r="W750" s="1895"/>
      <c r="X750" s="1895"/>
      <c r="Y750" s="1895"/>
      <c r="Z750" s="1895"/>
      <c r="AA750" s="1895"/>
    </row>
    <row r="751" spans="1:27" ht="15.75" customHeight="1">
      <c r="A751" s="1895"/>
      <c r="B751" s="1895"/>
      <c r="C751" s="1895"/>
      <c r="D751" s="1895"/>
      <c r="E751" s="1895"/>
      <c r="F751" s="1895"/>
      <c r="G751" s="1895"/>
      <c r="H751" s="1895"/>
      <c r="I751" s="1895"/>
      <c r="J751" s="1895"/>
      <c r="K751" s="1895"/>
      <c r="L751" s="1895"/>
      <c r="M751" s="1895"/>
      <c r="N751" s="1895"/>
      <c r="O751" s="1895"/>
      <c r="P751" s="1895"/>
      <c r="Q751" s="1895"/>
      <c r="R751" s="1895"/>
      <c r="S751" s="1895"/>
      <c r="T751" s="1895"/>
      <c r="U751" s="1895"/>
      <c r="V751" s="1895"/>
      <c r="W751" s="1895"/>
      <c r="X751" s="1895"/>
      <c r="Y751" s="1895"/>
      <c r="Z751" s="1895"/>
      <c r="AA751" s="1895"/>
    </row>
    <row r="752" spans="1:27" ht="15.75" customHeight="1">
      <c r="A752" s="1895"/>
      <c r="B752" s="1895"/>
      <c r="C752" s="1895"/>
      <c r="D752" s="1895"/>
      <c r="E752" s="1895"/>
      <c r="F752" s="1895"/>
      <c r="G752" s="1895"/>
      <c r="H752" s="1895"/>
      <c r="I752" s="1895"/>
      <c r="J752" s="1895"/>
      <c r="K752" s="1895"/>
      <c r="L752" s="1895"/>
      <c r="M752" s="1895"/>
      <c r="N752" s="1895"/>
      <c r="O752" s="1895"/>
      <c r="P752" s="1895"/>
      <c r="Q752" s="1895"/>
      <c r="R752" s="1895"/>
      <c r="S752" s="1895"/>
      <c r="T752" s="1895"/>
      <c r="U752" s="1895"/>
      <c r="V752" s="1895"/>
      <c r="W752" s="1895"/>
      <c r="X752" s="1895"/>
      <c r="Y752" s="1895"/>
      <c r="Z752" s="1895"/>
      <c r="AA752" s="1895"/>
    </row>
    <row r="753" spans="1:27" ht="15.75" customHeight="1">
      <c r="A753" s="1895"/>
      <c r="B753" s="1895"/>
      <c r="C753" s="1895"/>
      <c r="D753" s="1895"/>
      <c r="E753" s="1895"/>
      <c r="F753" s="1895"/>
      <c r="G753" s="1895"/>
      <c r="H753" s="1895"/>
      <c r="I753" s="1895"/>
      <c r="J753" s="1895"/>
      <c r="K753" s="1895"/>
      <c r="L753" s="1895"/>
      <c r="M753" s="1895"/>
      <c r="N753" s="1895"/>
      <c r="O753" s="1895"/>
      <c r="P753" s="1895"/>
      <c r="Q753" s="1895"/>
      <c r="R753" s="1895"/>
      <c r="S753" s="1895"/>
      <c r="T753" s="1895"/>
      <c r="U753" s="1895"/>
      <c r="V753" s="1895"/>
      <c r="W753" s="1895"/>
      <c r="X753" s="1895"/>
      <c r="Y753" s="1895"/>
      <c r="Z753" s="1895"/>
      <c r="AA753" s="1895"/>
    </row>
    <row r="754" spans="1:27" ht="15.75" customHeight="1">
      <c r="A754" s="1895"/>
      <c r="B754" s="1895"/>
      <c r="C754" s="1895"/>
      <c r="D754" s="1895"/>
      <c r="E754" s="1895"/>
      <c r="F754" s="1895"/>
      <c r="G754" s="1895"/>
      <c r="H754" s="1895"/>
      <c r="I754" s="1895"/>
      <c r="J754" s="1895"/>
      <c r="K754" s="1895"/>
      <c r="L754" s="1895"/>
      <c r="M754" s="1895"/>
      <c r="N754" s="1895"/>
      <c r="O754" s="1895"/>
      <c r="P754" s="1895"/>
      <c r="Q754" s="1895"/>
      <c r="R754" s="1895"/>
      <c r="S754" s="1895"/>
      <c r="T754" s="1895"/>
      <c r="U754" s="1895"/>
      <c r="V754" s="1895"/>
      <c r="W754" s="1895"/>
      <c r="X754" s="1895"/>
      <c r="Y754" s="1895"/>
      <c r="Z754" s="1895"/>
      <c r="AA754" s="1895"/>
    </row>
    <row r="755" spans="1:27" ht="15.75" customHeight="1">
      <c r="A755" s="1895"/>
      <c r="B755" s="1895"/>
      <c r="C755" s="1895"/>
      <c r="D755" s="1895"/>
      <c r="E755" s="1895"/>
      <c r="F755" s="1895"/>
      <c r="G755" s="1895"/>
      <c r="H755" s="1895"/>
      <c r="I755" s="1895"/>
      <c r="J755" s="1895"/>
      <c r="K755" s="1895"/>
      <c r="L755" s="1895"/>
      <c r="M755" s="1895"/>
      <c r="N755" s="1895"/>
      <c r="O755" s="1895"/>
      <c r="P755" s="1895"/>
      <c r="Q755" s="1895"/>
      <c r="R755" s="1895"/>
      <c r="S755" s="1895"/>
      <c r="T755" s="1895"/>
      <c r="U755" s="1895"/>
      <c r="V755" s="1895"/>
      <c r="W755" s="1895"/>
      <c r="X755" s="1895"/>
      <c r="Y755" s="1895"/>
      <c r="Z755" s="1895"/>
      <c r="AA755" s="1895"/>
    </row>
    <row r="756" spans="1:27" ht="15.75" customHeight="1">
      <c r="A756" s="1895"/>
      <c r="B756" s="1895"/>
      <c r="C756" s="1895"/>
      <c r="D756" s="1895"/>
      <c r="E756" s="1895"/>
      <c r="F756" s="1895"/>
      <c r="G756" s="1895"/>
      <c r="H756" s="1895"/>
      <c r="I756" s="1895"/>
      <c r="J756" s="1895"/>
      <c r="K756" s="1895"/>
      <c r="L756" s="1895"/>
      <c r="M756" s="1895"/>
      <c r="N756" s="1895"/>
      <c r="O756" s="1895"/>
      <c r="P756" s="1895"/>
      <c r="Q756" s="1895"/>
      <c r="R756" s="1895"/>
      <c r="S756" s="1895"/>
      <c r="T756" s="1895"/>
      <c r="U756" s="1895"/>
      <c r="V756" s="1895"/>
      <c r="W756" s="1895"/>
      <c r="X756" s="1895"/>
      <c r="Y756" s="1895"/>
      <c r="Z756" s="1895"/>
      <c r="AA756" s="1895"/>
    </row>
    <row r="757" spans="1:27" ht="15.75" customHeight="1">
      <c r="A757" s="1895"/>
      <c r="B757" s="1895"/>
      <c r="C757" s="1895"/>
      <c r="D757" s="1895"/>
      <c r="E757" s="1895"/>
      <c r="F757" s="1895"/>
      <c r="G757" s="1895"/>
      <c r="H757" s="1895"/>
      <c r="I757" s="1895"/>
      <c r="J757" s="1895"/>
      <c r="K757" s="1895"/>
      <c r="L757" s="1895"/>
      <c r="M757" s="1895"/>
      <c r="N757" s="1895"/>
      <c r="O757" s="1895"/>
      <c r="P757" s="1895"/>
      <c r="Q757" s="1895"/>
      <c r="R757" s="1895"/>
      <c r="S757" s="1895"/>
      <c r="T757" s="1895"/>
      <c r="U757" s="1895"/>
      <c r="V757" s="1895"/>
      <c r="W757" s="1895"/>
      <c r="X757" s="1895"/>
      <c r="Y757" s="1895"/>
      <c r="Z757" s="1895"/>
      <c r="AA757" s="1895"/>
    </row>
    <row r="758" spans="1:27" ht="15.75" customHeight="1">
      <c r="A758" s="1895"/>
      <c r="B758" s="1895"/>
      <c r="C758" s="1895"/>
      <c r="D758" s="1895"/>
      <c r="E758" s="1895"/>
      <c r="F758" s="1895"/>
      <c r="G758" s="1895"/>
      <c r="H758" s="1895"/>
      <c r="I758" s="1895"/>
      <c r="J758" s="1895"/>
      <c r="K758" s="1895"/>
      <c r="L758" s="1895"/>
      <c r="M758" s="1895"/>
      <c r="N758" s="1895"/>
      <c r="O758" s="1895"/>
      <c r="P758" s="1895"/>
      <c r="Q758" s="1895"/>
      <c r="R758" s="1895"/>
      <c r="S758" s="1895"/>
      <c r="T758" s="1895"/>
      <c r="U758" s="1895"/>
      <c r="V758" s="1895"/>
      <c r="W758" s="1895"/>
      <c r="X758" s="1895"/>
      <c r="Y758" s="1895"/>
      <c r="Z758" s="1895"/>
      <c r="AA758" s="1895"/>
    </row>
    <row r="759" spans="1:27" ht="15.75" customHeight="1">
      <c r="A759" s="1895"/>
      <c r="B759" s="1895"/>
      <c r="C759" s="1895"/>
      <c r="D759" s="1895"/>
      <c r="E759" s="1895"/>
      <c r="F759" s="1895"/>
      <c r="G759" s="1895"/>
      <c r="H759" s="1895"/>
      <c r="I759" s="1895"/>
      <c r="J759" s="1895"/>
      <c r="K759" s="1895"/>
      <c r="L759" s="1895"/>
      <c r="M759" s="1895"/>
      <c r="N759" s="1895"/>
      <c r="O759" s="1895"/>
      <c r="P759" s="1895"/>
      <c r="Q759" s="1895"/>
      <c r="R759" s="1895"/>
      <c r="S759" s="1895"/>
      <c r="T759" s="1895"/>
      <c r="U759" s="1895"/>
      <c r="V759" s="1895"/>
      <c r="W759" s="1895"/>
      <c r="X759" s="1895"/>
      <c r="Y759" s="1895"/>
      <c r="Z759" s="1895"/>
      <c r="AA759" s="1895"/>
    </row>
    <row r="760" spans="1:27" ht="15.75" customHeight="1">
      <c r="A760" s="1895"/>
      <c r="B760" s="1895"/>
      <c r="C760" s="1895"/>
      <c r="D760" s="1895"/>
      <c r="E760" s="1895"/>
      <c r="F760" s="1895"/>
      <c r="G760" s="1895"/>
      <c r="H760" s="1895"/>
      <c r="I760" s="1895"/>
      <c r="J760" s="1895"/>
      <c r="K760" s="1895"/>
      <c r="L760" s="1895"/>
      <c r="M760" s="1895"/>
      <c r="N760" s="1895"/>
      <c r="O760" s="1895"/>
      <c r="P760" s="1895"/>
      <c r="Q760" s="1895"/>
      <c r="R760" s="1895"/>
      <c r="S760" s="1895"/>
      <c r="T760" s="1895"/>
      <c r="U760" s="1895"/>
      <c r="V760" s="1895"/>
      <c r="W760" s="1895"/>
      <c r="X760" s="1895"/>
      <c r="Y760" s="1895"/>
      <c r="Z760" s="1895"/>
      <c r="AA760" s="1895"/>
    </row>
    <row r="761" spans="1:27" ht="15.75" customHeight="1">
      <c r="A761" s="1895"/>
      <c r="B761" s="1895"/>
      <c r="C761" s="1895"/>
      <c r="D761" s="1895"/>
      <c r="E761" s="1895"/>
      <c r="F761" s="1895"/>
      <c r="G761" s="1895"/>
      <c r="H761" s="1895"/>
      <c r="I761" s="1895"/>
      <c r="J761" s="1895"/>
      <c r="K761" s="1895"/>
      <c r="L761" s="1895"/>
      <c r="M761" s="1895"/>
      <c r="N761" s="1895"/>
      <c r="O761" s="1895"/>
      <c r="P761" s="1895"/>
      <c r="Q761" s="1895"/>
      <c r="R761" s="1895"/>
      <c r="S761" s="1895"/>
      <c r="T761" s="1895"/>
      <c r="U761" s="1895"/>
      <c r="V761" s="1895"/>
      <c r="W761" s="1895"/>
      <c r="X761" s="1895"/>
      <c r="Y761" s="1895"/>
      <c r="Z761" s="1895"/>
      <c r="AA761" s="1895"/>
    </row>
    <row r="762" spans="1:27" ht="15.75" customHeight="1">
      <c r="A762" s="1895"/>
      <c r="B762" s="1895"/>
      <c r="C762" s="1895"/>
      <c r="D762" s="1895"/>
      <c r="E762" s="1895"/>
      <c r="F762" s="1895"/>
      <c r="G762" s="1895"/>
      <c r="H762" s="1895"/>
      <c r="I762" s="1895"/>
      <c r="J762" s="1895"/>
      <c r="K762" s="1895"/>
      <c r="L762" s="1895"/>
      <c r="M762" s="1895"/>
      <c r="N762" s="1895"/>
      <c r="O762" s="1895"/>
      <c r="P762" s="1895"/>
      <c r="Q762" s="1895"/>
      <c r="R762" s="1895"/>
      <c r="S762" s="1895"/>
      <c r="T762" s="1895"/>
      <c r="U762" s="1895"/>
      <c r="V762" s="1895"/>
      <c r="W762" s="1895"/>
      <c r="X762" s="1895"/>
      <c r="Y762" s="1895"/>
      <c r="Z762" s="1895"/>
      <c r="AA762" s="1895"/>
    </row>
    <row r="763" spans="1:27" ht="15.75" customHeight="1">
      <c r="A763" s="1895"/>
      <c r="B763" s="1895"/>
      <c r="C763" s="1895"/>
      <c r="D763" s="1895"/>
      <c r="E763" s="1895"/>
      <c r="F763" s="1895"/>
      <c r="G763" s="1895"/>
      <c r="H763" s="1895"/>
      <c r="I763" s="1895"/>
      <c r="J763" s="1895"/>
      <c r="K763" s="1895"/>
      <c r="L763" s="1895"/>
      <c r="M763" s="1895"/>
      <c r="N763" s="1895"/>
      <c r="O763" s="1895"/>
      <c r="P763" s="1895"/>
      <c r="Q763" s="1895"/>
      <c r="R763" s="1895"/>
      <c r="S763" s="1895"/>
      <c r="T763" s="1895"/>
      <c r="U763" s="1895"/>
      <c r="V763" s="1895"/>
      <c r="W763" s="1895"/>
      <c r="X763" s="1895"/>
      <c r="Y763" s="1895"/>
      <c r="Z763" s="1895"/>
      <c r="AA763" s="1895"/>
    </row>
    <row r="764" spans="1:27" ht="15.75" customHeight="1">
      <c r="A764" s="1895"/>
      <c r="B764" s="1895"/>
      <c r="C764" s="1895"/>
      <c r="D764" s="1895"/>
      <c r="E764" s="1895"/>
      <c r="F764" s="1895"/>
      <c r="G764" s="1895"/>
      <c r="H764" s="1895"/>
      <c r="I764" s="1895"/>
      <c r="J764" s="1895"/>
      <c r="K764" s="1895"/>
      <c r="L764" s="1895"/>
      <c r="M764" s="1895"/>
      <c r="N764" s="1895"/>
      <c r="O764" s="1895"/>
      <c r="P764" s="1895"/>
      <c r="Q764" s="1895"/>
      <c r="R764" s="1895"/>
      <c r="S764" s="1895"/>
      <c r="T764" s="1895"/>
      <c r="U764" s="1895"/>
      <c r="V764" s="1895"/>
      <c r="W764" s="1895"/>
      <c r="X764" s="1895"/>
      <c r="Y764" s="1895"/>
      <c r="Z764" s="1895"/>
      <c r="AA764" s="1895"/>
    </row>
    <row r="765" spans="1:27" ht="15.75" customHeight="1">
      <c r="A765" s="1895"/>
      <c r="B765" s="1895"/>
      <c r="C765" s="1895"/>
      <c r="D765" s="1895"/>
      <c r="E765" s="1895"/>
      <c r="F765" s="1895"/>
      <c r="G765" s="1895"/>
      <c r="H765" s="1895"/>
      <c r="I765" s="1895"/>
      <c r="J765" s="1895"/>
      <c r="K765" s="1895"/>
      <c r="L765" s="1895"/>
      <c r="M765" s="1895"/>
      <c r="N765" s="1895"/>
      <c r="O765" s="1895"/>
      <c r="P765" s="1895"/>
      <c r="Q765" s="1895"/>
      <c r="R765" s="1895"/>
      <c r="S765" s="1895"/>
      <c r="T765" s="1895"/>
      <c r="U765" s="1895"/>
      <c r="V765" s="1895"/>
      <c r="W765" s="1895"/>
      <c r="X765" s="1895"/>
      <c r="Y765" s="1895"/>
      <c r="Z765" s="1895"/>
      <c r="AA765" s="1895"/>
    </row>
    <row r="766" spans="1:27" ht="15.75" customHeight="1">
      <c r="A766" s="1895"/>
      <c r="B766" s="1895"/>
      <c r="C766" s="1895"/>
      <c r="D766" s="1895"/>
      <c r="E766" s="1895"/>
      <c r="F766" s="1895"/>
      <c r="G766" s="1895"/>
      <c r="H766" s="1895"/>
      <c r="I766" s="1895"/>
      <c r="J766" s="1895"/>
      <c r="K766" s="1895"/>
      <c r="L766" s="1895"/>
      <c r="M766" s="1895"/>
      <c r="N766" s="1895"/>
      <c r="O766" s="1895"/>
      <c r="P766" s="1895"/>
      <c r="Q766" s="1895"/>
      <c r="R766" s="1895"/>
      <c r="S766" s="1895"/>
      <c r="T766" s="1895"/>
      <c r="U766" s="1895"/>
      <c r="V766" s="1895"/>
      <c r="W766" s="1895"/>
      <c r="X766" s="1895"/>
      <c r="Y766" s="1895"/>
      <c r="Z766" s="1895"/>
      <c r="AA766" s="1895"/>
    </row>
    <row r="767" spans="1:27" ht="15.75" customHeight="1">
      <c r="A767" s="1895"/>
      <c r="B767" s="1895"/>
      <c r="C767" s="1895"/>
      <c r="D767" s="1895"/>
      <c r="E767" s="1895"/>
      <c r="F767" s="1895"/>
      <c r="G767" s="1895"/>
      <c r="H767" s="1895"/>
      <c r="I767" s="1895"/>
      <c r="J767" s="1895"/>
      <c r="K767" s="1895"/>
      <c r="L767" s="1895"/>
      <c r="M767" s="1895"/>
      <c r="N767" s="1895"/>
      <c r="O767" s="1895"/>
      <c r="P767" s="1895"/>
      <c r="Q767" s="1895"/>
      <c r="R767" s="1895"/>
      <c r="S767" s="1895"/>
      <c r="T767" s="1895"/>
      <c r="U767" s="1895"/>
      <c r="V767" s="1895"/>
      <c r="W767" s="1895"/>
      <c r="X767" s="1895"/>
      <c r="Y767" s="1895"/>
      <c r="Z767" s="1895"/>
      <c r="AA767" s="1895"/>
    </row>
    <row r="768" spans="1:27" ht="15.75" customHeight="1">
      <c r="A768" s="1895"/>
      <c r="B768" s="1895"/>
      <c r="C768" s="1895"/>
      <c r="D768" s="1895"/>
      <c r="E768" s="1895"/>
      <c r="F768" s="1895"/>
      <c r="G768" s="1895"/>
      <c r="H768" s="1895"/>
      <c r="I768" s="1895"/>
      <c r="J768" s="1895"/>
      <c r="K768" s="1895"/>
      <c r="L768" s="1895"/>
      <c r="M768" s="1895"/>
      <c r="N768" s="1895"/>
      <c r="O768" s="1895"/>
      <c r="P768" s="1895"/>
      <c r="Q768" s="1895"/>
      <c r="R768" s="1895"/>
      <c r="S768" s="1895"/>
      <c r="T768" s="1895"/>
      <c r="U768" s="1895"/>
      <c r="V768" s="1895"/>
      <c r="W768" s="1895"/>
      <c r="X768" s="1895"/>
      <c r="Y768" s="1895"/>
      <c r="Z768" s="1895"/>
      <c r="AA768" s="1895"/>
    </row>
    <row r="769" spans="1:27" ht="15.75" customHeight="1">
      <c r="A769" s="1895"/>
      <c r="B769" s="1895"/>
      <c r="C769" s="1895"/>
      <c r="D769" s="1895"/>
      <c r="E769" s="1895"/>
      <c r="F769" s="1895"/>
      <c r="G769" s="1895"/>
      <c r="H769" s="1895"/>
      <c r="I769" s="1895"/>
      <c r="J769" s="1895"/>
      <c r="K769" s="1895"/>
      <c r="L769" s="1895"/>
      <c r="M769" s="1895"/>
      <c r="N769" s="1895"/>
      <c r="O769" s="1895"/>
      <c r="P769" s="1895"/>
      <c r="Q769" s="1895"/>
      <c r="R769" s="1895"/>
      <c r="S769" s="1895"/>
      <c r="T769" s="1895"/>
      <c r="U769" s="1895"/>
      <c r="V769" s="1895"/>
      <c r="W769" s="1895"/>
      <c r="X769" s="1895"/>
      <c r="Y769" s="1895"/>
      <c r="Z769" s="1895"/>
      <c r="AA769" s="1895"/>
    </row>
    <row r="770" spans="1:27" ht="15.75" customHeight="1">
      <c r="A770" s="1895"/>
      <c r="B770" s="1895"/>
      <c r="C770" s="1895"/>
      <c r="D770" s="1895"/>
      <c r="E770" s="1895"/>
      <c r="F770" s="1895"/>
      <c r="G770" s="1895"/>
      <c r="H770" s="1895"/>
      <c r="I770" s="1895"/>
      <c r="J770" s="1895"/>
      <c r="K770" s="1895"/>
      <c r="L770" s="1895"/>
      <c r="M770" s="1895"/>
      <c r="N770" s="1895"/>
      <c r="O770" s="1895"/>
      <c r="P770" s="1895"/>
      <c r="Q770" s="1895"/>
      <c r="R770" s="1895"/>
      <c r="S770" s="1895"/>
      <c r="T770" s="1895"/>
      <c r="U770" s="1895"/>
      <c r="V770" s="1895"/>
      <c r="W770" s="1895"/>
      <c r="X770" s="1895"/>
      <c r="Y770" s="1895"/>
      <c r="Z770" s="1895"/>
      <c r="AA770" s="1895"/>
    </row>
    <row r="771" spans="1:27" ht="15.75" customHeight="1">
      <c r="A771" s="1895"/>
      <c r="B771" s="1895"/>
      <c r="C771" s="1895"/>
      <c r="D771" s="1895"/>
      <c r="E771" s="1895"/>
      <c r="F771" s="1895"/>
      <c r="G771" s="1895"/>
      <c r="H771" s="1895"/>
      <c r="I771" s="1895"/>
      <c r="J771" s="1895"/>
      <c r="K771" s="1895"/>
      <c r="L771" s="1895"/>
      <c r="M771" s="1895"/>
      <c r="N771" s="1895"/>
      <c r="O771" s="1895"/>
      <c r="P771" s="1895"/>
      <c r="Q771" s="1895"/>
      <c r="R771" s="1895"/>
      <c r="S771" s="1895"/>
      <c r="T771" s="1895"/>
      <c r="U771" s="1895"/>
      <c r="V771" s="1895"/>
      <c r="W771" s="1895"/>
      <c r="X771" s="1895"/>
      <c r="Y771" s="1895"/>
      <c r="Z771" s="1895"/>
      <c r="AA771" s="1895"/>
    </row>
    <row r="772" spans="1:27" ht="15.75" customHeight="1">
      <c r="A772" s="1895"/>
      <c r="B772" s="1895"/>
      <c r="C772" s="1895"/>
      <c r="D772" s="1895"/>
      <c r="E772" s="1895"/>
      <c r="F772" s="1895"/>
      <c r="G772" s="1895"/>
      <c r="H772" s="1895"/>
      <c r="I772" s="1895"/>
      <c r="J772" s="1895"/>
      <c r="K772" s="1895"/>
      <c r="L772" s="1895"/>
      <c r="M772" s="1895"/>
      <c r="N772" s="1895"/>
      <c r="O772" s="1895"/>
      <c r="P772" s="1895"/>
      <c r="Q772" s="1895"/>
      <c r="R772" s="1895"/>
      <c r="S772" s="1895"/>
      <c r="T772" s="1895"/>
      <c r="U772" s="1895"/>
      <c r="V772" s="1895"/>
      <c r="W772" s="1895"/>
      <c r="X772" s="1895"/>
      <c r="Y772" s="1895"/>
      <c r="Z772" s="1895"/>
      <c r="AA772" s="1895"/>
    </row>
    <row r="773" spans="1:27" ht="15.75" customHeight="1">
      <c r="A773" s="1895"/>
      <c r="B773" s="1895"/>
      <c r="C773" s="1895"/>
      <c r="D773" s="1895"/>
      <c r="E773" s="1895"/>
      <c r="F773" s="1895"/>
      <c r="G773" s="1895"/>
      <c r="H773" s="1895"/>
      <c r="I773" s="1895"/>
      <c r="J773" s="1895"/>
      <c r="K773" s="1895"/>
      <c r="L773" s="1895"/>
      <c r="M773" s="1895"/>
      <c r="N773" s="1895"/>
      <c r="O773" s="1895"/>
      <c r="P773" s="1895"/>
      <c r="Q773" s="1895"/>
      <c r="R773" s="1895"/>
      <c r="S773" s="1895"/>
      <c r="T773" s="1895"/>
      <c r="U773" s="1895"/>
      <c r="V773" s="1895"/>
      <c r="W773" s="1895"/>
      <c r="X773" s="1895"/>
      <c r="Y773" s="1895"/>
      <c r="Z773" s="1895"/>
      <c r="AA773" s="1895"/>
    </row>
    <row r="774" spans="1:27" ht="15.75" customHeight="1">
      <c r="A774" s="1895"/>
      <c r="B774" s="1895"/>
      <c r="C774" s="1895"/>
      <c r="D774" s="1895"/>
      <c r="E774" s="1895"/>
      <c r="F774" s="1895"/>
      <c r="G774" s="1895"/>
      <c r="H774" s="1895"/>
      <c r="I774" s="1895"/>
      <c r="J774" s="1895"/>
      <c r="K774" s="1895"/>
      <c r="L774" s="1895"/>
      <c r="M774" s="1895"/>
      <c r="N774" s="1895"/>
      <c r="O774" s="1895"/>
      <c r="P774" s="1895"/>
      <c r="Q774" s="1895"/>
      <c r="R774" s="1895"/>
      <c r="S774" s="1895"/>
      <c r="T774" s="1895"/>
      <c r="U774" s="1895"/>
      <c r="V774" s="1895"/>
      <c r="W774" s="1895"/>
      <c r="X774" s="1895"/>
      <c r="Y774" s="1895"/>
      <c r="Z774" s="1895"/>
      <c r="AA774" s="1895"/>
    </row>
    <row r="775" spans="1:27" ht="15.75" customHeight="1">
      <c r="A775" s="1895"/>
      <c r="B775" s="1895"/>
      <c r="C775" s="1895"/>
      <c r="D775" s="1895"/>
      <c r="E775" s="1895"/>
      <c r="F775" s="1895"/>
      <c r="G775" s="1895"/>
      <c r="H775" s="1895"/>
      <c r="I775" s="1895"/>
      <c r="J775" s="1895"/>
      <c r="K775" s="1895"/>
      <c r="L775" s="1895"/>
      <c r="M775" s="1895"/>
      <c r="N775" s="1895"/>
      <c r="O775" s="1895"/>
      <c r="P775" s="1895"/>
      <c r="Q775" s="1895"/>
      <c r="R775" s="1895"/>
      <c r="S775" s="1895"/>
      <c r="T775" s="1895"/>
      <c r="U775" s="1895"/>
      <c r="V775" s="1895"/>
      <c r="W775" s="1895"/>
      <c r="X775" s="1895"/>
      <c r="Y775" s="1895"/>
      <c r="Z775" s="1895"/>
      <c r="AA775" s="1895"/>
    </row>
    <row r="776" spans="1:27" ht="15.75" customHeight="1">
      <c r="A776" s="1895"/>
      <c r="B776" s="1895"/>
      <c r="C776" s="1895"/>
      <c r="D776" s="1895"/>
      <c r="E776" s="1895"/>
      <c r="F776" s="1895"/>
      <c r="G776" s="1895"/>
      <c r="H776" s="1895"/>
      <c r="I776" s="1895"/>
      <c r="J776" s="1895"/>
      <c r="K776" s="1895"/>
      <c r="L776" s="1895"/>
      <c r="M776" s="1895"/>
      <c r="N776" s="1895"/>
      <c r="O776" s="1895"/>
      <c r="P776" s="1895"/>
      <c r="Q776" s="1895"/>
      <c r="R776" s="1895"/>
      <c r="S776" s="1895"/>
      <c r="T776" s="1895"/>
      <c r="U776" s="1895"/>
      <c r="V776" s="1895"/>
      <c r="W776" s="1895"/>
      <c r="X776" s="1895"/>
      <c r="Y776" s="1895"/>
      <c r="Z776" s="1895"/>
      <c r="AA776" s="1895"/>
    </row>
    <row r="777" spans="1:27" ht="15.75" customHeight="1">
      <c r="A777" s="1895"/>
      <c r="B777" s="1895"/>
      <c r="C777" s="1895"/>
      <c r="D777" s="1895"/>
      <c r="E777" s="1895"/>
      <c r="F777" s="1895"/>
      <c r="G777" s="1895"/>
      <c r="H777" s="1895"/>
      <c r="I777" s="1895"/>
      <c r="J777" s="1895"/>
      <c r="K777" s="1895"/>
      <c r="L777" s="1895"/>
      <c r="M777" s="1895"/>
      <c r="N777" s="1895"/>
      <c r="O777" s="1895"/>
      <c r="P777" s="1895"/>
      <c r="Q777" s="1895"/>
      <c r="R777" s="1895"/>
      <c r="S777" s="1895"/>
      <c r="T777" s="1895"/>
      <c r="U777" s="1895"/>
      <c r="V777" s="1895"/>
      <c r="W777" s="1895"/>
      <c r="X777" s="1895"/>
      <c r="Y777" s="1895"/>
      <c r="Z777" s="1895"/>
      <c r="AA777" s="1895"/>
    </row>
    <row r="778" spans="1:27" ht="15.75" customHeight="1">
      <c r="A778" s="1895"/>
      <c r="B778" s="1895"/>
      <c r="C778" s="1895"/>
      <c r="D778" s="1895"/>
      <c r="E778" s="1895"/>
      <c r="F778" s="1895"/>
      <c r="G778" s="1895"/>
      <c r="H778" s="1895"/>
      <c r="I778" s="1895"/>
      <c r="J778" s="1895"/>
      <c r="K778" s="1895"/>
      <c r="L778" s="1895"/>
      <c r="M778" s="1895"/>
      <c r="N778" s="1895"/>
      <c r="O778" s="1895"/>
      <c r="P778" s="1895"/>
      <c r="Q778" s="1895"/>
      <c r="R778" s="1895"/>
      <c r="S778" s="1895"/>
      <c r="T778" s="1895"/>
      <c r="U778" s="1895"/>
      <c r="V778" s="1895"/>
      <c r="W778" s="1895"/>
      <c r="X778" s="1895"/>
      <c r="Y778" s="1895"/>
      <c r="Z778" s="1895"/>
      <c r="AA778" s="1895"/>
    </row>
    <row r="779" spans="1:27" ht="15.75" customHeight="1">
      <c r="A779" s="1895"/>
      <c r="B779" s="1895"/>
      <c r="C779" s="1895"/>
      <c r="D779" s="1895"/>
      <c r="E779" s="1895"/>
      <c r="F779" s="1895"/>
      <c r="G779" s="1895"/>
      <c r="H779" s="1895"/>
      <c r="I779" s="1895"/>
      <c r="J779" s="1895"/>
      <c r="K779" s="1895"/>
      <c r="L779" s="1895"/>
      <c r="M779" s="1895"/>
      <c r="N779" s="1895"/>
      <c r="O779" s="1895"/>
      <c r="P779" s="1895"/>
      <c r="Q779" s="1895"/>
      <c r="R779" s="1895"/>
      <c r="S779" s="1895"/>
      <c r="T779" s="1895"/>
      <c r="U779" s="1895"/>
      <c r="V779" s="1895"/>
      <c r="W779" s="1895"/>
      <c r="X779" s="1895"/>
      <c r="Y779" s="1895"/>
      <c r="Z779" s="1895"/>
      <c r="AA779" s="1895"/>
    </row>
    <row r="780" spans="1:27" ht="15.75" customHeight="1">
      <c r="A780" s="1895"/>
      <c r="B780" s="1895"/>
      <c r="C780" s="1895"/>
      <c r="D780" s="1895"/>
      <c r="E780" s="1895"/>
      <c r="F780" s="1895"/>
      <c r="G780" s="1895"/>
      <c r="H780" s="1895"/>
      <c r="I780" s="1895"/>
      <c r="J780" s="1895"/>
      <c r="K780" s="1895"/>
      <c r="L780" s="1895"/>
      <c r="M780" s="1895"/>
      <c r="N780" s="1895"/>
      <c r="O780" s="1895"/>
      <c r="P780" s="1895"/>
      <c r="Q780" s="1895"/>
      <c r="R780" s="1895"/>
      <c r="S780" s="1895"/>
      <c r="T780" s="1895"/>
      <c r="U780" s="1895"/>
      <c r="V780" s="1895"/>
      <c r="W780" s="1895"/>
      <c r="X780" s="1895"/>
      <c r="Y780" s="1895"/>
      <c r="Z780" s="1895"/>
      <c r="AA780" s="1895"/>
    </row>
    <row r="781" spans="1:27" ht="15.75" customHeight="1">
      <c r="A781" s="1895"/>
      <c r="B781" s="1895"/>
      <c r="C781" s="1895"/>
      <c r="D781" s="1895"/>
      <c r="E781" s="1895"/>
      <c r="F781" s="1895"/>
      <c r="G781" s="1895"/>
      <c r="H781" s="1895"/>
      <c r="I781" s="1895"/>
      <c r="J781" s="1895"/>
      <c r="K781" s="1895"/>
      <c r="L781" s="1895"/>
      <c r="M781" s="1895"/>
      <c r="N781" s="1895"/>
      <c r="O781" s="1895"/>
      <c r="P781" s="1895"/>
      <c r="Q781" s="1895"/>
      <c r="R781" s="1895"/>
      <c r="S781" s="1895"/>
      <c r="T781" s="1895"/>
      <c r="U781" s="1895"/>
      <c r="V781" s="1895"/>
      <c r="W781" s="1895"/>
      <c r="X781" s="1895"/>
      <c r="Y781" s="1895"/>
      <c r="Z781" s="1895"/>
      <c r="AA781" s="1895"/>
    </row>
    <row r="782" spans="1:27" ht="15.75" customHeight="1">
      <c r="A782" s="1895"/>
      <c r="B782" s="1895"/>
      <c r="C782" s="1895"/>
      <c r="D782" s="1895"/>
      <c r="E782" s="1895"/>
      <c r="F782" s="1895"/>
      <c r="G782" s="1895"/>
      <c r="H782" s="1895"/>
      <c r="I782" s="1895"/>
      <c r="J782" s="1895"/>
      <c r="K782" s="1895"/>
      <c r="L782" s="1895"/>
      <c r="M782" s="1895"/>
      <c r="N782" s="1895"/>
      <c r="O782" s="1895"/>
      <c r="P782" s="1895"/>
      <c r="Q782" s="1895"/>
      <c r="R782" s="1895"/>
      <c r="S782" s="1895"/>
      <c r="T782" s="1895"/>
      <c r="U782" s="1895"/>
      <c r="V782" s="1895"/>
      <c r="W782" s="1895"/>
      <c r="X782" s="1895"/>
      <c r="Y782" s="1895"/>
      <c r="Z782" s="1895"/>
      <c r="AA782" s="1895"/>
    </row>
    <row r="783" spans="1:27" ht="15.75" customHeight="1">
      <c r="A783" s="1895"/>
      <c r="B783" s="1895"/>
      <c r="C783" s="1895"/>
      <c r="D783" s="1895"/>
      <c r="E783" s="1895"/>
      <c r="F783" s="1895"/>
      <c r="G783" s="1895"/>
      <c r="H783" s="1895"/>
      <c r="I783" s="1895"/>
      <c r="J783" s="1895"/>
      <c r="K783" s="1895"/>
      <c r="L783" s="1895"/>
      <c r="M783" s="1895"/>
      <c r="N783" s="1895"/>
      <c r="O783" s="1895"/>
      <c r="P783" s="1895"/>
      <c r="Q783" s="1895"/>
      <c r="R783" s="1895"/>
      <c r="S783" s="1895"/>
      <c r="T783" s="1895"/>
      <c r="U783" s="1895"/>
      <c r="V783" s="1895"/>
      <c r="W783" s="1895"/>
      <c r="X783" s="1895"/>
      <c r="Y783" s="1895"/>
      <c r="Z783" s="1895"/>
      <c r="AA783" s="1895"/>
    </row>
    <row r="784" spans="1:27" ht="15.75" customHeight="1">
      <c r="A784" s="1895"/>
      <c r="B784" s="1895"/>
      <c r="C784" s="1895"/>
      <c r="D784" s="1895"/>
      <c r="E784" s="1895"/>
      <c r="F784" s="1895"/>
      <c r="G784" s="1895"/>
      <c r="H784" s="1895"/>
      <c r="I784" s="1895"/>
      <c r="J784" s="1895"/>
      <c r="K784" s="1895"/>
      <c r="L784" s="1895"/>
      <c r="M784" s="1895"/>
      <c r="N784" s="1895"/>
      <c r="O784" s="1895"/>
      <c r="P784" s="1895"/>
      <c r="Q784" s="1895"/>
      <c r="R784" s="1895"/>
      <c r="S784" s="1895"/>
      <c r="T784" s="1895"/>
      <c r="U784" s="1895"/>
      <c r="V784" s="1895"/>
      <c r="W784" s="1895"/>
      <c r="X784" s="1895"/>
      <c r="Y784" s="1895"/>
      <c r="Z784" s="1895"/>
      <c r="AA784" s="1895"/>
    </row>
    <row r="785" spans="1:27" ht="15.75" customHeight="1">
      <c r="A785" s="1895"/>
      <c r="B785" s="1895"/>
      <c r="C785" s="1895"/>
      <c r="D785" s="1895"/>
      <c r="E785" s="1895"/>
      <c r="F785" s="1895"/>
      <c r="G785" s="1895"/>
      <c r="H785" s="1895"/>
      <c r="I785" s="1895"/>
      <c r="J785" s="1895"/>
      <c r="K785" s="1895"/>
      <c r="L785" s="1895"/>
      <c r="M785" s="1895"/>
      <c r="N785" s="1895"/>
      <c r="O785" s="1895"/>
      <c r="P785" s="1895"/>
      <c r="Q785" s="1895"/>
      <c r="R785" s="1895"/>
      <c r="S785" s="1895"/>
      <c r="T785" s="1895"/>
      <c r="U785" s="1895"/>
      <c r="V785" s="1895"/>
      <c r="W785" s="1895"/>
      <c r="X785" s="1895"/>
      <c r="Y785" s="1895"/>
      <c r="Z785" s="1895"/>
      <c r="AA785" s="1895"/>
    </row>
    <row r="786" spans="1:27" ht="15.75" customHeight="1">
      <c r="A786" s="1895"/>
      <c r="B786" s="1895"/>
      <c r="C786" s="1895"/>
      <c r="D786" s="1895"/>
      <c r="E786" s="1895"/>
      <c r="F786" s="1895"/>
      <c r="G786" s="1895"/>
      <c r="H786" s="1895"/>
      <c r="I786" s="1895"/>
      <c r="J786" s="1895"/>
      <c r="K786" s="1895"/>
      <c r="L786" s="1895"/>
      <c r="M786" s="1895"/>
      <c r="N786" s="1895"/>
      <c r="O786" s="1895"/>
      <c r="P786" s="1895"/>
      <c r="Q786" s="1895"/>
      <c r="R786" s="1895"/>
      <c r="S786" s="1895"/>
      <c r="T786" s="1895"/>
      <c r="U786" s="1895"/>
      <c r="V786" s="1895"/>
      <c r="W786" s="1895"/>
      <c r="X786" s="1895"/>
      <c r="Y786" s="1895"/>
      <c r="Z786" s="1895"/>
      <c r="AA786" s="1895"/>
    </row>
    <row r="787" spans="1:27" ht="15.75" customHeight="1">
      <c r="A787" s="1895"/>
      <c r="B787" s="1895"/>
      <c r="C787" s="1895"/>
      <c r="D787" s="1895"/>
      <c r="E787" s="1895"/>
      <c r="F787" s="1895"/>
      <c r="G787" s="1895"/>
      <c r="H787" s="1895"/>
      <c r="I787" s="1895"/>
      <c r="J787" s="1895"/>
      <c r="K787" s="1895"/>
      <c r="L787" s="1895"/>
      <c r="M787" s="1895"/>
      <c r="N787" s="1895"/>
      <c r="O787" s="1895"/>
      <c r="P787" s="1895"/>
      <c r="Q787" s="1895"/>
      <c r="R787" s="1895"/>
      <c r="S787" s="1895"/>
      <c r="T787" s="1895"/>
      <c r="U787" s="1895"/>
      <c r="V787" s="1895"/>
      <c r="W787" s="1895"/>
      <c r="X787" s="1895"/>
      <c r="Y787" s="1895"/>
      <c r="Z787" s="1895"/>
      <c r="AA787" s="1895"/>
    </row>
    <row r="788" spans="1:27" ht="15.75" customHeight="1">
      <c r="A788" s="1895"/>
      <c r="B788" s="1895"/>
      <c r="C788" s="1895"/>
      <c r="D788" s="1895"/>
      <c r="E788" s="1895"/>
      <c r="F788" s="1895"/>
      <c r="G788" s="1895"/>
      <c r="H788" s="1895"/>
      <c r="I788" s="1895"/>
      <c r="J788" s="1895"/>
      <c r="K788" s="1895"/>
      <c r="L788" s="1895"/>
      <c r="M788" s="1895"/>
      <c r="N788" s="1895"/>
      <c r="O788" s="1895"/>
      <c r="P788" s="1895"/>
      <c r="Q788" s="1895"/>
      <c r="R788" s="1895"/>
      <c r="S788" s="1895"/>
      <c r="T788" s="1895"/>
      <c r="U788" s="1895"/>
      <c r="V788" s="1895"/>
      <c r="W788" s="1895"/>
      <c r="X788" s="1895"/>
      <c r="Y788" s="1895"/>
      <c r="Z788" s="1895"/>
      <c r="AA788" s="1895"/>
    </row>
    <row r="789" spans="1:27" ht="15.75" customHeight="1">
      <c r="A789" s="1895"/>
      <c r="B789" s="1895"/>
      <c r="C789" s="1895"/>
      <c r="D789" s="1895"/>
      <c r="E789" s="1895"/>
      <c r="F789" s="1895"/>
      <c r="G789" s="1895"/>
      <c r="H789" s="1895"/>
      <c r="I789" s="1895"/>
      <c r="J789" s="1895"/>
      <c r="K789" s="1895"/>
      <c r="L789" s="1895"/>
      <c r="M789" s="1895"/>
      <c r="N789" s="1895"/>
      <c r="O789" s="1895"/>
      <c r="P789" s="1895"/>
      <c r="Q789" s="1895"/>
      <c r="R789" s="1895"/>
      <c r="S789" s="1895"/>
      <c r="T789" s="1895"/>
      <c r="U789" s="1895"/>
      <c r="V789" s="1895"/>
      <c r="W789" s="1895"/>
      <c r="X789" s="1895"/>
      <c r="Y789" s="1895"/>
      <c r="Z789" s="1895"/>
      <c r="AA789" s="1895"/>
    </row>
    <row r="790" spans="1:27" ht="15.75" customHeight="1">
      <c r="A790" s="1895"/>
      <c r="B790" s="1895"/>
      <c r="C790" s="1895"/>
      <c r="D790" s="1895"/>
      <c r="E790" s="1895"/>
      <c r="F790" s="1895"/>
      <c r="G790" s="1895"/>
      <c r="H790" s="1895"/>
      <c r="I790" s="1895"/>
      <c r="J790" s="1895"/>
      <c r="K790" s="1895"/>
      <c r="L790" s="1895"/>
      <c r="M790" s="1895"/>
      <c r="N790" s="1895"/>
      <c r="O790" s="1895"/>
      <c r="P790" s="1895"/>
      <c r="Q790" s="1895"/>
      <c r="R790" s="1895"/>
      <c r="S790" s="1895"/>
      <c r="T790" s="1895"/>
      <c r="U790" s="1895"/>
      <c r="V790" s="1895"/>
      <c r="W790" s="1895"/>
      <c r="X790" s="1895"/>
      <c r="Y790" s="1895"/>
      <c r="Z790" s="1895"/>
      <c r="AA790" s="1895"/>
    </row>
    <row r="791" spans="1:27" ht="15.75" customHeight="1">
      <c r="A791" s="1895"/>
      <c r="B791" s="1895"/>
      <c r="C791" s="1895"/>
      <c r="D791" s="1895"/>
      <c r="E791" s="1895"/>
      <c r="F791" s="1895"/>
      <c r="G791" s="1895"/>
      <c r="H791" s="1895"/>
      <c r="I791" s="1895"/>
      <c r="J791" s="1895"/>
      <c r="K791" s="1895"/>
      <c r="L791" s="1895"/>
      <c r="M791" s="1895"/>
      <c r="N791" s="1895"/>
      <c r="O791" s="1895"/>
      <c r="P791" s="1895"/>
      <c r="Q791" s="1895"/>
      <c r="R791" s="1895"/>
      <c r="S791" s="1895"/>
      <c r="T791" s="1895"/>
      <c r="U791" s="1895"/>
      <c r="V791" s="1895"/>
      <c r="W791" s="1895"/>
      <c r="X791" s="1895"/>
      <c r="Y791" s="1895"/>
      <c r="Z791" s="1895"/>
      <c r="AA791" s="1895"/>
    </row>
    <row r="792" spans="1:27" ht="15.75" customHeight="1">
      <c r="A792" s="1895"/>
      <c r="B792" s="1895"/>
      <c r="C792" s="1895"/>
      <c r="D792" s="1895"/>
      <c r="E792" s="1895"/>
      <c r="F792" s="1895"/>
      <c r="G792" s="1895"/>
      <c r="H792" s="1895"/>
      <c r="I792" s="1895"/>
      <c r="J792" s="1895"/>
      <c r="K792" s="1895"/>
      <c r="L792" s="1895"/>
      <c r="M792" s="1895"/>
      <c r="N792" s="1895"/>
      <c r="O792" s="1895"/>
      <c r="P792" s="1895"/>
      <c r="Q792" s="1895"/>
      <c r="R792" s="1895"/>
      <c r="S792" s="1895"/>
      <c r="T792" s="1895"/>
      <c r="U792" s="1895"/>
      <c r="V792" s="1895"/>
      <c r="W792" s="1895"/>
      <c r="X792" s="1895"/>
      <c r="Y792" s="1895"/>
      <c r="Z792" s="1895"/>
      <c r="AA792" s="1895"/>
    </row>
    <row r="793" spans="1:27" ht="15.75" customHeight="1">
      <c r="A793" s="1895"/>
      <c r="B793" s="1895"/>
      <c r="C793" s="1895"/>
      <c r="D793" s="1895"/>
      <c r="E793" s="1895"/>
      <c r="F793" s="1895"/>
      <c r="G793" s="1895"/>
      <c r="H793" s="1895"/>
      <c r="I793" s="1895"/>
      <c r="J793" s="1895"/>
      <c r="K793" s="1895"/>
      <c r="L793" s="1895"/>
      <c r="M793" s="1895"/>
      <c r="N793" s="1895"/>
      <c r="O793" s="1895"/>
      <c r="P793" s="1895"/>
      <c r="Q793" s="1895"/>
      <c r="R793" s="1895"/>
      <c r="S793" s="1895"/>
      <c r="T793" s="1895"/>
      <c r="U793" s="1895"/>
      <c r="V793" s="1895"/>
      <c r="W793" s="1895"/>
      <c r="X793" s="1895"/>
      <c r="Y793" s="1895"/>
      <c r="Z793" s="1895"/>
      <c r="AA793" s="1895"/>
    </row>
    <row r="794" spans="1:27" ht="15.75" customHeight="1">
      <c r="A794" s="1895"/>
      <c r="B794" s="1895"/>
      <c r="C794" s="1895"/>
      <c r="D794" s="1895"/>
      <c r="E794" s="1895"/>
      <c r="F794" s="1895"/>
      <c r="G794" s="1895"/>
      <c r="H794" s="1895"/>
      <c r="I794" s="1895"/>
      <c r="J794" s="1895"/>
      <c r="K794" s="1895"/>
      <c r="L794" s="1895"/>
      <c r="M794" s="1895"/>
      <c r="N794" s="1895"/>
      <c r="O794" s="1895"/>
      <c r="P794" s="1895"/>
      <c r="Q794" s="1895"/>
      <c r="R794" s="1895"/>
      <c r="S794" s="1895"/>
      <c r="T794" s="1895"/>
      <c r="U794" s="1895"/>
      <c r="V794" s="1895"/>
      <c r="W794" s="1895"/>
      <c r="X794" s="1895"/>
      <c r="Y794" s="1895"/>
      <c r="Z794" s="1895"/>
      <c r="AA794" s="1895"/>
    </row>
    <row r="795" spans="1:27" ht="15.75" customHeight="1">
      <c r="A795" s="1895"/>
      <c r="B795" s="1895"/>
      <c r="C795" s="1895"/>
      <c r="D795" s="1895"/>
      <c r="E795" s="1895"/>
      <c r="F795" s="1895"/>
      <c r="G795" s="1895"/>
      <c r="H795" s="1895"/>
      <c r="I795" s="1895"/>
      <c r="J795" s="1895"/>
      <c r="K795" s="1895"/>
      <c r="L795" s="1895"/>
      <c r="M795" s="1895"/>
      <c r="N795" s="1895"/>
      <c r="O795" s="1895"/>
      <c r="P795" s="1895"/>
      <c r="Q795" s="1895"/>
      <c r="R795" s="1895"/>
      <c r="S795" s="1895"/>
      <c r="T795" s="1895"/>
      <c r="U795" s="1895"/>
      <c r="V795" s="1895"/>
      <c r="W795" s="1895"/>
      <c r="X795" s="1895"/>
      <c r="Y795" s="1895"/>
      <c r="Z795" s="1895"/>
      <c r="AA795" s="1895"/>
    </row>
    <row r="796" spans="1:27" ht="15.75" customHeight="1">
      <c r="A796" s="1895"/>
      <c r="B796" s="1895"/>
      <c r="C796" s="1895"/>
      <c r="D796" s="1895"/>
      <c r="E796" s="1895"/>
      <c r="F796" s="1895"/>
      <c r="G796" s="1895"/>
      <c r="H796" s="1895"/>
      <c r="I796" s="1895"/>
      <c r="J796" s="1895"/>
      <c r="K796" s="1895"/>
      <c r="L796" s="1895"/>
      <c r="M796" s="1895"/>
      <c r="N796" s="1895"/>
      <c r="O796" s="1895"/>
      <c r="P796" s="1895"/>
      <c r="Q796" s="1895"/>
      <c r="R796" s="1895"/>
      <c r="S796" s="1895"/>
      <c r="T796" s="1895"/>
      <c r="U796" s="1895"/>
      <c r="V796" s="1895"/>
      <c r="W796" s="1895"/>
      <c r="X796" s="1895"/>
      <c r="Y796" s="1895"/>
      <c r="Z796" s="1895"/>
      <c r="AA796" s="1895"/>
    </row>
    <row r="797" spans="1:27" ht="15.75" customHeight="1">
      <c r="A797" s="1895"/>
      <c r="B797" s="1895"/>
      <c r="C797" s="1895"/>
      <c r="D797" s="1895"/>
      <c r="E797" s="1895"/>
      <c r="F797" s="1895"/>
      <c r="G797" s="1895"/>
      <c r="H797" s="1895"/>
      <c r="I797" s="1895"/>
      <c r="J797" s="1895"/>
      <c r="K797" s="1895"/>
      <c r="L797" s="1895"/>
      <c r="M797" s="1895"/>
      <c r="N797" s="1895"/>
      <c r="O797" s="1895"/>
      <c r="P797" s="1895"/>
      <c r="Q797" s="1895"/>
      <c r="R797" s="1895"/>
      <c r="S797" s="1895"/>
      <c r="T797" s="1895"/>
      <c r="U797" s="1895"/>
      <c r="V797" s="1895"/>
      <c r="W797" s="1895"/>
      <c r="X797" s="1895"/>
      <c r="Y797" s="1895"/>
      <c r="Z797" s="1895"/>
      <c r="AA797" s="1895"/>
    </row>
    <row r="798" spans="1:27" ht="15.75" customHeight="1">
      <c r="A798" s="1895"/>
      <c r="B798" s="1895"/>
      <c r="C798" s="1895"/>
      <c r="D798" s="1895"/>
      <c r="E798" s="1895"/>
      <c r="F798" s="1895"/>
      <c r="G798" s="1895"/>
      <c r="H798" s="1895"/>
      <c r="I798" s="1895"/>
      <c r="J798" s="1895"/>
      <c r="K798" s="1895"/>
      <c r="L798" s="1895"/>
      <c r="M798" s="1895"/>
      <c r="N798" s="1895"/>
      <c r="O798" s="1895"/>
      <c r="P798" s="1895"/>
      <c r="Q798" s="1895"/>
      <c r="R798" s="1895"/>
      <c r="S798" s="1895"/>
      <c r="T798" s="1895"/>
      <c r="U798" s="1895"/>
      <c r="V798" s="1895"/>
      <c r="W798" s="1895"/>
      <c r="X798" s="1895"/>
      <c r="Y798" s="1895"/>
      <c r="Z798" s="1895"/>
      <c r="AA798" s="1895"/>
    </row>
    <row r="799" spans="1:27" ht="15.75" customHeight="1">
      <c r="A799" s="1895"/>
      <c r="B799" s="1895"/>
      <c r="C799" s="1895"/>
      <c r="D799" s="1895"/>
      <c r="E799" s="1895"/>
      <c r="F799" s="1895"/>
      <c r="G799" s="1895"/>
      <c r="H799" s="1895"/>
      <c r="I799" s="1895"/>
      <c r="J799" s="1895"/>
      <c r="K799" s="1895"/>
      <c r="L799" s="1895"/>
      <c r="M799" s="1895"/>
      <c r="N799" s="1895"/>
      <c r="O799" s="1895"/>
      <c r="P799" s="1895"/>
      <c r="Q799" s="1895"/>
      <c r="R799" s="1895"/>
      <c r="S799" s="1895"/>
      <c r="T799" s="1895"/>
      <c r="U799" s="1895"/>
      <c r="V799" s="1895"/>
      <c r="W799" s="1895"/>
      <c r="X799" s="1895"/>
      <c r="Y799" s="1895"/>
      <c r="Z799" s="1895"/>
      <c r="AA799" s="1895"/>
    </row>
    <row r="800" spans="1:27" ht="15.75" customHeight="1">
      <c r="A800" s="1895"/>
      <c r="B800" s="1895"/>
      <c r="C800" s="1895"/>
      <c r="D800" s="1895"/>
      <c r="E800" s="1895"/>
      <c r="F800" s="1895"/>
      <c r="G800" s="1895"/>
      <c r="H800" s="1895"/>
      <c r="I800" s="1895"/>
      <c r="J800" s="1895"/>
      <c r="K800" s="1895"/>
      <c r="L800" s="1895"/>
      <c r="M800" s="1895"/>
      <c r="N800" s="1895"/>
      <c r="O800" s="1895"/>
      <c r="P800" s="1895"/>
      <c r="Q800" s="1895"/>
      <c r="R800" s="1895"/>
      <c r="S800" s="1895"/>
      <c r="T800" s="1895"/>
      <c r="U800" s="1895"/>
      <c r="V800" s="1895"/>
      <c r="W800" s="1895"/>
      <c r="X800" s="1895"/>
      <c r="Y800" s="1895"/>
      <c r="Z800" s="1895"/>
      <c r="AA800" s="1895"/>
    </row>
    <row r="801" spans="1:27" ht="15.75" customHeight="1">
      <c r="A801" s="1895"/>
      <c r="B801" s="1895"/>
      <c r="C801" s="1895"/>
      <c r="D801" s="1895"/>
      <c r="E801" s="1895"/>
      <c r="F801" s="1895"/>
      <c r="G801" s="1895"/>
      <c r="H801" s="1895"/>
      <c r="I801" s="1895"/>
      <c r="J801" s="1895"/>
      <c r="K801" s="1895"/>
      <c r="L801" s="1895"/>
      <c r="M801" s="1895"/>
      <c r="N801" s="1895"/>
      <c r="O801" s="1895"/>
      <c r="P801" s="1895"/>
      <c r="Q801" s="1895"/>
      <c r="R801" s="1895"/>
      <c r="S801" s="1895"/>
      <c r="T801" s="1895"/>
      <c r="U801" s="1895"/>
      <c r="V801" s="1895"/>
      <c r="W801" s="1895"/>
      <c r="X801" s="1895"/>
      <c r="Y801" s="1895"/>
      <c r="Z801" s="1895"/>
      <c r="AA801" s="1895"/>
    </row>
    <row r="802" spans="1:27" ht="15.75" customHeight="1">
      <c r="A802" s="1895"/>
      <c r="B802" s="1895"/>
      <c r="C802" s="1895"/>
      <c r="D802" s="1895"/>
      <c r="E802" s="1895"/>
      <c r="F802" s="1895"/>
      <c r="G802" s="1895"/>
      <c r="H802" s="1895"/>
      <c r="I802" s="1895"/>
      <c r="J802" s="1895"/>
      <c r="K802" s="1895"/>
      <c r="L802" s="1895"/>
      <c r="M802" s="1895"/>
      <c r="N802" s="1895"/>
      <c r="O802" s="1895"/>
      <c r="P802" s="1895"/>
      <c r="Q802" s="1895"/>
      <c r="R802" s="1895"/>
      <c r="S802" s="1895"/>
      <c r="T802" s="1895"/>
      <c r="U802" s="1895"/>
      <c r="V802" s="1895"/>
      <c r="W802" s="1895"/>
      <c r="X802" s="1895"/>
      <c r="Y802" s="1895"/>
      <c r="Z802" s="1895"/>
      <c r="AA802" s="1895"/>
    </row>
    <row r="803" spans="1:27" ht="15.75" customHeight="1">
      <c r="A803" s="1895"/>
      <c r="B803" s="1895"/>
      <c r="C803" s="1895"/>
      <c r="D803" s="1895"/>
      <c r="E803" s="1895"/>
      <c r="F803" s="1895"/>
      <c r="G803" s="1895"/>
      <c r="H803" s="1895"/>
      <c r="I803" s="1895"/>
      <c r="J803" s="1895"/>
      <c r="K803" s="1895"/>
      <c r="L803" s="1895"/>
      <c r="M803" s="1895"/>
      <c r="N803" s="1895"/>
      <c r="O803" s="1895"/>
      <c r="P803" s="1895"/>
      <c r="Q803" s="1895"/>
      <c r="R803" s="1895"/>
      <c r="S803" s="1895"/>
      <c r="T803" s="1895"/>
      <c r="U803" s="1895"/>
      <c r="V803" s="1895"/>
      <c r="W803" s="1895"/>
      <c r="X803" s="1895"/>
      <c r="Y803" s="1895"/>
      <c r="Z803" s="1895"/>
      <c r="AA803" s="1895"/>
    </row>
    <row r="804" spans="1:27" ht="15.75" customHeight="1">
      <c r="A804" s="1895"/>
      <c r="B804" s="1895"/>
      <c r="C804" s="1895"/>
      <c r="D804" s="1895"/>
      <c r="E804" s="1895"/>
      <c r="F804" s="1895"/>
      <c r="G804" s="1895"/>
      <c r="H804" s="1895"/>
      <c r="I804" s="1895"/>
      <c r="J804" s="1895"/>
      <c r="K804" s="1895"/>
      <c r="L804" s="1895"/>
      <c r="M804" s="1895"/>
      <c r="N804" s="1895"/>
      <c r="O804" s="1895"/>
      <c r="P804" s="1895"/>
      <c r="Q804" s="1895"/>
      <c r="R804" s="1895"/>
      <c r="S804" s="1895"/>
      <c r="T804" s="1895"/>
      <c r="U804" s="1895"/>
      <c r="V804" s="1895"/>
      <c r="W804" s="1895"/>
      <c r="X804" s="1895"/>
      <c r="Y804" s="1895"/>
      <c r="Z804" s="1895"/>
      <c r="AA804" s="1895"/>
    </row>
    <row r="805" spans="1:27" ht="15.75" customHeight="1">
      <c r="A805" s="1895"/>
      <c r="B805" s="1895"/>
      <c r="C805" s="1895"/>
      <c r="D805" s="1895"/>
      <c r="E805" s="1895"/>
      <c r="F805" s="1895"/>
      <c r="G805" s="1895"/>
      <c r="H805" s="1895"/>
      <c r="I805" s="1895"/>
      <c r="J805" s="1895"/>
      <c r="K805" s="1895"/>
      <c r="L805" s="1895"/>
      <c r="M805" s="1895"/>
      <c r="N805" s="1895"/>
      <c r="O805" s="1895"/>
      <c r="P805" s="1895"/>
      <c r="Q805" s="1895"/>
      <c r="R805" s="1895"/>
      <c r="S805" s="1895"/>
      <c r="T805" s="1895"/>
      <c r="U805" s="1895"/>
      <c r="V805" s="1895"/>
      <c r="W805" s="1895"/>
      <c r="X805" s="1895"/>
      <c r="Y805" s="1895"/>
      <c r="Z805" s="1895"/>
      <c r="AA805" s="1895"/>
    </row>
    <row r="806" spans="1:27" ht="15.75" customHeight="1">
      <c r="A806" s="1895"/>
      <c r="B806" s="1895"/>
      <c r="C806" s="1895"/>
      <c r="D806" s="1895"/>
      <c r="E806" s="1895"/>
      <c r="F806" s="1895"/>
      <c r="G806" s="1895"/>
      <c r="H806" s="1895"/>
      <c r="I806" s="1895"/>
      <c r="J806" s="1895"/>
      <c r="K806" s="1895"/>
      <c r="L806" s="1895"/>
      <c r="M806" s="1895"/>
      <c r="N806" s="1895"/>
      <c r="O806" s="1895"/>
      <c r="P806" s="1895"/>
      <c r="Q806" s="1895"/>
      <c r="R806" s="1895"/>
      <c r="S806" s="1895"/>
      <c r="T806" s="1895"/>
      <c r="U806" s="1895"/>
      <c r="V806" s="1895"/>
      <c r="W806" s="1895"/>
      <c r="X806" s="1895"/>
      <c r="Y806" s="1895"/>
      <c r="Z806" s="1895"/>
      <c r="AA806" s="1895"/>
    </row>
    <row r="807" spans="1:27" ht="15.75" customHeight="1">
      <c r="A807" s="1895"/>
      <c r="B807" s="1895"/>
      <c r="C807" s="1895"/>
      <c r="D807" s="1895"/>
      <c r="E807" s="1895"/>
      <c r="F807" s="1895"/>
      <c r="G807" s="1895"/>
      <c r="H807" s="1895"/>
      <c r="I807" s="1895"/>
      <c r="J807" s="1895"/>
      <c r="K807" s="1895"/>
      <c r="L807" s="1895"/>
      <c r="M807" s="1895"/>
      <c r="N807" s="1895"/>
      <c r="O807" s="1895"/>
      <c r="P807" s="1895"/>
      <c r="Q807" s="1895"/>
      <c r="R807" s="1895"/>
      <c r="S807" s="1895"/>
      <c r="T807" s="1895"/>
      <c r="U807" s="1895"/>
      <c r="V807" s="1895"/>
      <c r="W807" s="1895"/>
      <c r="X807" s="1895"/>
      <c r="Y807" s="1895"/>
      <c r="Z807" s="1895"/>
      <c r="AA807" s="1895"/>
    </row>
    <row r="808" spans="1:27" ht="15.75" customHeight="1">
      <c r="A808" s="1895"/>
      <c r="B808" s="1895"/>
      <c r="C808" s="1895"/>
      <c r="D808" s="1895"/>
      <c r="E808" s="1895"/>
      <c r="F808" s="1895"/>
      <c r="G808" s="1895"/>
      <c r="H808" s="1895"/>
      <c r="I808" s="1895"/>
      <c r="J808" s="1895"/>
      <c r="K808" s="1895"/>
      <c r="L808" s="1895"/>
      <c r="M808" s="1895"/>
      <c r="N808" s="1895"/>
      <c r="O808" s="1895"/>
      <c r="P808" s="1895"/>
      <c r="Q808" s="1895"/>
      <c r="R808" s="1895"/>
      <c r="S808" s="1895"/>
      <c r="T808" s="1895"/>
      <c r="U808" s="1895"/>
      <c r="V808" s="1895"/>
      <c r="W808" s="1895"/>
      <c r="X808" s="1895"/>
      <c r="Y808" s="1895"/>
      <c r="Z808" s="1895"/>
      <c r="AA808" s="1895"/>
    </row>
    <row r="809" spans="1:27" ht="15.75" customHeight="1">
      <c r="A809" s="1895"/>
      <c r="B809" s="1895"/>
      <c r="C809" s="1895"/>
      <c r="D809" s="1895"/>
      <c r="E809" s="1895"/>
      <c r="F809" s="1895"/>
      <c r="G809" s="1895"/>
      <c r="H809" s="1895"/>
      <c r="I809" s="1895"/>
      <c r="J809" s="1895"/>
      <c r="K809" s="1895"/>
      <c r="L809" s="1895"/>
      <c r="M809" s="1895"/>
      <c r="N809" s="1895"/>
      <c r="O809" s="1895"/>
      <c r="P809" s="1895"/>
      <c r="Q809" s="1895"/>
      <c r="R809" s="1895"/>
      <c r="S809" s="1895"/>
      <c r="T809" s="1895"/>
      <c r="U809" s="1895"/>
      <c r="V809" s="1895"/>
      <c r="W809" s="1895"/>
      <c r="X809" s="1895"/>
      <c r="Y809" s="1895"/>
      <c r="Z809" s="1895"/>
      <c r="AA809" s="1895"/>
    </row>
    <row r="810" spans="1:27" ht="15.75" customHeight="1">
      <c r="A810" s="1895"/>
      <c r="B810" s="1895"/>
      <c r="C810" s="1895"/>
      <c r="D810" s="1895"/>
      <c r="E810" s="1895"/>
      <c r="F810" s="1895"/>
      <c r="G810" s="1895"/>
      <c r="H810" s="1895"/>
      <c r="I810" s="1895"/>
      <c r="J810" s="1895"/>
      <c r="K810" s="1895"/>
      <c r="L810" s="1895"/>
      <c r="M810" s="1895"/>
      <c r="N810" s="1895"/>
      <c r="O810" s="1895"/>
      <c r="P810" s="1895"/>
      <c r="Q810" s="1895"/>
      <c r="R810" s="1895"/>
      <c r="S810" s="1895"/>
      <c r="T810" s="1895"/>
      <c r="U810" s="1895"/>
      <c r="V810" s="1895"/>
      <c r="W810" s="1895"/>
      <c r="X810" s="1895"/>
      <c r="Y810" s="1895"/>
      <c r="Z810" s="1895"/>
      <c r="AA810" s="1895"/>
    </row>
    <row r="811" spans="1:27" ht="15.75" customHeight="1">
      <c r="A811" s="1895"/>
      <c r="B811" s="1895"/>
      <c r="C811" s="1895"/>
      <c r="D811" s="1895"/>
      <c r="E811" s="1895"/>
      <c r="F811" s="1895"/>
      <c r="G811" s="1895"/>
      <c r="H811" s="1895"/>
      <c r="I811" s="1895"/>
      <c r="J811" s="1895"/>
      <c r="K811" s="1895"/>
      <c r="L811" s="1895"/>
      <c r="M811" s="1895"/>
      <c r="N811" s="1895"/>
      <c r="O811" s="1895"/>
      <c r="P811" s="1895"/>
      <c r="Q811" s="1895"/>
      <c r="R811" s="1895"/>
      <c r="S811" s="1895"/>
      <c r="T811" s="1895"/>
      <c r="U811" s="1895"/>
      <c r="V811" s="1895"/>
      <c r="W811" s="1895"/>
      <c r="X811" s="1895"/>
      <c r="Y811" s="1895"/>
      <c r="Z811" s="1895"/>
      <c r="AA811" s="1895"/>
    </row>
    <row r="812" spans="1:27" ht="15.75" customHeight="1">
      <c r="A812" s="1895"/>
      <c r="B812" s="1895"/>
      <c r="C812" s="1895"/>
      <c r="D812" s="1895"/>
      <c r="E812" s="1895"/>
      <c r="F812" s="1895"/>
      <c r="G812" s="1895"/>
      <c r="H812" s="1895"/>
      <c r="I812" s="1895"/>
      <c r="J812" s="1895"/>
      <c r="K812" s="1895"/>
      <c r="L812" s="1895"/>
      <c r="M812" s="1895"/>
      <c r="N812" s="1895"/>
      <c r="O812" s="1895"/>
      <c r="P812" s="1895"/>
      <c r="Q812" s="1895"/>
      <c r="R812" s="1895"/>
      <c r="S812" s="1895"/>
      <c r="T812" s="1895"/>
      <c r="U812" s="1895"/>
      <c r="V812" s="1895"/>
      <c r="W812" s="1895"/>
      <c r="X812" s="1895"/>
      <c r="Y812" s="1895"/>
      <c r="Z812" s="1895"/>
      <c r="AA812" s="1895"/>
    </row>
    <row r="813" spans="1:27" ht="15.75" customHeight="1">
      <c r="A813" s="1895"/>
      <c r="B813" s="1895"/>
      <c r="C813" s="1895"/>
      <c r="D813" s="1895"/>
      <c r="E813" s="1895"/>
      <c r="F813" s="1895"/>
      <c r="G813" s="1895"/>
      <c r="H813" s="1895"/>
      <c r="I813" s="1895"/>
      <c r="J813" s="1895"/>
      <c r="K813" s="1895"/>
      <c r="L813" s="1895"/>
      <c r="M813" s="1895"/>
      <c r="N813" s="1895"/>
      <c r="O813" s="1895"/>
      <c r="P813" s="1895"/>
      <c r="Q813" s="1895"/>
      <c r="R813" s="1895"/>
      <c r="S813" s="1895"/>
      <c r="T813" s="1895"/>
      <c r="U813" s="1895"/>
      <c r="V813" s="1895"/>
      <c r="W813" s="1895"/>
      <c r="X813" s="1895"/>
      <c r="Y813" s="1895"/>
      <c r="Z813" s="1895"/>
      <c r="AA813" s="1895"/>
    </row>
    <row r="814" spans="1:27" ht="15.75" customHeight="1">
      <c r="A814" s="1895"/>
      <c r="B814" s="1895"/>
      <c r="C814" s="1895"/>
      <c r="D814" s="1895"/>
      <c r="E814" s="1895"/>
      <c r="F814" s="1895"/>
      <c r="G814" s="1895"/>
      <c r="H814" s="1895"/>
      <c r="I814" s="1895"/>
      <c r="J814" s="1895"/>
      <c r="K814" s="1895"/>
      <c r="L814" s="1895"/>
      <c r="M814" s="1895"/>
      <c r="N814" s="1895"/>
      <c r="O814" s="1895"/>
      <c r="P814" s="1895"/>
      <c r="Q814" s="1895"/>
      <c r="R814" s="1895"/>
      <c r="S814" s="1895"/>
      <c r="T814" s="1895"/>
      <c r="U814" s="1895"/>
      <c r="V814" s="1895"/>
      <c r="W814" s="1895"/>
      <c r="X814" s="1895"/>
      <c r="Y814" s="1895"/>
      <c r="Z814" s="1895"/>
      <c r="AA814" s="1895"/>
    </row>
    <row r="815" spans="1:27" ht="15.75" customHeight="1">
      <c r="A815" s="1895"/>
      <c r="B815" s="1895"/>
      <c r="C815" s="1895"/>
      <c r="D815" s="1895"/>
      <c r="E815" s="1895"/>
      <c r="F815" s="1895"/>
      <c r="G815" s="1895"/>
      <c r="H815" s="1895"/>
      <c r="I815" s="1895"/>
      <c r="J815" s="1895"/>
      <c r="K815" s="1895"/>
      <c r="L815" s="1895"/>
      <c r="M815" s="1895"/>
      <c r="N815" s="1895"/>
      <c r="O815" s="1895"/>
      <c r="P815" s="1895"/>
      <c r="Q815" s="1895"/>
      <c r="R815" s="1895"/>
      <c r="S815" s="1895"/>
      <c r="T815" s="1895"/>
      <c r="U815" s="1895"/>
      <c r="V815" s="1895"/>
      <c r="W815" s="1895"/>
      <c r="X815" s="1895"/>
      <c r="Y815" s="1895"/>
      <c r="Z815" s="1895"/>
      <c r="AA815" s="1895"/>
    </row>
    <row r="816" spans="1:27" ht="15.75" customHeight="1">
      <c r="A816" s="1895"/>
      <c r="B816" s="1895"/>
      <c r="C816" s="1895"/>
      <c r="D816" s="1895"/>
      <c r="E816" s="1895"/>
      <c r="F816" s="1895"/>
      <c r="G816" s="1895"/>
      <c r="H816" s="1895"/>
      <c r="I816" s="1895"/>
      <c r="J816" s="1895"/>
      <c r="K816" s="1895"/>
      <c r="L816" s="1895"/>
      <c r="M816" s="1895"/>
      <c r="N816" s="1895"/>
      <c r="O816" s="1895"/>
      <c r="P816" s="1895"/>
      <c r="Q816" s="1895"/>
      <c r="R816" s="1895"/>
      <c r="S816" s="1895"/>
      <c r="T816" s="1895"/>
      <c r="U816" s="1895"/>
      <c r="V816" s="1895"/>
      <c r="W816" s="1895"/>
      <c r="X816" s="1895"/>
      <c r="Y816" s="1895"/>
      <c r="Z816" s="1895"/>
      <c r="AA816" s="1895"/>
    </row>
    <row r="817" spans="1:27" ht="15.75" customHeight="1">
      <c r="A817" s="1895"/>
      <c r="B817" s="1895"/>
      <c r="C817" s="1895"/>
      <c r="D817" s="1895"/>
      <c r="E817" s="1895"/>
      <c r="F817" s="1895"/>
      <c r="G817" s="1895"/>
      <c r="H817" s="1895"/>
      <c r="I817" s="1895"/>
      <c r="J817" s="1895"/>
      <c r="K817" s="1895"/>
      <c r="L817" s="1895"/>
      <c r="M817" s="1895"/>
      <c r="N817" s="1895"/>
      <c r="O817" s="1895"/>
      <c r="P817" s="1895"/>
      <c r="Q817" s="1895"/>
      <c r="R817" s="1895"/>
      <c r="S817" s="1895"/>
      <c r="T817" s="1895"/>
      <c r="U817" s="1895"/>
      <c r="V817" s="1895"/>
      <c r="W817" s="1895"/>
      <c r="X817" s="1895"/>
      <c r="Y817" s="1895"/>
      <c r="Z817" s="1895"/>
      <c r="AA817" s="1895"/>
    </row>
    <row r="818" spans="1:27" ht="15.75" customHeight="1">
      <c r="A818" s="1895"/>
      <c r="B818" s="1895"/>
      <c r="C818" s="1895"/>
      <c r="D818" s="1895"/>
      <c r="E818" s="1895"/>
      <c r="F818" s="1895"/>
      <c r="G818" s="1895"/>
      <c r="H818" s="1895"/>
      <c r="I818" s="1895"/>
      <c r="J818" s="1895"/>
      <c r="K818" s="1895"/>
      <c r="L818" s="1895"/>
      <c r="M818" s="1895"/>
      <c r="N818" s="1895"/>
      <c r="O818" s="1895"/>
      <c r="P818" s="1895"/>
      <c r="Q818" s="1895"/>
      <c r="R818" s="1895"/>
      <c r="S818" s="1895"/>
      <c r="T818" s="1895"/>
      <c r="U818" s="1895"/>
      <c r="V818" s="1895"/>
      <c r="W818" s="1895"/>
      <c r="X818" s="1895"/>
      <c r="Y818" s="1895"/>
      <c r="Z818" s="1895"/>
      <c r="AA818" s="1895"/>
    </row>
    <row r="819" spans="1:27" ht="15.75" customHeight="1">
      <c r="A819" s="1895"/>
      <c r="B819" s="1895"/>
      <c r="C819" s="1895"/>
      <c r="D819" s="1895"/>
      <c r="E819" s="1895"/>
      <c r="F819" s="1895"/>
      <c r="G819" s="1895"/>
      <c r="H819" s="1895"/>
      <c r="I819" s="1895"/>
      <c r="J819" s="1895"/>
      <c r="K819" s="1895"/>
      <c r="L819" s="1895"/>
      <c r="M819" s="1895"/>
      <c r="N819" s="1895"/>
      <c r="O819" s="1895"/>
      <c r="P819" s="1895"/>
      <c r="Q819" s="1895"/>
      <c r="R819" s="1895"/>
      <c r="S819" s="1895"/>
      <c r="T819" s="1895"/>
      <c r="U819" s="1895"/>
      <c r="V819" s="1895"/>
      <c r="W819" s="1895"/>
      <c r="X819" s="1895"/>
      <c r="Y819" s="1895"/>
      <c r="Z819" s="1895"/>
      <c r="AA819" s="1895"/>
    </row>
    <row r="820" spans="1:27" ht="15.75" customHeight="1">
      <c r="A820" s="1895"/>
      <c r="B820" s="1895"/>
      <c r="C820" s="1895"/>
      <c r="D820" s="1895"/>
      <c r="E820" s="1895"/>
      <c r="F820" s="1895"/>
      <c r="G820" s="1895"/>
      <c r="H820" s="1895"/>
      <c r="I820" s="1895"/>
      <c r="J820" s="1895"/>
      <c r="K820" s="1895"/>
      <c r="L820" s="1895"/>
      <c r="M820" s="1895"/>
      <c r="N820" s="1895"/>
      <c r="O820" s="1895"/>
      <c r="P820" s="1895"/>
      <c r="Q820" s="1895"/>
      <c r="R820" s="1895"/>
      <c r="S820" s="1895"/>
      <c r="T820" s="1895"/>
      <c r="U820" s="1895"/>
      <c r="V820" s="1895"/>
      <c r="W820" s="1895"/>
      <c r="X820" s="1895"/>
      <c r="Y820" s="1895"/>
      <c r="Z820" s="1895"/>
      <c r="AA820" s="1895"/>
    </row>
    <row r="821" spans="1:27" ht="15.75" customHeight="1">
      <c r="A821" s="1895"/>
      <c r="B821" s="1895"/>
      <c r="C821" s="1895"/>
      <c r="D821" s="1895"/>
      <c r="E821" s="1895"/>
      <c r="F821" s="1895"/>
      <c r="G821" s="1895"/>
      <c r="H821" s="1895"/>
      <c r="I821" s="1895"/>
      <c r="J821" s="1895"/>
      <c r="K821" s="1895"/>
      <c r="L821" s="1895"/>
      <c r="M821" s="1895"/>
      <c r="N821" s="1895"/>
      <c r="O821" s="1895"/>
      <c r="P821" s="1895"/>
      <c r="Q821" s="1895"/>
      <c r="R821" s="1895"/>
      <c r="S821" s="1895"/>
      <c r="T821" s="1895"/>
      <c r="U821" s="1895"/>
      <c r="V821" s="1895"/>
      <c r="W821" s="1895"/>
      <c r="X821" s="1895"/>
      <c r="Y821" s="1895"/>
      <c r="Z821" s="1895"/>
      <c r="AA821" s="1895"/>
    </row>
    <row r="822" spans="1:27" ht="15.75" customHeight="1">
      <c r="A822" s="1895"/>
      <c r="B822" s="1895"/>
      <c r="C822" s="1895"/>
      <c r="D822" s="1895"/>
      <c r="E822" s="1895"/>
      <c r="F822" s="1895"/>
      <c r="G822" s="1895"/>
      <c r="H822" s="1895"/>
      <c r="I822" s="1895"/>
      <c r="J822" s="1895"/>
      <c r="K822" s="1895"/>
      <c r="L822" s="1895"/>
      <c r="M822" s="1895"/>
      <c r="N822" s="1895"/>
      <c r="O822" s="1895"/>
      <c r="P822" s="1895"/>
      <c r="Q822" s="1895"/>
      <c r="R822" s="1895"/>
      <c r="S822" s="1895"/>
      <c r="T822" s="1895"/>
      <c r="U822" s="1895"/>
      <c r="V822" s="1895"/>
      <c r="W822" s="1895"/>
      <c r="X822" s="1895"/>
      <c r="Y822" s="1895"/>
      <c r="Z822" s="1895"/>
      <c r="AA822" s="1895"/>
    </row>
    <row r="823" spans="1:27" ht="15.75" customHeight="1">
      <c r="A823" s="1895"/>
      <c r="B823" s="1895"/>
      <c r="C823" s="1895"/>
      <c r="D823" s="1895"/>
      <c r="E823" s="1895"/>
      <c r="F823" s="1895"/>
      <c r="G823" s="1895"/>
      <c r="H823" s="1895"/>
      <c r="I823" s="1895"/>
      <c r="J823" s="1895"/>
      <c r="K823" s="1895"/>
      <c r="L823" s="1895"/>
      <c r="M823" s="1895"/>
      <c r="N823" s="1895"/>
      <c r="O823" s="1895"/>
      <c r="P823" s="1895"/>
      <c r="Q823" s="1895"/>
      <c r="R823" s="1895"/>
      <c r="S823" s="1895"/>
      <c r="T823" s="1895"/>
      <c r="U823" s="1895"/>
      <c r="V823" s="1895"/>
      <c r="W823" s="1895"/>
      <c r="X823" s="1895"/>
      <c r="Y823" s="1895"/>
      <c r="Z823" s="1895"/>
      <c r="AA823" s="1895"/>
    </row>
    <row r="824" spans="1:27" ht="15.75" customHeight="1">
      <c r="A824" s="1895"/>
      <c r="B824" s="1895"/>
      <c r="C824" s="1895"/>
      <c r="D824" s="1895"/>
      <c r="E824" s="1895"/>
      <c r="F824" s="1895"/>
      <c r="G824" s="1895"/>
      <c r="H824" s="1895"/>
      <c r="I824" s="1895"/>
      <c r="J824" s="1895"/>
      <c r="K824" s="1895"/>
      <c r="L824" s="1895"/>
      <c r="M824" s="1895"/>
      <c r="N824" s="1895"/>
      <c r="O824" s="1895"/>
      <c r="P824" s="1895"/>
      <c r="Q824" s="1895"/>
      <c r="R824" s="1895"/>
      <c r="S824" s="1895"/>
      <c r="T824" s="1895"/>
      <c r="U824" s="1895"/>
      <c r="V824" s="1895"/>
      <c r="W824" s="1895"/>
      <c r="X824" s="1895"/>
      <c r="Y824" s="1895"/>
      <c r="Z824" s="1895"/>
      <c r="AA824" s="1895"/>
    </row>
    <row r="825" spans="1:27" ht="15.75" customHeight="1">
      <c r="A825" s="1895"/>
      <c r="B825" s="1895"/>
      <c r="C825" s="1895"/>
      <c r="D825" s="1895"/>
      <c r="E825" s="1895"/>
      <c r="F825" s="1895"/>
      <c r="G825" s="1895"/>
      <c r="H825" s="1895"/>
      <c r="I825" s="1895"/>
      <c r="J825" s="1895"/>
      <c r="K825" s="1895"/>
      <c r="L825" s="1895"/>
      <c r="M825" s="1895"/>
      <c r="N825" s="1895"/>
      <c r="O825" s="1895"/>
      <c r="P825" s="1895"/>
      <c r="Q825" s="1895"/>
      <c r="R825" s="1895"/>
      <c r="S825" s="1895"/>
      <c r="T825" s="1895"/>
      <c r="U825" s="1895"/>
      <c r="V825" s="1895"/>
      <c r="W825" s="1895"/>
      <c r="X825" s="1895"/>
      <c r="Y825" s="1895"/>
      <c r="Z825" s="1895"/>
      <c r="AA825" s="1895"/>
    </row>
    <row r="826" spans="1:27" ht="15.75" customHeight="1">
      <c r="A826" s="1895"/>
      <c r="B826" s="1895"/>
      <c r="C826" s="1895"/>
      <c r="D826" s="1895"/>
      <c r="E826" s="1895"/>
      <c r="F826" s="1895"/>
      <c r="G826" s="1895"/>
      <c r="H826" s="1895"/>
      <c r="I826" s="1895"/>
      <c r="J826" s="1895"/>
      <c r="K826" s="1895"/>
      <c r="L826" s="1895"/>
      <c r="M826" s="1895"/>
      <c r="N826" s="1895"/>
      <c r="O826" s="1895"/>
      <c r="P826" s="1895"/>
      <c r="Q826" s="1895"/>
      <c r="R826" s="1895"/>
      <c r="S826" s="1895"/>
      <c r="T826" s="1895"/>
      <c r="U826" s="1895"/>
      <c r="V826" s="1895"/>
      <c r="W826" s="1895"/>
      <c r="X826" s="1895"/>
      <c r="Y826" s="1895"/>
      <c r="Z826" s="1895"/>
      <c r="AA826" s="1895"/>
    </row>
    <row r="827" spans="1:27" ht="15.75" customHeight="1">
      <c r="A827" s="1895"/>
      <c r="B827" s="1895"/>
      <c r="C827" s="1895"/>
      <c r="D827" s="1895"/>
      <c r="E827" s="1895"/>
      <c r="F827" s="1895"/>
      <c r="G827" s="1895"/>
      <c r="H827" s="1895"/>
      <c r="I827" s="1895"/>
      <c r="J827" s="1895"/>
      <c r="K827" s="1895"/>
      <c r="L827" s="1895"/>
      <c r="M827" s="1895"/>
      <c r="N827" s="1895"/>
      <c r="O827" s="1895"/>
      <c r="P827" s="1895"/>
      <c r="Q827" s="1895"/>
      <c r="R827" s="1895"/>
      <c r="S827" s="1895"/>
      <c r="T827" s="1895"/>
      <c r="U827" s="1895"/>
      <c r="V827" s="1895"/>
      <c r="W827" s="1895"/>
      <c r="X827" s="1895"/>
      <c r="Y827" s="1895"/>
      <c r="Z827" s="1895"/>
      <c r="AA827" s="1895"/>
    </row>
    <row r="828" spans="1:27" ht="15.75" customHeight="1">
      <c r="A828" s="1895"/>
      <c r="B828" s="1895"/>
      <c r="C828" s="1895"/>
      <c r="D828" s="1895"/>
      <c r="E828" s="1895"/>
      <c r="F828" s="1895"/>
      <c r="G828" s="1895"/>
      <c r="H828" s="1895"/>
      <c r="I828" s="1895"/>
      <c r="J828" s="1895"/>
      <c r="K828" s="1895"/>
      <c r="L828" s="1895"/>
      <c r="M828" s="1895"/>
      <c r="N828" s="1895"/>
      <c r="O828" s="1895"/>
      <c r="P828" s="1895"/>
      <c r="Q828" s="1895"/>
      <c r="R828" s="1895"/>
      <c r="S828" s="1895"/>
      <c r="T828" s="1895"/>
      <c r="U828" s="1895"/>
      <c r="V828" s="1895"/>
      <c r="W828" s="1895"/>
      <c r="X828" s="1895"/>
      <c r="Y828" s="1895"/>
      <c r="Z828" s="1895"/>
      <c r="AA828" s="1895"/>
    </row>
    <row r="829" spans="1:27" ht="15.75" customHeight="1">
      <c r="A829" s="1895"/>
      <c r="B829" s="1895"/>
      <c r="C829" s="1895"/>
      <c r="D829" s="1895"/>
      <c r="E829" s="1895"/>
      <c r="F829" s="1895"/>
      <c r="G829" s="1895"/>
      <c r="H829" s="1895"/>
      <c r="I829" s="1895"/>
      <c r="J829" s="1895"/>
      <c r="K829" s="1895"/>
      <c r="L829" s="1895"/>
      <c r="M829" s="1895"/>
      <c r="N829" s="1895"/>
      <c r="O829" s="1895"/>
      <c r="P829" s="1895"/>
      <c r="Q829" s="1895"/>
      <c r="R829" s="1895"/>
      <c r="S829" s="1895"/>
      <c r="T829" s="1895"/>
      <c r="U829" s="1895"/>
      <c r="V829" s="1895"/>
      <c r="W829" s="1895"/>
      <c r="X829" s="1895"/>
      <c r="Y829" s="1895"/>
      <c r="Z829" s="1895"/>
      <c r="AA829" s="1895"/>
    </row>
    <row r="830" spans="1:27" ht="15.75" customHeight="1">
      <c r="A830" s="1895"/>
      <c r="B830" s="1895"/>
      <c r="C830" s="1895"/>
      <c r="D830" s="1895"/>
      <c r="E830" s="1895"/>
      <c r="F830" s="1895"/>
      <c r="G830" s="1895"/>
      <c r="H830" s="1895"/>
      <c r="I830" s="1895"/>
      <c r="J830" s="1895"/>
      <c r="K830" s="1895"/>
      <c r="L830" s="1895"/>
      <c r="M830" s="1895"/>
      <c r="N830" s="1895"/>
      <c r="O830" s="1895"/>
      <c r="P830" s="1895"/>
      <c r="Q830" s="1895"/>
      <c r="R830" s="1895"/>
      <c r="S830" s="1895"/>
      <c r="T830" s="1895"/>
      <c r="U830" s="1895"/>
      <c r="V830" s="1895"/>
      <c r="W830" s="1895"/>
      <c r="X830" s="1895"/>
      <c r="Y830" s="1895"/>
      <c r="Z830" s="1895"/>
      <c r="AA830" s="1895"/>
    </row>
    <row r="831" spans="1:27" ht="15.75" customHeight="1">
      <c r="A831" s="1895"/>
      <c r="B831" s="1895"/>
      <c r="C831" s="1895"/>
      <c r="D831" s="1895"/>
      <c r="E831" s="1895"/>
      <c r="F831" s="1895"/>
      <c r="G831" s="1895"/>
      <c r="H831" s="1895"/>
      <c r="I831" s="1895"/>
      <c r="J831" s="1895"/>
      <c r="K831" s="1895"/>
      <c r="L831" s="1895"/>
      <c r="M831" s="1895"/>
      <c r="N831" s="1895"/>
      <c r="O831" s="1895"/>
      <c r="P831" s="1895"/>
      <c r="Q831" s="1895"/>
      <c r="R831" s="1895"/>
      <c r="S831" s="1895"/>
      <c r="T831" s="1895"/>
      <c r="U831" s="1895"/>
      <c r="V831" s="1895"/>
      <c r="W831" s="1895"/>
      <c r="X831" s="1895"/>
      <c r="Y831" s="1895"/>
      <c r="Z831" s="1895"/>
      <c r="AA831" s="1895"/>
    </row>
    <row r="832" spans="1:27" ht="15.75" customHeight="1">
      <c r="A832" s="1895"/>
      <c r="B832" s="1895"/>
      <c r="C832" s="1895"/>
      <c r="D832" s="1895"/>
      <c r="E832" s="1895"/>
      <c r="F832" s="1895"/>
      <c r="G832" s="1895"/>
      <c r="H832" s="1895"/>
      <c r="I832" s="1895"/>
      <c r="J832" s="1895"/>
      <c r="K832" s="1895"/>
      <c r="L832" s="1895"/>
      <c r="M832" s="1895"/>
      <c r="N832" s="1895"/>
      <c r="O832" s="1895"/>
      <c r="P832" s="1895"/>
      <c r="Q832" s="1895"/>
      <c r="R832" s="1895"/>
      <c r="S832" s="1895"/>
      <c r="T832" s="1895"/>
      <c r="U832" s="1895"/>
      <c r="V832" s="1895"/>
      <c r="W832" s="1895"/>
      <c r="X832" s="1895"/>
      <c r="Y832" s="1895"/>
      <c r="Z832" s="1895"/>
      <c r="AA832" s="1895"/>
    </row>
    <row r="833" spans="1:27" ht="15.75" customHeight="1">
      <c r="A833" s="1895"/>
      <c r="B833" s="1895"/>
      <c r="C833" s="1895"/>
      <c r="D833" s="1895"/>
      <c r="E833" s="1895"/>
      <c r="F833" s="1895"/>
      <c r="G833" s="1895"/>
      <c r="H833" s="1895"/>
      <c r="I833" s="1895"/>
      <c r="J833" s="1895"/>
      <c r="K833" s="1895"/>
      <c r="L833" s="1895"/>
      <c r="M833" s="1895"/>
      <c r="N833" s="1895"/>
      <c r="O833" s="1895"/>
      <c r="P833" s="1895"/>
      <c r="Q833" s="1895"/>
      <c r="R833" s="1895"/>
      <c r="S833" s="1895"/>
      <c r="T833" s="1895"/>
      <c r="U833" s="1895"/>
      <c r="V833" s="1895"/>
      <c r="W833" s="1895"/>
      <c r="X833" s="1895"/>
      <c r="Y833" s="1895"/>
      <c r="Z833" s="1895"/>
      <c r="AA833" s="1895"/>
    </row>
    <row r="834" spans="1:27" ht="15.75" customHeight="1">
      <c r="A834" s="1895"/>
      <c r="B834" s="1895"/>
      <c r="C834" s="1895"/>
      <c r="D834" s="1895"/>
      <c r="E834" s="1895"/>
      <c r="F834" s="1895"/>
      <c r="G834" s="1895"/>
      <c r="H834" s="1895"/>
      <c r="I834" s="1895"/>
      <c r="J834" s="1895"/>
      <c r="K834" s="1895"/>
      <c r="L834" s="1895"/>
      <c r="M834" s="1895"/>
      <c r="N834" s="1895"/>
      <c r="O834" s="1895"/>
      <c r="P834" s="1895"/>
      <c r="Q834" s="1895"/>
      <c r="R834" s="1895"/>
      <c r="S834" s="1895"/>
      <c r="T834" s="1895"/>
      <c r="U834" s="1895"/>
      <c r="V834" s="1895"/>
      <c r="W834" s="1895"/>
      <c r="X834" s="1895"/>
      <c r="Y834" s="1895"/>
      <c r="Z834" s="1895"/>
      <c r="AA834" s="1895"/>
    </row>
    <row r="835" spans="1:27" ht="15.75" customHeight="1">
      <c r="A835" s="1895"/>
      <c r="B835" s="1895"/>
      <c r="C835" s="1895"/>
      <c r="D835" s="1895"/>
      <c r="E835" s="1895"/>
      <c r="F835" s="1895"/>
      <c r="G835" s="1895"/>
      <c r="H835" s="1895"/>
      <c r="I835" s="1895"/>
      <c r="J835" s="1895"/>
      <c r="K835" s="1895"/>
      <c r="L835" s="1895"/>
      <c r="M835" s="1895"/>
      <c r="N835" s="1895"/>
      <c r="O835" s="1895"/>
      <c r="P835" s="1895"/>
      <c r="Q835" s="1895"/>
      <c r="R835" s="1895"/>
      <c r="S835" s="1895"/>
      <c r="T835" s="1895"/>
      <c r="U835" s="1895"/>
      <c r="V835" s="1895"/>
      <c r="W835" s="1895"/>
      <c r="X835" s="1895"/>
      <c r="Y835" s="1895"/>
      <c r="Z835" s="1895"/>
      <c r="AA835" s="1895"/>
    </row>
    <row r="836" spans="1:27" ht="15.75" customHeight="1">
      <c r="A836" s="1895"/>
      <c r="B836" s="1895"/>
      <c r="C836" s="1895"/>
      <c r="D836" s="1895"/>
      <c r="E836" s="1895"/>
      <c r="F836" s="1895"/>
      <c r="G836" s="1895"/>
      <c r="H836" s="1895"/>
      <c r="I836" s="1895"/>
      <c r="J836" s="1895"/>
      <c r="K836" s="1895"/>
      <c r="L836" s="1895"/>
      <c r="M836" s="1895"/>
      <c r="N836" s="1895"/>
      <c r="O836" s="1895"/>
      <c r="P836" s="1895"/>
      <c r="Q836" s="1895"/>
      <c r="R836" s="1895"/>
      <c r="S836" s="1895"/>
      <c r="T836" s="1895"/>
      <c r="U836" s="1895"/>
      <c r="V836" s="1895"/>
      <c r="W836" s="1895"/>
      <c r="X836" s="1895"/>
      <c r="Y836" s="1895"/>
      <c r="Z836" s="1895"/>
      <c r="AA836" s="1895"/>
    </row>
    <row r="837" spans="1:27" ht="15.75" customHeight="1">
      <c r="A837" s="1895"/>
      <c r="B837" s="1895"/>
      <c r="C837" s="1895"/>
      <c r="D837" s="1895"/>
      <c r="E837" s="1895"/>
      <c r="F837" s="1895"/>
      <c r="G837" s="1895"/>
      <c r="H837" s="1895"/>
      <c r="I837" s="1895"/>
      <c r="J837" s="1895"/>
      <c r="K837" s="1895"/>
      <c r="L837" s="1895"/>
      <c r="M837" s="1895"/>
      <c r="N837" s="1895"/>
      <c r="O837" s="1895"/>
      <c r="P837" s="1895"/>
      <c r="Q837" s="1895"/>
      <c r="R837" s="1895"/>
      <c r="S837" s="1895"/>
      <c r="T837" s="1895"/>
      <c r="U837" s="1895"/>
      <c r="V837" s="1895"/>
      <c r="W837" s="1895"/>
      <c r="X837" s="1895"/>
      <c r="Y837" s="1895"/>
      <c r="Z837" s="1895"/>
      <c r="AA837" s="1895"/>
    </row>
    <row r="838" spans="1:27" ht="15.75" customHeight="1">
      <c r="A838" s="1895"/>
      <c r="B838" s="1895"/>
      <c r="C838" s="1895"/>
      <c r="D838" s="1895"/>
      <c r="E838" s="1895"/>
      <c r="F838" s="1895"/>
      <c r="G838" s="1895"/>
      <c r="H838" s="1895"/>
      <c r="I838" s="1895"/>
      <c r="J838" s="1895"/>
      <c r="K838" s="1895"/>
      <c r="L838" s="1895"/>
      <c r="M838" s="1895"/>
      <c r="N838" s="1895"/>
      <c r="O838" s="1895"/>
      <c r="P838" s="1895"/>
      <c r="Q838" s="1895"/>
      <c r="R838" s="1895"/>
      <c r="S838" s="1895"/>
      <c r="T838" s="1895"/>
      <c r="U838" s="1895"/>
      <c r="V838" s="1895"/>
      <c r="W838" s="1895"/>
      <c r="X838" s="1895"/>
      <c r="Y838" s="1895"/>
      <c r="Z838" s="1895"/>
      <c r="AA838" s="1895"/>
    </row>
    <row r="839" spans="1:27" ht="15.75" customHeight="1">
      <c r="A839" s="1895"/>
      <c r="B839" s="1895"/>
      <c r="C839" s="1895"/>
      <c r="D839" s="1895"/>
      <c r="E839" s="1895"/>
      <c r="F839" s="1895"/>
      <c r="G839" s="1895"/>
      <c r="H839" s="1895"/>
      <c r="I839" s="1895"/>
      <c r="J839" s="1895"/>
      <c r="K839" s="1895"/>
      <c r="L839" s="1895"/>
      <c r="M839" s="1895"/>
      <c r="N839" s="1895"/>
      <c r="O839" s="1895"/>
      <c r="P839" s="1895"/>
      <c r="Q839" s="1895"/>
      <c r="R839" s="1895"/>
      <c r="S839" s="1895"/>
      <c r="T839" s="1895"/>
      <c r="U839" s="1895"/>
      <c r="V839" s="1895"/>
      <c r="W839" s="1895"/>
      <c r="X839" s="1895"/>
      <c r="Y839" s="1895"/>
      <c r="Z839" s="1895"/>
      <c r="AA839" s="1895"/>
    </row>
    <row r="840" spans="1:27" ht="15.75" customHeight="1">
      <c r="A840" s="1895"/>
      <c r="B840" s="1895"/>
      <c r="C840" s="1895"/>
      <c r="D840" s="1895"/>
      <c r="E840" s="1895"/>
      <c r="F840" s="1895"/>
      <c r="G840" s="1895"/>
      <c r="H840" s="1895"/>
      <c r="I840" s="1895"/>
      <c r="J840" s="1895"/>
      <c r="K840" s="1895"/>
      <c r="L840" s="1895"/>
      <c r="M840" s="1895"/>
      <c r="N840" s="1895"/>
      <c r="O840" s="1895"/>
      <c r="P840" s="1895"/>
      <c r="Q840" s="1895"/>
      <c r="R840" s="1895"/>
      <c r="S840" s="1895"/>
      <c r="T840" s="1895"/>
      <c r="U840" s="1895"/>
      <c r="V840" s="1895"/>
      <c r="W840" s="1895"/>
      <c r="X840" s="1895"/>
      <c r="Y840" s="1895"/>
      <c r="Z840" s="1895"/>
      <c r="AA840" s="1895"/>
    </row>
    <row r="841" spans="1:27" ht="15.75" customHeight="1">
      <c r="A841" s="1895"/>
      <c r="B841" s="1895"/>
      <c r="C841" s="1895"/>
      <c r="D841" s="1895"/>
      <c r="E841" s="1895"/>
      <c r="F841" s="1895"/>
      <c r="G841" s="1895"/>
      <c r="H841" s="1895"/>
      <c r="I841" s="1895"/>
      <c r="J841" s="1895"/>
      <c r="K841" s="1895"/>
      <c r="L841" s="1895"/>
      <c r="M841" s="1895"/>
      <c r="N841" s="1895"/>
      <c r="O841" s="1895"/>
      <c r="P841" s="1895"/>
      <c r="Q841" s="1895"/>
      <c r="R841" s="1895"/>
      <c r="S841" s="1895"/>
      <c r="T841" s="1895"/>
      <c r="U841" s="1895"/>
      <c r="V841" s="1895"/>
      <c r="W841" s="1895"/>
      <c r="X841" s="1895"/>
      <c r="Y841" s="1895"/>
      <c r="Z841" s="1895"/>
      <c r="AA841" s="1895"/>
    </row>
    <row r="842" spans="1:27" ht="15.75" customHeight="1">
      <c r="A842" s="1895"/>
      <c r="B842" s="1895"/>
      <c r="C842" s="1895"/>
      <c r="D842" s="1895"/>
      <c r="E842" s="1895"/>
      <c r="F842" s="1895"/>
      <c r="G842" s="1895"/>
      <c r="H842" s="1895"/>
      <c r="I842" s="1895"/>
      <c r="J842" s="1895"/>
      <c r="K842" s="1895"/>
      <c r="L842" s="1895"/>
      <c r="M842" s="1895"/>
      <c r="N842" s="1895"/>
      <c r="O842" s="1895"/>
      <c r="P842" s="1895"/>
      <c r="Q842" s="1895"/>
      <c r="R842" s="1895"/>
      <c r="S842" s="1895"/>
      <c r="T842" s="1895"/>
      <c r="U842" s="1895"/>
      <c r="V842" s="1895"/>
      <c r="W842" s="1895"/>
      <c r="X842" s="1895"/>
      <c r="Y842" s="1895"/>
      <c r="Z842" s="1895"/>
      <c r="AA842" s="1895"/>
    </row>
    <row r="843" spans="1:27" ht="15.75" customHeight="1">
      <c r="A843" s="1895"/>
      <c r="B843" s="1895"/>
      <c r="C843" s="1895"/>
      <c r="D843" s="1895"/>
      <c r="E843" s="1895"/>
      <c r="F843" s="1895"/>
      <c r="G843" s="1895"/>
      <c r="H843" s="1895"/>
      <c r="I843" s="1895"/>
      <c r="J843" s="1895"/>
      <c r="K843" s="1895"/>
      <c r="L843" s="1895"/>
      <c r="M843" s="1895"/>
      <c r="N843" s="1895"/>
      <c r="O843" s="1895"/>
      <c r="P843" s="1895"/>
      <c r="Q843" s="1895"/>
      <c r="R843" s="1895"/>
      <c r="S843" s="1895"/>
      <c r="T843" s="1895"/>
      <c r="U843" s="1895"/>
      <c r="V843" s="1895"/>
      <c r="W843" s="1895"/>
      <c r="X843" s="1895"/>
      <c r="Y843" s="1895"/>
      <c r="Z843" s="1895"/>
      <c r="AA843" s="1895"/>
    </row>
    <row r="844" spans="1:27" ht="15.75" customHeight="1">
      <c r="A844" s="1895"/>
      <c r="B844" s="1895"/>
      <c r="C844" s="1895"/>
      <c r="D844" s="1895"/>
      <c r="E844" s="1895"/>
      <c r="F844" s="1895"/>
      <c r="G844" s="1895"/>
      <c r="H844" s="1895"/>
      <c r="I844" s="1895"/>
      <c r="J844" s="1895"/>
      <c r="K844" s="1895"/>
      <c r="L844" s="1895"/>
      <c r="M844" s="1895"/>
      <c r="N844" s="1895"/>
      <c r="O844" s="1895"/>
      <c r="P844" s="1895"/>
      <c r="Q844" s="1895"/>
      <c r="R844" s="1895"/>
      <c r="S844" s="1895"/>
      <c r="T844" s="1895"/>
      <c r="U844" s="1895"/>
      <c r="V844" s="1895"/>
      <c r="W844" s="1895"/>
      <c r="X844" s="1895"/>
      <c r="Y844" s="1895"/>
      <c r="Z844" s="1895"/>
      <c r="AA844" s="1895"/>
    </row>
    <row r="845" spans="1:27" ht="15.75" customHeight="1">
      <c r="A845" s="1895"/>
      <c r="B845" s="1895"/>
      <c r="C845" s="1895"/>
      <c r="D845" s="1895"/>
      <c r="E845" s="1895"/>
      <c r="F845" s="1895"/>
      <c r="G845" s="1895"/>
      <c r="H845" s="1895"/>
      <c r="I845" s="1895"/>
      <c r="J845" s="1895"/>
      <c r="K845" s="1895"/>
      <c r="L845" s="1895"/>
      <c r="M845" s="1895"/>
      <c r="N845" s="1895"/>
      <c r="O845" s="1895"/>
      <c r="P845" s="1895"/>
      <c r="Q845" s="1895"/>
      <c r="R845" s="1895"/>
      <c r="S845" s="1895"/>
      <c r="T845" s="1895"/>
      <c r="U845" s="1895"/>
      <c r="V845" s="1895"/>
      <c r="W845" s="1895"/>
      <c r="X845" s="1895"/>
      <c r="Y845" s="1895"/>
      <c r="Z845" s="1895"/>
      <c r="AA845" s="1895"/>
    </row>
    <row r="846" spans="1:27" ht="15.75" customHeight="1">
      <c r="A846" s="1895"/>
      <c r="B846" s="1895"/>
      <c r="C846" s="1895"/>
      <c r="D846" s="1895"/>
      <c r="E846" s="1895"/>
      <c r="F846" s="1895"/>
      <c r="G846" s="1895"/>
      <c r="H846" s="1895"/>
      <c r="I846" s="1895"/>
      <c r="J846" s="1895"/>
      <c r="K846" s="1895"/>
      <c r="L846" s="1895"/>
      <c r="M846" s="1895"/>
      <c r="N846" s="1895"/>
      <c r="O846" s="1895"/>
      <c r="P846" s="1895"/>
      <c r="Q846" s="1895"/>
      <c r="R846" s="1895"/>
      <c r="S846" s="1895"/>
      <c r="T846" s="1895"/>
      <c r="U846" s="1895"/>
      <c r="V846" s="1895"/>
      <c r="W846" s="1895"/>
      <c r="X846" s="1895"/>
      <c r="Y846" s="1895"/>
      <c r="Z846" s="1895"/>
      <c r="AA846" s="1895"/>
    </row>
    <row r="847" spans="1:27" ht="15.75" customHeight="1">
      <c r="A847" s="1895"/>
      <c r="B847" s="1895"/>
      <c r="C847" s="1895"/>
      <c r="D847" s="1895"/>
      <c r="E847" s="1895"/>
      <c r="F847" s="1895"/>
      <c r="G847" s="1895"/>
      <c r="H847" s="1895"/>
      <c r="I847" s="1895"/>
      <c r="J847" s="1895"/>
      <c r="K847" s="1895"/>
      <c r="L847" s="1895"/>
      <c r="M847" s="1895"/>
      <c r="N847" s="1895"/>
      <c r="O847" s="1895"/>
      <c r="P847" s="1895"/>
      <c r="Q847" s="1895"/>
      <c r="R847" s="1895"/>
      <c r="S847" s="1895"/>
      <c r="T847" s="1895"/>
      <c r="U847" s="1895"/>
      <c r="V847" s="1895"/>
      <c r="W847" s="1895"/>
      <c r="X847" s="1895"/>
      <c r="Y847" s="1895"/>
      <c r="Z847" s="1895"/>
      <c r="AA847" s="1895"/>
    </row>
    <row r="848" spans="1:27" ht="15.75" customHeight="1">
      <c r="A848" s="1895"/>
      <c r="B848" s="1895"/>
      <c r="C848" s="1895"/>
      <c r="D848" s="1895"/>
      <c r="E848" s="1895"/>
      <c r="F848" s="1895"/>
      <c r="G848" s="1895"/>
      <c r="H848" s="1895"/>
      <c r="I848" s="1895"/>
      <c r="J848" s="1895"/>
      <c r="K848" s="1895"/>
      <c r="L848" s="1895"/>
      <c r="M848" s="1895"/>
      <c r="N848" s="1895"/>
      <c r="O848" s="1895"/>
      <c r="P848" s="1895"/>
      <c r="Q848" s="1895"/>
      <c r="R848" s="1895"/>
      <c r="S848" s="1895"/>
      <c r="T848" s="1895"/>
      <c r="U848" s="1895"/>
      <c r="V848" s="1895"/>
      <c r="W848" s="1895"/>
      <c r="X848" s="1895"/>
      <c r="Y848" s="1895"/>
      <c r="Z848" s="1895"/>
      <c r="AA848" s="1895"/>
    </row>
    <row r="849" spans="1:27" ht="15.75" customHeight="1">
      <c r="A849" s="1895"/>
      <c r="B849" s="1895"/>
      <c r="C849" s="1895"/>
      <c r="D849" s="1895"/>
      <c r="E849" s="1895"/>
      <c r="F849" s="1895"/>
      <c r="G849" s="1895"/>
      <c r="H849" s="1895"/>
      <c r="I849" s="1895"/>
      <c r="J849" s="1895"/>
      <c r="K849" s="1895"/>
      <c r="L849" s="1895"/>
      <c r="M849" s="1895"/>
      <c r="N849" s="1895"/>
      <c r="O849" s="1895"/>
      <c r="P849" s="1895"/>
      <c r="Q849" s="1895"/>
      <c r="R849" s="1895"/>
      <c r="S849" s="1895"/>
      <c r="T849" s="1895"/>
      <c r="U849" s="1895"/>
      <c r="V849" s="1895"/>
      <c r="W849" s="1895"/>
      <c r="X849" s="1895"/>
      <c r="Y849" s="1895"/>
      <c r="Z849" s="1895"/>
      <c r="AA849" s="1895"/>
    </row>
    <row r="850" spans="1:27" ht="15.75" customHeight="1">
      <c r="A850" s="1895"/>
      <c r="B850" s="1895"/>
      <c r="C850" s="1895"/>
      <c r="D850" s="1895"/>
      <c r="E850" s="1895"/>
      <c r="F850" s="1895"/>
      <c r="G850" s="1895"/>
      <c r="H850" s="1895"/>
      <c r="I850" s="1895"/>
      <c r="J850" s="1895"/>
      <c r="K850" s="1895"/>
      <c r="L850" s="1895"/>
      <c r="M850" s="1895"/>
      <c r="N850" s="1895"/>
      <c r="O850" s="1895"/>
      <c r="P850" s="1895"/>
      <c r="Q850" s="1895"/>
      <c r="R850" s="1895"/>
      <c r="S850" s="1895"/>
      <c r="T850" s="1895"/>
      <c r="U850" s="1895"/>
      <c r="V850" s="1895"/>
      <c r="W850" s="1895"/>
      <c r="X850" s="1895"/>
      <c r="Y850" s="1895"/>
      <c r="Z850" s="1895"/>
      <c r="AA850" s="1895"/>
    </row>
    <row r="851" spans="1:27" ht="15.75" customHeight="1">
      <c r="A851" s="1895"/>
      <c r="B851" s="1895"/>
      <c r="C851" s="1895"/>
      <c r="D851" s="1895"/>
      <c r="E851" s="1895"/>
      <c r="F851" s="1895"/>
      <c r="G851" s="1895"/>
      <c r="H851" s="1895"/>
      <c r="I851" s="1895"/>
      <c r="J851" s="1895"/>
      <c r="K851" s="1895"/>
      <c r="L851" s="1895"/>
      <c r="M851" s="1895"/>
      <c r="N851" s="1895"/>
      <c r="O851" s="1895"/>
      <c r="P851" s="1895"/>
      <c r="Q851" s="1895"/>
      <c r="R851" s="1895"/>
      <c r="S851" s="1895"/>
      <c r="T851" s="1895"/>
      <c r="U851" s="1895"/>
      <c r="V851" s="1895"/>
      <c r="W851" s="1895"/>
      <c r="X851" s="1895"/>
      <c r="Y851" s="1895"/>
      <c r="Z851" s="1895"/>
      <c r="AA851" s="1895"/>
    </row>
    <row r="852" spans="1:27" ht="15.75" customHeight="1">
      <c r="A852" s="1895"/>
      <c r="B852" s="1895"/>
      <c r="C852" s="1895"/>
      <c r="D852" s="1895"/>
      <c r="E852" s="1895"/>
      <c r="F852" s="1895"/>
      <c r="G852" s="1895"/>
      <c r="H852" s="1895"/>
      <c r="I852" s="1895"/>
      <c r="J852" s="1895"/>
      <c r="K852" s="1895"/>
      <c r="L852" s="1895"/>
      <c r="M852" s="1895"/>
      <c r="N852" s="1895"/>
      <c r="O852" s="1895"/>
      <c r="P852" s="1895"/>
      <c r="Q852" s="1895"/>
      <c r="R852" s="1895"/>
      <c r="S852" s="1895"/>
      <c r="T852" s="1895"/>
      <c r="U852" s="1895"/>
      <c r="V852" s="1895"/>
      <c r="W852" s="1895"/>
      <c r="X852" s="1895"/>
      <c r="Y852" s="1895"/>
      <c r="Z852" s="1895"/>
      <c r="AA852" s="1895"/>
    </row>
    <row r="853" spans="1:27" ht="15.75" customHeight="1">
      <c r="A853" s="1895"/>
      <c r="B853" s="1895"/>
      <c r="C853" s="1895"/>
      <c r="D853" s="1895"/>
      <c r="E853" s="1895"/>
      <c r="F853" s="1895"/>
      <c r="G853" s="1895"/>
      <c r="H853" s="1895"/>
      <c r="I853" s="1895"/>
      <c r="J853" s="1895"/>
      <c r="K853" s="1895"/>
      <c r="L853" s="1895"/>
      <c r="M853" s="1895"/>
      <c r="N853" s="1895"/>
      <c r="O853" s="1895"/>
      <c r="P853" s="1895"/>
      <c r="Q853" s="1895"/>
      <c r="R853" s="1895"/>
      <c r="S853" s="1895"/>
      <c r="T853" s="1895"/>
      <c r="U853" s="1895"/>
      <c r="V853" s="1895"/>
      <c r="W853" s="1895"/>
      <c r="X853" s="1895"/>
      <c r="Y853" s="1895"/>
      <c r="Z853" s="1895"/>
      <c r="AA853" s="1895"/>
    </row>
    <row r="854" spans="1:27" ht="15.75" customHeight="1">
      <c r="A854" s="1895"/>
      <c r="B854" s="1895"/>
      <c r="C854" s="1895"/>
      <c r="D854" s="1895"/>
      <c r="E854" s="1895"/>
      <c r="F854" s="1895"/>
      <c r="G854" s="1895"/>
      <c r="H854" s="1895"/>
      <c r="I854" s="1895"/>
      <c r="J854" s="1895"/>
      <c r="K854" s="1895"/>
      <c r="L854" s="1895"/>
      <c r="M854" s="1895"/>
      <c r="N854" s="1895"/>
      <c r="O854" s="1895"/>
      <c r="P854" s="1895"/>
      <c r="Q854" s="1895"/>
      <c r="R854" s="1895"/>
      <c r="S854" s="1895"/>
      <c r="T854" s="1895"/>
      <c r="U854" s="1895"/>
      <c r="V854" s="1895"/>
      <c r="W854" s="1895"/>
      <c r="X854" s="1895"/>
      <c r="Y854" s="1895"/>
      <c r="Z854" s="1895"/>
      <c r="AA854" s="1895"/>
    </row>
    <row r="855" spans="1:27" ht="15.75" customHeight="1">
      <c r="A855" s="1895"/>
      <c r="B855" s="1895"/>
      <c r="C855" s="1895"/>
      <c r="D855" s="1895"/>
      <c r="E855" s="1895"/>
      <c r="F855" s="1895"/>
      <c r="G855" s="1895"/>
      <c r="H855" s="1895"/>
      <c r="I855" s="1895"/>
      <c r="J855" s="1895"/>
      <c r="K855" s="1895"/>
      <c r="L855" s="1895"/>
      <c r="M855" s="1895"/>
      <c r="N855" s="1895"/>
      <c r="O855" s="1895"/>
      <c r="P855" s="1895"/>
      <c r="Q855" s="1895"/>
      <c r="R855" s="1895"/>
      <c r="S855" s="1895"/>
      <c r="T855" s="1895"/>
      <c r="U855" s="1895"/>
      <c r="V855" s="1895"/>
      <c r="W855" s="1895"/>
      <c r="X855" s="1895"/>
      <c r="Y855" s="1895"/>
      <c r="Z855" s="1895"/>
      <c r="AA855" s="1895"/>
    </row>
    <row r="856" spans="1:27" ht="15.75" customHeight="1">
      <c r="A856" s="1895"/>
      <c r="B856" s="1895"/>
      <c r="C856" s="1895"/>
      <c r="D856" s="1895"/>
      <c r="E856" s="1895"/>
      <c r="F856" s="1895"/>
      <c r="G856" s="1895"/>
      <c r="H856" s="1895"/>
      <c r="I856" s="1895"/>
      <c r="J856" s="1895"/>
      <c r="K856" s="1895"/>
      <c r="L856" s="1895"/>
      <c r="M856" s="1895"/>
      <c r="N856" s="1895"/>
      <c r="O856" s="1895"/>
      <c r="P856" s="1895"/>
      <c r="Q856" s="1895"/>
      <c r="R856" s="1895"/>
      <c r="S856" s="1895"/>
      <c r="T856" s="1895"/>
      <c r="U856" s="1895"/>
      <c r="V856" s="1895"/>
      <c r="W856" s="1895"/>
      <c r="X856" s="1895"/>
      <c r="Y856" s="1895"/>
      <c r="Z856" s="1895"/>
      <c r="AA856" s="1895"/>
    </row>
    <row r="857" spans="1:27" ht="15.75" customHeight="1">
      <c r="A857" s="1895"/>
      <c r="B857" s="1895"/>
      <c r="C857" s="1895"/>
      <c r="D857" s="1895"/>
      <c r="E857" s="1895"/>
      <c r="F857" s="1895"/>
      <c r="G857" s="1895"/>
      <c r="H857" s="1895"/>
      <c r="I857" s="1895"/>
      <c r="J857" s="1895"/>
      <c r="K857" s="1895"/>
      <c r="L857" s="1895"/>
      <c r="M857" s="1895"/>
      <c r="N857" s="1895"/>
      <c r="O857" s="1895"/>
      <c r="P857" s="1895"/>
      <c r="Q857" s="1895"/>
      <c r="R857" s="1895"/>
      <c r="S857" s="1895"/>
      <c r="T857" s="1895"/>
      <c r="U857" s="1895"/>
      <c r="V857" s="1895"/>
      <c r="W857" s="1895"/>
      <c r="X857" s="1895"/>
      <c r="Y857" s="1895"/>
      <c r="Z857" s="1895"/>
      <c r="AA857" s="1895"/>
    </row>
    <row r="858" spans="1:27" ht="15.75" customHeight="1">
      <c r="A858" s="1895"/>
      <c r="B858" s="1895"/>
      <c r="C858" s="1895"/>
      <c r="D858" s="1895"/>
      <c r="E858" s="1895"/>
      <c r="F858" s="1895"/>
      <c r="G858" s="1895"/>
      <c r="H858" s="1895"/>
      <c r="I858" s="1895"/>
      <c r="J858" s="1895"/>
      <c r="K858" s="1895"/>
      <c r="L858" s="1895"/>
      <c r="M858" s="1895"/>
      <c r="N858" s="1895"/>
      <c r="O858" s="1895"/>
      <c r="P858" s="1895"/>
      <c r="Q858" s="1895"/>
      <c r="R858" s="1895"/>
      <c r="S858" s="1895"/>
      <c r="T858" s="1895"/>
      <c r="U858" s="1895"/>
      <c r="V858" s="1895"/>
      <c r="W858" s="1895"/>
      <c r="X858" s="1895"/>
      <c r="Y858" s="1895"/>
      <c r="Z858" s="1895"/>
      <c r="AA858" s="1895"/>
    </row>
    <row r="859" spans="1:27" ht="15.75" customHeight="1">
      <c r="A859" s="1895"/>
      <c r="B859" s="1895"/>
      <c r="C859" s="1895"/>
      <c r="D859" s="1895"/>
      <c r="E859" s="1895"/>
      <c r="F859" s="1895"/>
      <c r="G859" s="1895"/>
      <c r="H859" s="1895"/>
      <c r="I859" s="1895"/>
      <c r="J859" s="1895"/>
      <c r="K859" s="1895"/>
      <c r="L859" s="1895"/>
      <c r="M859" s="1895"/>
      <c r="N859" s="1895"/>
      <c r="O859" s="1895"/>
      <c r="P859" s="1895"/>
      <c r="Q859" s="1895"/>
      <c r="R859" s="1895"/>
      <c r="S859" s="1895"/>
      <c r="T859" s="1895"/>
      <c r="U859" s="1895"/>
      <c r="V859" s="1895"/>
      <c r="W859" s="1895"/>
      <c r="X859" s="1895"/>
      <c r="Y859" s="1895"/>
      <c r="Z859" s="1895"/>
      <c r="AA859" s="1895"/>
    </row>
    <row r="860" spans="1:27" ht="15.75" customHeight="1">
      <c r="A860" s="1895"/>
      <c r="B860" s="1895"/>
      <c r="C860" s="1895"/>
      <c r="D860" s="1895"/>
      <c r="E860" s="1895"/>
      <c r="F860" s="1895"/>
      <c r="G860" s="1895"/>
      <c r="H860" s="1895"/>
      <c r="I860" s="1895"/>
      <c r="J860" s="1895"/>
      <c r="K860" s="1895"/>
      <c r="L860" s="1895"/>
      <c r="M860" s="1895"/>
      <c r="N860" s="1895"/>
      <c r="O860" s="1895"/>
      <c r="P860" s="1895"/>
      <c r="Q860" s="1895"/>
      <c r="R860" s="1895"/>
      <c r="S860" s="1895"/>
      <c r="T860" s="1895"/>
      <c r="U860" s="1895"/>
      <c r="V860" s="1895"/>
      <c r="W860" s="1895"/>
      <c r="X860" s="1895"/>
      <c r="Y860" s="1895"/>
      <c r="Z860" s="1895"/>
      <c r="AA860" s="1895"/>
    </row>
    <row r="861" spans="1:27" ht="15.75" customHeight="1">
      <c r="A861" s="1895"/>
      <c r="B861" s="1895"/>
      <c r="C861" s="1895"/>
      <c r="D861" s="1895"/>
      <c r="E861" s="1895"/>
      <c r="F861" s="1895"/>
      <c r="G861" s="1895"/>
      <c r="H861" s="1895"/>
      <c r="I861" s="1895"/>
      <c r="J861" s="1895"/>
      <c r="K861" s="1895"/>
      <c r="L861" s="1895"/>
      <c r="M861" s="1895"/>
      <c r="N861" s="1895"/>
      <c r="O861" s="1895"/>
      <c r="P861" s="1895"/>
      <c r="Q861" s="1895"/>
      <c r="R861" s="1895"/>
      <c r="S861" s="1895"/>
      <c r="T861" s="1895"/>
      <c r="U861" s="1895"/>
      <c r="V861" s="1895"/>
      <c r="W861" s="1895"/>
      <c r="X861" s="1895"/>
      <c r="Y861" s="1895"/>
      <c r="Z861" s="1895"/>
      <c r="AA861" s="1895"/>
    </row>
    <row r="862" spans="1:27" ht="15.75" customHeight="1">
      <c r="A862" s="1895"/>
      <c r="B862" s="1895"/>
      <c r="C862" s="1895"/>
      <c r="D862" s="1895"/>
      <c r="E862" s="1895"/>
      <c r="F862" s="1895"/>
      <c r="G862" s="1895"/>
      <c r="H862" s="1895"/>
      <c r="I862" s="1895"/>
      <c r="J862" s="1895"/>
      <c r="K862" s="1895"/>
      <c r="L862" s="1895"/>
      <c r="M862" s="1895"/>
      <c r="N862" s="1895"/>
      <c r="O862" s="1895"/>
      <c r="P862" s="1895"/>
      <c r="Q862" s="1895"/>
      <c r="R862" s="1895"/>
      <c r="S862" s="1895"/>
      <c r="T862" s="1895"/>
      <c r="U862" s="1895"/>
      <c r="V862" s="1895"/>
      <c r="W862" s="1895"/>
      <c r="X862" s="1895"/>
      <c r="Y862" s="1895"/>
      <c r="Z862" s="1895"/>
      <c r="AA862" s="1895"/>
    </row>
    <row r="863" spans="1:27" ht="15.75" customHeight="1">
      <c r="A863" s="1895"/>
      <c r="B863" s="1895"/>
      <c r="C863" s="1895"/>
      <c r="D863" s="1895"/>
      <c r="E863" s="1895"/>
      <c r="F863" s="1895"/>
      <c r="G863" s="1895"/>
      <c r="H863" s="1895"/>
      <c r="I863" s="1895"/>
      <c r="J863" s="1895"/>
      <c r="K863" s="1895"/>
      <c r="L863" s="1895"/>
      <c r="M863" s="1895"/>
      <c r="N863" s="1895"/>
      <c r="O863" s="1895"/>
      <c r="P863" s="1895"/>
      <c r="Q863" s="1895"/>
      <c r="R863" s="1895"/>
      <c r="S863" s="1895"/>
      <c r="T863" s="1895"/>
      <c r="U863" s="1895"/>
      <c r="V863" s="1895"/>
      <c r="W863" s="1895"/>
      <c r="X863" s="1895"/>
      <c r="Y863" s="1895"/>
      <c r="Z863" s="1895"/>
      <c r="AA863" s="1895"/>
    </row>
    <row r="864" spans="1:27" ht="15.75" customHeight="1">
      <c r="A864" s="1895"/>
      <c r="B864" s="1895"/>
      <c r="C864" s="1895"/>
      <c r="D864" s="1895"/>
      <c r="E864" s="1895"/>
      <c r="F864" s="1895"/>
      <c r="G864" s="1895"/>
      <c r="H864" s="1895"/>
      <c r="I864" s="1895"/>
      <c r="J864" s="1895"/>
      <c r="K864" s="1895"/>
      <c r="L864" s="1895"/>
      <c r="M864" s="1895"/>
      <c r="N864" s="1895"/>
      <c r="O864" s="1895"/>
      <c r="P864" s="1895"/>
      <c r="Q864" s="1895"/>
      <c r="R864" s="1895"/>
      <c r="S864" s="1895"/>
      <c r="T864" s="1895"/>
      <c r="U864" s="1895"/>
      <c r="V864" s="1895"/>
      <c r="W864" s="1895"/>
      <c r="X864" s="1895"/>
      <c r="Y864" s="1895"/>
      <c r="Z864" s="1895"/>
      <c r="AA864" s="1895"/>
    </row>
    <row r="865" spans="1:27" ht="15.75" customHeight="1">
      <c r="A865" s="1895"/>
      <c r="B865" s="1895"/>
      <c r="C865" s="1895"/>
      <c r="D865" s="1895"/>
      <c r="E865" s="1895"/>
      <c r="F865" s="1895"/>
      <c r="G865" s="1895"/>
      <c r="H865" s="1895"/>
      <c r="I865" s="1895"/>
      <c r="J865" s="1895"/>
      <c r="K865" s="1895"/>
      <c r="L865" s="1895"/>
      <c r="M865" s="1895"/>
      <c r="N865" s="1895"/>
      <c r="O865" s="1895"/>
      <c r="P865" s="1895"/>
      <c r="Q865" s="1895"/>
      <c r="R865" s="1895"/>
      <c r="S865" s="1895"/>
      <c r="T865" s="1895"/>
      <c r="U865" s="1895"/>
      <c r="V865" s="1895"/>
      <c r="W865" s="1895"/>
      <c r="X865" s="1895"/>
      <c r="Y865" s="1895"/>
      <c r="Z865" s="1895"/>
      <c r="AA865" s="1895"/>
    </row>
    <row r="866" spans="1:27" ht="15.75" customHeight="1">
      <c r="A866" s="1895"/>
      <c r="B866" s="1895"/>
      <c r="C866" s="1895"/>
      <c r="D866" s="1895"/>
      <c r="E866" s="1895"/>
      <c r="F866" s="1895"/>
      <c r="G866" s="1895"/>
      <c r="H866" s="1895"/>
      <c r="I866" s="1895"/>
      <c r="J866" s="1895"/>
      <c r="K866" s="1895"/>
      <c r="L866" s="1895"/>
      <c r="M866" s="1895"/>
      <c r="N866" s="1895"/>
      <c r="O866" s="1895"/>
      <c r="P866" s="1895"/>
      <c r="Q866" s="1895"/>
      <c r="R866" s="1895"/>
      <c r="S866" s="1895"/>
      <c r="T866" s="1895"/>
      <c r="U866" s="1895"/>
      <c r="V866" s="1895"/>
      <c r="W866" s="1895"/>
      <c r="X866" s="1895"/>
      <c r="Y866" s="1895"/>
      <c r="Z866" s="1895"/>
      <c r="AA866" s="1895"/>
    </row>
    <row r="867" spans="1:27" ht="15.75" customHeight="1">
      <c r="A867" s="1895"/>
      <c r="B867" s="1895"/>
      <c r="C867" s="1895"/>
      <c r="D867" s="1895"/>
      <c r="E867" s="1895"/>
      <c r="F867" s="1895"/>
      <c r="G867" s="1895"/>
      <c r="H867" s="1895"/>
      <c r="I867" s="1895"/>
      <c r="J867" s="1895"/>
      <c r="K867" s="1895"/>
      <c r="L867" s="1895"/>
      <c r="M867" s="1895"/>
      <c r="N867" s="1895"/>
      <c r="O867" s="1895"/>
      <c r="P867" s="1895"/>
      <c r="Q867" s="1895"/>
      <c r="R867" s="1895"/>
      <c r="S867" s="1895"/>
      <c r="T867" s="1895"/>
      <c r="U867" s="1895"/>
      <c r="V867" s="1895"/>
      <c r="W867" s="1895"/>
      <c r="X867" s="1895"/>
      <c r="Y867" s="1895"/>
      <c r="Z867" s="1895"/>
      <c r="AA867" s="1895"/>
    </row>
    <row r="868" spans="1:27" ht="15.75" customHeight="1">
      <c r="A868" s="1895"/>
      <c r="B868" s="1895"/>
      <c r="C868" s="1895"/>
      <c r="D868" s="1895"/>
      <c r="E868" s="1895"/>
      <c r="F868" s="1895"/>
      <c r="G868" s="1895"/>
      <c r="H868" s="1895"/>
      <c r="I868" s="1895"/>
      <c r="J868" s="1895"/>
      <c r="K868" s="1895"/>
      <c r="L868" s="1895"/>
      <c r="M868" s="1895"/>
      <c r="N868" s="1895"/>
      <c r="O868" s="1895"/>
      <c r="P868" s="1895"/>
      <c r="Q868" s="1895"/>
      <c r="R868" s="1895"/>
      <c r="S868" s="1895"/>
      <c r="T868" s="1895"/>
      <c r="U868" s="1895"/>
      <c r="V868" s="1895"/>
      <c r="W868" s="1895"/>
      <c r="X868" s="1895"/>
      <c r="Y868" s="1895"/>
      <c r="Z868" s="1895"/>
      <c r="AA868" s="1895"/>
    </row>
    <row r="869" spans="1:27" ht="15.75" customHeight="1">
      <c r="A869" s="1895"/>
      <c r="B869" s="1895"/>
      <c r="C869" s="1895"/>
      <c r="D869" s="1895"/>
      <c r="E869" s="1895"/>
      <c r="F869" s="1895"/>
      <c r="G869" s="1895"/>
      <c r="H869" s="1895"/>
      <c r="I869" s="1895"/>
      <c r="J869" s="1895"/>
      <c r="K869" s="1895"/>
      <c r="L869" s="1895"/>
      <c r="M869" s="1895"/>
      <c r="N869" s="1895"/>
      <c r="O869" s="1895"/>
      <c r="P869" s="1895"/>
      <c r="Q869" s="1895"/>
      <c r="R869" s="1895"/>
      <c r="S869" s="1895"/>
      <c r="T869" s="1895"/>
      <c r="U869" s="1895"/>
      <c r="V869" s="1895"/>
      <c r="W869" s="1895"/>
      <c r="X869" s="1895"/>
      <c r="Y869" s="1895"/>
      <c r="Z869" s="1895"/>
      <c r="AA869" s="1895"/>
    </row>
    <row r="870" spans="1:27" ht="15.75" customHeight="1">
      <c r="A870" s="1895"/>
      <c r="B870" s="1895"/>
      <c r="C870" s="1895"/>
      <c r="D870" s="1895"/>
      <c r="E870" s="1895"/>
      <c r="F870" s="1895"/>
      <c r="G870" s="1895"/>
      <c r="H870" s="1895"/>
      <c r="I870" s="1895"/>
      <c r="J870" s="1895"/>
      <c r="K870" s="1895"/>
      <c r="L870" s="1895"/>
      <c r="M870" s="1895"/>
      <c r="N870" s="1895"/>
      <c r="O870" s="1895"/>
      <c r="P870" s="1895"/>
      <c r="Q870" s="1895"/>
      <c r="R870" s="1895"/>
      <c r="S870" s="1895"/>
      <c r="T870" s="1895"/>
      <c r="U870" s="1895"/>
      <c r="V870" s="1895"/>
      <c r="W870" s="1895"/>
      <c r="X870" s="1895"/>
      <c r="Y870" s="1895"/>
      <c r="Z870" s="1895"/>
      <c r="AA870" s="1895"/>
    </row>
    <row r="871" spans="1:27" ht="15.75" customHeight="1">
      <c r="A871" s="1895"/>
      <c r="B871" s="1895"/>
      <c r="C871" s="1895"/>
      <c r="D871" s="1895"/>
      <c r="E871" s="1895"/>
      <c r="F871" s="1895"/>
      <c r="G871" s="1895"/>
      <c r="H871" s="1895"/>
      <c r="I871" s="1895"/>
      <c r="J871" s="1895"/>
      <c r="K871" s="1895"/>
      <c r="L871" s="1895"/>
      <c r="M871" s="1895"/>
      <c r="N871" s="1895"/>
      <c r="O871" s="1895"/>
      <c r="P871" s="1895"/>
      <c r="Q871" s="1895"/>
      <c r="R871" s="1895"/>
      <c r="S871" s="1895"/>
      <c r="T871" s="1895"/>
      <c r="U871" s="1895"/>
      <c r="V871" s="1895"/>
      <c r="W871" s="1895"/>
      <c r="X871" s="1895"/>
      <c r="Y871" s="1895"/>
      <c r="Z871" s="1895"/>
      <c r="AA871" s="1895"/>
    </row>
    <row r="872" spans="1:27" ht="15.75" customHeight="1">
      <c r="A872" s="1895"/>
      <c r="B872" s="1895"/>
      <c r="C872" s="1895"/>
      <c r="D872" s="1895"/>
      <c r="E872" s="1895"/>
      <c r="F872" s="1895"/>
      <c r="G872" s="1895"/>
      <c r="H872" s="1895"/>
      <c r="I872" s="1895"/>
      <c r="J872" s="1895"/>
      <c r="K872" s="1895"/>
      <c r="L872" s="1895"/>
      <c r="M872" s="1895"/>
      <c r="N872" s="1895"/>
      <c r="O872" s="1895"/>
      <c r="P872" s="1895"/>
      <c r="Q872" s="1895"/>
      <c r="R872" s="1895"/>
      <c r="S872" s="1895"/>
      <c r="T872" s="1895"/>
      <c r="U872" s="1895"/>
      <c r="V872" s="1895"/>
      <c r="W872" s="1895"/>
      <c r="X872" s="1895"/>
      <c r="Y872" s="1895"/>
      <c r="Z872" s="1895"/>
      <c r="AA872" s="1895"/>
    </row>
    <row r="873" spans="1:27" ht="15.75" customHeight="1">
      <c r="A873" s="1895"/>
      <c r="B873" s="1895"/>
      <c r="C873" s="1895"/>
      <c r="D873" s="1895"/>
      <c r="E873" s="1895"/>
      <c r="F873" s="1895"/>
      <c r="G873" s="1895"/>
      <c r="H873" s="1895"/>
      <c r="I873" s="1895"/>
      <c r="J873" s="1895"/>
      <c r="K873" s="1895"/>
      <c r="L873" s="1895"/>
      <c r="M873" s="1895"/>
      <c r="N873" s="1895"/>
      <c r="O873" s="1895"/>
      <c r="P873" s="1895"/>
      <c r="Q873" s="1895"/>
      <c r="R873" s="1895"/>
      <c r="S873" s="1895"/>
      <c r="T873" s="1895"/>
      <c r="U873" s="1895"/>
      <c r="V873" s="1895"/>
      <c r="W873" s="1895"/>
      <c r="X873" s="1895"/>
      <c r="Y873" s="1895"/>
      <c r="Z873" s="1895"/>
      <c r="AA873" s="1895"/>
    </row>
    <row r="874" spans="1:27" ht="15.75" customHeight="1">
      <c r="A874" s="1895"/>
      <c r="B874" s="1895"/>
      <c r="C874" s="1895"/>
      <c r="D874" s="1895"/>
      <c r="E874" s="1895"/>
      <c r="F874" s="1895"/>
      <c r="G874" s="1895"/>
      <c r="H874" s="1895"/>
      <c r="I874" s="1895"/>
      <c r="J874" s="1895"/>
      <c r="K874" s="1895"/>
      <c r="L874" s="1895"/>
      <c r="M874" s="1895"/>
      <c r="N874" s="1895"/>
      <c r="O874" s="1895"/>
      <c r="P874" s="1895"/>
      <c r="Q874" s="1895"/>
      <c r="R874" s="1895"/>
      <c r="S874" s="1895"/>
      <c r="T874" s="1895"/>
      <c r="U874" s="1895"/>
      <c r="V874" s="1895"/>
      <c r="W874" s="1895"/>
      <c r="X874" s="1895"/>
      <c r="Y874" s="1895"/>
      <c r="Z874" s="1895"/>
      <c r="AA874" s="1895"/>
    </row>
    <row r="875" spans="1:27" ht="15.75" customHeight="1">
      <c r="A875" s="1895"/>
      <c r="B875" s="1895"/>
      <c r="C875" s="1895"/>
      <c r="D875" s="1895"/>
      <c r="E875" s="1895"/>
      <c r="F875" s="1895"/>
      <c r="G875" s="1895"/>
      <c r="H875" s="1895"/>
      <c r="I875" s="1895"/>
      <c r="J875" s="1895"/>
      <c r="K875" s="1895"/>
      <c r="L875" s="1895"/>
      <c r="M875" s="1895"/>
      <c r="N875" s="1895"/>
      <c r="O875" s="1895"/>
      <c r="P875" s="1895"/>
      <c r="Q875" s="1895"/>
      <c r="R875" s="1895"/>
      <c r="S875" s="1895"/>
      <c r="T875" s="1895"/>
      <c r="U875" s="1895"/>
      <c r="V875" s="1895"/>
      <c r="W875" s="1895"/>
      <c r="X875" s="1895"/>
      <c r="Y875" s="1895"/>
      <c r="Z875" s="1895"/>
      <c r="AA875" s="1895"/>
    </row>
    <row r="876" spans="1:27" ht="15.75" customHeight="1">
      <c r="A876" s="1895"/>
      <c r="B876" s="1895"/>
      <c r="C876" s="1895"/>
      <c r="D876" s="1895"/>
      <c r="E876" s="1895"/>
      <c r="F876" s="1895"/>
      <c r="G876" s="1895"/>
      <c r="H876" s="1895"/>
      <c r="I876" s="1895"/>
      <c r="J876" s="1895"/>
      <c r="K876" s="1895"/>
      <c r="L876" s="1895"/>
      <c r="M876" s="1895"/>
      <c r="N876" s="1895"/>
      <c r="O876" s="1895"/>
      <c r="P876" s="1895"/>
      <c r="Q876" s="1895"/>
      <c r="R876" s="1895"/>
      <c r="S876" s="1895"/>
      <c r="T876" s="1895"/>
      <c r="U876" s="1895"/>
      <c r="V876" s="1895"/>
      <c r="W876" s="1895"/>
      <c r="X876" s="1895"/>
      <c r="Y876" s="1895"/>
      <c r="Z876" s="1895"/>
      <c r="AA876" s="1895"/>
    </row>
    <row r="877" spans="1:27" ht="15.75" customHeight="1">
      <c r="A877" s="1895"/>
      <c r="B877" s="1895"/>
      <c r="C877" s="1895"/>
      <c r="D877" s="1895"/>
      <c r="E877" s="1895"/>
      <c r="F877" s="1895"/>
      <c r="G877" s="1895"/>
      <c r="H877" s="1895"/>
      <c r="I877" s="1895"/>
      <c r="J877" s="1895"/>
      <c r="K877" s="1895"/>
      <c r="L877" s="1895"/>
      <c r="M877" s="1895"/>
      <c r="N877" s="1895"/>
      <c r="O877" s="1895"/>
      <c r="P877" s="1895"/>
      <c r="Q877" s="1895"/>
      <c r="R877" s="1895"/>
      <c r="S877" s="1895"/>
      <c r="T877" s="1895"/>
      <c r="U877" s="1895"/>
      <c r="V877" s="1895"/>
      <c r="W877" s="1895"/>
      <c r="X877" s="1895"/>
      <c r="Y877" s="1895"/>
      <c r="Z877" s="1895"/>
      <c r="AA877" s="1895"/>
    </row>
    <row r="878" spans="1:27" ht="15.75" customHeight="1">
      <c r="A878" s="1895"/>
      <c r="B878" s="1895"/>
      <c r="C878" s="1895"/>
      <c r="D878" s="1895"/>
      <c r="E878" s="1895"/>
      <c r="F878" s="1895"/>
      <c r="G878" s="1895"/>
      <c r="H878" s="1895"/>
      <c r="I878" s="1895"/>
      <c r="J878" s="1895"/>
      <c r="K878" s="1895"/>
      <c r="L878" s="1895"/>
      <c r="M878" s="1895"/>
      <c r="N878" s="1895"/>
      <c r="O878" s="1895"/>
      <c r="P878" s="1895"/>
      <c r="Q878" s="1895"/>
      <c r="R878" s="1895"/>
      <c r="S878" s="1895"/>
      <c r="T878" s="1895"/>
      <c r="U878" s="1895"/>
      <c r="V878" s="1895"/>
      <c r="W878" s="1895"/>
      <c r="X878" s="1895"/>
      <c r="Y878" s="1895"/>
      <c r="Z878" s="1895"/>
      <c r="AA878" s="1895"/>
    </row>
    <row r="879" spans="1:27" ht="15.75" customHeight="1">
      <c r="A879" s="1895"/>
      <c r="B879" s="1895"/>
      <c r="C879" s="1895"/>
      <c r="D879" s="1895"/>
      <c r="E879" s="1895"/>
      <c r="F879" s="1895"/>
      <c r="G879" s="1895"/>
      <c r="H879" s="1895"/>
      <c r="I879" s="1895"/>
      <c r="J879" s="1895"/>
      <c r="K879" s="1895"/>
      <c r="L879" s="1895"/>
      <c r="M879" s="1895"/>
      <c r="N879" s="1895"/>
      <c r="O879" s="1895"/>
      <c r="P879" s="1895"/>
      <c r="Q879" s="1895"/>
      <c r="R879" s="1895"/>
      <c r="S879" s="1895"/>
      <c r="T879" s="1895"/>
      <c r="U879" s="1895"/>
      <c r="V879" s="1895"/>
      <c r="W879" s="1895"/>
      <c r="X879" s="1895"/>
      <c r="Y879" s="1895"/>
      <c r="Z879" s="1895"/>
      <c r="AA879" s="1895"/>
    </row>
    <row r="880" spans="1:27" ht="15.75" customHeight="1">
      <c r="A880" s="1895"/>
      <c r="B880" s="1895"/>
      <c r="C880" s="1895"/>
      <c r="D880" s="1895"/>
      <c r="E880" s="1895"/>
      <c r="F880" s="1895"/>
      <c r="G880" s="1895"/>
      <c r="H880" s="1895"/>
      <c r="I880" s="1895"/>
      <c r="J880" s="1895"/>
      <c r="K880" s="1895"/>
      <c r="L880" s="1895"/>
      <c r="M880" s="1895"/>
      <c r="N880" s="1895"/>
      <c r="O880" s="1895"/>
      <c r="P880" s="1895"/>
      <c r="Q880" s="1895"/>
      <c r="R880" s="1895"/>
      <c r="S880" s="1895"/>
      <c r="T880" s="1895"/>
      <c r="U880" s="1895"/>
      <c r="V880" s="1895"/>
      <c r="W880" s="1895"/>
      <c r="X880" s="1895"/>
      <c r="Y880" s="1895"/>
      <c r="Z880" s="1895"/>
      <c r="AA880" s="1895"/>
    </row>
    <row r="881" spans="1:27" ht="15.75" customHeight="1">
      <c r="A881" s="1895"/>
      <c r="B881" s="1895"/>
      <c r="C881" s="1895"/>
      <c r="D881" s="1895"/>
      <c r="E881" s="1895"/>
      <c r="F881" s="1895"/>
      <c r="G881" s="1895"/>
      <c r="H881" s="1895"/>
      <c r="I881" s="1895"/>
      <c r="J881" s="1895"/>
      <c r="K881" s="1895"/>
      <c r="L881" s="1895"/>
      <c r="M881" s="1895"/>
      <c r="N881" s="1895"/>
      <c r="O881" s="1895"/>
      <c r="P881" s="1895"/>
      <c r="Q881" s="1895"/>
      <c r="R881" s="1895"/>
      <c r="S881" s="1895"/>
      <c r="T881" s="1895"/>
      <c r="U881" s="1895"/>
      <c r="V881" s="1895"/>
      <c r="W881" s="1895"/>
      <c r="X881" s="1895"/>
      <c r="Y881" s="1895"/>
      <c r="Z881" s="1895"/>
      <c r="AA881" s="1895"/>
    </row>
    <row r="882" spans="1:27" ht="15.75" customHeight="1">
      <c r="A882" s="1895"/>
      <c r="B882" s="1895"/>
      <c r="C882" s="1895"/>
      <c r="D882" s="1895"/>
      <c r="E882" s="1895"/>
      <c r="F882" s="1895"/>
      <c r="G882" s="1895"/>
      <c r="H882" s="1895"/>
      <c r="I882" s="1895"/>
      <c r="J882" s="1895"/>
      <c r="K882" s="1895"/>
      <c r="L882" s="1895"/>
      <c r="M882" s="1895"/>
      <c r="N882" s="1895"/>
      <c r="O882" s="1895"/>
      <c r="P882" s="1895"/>
      <c r="Q882" s="1895"/>
      <c r="R882" s="1895"/>
      <c r="S882" s="1895"/>
      <c r="T882" s="1895"/>
      <c r="U882" s="1895"/>
      <c r="V882" s="1895"/>
      <c r="W882" s="1895"/>
      <c r="X882" s="1895"/>
      <c r="Y882" s="1895"/>
      <c r="Z882" s="1895"/>
      <c r="AA882" s="1895"/>
    </row>
    <row r="883" spans="1:27" ht="15.75" customHeight="1">
      <c r="A883" s="1895"/>
      <c r="B883" s="1895"/>
      <c r="C883" s="1895"/>
      <c r="D883" s="1895"/>
      <c r="E883" s="1895"/>
      <c r="F883" s="1895"/>
      <c r="G883" s="1895"/>
      <c r="H883" s="1895"/>
      <c r="I883" s="1895"/>
      <c r="J883" s="1895"/>
      <c r="K883" s="1895"/>
      <c r="L883" s="1895"/>
      <c r="M883" s="1895"/>
      <c r="N883" s="1895"/>
      <c r="O883" s="1895"/>
      <c r="P883" s="1895"/>
      <c r="Q883" s="1895"/>
      <c r="R883" s="1895"/>
      <c r="S883" s="1895"/>
      <c r="T883" s="1895"/>
      <c r="U883" s="1895"/>
      <c r="V883" s="1895"/>
      <c r="W883" s="1895"/>
      <c r="X883" s="1895"/>
      <c r="Y883" s="1895"/>
      <c r="Z883" s="1895"/>
      <c r="AA883" s="1895"/>
    </row>
    <row r="884" spans="1:27" ht="15.75" customHeight="1">
      <c r="A884" s="1895"/>
      <c r="B884" s="1895"/>
      <c r="C884" s="1895"/>
      <c r="D884" s="1895"/>
      <c r="E884" s="1895"/>
      <c r="F884" s="1895"/>
      <c r="G884" s="1895"/>
      <c r="H884" s="1895"/>
      <c r="I884" s="1895"/>
      <c r="J884" s="1895"/>
      <c r="K884" s="1895"/>
      <c r="L884" s="1895"/>
      <c r="M884" s="1895"/>
      <c r="N884" s="1895"/>
      <c r="O884" s="1895"/>
      <c r="P884" s="1895"/>
      <c r="Q884" s="1895"/>
      <c r="R884" s="1895"/>
      <c r="S884" s="1895"/>
      <c r="T884" s="1895"/>
      <c r="U884" s="1895"/>
      <c r="V884" s="1895"/>
      <c r="W884" s="1895"/>
      <c r="X884" s="1895"/>
      <c r="Y884" s="1895"/>
      <c r="Z884" s="1895"/>
      <c r="AA884" s="1895"/>
    </row>
    <row r="885" spans="1:27" ht="15.75" customHeight="1">
      <c r="A885" s="1895"/>
      <c r="B885" s="1895"/>
      <c r="C885" s="1895"/>
      <c r="D885" s="1895"/>
      <c r="E885" s="1895"/>
      <c r="F885" s="1895"/>
      <c r="G885" s="1895"/>
      <c r="H885" s="1895"/>
      <c r="I885" s="1895"/>
      <c r="J885" s="1895"/>
      <c r="K885" s="1895"/>
      <c r="L885" s="1895"/>
      <c r="M885" s="1895"/>
      <c r="N885" s="1895"/>
      <c r="O885" s="1895"/>
      <c r="P885" s="1895"/>
      <c r="Q885" s="1895"/>
      <c r="R885" s="1895"/>
      <c r="S885" s="1895"/>
      <c r="T885" s="1895"/>
      <c r="U885" s="1895"/>
      <c r="V885" s="1895"/>
      <c r="W885" s="1895"/>
      <c r="X885" s="1895"/>
      <c r="Y885" s="1895"/>
      <c r="Z885" s="1895"/>
      <c r="AA885" s="1895"/>
    </row>
    <row r="886" spans="1:27" ht="15.75" customHeight="1">
      <c r="A886" s="1895"/>
      <c r="B886" s="1895"/>
      <c r="C886" s="1895"/>
      <c r="D886" s="1895"/>
      <c r="E886" s="1895"/>
      <c r="F886" s="1895"/>
      <c r="G886" s="1895"/>
      <c r="H886" s="1895"/>
      <c r="I886" s="1895"/>
      <c r="J886" s="1895"/>
      <c r="K886" s="1895"/>
      <c r="L886" s="1895"/>
      <c r="M886" s="1895"/>
      <c r="N886" s="1895"/>
      <c r="O886" s="1895"/>
      <c r="P886" s="1895"/>
      <c r="Q886" s="1895"/>
      <c r="R886" s="1895"/>
      <c r="S886" s="1895"/>
      <c r="T886" s="1895"/>
      <c r="U886" s="1895"/>
      <c r="V886" s="1895"/>
      <c r="W886" s="1895"/>
      <c r="X886" s="1895"/>
      <c r="Y886" s="1895"/>
      <c r="Z886" s="1895"/>
      <c r="AA886" s="1895"/>
    </row>
    <row r="887" spans="1:27" ht="15.75" customHeight="1">
      <c r="A887" s="1895"/>
      <c r="B887" s="1895"/>
      <c r="C887" s="1895"/>
      <c r="D887" s="1895"/>
      <c r="E887" s="1895"/>
      <c r="F887" s="1895"/>
      <c r="G887" s="1895"/>
      <c r="H887" s="1895"/>
      <c r="I887" s="1895"/>
      <c r="J887" s="1895"/>
      <c r="K887" s="1895"/>
      <c r="L887" s="1895"/>
      <c r="M887" s="1895"/>
      <c r="N887" s="1895"/>
      <c r="O887" s="1895"/>
      <c r="P887" s="1895"/>
      <c r="Q887" s="1895"/>
      <c r="R887" s="1895"/>
      <c r="S887" s="1895"/>
      <c r="T887" s="1895"/>
      <c r="U887" s="1895"/>
      <c r="V887" s="1895"/>
      <c r="W887" s="1895"/>
      <c r="X887" s="1895"/>
      <c r="Y887" s="1895"/>
      <c r="Z887" s="1895"/>
      <c r="AA887" s="1895"/>
    </row>
    <row r="888" spans="1:27" ht="15.75" customHeight="1">
      <c r="A888" s="1895"/>
      <c r="B888" s="1895"/>
      <c r="C888" s="1895"/>
      <c r="D888" s="1895"/>
      <c r="E888" s="1895"/>
      <c r="F888" s="1895"/>
      <c r="G888" s="1895"/>
      <c r="H888" s="1895"/>
      <c r="I888" s="1895"/>
      <c r="J888" s="1895"/>
      <c r="K888" s="1895"/>
      <c r="L888" s="1895"/>
      <c r="M888" s="1895"/>
      <c r="N888" s="1895"/>
      <c r="O888" s="1895"/>
      <c r="P888" s="1895"/>
      <c r="Q888" s="1895"/>
      <c r="R888" s="1895"/>
      <c r="S888" s="1895"/>
      <c r="T888" s="1895"/>
      <c r="U888" s="1895"/>
      <c r="V888" s="1895"/>
      <c r="W888" s="1895"/>
      <c r="X888" s="1895"/>
      <c r="Y888" s="1895"/>
      <c r="Z888" s="1895"/>
      <c r="AA888" s="1895"/>
    </row>
    <row r="889" spans="1:27" ht="15.75" customHeight="1">
      <c r="A889" s="1895"/>
      <c r="B889" s="1895"/>
      <c r="C889" s="1895"/>
      <c r="D889" s="1895"/>
      <c r="E889" s="1895"/>
      <c r="F889" s="1895"/>
      <c r="G889" s="1895"/>
      <c r="H889" s="1895"/>
      <c r="I889" s="1895"/>
      <c r="J889" s="1895"/>
      <c r="K889" s="1895"/>
      <c r="L889" s="1895"/>
      <c r="M889" s="1895"/>
      <c r="N889" s="1895"/>
      <c r="O889" s="1895"/>
      <c r="P889" s="1895"/>
      <c r="Q889" s="1895"/>
      <c r="R889" s="1895"/>
      <c r="S889" s="1895"/>
      <c r="T889" s="1895"/>
      <c r="U889" s="1895"/>
      <c r="V889" s="1895"/>
      <c r="W889" s="1895"/>
      <c r="X889" s="1895"/>
      <c r="Y889" s="1895"/>
      <c r="Z889" s="1895"/>
      <c r="AA889" s="1895"/>
    </row>
    <row r="890" spans="1:27" ht="15.75" customHeight="1">
      <c r="A890" s="1895"/>
      <c r="B890" s="1895"/>
      <c r="C890" s="1895"/>
      <c r="D890" s="1895"/>
      <c r="E890" s="1895"/>
      <c r="F890" s="1895"/>
      <c r="G890" s="1895"/>
      <c r="H890" s="1895"/>
      <c r="I890" s="1895"/>
      <c r="J890" s="1895"/>
      <c r="K890" s="1895"/>
      <c r="L890" s="1895"/>
      <c r="M890" s="1895"/>
      <c r="N890" s="1895"/>
      <c r="O890" s="1895"/>
      <c r="P890" s="1895"/>
      <c r="Q890" s="1895"/>
      <c r="R890" s="1895"/>
      <c r="S890" s="1895"/>
      <c r="T890" s="1895"/>
      <c r="U890" s="1895"/>
      <c r="V890" s="1895"/>
      <c r="W890" s="1895"/>
      <c r="X890" s="1895"/>
      <c r="Y890" s="1895"/>
      <c r="Z890" s="1895"/>
      <c r="AA890" s="1895"/>
    </row>
    <row r="891" spans="1:27" ht="15.75" customHeight="1">
      <c r="A891" s="1895"/>
      <c r="B891" s="1895"/>
      <c r="C891" s="1895"/>
      <c r="D891" s="1895"/>
      <c r="E891" s="1895"/>
      <c r="F891" s="1895"/>
      <c r="G891" s="1895"/>
      <c r="H891" s="1895"/>
      <c r="I891" s="1895"/>
      <c r="J891" s="1895"/>
      <c r="K891" s="1895"/>
      <c r="L891" s="1895"/>
      <c r="M891" s="1895"/>
      <c r="N891" s="1895"/>
      <c r="O891" s="1895"/>
      <c r="P891" s="1895"/>
      <c r="Q891" s="1895"/>
      <c r="R891" s="1895"/>
      <c r="S891" s="1895"/>
      <c r="T891" s="1895"/>
      <c r="U891" s="1895"/>
      <c r="V891" s="1895"/>
      <c r="W891" s="1895"/>
      <c r="X891" s="1895"/>
      <c r="Y891" s="1895"/>
      <c r="Z891" s="1895"/>
      <c r="AA891" s="1895"/>
    </row>
    <row r="892" spans="1:27" ht="15.75" customHeight="1">
      <c r="A892" s="1895"/>
      <c r="B892" s="1895"/>
      <c r="C892" s="1895"/>
      <c r="D892" s="1895"/>
      <c r="E892" s="1895"/>
      <c r="F892" s="1895"/>
      <c r="G892" s="1895"/>
      <c r="H892" s="1895"/>
      <c r="I892" s="1895"/>
      <c r="J892" s="1895"/>
      <c r="K892" s="1895"/>
      <c r="L892" s="1895"/>
      <c r="M892" s="1895"/>
      <c r="N892" s="1895"/>
      <c r="O892" s="1895"/>
      <c r="P892" s="1895"/>
      <c r="Q892" s="1895"/>
      <c r="R892" s="1895"/>
      <c r="S892" s="1895"/>
      <c r="T892" s="1895"/>
      <c r="U892" s="1895"/>
      <c r="V892" s="1895"/>
      <c r="W892" s="1895"/>
      <c r="X892" s="1895"/>
      <c r="Y892" s="1895"/>
      <c r="Z892" s="1895"/>
      <c r="AA892" s="1895"/>
    </row>
    <row r="893" spans="1:27" ht="15.75" customHeight="1">
      <c r="A893" s="1895"/>
      <c r="B893" s="1895"/>
      <c r="C893" s="1895"/>
      <c r="D893" s="1895"/>
      <c r="E893" s="1895"/>
      <c r="F893" s="1895"/>
      <c r="G893" s="1895"/>
      <c r="H893" s="1895"/>
      <c r="I893" s="1895"/>
      <c r="J893" s="1895"/>
      <c r="K893" s="1895"/>
      <c r="L893" s="1895"/>
      <c r="M893" s="1895"/>
      <c r="N893" s="1895"/>
      <c r="O893" s="1895"/>
      <c r="P893" s="1895"/>
      <c r="Q893" s="1895"/>
      <c r="R893" s="1895"/>
      <c r="S893" s="1895"/>
      <c r="T893" s="1895"/>
      <c r="U893" s="1895"/>
      <c r="V893" s="1895"/>
      <c r="W893" s="1895"/>
      <c r="X893" s="1895"/>
      <c r="Y893" s="1895"/>
      <c r="Z893" s="1895"/>
      <c r="AA893" s="1895"/>
    </row>
    <row r="894" spans="1:27" ht="15.75" customHeight="1">
      <c r="A894" s="1895"/>
      <c r="B894" s="1895"/>
      <c r="C894" s="1895"/>
      <c r="D894" s="1895"/>
      <c r="E894" s="1895"/>
      <c r="F894" s="1895"/>
      <c r="G894" s="1895"/>
      <c r="H894" s="1895"/>
      <c r="I894" s="1895"/>
      <c r="J894" s="1895"/>
      <c r="K894" s="1895"/>
      <c r="L894" s="1895"/>
      <c r="M894" s="1895"/>
      <c r="N894" s="1895"/>
      <c r="O894" s="1895"/>
      <c r="P894" s="1895"/>
      <c r="Q894" s="1895"/>
      <c r="R894" s="1895"/>
      <c r="S894" s="1895"/>
      <c r="T894" s="1895"/>
      <c r="U894" s="1895"/>
      <c r="V894" s="1895"/>
      <c r="W894" s="1895"/>
      <c r="X894" s="1895"/>
      <c r="Y894" s="1895"/>
      <c r="Z894" s="1895"/>
      <c r="AA894" s="1895"/>
    </row>
    <row r="895" spans="1:27" ht="15.75" customHeight="1">
      <c r="A895" s="1895"/>
      <c r="B895" s="1895"/>
      <c r="C895" s="1895"/>
      <c r="D895" s="1895"/>
      <c r="E895" s="1895"/>
      <c r="F895" s="1895"/>
      <c r="G895" s="1895"/>
      <c r="H895" s="1895"/>
      <c r="I895" s="1895"/>
      <c r="J895" s="1895"/>
      <c r="K895" s="1895"/>
      <c r="L895" s="1895"/>
      <c r="M895" s="1895"/>
      <c r="N895" s="1895"/>
      <c r="O895" s="1895"/>
      <c r="P895" s="1895"/>
      <c r="Q895" s="1895"/>
      <c r="R895" s="1895"/>
      <c r="S895" s="1895"/>
      <c r="T895" s="1895"/>
      <c r="U895" s="1895"/>
      <c r="V895" s="1895"/>
      <c r="W895" s="1895"/>
      <c r="X895" s="1895"/>
      <c r="Y895" s="1895"/>
      <c r="Z895" s="1895"/>
      <c r="AA895" s="1895"/>
    </row>
    <row r="896" spans="1:27" ht="15.75" customHeight="1">
      <c r="A896" s="1895"/>
      <c r="B896" s="1895"/>
      <c r="C896" s="1895"/>
      <c r="D896" s="1895"/>
      <c r="E896" s="1895"/>
      <c r="F896" s="1895"/>
      <c r="G896" s="1895"/>
      <c r="H896" s="1895"/>
      <c r="I896" s="1895"/>
      <c r="J896" s="1895"/>
      <c r="K896" s="1895"/>
      <c r="L896" s="1895"/>
      <c r="M896" s="1895"/>
      <c r="N896" s="1895"/>
      <c r="O896" s="1895"/>
      <c r="P896" s="1895"/>
      <c r="Q896" s="1895"/>
      <c r="R896" s="1895"/>
      <c r="S896" s="1895"/>
      <c r="T896" s="1895"/>
      <c r="U896" s="1895"/>
      <c r="V896" s="1895"/>
      <c r="W896" s="1895"/>
      <c r="X896" s="1895"/>
      <c r="Y896" s="1895"/>
      <c r="Z896" s="1895"/>
      <c r="AA896" s="1895"/>
    </row>
    <row r="897" spans="1:27" ht="15.75" customHeight="1">
      <c r="A897" s="1895"/>
      <c r="B897" s="1895"/>
      <c r="C897" s="1895"/>
      <c r="D897" s="1895"/>
      <c r="E897" s="1895"/>
      <c r="F897" s="1895"/>
      <c r="G897" s="1895"/>
      <c r="H897" s="1895"/>
      <c r="I897" s="1895"/>
      <c r="J897" s="1895"/>
      <c r="K897" s="1895"/>
      <c r="L897" s="1895"/>
      <c r="M897" s="1895"/>
      <c r="N897" s="1895"/>
      <c r="O897" s="1895"/>
      <c r="P897" s="1895"/>
      <c r="Q897" s="1895"/>
      <c r="R897" s="1895"/>
      <c r="S897" s="1895"/>
      <c r="T897" s="1895"/>
      <c r="U897" s="1895"/>
      <c r="V897" s="1895"/>
      <c r="W897" s="1895"/>
      <c r="X897" s="1895"/>
      <c r="Y897" s="1895"/>
      <c r="Z897" s="1895"/>
      <c r="AA897" s="1895"/>
    </row>
    <row r="898" spans="1:27" ht="15.75" customHeight="1">
      <c r="A898" s="1895"/>
      <c r="B898" s="1895"/>
      <c r="C898" s="1895"/>
      <c r="D898" s="1895"/>
      <c r="E898" s="1895"/>
      <c r="F898" s="1895"/>
      <c r="G898" s="1895"/>
      <c r="H898" s="1895"/>
      <c r="I898" s="1895"/>
      <c r="J898" s="1895"/>
      <c r="K898" s="1895"/>
      <c r="L898" s="1895"/>
      <c r="M898" s="1895"/>
      <c r="N898" s="1895"/>
      <c r="O898" s="1895"/>
      <c r="P898" s="1895"/>
      <c r="Q898" s="1895"/>
      <c r="R898" s="1895"/>
      <c r="S898" s="1895"/>
      <c r="T898" s="1895"/>
      <c r="U898" s="1895"/>
      <c r="V898" s="1895"/>
      <c r="W898" s="1895"/>
      <c r="X898" s="1895"/>
      <c r="Y898" s="1895"/>
      <c r="Z898" s="1895"/>
      <c r="AA898" s="1895"/>
    </row>
    <row r="899" spans="1:27" ht="15.75" customHeight="1">
      <c r="A899" s="1895"/>
      <c r="B899" s="1895"/>
      <c r="C899" s="1895"/>
      <c r="D899" s="1895"/>
      <c r="E899" s="1895"/>
      <c r="F899" s="1895"/>
      <c r="G899" s="1895"/>
      <c r="H899" s="1895"/>
      <c r="I899" s="1895"/>
      <c r="J899" s="1895"/>
      <c r="K899" s="1895"/>
      <c r="L899" s="1895"/>
      <c r="M899" s="1895"/>
      <c r="N899" s="1895"/>
      <c r="O899" s="1895"/>
      <c r="P899" s="1895"/>
      <c r="Q899" s="1895"/>
      <c r="R899" s="1895"/>
      <c r="S899" s="1895"/>
      <c r="T899" s="1895"/>
      <c r="U899" s="1895"/>
      <c r="V899" s="1895"/>
      <c r="W899" s="1895"/>
      <c r="X899" s="1895"/>
      <c r="Y899" s="1895"/>
      <c r="Z899" s="1895"/>
      <c r="AA899" s="1895"/>
    </row>
    <row r="900" spans="1:27" ht="15.75" customHeight="1">
      <c r="A900" s="1895"/>
      <c r="B900" s="1895"/>
      <c r="C900" s="1895"/>
      <c r="D900" s="1895"/>
      <c r="E900" s="1895"/>
      <c r="F900" s="1895"/>
      <c r="G900" s="1895"/>
      <c r="H900" s="1895"/>
      <c r="I900" s="1895"/>
      <c r="J900" s="1895"/>
      <c r="K900" s="1895"/>
      <c r="L900" s="1895"/>
      <c r="M900" s="1895"/>
      <c r="N900" s="1895"/>
      <c r="O900" s="1895"/>
      <c r="P900" s="1895"/>
      <c r="Q900" s="1895"/>
      <c r="R900" s="1895"/>
      <c r="S900" s="1895"/>
      <c r="T900" s="1895"/>
      <c r="U900" s="1895"/>
      <c r="V900" s="1895"/>
      <c r="W900" s="1895"/>
      <c r="X900" s="1895"/>
      <c r="Y900" s="1895"/>
      <c r="Z900" s="1895"/>
      <c r="AA900" s="1895"/>
    </row>
    <row r="901" spans="1:27" ht="15.75" customHeight="1">
      <c r="A901" s="1895"/>
      <c r="B901" s="1895"/>
      <c r="C901" s="1895"/>
      <c r="D901" s="1895"/>
      <c r="E901" s="1895"/>
      <c r="F901" s="1895"/>
      <c r="G901" s="1895"/>
      <c r="H901" s="1895"/>
      <c r="I901" s="1895"/>
      <c r="J901" s="1895"/>
      <c r="K901" s="1895"/>
      <c r="L901" s="1895"/>
      <c r="M901" s="1895"/>
      <c r="N901" s="1895"/>
      <c r="O901" s="1895"/>
      <c r="P901" s="1895"/>
      <c r="Q901" s="1895"/>
      <c r="R901" s="1895"/>
      <c r="S901" s="1895"/>
      <c r="T901" s="1895"/>
      <c r="U901" s="1895"/>
      <c r="V901" s="1895"/>
      <c r="W901" s="1895"/>
      <c r="X901" s="1895"/>
      <c r="Y901" s="1895"/>
      <c r="Z901" s="1895"/>
      <c r="AA901" s="1895"/>
    </row>
    <row r="902" spans="1:27" ht="15.75" customHeight="1">
      <c r="A902" s="1895"/>
      <c r="B902" s="1895"/>
      <c r="C902" s="1895"/>
      <c r="D902" s="1895"/>
      <c r="E902" s="1895"/>
      <c r="F902" s="1895"/>
      <c r="G902" s="1895"/>
      <c r="H902" s="1895"/>
      <c r="I902" s="1895"/>
      <c r="J902" s="1895"/>
      <c r="K902" s="1895"/>
      <c r="L902" s="1895"/>
      <c r="M902" s="1895"/>
      <c r="N902" s="1895"/>
      <c r="O902" s="1895"/>
      <c r="P902" s="1895"/>
      <c r="Q902" s="1895"/>
      <c r="R902" s="1895"/>
      <c r="S902" s="1895"/>
      <c r="T902" s="1895"/>
      <c r="U902" s="1895"/>
      <c r="V902" s="1895"/>
      <c r="W902" s="1895"/>
      <c r="X902" s="1895"/>
      <c r="Y902" s="1895"/>
      <c r="Z902" s="1895"/>
      <c r="AA902" s="1895"/>
    </row>
    <row r="903" spans="1:27" ht="15.75" customHeight="1">
      <c r="A903" s="1895"/>
      <c r="B903" s="1895"/>
      <c r="C903" s="1895"/>
      <c r="D903" s="1895"/>
      <c r="E903" s="1895"/>
      <c r="F903" s="1895"/>
      <c r="G903" s="1895"/>
      <c r="H903" s="1895"/>
      <c r="I903" s="1895"/>
      <c r="J903" s="1895"/>
      <c r="K903" s="1895"/>
      <c r="L903" s="1895"/>
      <c r="M903" s="1895"/>
      <c r="N903" s="1895"/>
      <c r="O903" s="1895"/>
      <c r="P903" s="1895"/>
      <c r="Q903" s="1895"/>
      <c r="R903" s="1895"/>
      <c r="S903" s="1895"/>
      <c r="T903" s="1895"/>
      <c r="U903" s="1895"/>
      <c r="V903" s="1895"/>
      <c r="W903" s="1895"/>
      <c r="X903" s="1895"/>
      <c r="Y903" s="1895"/>
      <c r="Z903" s="1895"/>
      <c r="AA903" s="1895"/>
    </row>
    <row r="904" spans="1:27" ht="15.75" customHeight="1">
      <c r="A904" s="1895"/>
      <c r="B904" s="1895"/>
      <c r="C904" s="1895"/>
      <c r="D904" s="1895"/>
      <c r="E904" s="1895"/>
      <c r="F904" s="1895"/>
      <c r="G904" s="1895"/>
      <c r="H904" s="1895"/>
      <c r="I904" s="1895"/>
      <c r="J904" s="1895"/>
      <c r="K904" s="1895"/>
      <c r="L904" s="1895"/>
      <c r="M904" s="1895"/>
      <c r="N904" s="1895"/>
      <c r="O904" s="1895"/>
      <c r="P904" s="1895"/>
      <c r="Q904" s="1895"/>
      <c r="R904" s="1895"/>
      <c r="S904" s="1895"/>
      <c r="T904" s="1895"/>
      <c r="U904" s="1895"/>
      <c r="V904" s="1895"/>
      <c r="W904" s="1895"/>
      <c r="X904" s="1895"/>
      <c r="Y904" s="1895"/>
      <c r="Z904" s="1895"/>
      <c r="AA904" s="1895"/>
    </row>
    <row r="905" spans="1:27" ht="15.75" customHeight="1">
      <c r="A905" s="1895"/>
      <c r="B905" s="1895"/>
      <c r="C905" s="1895"/>
      <c r="D905" s="1895"/>
      <c r="E905" s="1895"/>
      <c r="F905" s="1895"/>
      <c r="G905" s="1895"/>
      <c r="H905" s="1895"/>
      <c r="I905" s="1895"/>
      <c r="J905" s="1895"/>
      <c r="K905" s="1895"/>
      <c r="L905" s="1895"/>
      <c r="M905" s="1895"/>
      <c r="N905" s="1895"/>
      <c r="O905" s="1895"/>
      <c r="P905" s="1895"/>
      <c r="Q905" s="1895"/>
      <c r="R905" s="1895"/>
      <c r="S905" s="1895"/>
      <c r="T905" s="1895"/>
      <c r="U905" s="1895"/>
      <c r="V905" s="1895"/>
      <c r="W905" s="1895"/>
      <c r="X905" s="1895"/>
      <c r="Y905" s="1895"/>
      <c r="Z905" s="1895"/>
      <c r="AA905" s="1895"/>
    </row>
    <row r="906" spans="1:27" ht="15.75" customHeight="1">
      <c r="A906" s="1895"/>
      <c r="B906" s="1895"/>
      <c r="C906" s="1895"/>
      <c r="D906" s="1895"/>
      <c r="E906" s="1895"/>
      <c r="F906" s="1895"/>
      <c r="G906" s="1895"/>
      <c r="H906" s="1895"/>
      <c r="I906" s="1895"/>
      <c r="J906" s="1895"/>
      <c r="K906" s="1895"/>
      <c r="L906" s="1895"/>
      <c r="M906" s="1895"/>
      <c r="N906" s="1895"/>
      <c r="O906" s="1895"/>
      <c r="P906" s="1895"/>
      <c r="Q906" s="1895"/>
      <c r="R906" s="1895"/>
      <c r="S906" s="1895"/>
      <c r="T906" s="1895"/>
      <c r="U906" s="1895"/>
      <c r="V906" s="1895"/>
      <c r="W906" s="1895"/>
      <c r="X906" s="1895"/>
      <c r="Y906" s="1895"/>
      <c r="Z906" s="1895"/>
      <c r="AA906" s="1895"/>
    </row>
    <row r="907" spans="1:27" ht="15.75" customHeight="1">
      <c r="A907" s="1895"/>
      <c r="B907" s="1895"/>
      <c r="C907" s="1895"/>
      <c r="D907" s="1895"/>
      <c r="E907" s="1895"/>
      <c r="F907" s="1895"/>
      <c r="G907" s="1895"/>
      <c r="H907" s="1895"/>
      <c r="I907" s="1895"/>
      <c r="J907" s="1895"/>
      <c r="K907" s="1895"/>
      <c r="L907" s="1895"/>
      <c r="M907" s="1895"/>
      <c r="N907" s="1895"/>
      <c r="O907" s="1895"/>
      <c r="P907" s="1895"/>
      <c r="Q907" s="1895"/>
      <c r="R907" s="1895"/>
      <c r="S907" s="1895"/>
      <c r="T907" s="1895"/>
      <c r="U907" s="1895"/>
      <c r="V907" s="1895"/>
      <c r="W907" s="1895"/>
      <c r="X907" s="1895"/>
      <c r="Y907" s="1895"/>
      <c r="Z907" s="1895"/>
      <c r="AA907" s="1895"/>
    </row>
    <row r="908" spans="1:27" ht="15.75" customHeight="1">
      <c r="A908" s="1895"/>
      <c r="B908" s="1895"/>
      <c r="C908" s="1895"/>
      <c r="D908" s="1895"/>
      <c r="E908" s="1895"/>
      <c r="F908" s="1895"/>
      <c r="G908" s="1895"/>
      <c r="H908" s="1895"/>
      <c r="I908" s="1895"/>
      <c r="J908" s="1895"/>
      <c r="K908" s="1895"/>
      <c r="L908" s="1895"/>
      <c r="M908" s="1895"/>
      <c r="N908" s="1895"/>
      <c r="O908" s="1895"/>
      <c r="P908" s="1895"/>
      <c r="Q908" s="1895"/>
      <c r="R908" s="1895"/>
      <c r="S908" s="1895"/>
      <c r="T908" s="1895"/>
      <c r="U908" s="1895"/>
      <c r="V908" s="1895"/>
      <c r="W908" s="1895"/>
      <c r="X908" s="1895"/>
      <c r="Y908" s="1895"/>
      <c r="Z908" s="1895"/>
      <c r="AA908" s="1895"/>
    </row>
    <row r="909" spans="1:27" ht="15.75" customHeight="1">
      <c r="A909" s="1895"/>
      <c r="B909" s="1895"/>
      <c r="C909" s="1895"/>
      <c r="D909" s="1895"/>
      <c r="E909" s="1895"/>
      <c r="F909" s="1895"/>
      <c r="G909" s="1895"/>
      <c r="H909" s="1895"/>
      <c r="I909" s="1895"/>
      <c r="J909" s="1895"/>
      <c r="K909" s="1895"/>
      <c r="L909" s="1895"/>
      <c r="M909" s="1895"/>
      <c r="N909" s="1895"/>
      <c r="O909" s="1895"/>
      <c r="P909" s="1895"/>
      <c r="Q909" s="1895"/>
      <c r="R909" s="1895"/>
      <c r="S909" s="1895"/>
      <c r="T909" s="1895"/>
      <c r="U909" s="1895"/>
      <c r="V909" s="1895"/>
      <c r="W909" s="1895"/>
      <c r="X909" s="1895"/>
      <c r="Y909" s="1895"/>
      <c r="Z909" s="1895"/>
      <c r="AA909" s="1895"/>
    </row>
    <row r="910" spans="1:27" ht="15.75" customHeight="1">
      <c r="A910" s="1895"/>
      <c r="B910" s="1895"/>
      <c r="C910" s="1895"/>
      <c r="D910" s="1895"/>
      <c r="E910" s="1895"/>
      <c r="F910" s="1895"/>
      <c r="G910" s="1895"/>
      <c r="H910" s="1895"/>
      <c r="I910" s="1895"/>
      <c r="J910" s="1895"/>
      <c r="K910" s="1895"/>
      <c r="L910" s="1895"/>
      <c r="M910" s="1895"/>
      <c r="N910" s="1895"/>
      <c r="O910" s="1895"/>
      <c r="P910" s="1895"/>
      <c r="Q910" s="1895"/>
      <c r="R910" s="1895"/>
      <c r="S910" s="1895"/>
      <c r="T910" s="1895"/>
      <c r="U910" s="1895"/>
      <c r="V910" s="1895"/>
      <c r="W910" s="1895"/>
      <c r="X910" s="1895"/>
      <c r="Y910" s="1895"/>
      <c r="Z910" s="1895"/>
      <c r="AA910" s="1895"/>
    </row>
    <row r="911" spans="1:27" ht="15.75" customHeight="1">
      <c r="A911" s="1895"/>
      <c r="B911" s="1895"/>
      <c r="C911" s="1895"/>
      <c r="D911" s="1895"/>
      <c r="E911" s="1895"/>
      <c r="F911" s="1895"/>
      <c r="G911" s="1895"/>
      <c r="H911" s="1895"/>
      <c r="I911" s="1895"/>
      <c r="J911" s="1895"/>
      <c r="K911" s="1895"/>
      <c r="L911" s="1895"/>
      <c r="M911" s="1895"/>
      <c r="N911" s="1895"/>
      <c r="O911" s="1895"/>
      <c r="P911" s="1895"/>
      <c r="Q911" s="1895"/>
      <c r="R911" s="1895"/>
      <c r="S911" s="1895"/>
      <c r="T911" s="1895"/>
      <c r="U911" s="1895"/>
      <c r="V911" s="1895"/>
      <c r="W911" s="1895"/>
      <c r="X911" s="1895"/>
      <c r="Y911" s="1895"/>
      <c r="Z911" s="1895"/>
      <c r="AA911" s="1895"/>
    </row>
    <row r="912" spans="1:27" ht="15.75" customHeight="1">
      <c r="A912" s="1895"/>
      <c r="B912" s="1895"/>
      <c r="C912" s="1895"/>
      <c r="D912" s="1895"/>
      <c r="E912" s="1895"/>
      <c r="F912" s="1895"/>
      <c r="G912" s="1895"/>
      <c r="H912" s="1895"/>
      <c r="I912" s="1895"/>
      <c r="J912" s="1895"/>
      <c r="K912" s="1895"/>
      <c r="L912" s="1895"/>
      <c r="M912" s="1895"/>
      <c r="N912" s="1895"/>
      <c r="O912" s="1895"/>
      <c r="P912" s="1895"/>
      <c r="Q912" s="1895"/>
      <c r="R912" s="1895"/>
      <c r="S912" s="1895"/>
      <c r="T912" s="1895"/>
      <c r="U912" s="1895"/>
      <c r="V912" s="1895"/>
      <c r="W912" s="1895"/>
      <c r="X912" s="1895"/>
      <c r="Y912" s="1895"/>
      <c r="Z912" s="1895"/>
      <c r="AA912" s="1895"/>
    </row>
    <row r="913" spans="1:27" ht="15.75" customHeight="1">
      <c r="A913" s="1895"/>
      <c r="B913" s="1895"/>
      <c r="C913" s="1895"/>
      <c r="D913" s="1895"/>
      <c r="E913" s="1895"/>
      <c r="F913" s="1895"/>
      <c r="G913" s="1895"/>
      <c r="H913" s="1895"/>
      <c r="I913" s="1895"/>
      <c r="J913" s="1895"/>
      <c r="K913" s="1895"/>
      <c r="L913" s="1895"/>
      <c r="M913" s="1895"/>
      <c r="N913" s="1895"/>
      <c r="O913" s="1895"/>
      <c r="P913" s="1895"/>
      <c r="Q913" s="1895"/>
      <c r="R913" s="1895"/>
      <c r="S913" s="1895"/>
      <c r="T913" s="1895"/>
      <c r="U913" s="1895"/>
      <c r="V913" s="1895"/>
      <c r="W913" s="1895"/>
      <c r="X913" s="1895"/>
      <c r="Y913" s="1895"/>
      <c r="Z913" s="1895"/>
      <c r="AA913" s="1895"/>
    </row>
    <row r="914" spans="1:27" ht="15.75" customHeight="1">
      <c r="A914" s="1895"/>
      <c r="B914" s="1895"/>
      <c r="C914" s="1895"/>
      <c r="D914" s="1895"/>
      <c r="E914" s="1895"/>
      <c r="F914" s="1895"/>
      <c r="G914" s="1895"/>
      <c r="H914" s="1895"/>
      <c r="I914" s="1895"/>
      <c r="J914" s="1895"/>
      <c r="K914" s="1895"/>
      <c r="L914" s="1895"/>
      <c r="M914" s="1895"/>
      <c r="N914" s="1895"/>
      <c r="O914" s="1895"/>
      <c r="P914" s="1895"/>
      <c r="Q914" s="1895"/>
      <c r="R914" s="1895"/>
      <c r="S914" s="1895"/>
      <c r="T914" s="1895"/>
      <c r="U914" s="1895"/>
      <c r="V914" s="1895"/>
      <c r="W914" s="1895"/>
      <c r="X914" s="1895"/>
      <c r="Y914" s="1895"/>
      <c r="Z914" s="1895"/>
      <c r="AA914" s="1895"/>
    </row>
    <row r="915" spans="1:27" ht="15.75" customHeight="1">
      <c r="A915" s="1895"/>
      <c r="B915" s="1895"/>
      <c r="C915" s="1895"/>
      <c r="D915" s="1895"/>
      <c r="E915" s="1895"/>
      <c r="F915" s="1895"/>
      <c r="G915" s="1895"/>
      <c r="H915" s="1895"/>
      <c r="I915" s="1895"/>
      <c r="J915" s="1895"/>
      <c r="K915" s="1895"/>
      <c r="L915" s="1895"/>
      <c r="M915" s="1895"/>
      <c r="N915" s="1895"/>
      <c r="O915" s="1895"/>
      <c r="P915" s="1895"/>
      <c r="Q915" s="1895"/>
      <c r="R915" s="1895"/>
      <c r="S915" s="1895"/>
      <c r="T915" s="1895"/>
      <c r="U915" s="1895"/>
      <c r="V915" s="1895"/>
      <c r="W915" s="1895"/>
      <c r="X915" s="1895"/>
      <c r="Y915" s="1895"/>
      <c r="Z915" s="1895"/>
      <c r="AA915" s="1895"/>
    </row>
    <row r="916" spans="1:27" ht="15.75" customHeight="1">
      <c r="A916" s="1895"/>
      <c r="B916" s="1895"/>
      <c r="C916" s="1895"/>
      <c r="D916" s="1895"/>
      <c r="E916" s="1895"/>
      <c r="F916" s="1895"/>
      <c r="G916" s="1895"/>
      <c r="H916" s="1895"/>
      <c r="I916" s="1895"/>
      <c r="J916" s="1895"/>
      <c r="K916" s="1895"/>
      <c r="L916" s="1895"/>
      <c r="M916" s="1895"/>
      <c r="N916" s="1895"/>
      <c r="O916" s="1895"/>
      <c r="P916" s="1895"/>
      <c r="Q916" s="1895"/>
      <c r="R916" s="1895"/>
      <c r="S916" s="1895"/>
      <c r="T916" s="1895"/>
      <c r="U916" s="1895"/>
      <c r="V916" s="1895"/>
      <c r="W916" s="1895"/>
      <c r="X916" s="1895"/>
      <c r="Y916" s="1895"/>
      <c r="Z916" s="1895"/>
      <c r="AA916" s="1895"/>
    </row>
    <row r="917" spans="1:27" ht="15.75" customHeight="1">
      <c r="A917" s="1895"/>
      <c r="B917" s="1895"/>
      <c r="C917" s="1895"/>
      <c r="D917" s="1895"/>
      <c r="E917" s="1895"/>
      <c r="F917" s="1895"/>
      <c r="G917" s="1895"/>
      <c r="H917" s="1895"/>
      <c r="I917" s="1895"/>
      <c r="J917" s="1895"/>
      <c r="K917" s="1895"/>
      <c r="L917" s="1895"/>
      <c r="M917" s="1895"/>
      <c r="N917" s="1895"/>
      <c r="O917" s="1895"/>
      <c r="P917" s="1895"/>
      <c r="Q917" s="1895"/>
      <c r="R917" s="1895"/>
      <c r="S917" s="1895"/>
      <c r="T917" s="1895"/>
      <c r="U917" s="1895"/>
      <c r="V917" s="1895"/>
      <c r="W917" s="1895"/>
      <c r="X917" s="1895"/>
      <c r="Y917" s="1895"/>
      <c r="Z917" s="1895"/>
      <c r="AA917" s="1895"/>
    </row>
    <row r="918" spans="1:27" ht="15.75" customHeight="1">
      <c r="A918" s="1895"/>
      <c r="B918" s="1895"/>
      <c r="C918" s="1895"/>
      <c r="D918" s="1895"/>
      <c r="E918" s="1895"/>
      <c r="F918" s="1895"/>
      <c r="G918" s="1895"/>
      <c r="H918" s="1895"/>
      <c r="I918" s="1895"/>
      <c r="J918" s="1895"/>
      <c r="K918" s="1895"/>
      <c r="L918" s="1895"/>
      <c r="M918" s="1895"/>
      <c r="N918" s="1895"/>
      <c r="O918" s="1895"/>
      <c r="P918" s="1895"/>
      <c r="Q918" s="1895"/>
      <c r="R918" s="1895"/>
      <c r="S918" s="1895"/>
      <c r="T918" s="1895"/>
      <c r="U918" s="1895"/>
      <c r="V918" s="1895"/>
      <c r="W918" s="1895"/>
      <c r="X918" s="1895"/>
      <c r="Y918" s="1895"/>
      <c r="Z918" s="1895"/>
      <c r="AA918" s="1895"/>
    </row>
    <row r="919" spans="1:27" ht="15.75" customHeight="1">
      <c r="A919" s="1895"/>
      <c r="B919" s="1895"/>
      <c r="C919" s="1895"/>
      <c r="D919" s="1895"/>
      <c r="E919" s="1895"/>
      <c r="F919" s="1895"/>
      <c r="G919" s="1895"/>
      <c r="H919" s="1895"/>
      <c r="I919" s="1895"/>
      <c r="J919" s="1895"/>
      <c r="K919" s="1895"/>
      <c r="L919" s="1895"/>
      <c r="M919" s="1895"/>
      <c r="N919" s="1895"/>
      <c r="O919" s="1895"/>
      <c r="P919" s="1895"/>
      <c r="Q919" s="1895"/>
      <c r="R919" s="1895"/>
      <c r="S919" s="1895"/>
      <c r="T919" s="1895"/>
      <c r="U919" s="1895"/>
      <c r="V919" s="1895"/>
      <c r="W919" s="1895"/>
      <c r="X919" s="1895"/>
      <c r="Y919" s="1895"/>
      <c r="Z919" s="1895"/>
      <c r="AA919" s="1895"/>
    </row>
    <row r="920" spans="1:27" ht="15.75" customHeight="1">
      <c r="A920" s="1895"/>
      <c r="B920" s="1895"/>
      <c r="C920" s="1895"/>
      <c r="D920" s="1895"/>
      <c r="E920" s="1895"/>
      <c r="F920" s="1895"/>
      <c r="G920" s="1895"/>
      <c r="H920" s="1895"/>
      <c r="I920" s="1895"/>
      <c r="J920" s="1895"/>
      <c r="K920" s="1895"/>
      <c r="L920" s="1895"/>
      <c r="M920" s="1895"/>
      <c r="N920" s="1895"/>
      <c r="O920" s="1895"/>
      <c r="P920" s="1895"/>
      <c r="Q920" s="1895"/>
      <c r="R920" s="1895"/>
      <c r="S920" s="1895"/>
      <c r="T920" s="1895"/>
      <c r="U920" s="1895"/>
      <c r="V920" s="1895"/>
      <c r="W920" s="1895"/>
      <c r="X920" s="1895"/>
      <c r="Y920" s="1895"/>
      <c r="Z920" s="1895"/>
      <c r="AA920" s="1895"/>
    </row>
    <row r="921" spans="1:27" ht="15.75" customHeight="1">
      <c r="A921" s="1895"/>
      <c r="B921" s="1895"/>
      <c r="C921" s="1895"/>
      <c r="D921" s="1895"/>
      <c r="E921" s="1895"/>
      <c r="F921" s="1895"/>
      <c r="G921" s="1895"/>
      <c r="H921" s="1895"/>
      <c r="I921" s="1895"/>
      <c r="J921" s="1895"/>
      <c r="K921" s="1895"/>
      <c r="L921" s="1895"/>
      <c r="M921" s="1895"/>
      <c r="N921" s="1895"/>
      <c r="O921" s="1895"/>
      <c r="P921" s="1895"/>
      <c r="Q921" s="1895"/>
      <c r="R921" s="1895"/>
      <c r="S921" s="1895"/>
      <c r="T921" s="1895"/>
      <c r="U921" s="1895"/>
      <c r="V921" s="1895"/>
      <c r="W921" s="1895"/>
      <c r="X921" s="1895"/>
      <c r="Y921" s="1895"/>
      <c r="Z921" s="1895"/>
      <c r="AA921" s="1895"/>
    </row>
    <row r="922" spans="1:27" ht="15.75" customHeight="1">
      <c r="A922" s="1895"/>
      <c r="B922" s="1895"/>
      <c r="C922" s="1895"/>
      <c r="D922" s="1895"/>
      <c r="E922" s="1895"/>
      <c r="F922" s="1895"/>
      <c r="G922" s="1895"/>
      <c r="H922" s="1895"/>
      <c r="I922" s="1895"/>
      <c r="J922" s="1895"/>
      <c r="K922" s="1895"/>
      <c r="L922" s="1895"/>
      <c r="M922" s="1895"/>
      <c r="N922" s="1895"/>
      <c r="O922" s="1895"/>
      <c r="P922" s="1895"/>
      <c r="Q922" s="1895"/>
      <c r="R922" s="1895"/>
      <c r="S922" s="1895"/>
      <c r="T922" s="1895"/>
      <c r="U922" s="1895"/>
      <c r="V922" s="1895"/>
      <c r="W922" s="1895"/>
      <c r="X922" s="1895"/>
      <c r="Y922" s="1895"/>
      <c r="Z922" s="1895"/>
      <c r="AA922" s="1895"/>
    </row>
    <row r="923" spans="1:27" ht="15.75" customHeight="1">
      <c r="A923" s="1895"/>
      <c r="B923" s="1895"/>
      <c r="C923" s="1895"/>
      <c r="D923" s="1895"/>
      <c r="E923" s="1895"/>
      <c r="F923" s="1895"/>
      <c r="G923" s="1895"/>
      <c r="H923" s="1895"/>
      <c r="I923" s="1895"/>
      <c r="J923" s="1895"/>
      <c r="K923" s="1895"/>
      <c r="L923" s="1895"/>
      <c r="M923" s="1895"/>
      <c r="N923" s="1895"/>
      <c r="O923" s="1895"/>
      <c r="P923" s="1895"/>
      <c r="Q923" s="1895"/>
      <c r="R923" s="1895"/>
      <c r="S923" s="1895"/>
      <c r="T923" s="1895"/>
      <c r="U923" s="1895"/>
      <c r="V923" s="1895"/>
      <c r="W923" s="1895"/>
      <c r="X923" s="1895"/>
      <c r="Y923" s="1895"/>
      <c r="Z923" s="1895"/>
      <c r="AA923" s="1895"/>
    </row>
    <row r="924" spans="1:27" ht="15.75" customHeight="1">
      <c r="A924" s="1895"/>
      <c r="B924" s="1895"/>
      <c r="C924" s="1895"/>
      <c r="D924" s="1895"/>
      <c r="E924" s="1895"/>
      <c r="F924" s="1895"/>
      <c r="G924" s="1895"/>
      <c r="H924" s="1895"/>
      <c r="I924" s="1895"/>
      <c r="J924" s="1895"/>
      <c r="K924" s="1895"/>
      <c r="L924" s="1895"/>
      <c r="M924" s="1895"/>
      <c r="N924" s="1895"/>
      <c r="O924" s="1895"/>
      <c r="P924" s="1895"/>
      <c r="Q924" s="1895"/>
      <c r="R924" s="1895"/>
      <c r="S924" s="1895"/>
      <c r="T924" s="1895"/>
      <c r="U924" s="1895"/>
      <c r="V924" s="1895"/>
      <c r="W924" s="1895"/>
      <c r="X924" s="1895"/>
      <c r="Y924" s="1895"/>
      <c r="Z924" s="1895"/>
      <c r="AA924" s="1895"/>
    </row>
    <row r="925" spans="1:27" ht="15.75" customHeight="1">
      <c r="A925" s="1895"/>
      <c r="B925" s="1895"/>
      <c r="C925" s="1895"/>
      <c r="D925" s="1895"/>
      <c r="E925" s="1895"/>
      <c r="F925" s="1895"/>
      <c r="G925" s="1895"/>
      <c r="H925" s="1895"/>
      <c r="I925" s="1895"/>
      <c r="J925" s="1895"/>
      <c r="K925" s="1895"/>
      <c r="L925" s="1895"/>
      <c r="M925" s="1895"/>
      <c r="N925" s="1895"/>
      <c r="O925" s="1895"/>
      <c r="P925" s="1895"/>
      <c r="Q925" s="1895"/>
      <c r="R925" s="1895"/>
      <c r="S925" s="1895"/>
      <c r="T925" s="1895"/>
      <c r="U925" s="1895"/>
      <c r="V925" s="1895"/>
      <c r="W925" s="1895"/>
      <c r="X925" s="1895"/>
      <c r="Y925" s="1895"/>
      <c r="Z925" s="1895"/>
      <c r="AA925" s="1895"/>
    </row>
    <row r="926" spans="1:27" ht="15.75" customHeight="1">
      <c r="A926" s="1895"/>
      <c r="B926" s="1895"/>
      <c r="C926" s="1895"/>
      <c r="D926" s="1895"/>
      <c r="E926" s="1895"/>
      <c r="F926" s="1895"/>
      <c r="G926" s="1895"/>
      <c r="H926" s="1895"/>
      <c r="I926" s="1895"/>
      <c r="J926" s="1895"/>
      <c r="K926" s="1895"/>
      <c r="L926" s="1895"/>
      <c r="M926" s="1895"/>
      <c r="N926" s="1895"/>
      <c r="O926" s="1895"/>
      <c r="P926" s="1895"/>
      <c r="Q926" s="1895"/>
      <c r="R926" s="1895"/>
      <c r="S926" s="1895"/>
      <c r="T926" s="1895"/>
      <c r="U926" s="1895"/>
      <c r="V926" s="1895"/>
      <c r="W926" s="1895"/>
      <c r="X926" s="1895"/>
      <c r="Y926" s="1895"/>
      <c r="Z926" s="1895"/>
      <c r="AA926" s="1895"/>
    </row>
    <row r="927" spans="1:27" ht="15.75" customHeight="1">
      <c r="A927" s="1895"/>
      <c r="B927" s="1895"/>
      <c r="C927" s="1895"/>
      <c r="D927" s="1895"/>
      <c r="E927" s="1895"/>
      <c r="F927" s="1895"/>
      <c r="G927" s="1895"/>
      <c r="H927" s="1895"/>
      <c r="I927" s="1895"/>
      <c r="J927" s="1895"/>
      <c r="K927" s="1895"/>
      <c r="L927" s="1895"/>
      <c r="M927" s="1895"/>
      <c r="N927" s="1895"/>
      <c r="O927" s="1895"/>
      <c r="P927" s="1895"/>
      <c r="Q927" s="1895"/>
      <c r="R927" s="1895"/>
      <c r="S927" s="1895"/>
      <c r="T927" s="1895"/>
      <c r="U927" s="1895"/>
      <c r="V927" s="1895"/>
      <c r="W927" s="1895"/>
      <c r="X927" s="1895"/>
      <c r="Y927" s="1895"/>
      <c r="Z927" s="1895"/>
      <c r="AA927" s="1895"/>
    </row>
    <row r="928" spans="1:27" ht="15.75" customHeight="1">
      <c r="A928" s="1895"/>
      <c r="B928" s="1895"/>
      <c r="C928" s="1895"/>
      <c r="D928" s="1895"/>
      <c r="E928" s="1895"/>
      <c r="F928" s="1895"/>
      <c r="G928" s="1895"/>
      <c r="H928" s="1895"/>
      <c r="I928" s="1895"/>
      <c r="J928" s="1895"/>
      <c r="K928" s="1895"/>
      <c r="L928" s="1895"/>
      <c r="M928" s="1895"/>
      <c r="N928" s="1895"/>
      <c r="O928" s="1895"/>
      <c r="P928" s="1895"/>
      <c r="Q928" s="1895"/>
      <c r="R928" s="1895"/>
      <c r="S928" s="1895"/>
      <c r="T928" s="1895"/>
      <c r="U928" s="1895"/>
      <c r="V928" s="1895"/>
      <c r="W928" s="1895"/>
      <c r="X928" s="1895"/>
      <c r="Y928" s="1895"/>
      <c r="Z928" s="1895"/>
      <c r="AA928" s="1895"/>
    </row>
    <row r="929" spans="1:27" ht="15.75" customHeight="1">
      <c r="A929" s="1895"/>
      <c r="B929" s="1895"/>
      <c r="C929" s="1895"/>
      <c r="D929" s="1895"/>
      <c r="E929" s="1895"/>
      <c r="F929" s="1895"/>
      <c r="G929" s="1895"/>
      <c r="H929" s="1895"/>
      <c r="I929" s="1895"/>
      <c r="J929" s="1895"/>
      <c r="K929" s="1895"/>
      <c r="L929" s="1895"/>
      <c r="M929" s="1895"/>
      <c r="N929" s="1895"/>
      <c r="O929" s="1895"/>
      <c r="P929" s="1895"/>
      <c r="Q929" s="1895"/>
      <c r="R929" s="1895"/>
      <c r="S929" s="1895"/>
      <c r="T929" s="1895"/>
      <c r="U929" s="1895"/>
      <c r="V929" s="1895"/>
      <c r="W929" s="1895"/>
      <c r="X929" s="1895"/>
      <c r="Y929" s="1895"/>
      <c r="Z929" s="1895"/>
      <c r="AA929" s="1895"/>
    </row>
    <row r="930" spans="1:27" ht="15.75" customHeight="1">
      <c r="A930" s="1895"/>
      <c r="B930" s="1895"/>
      <c r="C930" s="1895"/>
      <c r="D930" s="1895"/>
      <c r="E930" s="1895"/>
      <c r="F930" s="1895"/>
      <c r="G930" s="1895"/>
      <c r="H930" s="1895"/>
      <c r="I930" s="1895"/>
      <c r="J930" s="1895"/>
      <c r="K930" s="1895"/>
      <c r="L930" s="1895"/>
      <c r="M930" s="1895"/>
      <c r="N930" s="1895"/>
      <c r="O930" s="1895"/>
      <c r="P930" s="1895"/>
      <c r="Q930" s="1895"/>
      <c r="R930" s="1895"/>
      <c r="S930" s="1895"/>
      <c r="T930" s="1895"/>
      <c r="U930" s="1895"/>
      <c r="V930" s="1895"/>
      <c r="W930" s="1895"/>
      <c r="X930" s="1895"/>
      <c r="Y930" s="1895"/>
      <c r="Z930" s="1895"/>
      <c r="AA930" s="1895"/>
    </row>
    <row r="931" spans="1:27" ht="15.75" customHeight="1">
      <c r="A931" s="1895"/>
      <c r="B931" s="1895"/>
      <c r="C931" s="1895"/>
      <c r="D931" s="1895"/>
      <c r="E931" s="1895"/>
      <c r="F931" s="1895"/>
      <c r="G931" s="1895"/>
      <c r="H931" s="1895"/>
      <c r="I931" s="1895"/>
      <c r="J931" s="1895"/>
      <c r="K931" s="1895"/>
      <c r="L931" s="1895"/>
      <c r="M931" s="1895"/>
      <c r="N931" s="1895"/>
      <c r="O931" s="1895"/>
      <c r="P931" s="1895"/>
      <c r="Q931" s="1895"/>
      <c r="R931" s="1895"/>
      <c r="S931" s="1895"/>
      <c r="T931" s="1895"/>
      <c r="U931" s="1895"/>
      <c r="V931" s="1895"/>
      <c r="W931" s="1895"/>
      <c r="X931" s="1895"/>
      <c r="Y931" s="1895"/>
      <c r="Z931" s="1895"/>
      <c r="AA931" s="1895"/>
    </row>
    <row r="932" spans="1:27" ht="15.75" customHeight="1">
      <c r="A932" s="1895"/>
      <c r="B932" s="1895"/>
      <c r="C932" s="1895"/>
      <c r="D932" s="1895"/>
      <c r="E932" s="1895"/>
      <c r="F932" s="1895"/>
      <c r="G932" s="1895"/>
      <c r="H932" s="1895"/>
      <c r="I932" s="1895"/>
      <c r="J932" s="1895"/>
      <c r="K932" s="1895"/>
      <c r="L932" s="1895"/>
      <c r="M932" s="1895"/>
      <c r="N932" s="1895"/>
      <c r="O932" s="1895"/>
      <c r="P932" s="1895"/>
      <c r="Q932" s="1895"/>
      <c r="R932" s="1895"/>
      <c r="S932" s="1895"/>
      <c r="T932" s="1895"/>
      <c r="U932" s="1895"/>
      <c r="V932" s="1895"/>
      <c r="W932" s="1895"/>
      <c r="X932" s="1895"/>
      <c r="Y932" s="1895"/>
      <c r="Z932" s="1895"/>
      <c r="AA932" s="1895"/>
    </row>
    <row r="933" spans="1:27" ht="15.75" customHeight="1">
      <c r="A933" s="1895"/>
      <c r="B933" s="1895"/>
      <c r="C933" s="1895"/>
      <c r="D933" s="1895"/>
      <c r="E933" s="1895"/>
      <c r="F933" s="1895"/>
      <c r="G933" s="1895"/>
      <c r="H933" s="1895"/>
      <c r="I933" s="1895"/>
      <c r="J933" s="1895"/>
      <c r="K933" s="1895"/>
      <c r="L933" s="1895"/>
      <c r="M933" s="1895"/>
      <c r="N933" s="1895"/>
      <c r="O933" s="1895"/>
      <c r="P933" s="1895"/>
      <c r="Q933" s="1895"/>
      <c r="R933" s="1895"/>
      <c r="S933" s="1895"/>
      <c r="T933" s="1895"/>
      <c r="U933" s="1895"/>
      <c r="V933" s="1895"/>
      <c r="W933" s="1895"/>
      <c r="X933" s="1895"/>
      <c r="Y933" s="1895"/>
      <c r="Z933" s="1895"/>
      <c r="AA933" s="1895"/>
    </row>
    <row r="934" spans="1:27" ht="15.75" customHeight="1">
      <c r="A934" s="1895"/>
      <c r="B934" s="1895"/>
      <c r="C934" s="1895"/>
      <c r="D934" s="1895"/>
      <c r="E934" s="1895"/>
      <c r="F934" s="1895"/>
      <c r="G934" s="1895"/>
      <c r="H934" s="1895"/>
      <c r="I934" s="1895"/>
      <c r="J934" s="1895"/>
      <c r="K934" s="1895"/>
      <c r="L934" s="1895"/>
      <c r="M934" s="1895"/>
      <c r="N934" s="1895"/>
      <c r="O934" s="1895"/>
      <c r="P934" s="1895"/>
      <c r="Q934" s="1895"/>
      <c r="R934" s="1895"/>
      <c r="S934" s="1895"/>
      <c r="T934" s="1895"/>
      <c r="U934" s="1895"/>
      <c r="V934" s="1895"/>
      <c r="W934" s="1895"/>
      <c r="X934" s="1895"/>
      <c r="Y934" s="1895"/>
      <c r="Z934" s="1895"/>
      <c r="AA934" s="1895"/>
    </row>
    <row r="935" spans="1:27" ht="15.75" customHeight="1">
      <c r="A935" s="1895"/>
      <c r="B935" s="1895"/>
      <c r="C935" s="1895"/>
      <c r="D935" s="1895"/>
      <c r="E935" s="1895"/>
      <c r="F935" s="1895"/>
      <c r="G935" s="1895"/>
      <c r="H935" s="1895"/>
      <c r="I935" s="1895"/>
      <c r="J935" s="1895"/>
      <c r="K935" s="1895"/>
      <c r="L935" s="1895"/>
      <c r="M935" s="1895"/>
      <c r="N935" s="1895"/>
      <c r="O935" s="1895"/>
      <c r="P935" s="1895"/>
      <c r="Q935" s="1895"/>
      <c r="R935" s="1895"/>
      <c r="S935" s="1895"/>
      <c r="T935" s="1895"/>
      <c r="U935" s="1895"/>
      <c r="V935" s="1895"/>
      <c r="W935" s="1895"/>
      <c r="X935" s="1895"/>
      <c r="Y935" s="1895"/>
      <c r="Z935" s="1895"/>
      <c r="AA935" s="1895"/>
    </row>
    <row r="936" spans="1:27" ht="15.75" customHeight="1">
      <c r="A936" s="1895"/>
      <c r="B936" s="1895"/>
      <c r="C936" s="1895"/>
      <c r="D936" s="1895"/>
      <c r="E936" s="1895"/>
      <c r="F936" s="1895"/>
      <c r="G936" s="1895"/>
      <c r="H936" s="1895"/>
      <c r="I936" s="1895"/>
      <c r="J936" s="1895"/>
      <c r="K936" s="1895"/>
      <c r="L936" s="1895"/>
      <c r="M936" s="1895"/>
      <c r="N936" s="1895"/>
      <c r="O936" s="1895"/>
      <c r="P936" s="1895"/>
      <c r="Q936" s="1895"/>
      <c r="R936" s="1895"/>
      <c r="S936" s="1895"/>
      <c r="T936" s="1895"/>
      <c r="U936" s="1895"/>
      <c r="V936" s="1895"/>
      <c r="W936" s="1895"/>
      <c r="X936" s="1895"/>
      <c r="Y936" s="1895"/>
      <c r="Z936" s="1895"/>
      <c r="AA936" s="1895"/>
    </row>
    <row r="937" spans="1:27" ht="15.75" customHeight="1">
      <c r="A937" s="1895"/>
      <c r="B937" s="1895"/>
      <c r="C937" s="1895"/>
      <c r="D937" s="1895"/>
      <c r="E937" s="1895"/>
      <c r="F937" s="1895"/>
      <c r="G937" s="1895"/>
      <c r="H937" s="1895"/>
      <c r="I937" s="1895"/>
      <c r="J937" s="1895"/>
      <c r="K937" s="1895"/>
      <c r="L937" s="1895"/>
      <c r="M937" s="1895"/>
      <c r="N937" s="1895"/>
      <c r="O937" s="1895"/>
      <c r="P937" s="1895"/>
      <c r="Q937" s="1895"/>
      <c r="R937" s="1895"/>
      <c r="S937" s="1895"/>
      <c r="T937" s="1895"/>
      <c r="U937" s="1895"/>
      <c r="V937" s="1895"/>
      <c r="W937" s="1895"/>
      <c r="X937" s="1895"/>
      <c r="Y937" s="1895"/>
      <c r="Z937" s="1895"/>
      <c r="AA937" s="1895"/>
    </row>
    <row r="938" spans="1:27" ht="15.75" customHeight="1">
      <c r="A938" s="1895"/>
      <c r="B938" s="1895"/>
      <c r="C938" s="1895"/>
      <c r="D938" s="1895"/>
      <c r="E938" s="1895"/>
      <c r="F938" s="1895"/>
      <c r="G938" s="1895"/>
      <c r="H938" s="1895"/>
      <c r="I938" s="1895"/>
      <c r="J938" s="1895"/>
      <c r="K938" s="1895"/>
      <c r="L938" s="1895"/>
      <c r="M938" s="1895"/>
      <c r="N938" s="1895"/>
      <c r="O938" s="1895"/>
      <c r="P938" s="1895"/>
      <c r="Q938" s="1895"/>
      <c r="R938" s="1895"/>
      <c r="S938" s="1895"/>
      <c r="T938" s="1895"/>
      <c r="U938" s="1895"/>
      <c r="V938" s="1895"/>
      <c r="W938" s="1895"/>
      <c r="X938" s="1895"/>
      <c r="Y938" s="1895"/>
      <c r="Z938" s="1895"/>
      <c r="AA938" s="1895"/>
    </row>
    <row r="939" spans="1:27" ht="15.75" customHeight="1">
      <c r="A939" s="1895"/>
      <c r="B939" s="1895"/>
      <c r="C939" s="1895"/>
      <c r="D939" s="1895"/>
      <c r="E939" s="1895"/>
      <c r="F939" s="1895"/>
      <c r="G939" s="1895"/>
      <c r="H939" s="1895"/>
      <c r="I939" s="1895"/>
      <c r="J939" s="1895"/>
      <c r="K939" s="1895"/>
      <c r="L939" s="1895"/>
      <c r="M939" s="1895"/>
      <c r="N939" s="1895"/>
      <c r="O939" s="1895"/>
      <c r="P939" s="1895"/>
      <c r="Q939" s="1895"/>
      <c r="R939" s="1895"/>
      <c r="S939" s="1895"/>
      <c r="T939" s="1895"/>
      <c r="U939" s="1895"/>
      <c r="V939" s="1895"/>
      <c r="W939" s="1895"/>
      <c r="X939" s="1895"/>
      <c r="Y939" s="1895"/>
      <c r="Z939" s="1895"/>
      <c r="AA939" s="1895"/>
    </row>
    <row r="940" spans="1:27" ht="15.75" customHeight="1">
      <c r="A940" s="1895"/>
      <c r="B940" s="1895"/>
      <c r="C940" s="1895"/>
      <c r="D940" s="1895"/>
      <c r="E940" s="1895"/>
      <c r="F940" s="1895"/>
      <c r="G940" s="1895"/>
      <c r="H940" s="1895"/>
      <c r="I940" s="1895"/>
      <c r="J940" s="1895"/>
      <c r="K940" s="1895"/>
      <c r="L940" s="1895"/>
      <c r="M940" s="1895"/>
      <c r="N940" s="1895"/>
      <c r="O940" s="1895"/>
      <c r="P940" s="1895"/>
      <c r="Q940" s="1895"/>
      <c r="R940" s="1895"/>
      <c r="S940" s="1895"/>
      <c r="T940" s="1895"/>
      <c r="U940" s="1895"/>
      <c r="V940" s="1895"/>
      <c r="W940" s="1895"/>
      <c r="X940" s="1895"/>
      <c r="Y940" s="1895"/>
      <c r="Z940" s="1895"/>
      <c r="AA940" s="1895"/>
    </row>
    <row r="941" spans="1:27" ht="15.75" customHeight="1">
      <c r="A941" s="1895"/>
      <c r="B941" s="1895"/>
      <c r="C941" s="1895"/>
      <c r="D941" s="1895"/>
      <c r="E941" s="1895"/>
      <c r="F941" s="1895"/>
      <c r="G941" s="1895"/>
      <c r="H941" s="1895"/>
      <c r="I941" s="1895"/>
      <c r="J941" s="1895"/>
      <c r="K941" s="1895"/>
      <c r="L941" s="1895"/>
      <c r="M941" s="1895"/>
      <c r="N941" s="1895"/>
      <c r="O941" s="1895"/>
      <c r="P941" s="1895"/>
      <c r="Q941" s="1895"/>
      <c r="R941" s="1895"/>
      <c r="S941" s="1895"/>
      <c r="T941" s="1895"/>
      <c r="U941" s="1895"/>
      <c r="V941" s="1895"/>
      <c r="W941" s="1895"/>
      <c r="X941" s="1895"/>
      <c r="Y941" s="1895"/>
      <c r="Z941" s="1895"/>
      <c r="AA941" s="1895"/>
    </row>
    <row r="942" spans="1:27" ht="15.75" customHeight="1">
      <c r="A942" s="1895"/>
      <c r="B942" s="1895"/>
      <c r="C942" s="1895"/>
      <c r="D942" s="1895"/>
      <c r="E942" s="1895"/>
      <c r="F942" s="1895"/>
      <c r="G942" s="1895"/>
      <c r="H942" s="1895"/>
      <c r="I942" s="1895"/>
      <c r="J942" s="1895"/>
      <c r="K942" s="1895"/>
      <c r="L942" s="1895"/>
      <c r="M942" s="1895"/>
      <c r="N942" s="1895"/>
      <c r="O942" s="1895"/>
      <c r="P942" s="1895"/>
      <c r="Q942" s="1895"/>
      <c r="R942" s="1895"/>
      <c r="S942" s="1895"/>
      <c r="T942" s="1895"/>
      <c r="U942" s="1895"/>
      <c r="V942" s="1895"/>
      <c r="W942" s="1895"/>
      <c r="X942" s="1895"/>
      <c r="Y942" s="1895"/>
      <c r="Z942" s="1895"/>
      <c r="AA942" s="1895"/>
    </row>
    <row r="943" spans="1:27" ht="15.75" customHeight="1">
      <c r="A943" s="1895"/>
      <c r="B943" s="1895"/>
      <c r="C943" s="1895"/>
      <c r="D943" s="1895"/>
      <c r="E943" s="1895"/>
      <c r="F943" s="1895"/>
      <c r="G943" s="1895"/>
      <c r="H943" s="1895"/>
      <c r="I943" s="1895"/>
      <c r="J943" s="1895"/>
      <c r="K943" s="1895"/>
      <c r="L943" s="1895"/>
      <c r="M943" s="1895"/>
      <c r="N943" s="1895"/>
      <c r="O943" s="1895"/>
      <c r="P943" s="1895"/>
      <c r="Q943" s="1895"/>
      <c r="R943" s="1895"/>
      <c r="S943" s="1895"/>
      <c r="T943" s="1895"/>
      <c r="U943" s="1895"/>
      <c r="V943" s="1895"/>
      <c r="W943" s="1895"/>
      <c r="X943" s="1895"/>
      <c r="Y943" s="1895"/>
      <c r="Z943" s="1895"/>
      <c r="AA943" s="1895"/>
    </row>
    <row r="944" spans="1:27" ht="15.75" customHeight="1">
      <c r="A944" s="1895"/>
      <c r="B944" s="1895"/>
      <c r="C944" s="1895"/>
      <c r="D944" s="1895"/>
      <c r="E944" s="1895"/>
      <c r="F944" s="1895"/>
      <c r="G944" s="1895"/>
      <c r="H944" s="1895"/>
      <c r="I944" s="1895"/>
      <c r="J944" s="1895"/>
      <c r="K944" s="1895"/>
      <c r="L944" s="1895"/>
      <c r="M944" s="1895"/>
      <c r="N944" s="1895"/>
      <c r="O944" s="1895"/>
      <c r="P944" s="1895"/>
      <c r="Q944" s="1895"/>
      <c r="R944" s="1895"/>
      <c r="S944" s="1895"/>
      <c r="T944" s="1895"/>
      <c r="U944" s="1895"/>
      <c r="V944" s="1895"/>
      <c r="W944" s="1895"/>
      <c r="X944" s="1895"/>
      <c r="Y944" s="1895"/>
      <c r="Z944" s="1895"/>
      <c r="AA944" s="1895"/>
    </row>
    <row r="945" spans="1:27" ht="15.75" customHeight="1">
      <c r="A945" s="1895"/>
      <c r="B945" s="1895"/>
      <c r="C945" s="1895"/>
      <c r="D945" s="1895"/>
      <c r="E945" s="1895"/>
      <c r="F945" s="1895"/>
      <c r="G945" s="1895"/>
      <c r="H945" s="1895"/>
      <c r="I945" s="1895"/>
      <c r="J945" s="1895"/>
      <c r="K945" s="1895"/>
      <c r="L945" s="1895"/>
      <c r="M945" s="1895"/>
      <c r="N945" s="1895"/>
      <c r="O945" s="1895"/>
      <c r="P945" s="1895"/>
      <c r="Q945" s="1895"/>
      <c r="R945" s="1895"/>
      <c r="S945" s="1895"/>
      <c r="T945" s="1895"/>
      <c r="U945" s="1895"/>
      <c r="V945" s="1895"/>
      <c r="W945" s="1895"/>
      <c r="X945" s="1895"/>
      <c r="Y945" s="1895"/>
      <c r="Z945" s="1895"/>
      <c r="AA945" s="1895"/>
    </row>
    <row r="946" spans="1:27" ht="15.75" customHeight="1">
      <c r="A946" s="1895"/>
      <c r="B946" s="1895"/>
      <c r="C946" s="1895"/>
      <c r="D946" s="1895"/>
      <c r="E946" s="1895"/>
      <c r="F946" s="1895"/>
      <c r="G946" s="1895"/>
      <c r="H946" s="1895"/>
      <c r="I946" s="1895"/>
      <c r="J946" s="1895"/>
      <c r="K946" s="1895"/>
      <c r="L946" s="1895"/>
      <c r="M946" s="1895"/>
      <c r="N946" s="1895"/>
      <c r="O946" s="1895"/>
      <c r="P946" s="1895"/>
      <c r="Q946" s="1895"/>
      <c r="R946" s="1895"/>
      <c r="S946" s="1895"/>
      <c r="T946" s="1895"/>
      <c r="U946" s="1895"/>
      <c r="V946" s="1895"/>
      <c r="W946" s="1895"/>
      <c r="X946" s="1895"/>
      <c r="Y946" s="1895"/>
      <c r="Z946" s="1895"/>
      <c r="AA946" s="1895"/>
    </row>
    <row r="947" spans="1:27" ht="15.75" customHeight="1">
      <c r="A947" s="1895"/>
      <c r="B947" s="1895"/>
      <c r="C947" s="1895"/>
      <c r="D947" s="1895"/>
      <c r="E947" s="1895"/>
      <c r="F947" s="1895"/>
      <c r="G947" s="1895"/>
      <c r="H947" s="1895"/>
      <c r="I947" s="1895"/>
      <c r="J947" s="1895"/>
      <c r="K947" s="1895"/>
      <c r="L947" s="1895"/>
      <c r="M947" s="1895"/>
      <c r="N947" s="1895"/>
      <c r="O947" s="1895"/>
      <c r="P947" s="1895"/>
      <c r="Q947" s="1895"/>
      <c r="R947" s="1895"/>
      <c r="S947" s="1895"/>
      <c r="T947" s="1895"/>
      <c r="U947" s="1895"/>
      <c r="V947" s="1895"/>
      <c r="W947" s="1895"/>
      <c r="X947" s="1895"/>
      <c r="Y947" s="1895"/>
      <c r="Z947" s="1895"/>
      <c r="AA947" s="1895"/>
    </row>
    <row r="948" spans="1:27" ht="15.75" customHeight="1">
      <c r="A948" s="1895"/>
      <c r="B948" s="1895"/>
      <c r="C948" s="1895"/>
      <c r="D948" s="1895"/>
      <c r="E948" s="1895"/>
      <c r="F948" s="1895"/>
      <c r="G948" s="1895"/>
      <c r="H948" s="1895"/>
      <c r="I948" s="1895"/>
      <c r="J948" s="1895"/>
      <c r="K948" s="1895"/>
      <c r="L948" s="1895"/>
      <c r="M948" s="1895"/>
      <c r="N948" s="1895"/>
      <c r="O948" s="1895"/>
      <c r="P948" s="1895"/>
      <c r="Q948" s="1895"/>
      <c r="R948" s="1895"/>
      <c r="S948" s="1895"/>
      <c r="T948" s="1895"/>
      <c r="U948" s="1895"/>
      <c r="V948" s="1895"/>
      <c r="W948" s="1895"/>
      <c r="X948" s="1895"/>
      <c r="Y948" s="1895"/>
      <c r="Z948" s="1895"/>
      <c r="AA948" s="1895"/>
    </row>
    <row r="949" spans="1:27" ht="15.75" customHeight="1">
      <c r="A949" s="1895"/>
      <c r="B949" s="1895"/>
      <c r="C949" s="1895"/>
      <c r="D949" s="1895"/>
      <c r="E949" s="1895"/>
      <c r="F949" s="1895"/>
      <c r="G949" s="1895"/>
      <c r="H949" s="1895"/>
      <c r="I949" s="1895"/>
      <c r="J949" s="1895"/>
      <c r="K949" s="1895"/>
      <c r="L949" s="1895"/>
      <c r="M949" s="1895"/>
      <c r="N949" s="1895"/>
      <c r="O949" s="1895"/>
      <c r="P949" s="1895"/>
      <c r="Q949" s="1895"/>
      <c r="R949" s="1895"/>
      <c r="S949" s="1895"/>
      <c r="T949" s="1895"/>
      <c r="U949" s="1895"/>
      <c r="V949" s="1895"/>
      <c r="W949" s="1895"/>
      <c r="X949" s="1895"/>
      <c r="Y949" s="1895"/>
      <c r="Z949" s="1895"/>
      <c r="AA949" s="1895"/>
    </row>
    <row r="950" spans="1:27" ht="15.75" customHeight="1">
      <c r="A950" s="1895"/>
      <c r="B950" s="1895"/>
      <c r="C950" s="1895"/>
      <c r="D950" s="1895"/>
      <c r="E950" s="1895"/>
      <c r="F950" s="1895"/>
      <c r="G950" s="1895"/>
      <c r="H950" s="1895"/>
      <c r="I950" s="1895"/>
      <c r="J950" s="1895"/>
      <c r="K950" s="1895"/>
      <c r="L950" s="1895"/>
      <c r="M950" s="1895"/>
      <c r="N950" s="1895"/>
      <c r="O950" s="1895"/>
      <c r="P950" s="1895"/>
      <c r="Q950" s="1895"/>
      <c r="R950" s="1895"/>
      <c r="S950" s="1895"/>
      <c r="T950" s="1895"/>
      <c r="U950" s="1895"/>
      <c r="V950" s="1895"/>
      <c r="W950" s="1895"/>
      <c r="X950" s="1895"/>
      <c r="Y950" s="1895"/>
      <c r="Z950" s="1895"/>
      <c r="AA950" s="1895"/>
    </row>
    <row r="951" spans="1:27" ht="15.75" customHeight="1">
      <c r="A951" s="1895"/>
      <c r="B951" s="1895"/>
      <c r="C951" s="1895"/>
      <c r="D951" s="1895"/>
      <c r="E951" s="1895"/>
      <c r="F951" s="1895"/>
      <c r="G951" s="1895"/>
      <c r="H951" s="1895"/>
      <c r="I951" s="1895"/>
      <c r="J951" s="1895"/>
      <c r="K951" s="1895"/>
      <c r="L951" s="1895"/>
      <c r="M951" s="1895"/>
      <c r="N951" s="1895"/>
      <c r="O951" s="1895"/>
      <c r="P951" s="1895"/>
      <c r="Q951" s="1895"/>
      <c r="R951" s="1895"/>
      <c r="S951" s="1895"/>
      <c r="T951" s="1895"/>
      <c r="U951" s="1895"/>
      <c r="V951" s="1895"/>
      <c r="W951" s="1895"/>
      <c r="X951" s="1895"/>
      <c r="Y951" s="1895"/>
      <c r="Z951" s="1895"/>
      <c r="AA951" s="1895"/>
    </row>
    <row r="952" spans="1:27" ht="15.75" customHeight="1">
      <c r="A952" s="1895"/>
      <c r="B952" s="1895"/>
      <c r="C952" s="1895"/>
      <c r="D952" s="1895"/>
      <c r="E952" s="1895"/>
      <c r="F952" s="1895"/>
      <c r="G952" s="1895"/>
      <c r="H952" s="1895"/>
      <c r="I952" s="1895"/>
      <c r="J952" s="1895"/>
      <c r="K952" s="1895"/>
      <c r="L952" s="1895"/>
      <c r="M952" s="1895"/>
      <c r="N952" s="1895"/>
      <c r="O952" s="1895"/>
      <c r="P952" s="1895"/>
      <c r="Q952" s="1895"/>
      <c r="R952" s="1895"/>
      <c r="S952" s="1895"/>
      <c r="T952" s="1895"/>
      <c r="U952" s="1895"/>
      <c r="V952" s="1895"/>
      <c r="W952" s="1895"/>
      <c r="X952" s="1895"/>
      <c r="Y952" s="1895"/>
      <c r="Z952" s="1895"/>
      <c r="AA952" s="1895"/>
    </row>
    <row r="953" spans="1:27" ht="15.75" customHeight="1">
      <c r="A953" s="1895"/>
      <c r="B953" s="1895"/>
      <c r="C953" s="1895"/>
      <c r="D953" s="1895"/>
      <c r="E953" s="1895"/>
      <c r="F953" s="1895"/>
      <c r="G953" s="1895"/>
      <c r="H953" s="1895"/>
      <c r="I953" s="1895"/>
      <c r="J953" s="1895"/>
      <c r="K953" s="1895"/>
      <c r="L953" s="1895"/>
      <c r="M953" s="1895"/>
      <c r="N953" s="1895"/>
      <c r="O953" s="1895"/>
      <c r="P953" s="1895"/>
      <c r="Q953" s="1895"/>
      <c r="R953" s="1895"/>
      <c r="S953" s="1895"/>
      <c r="T953" s="1895"/>
      <c r="U953" s="1895"/>
      <c r="V953" s="1895"/>
      <c r="W953" s="1895"/>
      <c r="X953" s="1895"/>
      <c r="Y953" s="1895"/>
      <c r="Z953" s="1895"/>
      <c r="AA953" s="1895"/>
    </row>
    <row r="954" spans="1:27" ht="15.75" customHeight="1">
      <c r="A954" s="1895"/>
      <c r="B954" s="1895"/>
      <c r="C954" s="1895"/>
      <c r="D954" s="1895"/>
      <c r="E954" s="1895"/>
      <c r="F954" s="1895"/>
      <c r="G954" s="1895"/>
      <c r="H954" s="1895"/>
      <c r="I954" s="1895"/>
      <c r="J954" s="1895"/>
      <c r="K954" s="1895"/>
      <c r="L954" s="1895"/>
      <c r="M954" s="1895"/>
      <c r="N954" s="1895"/>
      <c r="O954" s="1895"/>
      <c r="P954" s="1895"/>
      <c r="Q954" s="1895"/>
      <c r="R954" s="1895"/>
      <c r="S954" s="1895"/>
      <c r="T954" s="1895"/>
      <c r="U954" s="1895"/>
      <c r="V954" s="1895"/>
      <c r="W954" s="1895"/>
      <c r="X954" s="1895"/>
      <c r="Y954" s="1895"/>
      <c r="Z954" s="1895"/>
      <c r="AA954" s="1895"/>
    </row>
    <row r="955" spans="1:27" ht="15.75" customHeight="1">
      <c r="A955" s="1895"/>
      <c r="B955" s="1895"/>
      <c r="C955" s="1895"/>
      <c r="D955" s="1895"/>
      <c r="E955" s="1895"/>
      <c r="F955" s="1895"/>
      <c r="G955" s="1895"/>
      <c r="H955" s="1895"/>
      <c r="I955" s="1895"/>
      <c r="J955" s="1895"/>
      <c r="K955" s="1895"/>
      <c r="L955" s="1895"/>
      <c r="M955" s="1895"/>
      <c r="N955" s="1895"/>
      <c r="O955" s="1895"/>
      <c r="P955" s="1895"/>
      <c r="Q955" s="1895"/>
      <c r="R955" s="1895"/>
      <c r="S955" s="1895"/>
      <c r="T955" s="1895"/>
      <c r="U955" s="1895"/>
      <c r="V955" s="1895"/>
      <c r="W955" s="1895"/>
      <c r="X955" s="1895"/>
      <c r="Y955" s="1895"/>
      <c r="Z955" s="1895"/>
      <c r="AA955" s="1895"/>
    </row>
    <row r="956" spans="1:27" ht="15.75" customHeight="1">
      <c r="A956" s="1895"/>
      <c r="B956" s="1895"/>
      <c r="C956" s="1895"/>
      <c r="D956" s="1895"/>
      <c r="E956" s="1895"/>
      <c r="F956" s="1895"/>
      <c r="G956" s="1895"/>
      <c r="H956" s="1895"/>
      <c r="I956" s="1895"/>
      <c r="J956" s="1895"/>
      <c r="K956" s="1895"/>
      <c r="L956" s="1895"/>
      <c r="M956" s="1895"/>
      <c r="N956" s="1895"/>
      <c r="O956" s="1895"/>
      <c r="P956" s="1895"/>
      <c r="Q956" s="1895"/>
      <c r="R956" s="1895"/>
      <c r="S956" s="1895"/>
      <c r="T956" s="1895"/>
      <c r="U956" s="1895"/>
      <c r="V956" s="1895"/>
      <c r="W956" s="1895"/>
      <c r="X956" s="1895"/>
      <c r="Y956" s="1895"/>
      <c r="Z956" s="1895"/>
      <c r="AA956" s="1895"/>
    </row>
    <row r="957" spans="1:27" ht="15.75" customHeight="1">
      <c r="A957" s="1895"/>
      <c r="B957" s="1895"/>
      <c r="C957" s="1895"/>
      <c r="D957" s="1895"/>
      <c r="E957" s="1895"/>
      <c r="F957" s="1895"/>
      <c r="G957" s="1895"/>
      <c r="H957" s="1895"/>
      <c r="I957" s="1895"/>
      <c r="J957" s="1895"/>
      <c r="K957" s="1895"/>
      <c r="L957" s="1895"/>
      <c r="M957" s="1895"/>
      <c r="N957" s="1895"/>
      <c r="O957" s="1895"/>
      <c r="P957" s="1895"/>
      <c r="Q957" s="1895"/>
      <c r="R957" s="1895"/>
      <c r="S957" s="1895"/>
      <c r="T957" s="1895"/>
      <c r="U957" s="1895"/>
      <c r="V957" s="1895"/>
      <c r="W957" s="1895"/>
      <c r="X957" s="1895"/>
      <c r="Y957" s="1895"/>
      <c r="Z957" s="1895"/>
      <c r="AA957" s="1895"/>
    </row>
    <row r="958" spans="1:27" ht="15.75" customHeight="1">
      <c r="A958" s="1895"/>
      <c r="B958" s="1895"/>
      <c r="C958" s="1895"/>
      <c r="D958" s="1895"/>
      <c r="E958" s="1895"/>
      <c r="F958" s="1895"/>
      <c r="G958" s="1895"/>
      <c r="H958" s="1895"/>
      <c r="I958" s="1895"/>
      <c r="J958" s="1895"/>
      <c r="K958" s="1895"/>
      <c r="L958" s="1895"/>
      <c r="M958" s="1895"/>
      <c r="N958" s="1895"/>
      <c r="O958" s="1895"/>
      <c r="P958" s="1895"/>
      <c r="Q958" s="1895"/>
      <c r="R958" s="1895"/>
      <c r="S958" s="1895"/>
      <c r="T958" s="1895"/>
      <c r="U958" s="1895"/>
      <c r="V958" s="1895"/>
      <c r="W958" s="1895"/>
      <c r="X958" s="1895"/>
      <c r="Y958" s="1895"/>
      <c r="Z958" s="1895"/>
      <c r="AA958" s="1895"/>
    </row>
    <row r="959" spans="1:27" ht="15.75" customHeight="1">
      <c r="A959" s="1895"/>
      <c r="B959" s="1895"/>
      <c r="C959" s="1895"/>
      <c r="D959" s="1895"/>
      <c r="E959" s="1895"/>
      <c r="F959" s="1895"/>
      <c r="G959" s="1895"/>
      <c r="H959" s="1895"/>
      <c r="I959" s="1895"/>
      <c r="J959" s="1895"/>
      <c r="K959" s="1895"/>
      <c r="L959" s="1895"/>
      <c r="M959" s="1895"/>
      <c r="N959" s="1895"/>
      <c r="O959" s="1895"/>
      <c r="P959" s="1895"/>
      <c r="Q959" s="1895"/>
      <c r="R959" s="1895"/>
      <c r="S959" s="1895"/>
      <c r="T959" s="1895"/>
      <c r="U959" s="1895"/>
      <c r="V959" s="1895"/>
      <c r="W959" s="1895"/>
      <c r="X959" s="1895"/>
      <c r="Y959" s="1895"/>
      <c r="Z959" s="1895"/>
      <c r="AA959" s="1895"/>
    </row>
    <row r="960" spans="1:27" ht="15.75" customHeight="1">
      <c r="A960" s="1895"/>
      <c r="B960" s="1895"/>
      <c r="C960" s="1895"/>
      <c r="D960" s="1895"/>
      <c r="E960" s="1895"/>
      <c r="F960" s="1895"/>
      <c r="G960" s="1895"/>
      <c r="H960" s="1895"/>
      <c r="I960" s="1895"/>
      <c r="J960" s="1895"/>
      <c r="K960" s="1895"/>
      <c r="L960" s="1895"/>
      <c r="M960" s="1895"/>
      <c r="N960" s="1895"/>
      <c r="O960" s="1895"/>
      <c r="P960" s="1895"/>
      <c r="Q960" s="1895"/>
      <c r="R960" s="1895"/>
      <c r="S960" s="1895"/>
      <c r="T960" s="1895"/>
      <c r="U960" s="1895"/>
      <c r="V960" s="1895"/>
      <c r="W960" s="1895"/>
      <c r="X960" s="1895"/>
      <c r="Y960" s="1895"/>
      <c r="Z960" s="1895"/>
      <c r="AA960" s="1895"/>
    </row>
    <row r="961" spans="1:27" ht="15.75" customHeight="1">
      <c r="A961" s="1895"/>
      <c r="B961" s="1895"/>
      <c r="C961" s="1895"/>
      <c r="D961" s="1895"/>
      <c r="E961" s="1895"/>
      <c r="F961" s="1895"/>
      <c r="G961" s="1895"/>
      <c r="H961" s="1895"/>
      <c r="I961" s="1895"/>
      <c r="J961" s="1895"/>
      <c r="K961" s="1895"/>
      <c r="L961" s="1895"/>
      <c r="M961" s="1895"/>
      <c r="N961" s="1895"/>
      <c r="O961" s="1895"/>
      <c r="P961" s="1895"/>
      <c r="Q961" s="1895"/>
      <c r="R961" s="1895"/>
      <c r="S961" s="1895"/>
      <c r="T961" s="1895"/>
      <c r="U961" s="1895"/>
      <c r="V961" s="1895"/>
      <c r="W961" s="1895"/>
      <c r="X961" s="1895"/>
      <c r="Y961" s="1895"/>
      <c r="Z961" s="1895"/>
      <c r="AA961" s="1895"/>
    </row>
    <row r="962" spans="1:27" ht="15.75" customHeight="1">
      <c r="A962" s="1895"/>
      <c r="B962" s="1895"/>
      <c r="C962" s="1895"/>
      <c r="D962" s="1895"/>
      <c r="E962" s="1895"/>
      <c r="F962" s="1895"/>
      <c r="G962" s="1895"/>
      <c r="H962" s="1895"/>
      <c r="I962" s="1895"/>
      <c r="J962" s="1895"/>
      <c r="K962" s="1895"/>
      <c r="L962" s="1895"/>
      <c r="M962" s="1895"/>
      <c r="N962" s="1895"/>
      <c r="O962" s="1895"/>
      <c r="P962" s="1895"/>
      <c r="Q962" s="1895"/>
      <c r="R962" s="1895"/>
      <c r="S962" s="1895"/>
      <c r="T962" s="1895"/>
      <c r="U962" s="1895"/>
      <c r="V962" s="1895"/>
      <c r="W962" s="1895"/>
      <c r="X962" s="1895"/>
      <c r="Y962" s="1895"/>
      <c r="Z962" s="1895"/>
      <c r="AA962" s="1895"/>
    </row>
    <row r="963" spans="1:27" ht="15.75" customHeight="1">
      <c r="A963" s="1895"/>
      <c r="B963" s="1895"/>
      <c r="C963" s="1895"/>
      <c r="D963" s="1895"/>
      <c r="E963" s="1895"/>
      <c r="F963" s="1895"/>
      <c r="G963" s="1895"/>
      <c r="H963" s="1895"/>
      <c r="I963" s="1895"/>
      <c r="J963" s="1895"/>
      <c r="K963" s="1895"/>
      <c r="L963" s="1895"/>
      <c r="M963" s="1895"/>
      <c r="N963" s="1895"/>
      <c r="O963" s="1895"/>
      <c r="P963" s="1895"/>
      <c r="Q963" s="1895"/>
      <c r="R963" s="1895"/>
      <c r="S963" s="1895"/>
      <c r="T963" s="1895"/>
      <c r="U963" s="1895"/>
      <c r="V963" s="1895"/>
      <c r="W963" s="1895"/>
      <c r="X963" s="1895"/>
      <c r="Y963" s="1895"/>
      <c r="Z963" s="1895"/>
      <c r="AA963" s="1895"/>
    </row>
    <row r="964" spans="1:27" ht="15.75" customHeight="1">
      <c r="A964" s="1895"/>
      <c r="B964" s="1895"/>
      <c r="C964" s="1895"/>
      <c r="D964" s="1895"/>
      <c r="E964" s="1895"/>
      <c r="F964" s="1895"/>
      <c r="G964" s="1895"/>
      <c r="H964" s="1895"/>
      <c r="I964" s="1895"/>
      <c r="J964" s="1895"/>
      <c r="K964" s="1895"/>
      <c r="L964" s="1895"/>
      <c r="M964" s="1895"/>
      <c r="N964" s="1895"/>
      <c r="O964" s="1895"/>
      <c r="P964" s="1895"/>
      <c r="Q964" s="1895"/>
      <c r="R964" s="1895"/>
      <c r="S964" s="1895"/>
      <c r="T964" s="1895"/>
      <c r="U964" s="1895"/>
      <c r="V964" s="1895"/>
      <c r="W964" s="1895"/>
      <c r="X964" s="1895"/>
      <c r="Y964" s="1895"/>
      <c r="Z964" s="1895"/>
      <c r="AA964" s="1895"/>
    </row>
    <row r="965" spans="1:27" ht="15.75" customHeight="1">
      <c r="A965" s="1895"/>
      <c r="B965" s="1895"/>
      <c r="C965" s="1895"/>
      <c r="D965" s="1895"/>
      <c r="E965" s="1895"/>
      <c r="F965" s="1895"/>
      <c r="G965" s="1895"/>
      <c r="H965" s="1895"/>
      <c r="I965" s="1895"/>
      <c r="J965" s="1895"/>
      <c r="K965" s="1895"/>
      <c r="L965" s="1895"/>
      <c r="M965" s="1895"/>
      <c r="N965" s="1895"/>
      <c r="O965" s="1895"/>
      <c r="P965" s="1895"/>
      <c r="Q965" s="1895"/>
      <c r="R965" s="1895"/>
      <c r="S965" s="1895"/>
      <c r="T965" s="1895"/>
      <c r="U965" s="1895"/>
      <c r="V965" s="1895"/>
      <c r="W965" s="1895"/>
      <c r="X965" s="1895"/>
      <c r="Y965" s="1895"/>
      <c r="Z965" s="1895"/>
      <c r="AA965" s="1895"/>
    </row>
    <row r="966" spans="1:27" ht="15.75" customHeight="1">
      <c r="A966" s="1895"/>
      <c r="B966" s="1895"/>
      <c r="C966" s="1895"/>
      <c r="D966" s="1895"/>
      <c r="E966" s="1895"/>
      <c r="F966" s="1895"/>
      <c r="G966" s="1895"/>
      <c r="H966" s="1895"/>
      <c r="I966" s="1895"/>
      <c r="J966" s="1895"/>
      <c r="K966" s="1895"/>
      <c r="L966" s="1895"/>
      <c r="M966" s="1895"/>
      <c r="N966" s="1895"/>
      <c r="O966" s="1895"/>
      <c r="P966" s="1895"/>
      <c r="Q966" s="1895"/>
      <c r="R966" s="1895"/>
      <c r="S966" s="1895"/>
      <c r="T966" s="1895"/>
      <c r="U966" s="1895"/>
      <c r="V966" s="1895"/>
      <c r="W966" s="1895"/>
      <c r="X966" s="1895"/>
      <c r="Y966" s="1895"/>
      <c r="Z966" s="1895"/>
      <c r="AA966" s="1895"/>
    </row>
    <row r="967" spans="1:27" ht="15.75" customHeight="1">
      <c r="A967" s="1895"/>
      <c r="B967" s="1895"/>
      <c r="C967" s="1895"/>
      <c r="D967" s="1895"/>
      <c r="E967" s="1895"/>
      <c r="F967" s="1895"/>
      <c r="G967" s="1895"/>
      <c r="H967" s="1895"/>
      <c r="I967" s="1895"/>
      <c r="J967" s="1895"/>
      <c r="K967" s="1895"/>
      <c r="L967" s="1895"/>
      <c r="M967" s="1895"/>
      <c r="N967" s="1895"/>
      <c r="O967" s="1895"/>
      <c r="P967" s="1895"/>
      <c r="Q967" s="1895"/>
      <c r="R967" s="1895"/>
      <c r="S967" s="1895"/>
      <c r="T967" s="1895"/>
      <c r="U967" s="1895"/>
      <c r="V967" s="1895"/>
      <c r="W967" s="1895"/>
      <c r="X967" s="1895"/>
      <c r="Y967" s="1895"/>
      <c r="Z967" s="1895"/>
      <c r="AA967" s="1895"/>
    </row>
    <row r="968" spans="1:27" ht="15.75" customHeight="1">
      <c r="A968" s="1895"/>
      <c r="B968" s="1895"/>
      <c r="C968" s="1895"/>
      <c r="D968" s="1895"/>
      <c r="E968" s="1895"/>
      <c r="F968" s="1895"/>
      <c r="G968" s="1895"/>
      <c r="H968" s="1895"/>
      <c r="I968" s="1895"/>
      <c r="J968" s="1895"/>
      <c r="K968" s="1895"/>
      <c r="L968" s="1895"/>
      <c r="M968" s="1895"/>
      <c r="N968" s="1895"/>
      <c r="O968" s="1895"/>
      <c r="P968" s="1895"/>
      <c r="Q968" s="1895"/>
      <c r="R968" s="1895"/>
      <c r="S968" s="1895"/>
      <c r="T968" s="1895"/>
      <c r="U968" s="1895"/>
      <c r="V968" s="1895"/>
      <c r="W968" s="1895"/>
      <c r="X968" s="1895"/>
      <c r="Y968" s="1895"/>
      <c r="Z968" s="1895"/>
      <c r="AA968" s="1895"/>
    </row>
    <row r="969" spans="1:27" ht="15.75" customHeight="1">
      <c r="A969" s="1895"/>
      <c r="B969" s="1895"/>
      <c r="C969" s="1895"/>
      <c r="D969" s="1895"/>
      <c r="E969" s="1895"/>
      <c r="F969" s="1895"/>
      <c r="G969" s="1895"/>
      <c r="H969" s="1895"/>
      <c r="I969" s="1895"/>
      <c r="J969" s="1895"/>
      <c r="K969" s="1895"/>
      <c r="L969" s="1895"/>
      <c r="M969" s="1895"/>
      <c r="N969" s="1895"/>
      <c r="O969" s="1895"/>
      <c r="P969" s="1895"/>
      <c r="Q969" s="1895"/>
      <c r="R969" s="1895"/>
      <c r="S969" s="1895"/>
      <c r="T969" s="1895"/>
      <c r="U969" s="1895"/>
      <c r="V969" s="1895"/>
      <c r="W969" s="1895"/>
      <c r="X969" s="1895"/>
      <c r="Y969" s="1895"/>
      <c r="Z969" s="1895"/>
      <c r="AA969" s="1895"/>
    </row>
    <row r="970" spans="1:27" ht="15.75" customHeight="1">
      <c r="A970" s="1895"/>
      <c r="B970" s="1895"/>
      <c r="C970" s="1895"/>
      <c r="D970" s="1895"/>
      <c r="E970" s="1895"/>
      <c r="F970" s="1895"/>
      <c r="G970" s="1895"/>
      <c r="H970" s="1895"/>
      <c r="I970" s="1895"/>
      <c r="J970" s="1895"/>
      <c r="K970" s="1895"/>
      <c r="L970" s="1895"/>
      <c r="M970" s="1895"/>
      <c r="N970" s="1895"/>
      <c r="O970" s="1895"/>
      <c r="P970" s="1895"/>
      <c r="Q970" s="1895"/>
      <c r="R970" s="1895"/>
      <c r="S970" s="1895"/>
      <c r="T970" s="1895"/>
      <c r="U970" s="1895"/>
      <c r="V970" s="1895"/>
      <c r="W970" s="1895"/>
      <c r="X970" s="1895"/>
      <c r="Y970" s="1895"/>
      <c r="Z970" s="1895"/>
      <c r="AA970" s="1895"/>
    </row>
    <row r="971" spans="1:27" ht="15.75" customHeight="1">
      <c r="A971" s="1895"/>
      <c r="B971" s="1895"/>
      <c r="C971" s="1895"/>
      <c r="D971" s="1895"/>
      <c r="E971" s="1895"/>
      <c r="F971" s="1895"/>
      <c r="G971" s="1895"/>
      <c r="H971" s="1895"/>
      <c r="I971" s="1895"/>
      <c r="J971" s="1895"/>
      <c r="K971" s="1895"/>
      <c r="L971" s="1895"/>
      <c r="M971" s="1895"/>
      <c r="N971" s="1895"/>
      <c r="O971" s="1895"/>
      <c r="P971" s="1895"/>
      <c r="Q971" s="1895"/>
      <c r="R971" s="1895"/>
      <c r="S971" s="1895"/>
      <c r="T971" s="1895"/>
      <c r="U971" s="1895"/>
      <c r="V971" s="1895"/>
      <c r="W971" s="1895"/>
      <c r="X971" s="1895"/>
      <c r="Y971" s="1895"/>
      <c r="Z971" s="1895"/>
      <c r="AA971" s="1895"/>
    </row>
    <row r="972" spans="1:27" ht="15.75" customHeight="1">
      <c r="A972" s="1895"/>
      <c r="B972" s="1895"/>
      <c r="C972" s="1895"/>
      <c r="D972" s="1895"/>
      <c r="E972" s="1895"/>
      <c r="F972" s="1895"/>
      <c r="G972" s="1895"/>
      <c r="H972" s="1895"/>
      <c r="I972" s="1895"/>
      <c r="J972" s="1895"/>
      <c r="K972" s="1895"/>
      <c r="L972" s="1895"/>
      <c r="M972" s="1895"/>
      <c r="N972" s="1895"/>
      <c r="O972" s="1895"/>
      <c r="P972" s="1895"/>
      <c r="Q972" s="1895"/>
      <c r="R972" s="1895"/>
      <c r="S972" s="1895"/>
      <c r="T972" s="1895"/>
      <c r="U972" s="1895"/>
      <c r="V972" s="1895"/>
      <c r="W972" s="1895"/>
      <c r="X972" s="1895"/>
      <c r="Y972" s="1895"/>
      <c r="Z972" s="1895"/>
      <c r="AA972" s="1895"/>
    </row>
    <row r="973" spans="1:27" ht="15.75" customHeight="1">
      <c r="A973" s="1895"/>
      <c r="B973" s="1895"/>
      <c r="C973" s="1895"/>
      <c r="D973" s="1895"/>
      <c r="E973" s="1895"/>
      <c r="F973" s="1895"/>
      <c r="G973" s="1895"/>
      <c r="H973" s="1895"/>
      <c r="I973" s="1895"/>
      <c r="J973" s="1895"/>
      <c r="K973" s="1895"/>
      <c r="L973" s="1895"/>
      <c r="M973" s="1895"/>
      <c r="N973" s="1895"/>
      <c r="O973" s="1895"/>
      <c r="P973" s="1895"/>
      <c r="Q973" s="1895"/>
      <c r="R973" s="1895"/>
      <c r="S973" s="1895"/>
      <c r="T973" s="1895"/>
      <c r="U973" s="1895"/>
      <c r="V973" s="1895"/>
      <c r="W973" s="1895"/>
      <c r="X973" s="1895"/>
      <c r="Y973" s="1895"/>
      <c r="Z973" s="1895"/>
      <c r="AA973" s="1895"/>
    </row>
    <row r="974" spans="1:27" ht="15.75" customHeight="1">
      <c r="A974" s="1895"/>
      <c r="B974" s="1895"/>
      <c r="C974" s="1895"/>
      <c r="D974" s="1895"/>
      <c r="E974" s="1895"/>
      <c r="F974" s="1895"/>
      <c r="G974" s="1895"/>
      <c r="H974" s="1895"/>
      <c r="I974" s="1895"/>
      <c r="J974" s="1895"/>
      <c r="K974" s="1895"/>
      <c r="L974" s="1895"/>
      <c r="M974" s="1895"/>
      <c r="N974" s="1895"/>
      <c r="O974" s="1895"/>
      <c r="P974" s="1895"/>
      <c r="Q974" s="1895"/>
      <c r="R974" s="1895"/>
      <c r="S974" s="1895"/>
      <c r="T974" s="1895"/>
      <c r="U974" s="1895"/>
      <c r="V974" s="1895"/>
      <c r="W974" s="1895"/>
      <c r="X974" s="1895"/>
      <c r="Y974" s="1895"/>
      <c r="Z974" s="1895"/>
      <c r="AA974" s="1895"/>
    </row>
    <row r="975" spans="1:27" ht="15.75" customHeight="1">
      <c r="A975" s="1895"/>
      <c r="B975" s="1895"/>
      <c r="C975" s="1895"/>
      <c r="D975" s="1895"/>
      <c r="E975" s="1895"/>
      <c r="F975" s="1895"/>
      <c r="G975" s="1895"/>
      <c r="H975" s="1895"/>
      <c r="I975" s="1895"/>
      <c r="J975" s="1895"/>
      <c r="K975" s="1895"/>
      <c r="L975" s="1895"/>
      <c r="M975" s="1895"/>
      <c r="N975" s="1895"/>
      <c r="O975" s="1895"/>
      <c r="P975" s="1895"/>
      <c r="Q975" s="1895"/>
      <c r="R975" s="1895"/>
      <c r="S975" s="1895"/>
      <c r="T975" s="1895"/>
      <c r="U975" s="1895"/>
      <c r="V975" s="1895"/>
      <c r="W975" s="1895"/>
      <c r="X975" s="1895"/>
      <c r="Y975" s="1895"/>
      <c r="Z975" s="1895"/>
      <c r="AA975" s="1895"/>
    </row>
    <row r="976" spans="1:27" ht="15.75" customHeight="1">
      <c r="A976" s="1895"/>
      <c r="B976" s="1895"/>
      <c r="C976" s="1895"/>
      <c r="D976" s="1895"/>
      <c r="E976" s="1895"/>
      <c r="F976" s="1895"/>
      <c r="G976" s="1895"/>
      <c r="H976" s="1895"/>
      <c r="I976" s="1895"/>
      <c r="J976" s="1895"/>
      <c r="K976" s="1895"/>
      <c r="L976" s="1895"/>
      <c r="M976" s="1895"/>
      <c r="N976" s="1895"/>
      <c r="O976" s="1895"/>
      <c r="P976" s="1895"/>
      <c r="Q976" s="1895"/>
      <c r="R976" s="1895"/>
      <c r="S976" s="1895"/>
      <c r="T976" s="1895"/>
      <c r="U976" s="1895"/>
      <c r="V976" s="1895"/>
      <c r="W976" s="1895"/>
      <c r="X976" s="1895"/>
      <c r="Y976" s="1895"/>
      <c r="Z976" s="1895"/>
      <c r="AA976" s="1895"/>
    </row>
    <row r="977" spans="1:27" ht="15.75" customHeight="1">
      <c r="A977" s="1895"/>
      <c r="B977" s="1895"/>
      <c r="C977" s="1895"/>
      <c r="D977" s="1895"/>
      <c r="E977" s="1895"/>
      <c r="F977" s="1895"/>
      <c r="G977" s="1895"/>
      <c r="H977" s="1895"/>
      <c r="I977" s="1895"/>
      <c r="J977" s="1895"/>
      <c r="K977" s="1895"/>
      <c r="L977" s="1895"/>
      <c r="M977" s="1895"/>
      <c r="N977" s="1895"/>
      <c r="O977" s="1895"/>
      <c r="P977" s="1895"/>
      <c r="Q977" s="1895"/>
      <c r="R977" s="1895"/>
      <c r="S977" s="1895"/>
      <c r="T977" s="1895"/>
      <c r="U977" s="1895"/>
      <c r="V977" s="1895"/>
      <c r="W977" s="1895"/>
      <c r="X977" s="1895"/>
      <c r="Y977" s="1895"/>
      <c r="Z977" s="1895"/>
      <c r="AA977" s="1895"/>
    </row>
    <row r="978" spans="1:27" ht="15.75" customHeight="1">
      <c r="A978" s="1895"/>
      <c r="B978" s="1895"/>
      <c r="C978" s="1895"/>
      <c r="D978" s="1895"/>
      <c r="E978" s="1895"/>
      <c r="F978" s="1895"/>
      <c r="G978" s="1895"/>
      <c r="H978" s="1895"/>
      <c r="I978" s="1895"/>
      <c r="J978" s="1895"/>
      <c r="K978" s="1895"/>
      <c r="L978" s="1895"/>
      <c r="M978" s="1895"/>
      <c r="N978" s="1895"/>
      <c r="O978" s="1895"/>
      <c r="P978" s="1895"/>
      <c r="Q978" s="1895"/>
      <c r="R978" s="1895"/>
      <c r="S978" s="1895"/>
      <c r="T978" s="1895"/>
      <c r="U978" s="1895"/>
      <c r="V978" s="1895"/>
      <c r="W978" s="1895"/>
      <c r="X978" s="1895"/>
      <c r="Y978" s="1895"/>
      <c r="Z978" s="1895"/>
      <c r="AA978" s="1895"/>
    </row>
    <row r="979" spans="1:27" ht="15.75" customHeight="1">
      <c r="A979" s="1895"/>
      <c r="B979" s="1895"/>
      <c r="C979" s="1895"/>
      <c r="D979" s="1895"/>
      <c r="E979" s="1895"/>
      <c r="F979" s="1895"/>
      <c r="G979" s="1895"/>
      <c r="H979" s="1895"/>
      <c r="I979" s="1895"/>
      <c r="J979" s="1895"/>
      <c r="K979" s="1895"/>
      <c r="L979" s="1895"/>
      <c r="M979" s="1895"/>
      <c r="N979" s="1895"/>
      <c r="O979" s="1895"/>
      <c r="P979" s="1895"/>
      <c r="Q979" s="1895"/>
      <c r="R979" s="1895"/>
      <c r="S979" s="1895"/>
      <c r="T979" s="1895"/>
      <c r="U979" s="1895"/>
      <c r="V979" s="1895"/>
      <c r="W979" s="1895"/>
      <c r="X979" s="1895"/>
      <c r="Y979" s="1895"/>
      <c r="Z979" s="1895"/>
      <c r="AA979" s="1895"/>
    </row>
    <row r="980" spans="1:27" ht="15.75" customHeight="1">
      <c r="A980" s="1895"/>
      <c r="B980" s="1895"/>
      <c r="C980" s="1895"/>
      <c r="D980" s="1895"/>
      <c r="E980" s="1895"/>
      <c r="F980" s="1895"/>
      <c r="G980" s="1895"/>
      <c r="H980" s="1895"/>
      <c r="I980" s="1895"/>
      <c r="J980" s="1895"/>
      <c r="K980" s="1895"/>
      <c r="L980" s="1895"/>
      <c r="M980" s="1895"/>
      <c r="N980" s="1895"/>
      <c r="O980" s="1895"/>
      <c r="P980" s="1895"/>
      <c r="Q980" s="1895"/>
      <c r="R980" s="1895"/>
      <c r="S980" s="1895"/>
      <c r="T980" s="1895"/>
      <c r="U980" s="1895"/>
      <c r="V980" s="1895"/>
      <c r="W980" s="1895"/>
      <c r="X980" s="1895"/>
      <c r="Y980" s="1895"/>
      <c r="Z980" s="1895"/>
      <c r="AA980" s="1895"/>
    </row>
    <row r="981" spans="1:27" ht="15.75" customHeight="1">
      <c r="A981" s="1895"/>
      <c r="B981" s="1895"/>
      <c r="C981" s="1895"/>
      <c r="D981" s="1895"/>
      <c r="E981" s="1895"/>
      <c r="F981" s="1895"/>
      <c r="G981" s="1895"/>
      <c r="H981" s="1895"/>
      <c r="I981" s="1895"/>
      <c r="J981" s="1895"/>
      <c r="K981" s="1895"/>
      <c r="L981" s="1895"/>
      <c r="M981" s="1895"/>
      <c r="N981" s="1895"/>
      <c r="O981" s="1895"/>
      <c r="P981" s="1895"/>
      <c r="Q981" s="1895"/>
      <c r="R981" s="1895"/>
      <c r="S981" s="1895"/>
      <c r="T981" s="1895"/>
      <c r="U981" s="1895"/>
      <c r="V981" s="1895"/>
      <c r="W981" s="1895"/>
      <c r="X981" s="1895"/>
      <c r="Y981" s="1895"/>
      <c r="Z981" s="1895"/>
      <c r="AA981" s="1895"/>
    </row>
    <row r="982" spans="1:27" ht="15.75" customHeight="1">
      <c r="A982" s="1895"/>
      <c r="B982" s="1895"/>
      <c r="C982" s="1895"/>
      <c r="D982" s="1895"/>
      <c r="E982" s="1895"/>
      <c r="F982" s="1895"/>
      <c r="G982" s="1895"/>
      <c r="H982" s="1895"/>
      <c r="I982" s="1895"/>
      <c r="J982" s="1895"/>
      <c r="K982" s="1895"/>
      <c r="L982" s="1895"/>
      <c r="M982" s="1895"/>
      <c r="N982" s="1895"/>
      <c r="O982" s="1895"/>
      <c r="P982" s="1895"/>
      <c r="Q982" s="1895"/>
      <c r="R982" s="1895"/>
      <c r="S982" s="1895"/>
      <c r="T982" s="1895"/>
      <c r="U982" s="1895"/>
      <c r="V982" s="1895"/>
      <c r="W982" s="1895"/>
      <c r="X982" s="1895"/>
      <c r="Y982" s="1895"/>
      <c r="Z982" s="1895"/>
      <c r="AA982" s="1895"/>
    </row>
    <row r="983" spans="1:27" ht="15.75" customHeight="1">
      <c r="A983" s="1895"/>
      <c r="B983" s="1895"/>
      <c r="C983" s="1895"/>
      <c r="D983" s="1895"/>
      <c r="E983" s="1895"/>
      <c r="F983" s="1895"/>
      <c r="G983" s="1895"/>
      <c r="H983" s="1895"/>
      <c r="I983" s="1895"/>
      <c r="J983" s="1895"/>
      <c r="K983" s="1895"/>
      <c r="L983" s="1895"/>
      <c r="M983" s="1895"/>
      <c r="N983" s="1895"/>
      <c r="O983" s="1895"/>
      <c r="P983" s="1895"/>
      <c r="Q983" s="1895"/>
      <c r="R983" s="1895"/>
      <c r="S983" s="1895"/>
      <c r="T983" s="1895"/>
      <c r="U983" s="1895"/>
      <c r="V983" s="1895"/>
      <c r="W983" s="1895"/>
      <c r="X983" s="1895"/>
      <c r="Y983" s="1895"/>
      <c r="Z983" s="1895"/>
      <c r="AA983" s="1895"/>
    </row>
    <row r="984" spans="1:27" ht="15.75" customHeight="1">
      <c r="A984" s="1895"/>
      <c r="B984" s="1895"/>
      <c r="C984" s="1895"/>
      <c r="D984" s="1895"/>
      <c r="E984" s="1895"/>
      <c r="F984" s="1895"/>
      <c r="G984" s="1895"/>
      <c r="H984" s="1895"/>
      <c r="I984" s="1895"/>
      <c r="J984" s="1895"/>
      <c r="K984" s="1895"/>
      <c r="L984" s="1895"/>
      <c r="M984" s="1895"/>
      <c r="N984" s="1895"/>
      <c r="O984" s="1895"/>
      <c r="P984" s="1895"/>
      <c r="Q984" s="1895"/>
      <c r="R984" s="1895"/>
      <c r="S984" s="1895"/>
      <c r="T984" s="1895"/>
      <c r="U984" s="1895"/>
      <c r="V984" s="1895"/>
      <c r="W984" s="1895"/>
      <c r="X984" s="1895"/>
      <c r="Y984" s="1895"/>
      <c r="Z984" s="1895"/>
      <c r="AA984" s="1895"/>
    </row>
    <row r="985" spans="1:27" ht="15.75" customHeight="1">
      <c r="A985" s="1895"/>
      <c r="B985" s="1895"/>
      <c r="C985" s="1895"/>
      <c r="D985" s="1895"/>
      <c r="E985" s="1895"/>
      <c r="F985" s="1895"/>
      <c r="G985" s="1895"/>
      <c r="H985" s="1895"/>
      <c r="I985" s="1895"/>
      <c r="J985" s="1895"/>
      <c r="K985" s="1895"/>
      <c r="L985" s="1895"/>
      <c r="M985" s="1895"/>
      <c r="N985" s="1895"/>
      <c r="O985" s="1895"/>
      <c r="P985" s="1895"/>
      <c r="Q985" s="1895"/>
      <c r="R985" s="1895"/>
      <c r="S985" s="1895"/>
      <c r="T985" s="1895"/>
      <c r="U985" s="1895"/>
      <c r="V985" s="1895"/>
      <c r="W985" s="1895"/>
      <c r="X985" s="1895"/>
      <c r="Y985" s="1895"/>
      <c r="Z985" s="1895"/>
      <c r="AA985" s="1895"/>
    </row>
    <row r="986" spans="1:27" ht="15.75" customHeight="1">
      <c r="A986" s="1895"/>
      <c r="B986" s="1895"/>
      <c r="C986" s="1895"/>
      <c r="D986" s="1895"/>
      <c r="E986" s="1895"/>
      <c r="F986" s="1895"/>
      <c r="G986" s="1895"/>
      <c r="H986" s="1895"/>
      <c r="I986" s="1895"/>
      <c r="J986" s="1895"/>
      <c r="K986" s="1895"/>
      <c r="L986" s="1895"/>
      <c r="M986" s="1895"/>
      <c r="N986" s="1895"/>
      <c r="O986" s="1895"/>
      <c r="P986" s="1895"/>
      <c r="Q986" s="1895"/>
      <c r="R986" s="1895"/>
      <c r="S986" s="1895"/>
      <c r="T986" s="1895"/>
      <c r="U986" s="1895"/>
      <c r="V986" s="1895"/>
      <c r="W986" s="1895"/>
      <c r="X986" s="1895"/>
      <c r="Y986" s="1895"/>
      <c r="Z986" s="1895"/>
      <c r="AA986" s="1895"/>
    </row>
    <row r="987" spans="1:27" ht="15.75" customHeight="1">
      <c r="A987" s="1895"/>
      <c r="B987" s="1895"/>
      <c r="C987" s="1895"/>
      <c r="D987" s="1895"/>
      <c r="E987" s="1895"/>
      <c r="F987" s="1895"/>
      <c r="G987" s="1895"/>
      <c r="H987" s="1895"/>
      <c r="I987" s="1895"/>
      <c r="J987" s="1895"/>
      <c r="K987" s="1895"/>
      <c r="L987" s="1895"/>
      <c r="M987" s="1895"/>
      <c r="N987" s="1895"/>
      <c r="O987" s="1895"/>
      <c r="P987" s="1895"/>
      <c r="Q987" s="1895"/>
      <c r="R987" s="1895"/>
      <c r="S987" s="1895"/>
      <c r="T987" s="1895"/>
      <c r="U987" s="1895"/>
      <c r="V987" s="1895"/>
      <c r="W987" s="1895"/>
      <c r="X987" s="1895"/>
      <c r="Y987" s="1895"/>
      <c r="Z987" s="1895"/>
      <c r="AA987" s="1895"/>
    </row>
    <row r="988" spans="1:27" ht="15.75" customHeight="1">
      <c r="A988" s="1895"/>
      <c r="B988" s="1895"/>
      <c r="C988" s="1895"/>
      <c r="D988" s="1895"/>
      <c r="E988" s="1895"/>
      <c r="F988" s="1895"/>
      <c r="G988" s="1895"/>
      <c r="H988" s="1895"/>
      <c r="I988" s="1895"/>
      <c r="J988" s="1895"/>
      <c r="K988" s="1895"/>
      <c r="L988" s="1895"/>
      <c r="M988" s="1895"/>
      <c r="N988" s="1895"/>
      <c r="O988" s="1895"/>
      <c r="P988" s="1895"/>
      <c r="Q988" s="1895"/>
      <c r="R988" s="1895"/>
      <c r="S988" s="1895"/>
      <c r="T988" s="1895"/>
      <c r="U988" s="1895"/>
      <c r="V988" s="1895"/>
      <c r="W988" s="1895"/>
      <c r="X988" s="1895"/>
      <c r="Y988" s="1895"/>
      <c r="Z988" s="1895"/>
      <c r="AA988" s="1895"/>
    </row>
    <row r="989" spans="1:27" ht="15.75" customHeight="1">
      <c r="A989" s="1895"/>
      <c r="B989" s="1895"/>
      <c r="C989" s="1895"/>
      <c r="D989" s="1895"/>
      <c r="E989" s="1895"/>
      <c r="F989" s="1895"/>
      <c r="G989" s="1895"/>
      <c r="H989" s="1895"/>
      <c r="I989" s="1895"/>
      <c r="J989" s="1895"/>
      <c r="K989" s="1895"/>
      <c r="L989" s="1895"/>
      <c r="M989" s="1895"/>
      <c r="N989" s="1895"/>
      <c r="O989" s="1895"/>
      <c r="P989" s="1895"/>
      <c r="Q989" s="1895"/>
      <c r="R989" s="1895"/>
      <c r="S989" s="1895"/>
      <c r="T989" s="1895"/>
      <c r="U989" s="1895"/>
      <c r="V989" s="1895"/>
      <c r="W989" s="1895"/>
      <c r="X989" s="1895"/>
      <c r="Y989" s="1895"/>
      <c r="Z989" s="1895"/>
      <c r="AA989" s="1895"/>
    </row>
    <row r="990" spans="1:27" ht="15.75" customHeight="1">
      <c r="A990" s="1895"/>
      <c r="B990" s="1895"/>
      <c r="C990" s="1895"/>
      <c r="D990" s="1895"/>
      <c r="E990" s="1895"/>
      <c r="F990" s="1895"/>
      <c r="G990" s="1895"/>
      <c r="H990" s="1895"/>
      <c r="I990" s="1895"/>
      <c r="J990" s="1895"/>
      <c r="K990" s="1895"/>
      <c r="L990" s="1895"/>
      <c r="M990" s="1895"/>
      <c r="N990" s="1895"/>
      <c r="O990" s="1895"/>
      <c r="P990" s="1895"/>
      <c r="Q990" s="1895"/>
      <c r="R990" s="1895"/>
      <c r="S990" s="1895"/>
      <c r="T990" s="1895"/>
      <c r="U990" s="1895"/>
      <c r="V990" s="1895"/>
      <c r="W990" s="1895"/>
      <c r="X990" s="1895"/>
      <c r="Y990" s="1895"/>
      <c r="Z990" s="1895"/>
      <c r="AA990" s="1895"/>
    </row>
    <row r="991" spans="1:27" ht="15.75" customHeight="1">
      <c r="A991" s="1895"/>
      <c r="B991" s="1895"/>
      <c r="C991" s="1895"/>
      <c r="D991" s="1895"/>
      <c r="E991" s="1895"/>
      <c r="F991" s="1895"/>
      <c r="G991" s="1895"/>
      <c r="H991" s="1895"/>
      <c r="I991" s="1895"/>
      <c r="J991" s="1895"/>
      <c r="K991" s="1895"/>
      <c r="L991" s="1895"/>
      <c r="M991" s="1895"/>
      <c r="N991" s="1895"/>
      <c r="O991" s="1895"/>
      <c r="P991" s="1895"/>
      <c r="Q991" s="1895"/>
      <c r="R991" s="1895"/>
      <c r="S991" s="1895"/>
      <c r="T991" s="1895"/>
      <c r="U991" s="1895"/>
      <c r="V991" s="1895"/>
      <c r="W991" s="1895"/>
      <c r="X991" s="1895"/>
      <c r="Y991" s="1895"/>
      <c r="Z991" s="1895"/>
      <c r="AA991" s="1895"/>
    </row>
    <row r="992" spans="1:27" ht="15.75" customHeight="1">
      <c r="A992" s="1895"/>
      <c r="B992" s="1895"/>
      <c r="C992" s="1895"/>
      <c r="D992" s="1895"/>
      <c r="E992" s="1895"/>
      <c r="F992" s="1895"/>
      <c r="G992" s="1895"/>
      <c r="H992" s="1895"/>
      <c r="I992" s="1895"/>
      <c r="J992" s="1895"/>
      <c r="K992" s="1895"/>
      <c r="L992" s="1895"/>
      <c r="M992" s="1895"/>
      <c r="N992" s="1895"/>
      <c r="O992" s="1895"/>
      <c r="P992" s="1895"/>
      <c r="Q992" s="1895"/>
      <c r="R992" s="1895"/>
      <c r="S992" s="1895"/>
      <c r="T992" s="1895"/>
      <c r="U992" s="1895"/>
      <c r="V992" s="1895"/>
      <c r="W992" s="1895"/>
      <c r="X992" s="1895"/>
      <c r="Y992" s="1895"/>
      <c r="Z992" s="1895"/>
      <c r="AA992" s="1895"/>
    </row>
    <row r="993" spans="1:27" ht="15.75" customHeight="1">
      <c r="A993" s="1895"/>
      <c r="B993" s="1895"/>
      <c r="C993" s="1895"/>
      <c r="D993" s="1895"/>
      <c r="E993" s="1895"/>
      <c r="F993" s="1895"/>
      <c r="G993" s="1895"/>
      <c r="H993" s="1895"/>
      <c r="I993" s="1895"/>
      <c r="J993" s="1895"/>
      <c r="K993" s="1895"/>
      <c r="L993" s="1895"/>
      <c r="M993" s="1895"/>
      <c r="N993" s="1895"/>
      <c r="O993" s="1895"/>
      <c r="P993" s="1895"/>
      <c r="Q993" s="1895"/>
      <c r="R993" s="1895"/>
      <c r="S993" s="1895"/>
      <c r="T993" s="1895"/>
      <c r="U993" s="1895"/>
      <c r="V993" s="1895"/>
      <c r="W993" s="1895"/>
      <c r="X993" s="1895"/>
      <c r="Y993" s="1895"/>
      <c r="Z993" s="1895"/>
      <c r="AA993" s="1895"/>
    </row>
    <row r="994" spans="1:27" ht="15.75" customHeight="1">
      <c r="A994" s="1895"/>
      <c r="B994" s="1895"/>
      <c r="C994" s="1895"/>
      <c r="D994" s="1895"/>
      <c r="E994" s="1895"/>
      <c r="F994" s="1895"/>
      <c r="G994" s="1895"/>
      <c r="H994" s="1895"/>
      <c r="I994" s="1895"/>
      <c r="J994" s="1895"/>
      <c r="K994" s="1895"/>
      <c r="L994" s="1895"/>
      <c r="M994" s="1895"/>
      <c r="N994" s="1895"/>
      <c r="O994" s="1895"/>
      <c r="P994" s="1895"/>
      <c r="Q994" s="1895"/>
      <c r="R994" s="1895"/>
      <c r="S994" s="1895"/>
      <c r="T994" s="1895"/>
      <c r="U994" s="1895"/>
      <c r="V994" s="1895"/>
      <c r="W994" s="1895"/>
      <c r="X994" s="1895"/>
      <c r="Y994" s="1895"/>
      <c r="Z994" s="1895"/>
      <c r="AA994" s="1895"/>
    </row>
    <row r="995" spans="1:27" ht="15.75" customHeight="1">
      <c r="A995" s="1895"/>
      <c r="B995" s="1895"/>
      <c r="C995" s="1895"/>
      <c r="D995" s="1895"/>
      <c r="E995" s="1895"/>
      <c r="F995" s="1895"/>
      <c r="G995" s="1895"/>
      <c r="H995" s="1895"/>
      <c r="I995" s="1895"/>
      <c r="J995" s="1895"/>
      <c r="K995" s="1895"/>
      <c r="L995" s="1895"/>
      <c r="M995" s="1895"/>
      <c r="N995" s="1895"/>
      <c r="O995" s="1895"/>
      <c r="P995" s="1895"/>
      <c r="Q995" s="1895"/>
      <c r="R995" s="1895"/>
      <c r="S995" s="1895"/>
      <c r="T995" s="1895"/>
      <c r="U995" s="1895"/>
      <c r="V995" s="1895"/>
      <c r="W995" s="1895"/>
      <c r="X995" s="1895"/>
      <c r="Y995" s="1895"/>
      <c r="Z995" s="1895"/>
      <c r="AA995" s="1895"/>
    </row>
    <row r="996" spans="1:27" ht="15.75" customHeight="1">
      <c r="A996" s="1895"/>
      <c r="B996" s="1895"/>
      <c r="C996" s="1895"/>
      <c r="D996" s="1895"/>
      <c r="E996" s="1895"/>
      <c r="F996" s="1895"/>
      <c r="G996" s="1895"/>
      <c r="H996" s="1895"/>
      <c r="I996" s="1895"/>
      <c r="J996" s="1895"/>
      <c r="K996" s="1895"/>
      <c r="L996" s="1895"/>
      <c r="M996" s="1895"/>
      <c r="N996" s="1895"/>
      <c r="O996" s="1895"/>
      <c r="P996" s="1895"/>
      <c r="Q996" s="1895"/>
      <c r="R996" s="1895"/>
      <c r="S996" s="1895"/>
      <c r="T996" s="1895"/>
      <c r="U996" s="1895"/>
      <c r="V996" s="1895"/>
      <c r="W996" s="1895"/>
      <c r="X996" s="1895"/>
      <c r="Y996" s="1895"/>
      <c r="Z996" s="1895"/>
      <c r="AA996" s="1895"/>
    </row>
    <row r="997" spans="1:27" ht="15.75" customHeight="1">
      <c r="A997" s="1895"/>
      <c r="B997" s="1895"/>
      <c r="C997" s="1895"/>
      <c r="D997" s="1895"/>
      <c r="E997" s="1895"/>
      <c r="F997" s="1895"/>
      <c r="G997" s="1895"/>
      <c r="H997" s="1895"/>
      <c r="I997" s="1895"/>
      <c r="J997" s="1895"/>
      <c r="K997" s="1895"/>
      <c r="L997" s="1895"/>
      <c r="M997" s="1895"/>
      <c r="N997" s="1895"/>
      <c r="O997" s="1895"/>
      <c r="P997" s="1895"/>
      <c r="Q997" s="1895"/>
      <c r="R997" s="1895"/>
      <c r="S997" s="1895"/>
      <c r="T997" s="1895"/>
      <c r="U997" s="1895"/>
      <c r="V997" s="1895"/>
      <c r="W997" s="1895"/>
      <c r="X997" s="1895"/>
      <c r="Y997" s="1895"/>
      <c r="Z997" s="1895"/>
      <c r="AA997" s="1895"/>
    </row>
    <row r="998" spans="1:27" ht="15.75" customHeight="1">
      <c r="A998" s="1895"/>
      <c r="B998" s="1895"/>
      <c r="C998" s="1895"/>
      <c r="D998" s="1895"/>
      <c r="E998" s="1895"/>
      <c r="F998" s="1895"/>
      <c r="G998" s="1895"/>
      <c r="H998" s="1895"/>
      <c r="I998" s="1895"/>
      <c r="J998" s="1895"/>
      <c r="K998" s="1895"/>
      <c r="L998" s="1895"/>
      <c r="M998" s="1895"/>
      <c r="N998" s="1895"/>
      <c r="O998" s="1895"/>
      <c r="P998" s="1895"/>
      <c r="Q998" s="1895"/>
      <c r="R998" s="1895"/>
      <c r="S998" s="1895"/>
      <c r="T998" s="1895"/>
      <c r="U998" s="1895"/>
      <c r="V998" s="1895"/>
      <c r="W998" s="1895"/>
      <c r="X998" s="1895"/>
      <c r="Y998" s="1895"/>
      <c r="Z998" s="1895"/>
      <c r="AA998" s="1895"/>
    </row>
    <row r="999" spans="1:27" ht="15.75" customHeight="1">
      <c r="A999" s="1895"/>
      <c r="B999" s="1895"/>
      <c r="C999" s="1895"/>
      <c r="D999" s="1895"/>
      <c r="E999" s="1895"/>
      <c r="F999" s="1895"/>
      <c r="G999" s="1895"/>
      <c r="H999" s="1895"/>
      <c r="I999" s="1895"/>
      <c r="J999" s="1895"/>
      <c r="K999" s="1895"/>
      <c r="L999" s="1895"/>
      <c r="M999" s="1895"/>
      <c r="N999" s="1895"/>
      <c r="O999" s="1895"/>
      <c r="P999" s="1895"/>
      <c r="Q999" s="1895"/>
      <c r="R999" s="1895"/>
      <c r="S999" s="1895"/>
      <c r="T999" s="1895"/>
      <c r="U999" s="1895"/>
      <c r="V999" s="1895"/>
      <c r="W999" s="1895"/>
      <c r="X999" s="1895"/>
      <c r="Y999" s="1895"/>
      <c r="Z999" s="1895"/>
      <c r="AA999" s="1895"/>
    </row>
    <row r="1000" spans="1:27" ht="15.75" customHeight="1">
      <c r="A1000" s="1895"/>
      <c r="B1000" s="1895"/>
      <c r="C1000" s="1895"/>
      <c r="D1000" s="1895"/>
      <c r="E1000" s="1895"/>
      <c r="F1000" s="1895"/>
      <c r="G1000" s="1895"/>
      <c r="H1000" s="1895"/>
      <c r="I1000" s="1895"/>
      <c r="J1000" s="1895"/>
      <c r="K1000" s="1895"/>
      <c r="L1000" s="1895"/>
      <c r="M1000" s="1895"/>
      <c r="N1000" s="1895"/>
      <c r="O1000" s="1895"/>
      <c r="P1000" s="1895"/>
      <c r="Q1000" s="1895"/>
      <c r="R1000" s="1895"/>
      <c r="S1000" s="1895"/>
      <c r="T1000" s="1895"/>
      <c r="U1000" s="1895"/>
      <c r="V1000" s="1895"/>
      <c r="W1000" s="1895"/>
      <c r="X1000" s="1895"/>
      <c r="Y1000" s="1895"/>
      <c r="Z1000" s="1895"/>
      <c r="AA1000" s="1895"/>
    </row>
  </sheetData>
  <mergeCells count="5">
    <mergeCell ref="B19:O19"/>
    <mergeCell ref="B20:O20"/>
    <mergeCell ref="B4:S4"/>
    <mergeCell ref="B1:S1"/>
    <mergeCell ref="B2:S2"/>
  </mergeCells>
  <pageMargins left="0.39370078740157483" right="0.39370078740157483" top="0.51181102362204722" bottom="0.51181102362204722" header="0" footer="0"/>
  <pageSetup scale="58"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0"/>
  <sheetViews>
    <sheetView showGridLines="0" workbookViewId="0"/>
  </sheetViews>
  <sheetFormatPr defaultColWidth="14.44140625" defaultRowHeight="15" customHeight="1"/>
  <cols>
    <col min="1" max="1" width="5.88671875" style="1982" customWidth="1"/>
    <col min="2" max="2" width="12.109375" style="1982" customWidth="1"/>
    <col min="3" max="3" width="8.44140625" style="1982" customWidth="1"/>
    <col min="4" max="4" width="9.33203125" style="1982" customWidth="1"/>
    <col min="5" max="14" width="8.44140625" style="1982" customWidth="1"/>
    <col min="15" max="15" width="9.109375" style="1982" customWidth="1"/>
    <col min="16" max="16" width="11.88671875" style="1982" bestFit="1" customWidth="1"/>
    <col min="17" max="20" width="11.44140625" style="1982" customWidth="1"/>
    <col min="21" max="23" width="10.44140625" style="1982" customWidth="1"/>
    <col min="24" max="25" width="11.44140625" style="1982" customWidth="1"/>
    <col min="26" max="27" width="10.44140625" style="1982" customWidth="1"/>
    <col min="28" max="28" width="11.44140625" style="1982" customWidth="1"/>
    <col min="29" max="31" width="10.44140625" style="1982" customWidth="1"/>
    <col min="32" max="34" width="9.109375" style="1982" customWidth="1"/>
    <col min="35" max="16384" width="14.44140625" style="1982"/>
  </cols>
  <sheetData>
    <row r="1" spans="1:34" ht="15.75" customHeight="1">
      <c r="A1" s="1896"/>
      <c r="B1" s="3046" t="s">
        <v>1720</v>
      </c>
      <c r="C1" s="3069"/>
      <c r="D1" s="3069"/>
      <c r="E1" s="3069"/>
      <c r="F1" s="3069"/>
      <c r="G1" s="3069"/>
      <c r="H1" s="3069"/>
      <c r="I1" s="3069"/>
      <c r="J1" s="3069"/>
      <c r="K1" s="3069"/>
      <c r="L1" s="3069"/>
      <c r="M1" s="3069"/>
      <c r="N1" s="3069"/>
      <c r="O1" s="1896"/>
      <c r="P1" s="1896"/>
      <c r="Q1" s="1896"/>
      <c r="R1" s="1896"/>
      <c r="S1" s="1896"/>
      <c r="T1" s="1896"/>
      <c r="U1" s="1896"/>
      <c r="V1" s="1896"/>
      <c r="W1" s="1896"/>
      <c r="X1" s="1896"/>
      <c r="Y1" s="1896"/>
      <c r="Z1" s="1896"/>
      <c r="AA1" s="1896"/>
      <c r="AB1" s="1896"/>
      <c r="AC1" s="1896"/>
      <c r="AD1" s="1896"/>
      <c r="AE1" s="1896"/>
      <c r="AF1" s="1896"/>
      <c r="AG1" s="1896"/>
      <c r="AH1" s="1896"/>
    </row>
    <row r="2" spans="1:34" ht="15.75" customHeight="1">
      <c r="A2" s="1896"/>
      <c r="B2" s="3046" t="s">
        <v>22</v>
      </c>
      <c r="C2" s="3069"/>
      <c r="D2" s="3069"/>
      <c r="E2" s="3069"/>
      <c r="F2" s="3069"/>
      <c r="G2" s="3069"/>
      <c r="H2" s="3069"/>
      <c r="I2" s="3069"/>
      <c r="J2" s="3069"/>
      <c r="K2" s="3069"/>
      <c r="L2" s="3069"/>
      <c r="M2" s="3069"/>
      <c r="N2" s="3069"/>
      <c r="O2" s="1896"/>
      <c r="P2" s="1896"/>
      <c r="Q2" s="1896"/>
      <c r="R2" s="1896"/>
      <c r="S2" s="1896"/>
      <c r="T2" s="1896"/>
      <c r="U2" s="1896"/>
      <c r="V2" s="1896"/>
      <c r="W2" s="1896"/>
      <c r="X2" s="1896"/>
      <c r="Y2" s="1896"/>
      <c r="Z2" s="1896"/>
      <c r="AA2" s="1896"/>
      <c r="AB2" s="1896"/>
      <c r="AC2" s="1896"/>
      <c r="AD2" s="1896"/>
      <c r="AE2" s="1896"/>
      <c r="AF2" s="1896"/>
      <c r="AG2" s="1896"/>
      <c r="AH2" s="1896"/>
    </row>
    <row r="3" spans="1:34" ht="15.75" customHeight="1">
      <c r="A3" s="1896"/>
      <c r="B3" s="3046" t="s">
        <v>1719</v>
      </c>
      <c r="C3" s="3069"/>
      <c r="D3" s="3069"/>
      <c r="E3" s="3069"/>
      <c r="F3" s="3069"/>
      <c r="G3" s="3069"/>
      <c r="H3" s="3069"/>
      <c r="I3" s="3069"/>
      <c r="J3" s="3069"/>
      <c r="K3" s="3069"/>
      <c r="L3" s="3069"/>
      <c r="M3" s="3069"/>
      <c r="N3" s="3069"/>
      <c r="O3" s="1896"/>
      <c r="P3" s="1896"/>
      <c r="Q3" s="1896"/>
      <c r="R3" s="1896"/>
      <c r="S3" s="1896"/>
      <c r="T3" s="1896"/>
      <c r="U3" s="1896"/>
      <c r="V3" s="1896"/>
      <c r="W3" s="1896"/>
      <c r="X3" s="1896"/>
      <c r="Y3" s="1896"/>
      <c r="Z3" s="1896"/>
      <c r="AA3" s="1896"/>
      <c r="AB3" s="1896"/>
      <c r="AC3" s="1896"/>
      <c r="AD3" s="1896"/>
      <c r="AE3" s="1896"/>
      <c r="AF3" s="1896"/>
      <c r="AG3" s="1896"/>
      <c r="AH3" s="1896"/>
    </row>
    <row r="4" spans="1:34" ht="15.75" customHeight="1" thickBot="1">
      <c r="A4" s="1896"/>
      <c r="B4" s="1896"/>
      <c r="C4" s="1896"/>
      <c r="D4" s="1896"/>
      <c r="E4" s="1896"/>
      <c r="F4" s="1896"/>
      <c r="G4" s="1896"/>
      <c r="H4" s="1896"/>
      <c r="I4" s="1896"/>
      <c r="J4" s="1896"/>
      <c r="K4" s="1896"/>
      <c r="L4" s="1896"/>
      <c r="M4" s="1896"/>
      <c r="N4" s="1896"/>
      <c r="O4" s="1896"/>
      <c r="P4" s="1896"/>
      <c r="Q4" s="1896"/>
      <c r="R4" s="1896"/>
      <c r="S4" s="1896"/>
      <c r="T4" s="1896"/>
      <c r="U4" s="1896"/>
      <c r="V4" s="1896"/>
      <c r="W4" s="1896"/>
      <c r="X4" s="1896"/>
      <c r="Y4" s="1896"/>
      <c r="Z4" s="1896"/>
      <c r="AA4" s="1896"/>
      <c r="AB4" s="1896"/>
      <c r="AC4" s="1896"/>
      <c r="AD4" s="1896"/>
      <c r="AE4" s="1896"/>
      <c r="AF4" s="1896"/>
      <c r="AG4" s="1896"/>
      <c r="AH4" s="1896"/>
    </row>
    <row r="5" spans="1:34" ht="24.75" customHeight="1" thickTop="1">
      <c r="A5" s="1896"/>
      <c r="B5" s="3124" t="s">
        <v>143</v>
      </c>
      <c r="C5" s="3126" t="s">
        <v>1718</v>
      </c>
      <c r="D5" s="3056"/>
      <c r="E5" s="3056"/>
      <c r="F5" s="3055"/>
      <c r="G5" s="3126" t="s">
        <v>1717</v>
      </c>
      <c r="H5" s="3056"/>
      <c r="I5" s="3056"/>
      <c r="J5" s="3055"/>
      <c r="K5" s="3126" t="s">
        <v>1716</v>
      </c>
      <c r="L5" s="3056"/>
      <c r="M5" s="3056"/>
      <c r="N5" s="3127"/>
      <c r="O5" s="1896"/>
      <c r="P5" s="1896"/>
      <c r="Q5" s="1896"/>
      <c r="R5" s="1896"/>
      <c r="S5" s="1896"/>
      <c r="T5" s="1896"/>
      <c r="U5" s="1896"/>
      <c r="V5" s="1896"/>
      <c r="W5" s="1896"/>
      <c r="X5" s="1896"/>
      <c r="Y5" s="1896"/>
      <c r="Z5" s="1896"/>
      <c r="AA5" s="1896"/>
      <c r="AB5" s="1896"/>
      <c r="AC5" s="1896"/>
      <c r="AD5" s="1896"/>
      <c r="AE5" s="1896"/>
      <c r="AF5" s="1896"/>
      <c r="AG5" s="1896"/>
      <c r="AH5" s="1896"/>
    </row>
    <row r="6" spans="1:34" ht="24.75" customHeight="1">
      <c r="A6" s="1896"/>
      <c r="B6" s="3125"/>
      <c r="C6" s="3118" t="s">
        <v>221</v>
      </c>
      <c r="D6" s="3119"/>
      <c r="E6" s="3118" t="s">
        <v>432</v>
      </c>
      <c r="F6" s="3119"/>
      <c r="G6" s="3118" t="s">
        <v>221</v>
      </c>
      <c r="H6" s="3119"/>
      <c r="I6" s="3118" t="s">
        <v>432</v>
      </c>
      <c r="J6" s="3119"/>
      <c r="K6" s="3120" t="s">
        <v>221</v>
      </c>
      <c r="L6" s="3121"/>
      <c r="M6" s="3122" t="s">
        <v>432</v>
      </c>
      <c r="N6" s="3123"/>
      <c r="O6" s="1896"/>
      <c r="P6" s="1896"/>
      <c r="Q6" s="1896"/>
      <c r="R6" s="1896"/>
      <c r="S6" s="1896"/>
      <c r="T6" s="1896"/>
      <c r="U6" s="1896"/>
      <c r="V6" s="1896"/>
      <c r="W6" s="1896"/>
      <c r="X6" s="1896"/>
      <c r="Y6" s="1896"/>
      <c r="Z6" s="1896"/>
      <c r="AA6" s="1896"/>
      <c r="AB6" s="1896"/>
      <c r="AC6" s="1896"/>
      <c r="AD6" s="1896"/>
      <c r="AE6" s="1896"/>
      <c r="AF6" s="1896"/>
      <c r="AG6" s="1896"/>
      <c r="AH6" s="1896"/>
    </row>
    <row r="7" spans="1:34" ht="31.5" customHeight="1">
      <c r="A7" s="1896"/>
      <c r="B7" s="3051"/>
      <c r="C7" s="2207" t="s">
        <v>719</v>
      </c>
      <c r="D7" s="2207" t="s">
        <v>757</v>
      </c>
      <c r="E7" s="2207" t="s">
        <v>719</v>
      </c>
      <c r="F7" s="2207" t="s">
        <v>1715</v>
      </c>
      <c r="G7" s="2207" t="s">
        <v>719</v>
      </c>
      <c r="H7" s="2207" t="s">
        <v>757</v>
      </c>
      <c r="I7" s="2207" t="s">
        <v>719</v>
      </c>
      <c r="J7" s="2207" t="s">
        <v>1715</v>
      </c>
      <c r="K7" s="2206" t="s">
        <v>719</v>
      </c>
      <c r="L7" s="2206" t="s">
        <v>757</v>
      </c>
      <c r="M7" s="2206" t="s">
        <v>719</v>
      </c>
      <c r="N7" s="2205" t="s">
        <v>757</v>
      </c>
      <c r="O7" s="1896"/>
      <c r="P7" s="1896"/>
      <c r="Q7" s="1896"/>
      <c r="R7" s="1896"/>
      <c r="S7" s="1896"/>
      <c r="T7" s="1896"/>
      <c r="U7" s="1896"/>
      <c r="V7" s="1896"/>
      <c r="W7" s="1896"/>
      <c r="X7" s="1896"/>
      <c r="Y7" s="1896"/>
      <c r="Z7" s="1896"/>
      <c r="AA7" s="1896"/>
      <c r="AB7" s="1896"/>
      <c r="AC7" s="1896"/>
      <c r="AD7" s="1896"/>
      <c r="AE7" s="1896"/>
      <c r="AF7" s="1896"/>
      <c r="AG7" s="1896"/>
      <c r="AH7" s="1896"/>
    </row>
    <row r="8" spans="1:34" ht="24.75" customHeight="1">
      <c r="A8" s="1896"/>
      <c r="B8" s="2199" t="s">
        <v>362</v>
      </c>
      <c r="C8" s="2198">
        <v>104.14476487409992</v>
      </c>
      <c r="D8" s="2198">
        <v>4.2408671861121183</v>
      </c>
      <c r="E8" s="2198">
        <v>116.4</v>
      </c>
      <c r="F8" s="2198">
        <v>11.8</v>
      </c>
      <c r="G8" s="2198">
        <v>103.82458750964756</v>
      </c>
      <c r="H8" s="2198">
        <v>9.5913788446385695</v>
      </c>
      <c r="I8" s="2198">
        <v>124</v>
      </c>
      <c r="J8" s="2198">
        <v>19.399999999999999</v>
      </c>
      <c r="K8" s="2198">
        <v>100.30838298724048</v>
      </c>
      <c r="L8" s="2197">
        <v>-4.8822377407182422</v>
      </c>
      <c r="M8" s="2196">
        <v>93.9</v>
      </c>
      <c r="N8" s="2195">
        <v>-6.4</v>
      </c>
      <c r="O8" s="1896"/>
      <c r="P8" s="1900"/>
      <c r="Q8" s="1900"/>
      <c r="R8" s="1900"/>
      <c r="S8" s="1900"/>
      <c r="T8" s="1900"/>
      <c r="U8" s="1900"/>
      <c r="V8" s="1900"/>
      <c r="W8" s="1900"/>
      <c r="X8" s="1900"/>
      <c r="Y8" s="1900"/>
      <c r="Z8" s="1900"/>
      <c r="AA8" s="1900"/>
      <c r="AB8" s="1900"/>
      <c r="AC8" s="1900"/>
      <c r="AD8" s="1900"/>
      <c r="AE8" s="1900"/>
      <c r="AF8" s="1983"/>
      <c r="AG8" s="1983"/>
      <c r="AH8" s="1983"/>
    </row>
    <row r="9" spans="1:34" ht="24.75" customHeight="1">
      <c r="A9" s="1896"/>
      <c r="B9" s="2194" t="s">
        <v>1714</v>
      </c>
      <c r="C9" s="2192">
        <v>110.83639176587072</v>
      </c>
      <c r="D9" s="2192">
        <v>9.9595780428055178</v>
      </c>
      <c r="E9" s="2192">
        <v>117</v>
      </c>
      <c r="F9" s="2192">
        <v>5.5609968313919955</v>
      </c>
      <c r="G9" s="2192">
        <v>107.6163678148484</v>
      </c>
      <c r="H9" s="2192">
        <v>13.342730555316562</v>
      </c>
      <c r="I9" s="2192">
        <v>122.2</v>
      </c>
      <c r="J9" s="2192">
        <v>13.55150009359396</v>
      </c>
      <c r="K9" s="2192">
        <v>102.99213216019545</v>
      </c>
      <c r="L9" s="2191">
        <v>-2.9848870729825228</v>
      </c>
      <c r="M9" s="2190">
        <v>95.744680851063833</v>
      </c>
      <c r="N9" s="2189">
        <v>-7.036898020383564</v>
      </c>
      <c r="O9" s="2204"/>
      <c r="P9" s="1983"/>
      <c r="Q9" s="1900"/>
      <c r="R9" s="1900"/>
      <c r="S9" s="1900"/>
      <c r="T9" s="1900"/>
      <c r="U9" s="1900"/>
      <c r="V9" s="1900"/>
      <c r="W9" s="1900"/>
      <c r="X9" s="1900"/>
      <c r="Y9" s="1900"/>
      <c r="Z9" s="1900"/>
      <c r="AA9" s="1900"/>
      <c r="AB9" s="1900"/>
      <c r="AC9" s="1900"/>
      <c r="AD9" s="1900"/>
      <c r="AE9" s="1900"/>
      <c r="AF9" s="1896"/>
      <c r="AG9" s="1896"/>
      <c r="AH9" s="1896"/>
    </row>
    <row r="10" spans="1:34" ht="24.75" customHeight="1">
      <c r="A10" s="1896"/>
      <c r="B10" s="2193" t="s">
        <v>360</v>
      </c>
      <c r="C10" s="2203">
        <v>111.83002547471423</v>
      </c>
      <c r="D10" s="2203">
        <v>10.420897975935418</v>
      </c>
      <c r="E10" s="2203">
        <v>116.4</v>
      </c>
      <c r="F10" s="2203">
        <v>4.0865362463134591</v>
      </c>
      <c r="G10" s="2203">
        <v>108.19479517894929</v>
      </c>
      <c r="H10" s="2203">
        <v>13.914709983072605</v>
      </c>
      <c r="I10" s="2203">
        <v>121.6</v>
      </c>
      <c r="J10" s="2203">
        <v>12.389879567569864</v>
      </c>
      <c r="K10" s="2203">
        <v>103.35989387451812</v>
      </c>
      <c r="L10" s="2202">
        <v>-3.0670420068280357</v>
      </c>
      <c r="M10" s="2201">
        <v>95.7</v>
      </c>
      <c r="N10" s="2200">
        <v>-7.4108956456722472</v>
      </c>
      <c r="O10" s="1896"/>
      <c r="P10" s="1983"/>
      <c r="Q10" s="1900"/>
      <c r="R10" s="1900"/>
      <c r="S10" s="1900"/>
      <c r="T10" s="1900"/>
      <c r="U10" s="1900"/>
      <c r="V10" s="1900"/>
      <c r="W10" s="1900"/>
      <c r="X10" s="1900"/>
      <c r="Y10" s="1900"/>
      <c r="Z10" s="1900"/>
      <c r="AA10" s="1900"/>
      <c r="AB10" s="1900"/>
      <c r="AC10" s="1900"/>
      <c r="AD10" s="1900"/>
      <c r="AE10" s="1900"/>
      <c r="AF10" s="1896"/>
      <c r="AG10" s="1896"/>
      <c r="AH10" s="1896"/>
    </row>
    <row r="11" spans="1:34" ht="24.75" customHeight="1">
      <c r="A11" s="1896"/>
      <c r="B11" s="2199" t="s">
        <v>359</v>
      </c>
      <c r="C11" s="2198">
        <v>113.29769884115323</v>
      </c>
      <c r="D11" s="2198">
        <v>10.450455383202083</v>
      </c>
      <c r="E11" s="2198">
        <v>115.6</v>
      </c>
      <c r="F11" s="2198">
        <v>2.0320811299748063</v>
      </c>
      <c r="G11" s="2198">
        <v>111.06906541480137</v>
      </c>
      <c r="H11" s="2198">
        <v>16.623057207725079</v>
      </c>
      <c r="I11" s="2198">
        <v>122.5</v>
      </c>
      <c r="J11" s="2198">
        <v>10.291735635398</v>
      </c>
      <c r="K11" s="2198">
        <v>102.0065293770401</v>
      </c>
      <c r="L11" s="2197">
        <v>-5.2927799804875164</v>
      </c>
      <c r="M11" s="2196">
        <v>94.4</v>
      </c>
      <c r="N11" s="2195">
        <v>-7.4569043996434488</v>
      </c>
      <c r="O11" s="1896"/>
      <c r="P11" s="1900"/>
      <c r="Q11" s="1900"/>
      <c r="R11" s="1900"/>
      <c r="S11" s="1900"/>
      <c r="T11" s="1900"/>
      <c r="U11" s="1900"/>
      <c r="V11" s="1900"/>
      <c r="W11" s="1900"/>
      <c r="X11" s="1900"/>
      <c r="Y11" s="1900"/>
      <c r="Z11" s="1900"/>
      <c r="AA11" s="1900"/>
      <c r="AB11" s="1900"/>
      <c r="AC11" s="1900"/>
      <c r="AD11" s="1900"/>
      <c r="AE11" s="1900"/>
      <c r="AF11" s="1896"/>
      <c r="AG11" s="1896"/>
      <c r="AH11" s="1896"/>
    </row>
    <row r="12" spans="1:34" ht="24.75" customHeight="1">
      <c r="A12" s="1896"/>
      <c r="B12" s="2194" t="s">
        <v>358</v>
      </c>
      <c r="C12" s="2192">
        <v>114.52994514317788</v>
      </c>
      <c r="D12" s="2192">
        <v>11.294893419594555</v>
      </c>
      <c r="E12" s="2192">
        <v>116.4</v>
      </c>
      <c r="F12" s="2192">
        <v>1.6328086549629455</v>
      </c>
      <c r="G12" s="2192">
        <v>110.92669191667764</v>
      </c>
      <c r="H12" s="2192">
        <v>14.857353219674941</v>
      </c>
      <c r="I12" s="2192">
        <v>123.2</v>
      </c>
      <c r="J12" s="2192">
        <v>11.06434156761966</v>
      </c>
      <c r="K12" s="2192">
        <v>103.2483193758332</v>
      </c>
      <c r="L12" s="2191">
        <v>-3.1016384238516048</v>
      </c>
      <c r="M12" s="2190">
        <v>94.5</v>
      </c>
      <c r="N12" s="2189">
        <v>-8.4730864664135908</v>
      </c>
      <c r="O12" s="1896"/>
      <c r="P12" s="1900"/>
      <c r="Q12" s="1900"/>
      <c r="R12" s="1900"/>
      <c r="S12" s="1900"/>
      <c r="T12" s="1900"/>
      <c r="U12" s="1900"/>
      <c r="V12" s="1900"/>
      <c r="W12" s="1900"/>
      <c r="X12" s="1900"/>
      <c r="Y12" s="1900"/>
      <c r="Z12" s="1900"/>
      <c r="AA12" s="1900"/>
      <c r="AB12" s="1900"/>
      <c r="AC12" s="1900"/>
      <c r="AD12" s="1900"/>
      <c r="AE12" s="1900"/>
      <c r="AF12" s="1896"/>
      <c r="AG12" s="1896"/>
      <c r="AH12" s="1896"/>
    </row>
    <row r="13" spans="1:34" ht="24.75" customHeight="1">
      <c r="A13" s="1896"/>
      <c r="B13" s="2193" t="s">
        <v>357</v>
      </c>
      <c r="C13" s="2203">
        <v>113.48555705947703</v>
      </c>
      <c r="D13" s="2203">
        <v>10.542033378115324</v>
      </c>
      <c r="E13" s="2203">
        <v>115</v>
      </c>
      <c r="F13" s="2203">
        <v>1.3344807742621021</v>
      </c>
      <c r="G13" s="2203">
        <v>110.55753139060552</v>
      </c>
      <c r="H13" s="2203">
        <v>12.28342651912997</v>
      </c>
      <c r="I13" s="2203">
        <v>120.1</v>
      </c>
      <c r="J13" s="2203">
        <v>8.631224385501552</v>
      </c>
      <c r="K13" s="2203">
        <v>102.6484180969333</v>
      </c>
      <c r="L13" s="2202">
        <v>-1.5508906300770731</v>
      </c>
      <c r="M13" s="2201">
        <v>95.7</v>
      </c>
      <c r="N13" s="2200">
        <v>-6.7691428915852763</v>
      </c>
      <c r="O13" s="1896"/>
      <c r="P13" s="1900"/>
      <c r="Q13" s="1900"/>
      <c r="R13" s="1900"/>
      <c r="S13" s="1900"/>
      <c r="T13" s="1900"/>
      <c r="U13" s="1900"/>
      <c r="V13" s="1900"/>
      <c r="W13" s="1900"/>
      <c r="X13" s="1900"/>
      <c r="Y13" s="1900"/>
      <c r="Z13" s="1900"/>
      <c r="AA13" s="1900"/>
      <c r="AB13" s="1900"/>
      <c r="AC13" s="1900"/>
      <c r="AD13" s="1900"/>
      <c r="AE13" s="1900"/>
      <c r="AF13" s="1896"/>
      <c r="AG13" s="1896"/>
      <c r="AH13" s="1896"/>
    </row>
    <row r="14" spans="1:34" ht="24.75" customHeight="1">
      <c r="A14" s="1896"/>
      <c r="B14" s="2199" t="s">
        <v>356</v>
      </c>
      <c r="C14" s="2198">
        <v>112.31847478037177</v>
      </c>
      <c r="D14" s="2198">
        <v>11.353350373820327</v>
      </c>
      <c r="E14" s="2198">
        <v>116</v>
      </c>
      <c r="F14" s="2198">
        <v>3.2777557092251328</v>
      </c>
      <c r="G14" s="2198">
        <v>112.9553853278842</v>
      </c>
      <c r="H14" s="2198">
        <v>11.570631462832814</v>
      </c>
      <c r="I14" s="2198">
        <v>121.8</v>
      </c>
      <c r="J14" s="2198">
        <v>7.8301841443343845</v>
      </c>
      <c r="K14" s="2198">
        <v>99.436139723959499</v>
      </c>
      <c r="L14" s="2197">
        <v>-0.19474756588148123</v>
      </c>
      <c r="M14" s="2196">
        <v>95.2</v>
      </c>
      <c r="N14" s="2195">
        <v>-4.2601610799848695</v>
      </c>
      <c r="O14" s="1896"/>
      <c r="P14" s="1900"/>
      <c r="Q14" s="1900"/>
      <c r="R14" s="1900"/>
      <c r="S14" s="1900"/>
      <c r="T14" s="1900"/>
      <c r="U14" s="1900"/>
      <c r="V14" s="1900"/>
      <c r="W14" s="1900"/>
      <c r="X14" s="1900"/>
      <c r="Y14" s="1900"/>
      <c r="Z14" s="1900"/>
      <c r="AA14" s="1900"/>
      <c r="AB14" s="1900"/>
      <c r="AC14" s="1900"/>
      <c r="AD14" s="1900"/>
      <c r="AE14" s="1900"/>
      <c r="AF14" s="1896"/>
      <c r="AG14" s="1896"/>
      <c r="AH14" s="1896"/>
    </row>
    <row r="15" spans="1:34" ht="24.75" customHeight="1">
      <c r="A15" s="1896"/>
      <c r="B15" s="2194" t="s">
        <v>355</v>
      </c>
      <c r="C15" s="2192">
        <v>113.3312235183937</v>
      </c>
      <c r="D15" s="2192">
        <v>11.259421015299109</v>
      </c>
      <c r="E15" s="2192"/>
      <c r="F15" s="2192"/>
      <c r="G15" s="2192">
        <v>115.51458227550305</v>
      </c>
      <c r="H15" s="2192">
        <v>13.760778327702571</v>
      </c>
      <c r="I15" s="2192"/>
      <c r="J15" s="2192"/>
      <c r="K15" s="2192">
        <v>98.109884731347577</v>
      </c>
      <c r="L15" s="2191">
        <v>-2.1987870944395027</v>
      </c>
      <c r="M15" s="2190"/>
      <c r="N15" s="2189"/>
      <c r="O15" s="1896"/>
      <c r="P15" s="1900"/>
      <c r="Q15" s="1900"/>
      <c r="R15" s="1900"/>
      <c r="S15" s="1900"/>
      <c r="T15" s="1900"/>
      <c r="U15" s="1900"/>
      <c r="V15" s="1900"/>
      <c r="W15" s="1900"/>
      <c r="X15" s="1900"/>
      <c r="Y15" s="1900"/>
      <c r="Z15" s="1900"/>
      <c r="AA15" s="1900"/>
      <c r="AB15" s="1900"/>
      <c r="AC15" s="1900"/>
      <c r="AD15" s="1900"/>
      <c r="AE15" s="1900"/>
      <c r="AF15" s="1896"/>
      <c r="AG15" s="1896"/>
      <c r="AH15" s="1896"/>
    </row>
    <row r="16" spans="1:34" ht="24.75" customHeight="1">
      <c r="A16" s="1896"/>
      <c r="B16" s="2193" t="s">
        <v>354</v>
      </c>
      <c r="C16" s="2203">
        <v>114.49280599547156</v>
      </c>
      <c r="D16" s="2203">
        <v>9.8807480991246699</v>
      </c>
      <c r="E16" s="2203"/>
      <c r="F16" s="2203"/>
      <c r="G16" s="2203">
        <v>119.37977623298808</v>
      </c>
      <c r="H16" s="2203">
        <v>17.555735576194632</v>
      </c>
      <c r="I16" s="2203"/>
      <c r="J16" s="2203"/>
      <c r="K16" s="2203">
        <v>95.906366730007235</v>
      </c>
      <c r="L16" s="2202">
        <v>-6.5288073265428519</v>
      </c>
      <c r="M16" s="2201"/>
      <c r="N16" s="2200"/>
      <c r="O16" s="1896"/>
      <c r="P16" s="1900"/>
      <c r="Q16" s="1900"/>
      <c r="R16" s="1900"/>
      <c r="S16" s="1900"/>
      <c r="T16" s="1900"/>
      <c r="U16" s="1900"/>
      <c r="V16" s="1900"/>
      <c r="W16" s="1900"/>
      <c r="X16" s="1900"/>
      <c r="Y16" s="1900"/>
      <c r="Z16" s="1900"/>
      <c r="AA16" s="1900"/>
      <c r="AB16" s="1900"/>
      <c r="AC16" s="1900"/>
      <c r="AD16" s="1900"/>
      <c r="AE16" s="1900"/>
      <c r="AF16" s="1896"/>
      <c r="AG16" s="1896"/>
      <c r="AH16" s="1896"/>
    </row>
    <row r="17" spans="1:34" ht="24.75" customHeight="1">
      <c r="A17" s="1896"/>
      <c r="B17" s="2199" t="s">
        <v>353</v>
      </c>
      <c r="C17" s="2198">
        <v>112.7983746947255</v>
      </c>
      <c r="D17" s="2198">
        <v>7.1460532759513251</v>
      </c>
      <c r="E17" s="2198"/>
      <c r="F17" s="2198"/>
      <c r="G17" s="2198">
        <v>120.45111857614091</v>
      </c>
      <c r="H17" s="2198">
        <v>18.015986138108463</v>
      </c>
      <c r="I17" s="2198"/>
      <c r="J17" s="2198"/>
      <c r="K17" s="2198">
        <v>93.646597913013252</v>
      </c>
      <c r="L17" s="2197">
        <v>-9.2105597028495403</v>
      </c>
      <c r="M17" s="2196"/>
      <c r="N17" s="2195"/>
      <c r="O17" s="1896"/>
      <c r="P17" s="1900"/>
      <c r="Q17" s="1900"/>
      <c r="R17" s="1900"/>
      <c r="S17" s="1900"/>
      <c r="T17" s="1900"/>
      <c r="U17" s="1900"/>
      <c r="V17" s="1900"/>
      <c r="W17" s="1900"/>
      <c r="X17" s="1900"/>
      <c r="Y17" s="1900"/>
      <c r="Z17" s="1900"/>
      <c r="AA17" s="1900"/>
      <c r="AB17" s="1900"/>
      <c r="AC17" s="1900"/>
      <c r="AD17" s="1900"/>
      <c r="AE17" s="1900"/>
      <c r="AF17" s="1896"/>
      <c r="AG17" s="1896"/>
      <c r="AH17" s="1896"/>
    </row>
    <row r="18" spans="1:34" ht="24.75" customHeight="1">
      <c r="A18" s="1896"/>
      <c r="B18" s="2194" t="s">
        <v>352</v>
      </c>
      <c r="C18" s="2192">
        <v>111.62986442014024</v>
      </c>
      <c r="D18" s="2192">
        <v>7.6771833859384353</v>
      </c>
      <c r="E18" s="2192"/>
      <c r="F18" s="2192"/>
      <c r="G18" s="2192">
        <v>123.29672378756398</v>
      </c>
      <c r="H18" s="2192">
        <v>19.32274278998829</v>
      </c>
      <c r="I18" s="2192"/>
      <c r="J18" s="2192"/>
      <c r="K18" s="2192">
        <v>90.537575525911507</v>
      </c>
      <c r="L18" s="2191">
        <v>-9.7597148135845408</v>
      </c>
      <c r="M18" s="2190"/>
      <c r="N18" s="2189"/>
      <c r="O18" s="1896"/>
      <c r="P18" s="1900"/>
      <c r="Q18" s="1900"/>
      <c r="R18" s="1900"/>
      <c r="S18" s="1900"/>
      <c r="T18" s="1900"/>
      <c r="U18" s="1900"/>
      <c r="V18" s="1900"/>
      <c r="W18" s="1900"/>
      <c r="X18" s="1900"/>
      <c r="Y18" s="1900"/>
      <c r="Z18" s="1900"/>
      <c r="AA18" s="1900"/>
      <c r="AB18" s="1900"/>
      <c r="AC18" s="1900"/>
      <c r="AD18" s="1900"/>
      <c r="AE18" s="1900"/>
      <c r="AF18" s="1896"/>
      <c r="AG18" s="1896"/>
      <c r="AH18" s="1896"/>
    </row>
    <row r="19" spans="1:34" ht="24.75" customHeight="1">
      <c r="A19" s="1896"/>
      <c r="B19" s="2193" t="s">
        <v>351</v>
      </c>
      <c r="C19" s="2192">
        <v>112.64764144342844</v>
      </c>
      <c r="D19" s="2192">
        <v>9.282482721844131</v>
      </c>
      <c r="E19" s="2192"/>
      <c r="F19" s="2192"/>
      <c r="G19" s="2192">
        <v>124.52271661579962</v>
      </c>
      <c r="H19" s="2192">
        <v>21.563930072838701</v>
      </c>
      <c r="I19" s="2192"/>
      <c r="J19" s="2192"/>
      <c r="K19" s="2192">
        <v>90.463527061483603</v>
      </c>
      <c r="L19" s="2191">
        <v>-10.102871257646706</v>
      </c>
      <c r="M19" s="2190"/>
      <c r="N19" s="2189"/>
      <c r="O19" s="1896"/>
      <c r="P19" s="1900"/>
      <c r="Q19" s="1900"/>
      <c r="R19" s="1900"/>
      <c r="S19" s="1900"/>
      <c r="T19" s="1900"/>
      <c r="U19" s="1900"/>
      <c r="V19" s="1900"/>
      <c r="W19" s="1900"/>
      <c r="X19" s="1900"/>
      <c r="Y19" s="1900"/>
      <c r="Z19" s="1900"/>
      <c r="AA19" s="1900"/>
      <c r="AB19" s="1900"/>
      <c r="AC19" s="1900"/>
      <c r="AD19" s="1900"/>
      <c r="AE19" s="1900"/>
      <c r="AF19" s="1896"/>
      <c r="AG19" s="1896"/>
      <c r="AH19" s="1896"/>
    </row>
    <row r="20" spans="1:34" ht="24.75" customHeight="1" thickBot="1">
      <c r="A20" s="1896"/>
      <c r="B20" s="2188" t="s">
        <v>706</v>
      </c>
      <c r="C20" s="2187">
        <v>112.11189733425202</v>
      </c>
      <c r="D20" s="2187">
        <v>9.4589970214785861</v>
      </c>
      <c r="E20" s="2187">
        <v>116.11428571428571</v>
      </c>
      <c r="F20" s="2187">
        <v>4.2463799065900636</v>
      </c>
      <c r="G20" s="2187">
        <v>114.02577850345079</v>
      </c>
      <c r="H20" s="2187">
        <v>15.200205058101936</v>
      </c>
      <c r="I20" s="2187">
        <v>122.2</v>
      </c>
      <c r="J20" s="2187">
        <v>11.879837913431059</v>
      </c>
      <c r="K20" s="2187">
        <v>98.555313963123623</v>
      </c>
      <c r="L20" s="2186">
        <v>-4.9062469679908016</v>
      </c>
      <c r="M20" s="2185">
        <v>95.020668693009142</v>
      </c>
      <c r="N20" s="2184">
        <v>-6.829584071954713</v>
      </c>
      <c r="O20" s="1896"/>
      <c r="P20" s="1900"/>
      <c r="Q20" s="1900"/>
      <c r="R20" s="1900"/>
      <c r="S20" s="1900"/>
      <c r="T20" s="1900"/>
      <c r="U20" s="1900"/>
      <c r="V20" s="1900"/>
      <c r="W20" s="1900"/>
      <c r="X20" s="1900"/>
      <c r="Y20" s="1900"/>
      <c r="Z20" s="1900"/>
      <c r="AA20" s="1900"/>
      <c r="AB20" s="1900"/>
      <c r="AC20" s="1900"/>
      <c r="AD20" s="1900"/>
      <c r="AE20" s="1900"/>
      <c r="AF20" s="1896"/>
      <c r="AG20" s="1896"/>
      <c r="AH20" s="1896"/>
    </row>
    <row r="21" spans="1:34" ht="15.75" customHeight="1" thickTop="1">
      <c r="A21" s="1896"/>
      <c r="B21" s="2183"/>
      <c r="C21" s="1983"/>
      <c r="D21" s="1983"/>
      <c r="E21" s="1983"/>
      <c r="F21" s="1983"/>
      <c r="G21" s="1983"/>
      <c r="H21" s="1983"/>
      <c r="I21" s="1983"/>
      <c r="J21" s="1983"/>
      <c r="K21" s="1983"/>
      <c r="L21" s="1983"/>
      <c r="M21" s="1983"/>
      <c r="N21" s="1983"/>
      <c r="O21" s="1896"/>
      <c r="P21" s="1896"/>
      <c r="Q21" s="1896"/>
      <c r="R21" s="1896"/>
      <c r="S21" s="1896"/>
      <c r="T21" s="1896"/>
      <c r="U21" s="1896"/>
      <c r="V21" s="1896"/>
      <c r="W21" s="1896"/>
      <c r="X21" s="1896"/>
      <c r="Y21" s="1896"/>
      <c r="Z21" s="1896"/>
      <c r="AA21" s="1896"/>
      <c r="AB21" s="1896"/>
      <c r="AC21" s="1896"/>
      <c r="AD21" s="1896"/>
      <c r="AE21" s="1896"/>
      <c r="AF21" s="1896"/>
      <c r="AG21" s="1896"/>
      <c r="AH21" s="1896"/>
    </row>
    <row r="22" spans="1:34" ht="15.75" customHeight="1">
      <c r="A22" s="1896"/>
      <c r="B22" s="2183"/>
      <c r="C22" s="1983"/>
      <c r="D22" s="1983"/>
      <c r="E22" s="1983"/>
      <c r="F22" s="1983"/>
      <c r="G22" s="1983"/>
      <c r="H22" s="1983"/>
      <c r="I22" s="1983"/>
      <c r="J22" s="1983"/>
      <c r="K22" s="1983"/>
      <c r="L22" s="1983"/>
      <c r="M22" s="1983"/>
      <c r="N22" s="1983"/>
      <c r="O22" s="1896"/>
      <c r="P22" s="1896"/>
      <c r="Q22" s="1896"/>
      <c r="R22" s="1896"/>
      <c r="S22" s="1896"/>
      <c r="T22" s="1896"/>
      <c r="U22" s="1896"/>
      <c r="V22" s="1896"/>
      <c r="W22" s="1896"/>
      <c r="X22" s="1896"/>
      <c r="Y22" s="1896"/>
      <c r="Z22" s="1896"/>
      <c r="AA22" s="1896"/>
      <c r="AB22" s="1896"/>
      <c r="AC22" s="1896"/>
      <c r="AD22" s="1896"/>
      <c r="AE22" s="1896"/>
      <c r="AF22" s="1896"/>
      <c r="AG22" s="1896"/>
      <c r="AH22" s="1896"/>
    </row>
    <row r="23" spans="1:34" ht="15.75" customHeight="1">
      <c r="A23" s="1896"/>
      <c r="B23" s="1896"/>
      <c r="C23" s="1896"/>
      <c r="D23" s="1896"/>
      <c r="E23" s="1896"/>
      <c r="F23" s="1896"/>
      <c r="G23" s="1896"/>
      <c r="H23" s="1896"/>
      <c r="I23" s="1896"/>
      <c r="J23" s="1896"/>
      <c r="K23" s="1896"/>
      <c r="L23" s="1896"/>
      <c r="M23" s="1896"/>
      <c r="N23" s="1896"/>
      <c r="O23" s="1896"/>
      <c r="P23" s="1896"/>
      <c r="Q23" s="1896"/>
      <c r="R23" s="1896"/>
      <c r="S23" s="1896"/>
      <c r="T23" s="1896"/>
      <c r="U23" s="1896"/>
      <c r="V23" s="1896"/>
      <c r="W23" s="1896"/>
      <c r="X23" s="1896"/>
      <c r="Y23" s="1896"/>
      <c r="Z23" s="1896"/>
      <c r="AA23" s="1896"/>
      <c r="AB23" s="1896"/>
      <c r="AC23" s="1896"/>
      <c r="AD23" s="1896"/>
      <c r="AE23" s="1896"/>
      <c r="AF23" s="1896"/>
      <c r="AG23" s="1896"/>
      <c r="AH23" s="1896"/>
    </row>
    <row r="24" spans="1:34" ht="15.75" customHeight="1">
      <c r="A24" s="1896"/>
      <c r="B24" s="1896"/>
      <c r="C24" s="1983"/>
      <c r="D24" s="1983"/>
      <c r="E24" s="1983"/>
      <c r="F24" s="1896"/>
      <c r="G24" s="1896"/>
      <c r="H24" s="1896"/>
      <c r="I24" s="1896"/>
      <c r="J24" s="1896"/>
      <c r="K24" s="1896"/>
      <c r="L24" s="1896"/>
      <c r="M24" s="1896"/>
      <c r="N24" s="1896"/>
      <c r="O24" s="1896"/>
      <c r="P24" s="1896"/>
      <c r="Q24" s="1896"/>
      <c r="R24" s="1896"/>
      <c r="S24" s="1896"/>
      <c r="T24" s="1896"/>
      <c r="U24" s="1896"/>
      <c r="V24" s="1896"/>
      <c r="W24" s="1896"/>
      <c r="X24" s="1896"/>
      <c r="Y24" s="1896"/>
      <c r="Z24" s="1896"/>
      <c r="AA24" s="1896"/>
      <c r="AB24" s="1896"/>
      <c r="AC24" s="1896"/>
      <c r="AD24" s="1896"/>
      <c r="AE24" s="1896"/>
      <c r="AF24" s="1896"/>
      <c r="AG24" s="1896"/>
      <c r="AH24" s="1896"/>
    </row>
    <row r="25" spans="1:34" ht="15.75" customHeight="1">
      <c r="A25" s="1896"/>
      <c r="B25" s="1896"/>
      <c r="C25" s="1983"/>
      <c r="D25" s="1983"/>
      <c r="E25" s="1896"/>
      <c r="F25" s="1896"/>
      <c r="G25" s="1896"/>
      <c r="H25" s="1896"/>
      <c r="I25" s="1896"/>
      <c r="J25" s="1896"/>
      <c r="K25" s="1896"/>
      <c r="L25" s="1896"/>
      <c r="M25" s="1896"/>
      <c r="N25" s="1896"/>
      <c r="O25" s="1896"/>
      <c r="P25" s="1896"/>
      <c r="Q25" s="1896"/>
      <c r="R25" s="1896"/>
      <c r="S25" s="1896"/>
      <c r="T25" s="1896"/>
      <c r="U25" s="1896"/>
      <c r="V25" s="1896"/>
      <c r="W25" s="1896"/>
      <c r="X25" s="1896"/>
      <c r="Y25" s="1896"/>
      <c r="Z25" s="1896"/>
      <c r="AA25" s="1896"/>
      <c r="AB25" s="1896"/>
      <c r="AC25" s="1896"/>
      <c r="AD25" s="1896"/>
      <c r="AE25" s="1896"/>
      <c r="AF25" s="1896"/>
      <c r="AG25" s="1896"/>
      <c r="AH25" s="1896"/>
    </row>
    <row r="26" spans="1:34" ht="15.75" customHeight="1">
      <c r="A26" s="1896"/>
      <c r="B26" s="1896"/>
      <c r="C26" s="1896"/>
      <c r="D26" s="1896"/>
      <c r="E26" s="1896"/>
      <c r="F26" s="1896"/>
      <c r="G26" s="1896"/>
      <c r="H26" s="1896"/>
      <c r="I26" s="1896"/>
      <c r="J26" s="1896"/>
      <c r="K26" s="1896"/>
      <c r="L26" s="1896"/>
      <c r="M26" s="1896"/>
      <c r="N26" s="1896"/>
      <c r="O26" s="1896"/>
      <c r="P26" s="1896"/>
      <c r="Q26" s="1896"/>
      <c r="R26" s="1896"/>
      <c r="S26" s="1896"/>
      <c r="T26" s="1896"/>
      <c r="U26" s="1896"/>
      <c r="V26" s="1896"/>
      <c r="W26" s="1896"/>
      <c r="X26" s="1896"/>
      <c r="Y26" s="1896"/>
      <c r="Z26" s="1896"/>
      <c r="AA26" s="1896"/>
      <c r="AB26" s="1896"/>
      <c r="AC26" s="1896"/>
      <c r="AD26" s="1896"/>
      <c r="AE26" s="1896"/>
      <c r="AF26" s="1896"/>
      <c r="AG26" s="1896"/>
      <c r="AH26" s="1896"/>
    </row>
    <row r="27" spans="1:34" ht="15.75" customHeight="1">
      <c r="A27" s="1896"/>
      <c r="B27" s="1896"/>
      <c r="C27" s="1896"/>
      <c r="D27" s="1896"/>
      <c r="E27" s="1896"/>
      <c r="F27" s="1896"/>
      <c r="G27" s="1896"/>
      <c r="H27" s="1896"/>
      <c r="I27" s="1896"/>
      <c r="J27" s="1896"/>
      <c r="K27" s="1896"/>
      <c r="L27" s="1896"/>
      <c r="M27" s="1896"/>
      <c r="N27" s="1896"/>
      <c r="O27" s="1896"/>
      <c r="P27" s="1896"/>
      <c r="Q27" s="1896"/>
      <c r="R27" s="1896"/>
      <c r="S27" s="1896"/>
      <c r="T27" s="1896"/>
      <c r="U27" s="1896"/>
      <c r="V27" s="1896"/>
      <c r="W27" s="1896"/>
      <c r="X27" s="1896"/>
      <c r="Y27" s="1896"/>
      <c r="Z27" s="1896"/>
      <c r="AA27" s="1896"/>
      <c r="AB27" s="1896"/>
      <c r="AC27" s="1896"/>
      <c r="AD27" s="1896"/>
      <c r="AE27" s="1896"/>
      <c r="AF27" s="1896"/>
      <c r="AG27" s="1896"/>
      <c r="AH27" s="1896"/>
    </row>
    <row r="28" spans="1:34" ht="15.75" customHeight="1">
      <c r="A28" s="1896"/>
      <c r="B28" s="1896"/>
      <c r="C28" s="1896"/>
      <c r="D28" s="1896"/>
      <c r="E28" s="1896"/>
      <c r="F28" s="1896"/>
      <c r="G28" s="1896"/>
      <c r="H28" s="1896"/>
      <c r="I28" s="1896"/>
      <c r="J28" s="1896"/>
      <c r="K28" s="1896"/>
      <c r="L28" s="1896"/>
      <c r="M28" s="1896"/>
      <c r="N28" s="1896"/>
      <c r="O28" s="1896"/>
      <c r="P28" s="1896"/>
      <c r="Q28" s="1896"/>
      <c r="R28" s="1896"/>
      <c r="S28" s="1896"/>
      <c r="T28" s="1896"/>
      <c r="U28" s="1896"/>
      <c r="V28" s="1896"/>
      <c r="W28" s="1896"/>
      <c r="X28" s="1896"/>
      <c r="Y28" s="1896"/>
      <c r="Z28" s="1896"/>
      <c r="AA28" s="1896"/>
      <c r="AB28" s="1896"/>
      <c r="AC28" s="1896"/>
      <c r="AD28" s="1896"/>
      <c r="AE28" s="1896"/>
      <c r="AF28" s="1896"/>
      <c r="AG28" s="1896"/>
      <c r="AH28" s="1896"/>
    </row>
    <row r="29" spans="1:34" ht="15.75" customHeight="1">
      <c r="A29" s="1896"/>
      <c r="B29" s="1896"/>
      <c r="C29" s="1896"/>
      <c r="D29" s="1896"/>
      <c r="E29" s="1896"/>
      <c r="F29" s="1896"/>
      <c r="G29" s="1896"/>
      <c r="H29" s="1896"/>
      <c r="I29" s="1896"/>
      <c r="J29" s="1896"/>
      <c r="K29" s="1896"/>
      <c r="L29" s="1896"/>
      <c r="M29" s="1896"/>
      <c r="N29" s="1896"/>
      <c r="O29" s="1896"/>
      <c r="P29" s="1896"/>
      <c r="Q29" s="1896"/>
      <c r="R29" s="1896"/>
      <c r="S29" s="1896"/>
      <c r="T29" s="1896"/>
      <c r="U29" s="1896"/>
      <c r="V29" s="1896"/>
      <c r="W29" s="1896"/>
      <c r="X29" s="1896"/>
      <c r="Y29" s="1896"/>
      <c r="Z29" s="1896"/>
      <c r="AA29" s="1896"/>
      <c r="AB29" s="1896"/>
      <c r="AC29" s="1896"/>
      <c r="AD29" s="1896"/>
      <c r="AE29" s="1896"/>
      <c r="AF29" s="1896"/>
      <c r="AG29" s="1896"/>
      <c r="AH29" s="1896"/>
    </row>
    <row r="30" spans="1:34" ht="15.75" customHeight="1">
      <c r="A30" s="1896"/>
      <c r="B30" s="1896"/>
      <c r="C30" s="1896"/>
      <c r="D30" s="1896"/>
      <c r="E30" s="1896"/>
      <c r="F30" s="1896"/>
      <c r="G30" s="1896"/>
      <c r="H30" s="1896"/>
      <c r="I30" s="1896"/>
      <c r="J30" s="1896"/>
      <c r="K30" s="1896"/>
      <c r="L30" s="1896"/>
      <c r="M30" s="1896"/>
      <c r="N30" s="1896"/>
      <c r="O30" s="1896"/>
      <c r="P30" s="1896"/>
      <c r="Q30" s="1896"/>
      <c r="R30" s="1896"/>
      <c r="S30" s="1896"/>
      <c r="T30" s="1896"/>
      <c r="U30" s="1896"/>
      <c r="V30" s="1896"/>
      <c r="W30" s="1896"/>
      <c r="X30" s="1896"/>
      <c r="Y30" s="1896"/>
      <c r="Z30" s="1896"/>
      <c r="AA30" s="1896"/>
      <c r="AB30" s="1896"/>
      <c r="AC30" s="1896"/>
      <c r="AD30" s="1896"/>
      <c r="AE30" s="1896"/>
      <c r="AF30" s="1896"/>
      <c r="AG30" s="1896"/>
      <c r="AH30" s="1896"/>
    </row>
    <row r="31" spans="1:34" ht="15.75" customHeight="1">
      <c r="A31" s="1896"/>
      <c r="B31" s="1896"/>
      <c r="C31" s="1896"/>
      <c r="D31" s="1896"/>
      <c r="E31" s="1896"/>
      <c r="F31" s="1896"/>
      <c r="G31" s="1896"/>
      <c r="H31" s="1896"/>
      <c r="I31" s="1896"/>
      <c r="J31" s="1896"/>
      <c r="K31" s="1896"/>
      <c r="L31" s="1896"/>
      <c r="M31" s="1896"/>
      <c r="N31" s="1896"/>
      <c r="O31" s="1896"/>
      <c r="P31" s="1896"/>
      <c r="Q31" s="1896"/>
      <c r="R31" s="1896"/>
      <c r="S31" s="1896"/>
      <c r="T31" s="1896"/>
      <c r="U31" s="1896"/>
      <c r="V31" s="1896"/>
      <c r="W31" s="1896"/>
      <c r="X31" s="1896"/>
      <c r="Y31" s="1896"/>
      <c r="Z31" s="1896"/>
      <c r="AA31" s="1896"/>
      <c r="AB31" s="1896"/>
      <c r="AC31" s="1896"/>
      <c r="AD31" s="1896"/>
      <c r="AE31" s="1896"/>
      <c r="AF31" s="1896"/>
      <c r="AG31" s="1896"/>
      <c r="AH31" s="1896"/>
    </row>
    <row r="32" spans="1:34" ht="15.75" customHeight="1">
      <c r="A32" s="1896"/>
      <c r="B32" s="1896"/>
      <c r="C32" s="1896"/>
      <c r="D32" s="1896"/>
      <c r="E32" s="1896"/>
      <c r="F32" s="1896"/>
      <c r="G32" s="1896"/>
      <c r="H32" s="1896"/>
      <c r="I32" s="1896"/>
      <c r="J32" s="1896"/>
      <c r="K32" s="1896"/>
      <c r="L32" s="1896"/>
      <c r="M32" s="1896"/>
      <c r="N32" s="1896"/>
      <c r="O32" s="1896"/>
      <c r="P32" s="1896"/>
      <c r="Q32" s="1896"/>
      <c r="R32" s="1896"/>
      <c r="S32" s="1896"/>
      <c r="T32" s="1896"/>
      <c r="U32" s="1896"/>
      <c r="V32" s="1896"/>
      <c r="W32" s="1896"/>
      <c r="X32" s="1896"/>
      <c r="Y32" s="1896"/>
      <c r="Z32" s="1896"/>
      <c r="AA32" s="1896"/>
      <c r="AB32" s="1896"/>
      <c r="AC32" s="1896"/>
      <c r="AD32" s="1896"/>
      <c r="AE32" s="1896"/>
      <c r="AF32" s="1896"/>
      <c r="AG32" s="1896"/>
      <c r="AH32" s="1896"/>
    </row>
    <row r="33" spans="1:34" ht="15.75" customHeight="1">
      <c r="A33" s="1896"/>
      <c r="B33" s="1896"/>
      <c r="C33" s="1896"/>
      <c r="D33" s="1896"/>
      <c r="E33" s="1896"/>
      <c r="F33" s="1896"/>
      <c r="G33" s="1896"/>
      <c r="H33" s="1896"/>
      <c r="I33" s="1896"/>
      <c r="J33" s="1896"/>
      <c r="K33" s="1896"/>
      <c r="L33" s="1896"/>
      <c r="M33" s="1896"/>
      <c r="N33" s="1896"/>
      <c r="O33" s="1896"/>
      <c r="P33" s="1896"/>
      <c r="Q33" s="1896"/>
      <c r="R33" s="1896"/>
      <c r="S33" s="1896"/>
      <c r="T33" s="1896"/>
      <c r="U33" s="1896"/>
      <c r="V33" s="1896"/>
      <c r="W33" s="1896"/>
      <c r="X33" s="1896"/>
      <c r="Y33" s="1896"/>
      <c r="Z33" s="1896"/>
      <c r="AA33" s="1896"/>
      <c r="AB33" s="1896"/>
      <c r="AC33" s="1896"/>
      <c r="AD33" s="1896"/>
      <c r="AE33" s="1896"/>
      <c r="AF33" s="1896"/>
      <c r="AG33" s="1896"/>
      <c r="AH33" s="1896"/>
    </row>
    <row r="34" spans="1:34" ht="15.75" customHeight="1">
      <c r="A34" s="1896"/>
      <c r="B34" s="1896"/>
      <c r="C34" s="1896"/>
      <c r="D34" s="1896"/>
      <c r="E34" s="1896"/>
      <c r="F34" s="1896"/>
      <c r="G34" s="1896"/>
      <c r="H34" s="1896"/>
      <c r="I34" s="1896"/>
      <c r="J34" s="1896"/>
      <c r="K34" s="1896"/>
      <c r="L34" s="1896"/>
      <c r="M34" s="1896"/>
      <c r="N34" s="1896"/>
      <c r="O34" s="1896"/>
      <c r="P34" s="1896"/>
      <c r="Q34" s="1896"/>
      <c r="R34" s="1896"/>
      <c r="S34" s="1896"/>
      <c r="T34" s="1896"/>
      <c r="U34" s="1896"/>
      <c r="V34" s="1896"/>
      <c r="W34" s="1896"/>
      <c r="X34" s="1896"/>
      <c r="Y34" s="1896"/>
      <c r="Z34" s="1896"/>
      <c r="AA34" s="1896"/>
      <c r="AB34" s="1896"/>
      <c r="AC34" s="1896"/>
      <c r="AD34" s="1896"/>
      <c r="AE34" s="1896"/>
      <c r="AF34" s="1896"/>
      <c r="AG34" s="1896"/>
      <c r="AH34" s="1896"/>
    </row>
    <row r="35" spans="1:34" ht="15.75" customHeight="1">
      <c r="A35" s="1896"/>
      <c r="B35" s="1896"/>
      <c r="C35" s="1896"/>
      <c r="D35" s="1896"/>
      <c r="E35" s="1896"/>
      <c r="F35" s="1896"/>
      <c r="G35" s="1896"/>
      <c r="H35" s="1896"/>
      <c r="I35" s="1896"/>
      <c r="J35" s="1896"/>
      <c r="K35" s="1896"/>
      <c r="L35" s="1896"/>
      <c r="M35" s="1896"/>
      <c r="N35" s="1896"/>
      <c r="O35" s="1896"/>
      <c r="P35" s="1896"/>
      <c r="Q35" s="1896"/>
      <c r="R35" s="1896"/>
      <c r="S35" s="1896"/>
      <c r="T35" s="1896"/>
      <c r="U35" s="1896"/>
      <c r="V35" s="1896"/>
      <c r="W35" s="1896"/>
      <c r="X35" s="1896"/>
      <c r="Y35" s="1896"/>
      <c r="Z35" s="1896"/>
      <c r="AA35" s="1896"/>
      <c r="AB35" s="1896"/>
      <c r="AC35" s="1896"/>
      <c r="AD35" s="1896"/>
      <c r="AE35" s="1896"/>
      <c r="AF35" s="1896"/>
      <c r="AG35" s="1896"/>
      <c r="AH35" s="1896"/>
    </row>
    <row r="36" spans="1:34" ht="15.75" customHeight="1">
      <c r="A36" s="1896"/>
      <c r="B36" s="1896"/>
      <c r="C36" s="1896"/>
      <c r="D36" s="1896"/>
      <c r="E36" s="1896"/>
      <c r="F36" s="1896"/>
      <c r="G36" s="1896"/>
      <c r="H36" s="1896"/>
      <c r="I36" s="1896"/>
      <c r="J36" s="1896"/>
      <c r="K36" s="1896"/>
      <c r="L36" s="1896"/>
      <c r="M36" s="1896"/>
      <c r="N36" s="1896"/>
      <c r="O36" s="1896"/>
      <c r="P36" s="1896"/>
      <c r="Q36" s="1896"/>
      <c r="R36" s="1896"/>
      <c r="S36" s="1896"/>
      <c r="T36" s="1896"/>
      <c r="U36" s="1896"/>
      <c r="V36" s="1896"/>
      <c r="W36" s="1896"/>
      <c r="X36" s="1896"/>
      <c r="Y36" s="1896"/>
      <c r="Z36" s="1896"/>
      <c r="AA36" s="1896"/>
      <c r="AB36" s="1896"/>
      <c r="AC36" s="1896"/>
      <c r="AD36" s="1896"/>
      <c r="AE36" s="1896"/>
      <c r="AF36" s="1896"/>
      <c r="AG36" s="1896"/>
      <c r="AH36" s="1896"/>
    </row>
    <row r="37" spans="1:34" ht="15.75" customHeight="1">
      <c r="A37" s="1896"/>
      <c r="B37" s="1896"/>
      <c r="C37" s="1896"/>
      <c r="D37" s="1896"/>
      <c r="E37" s="1896"/>
      <c r="F37" s="1896"/>
      <c r="G37" s="1896"/>
      <c r="H37" s="1896"/>
      <c r="I37" s="1896"/>
      <c r="J37" s="1896"/>
      <c r="K37" s="1896"/>
      <c r="L37" s="1896"/>
      <c r="M37" s="1896"/>
      <c r="N37" s="1896"/>
      <c r="O37" s="1896"/>
      <c r="P37" s="1896"/>
      <c r="Q37" s="1896"/>
      <c r="R37" s="1896"/>
      <c r="S37" s="1896"/>
      <c r="T37" s="1896"/>
      <c r="U37" s="1896"/>
      <c r="V37" s="1896"/>
      <c r="W37" s="1896"/>
      <c r="X37" s="1896"/>
      <c r="Y37" s="1896"/>
      <c r="Z37" s="1896"/>
      <c r="AA37" s="1896"/>
      <c r="AB37" s="1896"/>
      <c r="AC37" s="1896"/>
      <c r="AD37" s="1896"/>
      <c r="AE37" s="1896"/>
      <c r="AF37" s="1896"/>
      <c r="AG37" s="1896"/>
      <c r="AH37" s="1896"/>
    </row>
    <row r="38" spans="1:34" ht="15.75" customHeight="1">
      <c r="A38" s="1896"/>
      <c r="B38" s="1896"/>
      <c r="C38" s="1896"/>
      <c r="D38" s="1896"/>
      <c r="E38" s="1896"/>
      <c r="F38" s="1896"/>
      <c r="G38" s="1896"/>
      <c r="H38" s="1896"/>
      <c r="I38" s="1896"/>
      <c r="J38" s="1896"/>
      <c r="K38" s="1896"/>
      <c r="L38" s="1896"/>
      <c r="M38" s="1896"/>
      <c r="N38" s="1896"/>
      <c r="O38" s="1896"/>
      <c r="P38" s="1896"/>
      <c r="Q38" s="1896"/>
      <c r="R38" s="1896"/>
      <c r="S38" s="1896"/>
      <c r="T38" s="1896"/>
      <c r="U38" s="1896"/>
      <c r="V38" s="1896"/>
      <c r="W38" s="1896"/>
      <c r="X38" s="1896"/>
      <c r="Y38" s="1896"/>
      <c r="Z38" s="1896"/>
      <c r="AA38" s="1896"/>
      <c r="AB38" s="1896"/>
      <c r="AC38" s="1896"/>
      <c r="AD38" s="1896"/>
      <c r="AE38" s="1896"/>
      <c r="AF38" s="1896"/>
      <c r="AG38" s="1896"/>
      <c r="AH38" s="1896"/>
    </row>
    <row r="39" spans="1:34" ht="15.75" customHeight="1">
      <c r="A39" s="1896"/>
      <c r="B39" s="1896"/>
      <c r="C39" s="1896"/>
      <c r="D39" s="1896"/>
      <c r="E39" s="1896"/>
      <c r="F39" s="1896"/>
      <c r="G39" s="1896"/>
      <c r="H39" s="1896"/>
      <c r="I39" s="1896"/>
      <c r="J39" s="1896"/>
      <c r="K39" s="1896"/>
      <c r="L39" s="1896"/>
      <c r="M39" s="1896"/>
      <c r="N39" s="1896"/>
      <c r="O39" s="1896"/>
      <c r="P39" s="1896"/>
      <c r="Q39" s="1896"/>
      <c r="R39" s="1896"/>
      <c r="S39" s="1896"/>
      <c r="T39" s="1896"/>
      <c r="U39" s="1896"/>
      <c r="V39" s="1896"/>
      <c r="W39" s="1896"/>
      <c r="X39" s="1896"/>
      <c r="Y39" s="1896"/>
      <c r="Z39" s="1896"/>
      <c r="AA39" s="1896"/>
      <c r="AB39" s="1896"/>
      <c r="AC39" s="1896"/>
      <c r="AD39" s="1896"/>
      <c r="AE39" s="1896"/>
      <c r="AF39" s="1896"/>
      <c r="AG39" s="1896"/>
      <c r="AH39" s="1896"/>
    </row>
    <row r="40" spans="1:34" ht="15.75" customHeight="1">
      <c r="A40" s="1896"/>
      <c r="B40" s="1896"/>
      <c r="C40" s="1896"/>
      <c r="D40" s="1896"/>
      <c r="E40" s="1896"/>
      <c r="F40" s="1896"/>
      <c r="G40" s="1896"/>
      <c r="H40" s="1896"/>
      <c r="I40" s="1896"/>
      <c r="J40" s="1896"/>
      <c r="K40" s="1896"/>
      <c r="L40" s="1896"/>
      <c r="M40" s="1896"/>
      <c r="N40" s="1896"/>
      <c r="O40" s="1896"/>
      <c r="P40" s="1896"/>
      <c r="Q40" s="1896"/>
      <c r="R40" s="1896"/>
      <c r="S40" s="1896"/>
      <c r="T40" s="1896"/>
      <c r="U40" s="1896"/>
      <c r="V40" s="1896"/>
      <c r="W40" s="1896"/>
      <c r="X40" s="1896"/>
      <c r="Y40" s="1896"/>
      <c r="Z40" s="1896"/>
      <c r="AA40" s="1896"/>
      <c r="AB40" s="1896"/>
      <c r="AC40" s="1896"/>
      <c r="AD40" s="1896"/>
      <c r="AE40" s="1896"/>
      <c r="AF40" s="1896"/>
      <c r="AG40" s="1896"/>
      <c r="AH40" s="1896"/>
    </row>
    <row r="41" spans="1:34" ht="15.75" customHeight="1">
      <c r="A41" s="1896"/>
      <c r="B41" s="1896"/>
      <c r="C41" s="1896"/>
      <c r="D41" s="1896"/>
      <c r="E41" s="1896"/>
      <c r="F41" s="1896"/>
      <c r="G41" s="1896"/>
      <c r="H41" s="1896"/>
      <c r="I41" s="1896"/>
      <c r="J41" s="1896"/>
      <c r="K41" s="1896"/>
      <c r="L41" s="1896"/>
      <c r="M41" s="1896"/>
      <c r="N41" s="1896"/>
      <c r="O41" s="1896"/>
      <c r="P41" s="1896"/>
      <c r="Q41" s="1896"/>
      <c r="R41" s="1896"/>
      <c r="S41" s="1896"/>
      <c r="T41" s="1896"/>
      <c r="U41" s="1896"/>
      <c r="V41" s="1896"/>
      <c r="W41" s="1896"/>
      <c r="X41" s="1896"/>
      <c r="Y41" s="1896"/>
      <c r="Z41" s="1896"/>
      <c r="AA41" s="1896"/>
      <c r="AB41" s="1896"/>
      <c r="AC41" s="1896"/>
      <c r="AD41" s="1896"/>
      <c r="AE41" s="1896"/>
      <c r="AF41" s="1896"/>
      <c r="AG41" s="1896"/>
      <c r="AH41" s="1896"/>
    </row>
    <row r="42" spans="1:34" ht="15.75" customHeight="1">
      <c r="A42" s="1896"/>
      <c r="B42" s="1896"/>
      <c r="C42" s="1896"/>
      <c r="D42" s="1896"/>
      <c r="E42" s="1896"/>
      <c r="F42" s="1896"/>
      <c r="G42" s="1896"/>
      <c r="H42" s="1896"/>
      <c r="I42" s="1896"/>
      <c r="J42" s="1896"/>
      <c r="K42" s="1896"/>
      <c r="L42" s="1896"/>
      <c r="M42" s="1896"/>
      <c r="N42" s="1896"/>
      <c r="O42" s="1896"/>
      <c r="P42" s="1896"/>
      <c r="Q42" s="1896"/>
      <c r="R42" s="1896"/>
      <c r="S42" s="1896"/>
      <c r="T42" s="1896"/>
      <c r="U42" s="1896"/>
      <c r="V42" s="1896"/>
      <c r="W42" s="1896"/>
      <c r="X42" s="1896"/>
      <c r="Y42" s="1896"/>
      <c r="Z42" s="1896"/>
      <c r="AA42" s="1896"/>
      <c r="AB42" s="1896"/>
      <c r="AC42" s="1896"/>
      <c r="AD42" s="1896"/>
      <c r="AE42" s="1896"/>
      <c r="AF42" s="1896"/>
      <c r="AG42" s="1896"/>
      <c r="AH42" s="1896"/>
    </row>
    <row r="43" spans="1:34" ht="15.75" customHeight="1">
      <c r="A43" s="1896"/>
      <c r="B43" s="1896"/>
      <c r="C43" s="1896"/>
      <c r="D43" s="1896"/>
      <c r="E43" s="1896"/>
      <c r="F43" s="1896"/>
      <c r="G43" s="1896"/>
      <c r="H43" s="1896"/>
      <c r="I43" s="1896"/>
      <c r="J43" s="1896"/>
      <c r="K43" s="1896"/>
      <c r="L43" s="1896"/>
      <c r="M43" s="1896"/>
      <c r="N43" s="1896"/>
      <c r="O43" s="1896"/>
      <c r="P43" s="1896"/>
      <c r="Q43" s="1896"/>
      <c r="R43" s="1896"/>
      <c r="S43" s="1896"/>
      <c r="T43" s="1896"/>
      <c r="U43" s="1896"/>
      <c r="V43" s="1896"/>
      <c r="W43" s="1896"/>
      <c r="X43" s="1896"/>
      <c r="Y43" s="1896"/>
      <c r="Z43" s="1896"/>
      <c r="AA43" s="1896"/>
      <c r="AB43" s="1896"/>
      <c r="AC43" s="1896"/>
      <c r="AD43" s="1896"/>
      <c r="AE43" s="1896"/>
      <c r="AF43" s="1896"/>
      <c r="AG43" s="1896"/>
      <c r="AH43" s="1896"/>
    </row>
    <row r="44" spans="1:34" ht="15.75" customHeight="1">
      <c r="A44" s="1896"/>
      <c r="B44" s="1896"/>
      <c r="C44" s="1896"/>
      <c r="D44" s="1896"/>
      <c r="E44" s="1896"/>
      <c r="F44" s="1896"/>
      <c r="G44" s="1896"/>
      <c r="H44" s="1896"/>
      <c r="I44" s="1896"/>
      <c r="J44" s="1896"/>
      <c r="K44" s="1896"/>
      <c r="L44" s="1896"/>
      <c r="M44" s="1896"/>
      <c r="N44" s="1896"/>
      <c r="O44" s="1896"/>
      <c r="P44" s="1896"/>
      <c r="Q44" s="1896"/>
      <c r="R44" s="1896"/>
      <c r="S44" s="1896"/>
      <c r="T44" s="1896"/>
      <c r="U44" s="1896"/>
      <c r="V44" s="1896"/>
      <c r="W44" s="1896"/>
      <c r="X44" s="1896"/>
      <c r="Y44" s="1896"/>
      <c r="Z44" s="1896"/>
      <c r="AA44" s="1896"/>
      <c r="AB44" s="1896"/>
      <c r="AC44" s="1896"/>
      <c r="AD44" s="1896"/>
      <c r="AE44" s="1896"/>
      <c r="AF44" s="1896"/>
      <c r="AG44" s="1896"/>
      <c r="AH44" s="1896"/>
    </row>
    <row r="45" spans="1:34" ht="15.75" customHeight="1">
      <c r="A45" s="1896"/>
      <c r="B45" s="1896"/>
      <c r="C45" s="1896"/>
      <c r="D45" s="1896"/>
      <c r="E45" s="1896"/>
      <c r="F45" s="1896"/>
      <c r="G45" s="1896"/>
      <c r="H45" s="1896"/>
      <c r="I45" s="1896"/>
      <c r="J45" s="1896"/>
      <c r="K45" s="1896"/>
      <c r="L45" s="1896"/>
      <c r="M45" s="1896"/>
      <c r="N45" s="1896"/>
      <c r="O45" s="1896"/>
      <c r="P45" s="1896"/>
      <c r="Q45" s="1896"/>
      <c r="R45" s="1896"/>
      <c r="S45" s="1896"/>
      <c r="T45" s="1896"/>
      <c r="U45" s="1896"/>
      <c r="V45" s="1896"/>
      <c r="W45" s="1896"/>
      <c r="X45" s="1896"/>
      <c r="Y45" s="1896"/>
      <c r="Z45" s="1896"/>
      <c r="AA45" s="1896"/>
      <c r="AB45" s="1896"/>
      <c r="AC45" s="1896"/>
      <c r="AD45" s="1896"/>
      <c r="AE45" s="1896"/>
      <c r="AF45" s="1896"/>
      <c r="AG45" s="1896"/>
      <c r="AH45" s="1896"/>
    </row>
    <row r="46" spans="1:34" ht="15.75" customHeight="1">
      <c r="A46" s="1896"/>
      <c r="B46" s="1896"/>
      <c r="C46" s="1896"/>
      <c r="D46" s="1896"/>
      <c r="E46" s="1896"/>
      <c r="F46" s="1896"/>
      <c r="G46" s="1896"/>
      <c r="H46" s="1896"/>
      <c r="I46" s="1896"/>
      <c r="J46" s="1896"/>
      <c r="K46" s="1896"/>
      <c r="L46" s="1896"/>
      <c r="M46" s="1896"/>
      <c r="N46" s="1896"/>
      <c r="O46" s="1896"/>
      <c r="P46" s="1896"/>
      <c r="Q46" s="1896"/>
      <c r="R46" s="1896"/>
      <c r="S46" s="1896"/>
      <c r="T46" s="1896"/>
      <c r="U46" s="1896"/>
      <c r="V46" s="1896"/>
      <c r="W46" s="1896"/>
      <c r="X46" s="1896"/>
      <c r="Y46" s="1896"/>
      <c r="Z46" s="1896"/>
      <c r="AA46" s="1896"/>
      <c r="AB46" s="1896"/>
      <c r="AC46" s="1896"/>
      <c r="AD46" s="1896"/>
      <c r="AE46" s="1896"/>
      <c r="AF46" s="1896"/>
      <c r="AG46" s="1896"/>
      <c r="AH46" s="1896"/>
    </row>
    <row r="47" spans="1:34" ht="15.75" customHeight="1">
      <c r="A47" s="1896"/>
      <c r="B47" s="1896"/>
      <c r="C47" s="1896"/>
      <c r="D47" s="1896"/>
      <c r="E47" s="1896"/>
      <c r="F47" s="1896"/>
      <c r="G47" s="1896"/>
      <c r="H47" s="1896"/>
      <c r="I47" s="1896"/>
      <c r="J47" s="1896"/>
      <c r="K47" s="1896"/>
      <c r="L47" s="1896"/>
      <c r="M47" s="1896"/>
      <c r="N47" s="1896"/>
      <c r="O47" s="1896"/>
      <c r="P47" s="1896"/>
      <c r="Q47" s="1896"/>
      <c r="R47" s="1896"/>
      <c r="S47" s="1896"/>
      <c r="T47" s="1896"/>
      <c r="U47" s="1896"/>
      <c r="V47" s="1896"/>
      <c r="W47" s="1896"/>
      <c r="X47" s="1896"/>
      <c r="Y47" s="1896"/>
      <c r="Z47" s="1896"/>
      <c r="AA47" s="1896"/>
      <c r="AB47" s="1896"/>
      <c r="AC47" s="1896"/>
      <c r="AD47" s="1896"/>
      <c r="AE47" s="1896"/>
      <c r="AF47" s="1896"/>
      <c r="AG47" s="1896"/>
      <c r="AH47" s="1896"/>
    </row>
    <row r="48" spans="1:34" ht="15.75" customHeight="1">
      <c r="A48" s="1896"/>
      <c r="B48" s="1896"/>
      <c r="C48" s="1896"/>
      <c r="D48" s="1896"/>
      <c r="E48" s="1896"/>
      <c r="F48" s="1896"/>
      <c r="G48" s="1896"/>
      <c r="H48" s="1896"/>
      <c r="I48" s="1896"/>
      <c r="J48" s="1896"/>
      <c r="K48" s="1896"/>
      <c r="L48" s="1896"/>
      <c r="M48" s="1896"/>
      <c r="N48" s="1896"/>
      <c r="O48" s="1896"/>
      <c r="P48" s="1896"/>
      <c r="Q48" s="1896"/>
      <c r="R48" s="1896"/>
      <c r="S48" s="1896"/>
      <c r="T48" s="1896"/>
      <c r="U48" s="1896"/>
      <c r="V48" s="1896"/>
      <c r="W48" s="1896"/>
      <c r="X48" s="1896"/>
      <c r="Y48" s="1896"/>
      <c r="Z48" s="1896"/>
      <c r="AA48" s="1896"/>
      <c r="AB48" s="1896"/>
      <c r="AC48" s="1896"/>
      <c r="AD48" s="1896"/>
      <c r="AE48" s="1896"/>
      <c r="AF48" s="1896"/>
      <c r="AG48" s="1896"/>
      <c r="AH48" s="1896"/>
    </row>
    <row r="49" spans="1:34" ht="15.75" customHeight="1">
      <c r="A49" s="1896"/>
      <c r="B49" s="1896"/>
      <c r="C49" s="1896"/>
      <c r="D49" s="1896"/>
      <c r="E49" s="1896"/>
      <c r="F49" s="1896"/>
      <c r="G49" s="1896"/>
      <c r="H49" s="1896"/>
      <c r="I49" s="1896"/>
      <c r="J49" s="1896"/>
      <c r="K49" s="1896"/>
      <c r="L49" s="1896"/>
      <c r="M49" s="1896"/>
      <c r="N49" s="1896"/>
      <c r="O49" s="1896"/>
      <c r="P49" s="1896"/>
      <c r="Q49" s="1896"/>
      <c r="R49" s="1896"/>
      <c r="S49" s="1896"/>
      <c r="T49" s="1896"/>
      <c r="U49" s="1896"/>
      <c r="V49" s="1896"/>
      <c r="W49" s="1896"/>
      <c r="X49" s="1896"/>
      <c r="Y49" s="1896"/>
      <c r="Z49" s="1896"/>
      <c r="AA49" s="1896"/>
      <c r="AB49" s="1896"/>
      <c r="AC49" s="1896"/>
      <c r="AD49" s="1896"/>
      <c r="AE49" s="1896"/>
      <c r="AF49" s="1896"/>
      <c r="AG49" s="1896"/>
      <c r="AH49" s="1896"/>
    </row>
    <row r="50" spans="1:34" ht="15.75" customHeight="1">
      <c r="A50" s="1896"/>
      <c r="B50" s="1896"/>
      <c r="C50" s="1896"/>
      <c r="D50" s="1896"/>
      <c r="E50" s="1896"/>
      <c r="F50" s="1896"/>
      <c r="G50" s="1896"/>
      <c r="H50" s="1896"/>
      <c r="I50" s="1896"/>
      <c r="J50" s="1896"/>
      <c r="K50" s="1896"/>
      <c r="L50" s="1896"/>
      <c r="M50" s="1896"/>
      <c r="N50" s="1896"/>
      <c r="O50" s="1896"/>
      <c r="P50" s="1896"/>
      <c r="Q50" s="1896"/>
      <c r="R50" s="1896"/>
      <c r="S50" s="1896"/>
      <c r="T50" s="1896"/>
      <c r="U50" s="1896"/>
      <c r="V50" s="1896"/>
      <c r="W50" s="1896"/>
      <c r="X50" s="1896"/>
      <c r="Y50" s="1896"/>
      <c r="Z50" s="1896"/>
      <c r="AA50" s="1896"/>
      <c r="AB50" s="1896"/>
      <c r="AC50" s="1896"/>
      <c r="AD50" s="1896"/>
      <c r="AE50" s="1896"/>
      <c r="AF50" s="1896"/>
      <c r="AG50" s="1896"/>
      <c r="AH50" s="1896"/>
    </row>
    <row r="51" spans="1:34" ht="15.75" customHeight="1">
      <c r="A51" s="1896"/>
      <c r="B51" s="1896"/>
      <c r="C51" s="1896"/>
      <c r="D51" s="1896"/>
      <c r="E51" s="1896"/>
      <c r="F51" s="1896"/>
      <c r="G51" s="1896"/>
      <c r="H51" s="1896"/>
      <c r="I51" s="1896"/>
      <c r="J51" s="1896"/>
      <c r="K51" s="1896"/>
      <c r="L51" s="1896"/>
      <c r="M51" s="1896"/>
      <c r="N51" s="1896"/>
      <c r="O51" s="1896"/>
      <c r="P51" s="1896"/>
      <c r="Q51" s="1896"/>
      <c r="R51" s="1896"/>
      <c r="S51" s="1896"/>
      <c r="T51" s="1896"/>
      <c r="U51" s="1896"/>
      <c r="V51" s="1896"/>
      <c r="W51" s="1896"/>
      <c r="X51" s="1896"/>
      <c r="Y51" s="1896"/>
      <c r="Z51" s="1896"/>
      <c r="AA51" s="1896"/>
      <c r="AB51" s="1896"/>
      <c r="AC51" s="1896"/>
      <c r="AD51" s="1896"/>
      <c r="AE51" s="1896"/>
      <c r="AF51" s="1896"/>
      <c r="AG51" s="1896"/>
      <c r="AH51" s="1896"/>
    </row>
    <row r="52" spans="1:34" ht="15.75" customHeight="1">
      <c r="A52" s="1896"/>
      <c r="B52" s="1896"/>
      <c r="C52" s="1896"/>
      <c r="D52" s="1896"/>
      <c r="E52" s="1896"/>
      <c r="F52" s="1896"/>
      <c r="G52" s="1896"/>
      <c r="H52" s="1896"/>
      <c r="I52" s="1896"/>
      <c r="J52" s="1896"/>
      <c r="K52" s="1896"/>
      <c r="L52" s="1896"/>
      <c r="M52" s="1896"/>
      <c r="N52" s="1896"/>
      <c r="O52" s="1896"/>
      <c r="P52" s="1896"/>
      <c r="Q52" s="1896"/>
      <c r="R52" s="1896"/>
      <c r="S52" s="1896"/>
      <c r="T52" s="1896"/>
      <c r="U52" s="1896"/>
      <c r="V52" s="1896"/>
      <c r="W52" s="1896"/>
      <c r="X52" s="1896"/>
      <c r="Y52" s="1896"/>
      <c r="Z52" s="1896"/>
      <c r="AA52" s="1896"/>
      <c r="AB52" s="1896"/>
      <c r="AC52" s="1896"/>
      <c r="AD52" s="1896"/>
      <c r="AE52" s="1896"/>
      <c r="AF52" s="1896"/>
      <c r="AG52" s="1896"/>
      <c r="AH52" s="1896"/>
    </row>
    <row r="53" spans="1:34" ht="15.75" customHeight="1">
      <c r="A53" s="1896"/>
      <c r="B53" s="1896"/>
      <c r="C53" s="1896"/>
      <c r="D53" s="1896"/>
      <c r="E53" s="1896"/>
      <c r="F53" s="1896"/>
      <c r="G53" s="1896"/>
      <c r="H53" s="1896"/>
      <c r="I53" s="1896"/>
      <c r="J53" s="1896"/>
      <c r="K53" s="1896"/>
      <c r="L53" s="1896"/>
      <c r="M53" s="1896"/>
      <c r="N53" s="1896"/>
      <c r="O53" s="1896"/>
      <c r="P53" s="1896"/>
      <c r="Q53" s="1896"/>
      <c r="R53" s="1896"/>
      <c r="S53" s="1896"/>
      <c r="T53" s="1896"/>
      <c r="U53" s="1896"/>
      <c r="V53" s="1896"/>
      <c r="W53" s="1896"/>
      <c r="X53" s="1896"/>
      <c r="Y53" s="1896"/>
      <c r="Z53" s="1896"/>
      <c r="AA53" s="1896"/>
      <c r="AB53" s="1896"/>
      <c r="AC53" s="1896"/>
      <c r="AD53" s="1896"/>
      <c r="AE53" s="1896"/>
      <c r="AF53" s="1896"/>
      <c r="AG53" s="1896"/>
      <c r="AH53" s="1896"/>
    </row>
    <row r="54" spans="1:34" ht="15.75" customHeight="1">
      <c r="A54" s="1896"/>
      <c r="B54" s="1896"/>
      <c r="C54" s="1896"/>
      <c r="D54" s="1896"/>
      <c r="E54" s="1896"/>
      <c r="F54" s="1896"/>
      <c r="G54" s="1896"/>
      <c r="H54" s="1896"/>
      <c r="I54" s="1896"/>
      <c r="J54" s="1896"/>
      <c r="K54" s="1896"/>
      <c r="L54" s="1896"/>
      <c r="M54" s="1896"/>
      <c r="N54" s="1896"/>
      <c r="O54" s="1896"/>
      <c r="P54" s="1896"/>
      <c r="Q54" s="1896"/>
      <c r="R54" s="1896"/>
      <c r="S54" s="1896"/>
      <c r="T54" s="1896"/>
      <c r="U54" s="1896"/>
      <c r="V54" s="1896"/>
      <c r="W54" s="1896"/>
      <c r="X54" s="1896"/>
      <c r="Y54" s="1896"/>
      <c r="Z54" s="1896"/>
      <c r="AA54" s="1896"/>
      <c r="AB54" s="1896"/>
      <c r="AC54" s="1896"/>
      <c r="AD54" s="1896"/>
      <c r="AE54" s="1896"/>
      <c r="AF54" s="1896"/>
      <c r="AG54" s="1896"/>
      <c r="AH54" s="1896"/>
    </row>
    <row r="55" spans="1:34" ht="15.75" customHeight="1">
      <c r="A55" s="1896"/>
      <c r="B55" s="1896"/>
      <c r="C55" s="1896"/>
      <c r="D55" s="1896"/>
      <c r="E55" s="1896"/>
      <c r="F55" s="1896"/>
      <c r="G55" s="1896"/>
      <c r="H55" s="1896"/>
      <c r="I55" s="1896"/>
      <c r="J55" s="1896"/>
      <c r="K55" s="1896"/>
      <c r="L55" s="1896"/>
      <c r="M55" s="1896"/>
      <c r="N55" s="1896"/>
      <c r="O55" s="1896"/>
      <c r="P55" s="1896"/>
      <c r="Q55" s="1896"/>
      <c r="R55" s="1896"/>
      <c r="S55" s="1896"/>
      <c r="T55" s="1896"/>
      <c r="U55" s="1896"/>
      <c r="V55" s="1896"/>
      <c r="W55" s="1896"/>
      <c r="X55" s="1896"/>
      <c r="Y55" s="1896"/>
      <c r="Z55" s="1896"/>
      <c r="AA55" s="1896"/>
      <c r="AB55" s="1896"/>
      <c r="AC55" s="1896"/>
      <c r="AD55" s="1896"/>
      <c r="AE55" s="1896"/>
      <c r="AF55" s="1896"/>
      <c r="AG55" s="1896"/>
      <c r="AH55" s="1896"/>
    </row>
    <row r="56" spans="1:34" ht="15.75" customHeight="1">
      <c r="A56" s="1896"/>
      <c r="B56" s="1896"/>
      <c r="C56" s="1896"/>
      <c r="D56" s="1896"/>
      <c r="E56" s="1896"/>
      <c r="F56" s="1896"/>
      <c r="G56" s="1896"/>
      <c r="H56" s="1896"/>
      <c r="I56" s="1896"/>
      <c r="J56" s="1896"/>
      <c r="K56" s="1896"/>
      <c r="L56" s="1896"/>
      <c r="M56" s="1896"/>
      <c r="N56" s="1896"/>
      <c r="O56" s="1896"/>
      <c r="P56" s="1896"/>
      <c r="Q56" s="1896"/>
      <c r="R56" s="1896"/>
      <c r="S56" s="1896"/>
      <c r="T56" s="1896"/>
      <c r="U56" s="1896"/>
      <c r="V56" s="1896"/>
      <c r="W56" s="1896"/>
      <c r="X56" s="1896"/>
      <c r="Y56" s="1896"/>
      <c r="Z56" s="1896"/>
      <c r="AA56" s="1896"/>
      <c r="AB56" s="1896"/>
      <c r="AC56" s="1896"/>
      <c r="AD56" s="1896"/>
      <c r="AE56" s="1896"/>
      <c r="AF56" s="1896"/>
      <c r="AG56" s="1896"/>
      <c r="AH56" s="1896"/>
    </row>
    <row r="57" spans="1:34" ht="15.75" customHeight="1">
      <c r="A57" s="1896"/>
      <c r="B57" s="1896"/>
      <c r="C57" s="1896"/>
      <c r="D57" s="1896"/>
      <c r="E57" s="1896"/>
      <c r="F57" s="1896"/>
      <c r="G57" s="1896"/>
      <c r="H57" s="1896"/>
      <c r="I57" s="1896"/>
      <c r="J57" s="1896"/>
      <c r="K57" s="1896"/>
      <c r="L57" s="1896"/>
      <c r="M57" s="1896"/>
      <c r="N57" s="1896"/>
      <c r="O57" s="1896"/>
      <c r="P57" s="1896"/>
      <c r="Q57" s="1896"/>
      <c r="R57" s="1896"/>
      <c r="S57" s="1896"/>
      <c r="T57" s="1896"/>
      <c r="U57" s="1896"/>
      <c r="V57" s="1896"/>
      <c r="W57" s="1896"/>
      <c r="X57" s="1896"/>
      <c r="Y57" s="1896"/>
      <c r="Z57" s="1896"/>
      <c r="AA57" s="1896"/>
      <c r="AB57" s="1896"/>
      <c r="AC57" s="1896"/>
      <c r="AD57" s="1896"/>
      <c r="AE57" s="1896"/>
      <c r="AF57" s="1896"/>
      <c r="AG57" s="1896"/>
      <c r="AH57" s="1896"/>
    </row>
    <row r="58" spans="1:34" ht="15.75" customHeight="1">
      <c r="A58" s="1896"/>
      <c r="B58" s="1896"/>
      <c r="C58" s="1896"/>
      <c r="D58" s="1896"/>
      <c r="E58" s="1896"/>
      <c r="F58" s="1896"/>
      <c r="G58" s="1896"/>
      <c r="H58" s="1896"/>
      <c r="I58" s="1896"/>
      <c r="J58" s="1896"/>
      <c r="K58" s="1896"/>
      <c r="L58" s="1896"/>
      <c r="M58" s="1896"/>
      <c r="N58" s="1896"/>
      <c r="O58" s="1896"/>
      <c r="P58" s="1896"/>
      <c r="Q58" s="1896"/>
      <c r="R58" s="1896"/>
      <c r="S58" s="1896"/>
      <c r="T58" s="1896"/>
      <c r="U58" s="1896"/>
      <c r="V58" s="1896"/>
      <c r="W58" s="1896"/>
      <c r="X58" s="1896"/>
      <c r="Y58" s="1896"/>
      <c r="Z58" s="1896"/>
      <c r="AA58" s="1896"/>
      <c r="AB58" s="1896"/>
      <c r="AC58" s="1896"/>
      <c r="AD58" s="1896"/>
      <c r="AE58" s="1896"/>
      <c r="AF58" s="1896"/>
      <c r="AG58" s="1896"/>
      <c r="AH58" s="1896"/>
    </row>
    <row r="59" spans="1:34" ht="15.75" customHeight="1">
      <c r="A59" s="1896"/>
      <c r="B59" s="1896"/>
      <c r="C59" s="1896"/>
      <c r="D59" s="1896"/>
      <c r="E59" s="1896"/>
      <c r="F59" s="1896"/>
      <c r="G59" s="1896"/>
      <c r="H59" s="1896"/>
      <c r="I59" s="1896"/>
      <c r="J59" s="1896"/>
      <c r="K59" s="1896"/>
      <c r="L59" s="1896"/>
      <c r="M59" s="1896"/>
      <c r="N59" s="1896"/>
      <c r="O59" s="1896"/>
      <c r="P59" s="1896"/>
      <c r="Q59" s="1896"/>
      <c r="R59" s="1896"/>
      <c r="S59" s="1896"/>
      <c r="T59" s="1896"/>
      <c r="U59" s="1896"/>
      <c r="V59" s="1896"/>
      <c r="W59" s="1896"/>
      <c r="X59" s="1896"/>
      <c r="Y59" s="1896"/>
      <c r="Z59" s="1896"/>
      <c r="AA59" s="1896"/>
      <c r="AB59" s="1896"/>
      <c r="AC59" s="1896"/>
      <c r="AD59" s="1896"/>
      <c r="AE59" s="1896"/>
      <c r="AF59" s="1896"/>
      <c r="AG59" s="1896"/>
      <c r="AH59" s="1896"/>
    </row>
    <row r="60" spans="1:34" ht="15.75" customHeight="1">
      <c r="A60" s="1896"/>
      <c r="B60" s="1896"/>
      <c r="C60" s="1896"/>
      <c r="D60" s="1896"/>
      <c r="E60" s="1896"/>
      <c r="F60" s="1896"/>
      <c r="G60" s="1896"/>
      <c r="H60" s="1896"/>
      <c r="I60" s="1896"/>
      <c r="J60" s="1896"/>
      <c r="K60" s="1896"/>
      <c r="L60" s="1896"/>
      <c r="M60" s="1896"/>
      <c r="N60" s="1896"/>
      <c r="O60" s="1896"/>
      <c r="P60" s="1896"/>
      <c r="Q60" s="1896"/>
      <c r="R60" s="1896"/>
      <c r="S60" s="1896"/>
      <c r="T60" s="1896"/>
      <c r="U60" s="1896"/>
      <c r="V60" s="1896"/>
      <c r="W60" s="1896"/>
      <c r="X60" s="1896"/>
      <c r="Y60" s="1896"/>
      <c r="Z60" s="1896"/>
      <c r="AA60" s="1896"/>
      <c r="AB60" s="1896"/>
      <c r="AC60" s="1896"/>
      <c r="AD60" s="1896"/>
      <c r="AE60" s="1896"/>
      <c r="AF60" s="1896"/>
      <c r="AG60" s="1896"/>
      <c r="AH60" s="1896"/>
    </row>
    <row r="61" spans="1:34" ht="15.75" customHeight="1">
      <c r="A61" s="1896"/>
      <c r="B61" s="1896"/>
      <c r="C61" s="1896"/>
      <c r="D61" s="1896"/>
      <c r="E61" s="1896"/>
      <c r="F61" s="1896"/>
      <c r="G61" s="1896"/>
      <c r="H61" s="1896"/>
      <c r="I61" s="1896"/>
      <c r="J61" s="1896"/>
      <c r="K61" s="1896"/>
      <c r="L61" s="1896"/>
      <c r="M61" s="1896"/>
      <c r="N61" s="1896"/>
      <c r="O61" s="1896"/>
      <c r="P61" s="1896"/>
      <c r="Q61" s="1896"/>
      <c r="R61" s="1896"/>
      <c r="S61" s="1896"/>
      <c r="T61" s="1896"/>
      <c r="U61" s="1896"/>
      <c r="V61" s="1896"/>
      <c r="W61" s="1896"/>
      <c r="X61" s="1896"/>
      <c r="Y61" s="1896"/>
      <c r="Z61" s="1896"/>
      <c r="AA61" s="1896"/>
      <c r="AB61" s="1896"/>
      <c r="AC61" s="1896"/>
      <c r="AD61" s="1896"/>
      <c r="AE61" s="1896"/>
      <c r="AF61" s="1896"/>
      <c r="AG61" s="1896"/>
      <c r="AH61" s="1896"/>
    </row>
    <row r="62" spans="1:34" ht="15.75" customHeight="1">
      <c r="A62" s="1896"/>
      <c r="B62" s="1896"/>
      <c r="C62" s="1896"/>
      <c r="D62" s="1896"/>
      <c r="E62" s="1896"/>
      <c r="F62" s="1896"/>
      <c r="G62" s="1896"/>
      <c r="H62" s="1896"/>
      <c r="I62" s="1896"/>
      <c r="J62" s="1896"/>
      <c r="K62" s="1896"/>
      <c r="L62" s="1896"/>
      <c r="M62" s="1896"/>
      <c r="N62" s="1896"/>
      <c r="O62" s="1896"/>
      <c r="P62" s="1896"/>
      <c r="Q62" s="1896"/>
      <c r="R62" s="1896"/>
      <c r="S62" s="1896"/>
      <c r="T62" s="1896"/>
      <c r="U62" s="1896"/>
      <c r="V62" s="1896"/>
      <c r="W62" s="1896"/>
      <c r="X62" s="1896"/>
      <c r="Y62" s="1896"/>
      <c r="Z62" s="1896"/>
      <c r="AA62" s="1896"/>
      <c r="AB62" s="1896"/>
      <c r="AC62" s="1896"/>
      <c r="AD62" s="1896"/>
      <c r="AE62" s="1896"/>
      <c r="AF62" s="1896"/>
      <c r="AG62" s="1896"/>
      <c r="AH62" s="1896"/>
    </row>
    <row r="63" spans="1:34" ht="15.75" customHeight="1">
      <c r="A63" s="1896"/>
      <c r="B63" s="1896"/>
      <c r="C63" s="1896"/>
      <c r="D63" s="1896"/>
      <c r="E63" s="1896"/>
      <c r="F63" s="1896"/>
      <c r="G63" s="1896"/>
      <c r="H63" s="1896"/>
      <c r="I63" s="1896"/>
      <c r="J63" s="1896"/>
      <c r="K63" s="1896"/>
      <c r="L63" s="1896"/>
      <c r="M63" s="1896"/>
      <c r="N63" s="1896"/>
      <c r="O63" s="1896"/>
      <c r="P63" s="1896"/>
      <c r="Q63" s="1896"/>
      <c r="R63" s="1896"/>
      <c r="S63" s="1896"/>
      <c r="T63" s="1896"/>
      <c r="U63" s="1896"/>
      <c r="V63" s="1896"/>
      <c r="W63" s="1896"/>
      <c r="X63" s="1896"/>
      <c r="Y63" s="1896"/>
      <c r="Z63" s="1896"/>
      <c r="AA63" s="1896"/>
      <c r="AB63" s="1896"/>
      <c r="AC63" s="1896"/>
      <c r="AD63" s="1896"/>
      <c r="AE63" s="1896"/>
      <c r="AF63" s="1896"/>
      <c r="AG63" s="1896"/>
      <c r="AH63" s="1896"/>
    </row>
    <row r="64" spans="1:34" ht="15.75" customHeight="1">
      <c r="A64" s="1896"/>
      <c r="B64" s="1896"/>
      <c r="C64" s="1896"/>
      <c r="D64" s="1896"/>
      <c r="E64" s="1896"/>
      <c r="F64" s="1896"/>
      <c r="G64" s="1896"/>
      <c r="H64" s="1896"/>
      <c r="I64" s="1896"/>
      <c r="J64" s="1896"/>
      <c r="K64" s="1896"/>
      <c r="L64" s="1896"/>
      <c r="M64" s="1896"/>
      <c r="N64" s="1896"/>
      <c r="O64" s="1896"/>
      <c r="P64" s="1896"/>
      <c r="Q64" s="1896"/>
      <c r="R64" s="1896"/>
      <c r="S64" s="1896"/>
      <c r="T64" s="1896"/>
      <c r="U64" s="1896"/>
      <c r="V64" s="1896"/>
      <c r="W64" s="1896"/>
      <c r="X64" s="1896"/>
      <c r="Y64" s="1896"/>
      <c r="Z64" s="1896"/>
      <c r="AA64" s="1896"/>
      <c r="AB64" s="1896"/>
      <c r="AC64" s="1896"/>
      <c r="AD64" s="1896"/>
      <c r="AE64" s="1896"/>
      <c r="AF64" s="1896"/>
      <c r="AG64" s="1896"/>
      <c r="AH64" s="1896"/>
    </row>
    <row r="65" spans="1:34" ht="15.75" customHeight="1">
      <c r="A65" s="1896"/>
      <c r="B65" s="1896"/>
      <c r="C65" s="1896"/>
      <c r="D65" s="1896"/>
      <c r="E65" s="1896"/>
      <c r="F65" s="1896"/>
      <c r="G65" s="1896"/>
      <c r="H65" s="1896"/>
      <c r="I65" s="1896"/>
      <c r="J65" s="1896"/>
      <c r="K65" s="1896"/>
      <c r="L65" s="1896"/>
      <c r="M65" s="1896"/>
      <c r="N65" s="1896"/>
      <c r="O65" s="1896"/>
      <c r="P65" s="1896"/>
      <c r="Q65" s="1896"/>
      <c r="R65" s="1896"/>
      <c r="S65" s="1896"/>
      <c r="T65" s="1896"/>
      <c r="U65" s="1896"/>
      <c r="V65" s="1896"/>
      <c r="W65" s="1896"/>
      <c r="X65" s="1896"/>
      <c r="Y65" s="1896"/>
      <c r="Z65" s="1896"/>
      <c r="AA65" s="1896"/>
      <c r="AB65" s="1896"/>
      <c r="AC65" s="1896"/>
      <c r="AD65" s="1896"/>
      <c r="AE65" s="1896"/>
      <c r="AF65" s="1896"/>
      <c r="AG65" s="1896"/>
      <c r="AH65" s="1896"/>
    </row>
    <row r="66" spans="1:34" ht="15.75" customHeight="1">
      <c r="A66" s="1896"/>
      <c r="B66" s="1896"/>
      <c r="C66" s="1896"/>
      <c r="D66" s="1896"/>
      <c r="E66" s="1896"/>
      <c r="F66" s="1896"/>
      <c r="G66" s="1896"/>
      <c r="H66" s="1896"/>
      <c r="I66" s="1896"/>
      <c r="J66" s="1896"/>
      <c r="K66" s="1896"/>
      <c r="L66" s="1896"/>
      <c r="M66" s="1896"/>
      <c r="N66" s="1896"/>
      <c r="O66" s="1896"/>
      <c r="P66" s="1896"/>
      <c r="Q66" s="1896"/>
      <c r="R66" s="1896"/>
      <c r="S66" s="1896"/>
      <c r="T66" s="1896"/>
      <c r="U66" s="1896"/>
      <c r="V66" s="1896"/>
      <c r="W66" s="1896"/>
      <c r="X66" s="1896"/>
      <c r="Y66" s="1896"/>
      <c r="Z66" s="1896"/>
      <c r="AA66" s="1896"/>
      <c r="AB66" s="1896"/>
      <c r="AC66" s="1896"/>
      <c r="AD66" s="1896"/>
      <c r="AE66" s="1896"/>
      <c r="AF66" s="1896"/>
      <c r="AG66" s="1896"/>
      <c r="AH66" s="1896"/>
    </row>
    <row r="67" spans="1:34" ht="15.75" customHeight="1">
      <c r="A67" s="1896"/>
      <c r="B67" s="1896"/>
      <c r="C67" s="1896"/>
      <c r="D67" s="1896"/>
      <c r="E67" s="1896"/>
      <c r="F67" s="1896"/>
      <c r="G67" s="1896"/>
      <c r="H67" s="1896"/>
      <c r="I67" s="1896"/>
      <c r="J67" s="1896"/>
      <c r="K67" s="1896"/>
      <c r="L67" s="1896"/>
      <c r="M67" s="1896"/>
      <c r="N67" s="1896"/>
      <c r="O67" s="1896"/>
      <c r="P67" s="1896"/>
      <c r="Q67" s="1896"/>
      <c r="R67" s="1896"/>
      <c r="S67" s="1896"/>
      <c r="T67" s="1896"/>
      <c r="U67" s="1896"/>
      <c r="V67" s="1896"/>
      <c r="W67" s="1896"/>
      <c r="X67" s="1896"/>
      <c r="Y67" s="1896"/>
      <c r="Z67" s="1896"/>
      <c r="AA67" s="1896"/>
      <c r="AB67" s="1896"/>
      <c r="AC67" s="1896"/>
      <c r="AD67" s="1896"/>
      <c r="AE67" s="1896"/>
      <c r="AF67" s="1896"/>
      <c r="AG67" s="1896"/>
      <c r="AH67" s="1896"/>
    </row>
    <row r="68" spans="1:34" ht="15.75" customHeight="1">
      <c r="A68" s="1896"/>
      <c r="B68" s="1896"/>
      <c r="C68" s="1896"/>
      <c r="D68" s="1896"/>
      <c r="E68" s="1896"/>
      <c r="F68" s="1896"/>
      <c r="G68" s="1896"/>
      <c r="H68" s="1896"/>
      <c r="I68" s="1896"/>
      <c r="J68" s="1896"/>
      <c r="K68" s="1896"/>
      <c r="L68" s="1896"/>
      <c r="M68" s="1896"/>
      <c r="N68" s="1896"/>
      <c r="O68" s="1896"/>
      <c r="P68" s="1896"/>
      <c r="Q68" s="1896"/>
      <c r="R68" s="1896"/>
      <c r="S68" s="1896"/>
      <c r="T68" s="1896"/>
      <c r="U68" s="1896"/>
      <c r="V68" s="1896"/>
      <c r="W68" s="1896"/>
      <c r="X68" s="1896"/>
      <c r="Y68" s="1896"/>
      <c r="Z68" s="1896"/>
      <c r="AA68" s="1896"/>
      <c r="AB68" s="1896"/>
      <c r="AC68" s="1896"/>
      <c r="AD68" s="1896"/>
      <c r="AE68" s="1896"/>
      <c r="AF68" s="1896"/>
      <c r="AG68" s="1896"/>
      <c r="AH68" s="1896"/>
    </row>
    <row r="69" spans="1:34" ht="15.75" customHeight="1">
      <c r="A69" s="1896"/>
      <c r="B69" s="1896"/>
      <c r="C69" s="1896"/>
      <c r="D69" s="1896"/>
      <c r="E69" s="1896"/>
      <c r="F69" s="1896"/>
      <c r="G69" s="1896"/>
      <c r="H69" s="1896"/>
      <c r="I69" s="1896"/>
      <c r="J69" s="1896"/>
      <c r="K69" s="1896"/>
      <c r="L69" s="1896"/>
      <c r="M69" s="1896"/>
      <c r="N69" s="1896"/>
      <c r="O69" s="1896"/>
      <c r="P69" s="1896"/>
      <c r="Q69" s="1896"/>
      <c r="R69" s="1896"/>
      <c r="S69" s="1896"/>
      <c r="T69" s="1896"/>
      <c r="U69" s="1896"/>
      <c r="V69" s="1896"/>
      <c r="W69" s="1896"/>
      <c r="X69" s="1896"/>
      <c r="Y69" s="1896"/>
      <c r="Z69" s="1896"/>
      <c r="AA69" s="1896"/>
      <c r="AB69" s="1896"/>
      <c r="AC69" s="1896"/>
      <c r="AD69" s="1896"/>
      <c r="AE69" s="1896"/>
      <c r="AF69" s="1896"/>
      <c r="AG69" s="1896"/>
      <c r="AH69" s="1896"/>
    </row>
    <row r="70" spans="1:34" ht="15.75" customHeight="1">
      <c r="A70" s="1896"/>
      <c r="B70" s="1896"/>
      <c r="C70" s="1896"/>
      <c r="D70" s="1896"/>
      <c r="E70" s="1896"/>
      <c r="F70" s="1896"/>
      <c r="G70" s="1896"/>
      <c r="H70" s="1896"/>
      <c r="I70" s="1896"/>
      <c r="J70" s="1896"/>
      <c r="K70" s="1896"/>
      <c r="L70" s="1896"/>
      <c r="M70" s="1896"/>
      <c r="N70" s="1896"/>
      <c r="O70" s="1896"/>
      <c r="P70" s="1896"/>
      <c r="Q70" s="1896"/>
      <c r="R70" s="1896"/>
      <c r="S70" s="1896"/>
      <c r="T70" s="1896"/>
      <c r="U70" s="1896"/>
      <c r="V70" s="1896"/>
      <c r="W70" s="1896"/>
      <c r="X70" s="1896"/>
      <c r="Y70" s="1896"/>
      <c r="Z70" s="1896"/>
      <c r="AA70" s="1896"/>
      <c r="AB70" s="1896"/>
      <c r="AC70" s="1896"/>
      <c r="AD70" s="1896"/>
      <c r="AE70" s="1896"/>
      <c r="AF70" s="1896"/>
      <c r="AG70" s="1896"/>
      <c r="AH70" s="1896"/>
    </row>
    <row r="71" spans="1:34" ht="15.75" customHeight="1">
      <c r="A71" s="1896"/>
      <c r="B71" s="1896"/>
      <c r="C71" s="1896"/>
      <c r="D71" s="1896"/>
      <c r="E71" s="1896"/>
      <c r="F71" s="1896"/>
      <c r="G71" s="1896"/>
      <c r="H71" s="1896"/>
      <c r="I71" s="1896"/>
      <c r="J71" s="1896"/>
      <c r="K71" s="1896"/>
      <c r="L71" s="1896"/>
      <c r="M71" s="1896"/>
      <c r="N71" s="1896"/>
      <c r="O71" s="1896"/>
      <c r="P71" s="1896"/>
      <c r="Q71" s="1896"/>
      <c r="R71" s="1896"/>
      <c r="S71" s="1896"/>
      <c r="T71" s="1896"/>
      <c r="U71" s="1896"/>
      <c r="V71" s="1896"/>
      <c r="W71" s="1896"/>
      <c r="X71" s="1896"/>
      <c r="Y71" s="1896"/>
      <c r="Z71" s="1896"/>
      <c r="AA71" s="1896"/>
      <c r="AB71" s="1896"/>
      <c r="AC71" s="1896"/>
      <c r="AD71" s="1896"/>
      <c r="AE71" s="1896"/>
      <c r="AF71" s="1896"/>
      <c r="AG71" s="1896"/>
      <c r="AH71" s="1896"/>
    </row>
    <row r="72" spans="1:34" ht="15.75" customHeight="1">
      <c r="A72" s="1896"/>
      <c r="B72" s="1896"/>
      <c r="C72" s="1896"/>
      <c r="D72" s="1896"/>
      <c r="E72" s="1896"/>
      <c r="F72" s="1896"/>
      <c r="G72" s="1896"/>
      <c r="H72" s="1896"/>
      <c r="I72" s="1896"/>
      <c r="J72" s="1896"/>
      <c r="K72" s="1896"/>
      <c r="L72" s="1896"/>
      <c r="M72" s="1896"/>
      <c r="N72" s="1896"/>
      <c r="O72" s="1896"/>
      <c r="P72" s="1896"/>
      <c r="Q72" s="1896"/>
      <c r="R72" s="1896"/>
      <c r="S72" s="1896"/>
      <c r="T72" s="1896"/>
      <c r="U72" s="1896"/>
      <c r="V72" s="1896"/>
      <c r="W72" s="1896"/>
      <c r="X72" s="1896"/>
      <c r="Y72" s="1896"/>
      <c r="Z72" s="1896"/>
      <c r="AA72" s="1896"/>
      <c r="AB72" s="1896"/>
      <c r="AC72" s="1896"/>
      <c r="AD72" s="1896"/>
      <c r="AE72" s="1896"/>
      <c r="AF72" s="1896"/>
      <c r="AG72" s="1896"/>
      <c r="AH72" s="1896"/>
    </row>
    <row r="73" spans="1:34" ht="15.75" customHeight="1">
      <c r="A73" s="1896"/>
      <c r="B73" s="1896"/>
      <c r="C73" s="1896"/>
      <c r="D73" s="1896"/>
      <c r="E73" s="1896"/>
      <c r="F73" s="1896"/>
      <c r="G73" s="1896"/>
      <c r="H73" s="1896"/>
      <c r="I73" s="1896"/>
      <c r="J73" s="1896"/>
      <c r="K73" s="1896"/>
      <c r="L73" s="1896"/>
      <c r="M73" s="1896"/>
      <c r="N73" s="1896"/>
      <c r="O73" s="1896"/>
      <c r="P73" s="1896"/>
      <c r="Q73" s="1896"/>
      <c r="R73" s="1896"/>
      <c r="S73" s="1896"/>
      <c r="T73" s="1896"/>
      <c r="U73" s="1896"/>
      <c r="V73" s="1896"/>
      <c r="W73" s="1896"/>
      <c r="X73" s="1896"/>
      <c r="Y73" s="1896"/>
      <c r="Z73" s="1896"/>
      <c r="AA73" s="1896"/>
      <c r="AB73" s="1896"/>
      <c r="AC73" s="1896"/>
      <c r="AD73" s="1896"/>
      <c r="AE73" s="1896"/>
      <c r="AF73" s="1896"/>
      <c r="AG73" s="1896"/>
      <c r="AH73" s="1896"/>
    </row>
    <row r="74" spans="1:34" ht="15.75" customHeight="1">
      <c r="A74" s="1896"/>
      <c r="B74" s="1896"/>
      <c r="C74" s="1896"/>
      <c r="D74" s="1896"/>
      <c r="E74" s="1896"/>
      <c r="F74" s="1896"/>
      <c r="G74" s="1896"/>
      <c r="H74" s="1896"/>
      <c r="I74" s="1896"/>
      <c r="J74" s="1896"/>
      <c r="K74" s="1896"/>
      <c r="L74" s="1896"/>
      <c r="M74" s="1896"/>
      <c r="N74" s="1896"/>
      <c r="O74" s="1896"/>
      <c r="P74" s="1896"/>
      <c r="Q74" s="1896"/>
      <c r="R74" s="1896"/>
      <c r="S74" s="1896"/>
      <c r="T74" s="1896"/>
      <c r="U74" s="1896"/>
      <c r="V74" s="1896"/>
      <c r="W74" s="1896"/>
      <c r="X74" s="1896"/>
      <c r="Y74" s="1896"/>
      <c r="Z74" s="1896"/>
      <c r="AA74" s="1896"/>
      <c r="AB74" s="1896"/>
      <c r="AC74" s="1896"/>
      <c r="AD74" s="1896"/>
      <c r="AE74" s="1896"/>
      <c r="AF74" s="1896"/>
      <c r="AG74" s="1896"/>
      <c r="AH74" s="1896"/>
    </row>
    <row r="75" spans="1:34" ht="15.75" customHeight="1">
      <c r="A75" s="1896"/>
      <c r="B75" s="1896"/>
      <c r="C75" s="1896"/>
      <c r="D75" s="1896"/>
      <c r="E75" s="1896"/>
      <c r="F75" s="1896"/>
      <c r="G75" s="1896"/>
      <c r="H75" s="1896"/>
      <c r="I75" s="1896"/>
      <c r="J75" s="1896"/>
      <c r="K75" s="1896"/>
      <c r="L75" s="1896"/>
      <c r="M75" s="1896"/>
      <c r="N75" s="1896"/>
      <c r="O75" s="1896"/>
      <c r="P75" s="1896"/>
      <c r="Q75" s="1896"/>
      <c r="R75" s="1896"/>
      <c r="S75" s="1896"/>
      <c r="T75" s="1896"/>
      <c r="U75" s="1896"/>
      <c r="V75" s="1896"/>
      <c r="W75" s="1896"/>
      <c r="X75" s="1896"/>
      <c r="Y75" s="1896"/>
      <c r="Z75" s="1896"/>
      <c r="AA75" s="1896"/>
      <c r="AB75" s="1896"/>
      <c r="AC75" s="1896"/>
      <c r="AD75" s="1896"/>
      <c r="AE75" s="1896"/>
      <c r="AF75" s="1896"/>
      <c r="AG75" s="1896"/>
      <c r="AH75" s="1896"/>
    </row>
    <row r="76" spans="1:34" ht="15.75" customHeight="1">
      <c r="A76" s="1896"/>
      <c r="B76" s="1896"/>
      <c r="C76" s="1896"/>
      <c r="D76" s="1896"/>
      <c r="E76" s="1896"/>
      <c r="F76" s="1896"/>
      <c r="G76" s="1896"/>
      <c r="H76" s="1896"/>
      <c r="I76" s="1896"/>
      <c r="J76" s="1896"/>
      <c r="K76" s="1896"/>
      <c r="L76" s="1896"/>
      <c r="M76" s="1896"/>
      <c r="N76" s="1896"/>
      <c r="O76" s="1896"/>
      <c r="P76" s="1896"/>
      <c r="Q76" s="1896"/>
      <c r="R76" s="1896"/>
      <c r="S76" s="1896"/>
      <c r="T76" s="1896"/>
      <c r="U76" s="1896"/>
      <c r="V76" s="1896"/>
      <c r="W76" s="1896"/>
      <c r="X76" s="1896"/>
      <c r="Y76" s="1896"/>
      <c r="Z76" s="1896"/>
      <c r="AA76" s="1896"/>
      <c r="AB76" s="1896"/>
      <c r="AC76" s="1896"/>
      <c r="AD76" s="1896"/>
      <c r="AE76" s="1896"/>
      <c r="AF76" s="1896"/>
      <c r="AG76" s="1896"/>
      <c r="AH76" s="1896"/>
    </row>
    <row r="77" spans="1:34" ht="15.75" customHeight="1">
      <c r="A77" s="1896"/>
      <c r="B77" s="1896"/>
      <c r="C77" s="1896"/>
      <c r="D77" s="1896"/>
      <c r="E77" s="1896"/>
      <c r="F77" s="1896"/>
      <c r="G77" s="1896"/>
      <c r="H77" s="1896"/>
      <c r="I77" s="1896"/>
      <c r="J77" s="1896"/>
      <c r="K77" s="1896"/>
      <c r="L77" s="1896"/>
      <c r="M77" s="1896"/>
      <c r="N77" s="1896"/>
      <c r="O77" s="1896"/>
      <c r="P77" s="1896"/>
      <c r="Q77" s="1896"/>
      <c r="R77" s="1896"/>
      <c r="S77" s="1896"/>
      <c r="T77" s="1896"/>
      <c r="U77" s="1896"/>
      <c r="V77" s="1896"/>
      <c r="W77" s="1896"/>
      <c r="X77" s="1896"/>
      <c r="Y77" s="1896"/>
      <c r="Z77" s="1896"/>
      <c r="AA77" s="1896"/>
      <c r="AB77" s="1896"/>
      <c r="AC77" s="1896"/>
      <c r="AD77" s="1896"/>
      <c r="AE77" s="1896"/>
      <c r="AF77" s="1896"/>
      <c r="AG77" s="1896"/>
      <c r="AH77" s="1896"/>
    </row>
    <row r="78" spans="1:34" ht="15.75" customHeight="1">
      <c r="A78" s="1896"/>
      <c r="B78" s="1896"/>
      <c r="C78" s="1896"/>
      <c r="D78" s="1896"/>
      <c r="E78" s="1896"/>
      <c r="F78" s="1896"/>
      <c r="G78" s="1896"/>
      <c r="H78" s="1896"/>
      <c r="I78" s="1896"/>
      <c r="J78" s="1896"/>
      <c r="K78" s="1896"/>
      <c r="L78" s="1896"/>
      <c r="M78" s="1896"/>
      <c r="N78" s="1896"/>
      <c r="O78" s="1896"/>
      <c r="P78" s="1896"/>
      <c r="Q78" s="1896"/>
      <c r="R78" s="1896"/>
      <c r="S78" s="1896"/>
      <c r="T78" s="1896"/>
      <c r="U78" s="1896"/>
      <c r="V78" s="1896"/>
      <c r="W78" s="1896"/>
      <c r="X78" s="1896"/>
      <c r="Y78" s="1896"/>
      <c r="Z78" s="1896"/>
      <c r="AA78" s="1896"/>
      <c r="AB78" s="1896"/>
      <c r="AC78" s="1896"/>
      <c r="AD78" s="1896"/>
      <c r="AE78" s="1896"/>
      <c r="AF78" s="1896"/>
      <c r="AG78" s="1896"/>
      <c r="AH78" s="1896"/>
    </row>
    <row r="79" spans="1:34" ht="15.75" customHeight="1">
      <c r="A79" s="1896"/>
      <c r="B79" s="1896"/>
      <c r="C79" s="1896"/>
      <c r="D79" s="1896"/>
      <c r="E79" s="1896"/>
      <c r="F79" s="1896"/>
      <c r="G79" s="1896"/>
      <c r="H79" s="1896"/>
      <c r="I79" s="1896"/>
      <c r="J79" s="1896"/>
      <c r="K79" s="1896"/>
      <c r="L79" s="1896"/>
      <c r="M79" s="1896"/>
      <c r="N79" s="1896"/>
      <c r="O79" s="1896"/>
      <c r="P79" s="1896"/>
      <c r="Q79" s="1896"/>
      <c r="R79" s="1896"/>
      <c r="S79" s="1896"/>
      <c r="T79" s="1896"/>
      <c r="U79" s="1896"/>
      <c r="V79" s="1896"/>
      <c r="W79" s="1896"/>
      <c r="X79" s="1896"/>
      <c r="Y79" s="1896"/>
      <c r="Z79" s="1896"/>
      <c r="AA79" s="1896"/>
      <c r="AB79" s="1896"/>
      <c r="AC79" s="1896"/>
      <c r="AD79" s="1896"/>
      <c r="AE79" s="1896"/>
      <c r="AF79" s="1896"/>
      <c r="AG79" s="1896"/>
      <c r="AH79" s="1896"/>
    </row>
    <row r="80" spans="1:34" ht="15.75" customHeight="1">
      <c r="A80" s="1896"/>
      <c r="B80" s="1896"/>
      <c r="C80" s="1896"/>
      <c r="D80" s="1896"/>
      <c r="E80" s="1896"/>
      <c r="F80" s="1896"/>
      <c r="G80" s="1896"/>
      <c r="H80" s="1896"/>
      <c r="I80" s="1896"/>
      <c r="J80" s="1896"/>
      <c r="K80" s="1896"/>
      <c r="L80" s="1896"/>
      <c r="M80" s="1896"/>
      <c r="N80" s="1896"/>
      <c r="O80" s="1896"/>
      <c r="P80" s="1896"/>
      <c r="Q80" s="1896"/>
      <c r="R80" s="1896"/>
      <c r="S80" s="1896"/>
      <c r="T80" s="1896"/>
      <c r="U80" s="1896"/>
      <c r="V80" s="1896"/>
      <c r="W80" s="1896"/>
      <c r="X80" s="1896"/>
      <c r="Y80" s="1896"/>
      <c r="Z80" s="1896"/>
      <c r="AA80" s="1896"/>
      <c r="AB80" s="1896"/>
      <c r="AC80" s="1896"/>
      <c r="AD80" s="1896"/>
      <c r="AE80" s="1896"/>
      <c r="AF80" s="1896"/>
      <c r="AG80" s="1896"/>
      <c r="AH80" s="1896"/>
    </row>
    <row r="81" spans="1:34" ht="15.75" customHeight="1">
      <c r="A81" s="1896"/>
      <c r="B81" s="1896"/>
      <c r="C81" s="1896"/>
      <c r="D81" s="1896"/>
      <c r="E81" s="1896"/>
      <c r="F81" s="1896"/>
      <c r="G81" s="1896"/>
      <c r="H81" s="1896"/>
      <c r="I81" s="1896"/>
      <c r="J81" s="1896"/>
      <c r="K81" s="1896"/>
      <c r="L81" s="1896"/>
      <c r="M81" s="1896"/>
      <c r="N81" s="1896"/>
      <c r="O81" s="1896"/>
      <c r="P81" s="1896"/>
      <c r="Q81" s="1896"/>
      <c r="R81" s="1896"/>
      <c r="S81" s="1896"/>
      <c r="T81" s="1896"/>
      <c r="U81" s="1896"/>
      <c r="V81" s="1896"/>
      <c r="W81" s="1896"/>
      <c r="X81" s="1896"/>
      <c r="Y81" s="1896"/>
      <c r="Z81" s="1896"/>
      <c r="AA81" s="1896"/>
      <c r="AB81" s="1896"/>
      <c r="AC81" s="1896"/>
      <c r="AD81" s="1896"/>
      <c r="AE81" s="1896"/>
      <c r="AF81" s="1896"/>
      <c r="AG81" s="1896"/>
      <c r="AH81" s="1896"/>
    </row>
    <row r="82" spans="1:34" ht="15.75" customHeight="1">
      <c r="A82" s="1896"/>
      <c r="B82" s="1896"/>
      <c r="C82" s="1896"/>
      <c r="D82" s="1896"/>
      <c r="E82" s="1896"/>
      <c r="F82" s="1896"/>
      <c r="G82" s="1896"/>
      <c r="H82" s="1896"/>
      <c r="I82" s="1896"/>
      <c r="J82" s="1896"/>
      <c r="K82" s="1896"/>
      <c r="L82" s="1896"/>
      <c r="M82" s="1896"/>
      <c r="N82" s="1896"/>
      <c r="O82" s="1896"/>
      <c r="P82" s="1896"/>
      <c r="Q82" s="1896"/>
      <c r="R82" s="1896"/>
      <c r="S82" s="1896"/>
      <c r="T82" s="1896"/>
      <c r="U82" s="1896"/>
      <c r="V82" s="1896"/>
      <c r="W82" s="1896"/>
      <c r="X82" s="1896"/>
      <c r="Y82" s="1896"/>
      <c r="Z82" s="1896"/>
      <c r="AA82" s="1896"/>
      <c r="AB82" s="1896"/>
      <c r="AC82" s="1896"/>
      <c r="AD82" s="1896"/>
      <c r="AE82" s="1896"/>
      <c r="AF82" s="1896"/>
      <c r="AG82" s="1896"/>
      <c r="AH82" s="1896"/>
    </row>
    <row r="83" spans="1:34" ht="15.75" customHeight="1">
      <c r="A83" s="1896"/>
      <c r="B83" s="1896"/>
      <c r="C83" s="1896"/>
      <c r="D83" s="1896"/>
      <c r="E83" s="1896"/>
      <c r="F83" s="1896"/>
      <c r="G83" s="1896"/>
      <c r="H83" s="1896"/>
      <c r="I83" s="1896"/>
      <c r="J83" s="1896"/>
      <c r="K83" s="1896"/>
      <c r="L83" s="1896"/>
      <c r="M83" s="1896"/>
      <c r="N83" s="1896"/>
      <c r="O83" s="1896"/>
      <c r="P83" s="1896"/>
      <c r="Q83" s="1896"/>
      <c r="R83" s="1896"/>
      <c r="S83" s="1896"/>
      <c r="T83" s="1896"/>
      <c r="U83" s="1896"/>
      <c r="V83" s="1896"/>
      <c r="W83" s="1896"/>
      <c r="X83" s="1896"/>
      <c r="Y83" s="1896"/>
      <c r="Z83" s="1896"/>
      <c r="AA83" s="1896"/>
      <c r="AB83" s="1896"/>
      <c r="AC83" s="1896"/>
      <c r="AD83" s="1896"/>
      <c r="AE83" s="1896"/>
      <c r="AF83" s="1896"/>
      <c r="AG83" s="1896"/>
      <c r="AH83" s="1896"/>
    </row>
    <row r="84" spans="1:34" ht="15.75" customHeight="1">
      <c r="A84" s="1896"/>
      <c r="B84" s="1896"/>
      <c r="C84" s="1896"/>
      <c r="D84" s="1896"/>
      <c r="E84" s="1896"/>
      <c r="F84" s="1896"/>
      <c r="G84" s="1896"/>
      <c r="H84" s="1896"/>
      <c r="I84" s="1896"/>
      <c r="J84" s="1896"/>
      <c r="K84" s="1896"/>
      <c r="L84" s="1896"/>
      <c r="M84" s="1896"/>
      <c r="N84" s="1896"/>
      <c r="O84" s="1896"/>
      <c r="P84" s="1896"/>
      <c r="Q84" s="1896"/>
      <c r="R84" s="1896"/>
      <c r="S84" s="1896"/>
      <c r="T84" s="1896"/>
      <c r="U84" s="1896"/>
      <c r="V84" s="1896"/>
      <c r="W84" s="1896"/>
      <c r="X84" s="1896"/>
      <c r="Y84" s="1896"/>
      <c r="Z84" s="1896"/>
      <c r="AA84" s="1896"/>
      <c r="AB84" s="1896"/>
      <c r="AC84" s="1896"/>
      <c r="AD84" s="1896"/>
      <c r="AE84" s="1896"/>
      <c r="AF84" s="1896"/>
      <c r="AG84" s="1896"/>
      <c r="AH84" s="1896"/>
    </row>
    <row r="85" spans="1:34" ht="15.75" customHeight="1">
      <c r="A85" s="1896"/>
      <c r="B85" s="1896"/>
      <c r="C85" s="1896"/>
      <c r="D85" s="1896"/>
      <c r="E85" s="1896"/>
      <c r="F85" s="1896"/>
      <c r="G85" s="1896"/>
      <c r="H85" s="1896"/>
      <c r="I85" s="1896"/>
      <c r="J85" s="1896"/>
      <c r="K85" s="1896"/>
      <c r="L85" s="1896"/>
      <c r="M85" s="1896"/>
      <c r="N85" s="1896"/>
      <c r="O85" s="1896"/>
      <c r="P85" s="1896"/>
      <c r="Q85" s="1896"/>
      <c r="R85" s="1896"/>
      <c r="S85" s="1896"/>
      <c r="T85" s="1896"/>
      <c r="U85" s="1896"/>
      <c r="V85" s="1896"/>
      <c r="W85" s="1896"/>
      <c r="X85" s="1896"/>
      <c r="Y85" s="1896"/>
      <c r="Z85" s="1896"/>
      <c r="AA85" s="1896"/>
      <c r="AB85" s="1896"/>
      <c r="AC85" s="1896"/>
      <c r="AD85" s="1896"/>
      <c r="AE85" s="1896"/>
      <c r="AF85" s="1896"/>
      <c r="AG85" s="1896"/>
      <c r="AH85" s="1896"/>
    </row>
    <row r="86" spans="1:34" ht="15.75" customHeight="1">
      <c r="A86" s="1896"/>
      <c r="B86" s="1896"/>
      <c r="C86" s="1896"/>
      <c r="D86" s="1896"/>
      <c r="E86" s="1896"/>
      <c r="F86" s="1896"/>
      <c r="G86" s="1896"/>
      <c r="H86" s="1896"/>
      <c r="I86" s="1896"/>
      <c r="J86" s="1896"/>
      <c r="K86" s="1896"/>
      <c r="L86" s="1896"/>
      <c r="M86" s="1896"/>
      <c r="N86" s="1896"/>
      <c r="O86" s="1896"/>
      <c r="P86" s="1896"/>
      <c r="Q86" s="1896"/>
      <c r="R86" s="1896"/>
      <c r="S86" s="1896"/>
      <c r="T86" s="1896"/>
      <c r="U86" s="1896"/>
      <c r="V86" s="1896"/>
      <c r="W86" s="1896"/>
      <c r="X86" s="1896"/>
      <c r="Y86" s="1896"/>
      <c r="Z86" s="1896"/>
      <c r="AA86" s="1896"/>
      <c r="AB86" s="1896"/>
      <c r="AC86" s="1896"/>
      <c r="AD86" s="1896"/>
      <c r="AE86" s="1896"/>
      <c r="AF86" s="1896"/>
      <c r="AG86" s="1896"/>
      <c r="AH86" s="1896"/>
    </row>
    <row r="87" spans="1:34" ht="15.75" customHeight="1">
      <c r="A87" s="1896"/>
      <c r="B87" s="1896"/>
      <c r="C87" s="1896"/>
      <c r="D87" s="1896"/>
      <c r="E87" s="1896"/>
      <c r="F87" s="1896"/>
      <c r="G87" s="1896"/>
      <c r="H87" s="1896"/>
      <c r="I87" s="1896"/>
      <c r="J87" s="1896"/>
      <c r="K87" s="1896"/>
      <c r="L87" s="1896"/>
      <c r="M87" s="1896"/>
      <c r="N87" s="1896"/>
      <c r="O87" s="1896"/>
      <c r="P87" s="1896"/>
      <c r="Q87" s="1896"/>
      <c r="R87" s="1896"/>
      <c r="S87" s="1896"/>
      <c r="T87" s="1896"/>
      <c r="U87" s="1896"/>
      <c r="V87" s="1896"/>
      <c r="W87" s="1896"/>
      <c r="X87" s="1896"/>
      <c r="Y87" s="1896"/>
      <c r="Z87" s="1896"/>
      <c r="AA87" s="1896"/>
      <c r="AB87" s="1896"/>
      <c r="AC87" s="1896"/>
      <c r="AD87" s="1896"/>
      <c r="AE87" s="1896"/>
      <c r="AF87" s="1896"/>
      <c r="AG87" s="1896"/>
      <c r="AH87" s="1896"/>
    </row>
    <row r="88" spans="1:34" ht="15.75" customHeight="1">
      <c r="A88" s="1896"/>
      <c r="B88" s="1896"/>
      <c r="C88" s="1896"/>
      <c r="D88" s="1896"/>
      <c r="E88" s="1896"/>
      <c r="F88" s="1896"/>
      <c r="G88" s="1896"/>
      <c r="H88" s="1896"/>
      <c r="I88" s="1896"/>
      <c r="J88" s="1896"/>
      <c r="K88" s="1896"/>
      <c r="L88" s="1896"/>
      <c r="M88" s="1896"/>
      <c r="N88" s="1896"/>
      <c r="O88" s="1896"/>
      <c r="P88" s="1896"/>
      <c r="Q88" s="1896"/>
      <c r="R88" s="1896"/>
      <c r="S88" s="1896"/>
      <c r="T88" s="1896"/>
      <c r="U88" s="1896"/>
      <c r="V88" s="1896"/>
      <c r="W88" s="1896"/>
      <c r="X88" s="1896"/>
      <c r="Y88" s="1896"/>
      <c r="Z88" s="1896"/>
      <c r="AA88" s="1896"/>
      <c r="AB88" s="1896"/>
      <c r="AC88" s="1896"/>
      <c r="AD88" s="1896"/>
      <c r="AE88" s="1896"/>
      <c r="AF88" s="1896"/>
      <c r="AG88" s="1896"/>
      <c r="AH88" s="1896"/>
    </row>
    <row r="89" spans="1:34" ht="15.75" customHeight="1">
      <c r="A89" s="1896"/>
      <c r="B89" s="1896"/>
      <c r="C89" s="1896"/>
      <c r="D89" s="1896"/>
      <c r="E89" s="1896"/>
      <c r="F89" s="1896"/>
      <c r="G89" s="1896"/>
      <c r="H89" s="1896"/>
      <c r="I89" s="1896"/>
      <c r="J89" s="1896"/>
      <c r="K89" s="1896"/>
      <c r="L89" s="1896"/>
      <c r="M89" s="1896"/>
      <c r="N89" s="1896"/>
      <c r="O89" s="1896"/>
      <c r="P89" s="1896"/>
      <c r="Q89" s="1896"/>
      <c r="R89" s="1896"/>
      <c r="S89" s="1896"/>
      <c r="T89" s="1896"/>
      <c r="U89" s="1896"/>
      <c r="V89" s="1896"/>
      <c r="W89" s="1896"/>
      <c r="X89" s="1896"/>
      <c r="Y89" s="1896"/>
      <c r="Z89" s="1896"/>
      <c r="AA89" s="1896"/>
      <c r="AB89" s="1896"/>
      <c r="AC89" s="1896"/>
      <c r="AD89" s="1896"/>
      <c r="AE89" s="1896"/>
      <c r="AF89" s="1896"/>
      <c r="AG89" s="1896"/>
      <c r="AH89" s="1896"/>
    </row>
    <row r="90" spans="1:34" ht="15.75" customHeight="1">
      <c r="A90" s="1896"/>
      <c r="B90" s="1896"/>
      <c r="C90" s="1896"/>
      <c r="D90" s="1896"/>
      <c r="E90" s="1896"/>
      <c r="F90" s="1896"/>
      <c r="G90" s="1896"/>
      <c r="H90" s="1896"/>
      <c r="I90" s="1896"/>
      <c r="J90" s="1896"/>
      <c r="K90" s="1896"/>
      <c r="L90" s="1896"/>
      <c r="M90" s="1896"/>
      <c r="N90" s="1896"/>
      <c r="O90" s="1896"/>
      <c r="P90" s="1896"/>
      <c r="Q90" s="1896"/>
      <c r="R90" s="1896"/>
      <c r="S90" s="1896"/>
      <c r="T90" s="1896"/>
      <c r="U90" s="1896"/>
      <c r="V90" s="1896"/>
      <c r="W90" s="1896"/>
      <c r="X90" s="1896"/>
      <c r="Y90" s="1896"/>
      <c r="Z90" s="1896"/>
      <c r="AA90" s="1896"/>
      <c r="AB90" s="1896"/>
      <c r="AC90" s="1896"/>
      <c r="AD90" s="1896"/>
      <c r="AE90" s="1896"/>
      <c r="AF90" s="1896"/>
      <c r="AG90" s="1896"/>
      <c r="AH90" s="1896"/>
    </row>
    <row r="91" spans="1:34" ht="15.75" customHeight="1">
      <c r="A91" s="1896"/>
      <c r="B91" s="1896"/>
      <c r="C91" s="1896"/>
      <c r="D91" s="1896"/>
      <c r="E91" s="1896"/>
      <c r="F91" s="1896"/>
      <c r="G91" s="1896"/>
      <c r="H91" s="1896"/>
      <c r="I91" s="1896"/>
      <c r="J91" s="1896"/>
      <c r="K91" s="1896"/>
      <c r="L91" s="1896"/>
      <c r="M91" s="1896"/>
      <c r="N91" s="1896"/>
      <c r="O91" s="1896"/>
      <c r="P91" s="1896"/>
      <c r="Q91" s="1896"/>
      <c r="R91" s="1896"/>
      <c r="S91" s="1896"/>
      <c r="T91" s="1896"/>
      <c r="U91" s="1896"/>
      <c r="V91" s="1896"/>
      <c r="W91" s="1896"/>
      <c r="X91" s="1896"/>
      <c r="Y91" s="1896"/>
      <c r="Z91" s="1896"/>
      <c r="AA91" s="1896"/>
      <c r="AB91" s="1896"/>
      <c r="AC91" s="1896"/>
      <c r="AD91" s="1896"/>
      <c r="AE91" s="1896"/>
      <c r="AF91" s="1896"/>
      <c r="AG91" s="1896"/>
      <c r="AH91" s="1896"/>
    </row>
    <row r="92" spans="1:34" ht="15.75" customHeight="1">
      <c r="A92" s="1896"/>
      <c r="B92" s="1896"/>
      <c r="C92" s="1896"/>
      <c r="D92" s="1896"/>
      <c r="E92" s="1896"/>
      <c r="F92" s="1896"/>
      <c r="G92" s="1896"/>
      <c r="H92" s="1896"/>
      <c r="I92" s="1896"/>
      <c r="J92" s="1896"/>
      <c r="K92" s="1896"/>
      <c r="L92" s="1896"/>
      <c r="M92" s="1896"/>
      <c r="N92" s="1896"/>
      <c r="O92" s="1896"/>
      <c r="P92" s="1896"/>
      <c r="Q92" s="1896"/>
      <c r="R92" s="1896"/>
      <c r="S92" s="1896"/>
      <c r="T92" s="1896"/>
      <c r="U92" s="1896"/>
      <c r="V92" s="1896"/>
      <c r="W92" s="1896"/>
      <c r="X92" s="1896"/>
      <c r="Y92" s="1896"/>
      <c r="Z92" s="1896"/>
      <c r="AA92" s="1896"/>
      <c r="AB92" s="1896"/>
      <c r="AC92" s="1896"/>
      <c r="AD92" s="1896"/>
      <c r="AE92" s="1896"/>
      <c r="AF92" s="1896"/>
      <c r="AG92" s="1896"/>
      <c r="AH92" s="1896"/>
    </row>
    <row r="93" spans="1:34" ht="15.75" customHeight="1">
      <c r="A93" s="1896"/>
      <c r="B93" s="1896"/>
      <c r="C93" s="1896"/>
      <c r="D93" s="1896"/>
      <c r="E93" s="1896"/>
      <c r="F93" s="1896"/>
      <c r="G93" s="1896"/>
      <c r="H93" s="1896"/>
      <c r="I93" s="1896"/>
      <c r="J93" s="1896"/>
      <c r="K93" s="1896"/>
      <c r="L93" s="1896"/>
      <c r="M93" s="1896"/>
      <c r="N93" s="1896"/>
      <c r="O93" s="1896"/>
      <c r="P93" s="1896"/>
      <c r="Q93" s="1896"/>
      <c r="R93" s="1896"/>
      <c r="S93" s="1896"/>
      <c r="T93" s="1896"/>
      <c r="U93" s="1896"/>
      <c r="V93" s="1896"/>
      <c r="W93" s="1896"/>
      <c r="X93" s="1896"/>
      <c r="Y93" s="1896"/>
      <c r="Z93" s="1896"/>
      <c r="AA93" s="1896"/>
      <c r="AB93" s="1896"/>
      <c r="AC93" s="1896"/>
      <c r="AD93" s="1896"/>
      <c r="AE93" s="1896"/>
      <c r="AF93" s="1896"/>
      <c r="AG93" s="1896"/>
      <c r="AH93" s="1896"/>
    </row>
    <row r="94" spans="1:34" ht="15.75" customHeight="1">
      <c r="A94" s="1896"/>
      <c r="B94" s="1896"/>
      <c r="C94" s="1896"/>
      <c r="D94" s="1896"/>
      <c r="E94" s="1896"/>
      <c r="F94" s="1896"/>
      <c r="G94" s="1896"/>
      <c r="H94" s="1896"/>
      <c r="I94" s="1896"/>
      <c r="J94" s="1896"/>
      <c r="K94" s="1896"/>
      <c r="L94" s="1896"/>
      <c r="M94" s="1896"/>
      <c r="N94" s="1896"/>
      <c r="O94" s="1896"/>
      <c r="P94" s="1896"/>
      <c r="Q94" s="1896"/>
      <c r="R94" s="1896"/>
      <c r="S94" s="1896"/>
      <c r="T94" s="1896"/>
      <c r="U94" s="1896"/>
      <c r="V94" s="1896"/>
      <c r="W94" s="1896"/>
      <c r="X94" s="1896"/>
      <c r="Y94" s="1896"/>
      <c r="Z94" s="1896"/>
      <c r="AA94" s="1896"/>
      <c r="AB94" s="1896"/>
      <c r="AC94" s="1896"/>
      <c r="AD94" s="1896"/>
      <c r="AE94" s="1896"/>
      <c r="AF94" s="1896"/>
      <c r="AG94" s="1896"/>
      <c r="AH94" s="1896"/>
    </row>
    <row r="95" spans="1:34" ht="15.75" customHeight="1">
      <c r="A95" s="1896"/>
      <c r="B95" s="1896"/>
      <c r="C95" s="1896"/>
      <c r="D95" s="1896"/>
      <c r="E95" s="1896"/>
      <c r="F95" s="1896"/>
      <c r="G95" s="1896"/>
      <c r="H95" s="1896"/>
      <c r="I95" s="1896"/>
      <c r="J95" s="1896"/>
      <c r="K95" s="1896"/>
      <c r="L95" s="1896"/>
      <c r="M95" s="1896"/>
      <c r="N95" s="1896"/>
      <c r="O95" s="1896"/>
      <c r="P95" s="1896"/>
      <c r="Q95" s="1896"/>
      <c r="R95" s="1896"/>
      <c r="S95" s="1896"/>
      <c r="T95" s="1896"/>
      <c r="U95" s="1896"/>
      <c r="V95" s="1896"/>
      <c r="W95" s="1896"/>
      <c r="X95" s="1896"/>
      <c r="Y95" s="1896"/>
      <c r="Z95" s="1896"/>
      <c r="AA95" s="1896"/>
      <c r="AB95" s="1896"/>
      <c r="AC95" s="1896"/>
      <c r="AD95" s="1896"/>
      <c r="AE95" s="1896"/>
      <c r="AF95" s="1896"/>
      <c r="AG95" s="1896"/>
      <c r="AH95" s="1896"/>
    </row>
    <row r="96" spans="1:34" ht="15.75" customHeight="1">
      <c r="A96" s="1896"/>
      <c r="B96" s="1896"/>
      <c r="C96" s="1896"/>
      <c r="D96" s="1896"/>
      <c r="E96" s="1896"/>
      <c r="F96" s="1896"/>
      <c r="G96" s="1896"/>
      <c r="H96" s="1896"/>
      <c r="I96" s="1896"/>
      <c r="J96" s="1896"/>
      <c r="K96" s="1896"/>
      <c r="L96" s="1896"/>
      <c r="M96" s="1896"/>
      <c r="N96" s="1896"/>
      <c r="O96" s="1896"/>
      <c r="P96" s="1896"/>
      <c r="Q96" s="1896"/>
      <c r="R96" s="1896"/>
      <c r="S96" s="1896"/>
      <c r="T96" s="1896"/>
      <c r="U96" s="1896"/>
      <c r="V96" s="1896"/>
      <c r="W96" s="1896"/>
      <c r="X96" s="1896"/>
      <c r="Y96" s="1896"/>
      <c r="Z96" s="1896"/>
      <c r="AA96" s="1896"/>
      <c r="AB96" s="1896"/>
      <c r="AC96" s="1896"/>
      <c r="AD96" s="1896"/>
      <c r="AE96" s="1896"/>
      <c r="AF96" s="1896"/>
      <c r="AG96" s="1896"/>
      <c r="AH96" s="1896"/>
    </row>
    <row r="97" spans="1:34" ht="15.75" customHeight="1">
      <c r="A97" s="1896"/>
      <c r="B97" s="1896"/>
      <c r="C97" s="1896"/>
      <c r="D97" s="1896"/>
      <c r="E97" s="1896"/>
      <c r="F97" s="1896"/>
      <c r="G97" s="1896"/>
      <c r="H97" s="1896"/>
      <c r="I97" s="1896"/>
      <c r="J97" s="1896"/>
      <c r="K97" s="1896"/>
      <c r="L97" s="1896"/>
      <c r="M97" s="1896"/>
      <c r="N97" s="1896"/>
      <c r="O97" s="1896"/>
      <c r="P97" s="1896"/>
      <c r="Q97" s="1896"/>
      <c r="R97" s="1896"/>
      <c r="S97" s="1896"/>
      <c r="T97" s="1896"/>
      <c r="U97" s="1896"/>
      <c r="V97" s="1896"/>
      <c r="W97" s="1896"/>
      <c r="X97" s="1896"/>
      <c r="Y97" s="1896"/>
      <c r="Z97" s="1896"/>
      <c r="AA97" s="1896"/>
      <c r="AB97" s="1896"/>
      <c r="AC97" s="1896"/>
      <c r="AD97" s="1896"/>
      <c r="AE97" s="1896"/>
      <c r="AF97" s="1896"/>
      <c r="AG97" s="1896"/>
      <c r="AH97" s="1896"/>
    </row>
    <row r="98" spans="1:34" ht="15.75" customHeight="1">
      <c r="A98" s="1896"/>
      <c r="B98" s="1896"/>
      <c r="C98" s="1896"/>
      <c r="D98" s="1896"/>
      <c r="E98" s="1896"/>
      <c r="F98" s="1896"/>
      <c r="G98" s="1896"/>
      <c r="H98" s="1896"/>
      <c r="I98" s="1896"/>
      <c r="J98" s="1896"/>
      <c r="K98" s="1896"/>
      <c r="L98" s="1896"/>
      <c r="M98" s="1896"/>
      <c r="N98" s="1896"/>
      <c r="O98" s="1896"/>
      <c r="P98" s="1896"/>
      <c r="Q98" s="1896"/>
      <c r="R98" s="1896"/>
      <c r="S98" s="1896"/>
      <c r="T98" s="1896"/>
      <c r="U98" s="1896"/>
      <c r="V98" s="1896"/>
      <c r="W98" s="1896"/>
      <c r="X98" s="1896"/>
      <c r="Y98" s="1896"/>
      <c r="Z98" s="1896"/>
      <c r="AA98" s="1896"/>
      <c r="AB98" s="1896"/>
      <c r="AC98" s="1896"/>
      <c r="AD98" s="1896"/>
      <c r="AE98" s="1896"/>
      <c r="AF98" s="1896"/>
      <c r="AG98" s="1896"/>
      <c r="AH98" s="1896"/>
    </row>
    <row r="99" spans="1:34" ht="15.75" customHeight="1">
      <c r="A99" s="1896"/>
      <c r="B99" s="1896"/>
      <c r="C99" s="1896"/>
      <c r="D99" s="1896"/>
      <c r="E99" s="1896"/>
      <c r="F99" s="1896"/>
      <c r="G99" s="1896"/>
      <c r="H99" s="1896"/>
      <c r="I99" s="1896"/>
      <c r="J99" s="1896"/>
      <c r="K99" s="1896"/>
      <c r="L99" s="1896"/>
      <c r="M99" s="1896"/>
      <c r="N99" s="1896"/>
      <c r="O99" s="1896"/>
      <c r="P99" s="1896"/>
      <c r="Q99" s="1896"/>
      <c r="R99" s="1896"/>
      <c r="S99" s="1896"/>
      <c r="T99" s="1896"/>
      <c r="U99" s="1896"/>
      <c r="V99" s="1896"/>
      <c r="W99" s="1896"/>
      <c r="X99" s="1896"/>
      <c r="Y99" s="1896"/>
      <c r="Z99" s="1896"/>
      <c r="AA99" s="1896"/>
      <c r="AB99" s="1896"/>
      <c r="AC99" s="1896"/>
      <c r="AD99" s="1896"/>
      <c r="AE99" s="1896"/>
      <c r="AF99" s="1896"/>
      <c r="AG99" s="1896"/>
      <c r="AH99" s="1896"/>
    </row>
    <row r="100" spans="1:34" ht="15.75" customHeight="1">
      <c r="A100" s="1896"/>
      <c r="B100" s="1896"/>
      <c r="C100" s="1896"/>
      <c r="D100" s="1896"/>
      <c r="E100" s="1896"/>
      <c r="F100" s="1896"/>
      <c r="G100" s="1896"/>
      <c r="H100" s="1896"/>
      <c r="I100" s="1896"/>
      <c r="J100" s="1896"/>
      <c r="K100" s="1896"/>
      <c r="L100" s="1896"/>
      <c r="M100" s="1896"/>
      <c r="N100" s="1896"/>
      <c r="O100" s="1896"/>
      <c r="P100" s="1896"/>
      <c r="Q100" s="1896"/>
      <c r="R100" s="1896"/>
      <c r="S100" s="1896"/>
      <c r="T100" s="1896"/>
      <c r="U100" s="1896"/>
      <c r="V100" s="1896"/>
      <c r="W100" s="1896"/>
      <c r="X100" s="1896"/>
      <c r="Y100" s="1896"/>
      <c r="Z100" s="1896"/>
      <c r="AA100" s="1896"/>
      <c r="AB100" s="1896"/>
      <c r="AC100" s="1896"/>
      <c r="AD100" s="1896"/>
      <c r="AE100" s="1896"/>
      <c r="AF100" s="1896"/>
      <c r="AG100" s="1896"/>
      <c r="AH100" s="1896"/>
    </row>
    <row r="101" spans="1:34" ht="15.75" customHeight="1">
      <c r="A101" s="1896"/>
      <c r="B101" s="1896"/>
      <c r="C101" s="1896"/>
      <c r="D101" s="1896"/>
      <c r="E101" s="1896"/>
      <c r="F101" s="1896"/>
      <c r="G101" s="1896"/>
      <c r="H101" s="1896"/>
      <c r="I101" s="1896"/>
      <c r="J101" s="1896"/>
      <c r="K101" s="1896"/>
      <c r="L101" s="1896"/>
      <c r="M101" s="1896"/>
      <c r="N101" s="1896"/>
      <c r="O101" s="1896"/>
      <c r="P101" s="1896"/>
      <c r="Q101" s="1896"/>
      <c r="R101" s="1896"/>
      <c r="S101" s="1896"/>
      <c r="T101" s="1896"/>
      <c r="U101" s="1896"/>
      <c r="V101" s="1896"/>
      <c r="W101" s="1896"/>
      <c r="X101" s="1896"/>
      <c r="Y101" s="1896"/>
      <c r="Z101" s="1896"/>
      <c r="AA101" s="1896"/>
      <c r="AB101" s="1896"/>
      <c r="AC101" s="1896"/>
      <c r="AD101" s="1896"/>
      <c r="AE101" s="1896"/>
      <c r="AF101" s="1896"/>
      <c r="AG101" s="1896"/>
      <c r="AH101" s="1896"/>
    </row>
    <row r="102" spans="1:34" ht="15.75" customHeight="1">
      <c r="A102" s="1896"/>
      <c r="B102" s="1896"/>
      <c r="C102" s="1896"/>
      <c r="D102" s="1896"/>
      <c r="E102" s="1896"/>
      <c r="F102" s="1896"/>
      <c r="G102" s="1896"/>
      <c r="H102" s="1896"/>
      <c r="I102" s="1896"/>
      <c r="J102" s="1896"/>
      <c r="K102" s="1896"/>
      <c r="L102" s="1896"/>
      <c r="M102" s="1896"/>
      <c r="N102" s="1896"/>
      <c r="O102" s="1896"/>
      <c r="P102" s="1896"/>
      <c r="Q102" s="1896"/>
      <c r="R102" s="1896"/>
      <c r="S102" s="1896"/>
      <c r="T102" s="1896"/>
      <c r="U102" s="1896"/>
      <c r="V102" s="1896"/>
      <c r="W102" s="1896"/>
      <c r="X102" s="1896"/>
      <c r="Y102" s="1896"/>
      <c r="Z102" s="1896"/>
      <c r="AA102" s="1896"/>
      <c r="AB102" s="1896"/>
      <c r="AC102" s="1896"/>
      <c r="AD102" s="1896"/>
      <c r="AE102" s="1896"/>
      <c r="AF102" s="1896"/>
      <c r="AG102" s="1896"/>
      <c r="AH102" s="1896"/>
    </row>
    <row r="103" spans="1:34" ht="15.75" customHeight="1">
      <c r="A103" s="1896"/>
      <c r="B103" s="1896"/>
      <c r="C103" s="1896"/>
      <c r="D103" s="1896"/>
      <c r="E103" s="1896"/>
      <c r="F103" s="1896"/>
      <c r="G103" s="1896"/>
      <c r="H103" s="1896"/>
      <c r="I103" s="1896"/>
      <c r="J103" s="1896"/>
      <c r="K103" s="1896"/>
      <c r="L103" s="1896"/>
      <c r="M103" s="1896"/>
      <c r="N103" s="1896"/>
      <c r="O103" s="1896"/>
      <c r="P103" s="1896"/>
      <c r="Q103" s="1896"/>
      <c r="R103" s="1896"/>
      <c r="S103" s="1896"/>
      <c r="T103" s="1896"/>
      <c r="U103" s="1896"/>
      <c r="V103" s="1896"/>
      <c r="W103" s="1896"/>
      <c r="X103" s="1896"/>
      <c r="Y103" s="1896"/>
      <c r="Z103" s="1896"/>
      <c r="AA103" s="1896"/>
      <c r="AB103" s="1896"/>
      <c r="AC103" s="1896"/>
      <c r="AD103" s="1896"/>
      <c r="AE103" s="1896"/>
      <c r="AF103" s="1896"/>
      <c r="AG103" s="1896"/>
      <c r="AH103" s="1896"/>
    </row>
    <row r="104" spans="1:34" ht="15.75" customHeight="1">
      <c r="A104" s="1896"/>
      <c r="B104" s="1896"/>
      <c r="C104" s="1896"/>
      <c r="D104" s="1896"/>
      <c r="E104" s="1896"/>
      <c r="F104" s="1896"/>
      <c r="G104" s="1896"/>
      <c r="H104" s="1896"/>
      <c r="I104" s="1896"/>
      <c r="J104" s="1896"/>
      <c r="K104" s="1896"/>
      <c r="L104" s="1896"/>
      <c r="M104" s="1896"/>
      <c r="N104" s="1896"/>
      <c r="O104" s="1896"/>
      <c r="P104" s="1896"/>
      <c r="Q104" s="1896"/>
      <c r="R104" s="1896"/>
      <c r="S104" s="1896"/>
      <c r="T104" s="1896"/>
      <c r="U104" s="1896"/>
      <c r="V104" s="1896"/>
      <c r="W104" s="1896"/>
      <c r="X104" s="1896"/>
      <c r="Y104" s="1896"/>
      <c r="Z104" s="1896"/>
      <c r="AA104" s="1896"/>
      <c r="AB104" s="1896"/>
      <c r="AC104" s="1896"/>
      <c r="AD104" s="1896"/>
      <c r="AE104" s="1896"/>
      <c r="AF104" s="1896"/>
      <c r="AG104" s="1896"/>
      <c r="AH104" s="1896"/>
    </row>
    <row r="105" spans="1:34" ht="15.75" customHeight="1">
      <c r="A105" s="1896"/>
      <c r="B105" s="1896"/>
      <c r="C105" s="1896"/>
      <c r="D105" s="1896"/>
      <c r="E105" s="1896"/>
      <c r="F105" s="1896"/>
      <c r="G105" s="1896"/>
      <c r="H105" s="1896"/>
      <c r="I105" s="1896"/>
      <c r="J105" s="1896"/>
      <c r="K105" s="1896"/>
      <c r="L105" s="1896"/>
      <c r="M105" s="1896"/>
      <c r="N105" s="1896"/>
      <c r="O105" s="1896"/>
      <c r="P105" s="1896"/>
      <c r="Q105" s="1896"/>
      <c r="R105" s="1896"/>
      <c r="S105" s="1896"/>
      <c r="T105" s="1896"/>
      <c r="U105" s="1896"/>
      <c r="V105" s="1896"/>
      <c r="W105" s="1896"/>
      <c r="X105" s="1896"/>
      <c r="Y105" s="1896"/>
      <c r="Z105" s="1896"/>
      <c r="AA105" s="1896"/>
      <c r="AB105" s="1896"/>
      <c r="AC105" s="1896"/>
      <c r="AD105" s="1896"/>
      <c r="AE105" s="1896"/>
      <c r="AF105" s="1896"/>
      <c r="AG105" s="1896"/>
      <c r="AH105" s="1896"/>
    </row>
    <row r="106" spans="1:34" ht="15.75" customHeight="1">
      <c r="A106" s="1896"/>
      <c r="B106" s="1896"/>
      <c r="C106" s="1896"/>
      <c r="D106" s="1896"/>
      <c r="E106" s="1896"/>
      <c r="F106" s="1896"/>
      <c r="G106" s="1896"/>
      <c r="H106" s="1896"/>
      <c r="I106" s="1896"/>
      <c r="J106" s="1896"/>
      <c r="K106" s="1896"/>
      <c r="L106" s="1896"/>
      <c r="M106" s="1896"/>
      <c r="N106" s="1896"/>
      <c r="O106" s="1896"/>
      <c r="P106" s="1896"/>
      <c r="Q106" s="1896"/>
      <c r="R106" s="1896"/>
      <c r="S106" s="1896"/>
      <c r="T106" s="1896"/>
      <c r="U106" s="1896"/>
      <c r="V106" s="1896"/>
      <c r="W106" s="1896"/>
      <c r="X106" s="1896"/>
      <c r="Y106" s="1896"/>
      <c r="Z106" s="1896"/>
      <c r="AA106" s="1896"/>
      <c r="AB106" s="1896"/>
      <c r="AC106" s="1896"/>
      <c r="AD106" s="1896"/>
      <c r="AE106" s="1896"/>
      <c r="AF106" s="1896"/>
      <c r="AG106" s="1896"/>
      <c r="AH106" s="1896"/>
    </row>
    <row r="107" spans="1:34" ht="15.75" customHeight="1">
      <c r="A107" s="1896"/>
      <c r="B107" s="1896"/>
      <c r="C107" s="1896"/>
      <c r="D107" s="1896"/>
      <c r="E107" s="1896"/>
      <c r="F107" s="1896"/>
      <c r="G107" s="1896"/>
      <c r="H107" s="1896"/>
      <c r="I107" s="1896"/>
      <c r="J107" s="1896"/>
      <c r="K107" s="1896"/>
      <c r="L107" s="1896"/>
      <c r="M107" s="1896"/>
      <c r="N107" s="1896"/>
      <c r="O107" s="1896"/>
      <c r="P107" s="1896"/>
      <c r="Q107" s="1896"/>
      <c r="R107" s="1896"/>
      <c r="S107" s="1896"/>
      <c r="T107" s="1896"/>
      <c r="U107" s="1896"/>
      <c r="V107" s="1896"/>
      <c r="W107" s="1896"/>
      <c r="X107" s="1896"/>
      <c r="Y107" s="1896"/>
      <c r="Z107" s="1896"/>
      <c r="AA107" s="1896"/>
      <c r="AB107" s="1896"/>
      <c r="AC107" s="1896"/>
      <c r="AD107" s="1896"/>
      <c r="AE107" s="1896"/>
      <c r="AF107" s="1896"/>
      <c r="AG107" s="1896"/>
      <c r="AH107" s="1896"/>
    </row>
    <row r="108" spans="1:34" ht="15.75" customHeight="1">
      <c r="A108" s="1896"/>
      <c r="B108" s="1896"/>
      <c r="C108" s="1896"/>
      <c r="D108" s="1896"/>
      <c r="E108" s="1896"/>
      <c r="F108" s="1896"/>
      <c r="G108" s="1896"/>
      <c r="H108" s="1896"/>
      <c r="I108" s="1896"/>
      <c r="J108" s="1896"/>
      <c r="K108" s="1896"/>
      <c r="L108" s="1896"/>
      <c r="M108" s="1896"/>
      <c r="N108" s="1896"/>
      <c r="O108" s="1896"/>
      <c r="P108" s="1896"/>
      <c r="Q108" s="1896"/>
      <c r="R108" s="1896"/>
      <c r="S108" s="1896"/>
      <c r="T108" s="1896"/>
      <c r="U108" s="1896"/>
      <c r="V108" s="1896"/>
      <c r="W108" s="1896"/>
      <c r="X108" s="1896"/>
      <c r="Y108" s="1896"/>
      <c r="Z108" s="1896"/>
      <c r="AA108" s="1896"/>
      <c r="AB108" s="1896"/>
      <c r="AC108" s="1896"/>
      <c r="AD108" s="1896"/>
      <c r="AE108" s="1896"/>
      <c r="AF108" s="1896"/>
      <c r="AG108" s="1896"/>
      <c r="AH108" s="1896"/>
    </row>
    <row r="109" spans="1:34" ht="15.75" customHeight="1">
      <c r="A109" s="1896"/>
      <c r="B109" s="1896"/>
      <c r="C109" s="1896"/>
      <c r="D109" s="1896"/>
      <c r="E109" s="1896"/>
      <c r="F109" s="1896"/>
      <c r="G109" s="1896"/>
      <c r="H109" s="1896"/>
      <c r="I109" s="1896"/>
      <c r="J109" s="1896"/>
      <c r="K109" s="1896"/>
      <c r="L109" s="1896"/>
      <c r="M109" s="1896"/>
      <c r="N109" s="1896"/>
      <c r="O109" s="1896"/>
      <c r="P109" s="1896"/>
      <c r="Q109" s="1896"/>
      <c r="R109" s="1896"/>
      <c r="S109" s="1896"/>
      <c r="T109" s="1896"/>
      <c r="U109" s="1896"/>
      <c r="V109" s="1896"/>
      <c r="W109" s="1896"/>
      <c r="X109" s="1896"/>
      <c r="Y109" s="1896"/>
      <c r="Z109" s="1896"/>
      <c r="AA109" s="1896"/>
      <c r="AB109" s="1896"/>
      <c r="AC109" s="1896"/>
      <c r="AD109" s="1896"/>
      <c r="AE109" s="1896"/>
      <c r="AF109" s="1896"/>
      <c r="AG109" s="1896"/>
      <c r="AH109" s="1896"/>
    </row>
    <row r="110" spans="1:34" ht="15.75" customHeight="1">
      <c r="A110" s="1896"/>
      <c r="B110" s="1896"/>
      <c r="C110" s="1896"/>
      <c r="D110" s="1896"/>
      <c r="E110" s="1896"/>
      <c r="F110" s="1896"/>
      <c r="G110" s="1896"/>
      <c r="H110" s="1896"/>
      <c r="I110" s="1896"/>
      <c r="J110" s="1896"/>
      <c r="K110" s="1896"/>
      <c r="L110" s="1896"/>
      <c r="M110" s="1896"/>
      <c r="N110" s="1896"/>
      <c r="O110" s="1896"/>
      <c r="P110" s="1896"/>
      <c r="Q110" s="1896"/>
      <c r="R110" s="1896"/>
      <c r="S110" s="1896"/>
      <c r="T110" s="1896"/>
      <c r="U110" s="1896"/>
      <c r="V110" s="1896"/>
      <c r="W110" s="1896"/>
      <c r="X110" s="1896"/>
      <c r="Y110" s="1896"/>
      <c r="Z110" s="1896"/>
      <c r="AA110" s="1896"/>
      <c r="AB110" s="1896"/>
      <c r="AC110" s="1896"/>
      <c r="AD110" s="1896"/>
      <c r="AE110" s="1896"/>
      <c r="AF110" s="1896"/>
      <c r="AG110" s="1896"/>
      <c r="AH110" s="1896"/>
    </row>
    <row r="111" spans="1:34" ht="15.75" customHeight="1">
      <c r="A111" s="1896"/>
      <c r="B111" s="1896"/>
      <c r="C111" s="1896"/>
      <c r="D111" s="1896"/>
      <c r="E111" s="1896"/>
      <c r="F111" s="1896"/>
      <c r="G111" s="1896"/>
      <c r="H111" s="1896"/>
      <c r="I111" s="1896"/>
      <c r="J111" s="1896"/>
      <c r="K111" s="1896"/>
      <c r="L111" s="1896"/>
      <c r="M111" s="1896"/>
      <c r="N111" s="1896"/>
      <c r="O111" s="1896"/>
      <c r="P111" s="1896"/>
      <c r="Q111" s="1896"/>
      <c r="R111" s="1896"/>
      <c r="S111" s="1896"/>
      <c r="T111" s="1896"/>
      <c r="U111" s="1896"/>
      <c r="V111" s="1896"/>
      <c r="W111" s="1896"/>
      <c r="X111" s="1896"/>
      <c r="Y111" s="1896"/>
      <c r="Z111" s="1896"/>
      <c r="AA111" s="1896"/>
      <c r="AB111" s="1896"/>
      <c r="AC111" s="1896"/>
      <c r="AD111" s="1896"/>
      <c r="AE111" s="1896"/>
      <c r="AF111" s="1896"/>
      <c r="AG111" s="1896"/>
      <c r="AH111" s="1896"/>
    </row>
    <row r="112" spans="1:34" ht="15.75" customHeight="1">
      <c r="A112" s="1896"/>
      <c r="B112" s="1896"/>
      <c r="C112" s="1896"/>
      <c r="D112" s="1896"/>
      <c r="E112" s="1896"/>
      <c r="F112" s="1896"/>
      <c r="G112" s="1896"/>
      <c r="H112" s="1896"/>
      <c r="I112" s="1896"/>
      <c r="J112" s="1896"/>
      <c r="K112" s="1896"/>
      <c r="L112" s="1896"/>
      <c r="M112" s="1896"/>
      <c r="N112" s="1896"/>
      <c r="O112" s="1896"/>
      <c r="P112" s="1896"/>
      <c r="Q112" s="1896"/>
      <c r="R112" s="1896"/>
      <c r="S112" s="1896"/>
      <c r="T112" s="1896"/>
      <c r="U112" s="1896"/>
      <c r="V112" s="1896"/>
      <c r="W112" s="1896"/>
      <c r="X112" s="1896"/>
      <c r="Y112" s="1896"/>
      <c r="Z112" s="1896"/>
      <c r="AA112" s="1896"/>
      <c r="AB112" s="1896"/>
      <c r="AC112" s="1896"/>
      <c r="AD112" s="1896"/>
      <c r="AE112" s="1896"/>
      <c r="AF112" s="1896"/>
      <c r="AG112" s="1896"/>
      <c r="AH112" s="1896"/>
    </row>
    <row r="113" spans="1:34" ht="15.75" customHeight="1">
      <c r="A113" s="1896"/>
      <c r="B113" s="1896"/>
      <c r="C113" s="1896"/>
      <c r="D113" s="1896"/>
      <c r="E113" s="1896"/>
      <c r="F113" s="1896"/>
      <c r="G113" s="1896"/>
      <c r="H113" s="1896"/>
      <c r="I113" s="1896"/>
      <c r="J113" s="1896"/>
      <c r="K113" s="1896"/>
      <c r="L113" s="1896"/>
      <c r="M113" s="1896"/>
      <c r="N113" s="1896"/>
      <c r="O113" s="1896"/>
      <c r="P113" s="1896"/>
      <c r="Q113" s="1896"/>
      <c r="R113" s="1896"/>
      <c r="S113" s="1896"/>
      <c r="T113" s="1896"/>
      <c r="U113" s="1896"/>
      <c r="V113" s="1896"/>
      <c r="W113" s="1896"/>
      <c r="X113" s="1896"/>
      <c r="Y113" s="1896"/>
      <c r="Z113" s="1896"/>
      <c r="AA113" s="1896"/>
      <c r="AB113" s="1896"/>
      <c r="AC113" s="1896"/>
      <c r="AD113" s="1896"/>
      <c r="AE113" s="1896"/>
      <c r="AF113" s="1896"/>
      <c r="AG113" s="1896"/>
      <c r="AH113" s="1896"/>
    </row>
    <row r="114" spans="1:34" ht="15.75" customHeight="1">
      <c r="A114" s="1896"/>
      <c r="B114" s="1896"/>
      <c r="C114" s="1896"/>
      <c r="D114" s="1896"/>
      <c r="E114" s="1896"/>
      <c r="F114" s="1896"/>
      <c r="G114" s="1896"/>
      <c r="H114" s="1896"/>
      <c r="I114" s="1896"/>
      <c r="J114" s="1896"/>
      <c r="K114" s="1896"/>
      <c r="L114" s="1896"/>
      <c r="M114" s="1896"/>
      <c r="N114" s="1896"/>
      <c r="O114" s="1896"/>
      <c r="P114" s="1896"/>
      <c r="Q114" s="1896"/>
      <c r="R114" s="1896"/>
      <c r="S114" s="1896"/>
      <c r="T114" s="1896"/>
      <c r="U114" s="1896"/>
      <c r="V114" s="1896"/>
      <c r="W114" s="1896"/>
      <c r="X114" s="1896"/>
      <c r="Y114" s="1896"/>
      <c r="Z114" s="1896"/>
      <c r="AA114" s="1896"/>
      <c r="AB114" s="1896"/>
      <c r="AC114" s="1896"/>
      <c r="AD114" s="1896"/>
      <c r="AE114" s="1896"/>
      <c r="AF114" s="1896"/>
      <c r="AG114" s="1896"/>
      <c r="AH114" s="1896"/>
    </row>
    <row r="115" spans="1:34" ht="15.75" customHeight="1">
      <c r="A115" s="1896"/>
      <c r="B115" s="1896"/>
      <c r="C115" s="1896"/>
      <c r="D115" s="1896"/>
      <c r="E115" s="1896"/>
      <c r="F115" s="1896"/>
      <c r="G115" s="1896"/>
      <c r="H115" s="1896"/>
      <c r="I115" s="1896"/>
      <c r="J115" s="1896"/>
      <c r="K115" s="1896"/>
      <c r="L115" s="1896"/>
      <c r="M115" s="1896"/>
      <c r="N115" s="1896"/>
      <c r="O115" s="1896"/>
      <c r="P115" s="1896"/>
      <c r="Q115" s="1896"/>
      <c r="R115" s="1896"/>
      <c r="S115" s="1896"/>
      <c r="T115" s="1896"/>
      <c r="U115" s="1896"/>
      <c r="V115" s="1896"/>
      <c r="W115" s="1896"/>
      <c r="X115" s="1896"/>
      <c r="Y115" s="1896"/>
      <c r="Z115" s="1896"/>
      <c r="AA115" s="1896"/>
      <c r="AB115" s="1896"/>
      <c r="AC115" s="1896"/>
      <c r="AD115" s="1896"/>
      <c r="AE115" s="1896"/>
      <c r="AF115" s="1896"/>
      <c r="AG115" s="1896"/>
      <c r="AH115" s="1896"/>
    </row>
    <row r="116" spans="1:34" ht="15.75" customHeight="1">
      <c r="A116" s="1896"/>
      <c r="B116" s="1896"/>
      <c r="C116" s="1896"/>
      <c r="D116" s="1896"/>
      <c r="E116" s="1896"/>
      <c r="F116" s="1896"/>
      <c r="G116" s="1896"/>
      <c r="H116" s="1896"/>
      <c r="I116" s="1896"/>
      <c r="J116" s="1896"/>
      <c r="K116" s="1896"/>
      <c r="L116" s="1896"/>
      <c r="M116" s="1896"/>
      <c r="N116" s="1896"/>
      <c r="O116" s="1896"/>
      <c r="P116" s="1896"/>
      <c r="Q116" s="1896"/>
      <c r="R116" s="1896"/>
      <c r="S116" s="1896"/>
      <c r="T116" s="1896"/>
      <c r="U116" s="1896"/>
      <c r="V116" s="1896"/>
      <c r="W116" s="1896"/>
      <c r="X116" s="1896"/>
      <c r="Y116" s="1896"/>
      <c r="Z116" s="1896"/>
      <c r="AA116" s="1896"/>
      <c r="AB116" s="1896"/>
      <c r="AC116" s="1896"/>
      <c r="AD116" s="1896"/>
      <c r="AE116" s="1896"/>
      <c r="AF116" s="1896"/>
      <c r="AG116" s="1896"/>
      <c r="AH116" s="1896"/>
    </row>
    <row r="117" spans="1:34" ht="15.75" customHeight="1">
      <c r="A117" s="1896"/>
      <c r="B117" s="1896"/>
      <c r="C117" s="1896"/>
      <c r="D117" s="1896"/>
      <c r="E117" s="1896"/>
      <c r="F117" s="1896"/>
      <c r="G117" s="1896"/>
      <c r="H117" s="1896"/>
      <c r="I117" s="1896"/>
      <c r="J117" s="1896"/>
      <c r="K117" s="1896"/>
      <c r="L117" s="1896"/>
      <c r="M117" s="1896"/>
      <c r="N117" s="1896"/>
      <c r="O117" s="1896"/>
      <c r="P117" s="1896"/>
      <c r="Q117" s="1896"/>
      <c r="R117" s="1896"/>
      <c r="S117" s="1896"/>
      <c r="T117" s="1896"/>
      <c r="U117" s="1896"/>
      <c r="V117" s="1896"/>
      <c r="W117" s="1896"/>
      <c r="X117" s="1896"/>
      <c r="Y117" s="1896"/>
      <c r="Z117" s="1896"/>
      <c r="AA117" s="1896"/>
      <c r="AB117" s="1896"/>
      <c r="AC117" s="1896"/>
      <c r="AD117" s="1896"/>
      <c r="AE117" s="1896"/>
      <c r="AF117" s="1896"/>
      <c r="AG117" s="1896"/>
      <c r="AH117" s="1896"/>
    </row>
    <row r="118" spans="1:34" ht="15.75" customHeight="1">
      <c r="A118" s="1896"/>
      <c r="B118" s="1896"/>
      <c r="C118" s="1896"/>
      <c r="D118" s="1896"/>
      <c r="E118" s="1896"/>
      <c r="F118" s="1896"/>
      <c r="G118" s="1896"/>
      <c r="H118" s="1896"/>
      <c r="I118" s="1896"/>
      <c r="J118" s="1896"/>
      <c r="K118" s="1896"/>
      <c r="L118" s="1896"/>
      <c r="M118" s="1896"/>
      <c r="N118" s="1896"/>
      <c r="O118" s="1896"/>
      <c r="P118" s="1896"/>
      <c r="Q118" s="1896"/>
      <c r="R118" s="1896"/>
      <c r="S118" s="1896"/>
      <c r="T118" s="1896"/>
      <c r="U118" s="1896"/>
      <c r="V118" s="1896"/>
      <c r="W118" s="1896"/>
      <c r="X118" s="1896"/>
      <c r="Y118" s="1896"/>
      <c r="Z118" s="1896"/>
      <c r="AA118" s="1896"/>
      <c r="AB118" s="1896"/>
      <c r="AC118" s="1896"/>
      <c r="AD118" s="1896"/>
      <c r="AE118" s="1896"/>
      <c r="AF118" s="1896"/>
      <c r="AG118" s="1896"/>
      <c r="AH118" s="1896"/>
    </row>
    <row r="119" spans="1:34" ht="15.75" customHeight="1">
      <c r="A119" s="1896"/>
      <c r="B119" s="1896"/>
      <c r="C119" s="1896"/>
      <c r="D119" s="1896"/>
      <c r="E119" s="1896"/>
      <c r="F119" s="1896"/>
      <c r="G119" s="1896"/>
      <c r="H119" s="1896"/>
      <c r="I119" s="1896"/>
      <c r="J119" s="1896"/>
      <c r="K119" s="1896"/>
      <c r="L119" s="1896"/>
      <c r="M119" s="1896"/>
      <c r="N119" s="1896"/>
      <c r="O119" s="1896"/>
      <c r="P119" s="1896"/>
      <c r="Q119" s="1896"/>
      <c r="R119" s="1896"/>
      <c r="S119" s="1896"/>
      <c r="T119" s="1896"/>
      <c r="U119" s="1896"/>
      <c r="V119" s="1896"/>
      <c r="W119" s="1896"/>
      <c r="X119" s="1896"/>
      <c r="Y119" s="1896"/>
      <c r="Z119" s="1896"/>
      <c r="AA119" s="1896"/>
      <c r="AB119" s="1896"/>
      <c r="AC119" s="1896"/>
      <c r="AD119" s="1896"/>
      <c r="AE119" s="1896"/>
      <c r="AF119" s="1896"/>
      <c r="AG119" s="1896"/>
      <c r="AH119" s="1896"/>
    </row>
    <row r="120" spans="1:34" ht="15.75" customHeight="1">
      <c r="A120" s="1896"/>
      <c r="B120" s="1896"/>
      <c r="C120" s="1896"/>
      <c r="D120" s="1896"/>
      <c r="E120" s="1896"/>
      <c r="F120" s="1896"/>
      <c r="G120" s="1896"/>
      <c r="H120" s="1896"/>
      <c r="I120" s="1896"/>
      <c r="J120" s="1896"/>
      <c r="K120" s="1896"/>
      <c r="L120" s="1896"/>
      <c r="M120" s="1896"/>
      <c r="N120" s="1896"/>
      <c r="O120" s="1896"/>
      <c r="P120" s="1896"/>
      <c r="Q120" s="1896"/>
      <c r="R120" s="1896"/>
      <c r="S120" s="1896"/>
      <c r="T120" s="1896"/>
      <c r="U120" s="1896"/>
      <c r="V120" s="1896"/>
      <c r="W120" s="1896"/>
      <c r="X120" s="1896"/>
      <c r="Y120" s="1896"/>
      <c r="Z120" s="1896"/>
      <c r="AA120" s="1896"/>
      <c r="AB120" s="1896"/>
      <c r="AC120" s="1896"/>
      <c r="AD120" s="1896"/>
      <c r="AE120" s="1896"/>
      <c r="AF120" s="1896"/>
      <c r="AG120" s="1896"/>
      <c r="AH120" s="1896"/>
    </row>
    <row r="121" spans="1:34" ht="15.75" customHeight="1">
      <c r="A121" s="1896"/>
      <c r="B121" s="1896"/>
      <c r="C121" s="1896"/>
      <c r="D121" s="1896"/>
      <c r="E121" s="1896"/>
      <c r="F121" s="1896"/>
      <c r="G121" s="1896"/>
      <c r="H121" s="1896"/>
      <c r="I121" s="1896"/>
      <c r="J121" s="1896"/>
      <c r="K121" s="1896"/>
      <c r="L121" s="1896"/>
      <c r="M121" s="1896"/>
      <c r="N121" s="1896"/>
      <c r="O121" s="1896"/>
      <c r="P121" s="1896"/>
      <c r="Q121" s="1896"/>
      <c r="R121" s="1896"/>
      <c r="S121" s="1896"/>
      <c r="T121" s="1896"/>
      <c r="U121" s="1896"/>
      <c r="V121" s="1896"/>
      <c r="W121" s="1896"/>
      <c r="X121" s="1896"/>
      <c r="Y121" s="1896"/>
      <c r="Z121" s="1896"/>
      <c r="AA121" s="1896"/>
      <c r="AB121" s="1896"/>
      <c r="AC121" s="1896"/>
      <c r="AD121" s="1896"/>
      <c r="AE121" s="1896"/>
      <c r="AF121" s="1896"/>
      <c r="AG121" s="1896"/>
      <c r="AH121" s="1896"/>
    </row>
    <row r="122" spans="1:34" ht="15.75" customHeight="1">
      <c r="A122" s="1896"/>
      <c r="B122" s="1896"/>
      <c r="C122" s="1896"/>
      <c r="D122" s="1896"/>
      <c r="E122" s="1896"/>
      <c r="F122" s="1896"/>
      <c r="G122" s="1896"/>
      <c r="H122" s="1896"/>
      <c r="I122" s="1896"/>
      <c r="J122" s="1896"/>
      <c r="K122" s="1896"/>
      <c r="L122" s="1896"/>
      <c r="M122" s="1896"/>
      <c r="N122" s="1896"/>
      <c r="O122" s="1896"/>
      <c r="P122" s="1896"/>
      <c r="Q122" s="1896"/>
      <c r="R122" s="1896"/>
      <c r="S122" s="1896"/>
      <c r="T122" s="1896"/>
      <c r="U122" s="1896"/>
      <c r="V122" s="1896"/>
      <c r="W122" s="1896"/>
      <c r="X122" s="1896"/>
      <c r="Y122" s="1896"/>
      <c r="Z122" s="1896"/>
      <c r="AA122" s="1896"/>
      <c r="AB122" s="1896"/>
      <c r="AC122" s="1896"/>
      <c r="AD122" s="1896"/>
      <c r="AE122" s="1896"/>
      <c r="AF122" s="1896"/>
      <c r="AG122" s="1896"/>
      <c r="AH122" s="1896"/>
    </row>
    <row r="123" spans="1:34" ht="15.75" customHeight="1">
      <c r="A123" s="1896"/>
      <c r="B123" s="1896"/>
      <c r="C123" s="1896"/>
      <c r="D123" s="1896"/>
      <c r="E123" s="1896"/>
      <c r="F123" s="1896"/>
      <c r="G123" s="1896"/>
      <c r="H123" s="1896"/>
      <c r="I123" s="1896"/>
      <c r="J123" s="1896"/>
      <c r="K123" s="1896"/>
      <c r="L123" s="1896"/>
      <c r="M123" s="1896"/>
      <c r="N123" s="1896"/>
      <c r="O123" s="1896"/>
      <c r="P123" s="1896"/>
      <c r="Q123" s="1896"/>
      <c r="R123" s="1896"/>
      <c r="S123" s="1896"/>
      <c r="T123" s="1896"/>
      <c r="U123" s="1896"/>
      <c r="V123" s="1896"/>
      <c r="W123" s="1896"/>
      <c r="X123" s="1896"/>
      <c r="Y123" s="1896"/>
      <c r="Z123" s="1896"/>
      <c r="AA123" s="1896"/>
      <c r="AB123" s="1896"/>
      <c r="AC123" s="1896"/>
      <c r="AD123" s="1896"/>
      <c r="AE123" s="1896"/>
      <c r="AF123" s="1896"/>
      <c r="AG123" s="1896"/>
      <c r="AH123" s="1896"/>
    </row>
    <row r="124" spans="1:34" ht="15.75" customHeight="1">
      <c r="A124" s="1896"/>
      <c r="B124" s="1896"/>
      <c r="C124" s="1896"/>
      <c r="D124" s="1896"/>
      <c r="E124" s="1896"/>
      <c r="F124" s="1896"/>
      <c r="G124" s="1896"/>
      <c r="H124" s="1896"/>
      <c r="I124" s="1896"/>
      <c r="J124" s="1896"/>
      <c r="K124" s="1896"/>
      <c r="L124" s="1896"/>
      <c r="M124" s="1896"/>
      <c r="N124" s="1896"/>
      <c r="O124" s="1896"/>
      <c r="P124" s="1896"/>
      <c r="Q124" s="1896"/>
      <c r="R124" s="1896"/>
      <c r="S124" s="1896"/>
      <c r="T124" s="1896"/>
      <c r="U124" s="1896"/>
      <c r="V124" s="1896"/>
      <c r="W124" s="1896"/>
      <c r="X124" s="1896"/>
      <c r="Y124" s="1896"/>
      <c r="Z124" s="1896"/>
      <c r="AA124" s="1896"/>
      <c r="AB124" s="1896"/>
      <c r="AC124" s="1896"/>
      <c r="AD124" s="1896"/>
      <c r="AE124" s="1896"/>
      <c r="AF124" s="1896"/>
      <c r="AG124" s="1896"/>
      <c r="AH124" s="1896"/>
    </row>
    <row r="125" spans="1:34" ht="15.75" customHeight="1">
      <c r="A125" s="1896"/>
      <c r="B125" s="1896"/>
      <c r="C125" s="1896"/>
      <c r="D125" s="1896"/>
      <c r="E125" s="1896"/>
      <c r="F125" s="1896"/>
      <c r="G125" s="1896"/>
      <c r="H125" s="1896"/>
      <c r="I125" s="1896"/>
      <c r="J125" s="1896"/>
      <c r="K125" s="1896"/>
      <c r="L125" s="1896"/>
      <c r="M125" s="1896"/>
      <c r="N125" s="1896"/>
      <c r="O125" s="1896"/>
      <c r="P125" s="1896"/>
      <c r="Q125" s="1896"/>
      <c r="R125" s="1896"/>
      <c r="S125" s="1896"/>
      <c r="T125" s="1896"/>
      <c r="U125" s="1896"/>
      <c r="V125" s="1896"/>
      <c r="W125" s="1896"/>
      <c r="X125" s="1896"/>
      <c r="Y125" s="1896"/>
      <c r="Z125" s="1896"/>
      <c r="AA125" s="1896"/>
      <c r="AB125" s="1896"/>
      <c r="AC125" s="1896"/>
      <c r="AD125" s="1896"/>
      <c r="AE125" s="1896"/>
      <c r="AF125" s="1896"/>
      <c r="AG125" s="1896"/>
      <c r="AH125" s="1896"/>
    </row>
    <row r="126" spans="1:34" ht="15.75" customHeight="1">
      <c r="A126" s="1896"/>
      <c r="B126" s="1896"/>
      <c r="C126" s="1896"/>
      <c r="D126" s="1896"/>
      <c r="E126" s="1896"/>
      <c r="F126" s="1896"/>
      <c r="G126" s="1896"/>
      <c r="H126" s="1896"/>
      <c r="I126" s="1896"/>
      <c r="J126" s="1896"/>
      <c r="K126" s="1896"/>
      <c r="L126" s="1896"/>
      <c r="M126" s="1896"/>
      <c r="N126" s="1896"/>
      <c r="O126" s="1896"/>
      <c r="P126" s="1896"/>
      <c r="Q126" s="1896"/>
      <c r="R126" s="1896"/>
      <c r="S126" s="1896"/>
      <c r="T126" s="1896"/>
      <c r="U126" s="1896"/>
      <c r="V126" s="1896"/>
      <c r="W126" s="1896"/>
      <c r="X126" s="1896"/>
      <c r="Y126" s="1896"/>
      <c r="Z126" s="1896"/>
      <c r="AA126" s="1896"/>
      <c r="AB126" s="1896"/>
      <c r="AC126" s="1896"/>
      <c r="AD126" s="1896"/>
      <c r="AE126" s="1896"/>
      <c r="AF126" s="1896"/>
      <c r="AG126" s="1896"/>
      <c r="AH126" s="1896"/>
    </row>
    <row r="127" spans="1:34" ht="15.75" customHeight="1">
      <c r="A127" s="1896"/>
      <c r="B127" s="1896"/>
      <c r="C127" s="1896"/>
      <c r="D127" s="1896"/>
      <c r="E127" s="1896"/>
      <c r="F127" s="1896"/>
      <c r="G127" s="1896"/>
      <c r="H127" s="1896"/>
      <c r="I127" s="1896"/>
      <c r="J127" s="1896"/>
      <c r="K127" s="1896"/>
      <c r="L127" s="1896"/>
      <c r="M127" s="1896"/>
      <c r="N127" s="1896"/>
      <c r="O127" s="1896"/>
      <c r="P127" s="1896"/>
      <c r="Q127" s="1896"/>
      <c r="R127" s="1896"/>
      <c r="S127" s="1896"/>
      <c r="T127" s="1896"/>
      <c r="U127" s="1896"/>
      <c r="V127" s="1896"/>
      <c r="W127" s="1896"/>
      <c r="X127" s="1896"/>
      <c r="Y127" s="1896"/>
      <c r="Z127" s="1896"/>
      <c r="AA127" s="1896"/>
      <c r="AB127" s="1896"/>
      <c r="AC127" s="1896"/>
      <c r="AD127" s="1896"/>
      <c r="AE127" s="1896"/>
      <c r="AF127" s="1896"/>
      <c r="AG127" s="1896"/>
      <c r="AH127" s="1896"/>
    </row>
    <row r="128" spans="1:34" ht="15.75" customHeight="1">
      <c r="A128" s="1896"/>
      <c r="B128" s="1896"/>
      <c r="C128" s="1896"/>
      <c r="D128" s="1896"/>
      <c r="E128" s="1896"/>
      <c r="F128" s="1896"/>
      <c r="G128" s="1896"/>
      <c r="H128" s="1896"/>
      <c r="I128" s="1896"/>
      <c r="J128" s="1896"/>
      <c r="K128" s="1896"/>
      <c r="L128" s="1896"/>
      <c r="M128" s="1896"/>
      <c r="N128" s="1896"/>
      <c r="O128" s="1896"/>
      <c r="P128" s="1896"/>
      <c r="Q128" s="1896"/>
      <c r="R128" s="1896"/>
      <c r="S128" s="1896"/>
      <c r="T128" s="1896"/>
      <c r="U128" s="1896"/>
      <c r="V128" s="1896"/>
      <c r="W128" s="1896"/>
      <c r="X128" s="1896"/>
      <c r="Y128" s="1896"/>
      <c r="Z128" s="1896"/>
      <c r="AA128" s="1896"/>
      <c r="AB128" s="1896"/>
      <c r="AC128" s="1896"/>
      <c r="AD128" s="1896"/>
      <c r="AE128" s="1896"/>
      <c r="AF128" s="1896"/>
      <c r="AG128" s="1896"/>
      <c r="AH128" s="1896"/>
    </row>
    <row r="129" spans="1:34" ht="15.75" customHeight="1">
      <c r="A129" s="1896"/>
      <c r="B129" s="1896"/>
      <c r="C129" s="1896"/>
      <c r="D129" s="1896"/>
      <c r="E129" s="1896"/>
      <c r="F129" s="1896"/>
      <c r="G129" s="1896"/>
      <c r="H129" s="1896"/>
      <c r="I129" s="1896"/>
      <c r="J129" s="1896"/>
      <c r="K129" s="1896"/>
      <c r="L129" s="1896"/>
      <c r="M129" s="1896"/>
      <c r="N129" s="1896"/>
      <c r="O129" s="1896"/>
      <c r="P129" s="1896"/>
      <c r="Q129" s="1896"/>
      <c r="R129" s="1896"/>
      <c r="S129" s="1896"/>
      <c r="T129" s="1896"/>
      <c r="U129" s="1896"/>
      <c r="V129" s="1896"/>
      <c r="W129" s="1896"/>
      <c r="X129" s="1896"/>
      <c r="Y129" s="1896"/>
      <c r="Z129" s="1896"/>
      <c r="AA129" s="1896"/>
      <c r="AB129" s="1896"/>
      <c r="AC129" s="1896"/>
      <c r="AD129" s="1896"/>
      <c r="AE129" s="1896"/>
      <c r="AF129" s="1896"/>
      <c r="AG129" s="1896"/>
      <c r="AH129" s="1896"/>
    </row>
    <row r="130" spans="1:34" ht="15.75" customHeight="1">
      <c r="A130" s="1896"/>
      <c r="B130" s="1896"/>
      <c r="C130" s="1896"/>
      <c r="D130" s="1896"/>
      <c r="E130" s="1896"/>
      <c r="F130" s="1896"/>
      <c r="G130" s="1896"/>
      <c r="H130" s="1896"/>
      <c r="I130" s="1896"/>
      <c r="J130" s="1896"/>
      <c r="K130" s="1896"/>
      <c r="L130" s="1896"/>
      <c r="M130" s="1896"/>
      <c r="N130" s="1896"/>
      <c r="O130" s="1896"/>
      <c r="P130" s="1896"/>
      <c r="Q130" s="1896"/>
      <c r="R130" s="1896"/>
      <c r="S130" s="1896"/>
      <c r="T130" s="1896"/>
      <c r="U130" s="1896"/>
      <c r="V130" s="1896"/>
      <c r="W130" s="1896"/>
      <c r="X130" s="1896"/>
      <c r="Y130" s="1896"/>
      <c r="Z130" s="1896"/>
      <c r="AA130" s="1896"/>
      <c r="AB130" s="1896"/>
      <c r="AC130" s="1896"/>
      <c r="AD130" s="1896"/>
      <c r="AE130" s="1896"/>
      <c r="AF130" s="1896"/>
      <c r="AG130" s="1896"/>
      <c r="AH130" s="1896"/>
    </row>
    <row r="131" spans="1:34" ht="15.75" customHeight="1">
      <c r="A131" s="1896"/>
      <c r="B131" s="1896"/>
      <c r="C131" s="1896"/>
      <c r="D131" s="1896"/>
      <c r="E131" s="1896"/>
      <c r="F131" s="1896"/>
      <c r="G131" s="1896"/>
      <c r="H131" s="1896"/>
      <c r="I131" s="1896"/>
      <c r="J131" s="1896"/>
      <c r="K131" s="1896"/>
      <c r="L131" s="1896"/>
      <c r="M131" s="1896"/>
      <c r="N131" s="1896"/>
      <c r="O131" s="1896"/>
      <c r="P131" s="1896"/>
      <c r="Q131" s="1896"/>
      <c r="R131" s="1896"/>
      <c r="S131" s="1896"/>
      <c r="T131" s="1896"/>
      <c r="U131" s="1896"/>
      <c r="V131" s="1896"/>
      <c r="W131" s="1896"/>
      <c r="X131" s="1896"/>
      <c r="Y131" s="1896"/>
      <c r="Z131" s="1896"/>
      <c r="AA131" s="1896"/>
      <c r="AB131" s="1896"/>
      <c r="AC131" s="1896"/>
      <c r="AD131" s="1896"/>
      <c r="AE131" s="1896"/>
      <c r="AF131" s="1896"/>
      <c r="AG131" s="1896"/>
      <c r="AH131" s="1896"/>
    </row>
    <row r="132" spans="1:34" ht="15.75" customHeight="1">
      <c r="A132" s="1896"/>
      <c r="B132" s="1896"/>
      <c r="C132" s="1896"/>
      <c r="D132" s="1896"/>
      <c r="E132" s="1896"/>
      <c r="F132" s="1896"/>
      <c r="G132" s="1896"/>
      <c r="H132" s="1896"/>
      <c r="I132" s="1896"/>
      <c r="J132" s="1896"/>
      <c r="K132" s="1896"/>
      <c r="L132" s="1896"/>
      <c r="M132" s="1896"/>
      <c r="N132" s="1896"/>
      <c r="O132" s="1896"/>
      <c r="P132" s="1896"/>
      <c r="Q132" s="1896"/>
      <c r="R132" s="1896"/>
      <c r="S132" s="1896"/>
      <c r="T132" s="1896"/>
      <c r="U132" s="1896"/>
      <c r="V132" s="1896"/>
      <c r="W132" s="1896"/>
      <c r="X132" s="1896"/>
      <c r="Y132" s="1896"/>
      <c r="Z132" s="1896"/>
      <c r="AA132" s="1896"/>
      <c r="AB132" s="1896"/>
      <c r="AC132" s="1896"/>
      <c r="AD132" s="1896"/>
      <c r="AE132" s="1896"/>
      <c r="AF132" s="1896"/>
      <c r="AG132" s="1896"/>
      <c r="AH132" s="1896"/>
    </row>
    <row r="133" spans="1:34" ht="15.75" customHeight="1">
      <c r="A133" s="1896"/>
      <c r="B133" s="1896"/>
      <c r="C133" s="1896"/>
      <c r="D133" s="1896"/>
      <c r="E133" s="1896"/>
      <c r="F133" s="1896"/>
      <c r="G133" s="1896"/>
      <c r="H133" s="1896"/>
      <c r="I133" s="1896"/>
      <c r="J133" s="1896"/>
      <c r="K133" s="1896"/>
      <c r="L133" s="1896"/>
      <c r="M133" s="1896"/>
      <c r="N133" s="1896"/>
      <c r="O133" s="1896"/>
      <c r="P133" s="1896"/>
      <c r="Q133" s="1896"/>
      <c r="R133" s="1896"/>
      <c r="S133" s="1896"/>
      <c r="T133" s="1896"/>
      <c r="U133" s="1896"/>
      <c r="V133" s="1896"/>
      <c r="W133" s="1896"/>
      <c r="X133" s="1896"/>
      <c r="Y133" s="1896"/>
      <c r="Z133" s="1896"/>
      <c r="AA133" s="1896"/>
      <c r="AB133" s="1896"/>
      <c r="AC133" s="1896"/>
      <c r="AD133" s="1896"/>
      <c r="AE133" s="1896"/>
      <c r="AF133" s="1896"/>
      <c r="AG133" s="1896"/>
      <c r="AH133" s="1896"/>
    </row>
    <row r="134" spans="1:34" ht="15.75" customHeight="1">
      <c r="A134" s="1896"/>
      <c r="B134" s="1896"/>
      <c r="C134" s="1896"/>
      <c r="D134" s="1896"/>
      <c r="E134" s="1896"/>
      <c r="F134" s="1896"/>
      <c r="G134" s="1896"/>
      <c r="H134" s="1896"/>
      <c r="I134" s="1896"/>
      <c r="J134" s="1896"/>
      <c r="K134" s="1896"/>
      <c r="L134" s="1896"/>
      <c r="M134" s="1896"/>
      <c r="N134" s="1896"/>
      <c r="O134" s="1896"/>
      <c r="P134" s="1896"/>
      <c r="Q134" s="1896"/>
      <c r="R134" s="1896"/>
      <c r="S134" s="1896"/>
      <c r="T134" s="1896"/>
      <c r="U134" s="1896"/>
      <c r="V134" s="1896"/>
      <c r="W134" s="1896"/>
      <c r="X134" s="1896"/>
      <c r="Y134" s="1896"/>
      <c r="Z134" s="1896"/>
      <c r="AA134" s="1896"/>
      <c r="AB134" s="1896"/>
      <c r="AC134" s="1896"/>
      <c r="AD134" s="1896"/>
      <c r="AE134" s="1896"/>
      <c r="AF134" s="1896"/>
      <c r="AG134" s="1896"/>
      <c r="AH134" s="1896"/>
    </row>
    <row r="135" spans="1:34" ht="15.75" customHeight="1">
      <c r="A135" s="1896"/>
      <c r="B135" s="1896"/>
      <c r="C135" s="1896"/>
      <c r="D135" s="1896"/>
      <c r="E135" s="1896"/>
      <c r="F135" s="1896"/>
      <c r="G135" s="1896"/>
      <c r="H135" s="1896"/>
      <c r="I135" s="1896"/>
      <c r="J135" s="1896"/>
      <c r="K135" s="1896"/>
      <c r="L135" s="1896"/>
      <c r="M135" s="1896"/>
      <c r="N135" s="1896"/>
      <c r="O135" s="1896"/>
      <c r="P135" s="1896"/>
      <c r="Q135" s="1896"/>
      <c r="R135" s="1896"/>
      <c r="S135" s="1896"/>
      <c r="T135" s="1896"/>
      <c r="U135" s="1896"/>
      <c r="V135" s="1896"/>
      <c r="W135" s="1896"/>
      <c r="X135" s="1896"/>
      <c r="Y135" s="1896"/>
      <c r="Z135" s="1896"/>
      <c r="AA135" s="1896"/>
      <c r="AB135" s="1896"/>
      <c r="AC135" s="1896"/>
      <c r="AD135" s="1896"/>
      <c r="AE135" s="1896"/>
      <c r="AF135" s="1896"/>
      <c r="AG135" s="1896"/>
      <c r="AH135" s="1896"/>
    </row>
    <row r="136" spans="1:34" ht="15.75" customHeight="1">
      <c r="A136" s="1896"/>
      <c r="B136" s="1896"/>
      <c r="C136" s="1896"/>
      <c r="D136" s="1896"/>
      <c r="E136" s="1896"/>
      <c r="F136" s="1896"/>
      <c r="G136" s="1896"/>
      <c r="H136" s="1896"/>
      <c r="I136" s="1896"/>
      <c r="J136" s="1896"/>
      <c r="K136" s="1896"/>
      <c r="L136" s="1896"/>
      <c r="M136" s="1896"/>
      <c r="N136" s="1896"/>
      <c r="O136" s="1896"/>
      <c r="P136" s="1896"/>
      <c r="Q136" s="1896"/>
      <c r="R136" s="1896"/>
      <c r="S136" s="1896"/>
      <c r="T136" s="1896"/>
      <c r="U136" s="1896"/>
      <c r="V136" s="1896"/>
      <c r="W136" s="1896"/>
      <c r="X136" s="1896"/>
      <c r="Y136" s="1896"/>
      <c r="Z136" s="1896"/>
      <c r="AA136" s="1896"/>
      <c r="AB136" s="1896"/>
      <c r="AC136" s="1896"/>
      <c r="AD136" s="1896"/>
      <c r="AE136" s="1896"/>
      <c r="AF136" s="1896"/>
      <c r="AG136" s="1896"/>
      <c r="AH136" s="1896"/>
    </row>
    <row r="137" spans="1:34" ht="15.75" customHeight="1">
      <c r="A137" s="1896"/>
      <c r="B137" s="1896"/>
      <c r="C137" s="1896"/>
      <c r="D137" s="1896"/>
      <c r="E137" s="1896"/>
      <c r="F137" s="1896"/>
      <c r="G137" s="1896"/>
      <c r="H137" s="1896"/>
      <c r="I137" s="1896"/>
      <c r="J137" s="1896"/>
      <c r="K137" s="1896"/>
      <c r="L137" s="1896"/>
      <c r="M137" s="1896"/>
      <c r="N137" s="1896"/>
      <c r="O137" s="1896"/>
      <c r="P137" s="1896"/>
      <c r="Q137" s="1896"/>
      <c r="R137" s="1896"/>
      <c r="S137" s="1896"/>
      <c r="T137" s="1896"/>
      <c r="U137" s="1896"/>
      <c r="V137" s="1896"/>
      <c r="W137" s="1896"/>
      <c r="X137" s="1896"/>
      <c r="Y137" s="1896"/>
      <c r="Z137" s="1896"/>
      <c r="AA137" s="1896"/>
      <c r="AB137" s="1896"/>
      <c r="AC137" s="1896"/>
      <c r="AD137" s="1896"/>
      <c r="AE137" s="1896"/>
      <c r="AF137" s="1896"/>
      <c r="AG137" s="1896"/>
      <c r="AH137" s="1896"/>
    </row>
    <row r="138" spans="1:34" ht="15.75" customHeight="1">
      <c r="A138" s="1896"/>
      <c r="B138" s="1896"/>
      <c r="C138" s="1896"/>
      <c r="D138" s="1896"/>
      <c r="E138" s="1896"/>
      <c r="F138" s="1896"/>
      <c r="G138" s="1896"/>
      <c r="H138" s="1896"/>
      <c r="I138" s="1896"/>
      <c r="J138" s="1896"/>
      <c r="K138" s="1896"/>
      <c r="L138" s="1896"/>
      <c r="M138" s="1896"/>
      <c r="N138" s="1896"/>
      <c r="O138" s="1896"/>
      <c r="P138" s="1896"/>
      <c r="Q138" s="1896"/>
      <c r="R138" s="1896"/>
      <c r="S138" s="1896"/>
      <c r="T138" s="1896"/>
      <c r="U138" s="1896"/>
      <c r="V138" s="1896"/>
      <c r="W138" s="1896"/>
      <c r="X138" s="1896"/>
      <c r="Y138" s="1896"/>
      <c r="Z138" s="1896"/>
      <c r="AA138" s="1896"/>
      <c r="AB138" s="1896"/>
      <c r="AC138" s="1896"/>
      <c r="AD138" s="1896"/>
      <c r="AE138" s="1896"/>
      <c r="AF138" s="1896"/>
      <c r="AG138" s="1896"/>
      <c r="AH138" s="1896"/>
    </row>
    <row r="139" spans="1:34" ht="15.75" customHeight="1">
      <c r="A139" s="1896"/>
      <c r="B139" s="1896"/>
      <c r="C139" s="1896"/>
      <c r="D139" s="1896"/>
      <c r="E139" s="1896"/>
      <c r="F139" s="1896"/>
      <c r="G139" s="1896"/>
      <c r="H139" s="1896"/>
      <c r="I139" s="1896"/>
      <c r="J139" s="1896"/>
      <c r="K139" s="1896"/>
      <c r="L139" s="1896"/>
      <c r="M139" s="1896"/>
      <c r="N139" s="1896"/>
      <c r="O139" s="1896"/>
      <c r="P139" s="1896"/>
      <c r="Q139" s="1896"/>
      <c r="R139" s="1896"/>
      <c r="S139" s="1896"/>
      <c r="T139" s="1896"/>
      <c r="U139" s="1896"/>
      <c r="V139" s="1896"/>
      <c r="W139" s="1896"/>
      <c r="X139" s="1896"/>
      <c r="Y139" s="1896"/>
      <c r="Z139" s="1896"/>
      <c r="AA139" s="1896"/>
      <c r="AB139" s="1896"/>
      <c r="AC139" s="1896"/>
      <c r="AD139" s="1896"/>
      <c r="AE139" s="1896"/>
      <c r="AF139" s="1896"/>
      <c r="AG139" s="1896"/>
      <c r="AH139" s="1896"/>
    </row>
    <row r="140" spans="1:34" ht="15.75" customHeight="1">
      <c r="A140" s="1896"/>
      <c r="B140" s="1896"/>
      <c r="C140" s="1896"/>
      <c r="D140" s="1896"/>
      <c r="E140" s="1896"/>
      <c r="F140" s="1896"/>
      <c r="G140" s="1896"/>
      <c r="H140" s="1896"/>
      <c r="I140" s="1896"/>
      <c r="J140" s="1896"/>
      <c r="K140" s="1896"/>
      <c r="L140" s="1896"/>
      <c r="M140" s="1896"/>
      <c r="N140" s="1896"/>
      <c r="O140" s="1896"/>
      <c r="P140" s="1896"/>
      <c r="Q140" s="1896"/>
      <c r="R140" s="1896"/>
      <c r="S140" s="1896"/>
      <c r="T140" s="1896"/>
      <c r="U140" s="1896"/>
      <c r="V140" s="1896"/>
      <c r="W140" s="1896"/>
      <c r="X140" s="1896"/>
      <c r="Y140" s="1896"/>
      <c r="Z140" s="1896"/>
      <c r="AA140" s="1896"/>
      <c r="AB140" s="1896"/>
      <c r="AC140" s="1896"/>
      <c r="AD140" s="1896"/>
      <c r="AE140" s="1896"/>
      <c r="AF140" s="1896"/>
      <c r="AG140" s="1896"/>
      <c r="AH140" s="1896"/>
    </row>
    <row r="141" spans="1:34" ht="15.75" customHeight="1">
      <c r="A141" s="1896"/>
      <c r="B141" s="1896"/>
      <c r="C141" s="1896"/>
      <c r="D141" s="1896"/>
      <c r="E141" s="1896"/>
      <c r="F141" s="1896"/>
      <c r="G141" s="1896"/>
      <c r="H141" s="1896"/>
      <c r="I141" s="1896"/>
      <c r="J141" s="1896"/>
      <c r="K141" s="1896"/>
      <c r="L141" s="1896"/>
      <c r="M141" s="1896"/>
      <c r="N141" s="1896"/>
      <c r="O141" s="1896"/>
      <c r="P141" s="1896"/>
      <c r="Q141" s="1896"/>
      <c r="R141" s="1896"/>
      <c r="S141" s="1896"/>
      <c r="T141" s="1896"/>
      <c r="U141" s="1896"/>
      <c r="V141" s="1896"/>
      <c r="W141" s="1896"/>
      <c r="X141" s="1896"/>
      <c r="Y141" s="1896"/>
      <c r="Z141" s="1896"/>
      <c r="AA141" s="1896"/>
      <c r="AB141" s="1896"/>
      <c r="AC141" s="1896"/>
      <c r="AD141" s="1896"/>
      <c r="AE141" s="1896"/>
      <c r="AF141" s="1896"/>
      <c r="AG141" s="1896"/>
      <c r="AH141" s="1896"/>
    </row>
    <row r="142" spans="1:34" ht="15.75" customHeight="1">
      <c r="A142" s="1896"/>
      <c r="B142" s="1896"/>
      <c r="C142" s="1896"/>
      <c r="D142" s="1896"/>
      <c r="E142" s="1896"/>
      <c r="F142" s="1896"/>
      <c r="G142" s="1896"/>
      <c r="H142" s="1896"/>
      <c r="I142" s="1896"/>
      <c r="J142" s="1896"/>
      <c r="K142" s="1896"/>
      <c r="L142" s="1896"/>
      <c r="M142" s="1896"/>
      <c r="N142" s="1896"/>
      <c r="O142" s="1896"/>
      <c r="P142" s="1896"/>
      <c r="Q142" s="1896"/>
      <c r="R142" s="1896"/>
      <c r="S142" s="1896"/>
      <c r="T142" s="1896"/>
      <c r="U142" s="1896"/>
      <c r="V142" s="1896"/>
      <c r="W142" s="1896"/>
      <c r="X142" s="1896"/>
      <c r="Y142" s="1896"/>
      <c r="Z142" s="1896"/>
      <c r="AA142" s="1896"/>
      <c r="AB142" s="1896"/>
      <c r="AC142" s="1896"/>
      <c r="AD142" s="1896"/>
      <c r="AE142" s="1896"/>
      <c r="AF142" s="1896"/>
      <c r="AG142" s="1896"/>
      <c r="AH142" s="1896"/>
    </row>
    <row r="143" spans="1:34" ht="15.75" customHeight="1">
      <c r="A143" s="1896"/>
      <c r="B143" s="1896"/>
      <c r="C143" s="1896"/>
      <c r="D143" s="1896"/>
      <c r="E143" s="1896"/>
      <c r="F143" s="1896"/>
      <c r="G143" s="1896"/>
      <c r="H143" s="1896"/>
      <c r="I143" s="1896"/>
      <c r="J143" s="1896"/>
      <c r="K143" s="1896"/>
      <c r="L143" s="1896"/>
      <c r="M143" s="1896"/>
      <c r="N143" s="1896"/>
      <c r="O143" s="1896"/>
      <c r="P143" s="1896"/>
      <c r="Q143" s="1896"/>
      <c r="R143" s="1896"/>
      <c r="S143" s="1896"/>
      <c r="T143" s="1896"/>
      <c r="U143" s="1896"/>
      <c r="V143" s="1896"/>
      <c r="W143" s="1896"/>
      <c r="X143" s="1896"/>
      <c r="Y143" s="1896"/>
      <c r="Z143" s="1896"/>
      <c r="AA143" s="1896"/>
      <c r="AB143" s="1896"/>
      <c r="AC143" s="1896"/>
      <c r="AD143" s="1896"/>
      <c r="AE143" s="1896"/>
      <c r="AF143" s="1896"/>
      <c r="AG143" s="1896"/>
      <c r="AH143" s="1896"/>
    </row>
    <row r="144" spans="1:34" ht="15.75" customHeight="1">
      <c r="A144" s="1896"/>
      <c r="B144" s="1896"/>
      <c r="C144" s="1896"/>
      <c r="D144" s="1896"/>
      <c r="E144" s="1896"/>
      <c r="F144" s="1896"/>
      <c r="G144" s="1896"/>
      <c r="H144" s="1896"/>
      <c r="I144" s="1896"/>
      <c r="J144" s="1896"/>
      <c r="K144" s="1896"/>
      <c r="L144" s="1896"/>
      <c r="M144" s="1896"/>
      <c r="N144" s="1896"/>
      <c r="O144" s="1896"/>
      <c r="P144" s="1896"/>
      <c r="Q144" s="1896"/>
      <c r="R144" s="1896"/>
      <c r="S144" s="1896"/>
      <c r="T144" s="1896"/>
      <c r="U144" s="1896"/>
      <c r="V144" s="1896"/>
      <c r="W144" s="1896"/>
      <c r="X144" s="1896"/>
      <c r="Y144" s="1896"/>
      <c r="Z144" s="1896"/>
      <c r="AA144" s="1896"/>
      <c r="AB144" s="1896"/>
      <c r="AC144" s="1896"/>
      <c r="AD144" s="1896"/>
      <c r="AE144" s="1896"/>
      <c r="AF144" s="1896"/>
      <c r="AG144" s="1896"/>
      <c r="AH144" s="1896"/>
    </row>
    <row r="145" spans="1:34" ht="15.75" customHeight="1">
      <c r="A145" s="1896"/>
      <c r="B145" s="1896"/>
      <c r="C145" s="1896"/>
      <c r="D145" s="1896"/>
      <c r="E145" s="1896"/>
      <c r="F145" s="1896"/>
      <c r="G145" s="1896"/>
      <c r="H145" s="1896"/>
      <c r="I145" s="1896"/>
      <c r="J145" s="1896"/>
      <c r="K145" s="1896"/>
      <c r="L145" s="1896"/>
      <c r="M145" s="1896"/>
      <c r="N145" s="1896"/>
      <c r="O145" s="1896"/>
      <c r="P145" s="1896"/>
      <c r="Q145" s="1896"/>
      <c r="R145" s="1896"/>
      <c r="S145" s="1896"/>
      <c r="T145" s="1896"/>
      <c r="U145" s="1896"/>
      <c r="V145" s="1896"/>
      <c r="W145" s="1896"/>
      <c r="X145" s="1896"/>
      <c r="Y145" s="1896"/>
      <c r="Z145" s="1896"/>
      <c r="AA145" s="1896"/>
      <c r="AB145" s="1896"/>
      <c r="AC145" s="1896"/>
      <c r="AD145" s="1896"/>
      <c r="AE145" s="1896"/>
      <c r="AF145" s="1896"/>
      <c r="AG145" s="1896"/>
      <c r="AH145" s="1896"/>
    </row>
    <row r="146" spans="1:34" ht="15.75" customHeight="1">
      <c r="A146" s="1896"/>
      <c r="B146" s="1896"/>
      <c r="C146" s="1896"/>
      <c r="D146" s="1896"/>
      <c r="E146" s="1896"/>
      <c r="F146" s="1896"/>
      <c r="G146" s="1896"/>
      <c r="H146" s="1896"/>
      <c r="I146" s="1896"/>
      <c r="J146" s="1896"/>
      <c r="K146" s="1896"/>
      <c r="L146" s="1896"/>
      <c r="M146" s="1896"/>
      <c r="N146" s="1896"/>
      <c r="O146" s="1896"/>
      <c r="P146" s="1896"/>
      <c r="Q146" s="1896"/>
      <c r="R146" s="1896"/>
      <c r="S146" s="1896"/>
      <c r="T146" s="1896"/>
      <c r="U146" s="1896"/>
      <c r="V146" s="1896"/>
      <c r="W146" s="1896"/>
      <c r="X146" s="1896"/>
      <c r="Y146" s="1896"/>
      <c r="Z146" s="1896"/>
      <c r="AA146" s="1896"/>
      <c r="AB146" s="1896"/>
      <c r="AC146" s="1896"/>
      <c r="AD146" s="1896"/>
      <c r="AE146" s="1896"/>
      <c r="AF146" s="1896"/>
      <c r="AG146" s="1896"/>
      <c r="AH146" s="1896"/>
    </row>
    <row r="147" spans="1:34" ht="15.75" customHeight="1">
      <c r="A147" s="1896"/>
      <c r="B147" s="1896"/>
      <c r="C147" s="1896"/>
      <c r="D147" s="1896"/>
      <c r="E147" s="1896"/>
      <c r="F147" s="1896"/>
      <c r="G147" s="1896"/>
      <c r="H147" s="1896"/>
      <c r="I147" s="1896"/>
      <c r="J147" s="1896"/>
      <c r="K147" s="1896"/>
      <c r="L147" s="1896"/>
      <c r="M147" s="1896"/>
      <c r="N147" s="1896"/>
      <c r="O147" s="1896"/>
      <c r="P147" s="1896"/>
      <c r="Q147" s="1896"/>
      <c r="R147" s="1896"/>
      <c r="S147" s="1896"/>
      <c r="T147" s="1896"/>
      <c r="U147" s="1896"/>
      <c r="V147" s="1896"/>
      <c r="W147" s="1896"/>
      <c r="X147" s="1896"/>
      <c r="Y147" s="1896"/>
      <c r="Z147" s="1896"/>
      <c r="AA147" s="1896"/>
      <c r="AB147" s="1896"/>
      <c r="AC147" s="1896"/>
      <c r="AD147" s="1896"/>
      <c r="AE147" s="1896"/>
      <c r="AF147" s="1896"/>
      <c r="AG147" s="1896"/>
      <c r="AH147" s="1896"/>
    </row>
    <row r="148" spans="1:34" ht="15.75" customHeight="1">
      <c r="A148" s="1896"/>
      <c r="B148" s="1896"/>
      <c r="C148" s="1896"/>
      <c r="D148" s="1896"/>
      <c r="E148" s="1896"/>
      <c r="F148" s="1896"/>
      <c r="G148" s="1896"/>
      <c r="H148" s="1896"/>
      <c r="I148" s="1896"/>
      <c r="J148" s="1896"/>
      <c r="K148" s="1896"/>
      <c r="L148" s="1896"/>
      <c r="M148" s="1896"/>
      <c r="N148" s="1896"/>
      <c r="O148" s="1896"/>
      <c r="P148" s="1896"/>
      <c r="Q148" s="1896"/>
      <c r="R148" s="1896"/>
      <c r="S148" s="1896"/>
      <c r="T148" s="1896"/>
      <c r="U148" s="1896"/>
      <c r="V148" s="1896"/>
      <c r="W148" s="1896"/>
      <c r="X148" s="1896"/>
      <c r="Y148" s="1896"/>
      <c r="Z148" s="1896"/>
      <c r="AA148" s="1896"/>
      <c r="AB148" s="1896"/>
      <c r="AC148" s="1896"/>
      <c r="AD148" s="1896"/>
      <c r="AE148" s="1896"/>
      <c r="AF148" s="1896"/>
      <c r="AG148" s="1896"/>
      <c r="AH148" s="1896"/>
    </row>
    <row r="149" spans="1:34" ht="15.75" customHeight="1">
      <c r="A149" s="1896"/>
      <c r="B149" s="1896"/>
      <c r="C149" s="1896"/>
      <c r="D149" s="1896"/>
      <c r="E149" s="1896"/>
      <c r="F149" s="1896"/>
      <c r="G149" s="1896"/>
      <c r="H149" s="1896"/>
      <c r="I149" s="1896"/>
      <c r="J149" s="1896"/>
      <c r="K149" s="1896"/>
      <c r="L149" s="1896"/>
      <c r="M149" s="1896"/>
      <c r="N149" s="1896"/>
      <c r="O149" s="1896"/>
      <c r="P149" s="1896"/>
      <c r="Q149" s="1896"/>
      <c r="R149" s="1896"/>
      <c r="S149" s="1896"/>
      <c r="T149" s="1896"/>
      <c r="U149" s="1896"/>
      <c r="V149" s="1896"/>
      <c r="W149" s="1896"/>
      <c r="X149" s="1896"/>
      <c r="Y149" s="1896"/>
      <c r="Z149" s="1896"/>
      <c r="AA149" s="1896"/>
      <c r="AB149" s="1896"/>
      <c r="AC149" s="1896"/>
      <c r="AD149" s="1896"/>
      <c r="AE149" s="1896"/>
      <c r="AF149" s="1896"/>
      <c r="AG149" s="1896"/>
      <c r="AH149" s="1896"/>
    </row>
    <row r="150" spans="1:34" ht="15.75" customHeight="1">
      <c r="A150" s="1896"/>
      <c r="B150" s="1896"/>
      <c r="C150" s="1896"/>
      <c r="D150" s="1896"/>
      <c r="E150" s="1896"/>
      <c r="F150" s="1896"/>
      <c r="G150" s="1896"/>
      <c r="H150" s="1896"/>
      <c r="I150" s="1896"/>
      <c r="J150" s="1896"/>
      <c r="K150" s="1896"/>
      <c r="L150" s="1896"/>
      <c r="M150" s="1896"/>
      <c r="N150" s="1896"/>
      <c r="O150" s="1896"/>
      <c r="P150" s="1896"/>
      <c r="Q150" s="1896"/>
      <c r="R150" s="1896"/>
      <c r="S150" s="1896"/>
      <c r="T150" s="1896"/>
      <c r="U150" s="1896"/>
      <c r="V150" s="1896"/>
      <c r="W150" s="1896"/>
      <c r="X150" s="1896"/>
      <c r="Y150" s="1896"/>
      <c r="Z150" s="1896"/>
      <c r="AA150" s="1896"/>
      <c r="AB150" s="1896"/>
      <c r="AC150" s="1896"/>
      <c r="AD150" s="1896"/>
      <c r="AE150" s="1896"/>
      <c r="AF150" s="1896"/>
      <c r="AG150" s="1896"/>
      <c r="AH150" s="1896"/>
    </row>
    <row r="151" spans="1:34" ht="15.75" customHeight="1">
      <c r="A151" s="1896"/>
      <c r="B151" s="1896"/>
      <c r="C151" s="1896"/>
      <c r="D151" s="1896"/>
      <c r="E151" s="1896"/>
      <c r="F151" s="1896"/>
      <c r="G151" s="1896"/>
      <c r="H151" s="1896"/>
      <c r="I151" s="1896"/>
      <c r="J151" s="1896"/>
      <c r="K151" s="1896"/>
      <c r="L151" s="1896"/>
      <c r="M151" s="1896"/>
      <c r="N151" s="1896"/>
      <c r="O151" s="1896"/>
      <c r="P151" s="1896"/>
      <c r="Q151" s="1896"/>
      <c r="R151" s="1896"/>
      <c r="S151" s="1896"/>
      <c r="T151" s="1896"/>
      <c r="U151" s="1896"/>
      <c r="V151" s="1896"/>
      <c r="W151" s="1896"/>
      <c r="X151" s="1896"/>
      <c r="Y151" s="1896"/>
      <c r="Z151" s="1896"/>
      <c r="AA151" s="1896"/>
      <c r="AB151" s="1896"/>
      <c r="AC151" s="1896"/>
      <c r="AD151" s="1896"/>
      <c r="AE151" s="1896"/>
      <c r="AF151" s="1896"/>
      <c r="AG151" s="1896"/>
      <c r="AH151" s="1896"/>
    </row>
    <row r="152" spans="1:34" ht="15.75" customHeight="1">
      <c r="A152" s="1896"/>
      <c r="B152" s="1896"/>
      <c r="C152" s="1896"/>
      <c r="D152" s="1896"/>
      <c r="E152" s="1896"/>
      <c r="F152" s="1896"/>
      <c r="G152" s="1896"/>
      <c r="H152" s="1896"/>
      <c r="I152" s="1896"/>
      <c r="J152" s="1896"/>
      <c r="K152" s="1896"/>
      <c r="L152" s="1896"/>
      <c r="M152" s="1896"/>
      <c r="N152" s="1896"/>
      <c r="O152" s="1896"/>
      <c r="P152" s="1896"/>
      <c r="Q152" s="1896"/>
      <c r="R152" s="1896"/>
      <c r="S152" s="1896"/>
      <c r="T152" s="1896"/>
      <c r="U152" s="1896"/>
      <c r="V152" s="1896"/>
      <c r="W152" s="1896"/>
      <c r="X152" s="1896"/>
      <c r="Y152" s="1896"/>
      <c r="Z152" s="1896"/>
      <c r="AA152" s="1896"/>
      <c r="AB152" s="1896"/>
      <c r="AC152" s="1896"/>
      <c r="AD152" s="1896"/>
      <c r="AE152" s="1896"/>
      <c r="AF152" s="1896"/>
      <c r="AG152" s="1896"/>
      <c r="AH152" s="1896"/>
    </row>
    <row r="153" spans="1:34" ht="15.75" customHeight="1">
      <c r="A153" s="1896"/>
      <c r="B153" s="1896"/>
      <c r="C153" s="1896"/>
      <c r="D153" s="1896"/>
      <c r="E153" s="1896"/>
      <c r="F153" s="1896"/>
      <c r="G153" s="1896"/>
      <c r="H153" s="1896"/>
      <c r="I153" s="1896"/>
      <c r="J153" s="1896"/>
      <c r="K153" s="1896"/>
      <c r="L153" s="1896"/>
      <c r="M153" s="1896"/>
      <c r="N153" s="1896"/>
      <c r="O153" s="1896"/>
      <c r="P153" s="1896"/>
      <c r="Q153" s="1896"/>
      <c r="R153" s="1896"/>
      <c r="S153" s="1896"/>
      <c r="T153" s="1896"/>
      <c r="U153" s="1896"/>
      <c r="V153" s="1896"/>
      <c r="W153" s="1896"/>
      <c r="X153" s="1896"/>
      <c r="Y153" s="1896"/>
      <c r="Z153" s="1896"/>
      <c r="AA153" s="1896"/>
      <c r="AB153" s="1896"/>
      <c r="AC153" s="1896"/>
      <c r="AD153" s="1896"/>
      <c r="AE153" s="1896"/>
      <c r="AF153" s="1896"/>
      <c r="AG153" s="1896"/>
      <c r="AH153" s="1896"/>
    </row>
    <row r="154" spans="1:34" ht="15.75" customHeight="1">
      <c r="A154" s="1896"/>
      <c r="B154" s="1896"/>
      <c r="C154" s="1896"/>
      <c r="D154" s="1896"/>
      <c r="E154" s="1896"/>
      <c r="F154" s="1896"/>
      <c r="G154" s="1896"/>
      <c r="H154" s="1896"/>
      <c r="I154" s="1896"/>
      <c r="J154" s="1896"/>
      <c r="K154" s="1896"/>
      <c r="L154" s="1896"/>
      <c r="M154" s="1896"/>
      <c r="N154" s="1896"/>
      <c r="O154" s="1896"/>
      <c r="P154" s="1896"/>
      <c r="Q154" s="1896"/>
      <c r="R154" s="1896"/>
      <c r="S154" s="1896"/>
      <c r="T154" s="1896"/>
      <c r="U154" s="1896"/>
      <c r="V154" s="1896"/>
      <c r="W154" s="1896"/>
      <c r="X154" s="1896"/>
      <c r="Y154" s="1896"/>
      <c r="Z154" s="1896"/>
      <c r="AA154" s="1896"/>
      <c r="AB154" s="1896"/>
      <c r="AC154" s="1896"/>
      <c r="AD154" s="1896"/>
      <c r="AE154" s="1896"/>
      <c r="AF154" s="1896"/>
      <c r="AG154" s="1896"/>
      <c r="AH154" s="1896"/>
    </row>
    <row r="155" spans="1:34" ht="15.75" customHeight="1">
      <c r="A155" s="1896"/>
      <c r="B155" s="1896"/>
      <c r="C155" s="1896"/>
      <c r="D155" s="1896"/>
      <c r="E155" s="1896"/>
      <c r="F155" s="1896"/>
      <c r="G155" s="1896"/>
      <c r="H155" s="1896"/>
      <c r="I155" s="1896"/>
      <c r="J155" s="1896"/>
      <c r="K155" s="1896"/>
      <c r="L155" s="1896"/>
      <c r="M155" s="1896"/>
      <c r="N155" s="1896"/>
      <c r="O155" s="1896"/>
      <c r="P155" s="1896"/>
      <c r="Q155" s="1896"/>
      <c r="R155" s="1896"/>
      <c r="S155" s="1896"/>
      <c r="T155" s="1896"/>
      <c r="U155" s="1896"/>
      <c r="V155" s="1896"/>
      <c r="W155" s="1896"/>
      <c r="X155" s="1896"/>
      <c r="Y155" s="1896"/>
      <c r="Z155" s="1896"/>
      <c r="AA155" s="1896"/>
      <c r="AB155" s="1896"/>
      <c r="AC155" s="1896"/>
      <c r="AD155" s="1896"/>
      <c r="AE155" s="1896"/>
      <c r="AF155" s="1896"/>
      <c r="AG155" s="1896"/>
      <c r="AH155" s="1896"/>
    </row>
    <row r="156" spans="1:34" ht="15.75" customHeight="1">
      <c r="A156" s="1896"/>
      <c r="B156" s="1896"/>
      <c r="C156" s="1896"/>
      <c r="D156" s="1896"/>
      <c r="E156" s="1896"/>
      <c r="F156" s="1896"/>
      <c r="G156" s="1896"/>
      <c r="H156" s="1896"/>
      <c r="I156" s="1896"/>
      <c r="J156" s="1896"/>
      <c r="K156" s="1896"/>
      <c r="L156" s="1896"/>
      <c r="M156" s="1896"/>
      <c r="N156" s="1896"/>
      <c r="O156" s="1896"/>
      <c r="P156" s="1896"/>
      <c r="Q156" s="1896"/>
      <c r="R156" s="1896"/>
      <c r="S156" s="1896"/>
      <c r="T156" s="1896"/>
      <c r="U156" s="1896"/>
      <c r="V156" s="1896"/>
      <c r="W156" s="1896"/>
      <c r="X156" s="1896"/>
      <c r="Y156" s="1896"/>
      <c r="Z156" s="1896"/>
      <c r="AA156" s="1896"/>
      <c r="AB156" s="1896"/>
      <c r="AC156" s="1896"/>
      <c r="AD156" s="1896"/>
      <c r="AE156" s="1896"/>
      <c r="AF156" s="1896"/>
      <c r="AG156" s="1896"/>
      <c r="AH156" s="1896"/>
    </row>
    <row r="157" spans="1:34" ht="15.75" customHeight="1">
      <c r="A157" s="1896"/>
      <c r="B157" s="1896"/>
      <c r="C157" s="1896"/>
      <c r="D157" s="1896"/>
      <c r="E157" s="1896"/>
      <c r="F157" s="1896"/>
      <c r="G157" s="1896"/>
      <c r="H157" s="1896"/>
      <c r="I157" s="1896"/>
      <c r="J157" s="1896"/>
      <c r="K157" s="1896"/>
      <c r="L157" s="1896"/>
      <c r="M157" s="1896"/>
      <c r="N157" s="1896"/>
      <c r="O157" s="1896"/>
      <c r="P157" s="1896"/>
      <c r="Q157" s="1896"/>
      <c r="R157" s="1896"/>
      <c r="S157" s="1896"/>
      <c r="T157" s="1896"/>
      <c r="U157" s="1896"/>
      <c r="V157" s="1896"/>
      <c r="W157" s="1896"/>
      <c r="X157" s="1896"/>
      <c r="Y157" s="1896"/>
      <c r="Z157" s="1896"/>
      <c r="AA157" s="1896"/>
      <c r="AB157" s="1896"/>
      <c r="AC157" s="1896"/>
      <c r="AD157" s="1896"/>
      <c r="AE157" s="1896"/>
      <c r="AF157" s="1896"/>
      <c r="AG157" s="1896"/>
      <c r="AH157" s="1896"/>
    </row>
    <row r="158" spans="1:34" ht="15.75" customHeight="1">
      <c r="A158" s="1896"/>
      <c r="B158" s="1896"/>
      <c r="C158" s="1896"/>
      <c r="D158" s="1896"/>
      <c r="E158" s="1896"/>
      <c r="F158" s="1896"/>
      <c r="G158" s="1896"/>
      <c r="H158" s="1896"/>
      <c r="I158" s="1896"/>
      <c r="J158" s="1896"/>
      <c r="K158" s="1896"/>
      <c r="L158" s="1896"/>
      <c r="M158" s="1896"/>
      <c r="N158" s="1896"/>
      <c r="O158" s="1896"/>
      <c r="P158" s="1896"/>
      <c r="Q158" s="1896"/>
      <c r="R158" s="1896"/>
      <c r="S158" s="1896"/>
      <c r="T158" s="1896"/>
      <c r="U158" s="1896"/>
      <c r="V158" s="1896"/>
      <c r="W158" s="1896"/>
      <c r="X158" s="1896"/>
      <c r="Y158" s="1896"/>
      <c r="Z158" s="1896"/>
      <c r="AA158" s="1896"/>
      <c r="AB158" s="1896"/>
      <c r="AC158" s="1896"/>
      <c r="AD158" s="1896"/>
      <c r="AE158" s="1896"/>
      <c r="AF158" s="1896"/>
      <c r="AG158" s="1896"/>
      <c r="AH158" s="1896"/>
    </row>
    <row r="159" spans="1:34" ht="15.75" customHeight="1">
      <c r="A159" s="1896"/>
      <c r="B159" s="1896"/>
      <c r="C159" s="1896"/>
      <c r="D159" s="1896"/>
      <c r="E159" s="1896"/>
      <c r="F159" s="1896"/>
      <c r="G159" s="1896"/>
      <c r="H159" s="1896"/>
      <c r="I159" s="1896"/>
      <c r="J159" s="1896"/>
      <c r="K159" s="1896"/>
      <c r="L159" s="1896"/>
      <c r="M159" s="1896"/>
      <c r="N159" s="1896"/>
      <c r="O159" s="1896"/>
      <c r="P159" s="1896"/>
      <c r="Q159" s="1896"/>
      <c r="R159" s="1896"/>
      <c r="S159" s="1896"/>
      <c r="T159" s="1896"/>
      <c r="U159" s="1896"/>
      <c r="V159" s="1896"/>
      <c r="W159" s="1896"/>
      <c r="X159" s="1896"/>
      <c r="Y159" s="1896"/>
      <c r="Z159" s="1896"/>
      <c r="AA159" s="1896"/>
      <c r="AB159" s="1896"/>
      <c r="AC159" s="1896"/>
      <c r="AD159" s="1896"/>
      <c r="AE159" s="1896"/>
      <c r="AF159" s="1896"/>
      <c r="AG159" s="1896"/>
      <c r="AH159" s="1896"/>
    </row>
    <row r="160" spans="1:34" ht="15.75" customHeight="1">
      <c r="A160" s="1896"/>
      <c r="B160" s="1896"/>
      <c r="C160" s="1896"/>
      <c r="D160" s="1896"/>
      <c r="E160" s="1896"/>
      <c r="F160" s="1896"/>
      <c r="G160" s="1896"/>
      <c r="H160" s="1896"/>
      <c r="I160" s="1896"/>
      <c r="J160" s="1896"/>
      <c r="K160" s="1896"/>
      <c r="L160" s="1896"/>
      <c r="M160" s="1896"/>
      <c r="N160" s="1896"/>
      <c r="O160" s="1896"/>
      <c r="P160" s="1896"/>
      <c r="Q160" s="1896"/>
      <c r="R160" s="1896"/>
      <c r="S160" s="1896"/>
      <c r="T160" s="1896"/>
      <c r="U160" s="1896"/>
      <c r="V160" s="1896"/>
      <c r="W160" s="1896"/>
      <c r="X160" s="1896"/>
      <c r="Y160" s="1896"/>
      <c r="Z160" s="1896"/>
      <c r="AA160" s="1896"/>
      <c r="AB160" s="1896"/>
      <c r="AC160" s="1896"/>
      <c r="AD160" s="1896"/>
      <c r="AE160" s="1896"/>
      <c r="AF160" s="1896"/>
      <c r="AG160" s="1896"/>
      <c r="AH160" s="1896"/>
    </row>
    <row r="161" spans="1:34" ht="15.75" customHeight="1">
      <c r="A161" s="1896"/>
      <c r="B161" s="1896"/>
      <c r="C161" s="1896"/>
      <c r="D161" s="1896"/>
      <c r="E161" s="1896"/>
      <c r="F161" s="1896"/>
      <c r="G161" s="1896"/>
      <c r="H161" s="1896"/>
      <c r="I161" s="1896"/>
      <c r="J161" s="1896"/>
      <c r="K161" s="1896"/>
      <c r="L161" s="1896"/>
      <c r="M161" s="1896"/>
      <c r="N161" s="1896"/>
      <c r="O161" s="1896"/>
      <c r="P161" s="1896"/>
      <c r="Q161" s="1896"/>
      <c r="R161" s="1896"/>
      <c r="S161" s="1896"/>
      <c r="T161" s="1896"/>
      <c r="U161" s="1896"/>
      <c r="V161" s="1896"/>
      <c r="W161" s="1896"/>
      <c r="X161" s="1896"/>
      <c r="Y161" s="1896"/>
      <c r="Z161" s="1896"/>
      <c r="AA161" s="1896"/>
      <c r="AB161" s="1896"/>
      <c r="AC161" s="1896"/>
      <c r="AD161" s="1896"/>
      <c r="AE161" s="1896"/>
      <c r="AF161" s="1896"/>
      <c r="AG161" s="1896"/>
      <c r="AH161" s="1896"/>
    </row>
    <row r="162" spans="1:34" ht="15.75" customHeight="1">
      <c r="A162" s="1896"/>
      <c r="B162" s="1896"/>
      <c r="C162" s="1896"/>
      <c r="D162" s="1896"/>
      <c r="E162" s="1896"/>
      <c r="F162" s="1896"/>
      <c r="G162" s="1896"/>
      <c r="H162" s="1896"/>
      <c r="I162" s="1896"/>
      <c r="J162" s="1896"/>
      <c r="K162" s="1896"/>
      <c r="L162" s="1896"/>
      <c r="M162" s="1896"/>
      <c r="N162" s="1896"/>
      <c r="O162" s="1896"/>
      <c r="P162" s="1896"/>
      <c r="Q162" s="1896"/>
      <c r="R162" s="1896"/>
      <c r="S162" s="1896"/>
      <c r="T162" s="1896"/>
      <c r="U162" s="1896"/>
      <c r="V162" s="1896"/>
      <c r="W162" s="1896"/>
      <c r="X162" s="1896"/>
      <c r="Y162" s="1896"/>
      <c r="Z162" s="1896"/>
      <c r="AA162" s="1896"/>
      <c r="AB162" s="1896"/>
      <c r="AC162" s="1896"/>
      <c r="AD162" s="1896"/>
      <c r="AE162" s="1896"/>
      <c r="AF162" s="1896"/>
      <c r="AG162" s="1896"/>
      <c r="AH162" s="1896"/>
    </row>
    <row r="163" spans="1:34" ht="15.75" customHeight="1">
      <c r="A163" s="1896"/>
      <c r="B163" s="1896"/>
      <c r="C163" s="1896"/>
      <c r="D163" s="1896"/>
      <c r="E163" s="1896"/>
      <c r="F163" s="1896"/>
      <c r="G163" s="1896"/>
      <c r="H163" s="1896"/>
      <c r="I163" s="1896"/>
      <c r="J163" s="1896"/>
      <c r="K163" s="1896"/>
      <c r="L163" s="1896"/>
      <c r="M163" s="1896"/>
      <c r="N163" s="1896"/>
      <c r="O163" s="1896"/>
      <c r="P163" s="1896"/>
      <c r="Q163" s="1896"/>
      <c r="R163" s="1896"/>
      <c r="S163" s="1896"/>
      <c r="T163" s="1896"/>
      <c r="U163" s="1896"/>
      <c r="V163" s="1896"/>
      <c r="W163" s="1896"/>
      <c r="X163" s="1896"/>
      <c r="Y163" s="1896"/>
      <c r="Z163" s="1896"/>
      <c r="AA163" s="1896"/>
      <c r="AB163" s="1896"/>
      <c r="AC163" s="1896"/>
      <c r="AD163" s="1896"/>
      <c r="AE163" s="1896"/>
      <c r="AF163" s="1896"/>
      <c r="AG163" s="1896"/>
      <c r="AH163" s="1896"/>
    </row>
    <row r="164" spans="1:34" ht="15.75" customHeight="1">
      <c r="A164" s="1896"/>
      <c r="B164" s="1896"/>
      <c r="C164" s="1896"/>
      <c r="D164" s="1896"/>
      <c r="E164" s="1896"/>
      <c r="F164" s="1896"/>
      <c r="G164" s="1896"/>
      <c r="H164" s="1896"/>
      <c r="I164" s="1896"/>
      <c r="J164" s="1896"/>
      <c r="K164" s="1896"/>
      <c r="L164" s="1896"/>
      <c r="M164" s="1896"/>
      <c r="N164" s="1896"/>
      <c r="O164" s="1896"/>
      <c r="P164" s="1896"/>
      <c r="Q164" s="1896"/>
      <c r="R164" s="1896"/>
      <c r="S164" s="1896"/>
      <c r="T164" s="1896"/>
      <c r="U164" s="1896"/>
      <c r="V164" s="1896"/>
      <c r="W164" s="1896"/>
      <c r="X164" s="1896"/>
      <c r="Y164" s="1896"/>
      <c r="Z164" s="1896"/>
      <c r="AA164" s="1896"/>
      <c r="AB164" s="1896"/>
      <c r="AC164" s="1896"/>
      <c r="AD164" s="1896"/>
      <c r="AE164" s="1896"/>
      <c r="AF164" s="1896"/>
      <c r="AG164" s="1896"/>
      <c r="AH164" s="1896"/>
    </row>
    <row r="165" spans="1:34" ht="15.75" customHeight="1">
      <c r="A165" s="1896"/>
      <c r="B165" s="1896"/>
      <c r="C165" s="1896"/>
      <c r="D165" s="1896"/>
      <c r="E165" s="1896"/>
      <c r="F165" s="1896"/>
      <c r="G165" s="1896"/>
      <c r="H165" s="1896"/>
      <c r="I165" s="1896"/>
      <c r="J165" s="1896"/>
      <c r="K165" s="1896"/>
      <c r="L165" s="1896"/>
      <c r="M165" s="1896"/>
      <c r="N165" s="1896"/>
      <c r="O165" s="1896"/>
      <c r="P165" s="1896"/>
      <c r="Q165" s="1896"/>
      <c r="R165" s="1896"/>
      <c r="S165" s="1896"/>
      <c r="T165" s="1896"/>
      <c r="U165" s="1896"/>
      <c r="V165" s="1896"/>
      <c r="W165" s="1896"/>
      <c r="X165" s="1896"/>
      <c r="Y165" s="1896"/>
      <c r="Z165" s="1896"/>
      <c r="AA165" s="1896"/>
      <c r="AB165" s="1896"/>
      <c r="AC165" s="1896"/>
      <c r="AD165" s="1896"/>
      <c r="AE165" s="1896"/>
      <c r="AF165" s="1896"/>
      <c r="AG165" s="1896"/>
      <c r="AH165" s="1896"/>
    </row>
    <row r="166" spans="1:34" ht="15.75" customHeight="1">
      <c r="A166" s="1896"/>
      <c r="B166" s="1896"/>
      <c r="C166" s="1896"/>
      <c r="D166" s="1896"/>
      <c r="E166" s="1896"/>
      <c r="F166" s="1896"/>
      <c r="G166" s="1896"/>
      <c r="H166" s="1896"/>
      <c r="I166" s="1896"/>
      <c r="J166" s="1896"/>
      <c r="K166" s="1896"/>
      <c r="L166" s="1896"/>
      <c r="M166" s="1896"/>
      <c r="N166" s="1896"/>
      <c r="O166" s="1896"/>
      <c r="P166" s="1896"/>
      <c r="Q166" s="1896"/>
      <c r="R166" s="1896"/>
      <c r="S166" s="1896"/>
      <c r="T166" s="1896"/>
      <c r="U166" s="1896"/>
      <c r="V166" s="1896"/>
      <c r="W166" s="1896"/>
      <c r="X166" s="1896"/>
      <c r="Y166" s="1896"/>
      <c r="Z166" s="1896"/>
      <c r="AA166" s="1896"/>
      <c r="AB166" s="1896"/>
      <c r="AC166" s="1896"/>
      <c r="AD166" s="1896"/>
      <c r="AE166" s="1896"/>
      <c r="AF166" s="1896"/>
      <c r="AG166" s="1896"/>
      <c r="AH166" s="1896"/>
    </row>
    <row r="167" spans="1:34" ht="15.75" customHeight="1">
      <c r="A167" s="1896"/>
      <c r="B167" s="1896"/>
      <c r="C167" s="1896"/>
      <c r="D167" s="1896"/>
      <c r="E167" s="1896"/>
      <c r="F167" s="1896"/>
      <c r="G167" s="1896"/>
      <c r="H167" s="1896"/>
      <c r="I167" s="1896"/>
      <c r="J167" s="1896"/>
      <c r="K167" s="1896"/>
      <c r="L167" s="1896"/>
      <c r="M167" s="1896"/>
      <c r="N167" s="1896"/>
      <c r="O167" s="1896"/>
      <c r="P167" s="1896"/>
      <c r="Q167" s="1896"/>
      <c r="R167" s="1896"/>
      <c r="S167" s="1896"/>
      <c r="T167" s="1896"/>
      <c r="U167" s="1896"/>
      <c r="V167" s="1896"/>
      <c r="W167" s="1896"/>
      <c r="X167" s="1896"/>
      <c r="Y167" s="1896"/>
      <c r="Z167" s="1896"/>
      <c r="AA167" s="1896"/>
      <c r="AB167" s="1896"/>
      <c r="AC167" s="1896"/>
      <c r="AD167" s="1896"/>
      <c r="AE167" s="1896"/>
      <c r="AF167" s="1896"/>
      <c r="AG167" s="1896"/>
      <c r="AH167" s="1896"/>
    </row>
    <row r="168" spans="1:34" ht="15.75" customHeight="1">
      <c r="A168" s="1896"/>
      <c r="B168" s="1896"/>
      <c r="C168" s="1896"/>
      <c r="D168" s="1896"/>
      <c r="E168" s="1896"/>
      <c r="F168" s="1896"/>
      <c r="G168" s="1896"/>
      <c r="H168" s="1896"/>
      <c r="I168" s="1896"/>
      <c r="J168" s="1896"/>
      <c r="K168" s="1896"/>
      <c r="L168" s="1896"/>
      <c r="M168" s="1896"/>
      <c r="N168" s="1896"/>
      <c r="O168" s="1896"/>
      <c r="P168" s="1896"/>
      <c r="Q168" s="1896"/>
      <c r="R168" s="1896"/>
      <c r="S168" s="1896"/>
      <c r="T168" s="1896"/>
      <c r="U168" s="1896"/>
      <c r="V168" s="1896"/>
      <c r="W168" s="1896"/>
      <c r="X168" s="1896"/>
      <c r="Y168" s="1896"/>
      <c r="Z168" s="1896"/>
      <c r="AA168" s="1896"/>
      <c r="AB168" s="1896"/>
      <c r="AC168" s="1896"/>
      <c r="AD168" s="1896"/>
      <c r="AE168" s="1896"/>
      <c r="AF168" s="1896"/>
      <c r="AG168" s="1896"/>
      <c r="AH168" s="1896"/>
    </row>
    <row r="169" spans="1:34" ht="15.75" customHeight="1">
      <c r="A169" s="1896"/>
      <c r="B169" s="1896"/>
      <c r="C169" s="1896"/>
      <c r="D169" s="1896"/>
      <c r="E169" s="1896"/>
      <c r="F169" s="1896"/>
      <c r="G169" s="1896"/>
      <c r="H169" s="1896"/>
      <c r="I169" s="1896"/>
      <c r="J169" s="1896"/>
      <c r="K169" s="1896"/>
      <c r="L169" s="1896"/>
      <c r="M169" s="1896"/>
      <c r="N169" s="1896"/>
      <c r="O169" s="1896"/>
      <c r="P169" s="1896"/>
      <c r="Q169" s="1896"/>
      <c r="R169" s="1896"/>
      <c r="S169" s="1896"/>
      <c r="T169" s="1896"/>
      <c r="U169" s="1896"/>
      <c r="V169" s="1896"/>
      <c r="W169" s="1896"/>
      <c r="X169" s="1896"/>
      <c r="Y169" s="1896"/>
      <c r="Z169" s="1896"/>
      <c r="AA169" s="1896"/>
      <c r="AB169" s="1896"/>
      <c r="AC169" s="1896"/>
      <c r="AD169" s="1896"/>
      <c r="AE169" s="1896"/>
      <c r="AF169" s="1896"/>
      <c r="AG169" s="1896"/>
      <c r="AH169" s="1896"/>
    </row>
    <row r="170" spans="1:34" ht="15.75" customHeight="1">
      <c r="A170" s="1896"/>
      <c r="B170" s="1896"/>
      <c r="C170" s="1896"/>
      <c r="D170" s="1896"/>
      <c r="E170" s="1896"/>
      <c r="F170" s="1896"/>
      <c r="G170" s="1896"/>
      <c r="H170" s="1896"/>
      <c r="I170" s="1896"/>
      <c r="J170" s="1896"/>
      <c r="K170" s="1896"/>
      <c r="L170" s="1896"/>
      <c r="M170" s="1896"/>
      <c r="N170" s="1896"/>
      <c r="O170" s="1896"/>
      <c r="P170" s="1896"/>
      <c r="Q170" s="1896"/>
      <c r="R170" s="1896"/>
      <c r="S170" s="1896"/>
      <c r="T170" s="1896"/>
      <c r="U170" s="1896"/>
      <c r="V170" s="1896"/>
      <c r="W170" s="1896"/>
      <c r="X170" s="1896"/>
      <c r="Y170" s="1896"/>
      <c r="Z170" s="1896"/>
      <c r="AA170" s="1896"/>
      <c r="AB170" s="1896"/>
      <c r="AC170" s="1896"/>
      <c r="AD170" s="1896"/>
      <c r="AE170" s="1896"/>
      <c r="AF170" s="1896"/>
      <c r="AG170" s="1896"/>
      <c r="AH170" s="1896"/>
    </row>
    <row r="171" spans="1:34" ht="15.75" customHeight="1">
      <c r="A171" s="1896"/>
      <c r="B171" s="1896"/>
      <c r="C171" s="1896"/>
      <c r="D171" s="1896"/>
      <c r="E171" s="1896"/>
      <c r="F171" s="1896"/>
      <c r="G171" s="1896"/>
      <c r="H171" s="1896"/>
      <c r="I171" s="1896"/>
      <c r="J171" s="1896"/>
      <c r="K171" s="1896"/>
      <c r="L171" s="1896"/>
      <c r="M171" s="1896"/>
      <c r="N171" s="1896"/>
      <c r="O171" s="1896"/>
      <c r="P171" s="1896"/>
      <c r="Q171" s="1896"/>
      <c r="R171" s="1896"/>
      <c r="S171" s="1896"/>
      <c r="T171" s="1896"/>
      <c r="U171" s="1896"/>
      <c r="V171" s="1896"/>
      <c r="W171" s="1896"/>
      <c r="X171" s="1896"/>
      <c r="Y171" s="1896"/>
      <c r="Z171" s="1896"/>
      <c r="AA171" s="1896"/>
      <c r="AB171" s="1896"/>
      <c r="AC171" s="1896"/>
      <c r="AD171" s="1896"/>
      <c r="AE171" s="1896"/>
      <c r="AF171" s="1896"/>
      <c r="AG171" s="1896"/>
      <c r="AH171" s="1896"/>
    </row>
    <row r="172" spans="1:34" ht="15.75" customHeight="1">
      <c r="A172" s="1896"/>
      <c r="B172" s="1896"/>
      <c r="C172" s="1896"/>
      <c r="D172" s="1896"/>
      <c r="E172" s="1896"/>
      <c r="F172" s="1896"/>
      <c r="G172" s="1896"/>
      <c r="H172" s="1896"/>
      <c r="I172" s="1896"/>
      <c r="J172" s="1896"/>
      <c r="K172" s="1896"/>
      <c r="L172" s="1896"/>
      <c r="M172" s="1896"/>
      <c r="N172" s="1896"/>
      <c r="O172" s="1896"/>
      <c r="P172" s="1896"/>
      <c r="Q172" s="1896"/>
      <c r="R172" s="1896"/>
      <c r="S172" s="1896"/>
      <c r="T172" s="1896"/>
      <c r="U172" s="1896"/>
      <c r="V172" s="1896"/>
      <c r="W172" s="1896"/>
      <c r="X172" s="1896"/>
      <c r="Y172" s="1896"/>
      <c r="Z172" s="1896"/>
      <c r="AA172" s="1896"/>
      <c r="AB172" s="1896"/>
      <c r="AC172" s="1896"/>
      <c r="AD172" s="1896"/>
      <c r="AE172" s="1896"/>
      <c r="AF172" s="1896"/>
      <c r="AG172" s="1896"/>
      <c r="AH172" s="1896"/>
    </row>
    <row r="173" spans="1:34" ht="15.75" customHeight="1">
      <c r="A173" s="1896"/>
      <c r="B173" s="1896"/>
      <c r="C173" s="1896"/>
      <c r="D173" s="1896"/>
      <c r="E173" s="1896"/>
      <c r="F173" s="1896"/>
      <c r="G173" s="1896"/>
      <c r="H173" s="1896"/>
      <c r="I173" s="1896"/>
      <c r="J173" s="1896"/>
      <c r="K173" s="1896"/>
      <c r="L173" s="1896"/>
      <c r="M173" s="1896"/>
      <c r="N173" s="1896"/>
      <c r="O173" s="1896"/>
      <c r="P173" s="1896"/>
      <c r="Q173" s="1896"/>
      <c r="R173" s="1896"/>
      <c r="S173" s="1896"/>
      <c r="T173" s="1896"/>
      <c r="U173" s="1896"/>
      <c r="V173" s="1896"/>
      <c r="W173" s="1896"/>
      <c r="X173" s="1896"/>
      <c r="Y173" s="1896"/>
      <c r="Z173" s="1896"/>
      <c r="AA173" s="1896"/>
      <c r="AB173" s="1896"/>
      <c r="AC173" s="1896"/>
      <c r="AD173" s="1896"/>
      <c r="AE173" s="1896"/>
      <c r="AF173" s="1896"/>
      <c r="AG173" s="1896"/>
      <c r="AH173" s="1896"/>
    </row>
    <row r="174" spans="1:34" ht="15.75" customHeight="1">
      <c r="A174" s="1896"/>
      <c r="B174" s="1896"/>
      <c r="C174" s="1896"/>
      <c r="D174" s="1896"/>
      <c r="E174" s="1896"/>
      <c r="F174" s="1896"/>
      <c r="G174" s="1896"/>
      <c r="H174" s="1896"/>
      <c r="I174" s="1896"/>
      <c r="J174" s="1896"/>
      <c r="K174" s="1896"/>
      <c r="L174" s="1896"/>
      <c r="M174" s="1896"/>
      <c r="N174" s="1896"/>
      <c r="O174" s="1896"/>
      <c r="P174" s="1896"/>
      <c r="Q174" s="1896"/>
      <c r="R174" s="1896"/>
      <c r="S174" s="1896"/>
      <c r="T174" s="1896"/>
      <c r="U174" s="1896"/>
      <c r="V174" s="1896"/>
      <c r="W174" s="1896"/>
      <c r="X174" s="1896"/>
      <c r="Y174" s="1896"/>
      <c r="Z174" s="1896"/>
      <c r="AA174" s="1896"/>
      <c r="AB174" s="1896"/>
      <c r="AC174" s="1896"/>
      <c r="AD174" s="1896"/>
      <c r="AE174" s="1896"/>
      <c r="AF174" s="1896"/>
      <c r="AG174" s="1896"/>
      <c r="AH174" s="1896"/>
    </row>
    <row r="175" spans="1:34" ht="15.75" customHeight="1">
      <c r="A175" s="1896"/>
      <c r="B175" s="1896"/>
      <c r="C175" s="1896"/>
      <c r="D175" s="1896"/>
      <c r="E175" s="1896"/>
      <c r="F175" s="1896"/>
      <c r="G175" s="1896"/>
      <c r="H175" s="1896"/>
      <c r="I175" s="1896"/>
      <c r="J175" s="1896"/>
      <c r="K175" s="1896"/>
      <c r="L175" s="1896"/>
      <c r="M175" s="1896"/>
      <c r="N175" s="1896"/>
      <c r="O175" s="1896"/>
      <c r="P175" s="1896"/>
      <c r="Q175" s="1896"/>
      <c r="R175" s="1896"/>
      <c r="S175" s="1896"/>
      <c r="T175" s="1896"/>
      <c r="U175" s="1896"/>
      <c r="V175" s="1896"/>
      <c r="W175" s="1896"/>
      <c r="X175" s="1896"/>
      <c r="Y175" s="1896"/>
      <c r="Z175" s="1896"/>
      <c r="AA175" s="1896"/>
      <c r="AB175" s="1896"/>
      <c r="AC175" s="1896"/>
      <c r="AD175" s="1896"/>
      <c r="AE175" s="1896"/>
      <c r="AF175" s="1896"/>
      <c r="AG175" s="1896"/>
      <c r="AH175" s="1896"/>
    </row>
    <row r="176" spans="1:34" ht="15.75" customHeight="1">
      <c r="A176" s="1896"/>
      <c r="B176" s="1896"/>
      <c r="C176" s="1896"/>
      <c r="D176" s="1896"/>
      <c r="E176" s="1896"/>
      <c r="F176" s="1896"/>
      <c r="G176" s="1896"/>
      <c r="H176" s="1896"/>
      <c r="I176" s="1896"/>
      <c r="J176" s="1896"/>
      <c r="K176" s="1896"/>
      <c r="L176" s="1896"/>
      <c r="M176" s="1896"/>
      <c r="N176" s="1896"/>
      <c r="O176" s="1896"/>
      <c r="P176" s="1896"/>
      <c r="Q176" s="1896"/>
      <c r="R176" s="1896"/>
      <c r="S176" s="1896"/>
      <c r="T176" s="1896"/>
      <c r="U176" s="1896"/>
      <c r="V176" s="1896"/>
      <c r="W176" s="1896"/>
      <c r="X176" s="1896"/>
      <c r="Y176" s="1896"/>
      <c r="Z176" s="1896"/>
      <c r="AA176" s="1896"/>
      <c r="AB176" s="1896"/>
      <c r="AC176" s="1896"/>
      <c r="AD176" s="1896"/>
      <c r="AE176" s="1896"/>
      <c r="AF176" s="1896"/>
      <c r="AG176" s="1896"/>
      <c r="AH176" s="1896"/>
    </row>
    <row r="177" spans="1:34" ht="15.75" customHeight="1">
      <c r="A177" s="1896"/>
      <c r="B177" s="1896"/>
      <c r="C177" s="1896"/>
      <c r="D177" s="1896"/>
      <c r="E177" s="1896"/>
      <c r="F177" s="1896"/>
      <c r="G177" s="1896"/>
      <c r="H177" s="1896"/>
      <c r="I177" s="1896"/>
      <c r="J177" s="1896"/>
      <c r="K177" s="1896"/>
      <c r="L177" s="1896"/>
      <c r="M177" s="1896"/>
      <c r="N177" s="1896"/>
      <c r="O177" s="1896"/>
      <c r="P177" s="1896"/>
      <c r="Q177" s="1896"/>
      <c r="R177" s="1896"/>
      <c r="S177" s="1896"/>
      <c r="T177" s="1896"/>
      <c r="U177" s="1896"/>
      <c r="V177" s="1896"/>
      <c r="W177" s="1896"/>
      <c r="X177" s="1896"/>
      <c r="Y177" s="1896"/>
      <c r="Z177" s="1896"/>
      <c r="AA177" s="1896"/>
      <c r="AB177" s="1896"/>
      <c r="AC177" s="1896"/>
      <c r="AD177" s="1896"/>
      <c r="AE177" s="1896"/>
      <c r="AF177" s="1896"/>
      <c r="AG177" s="1896"/>
      <c r="AH177" s="1896"/>
    </row>
    <row r="178" spans="1:34" ht="15.75" customHeight="1">
      <c r="A178" s="1896"/>
      <c r="B178" s="1896"/>
      <c r="C178" s="1896"/>
      <c r="D178" s="1896"/>
      <c r="E178" s="1896"/>
      <c r="F178" s="1896"/>
      <c r="G178" s="1896"/>
      <c r="H178" s="1896"/>
      <c r="I178" s="1896"/>
      <c r="J178" s="1896"/>
      <c r="K178" s="1896"/>
      <c r="L178" s="1896"/>
      <c r="M178" s="1896"/>
      <c r="N178" s="1896"/>
      <c r="O178" s="1896"/>
      <c r="P178" s="1896"/>
      <c r="Q178" s="1896"/>
      <c r="R178" s="1896"/>
      <c r="S178" s="1896"/>
      <c r="T178" s="1896"/>
      <c r="U178" s="1896"/>
      <c r="V178" s="1896"/>
      <c r="W178" s="1896"/>
      <c r="X178" s="1896"/>
      <c r="Y178" s="1896"/>
      <c r="Z178" s="1896"/>
      <c r="AA178" s="1896"/>
      <c r="AB178" s="1896"/>
      <c r="AC178" s="1896"/>
      <c r="AD178" s="1896"/>
      <c r="AE178" s="1896"/>
      <c r="AF178" s="1896"/>
      <c r="AG178" s="1896"/>
      <c r="AH178" s="1896"/>
    </row>
    <row r="179" spans="1:34" ht="15.75" customHeight="1">
      <c r="A179" s="1896"/>
      <c r="B179" s="1896"/>
      <c r="C179" s="1896"/>
      <c r="D179" s="1896"/>
      <c r="E179" s="1896"/>
      <c r="F179" s="1896"/>
      <c r="G179" s="1896"/>
      <c r="H179" s="1896"/>
      <c r="I179" s="1896"/>
      <c r="J179" s="1896"/>
      <c r="K179" s="1896"/>
      <c r="L179" s="1896"/>
      <c r="M179" s="1896"/>
      <c r="N179" s="1896"/>
      <c r="O179" s="1896"/>
      <c r="P179" s="1896"/>
      <c r="Q179" s="1896"/>
      <c r="R179" s="1896"/>
      <c r="S179" s="1896"/>
      <c r="T179" s="1896"/>
      <c r="U179" s="1896"/>
      <c r="V179" s="1896"/>
      <c r="W179" s="1896"/>
      <c r="X179" s="1896"/>
      <c r="Y179" s="1896"/>
      <c r="Z179" s="1896"/>
      <c r="AA179" s="1896"/>
      <c r="AB179" s="1896"/>
      <c r="AC179" s="1896"/>
      <c r="AD179" s="1896"/>
      <c r="AE179" s="1896"/>
      <c r="AF179" s="1896"/>
      <c r="AG179" s="1896"/>
      <c r="AH179" s="1896"/>
    </row>
    <row r="180" spans="1:34" ht="15.75" customHeight="1">
      <c r="A180" s="1896"/>
      <c r="B180" s="1896"/>
      <c r="C180" s="1896"/>
      <c r="D180" s="1896"/>
      <c r="E180" s="1896"/>
      <c r="F180" s="1896"/>
      <c r="G180" s="1896"/>
      <c r="H180" s="1896"/>
      <c r="I180" s="1896"/>
      <c r="J180" s="1896"/>
      <c r="K180" s="1896"/>
      <c r="L180" s="1896"/>
      <c r="M180" s="1896"/>
      <c r="N180" s="1896"/>
      <c r="O180" s="1896"/>
      <c r="P180" s="1896"/>
      <c r="Q180" s="1896"/>
      <c r="R180" s="1896"/>
      <c r="S180" s="1896"/>
      <c r="T180" s="1896"/>
      <c r="U180" s="1896"/>
      <c r="V180" s="1896"/>
      <c r="W180" s="1896"/>
      <c r="X180" s="1896"/>
      <c r="Y180" s="1896"/>
      <c r="Z180" s="1896"/>
      <c r="AA180" s="1896"/>
      <c r="AB180" s="1896"/>
      <c r="AC180" s="1896"/>
      <c r="AD180" s="1896"/>
      <c r="AE180" s="1896"/>
      <c r="AF180" s="1896"/>
      <c r="AG180" s="1896"/>
      <c r="AH180" s="1896"/>
    </row>
    <row r="181" spans="1:34" ht="15.75" customHeight="1">
      <c r="A181" s="1896"/>
      <c r="B181" s="1896"/>
      <c r="C181" s="1896"/>
      <c r="D181" s="1896"/>
      <c r="E181" s="1896"/>
      <c r="F181" s="1896"/>
      <c r="G181" s="1896"/>
      <c r="H181" s="1896"/>
      <c r="I181" s="1896"/>
      <c r="J181" s="1896"/>
      <c r="K181" s="1896"/>
      <c r="L181" s="1896"/>
      <c r="M181" s="1896"/>
      <c r="N181" s="1896"/>
      <c r="O181" s="1896"/>
      <c r="P181" s="1896"/>
      <c r="Q181" s="1896"/>
      <c r="R181" s="1896"/>
      <c r="S181" s="1896"/>
      <c r="T181" s="1896"/>
      <c r="U181" s="1896"/>
      <c r="V181" s="1896"/>
      <c r="W181" s="1896"/>
      <c r="X181" s="1896"/>
      <c r="Y181" s="1896"/>
      <c r="Z181" s="1896"/>
      <c r="AA181" s="1896"/>
      <c r="AB181" s="1896"/>
      <c r="AC181" s="1896"/>
      <c r="AD181" s="1896"/>
      <c r="AE181" s="1896"/>
      <c r="AF181" s="1896"/>
      <c r="AG181" s="1896"/>
      <c r="AH181" s="1896"/>
    </row>
    <row r="182" spans="1:34" ht="15.75" customHeight="1">
      <c r="A182" s="1896"/>
      <c r="B182" s="1896"/>
      <c r="C182" s="1896"/>
      <c r="D182" s="1896"/>
      <c r="E182" s="1896"/>
      <c r="F182" s="1896"/>
      <c r="G182" s="1896"/>
      <c r="H182" s="1896"/>
      <c r="I182" s="1896"/>
      <c r="J182" s="1896"/>
      <c r="K182" s="1896"/>
      <c r="L182" s="1896"/>
      <c r="M182" s="1896"/>
      <c r="N182" s="1896"/>
      <c r="O182" s="1896"/>
      <c r="P182" s="1896"/>
      <c r="Q182" s="1896"/>
      <c r="R182" s="1896"/>
      <c r="S182" s="1896"/>
      <c r="T182" s="1896"/>
      <c r="U182" s="1896"/>
      <c r="V182" s="1896"/>
      <c r="W182" s="1896"/>
      <c r="X182" s="1896"/>
      <c r="Y182" s="1896"/>
      <c r="Z182" s="1896"/>
      <c r="AA182" s="1896"/>
      <c r="AB182" s="1896"/>
      <c r="AC182" s="1896"/>
      <c r="AD182" s="1896"/>
      <c r="AE182" s="1896"/>
      <c r="AF182" s="1896"/>
      <c r="AG182" s="1896"/>
      <c r="AH182" s="1896"/>
    </row>
    <row r="183" spans="1:34" ht="15.75" customHeight="1">
      <c r="A183" s="1896"/>
      <c r="B183" s="1896"/>
      <c r="C183" s="1896"/>
      <c r="D183" s="1896"/>
      <c r="E183" s="1896"/>
      <c r="F183" s="1896"/>
      <c r="G183" s="1896"/>
      <c r="H183" s="1896"/>
      <c r="I183" s="1896"/>
      <c r="J183" s="1896"/>
      <c r="K183" s="1896"/>
      <c r="L183" s="1896"/>
      <c r="M183" s="1896"/>
      <c r="N183" s="1896"/>
      <c r="O183" s="1896"/>
      <c r="P183" s="1896"/>
      <c r="Q183" s="1896"/>
      <c r="R183" s="1896"/>
      <c r="S183" s="1896"/>
      <c r="T183" s="1896"/>
      <c r="U183" s="1896"/>
      <c r="V183" s="1896"/>
      <c r="W183" s="1896"/>
      <c r="X183" s="1896"/>
      <c r="Y183" s="1896"/>
      <c r="Z183" s="1896"/>
      <c r="AA183" s="1896"/>
      <c r="AB183" s="1896"/>
      <c r="AC183" s="1896"/>
      <c r="AD183" s="1896"/>
      <c r="AE183" s="1896"/>
      <c r="AF183" s="1896"/>
      <c r="AG183" s="1896"/>
      <c r="AH183" s="1896"/>
    </row>
    <row r="184" spans="1:34" ht="15.75" customHeight="1">
      <c r="A184" s="1896"/>
      <c r="B184" s="1896"/>
      <c r="C184" s="1896"/>
      <c r="D184" s="1896"/>
      <c r="E184" s="1896"/>
      <c r="F184" s="1896"/>
      <c r="G184" s="1896"/>
      <c r="H184" s="1896"/>
      <c r="I184" s="1896"/>
      <c r="J184" s="1896"/>
      <c r="K184" s="1896"/>
      <c r="L184" s="1896"/>
      <c r="M184" s="1896"/>
      <c r="N184" s="1896"/>
      <c r="O184" s="1896"/>
      <c r="P184" s="1896"/>
      <c r="Q184" s="1896"/>
      <c r="R184" s="1896"/>
      <c r="S184" s="1896"/>
      <c r="T184" s="1896"/>
      <c r="U184" s="1896"/>
      <c r="V184" s="1896"/>
      <c r="W184" s="1896"/>
      <c r="X184" s="1896"/>
      <c r="Y184" s="1896"/>
      <c r="Z184" s="1896"/>
      <c r="AA184" s="1896"/>
      <c r="AB184" s="1896"/>
      <c r="AC184" s="1896"/>
      <c r="AD184" s="1896"/>
      <c r="AE184" s="1896"/>
      <c r="AF184" s="1896"/>
      <c r="AG184" s="1896"/>
      <c r="AH184" s="1896"/>
    </row>
    <row r="185" spans="1:34" ht="15.75" customHeight="1">
      <c r="A185" s="1896"/>
      <c r="B185" s="1896"/>
      <c r="C185" s="1896"/>
      <c r="D185" s="1896"/>
      <c r="E185" s="1896"/>
      <c r="F185" s="1896"/>
      <c r="G185" s="1896"/>
      <c r="H185" s="1896"/>
      <c r="I185" s="1896"/>
      <c r="J185" s="1896"/>
      <c r="K185" s="1896"/>
      <c r="L185" s="1896"/>
      <c r="M185" s="1896"/>
      <c r="N185" s="1896"/>
      <c r="O185" s="1896"/>
      <c r="P185" s="1896"/>
      <c r="Q185" s="1896"/>
      <c r="R185" s="1896"/>
      <c r="S185" s="1896"/>
      <c r="T185" s="1896"/>
      <c r="U185" s="1896"/>
      <c r="V185" s="1896"/>
      <c r="W185" s="1896"/>
      <c r="X185" s="1896"/>
      <c r="Y185" s="1896"/>
      <c r="Z185" s="1896"/>
      <c r="AA185" s="1896"/>
      <c r="AB185" s="1896"/>
      <c r="AC185" s="1896"/>
      <c r="AD185" s="1896"/>
      <c r="AE185" s="1896"/>
      <c r="AF185" s="1896"/>
      <c r="AG185" s="1896"/>
      <c r="AH185" s="1896"/>
    </row>
    <row r="186" spans="1:34" ht="15.75" customHeight="1">
      <c r="A186" s="1896"/>
      <c r="B186" s="1896"/>
      <c r="C186" s="1896"/>
      <c r="D186" s="1896"/>
      <c r="E186" s="1896"/>
      <c r="F186" s="1896"/>
      <c r="G186" s="1896"/>
      <c r="H186" s="1896"/>
      <c r="I186" s="1896"/>
      <c r="J186" s="1896"/>
      <c r="K186" s="1896"/>
      <c r="L186" s="1896"/>
      <c r="M186" s="1896"/>
      <c r="N186" s="1896"/>
      <c r="O186" s="1896"/>
      <c r="P186" s="1896"/>
      <c r="Q186" s="1896"/>
      <c r="R186" s="1896"/>
      <c r="S186" s="1896"/>
      <c r="T186" s="1896"/>
      <c r="U186" s="1896"/>
      <c r="V186" s="1896"/>
      <c r="W186" s="1896"/>
      <c r="X186" s="1896"/>
      <c r="Y186" s="1896"/>
      <c r="Z186" s="1896"/>
      <c r="AA186" s="1896"/>
      <c r="AB186" s="1896"/>
      <c r="AC186" s="1896"/>
      <c r="AD186" s="1896"/>
      <c r="AE186" s="1896"/>
      <c r="AF186" s="1896"/>
      <c r="AG186" s="1896"/>
      <c r="AH186" s="1896"/>
    </row>
    <row r="187" spans="1:34" ht="15.75" customHeight="1">
      <c r="A187" s="1896"/>
      <c r="B187" s="1896"/>
      <c r="C187" s="1896"/>
      <c r="D187" s="1896"/>
      <c r="E187" s="1896"/>
      <c r="F187" s="1896"/>
      <c r="G187" s="1896"/>
      <c r="H187" s="1896"/>
      <c r="I187" s="1896"/>
      <c r="J187" s="1896"/>
      <c r="K187" s="1896"/>
      <c r="L187" s="1896"/>
      <c r="M187" s="1896"/>
      <c r="N187" s="1896"/>
      <c r="O187" s="1896"/>
      <c r="P187" s="1896"/>
      <c r="Q187" s="1896"/>
      <c r="R187" s="1896"/>
      <c r="S187" s="1896"/>
      <c r="T187" s="1896"/>
      <c r="U187" s="1896"/>
      <c r="V187" s="1896"/>
      <c r="W187" s="1896"/>
      <c r="X187" s="1896"/>
      <c r="Y187" s="1896"/>
      <c r="Z187" s="1896"/>
      <c r="AA187" s="1896"/>
      <c r="AB187" s="1896"/>
      <c r="AC187" s="1896"/>
      <c r="AD187" s="1896"/>
      <c r="AE187" s="1896"/>
      <c r="AF187" s="1896"/>
      <c r="AG187" s="1896"/>
      <c r="AH187" s="1896"/>
    </row>
    <row r="188" spans="1:34" ht="15.75" customHeight="1">
      <c r="A188" s="1896"/>
      <c r="B188" s="1896"/>
      <c r="C188" s="1896"/>
      <c r="D188" s="1896"/>
      <c r="E188" s="1896"/>
      <c r="F188" s="1896"/>
      <c r="G188" s="1896"/>
      <c r="H188" s="1896"/>
      <c r="I188" s="1896"/>
      <c r="J188" s="1896"/>
      <c r="K188" s="1896"/>
      <c r="L188" s="1896"/>
      <c r="M188" s="1896"/>
      <c r="N188" s="1896"/>
      <c r="O188" s="1896"/>
      <c r="P188" s="1896"/>
      <c r="Q188" s="1896"/>
      <c r="R188" s="1896"/>
      <c r="S188" s="1896"/>
      <c r="T188" s="1896"/>
      <c r="U188" s="1896"/>
      <c r="V188" s="1896"/>
      <c r="W188" s="1896"/>
      <c r="X188" s="1896"/>
      <c r="Y188" s="1896"/>
      <c r="Z188" s="1896"/>
      <c r="AA188" s="1896"/>
      <c r="AB188" s="1896"/>
      <c r="AC188" s="1896"/>
      <c r="AD188" s="1896"/>
      <c r="AE188" s="1896"/>
      <c r="AF188" s="1896"/>
      <c r="AG188" s="1896"/>
      <c r="AH188" s="1896"/>
    </row>
    <row r="189" spans="1:34" ht="15.75" customHeight="1">
      <c r="A189" s="1896"/>
      <c r="B189" s="1896"/>
      <c r="C189" s="1896"/>
      <c r="D189" s="1896"/>
      <c r="E189" s="1896"/>
      <c r="F189" s="1896"/>
      <c r="G189" s="1896"/>
      <c r="H189" s="1896"/>
      <c r="I189" s="1896"/>
      <c r="J189" s="1896"/>
      <c r="K189" s="1896"/>
      <c r="L189" s="1896"/>
      <c r="M189" s="1896"/>
      <c r="N189" s="1896"/>
      <c r="O189" s="1896"/>
      <c r="P189" s="1896"/>
      <c r="Q189" s="1896"/>
      <c r="R189" s="1896"/>
      <c r="S189" s="1896"/>
      <c r="T189" s="1896"/>
      <c r="U189" s="1896"/>
      <c r="V189" s="1896"/>
      <c r="W189" s="1896"/>
      <c r="X189" s="1896"/>
      <c r="Y189" s="1896"/>
      <c r="Z189" s="1896"/>
      <c r="AA189" s="1896"/>
      <c r="AB189" s="1896"/>
      <c r="AC189" s="1896"/>
      <c r="AD189" s="1896"/>
      <c r="AE189" s="1896"/>
      <c r="AF189" s="1896"/>
      <c r="AG189" s="1896"/>
      <c r="AH189" s="1896"/>
    </row>
    <row r="190" spans="1:34" ht="15.75" customHeight="1">
      <c r="A190" s="1896"/>
      <c r="B190" s="1896"/>
      <c r="C190" s="1896"/>
      <c r="D190" s="1896"/>
      <c r="E190" s="1896"/>
      <c r="F190" s="1896"/>
      <c r="G190" s="1896"/>
      <c r="H190" s="1896"/>
      <c r="I190" s="1896"/>
      <c r="J190" s="1896"/>
      <c r="K190" s="1896"/>
      <c r="L190" s="1896"/>
      <c r="M190" s="1896"/>
      <c r="N190" s="1896"/>
      <c r="O190" s="1896"/>
      <c r="P190" s="1896"/>
      <c r="Q190" s="1896"/>
      <c r="R190" s="1896"/>
      <c r="S190" s="1896"/>
      <c r="T190" s="1896"/>
      <c r="U190" s="1896"/>
      <c r="V190" s="1896"/>
      <c r="W190" s="1896"/>
      <c r="X190" s="1896"/>
      <c r="Y190" s="1896"/>
      <c r="Z190" s="1896"/>
      <c r="AA190" s="1896"/>
      <c r="AB190" s="1896"/>
      <c r="AC190" s="1896"/>
      <c r="AD190" s="1896"/>
      <c r="AE190" s="1896"/>
      <c r="AF190" s="1896"/>
      <c r="AG190" s="1896"/>
      <c r="AH190" s="1896"/>
    </row>
    <row r="191" spans="1:34" ht="15.75" customHeight="1">
      <c r="A191" s="1896"/>
      <c r="B191" s="1896"/>
      <c r="C191" s="1896"/>
      <c r="D191" s="1896"/>
      <c r="E191" s="1896"/>
      <c r="F191" s="1896"/>
      <c r="G191" s="1896"/>
      <c r="H191" s="1896"/>
      <c r="I191" s="1896"/>
      <c r="J191" s="1896"/>
      <c r="K191" s="1896"/>
      <c r="L191" s="1896"/>
      <c r="M191" s="1896"/>
      <c r="N191" s="1896"/>
      <c r="O191" s="1896"/>
      <c r="P191" s="1896"/>
      <c r="Q191" s="1896"/>
      <c r="R191" s="1896"/>
      <c r="S191" s="1896"/>
      <c r="T191" s="1896"/>
      <c r="U191" s="1896"/>
      <c r="V191" s="1896"/>
      <c r="W191" s="1896"/>
      <c r="X191" s="1896"/>
      <c r="Y191" s="1896"/>
      <c r="Z191" s="1896"/>
      <c r="AA191" s="1896"/>
      <c r="AB191" s="1896"/>
      <c r="AC191" s="1896"/>
      <c r="AD191" s="1896"/>
      <c r="AE191" s="1896"/>
      <c r="AF191" s="1896"/>
      <c r="AG191" s="1896"/>
      <c r="AH191" s="1896"/>
    </row>
    <row r="192" spans="1:34" ht="15.75" customHeight="1">
      <c r="A192" s="1896"/>
      <c r="B192" s="1896"/>
      <c r="C192" s="1896"/>
      <c r="D192" s="1896"/>
      <c r="E192" s="1896"/>
      <c r="F192" s="1896"/>
      <c r="G192" s="1896"/>
      <c r="H192" s="1896"/>
      <c r="I192" s="1896"/>
      <c r="J192" s="1896"/>
      <c r="K192" s="1896"/>
      <c r="L192" s="1896"/>
      <c r="M192" s="1896"/>
      <c r="N192" s="1896"/>
      <c r="O192" s="1896"/>
      <c r="P192" s="1896"/>
      <c r="Q192" s="1896"/>
      <c r="R192" s="1896"/>
      <c r="S192" s="1896"/>
      <c r="T192" s="1896"/>
      <c r="U192" s="1896"/>
      <c r="V192" s="1896"/>
      <c r="W192" s="1896"/>
      <c r="X192" s="1896"/>
      <c r="Y192" s="1896"/>
      <c r="Z192" s="1896"/>
      <c r="AA192" s="1896"/>
      <c r="AB192" s="1896"/>
      <c r="AC192" s="1896"/>
      <c r="AD192" s="1896"/>
      <c r="AE192" s="1896"/>
      <c r="AF192" s="1896"/>
      <c r="AG192" s="1896"/>
      <c r="AH192" s="1896"/>
    </row>
    <row r="193" spans="1:34" ht="15.75" customHeight="1">
      <c r="A193" s="1896"/>
      <c r="B193" s="1896"/>
      <c r="C193" s="1896"/>
      <c r="D193" s="1896"/>
      <c r="E193" s="1896"/>
      <c r="F193" s="1896"/>
      <c r="G193" s="1896"/>
      <c r="H193" s="1896"/>
      <c r="I193" s="1896"/>
      <c r="J193" s="1896"/>
      <c r="K193" s="1896"/>
      <c r="L193" s="1896"/>
      <c r="M193" s="1896"/>
      <c r="N193" s="1896"/>
      <c r="O193" s="1896"/>
      <c r="P193" s="1896"/>
      <c r="Q193" s="1896"/>
      <c r="R193" s="1896"/>
      <c r="S193" s="1896"/>
      <c r="T193" s="1896"/>
      <c r="U193" s="1896"/>
      <c r="V193" s="1896"/>
      <c r="W193" s="1896"/>
      <c r="X193" s="1896"/>
      <c r="Y193" s="1896"/>
      <c r="Z193" s="1896"/>
      <c r="AA193" s="1896"/>
      <c r="AB193" s="1896"/>
      <c r="AC193" s="1896"/>
      <c r="AD193" s="1896"/>
      <c r="AE193" s="1896"/>
      <c r="AF193" s="1896"/>
      <c r="AG193" s="1896"/>
      <c r="AH193" s="1896"/>
    </row>
    <row r="194" spans="1:34" ht="15.75" customHeight="1">
      <c r="A194" s="1896"/>
      <c r="B194" s="1896"/>
      <c r="C194" s="1896"/>
      <c r="D194" s="1896"/>
      <c r="E194" s="1896"/>
      <c r="F194" s="1896"/>
      <c r="G194" s="1896"/>
      <c r="H194" s="1896"/>
      <c r="I194" s="1896"/>
      <c r="J194" s="1896"/>
      <c r="K194" s="1896"/>
      <c r="L194" s="1896"/>
      <c r="M194" s="1896"/>
      <c r="N194" s="1896"/>
      <c r="O194" s="1896"/>
      <c r="P194" s="1896"/>
      <c r="Q194" s="1896"/>
      <c r="R194" s="1896"/>
      <c r="S194" s="1896"/>
      <c r="T194" s="1896"/>
      <c r="U194" s="1896"/>
      <c r="V194" s="1896"/>
      <c r="W194" s="1896"/>
      <c r="X194" s="1896"/>
      <c r="Y194" s="1896"/>
      <c r="Z194" s="1896"/>
      <c r="AA194" s="1896"/>
      <c r="AB194" s="1896"/>
      <c r="AC194" s="1896"/>
      <c r="AD194" s="1896"/>
      <c r="AE194" s="1896"/>
      <c r="AF194" s="1896"/>
      <c r="AG194" s="1896"/>
      <c r="AH194" s="1896"/>
    </row>
    <row r="195" spans="1:34" ht="15.75" customHeight="1">
      <c r="A195" s="1896"/>
      <c r="B195" s="1896"/>
      <c r="C195" s="1896"/>
      <c r="D195" s="1896"/>
      <c r="E195" s="1896"/>
      <c r="F195" s="1896"/>
      <c r="G195" s="1896"/>
      <c r="H195" s="1896"/>
      <c r="I195" s="1896"/>
      <c r="J195" s="1896"/>
      <c r="K195" s="1896"/>
      <c r="L195" s="1896"/>
      <c r="M195" s="1896"/>
      <c r="N195" s="1896"/>
      <c r="O195" s="1896"/>
      <c r="P195" s="1896"/>
      <c r="Q195" s="1896"/>
      <c r="R195" s="1896"/>
      <c r="S195" s="1896"/>
      <c r="T195" s="1896"/>
      <c r="U195" s="1896"/>
      <c r="V195" s="1896"/>
      <c r="W195" s="1896"/>
      <c r="X195" s="1896"/>
      <c r="Y195" s="1896"/>
      <c r="Z195" s="1896"/>
      <c r="AA195" s="1896"/>
      <c r="AB195" s="1896"/>
      <c r="AC195" s="1896"/>
      <c r="AD195" s="1896"/>
      <c r="AE195" s="1896"/>
      <c r="AF195" s="1896"/>
      <c r="AG195" s="1896"/>
      <c r="AH195" s="1896"/>
    </row>
    <row r="196" spans="1:34" ht="15.75" customHeight="1">
      <c r="A196" s="1896"/>
      <c r="B196" s="1896"/>
      <c r="C196" s="1896"/>
      <c r="D196" s="1896"/>
      <c r="E196" s="1896"/>
      <c r="F196" s="1896"/>
      <c r="G196" s="1896"/>
      <c r="H196" s="1896"/>
      <c r="I196" s="1896"/>
      <c r="J196" s="1896"/>
      <c r="K196" s="1896"/>
      <c r="L196" s="1896"/>
      <c r="M196" s="1896"/>
      <c r="N196" s="1896"/>
      <c r="O196" s="1896"/>
      <c r="P196" s="1896"/>
      <c r="Q196" s="1896"/>
      <c r="R196" s="1896"/>
      <c r="S196" s="1896"/>
      <c r="T196" s="1896"/>
      <c r="U196" s="1896"/>
      <c r="V196" s="1896"/>
      <c r="W196" s="1896"/>
      <c r="X196" s="1896"/>
      <c r="Y196" s="1896"/>
      <c r="Z196" s="1896"/>
      <c r="AA196" s="1896"/>
      <c r="AB196" s="1896"/>
      <c r="AC196" s="1896"/>
      <c r="AD196" s="1896"/>
      <c r="AE196" s="1896"/>
      <c r="AF196" s="1896"/>
      <c r="AG196" s="1896"/>
      <c r="AH196" s="1896"/>
    </row>
    <row r="197" spans="1:34" ht="15.75" customHeight="1">
      <c r="A197" s="1896"/>
      <c r="B197" s="1896"/>
      <c r="C197" s="1896"/>
      <c r="D197" s="1896"/>
      <c r="E197" s="1896"/>
      <c r="F197" s="1896"/>
      <c r="G197" s="1896"/>
      <c r="H197" s="1896"/>
      <c r="I197" s="1896"/>
      <c r="J197" s="1896"/>
      <c r="K197" s="1896"/>
      <c r="L197" s="1896"/>
      <c r="M197" s="1896"/>
      <c r="N197" s="1896"/>
      <c r="O197" s="1896"/>
      <c r="P197" s="1896"/>
      <c r="Q197" s="1896"/>
      <c r="R197" s="1896"/>
      <c r="S197" s="1896"/>
      <c r="T197" s="1896"/>
      <c r="U197" s="1896"/>
      <c r="V197" s="1896"/>
      <c r="W197" s="1896"/>
      <c r="X197" s="1896"/>
      <c r="Y197" s="1896"/>
      <c r="Z197" s="1896"/>
      <c r="AA197" s="1896"/>
      <c r="AB197" s="1896"/>
      <c r="AC197" s="1896"/>
      <c r="AD197" s="1896"/>
      <c r="AE197" s="1896"/>
      <c r="AF197" s="1896"/>
      <c r="AG197" s="1896"/>
      <c r="AH197" s="1896"/>
    </row>
    <row r="198" spans="1:34" ht="15.75" customHeight="1">
      <c r="A198" s="1896"/>
      <c r="B198" s="1896"/>
      <c r="C198" s="1896"/>
      <c r="D198" s="1896"/>
      <c r="E198" s="1896"/>
      <c r="F198" s="1896"/>
      <c r="G198" s="1896"/>
      <c r="H198" s="1896"/>
      <c r="I198" s="1896"/>
      <c r="J198" s="1896"/>
      <c r="K198" s="1896"/>
      <c r="L198" s="1896"/>
      <c r="M198" s="1896"/>
      <c r="N198" s="1896"/>
      <c r="O198" s="1896"/>
      <c r="P198" s="1896"/>
      <c r="Q198" s="1896"/>
      <c r="R198" s="1896"/>
      <c r="S198" s="1896"/>
      <c r="T198" s="1896"/>
      <c r="U198" s="1896"/>
      <c r="V198" s="1896"/>
      <c r="W198" s="1896"/>
      <c r="X198" s="1896"/>
      <c r="Y198" s="1896"/>
      <c r="Z198" s="1896"/>
      <c r="AA198" s="1896"/>
      <c r="AB198" s="1896"/>
      <c r="AC198" s="1896"/>
      <c r="AD198" s="1896"/>
      <c r="AE198" s="1896"/>
      <c r="AF198" s="1896"/>
      <c r="AG198" s="1896"/>
      <c r="AH198" s="1896"/>
    </row>
    <row r="199" spans="1:34" ht="15.75" customHeight="1">
      <c r="A199" s="1896"/>
      <c r="B199" s="1896"/>
      <c r="C199" s="1896"/>
      <c r="D199" s="1896"/>
      <c r="E199" s="1896"/>
      <c r="F199" s="1896"/>
      <c r="G199" s="1896"/>
      <c r="H199" s="1896"/>
      <c r="I199" s="1896"/>
      <c r="J199" s="1896"/>
      <c r="K199" s="1896"/>
      <c r="L199" s="1896"/>
      <c r="M199" s="1896"/>
      <c r="N199" s="1896"/>
      <c r="O199" s="1896"/>
      <c r="P199" s="1896"/>
      <c r="Q199" s="1896"/>
      <c r="R199" s="1896"/>
      <c r="S199" s="1896"/>
      <c r="T199" s="1896"/>
      <c r="U199" s="1896"/>
      <c r="V199" s="1896"/>
      <c r="W199" s="1896"/>
      <c r="X199" s="1896"/>
      <c r="Y199" s="1896"/>
      <c r="Z199" s="1896"/>
      <c r="AA199" s="1896"/>
      <c r="AB199" s="1896"/>
      <c r="AC199" s="1896"/>
      <c r="AD199" s="1896"/>
      <c r="AE199" s="1896"/>
      <c r="AF199" s="1896"/>
      <c r="AG199" s="1896"/>
      <c r="AH199" s="1896"/>
    </row>
    <row r="200" spans="1:34" ht="15.75" customHeight="1">
      <c r="A200" s="1896"/>
      <c r="B200" s="1896"/>
      <c r="C200" s="1896"/>
      <c r="D200" s="1896"/>
      <c r="E200" s="1896"/>
      <c r="F200" s="1896"/>
      <c r="G200" s="1896"/>
      <c r="H200" s="1896"/>
      <c r="I200" s="1896"/>
      <c r="J200" s="1896"/>
      <c r="K200" s="1896"/>
      <c r="L200" s="1896"/>
      <c r="M200" s="1896"/>
      <c r="N200" s="1896"/>
      <c r="O200" s="1896"/>
      <c r="P200" s="1896"/>
      <c r="Q200" s="1896"/>
      <c r="R200" s="1896"/>
      <c r="S200" s="1896"/>
      <c r="T200" s="1896"/>
      <c r="U200" s="1896"/>
      <c r="V200" s="1896"/>
      <c r="W200" s="1896"/>
      <c r="X200" s="1896"/>
      <c r="Y200" s="1896"/>
      <c r="Z200" s="1896"/>
      <c r="AA200" s="1896"/>
      <c r="AB200" s="1896"/>
      <c r="AC200" s="1896"/>
      <c r="AD200" s="1896"/>
      <c r="AE200" s="1896"/>
      <c r="AF200" s="1896"/>
      <c r="AG200" s="1896"/>
      <c r="AH200" s="1896"/>
    </row>
    <row r="201" spans="1:34" ht="15.75" customHeight="1">
      <c r="A201" s="1896"/>
      <c r="B201" s="1896"/>
      <c r="C201" s="1896"/>
      <c r="D201" s="1896"/>
      <c r="E201" s="1896"/>
      <c r="F201" s="1896"/>
      <c r="G201" s="1896"/>
      <c r="H201" s="1896"/>
      <c r="I201" s="1896"/>
      <c r="J201" s="1896"/>
      <c r="K201" s="1896"/>
      <c r="L201" s="1896"/>
      <c r="M201" s="1896"/>
      <c r="N201" s="1896"/>
      <c r="O201" s="1896"/>
      <c r="P201" s="1896"/>
      <c r="Q201" s="1896"/>
      <c r="R201" s="1896"/>
      <c r="S201" s="1896"/>
      <c r="T201" s="1896"/>
      <c r="U201" s="1896"/>
      <c r="V201" s="1896"/>
      <c r="W201" s="1896"/>
      <c r="X201" s="1896"/>
      <c r="Y201" s="1896"/>
      <c r="Z201" s="1896"/>
      <c r="AA201" s="1896"/>
      <c r="AB201" s="1896"/>
      <c r="AC201" s="1896"/>
      <c r="AD201" s="1896"/>
      <c r="AE201" s="1896"/>
      <c r="AF201" s="1896"/>
      <c r="AG201" s="1896"/>
      <c r="AH201" s="1896"/>
    </row>
    <row r="202" spans="1:34" ht="15.75" customHeight="1">
      <c r="A202" s="1896"/>
      <c r="B202" s="1896"/>
      <c r="C202" s="1896"/>
      <c r="D202" s="1896"/>
      <c r="E202" s="1896"/>
      <c r="F202" s="1896"/>
      <c r="G202" s="1896"/>
      <c r="H202" s="1896"/>
      <c r="I202" s="1896"/>
      <c r="J202" s="1896"/>
      <c r="K202" s="1896"/>
      <c r="L202" s="1896"/>
      <c r="M202" s="1896"/>
      <c r="N202" s="1896"/>
      <c r="O202" s="1896"/>
      <c r="P202" s="1896"/>
      <c r="Q202" s="1896"/>
      <c r="R202" s="1896"/>
      <c r="S202" s="1896"/>
      <c r="T202" s="1896"/>
      <c r="U202" s="1896"/>
      <c r="V202" s="1896"/>
      <c r="W202" s="1896"/>
      <c r="X202" s="1896"/>
      <c r="Y202" s="1896"/>
      <c r="Z202" s="1896"/>
      <c r="AA202" s="1896"/>
      <c r="AB202" s="1896"/>
      <c r="AC202" s="1896"/>
      <c r="AD202" s="1896"/>
      <c r="AE202" s="1896"/>
      <c r="AF202" s="1896"/>
      <c r="AG202" s="1896"/>
      <c r="AH202" s="1896"/>
    </row>
    <row r="203" spans="1:34" ht="15.75" customHeight="1">
      <c r="A203" s="1896"/>
      <c r="B203" s="1896"/>
      <c r="C203" s="1896"/>
      <c r="D203" s="1896"/>
      <c r="E203" s="1896"/>
      <c r="F203" s="1896"/>
      <c r="G203" s="1896"/>
      <c r="H203" s="1896"/>
      <c r="I203" s="1896"/>
      <c r="J203" s="1896"/>
      <c r="K203" s="1896"/>
      <c r="L203" s="1896"/>
      <c r="M203" s="1896"/>
      <c r="N203" s="1896"/>
      <c r="O203" s="1896"/>
      <c r="P203" s="1896"/>
      <c r="Q203" s="1896"/>
      <c r="R203" s="1896"/>
      <c r="S203" s="1896"/>
      <c r="T203" s="1896"/>
      <c r="U203" s="1896"/>
      <c r="V203" s="1896"/>
      <c r="W203" s="1896"/>
      <c r="X203" s="1896"/>
      <c r="Y203" s="1896"/>
      <c r="Z203" s="1896"/>
      <c r="AA203" s="1896"/>
      <c r="AB203" s="1896"/>
      <c r="AC203" s="1896"/>
      <c r="AD203" s="1896"/>
      <c r="AE203" s="1896"/>
      <c r="AF203" s="1896"/>
      <c r="AG203" s="1896"/>
      <c r="AH203" s="1896"/>
    </row>
    <row r="204" spans="1:34" ht="15.75" customHeight="1">
      <c r="A204" s="1896"/>
      <c r="B204" s="1896"/>
      <c r="C204" s="1896"/>
      <c r="D204" s="1896"/>
      <c r="E204" s="1896"/>
      <c r="F204" s="1896"/>
      <c r="G204" s="1896"/>
      <c r="H204" s="1896"/>
      <c r="I204" s="1896"/>
      <c r="J204" s="1896"/>
      <c r="K204" s="1896"/>
      <c r="L204" s="1896"/>
      <c r="M204" s="1896"/>
      <c r="N204" s="1896"/>
      <c r="O204" s="1896"/>
      <c r="P204" s="1896"/>
      <c r="Q204" s="1896"/>
      <c r="R204" s="1896"/>
      <c r="S204" s="1896"/>
      <c r="T204" s="1896"/>
      <c r="U204" s="1896"/>
      <c r="V204" s="1896"/>
      <c r="W204" s="1896"/>
      <c r="X204" s="1896"/>
      <c r="Y204" s="1896"/>
      <c r="Z204" s="1896"/>
      <c r="AA204" s="1896"/>
      <c r="AB204" s="1896"/>
      <c r="AC204" s="1896"/>
      <c r="AD204" s="1896"/>
      <c r="AE204" s="1896"/>
      <c r="AF204" s="1896"/>
      <c r="AG204" s="1896"/>
      <c r="AH204" s="1896"/>
    </row>
    <row r="205" spans="1:34" ht="15.75" customHeight="1">
      <c r="A205" s="1896"/>
      <c r="B205" s="1896"/>
      <c r="C205" s="1896"/>
      <c r="D205" s="1896"/>
      <c r="E205" s="1896"/>
      <c r="F205" s="1896"/>
      <c r="G205" s="1896"/>
      <c r="H205" s="1896"/>
      <c r="I205" s="1896"/>
      <c r="J205" s="1896"/>
      <c r="K205" s="1896"/>
      <c r="L205" s="1896"/>
      <c r="M205" s="1896"/>
      <c r="N205" s="1896"/>
      <c r="O205" s="1896"/>
      <c r="P205" s="1896"/>
      <c r="Q205" s="1896"/>
      <c r="R205" s="1896"/>
      <c r="S205" s="1896"/>
      <c r="T205" s="1896"/>
      <c r="U205" s="1896"/>
      <c r="V205" s="1896"/>
      <c r="W205" s="1896"/>
      <c r="X205" s="1896"/>
      <c r="Y205" s="1896"/>
      <c r="Z205" s="1896"/>
      <c r="AA205" s="1896"/>
      <c r="AB205" s="1896"/>
      <c r="AC205" s="1896"/>
      <c r="AD205" s="1896"/>
      <c r="AE205" s="1896"/>
      <c r="AF205" s="1896"/>
      <c r="AG205" s="1896"/>
      <c r="AH205" s="1896"/>
    </row>
    <row r="206" spans="1:34" ht="15.75" customHeight="1">
      <c r="A206" s="1896"/>
      <c r="B206" s="1896"/>
      <c r="C206" s="1896"/>
      <c r="D206" s="1896"/>
      <c r="E206" s="1896"/>
      <c r="F206" s="1896"/>
      <c r="G206" s="1896"/>
      <c r="H206" s="1896"/>
      <c r="I206" s="1896"/>
      <c r="J206" s="1896"/>
      <c r="K206" s="1896"/>
      <c r="L206" s="1896"/>
      <c r="M206" s="1896"/>
      <c r="N206" s="1896"/>
      <c r="O206" s="1896"/>
      <c r="P206" s="1896"/>
      <c r="Q206" s="1896"/>
      <c r="R206" s="1896"/>
      <c r="S206" s="1896"/>
      <c r="T206" s="1896"/>
      <c r="U206" s="1896"/>
      <c r="V206" s="1896"/>
      <c r="W206" s="1896"/>
      <c r="X206" s="1896"/>
      <c r="Y206" s="1896"/>
      <c r="Z206" s="1896"/>
      <c r="AA206" s="1896"/>
      <c r="AB206" s="1896"/>
      <c r="AC206" s="1896"/>
      <c r="AD206" s="1896"/>
      <c r="AE206" s="1896"/>
      <c r="AF206" s="1896"/>
      <c r="AG206" s="1896"/>
      <c r="AH206" s="1896"/>
    </row>
    <row r="207" spans="1:34" ht="15.75" customHeight="1">
      <c r="A207" s="1896"/>
      <c r="B207" s="1896"/>
      <c r="C207" s="1896"/>
      <c r="D207" s="1896"/>
      <c r="E207" s="1896"/>
      <c r="F207" s="1896"/>
      <c r="G207" s="1896"/>
      <c r="H207" s="1896"/>
      <c r="I207" s="1896"/>
      <c r="J207" s="1896"/>
      <c r="K207" s="1896"/>
      <c r="L207" s="1896"/>
      <c r="M207" s="1896"/>
      <c r="N207" s="1896"/>
      <c r="O207" s="1896"/>
      <c r="P207" s="1896"/>
      <c r="Q207" s="1896"/>
      <c r="R207" s="1896"/>
      <c r="S207" s="1896"/>
      <c r="T207" s="1896"/>
      <c r="U207" s="1896"/>
      <c r="V207" s="1896"/>
      <c r="W207" s="1896"/>
      <c r="X207" s="1896"/>
      <c r="Y207" s="1896"/>
      <c r="Z207" s="1896"/>
      <c r="AA207" s="1896"/>
      <c r="AB207" s="1896"/>
      <c r="AC207" s="1896"/>
      <c r="AD207" s="1896"/>
      <c r="AE207" s="1896"/>
      <c r="AF207" s="1896"/>
      <c r="AG207" s="1896"/>
      <c r="AH207" s="1896"/>
    </row>
    <row r="208" spans="1:34" ht="15.75" customHeight="1">
      <c r="A208" s="1896"/>
      <c r="B208" s="1896"/>
      <c r="C208" s="1896"/>
      <c r="D208" s="1896"/>
      <c r="E208" s="1896"/>
      <c r="F208" s="1896"/>
      <c r="G208" s="1896"/>
      <c r="H208" s="1896"/>
      <c r="I208" s="1896"/>
      <c r="J208" s="1896"/>
      <c r="K208" s="1896"/>
      <c r="L208" s="1896"/>
      <c r="M208" s="1896"/>
      <c r="N208" s="1896"/>
      <c r="O208" s="1896"/>
      <c r="P208" s="1896"/>
      <c r="Q208" s="1896"/>
      <c r="R208" s="1896"/>
      <c r="S208" s="1896"/>
      <c r="T208" s="1896"/>
      <c r="U208" s="1896"/>
      <c r="V208" s="1896"/>
      <c r="W208" s="1896"/>
      <c r="X208" s="1896"/>
      <c r="Y208" s="1896"/>
      <c r="Z208" s="1896"/>
      <c r="AA208" s="1896"/>
      <c r="AB208" s="1896"/>
      <c r="AC208" s="1896"/>
      <c r="AD208" s="1896"/>
      <c r="AE208" s="1896"/>
      <c r="AF208" s="1896"/>
      <c r="AG208" s="1896"/>
      <c r="AH208" s="1896"/>
    </row>
    <row r="209" spans="1:34" ht="15.75" customHeight="1">
      <c r="A209" s="1896"/>
      <c r="B209" s="1896"/>
      <c r="C209" s="1896"/>
      <c r="D209" s="1896"/>
      <c r="E209" s="1896"/>
      <c r="F209" s="1896"/>
      <c r="G209" s="1896"/>
      <c r="H209" s="1896"/>
      <c r="I209" s="1896"/>
      <c r="J209" s="1896"/>
      <c r="K209" s="1896"/>
      <c r="L209" s="1896"/>
      <c r="M209" s="1896"/>
      <c r="N209" s="1896"/>
      <c r="O209" s="1896"/>
      <c r="P209" s="1896"/>
      <c r="Q209" s="1896"/>
      <c r="R209" s="1896"/>
      <c r="S209" s="1896"/>
      <c r="T209" s="1896"/>
      <c r="U209" s="1896"/>
      <c r="V209" s="1896"/>
      <c r="W209" s="1896"/>
      <c r="X209" s="1896"/>
      <c r="Y209" s="1896"/>
      <c r="Z209" s="1896"/>
      <c r="AA209" s="1896"/>
      <c r="AB209" s="1896"/>
      <c r="AC209" s="1896"/>
      <c r="AD209" s="1896"/>
      <c r="AE209" s="1896"/>
      <c r="AF209" s="1896"/>
      <c r="AG209" s="1896"/>
      <c r="AH209" s="1896"/>
    </row>
    <row r="210" spans="1:34" ht="15.75" customHeight="1">
      <c r="A210" s="1896"/>
      <c r="B210" s="1896"/>
      <c r="C210" s="1896"/>
      <c r="D210" s="1896"/>
      <c r="E210" s="1896"/>
      <c r="F210" s="1896"/>
      <c r="G210" s="1896"/>
      <c r="H210" s="1896"/>
      <c r="I210" s="1896"/>
      <c r="J210" s="1896"/>
      <c r="K210" s="1896"/>
      <c r="L210" s="1896"/>
      <c r="M210" s="1896"/>
      <c r="N210" s="1896"/>
      <c r="O210" s="1896"/>
      <c r="P210" s="1896"/>
      <c r="Q210" s="1896"/>
      <c r="R210" s="1896"/>
      <c r="S210" s="1896"/>
      <c r="T210" s="1896"/>
      <c r="U210" s="1896"/>
      <c r="V210" s="1896"/>
      <c r="W210" s="1896"/>
      <c r="X210" s="1896"/>
      <c r="Y210" s="1896"/>
      <c r="Z210" s="1896"/>
      <c r="AA210" s="1896"/>
      <c r="AB210" s="1896"/>
      <c r="AC210" s="1896"/>
      <c r="AD210" s="1896"/>
      <c r="AE210" s="1896"/>
      <c r="AF210" s="1896"/>
      <c r="AG210" s="1896"/>
      <c r="AH210" s="1896"/>
    </row>
    <row r="211" spans="1:34" ht="15.75" customHeight="1">
      <c r="A211" s="1896"/>
      <c r="B211" s="1896"/>
      <c r="C211" s="1896"/>
      <c r="D211" s="1896"/>
      <c r="E211" s="1896"/>
      <c r="F211" s="1896"/>
      <c r="G211" s="1896"/>
      <c r="H211" s="1896"/>
      <c r="I211" s="1896"/>
      <c r="J211" s="1896"/>
      <c r="K211" s="1896"/>
      <c r="L211" s="1896"/>
      <c r="M211" s="1896"/>
      <c r="N211" s="1896"/>
      <c r="O211" s="1896"/>
      <c r="P211" s="1896"/>
      <c r="Q211" s="1896"/>
      <c r="R211" s="1896"/>
      <c r="S211" s="1896"/>
      <c r="T211" s="1896"/>
      <c r="U211" s="1896"/>
      <c r="V211" s="1896"/>
      <c r="W211" s="1896"/>
      <c r="X211" s="1896"/>
      <c r="Y211" s="1896"/>
      <c r="Z211" s="1896"/>
      <c r="AA211" s="1896"/>
      <c r="AB211" s="1896"/>
      <c r="AC211" s="1896"/>
      <c r="AD211" s="1896"/>
      <c r="AE211" s="1896"/>
      <c r="AF211" s="1896"/>
      <c r="AG211" s="1896"/>
      <c r="AH211" s="1896"/>
    </row>
    <row r="212" spans="1:34" ht="15.75" customHeight="1">
      <c r="A212" s="1896"/>
      <c r="B212" s="1896"/>
      <c r="C212" s="1896"/>
      <c r="D212" s="1896"/>
      <c r="E212" s="1896"/>
      <c r="F212" s="1896"/>
      <c r="G212" s="1896"/>
      <c r="H212" s="1896"/>
      <c r="I212" s="1896"/>
      <c r="J212" s="1896"/>
      <c r="K212" s="1896"/>
      <c r="L212" s="1896"/>
      <c r="M212" s="1896"/>
      <c r="N212" s="1896"/>
      <c r="O212" s="1896"/>
      <c r="P212" s="1896"/>
      <c r="Q212" s="1896"/>
      <c r="R212" s="1896"/>
      <c r="S212" s="1896"/>
      <c r="T212" s="1896"/>
      <c r="U212" s="1896"/>
      <c r="V212" s="1896"/>
      <c r="W212" s="1896"/>
      <c r="X212" s="1896"/>
      <c r="Y212" s="1896"/>
      <c r="Z212" s="1896"/>
      <c r="AA212" s="1896"/>
      <c r="AB212" s="1896"/>
      <c r="AC212" s="1896"/>
      <c r="AD212" s="1896"/>
      <c r="AE212" s="1896"/>
      <c r="AF212" s="1896"/>
      <c r="AG212" s="1896"/>
      <c r="AH212" s="1896"/>
    </row>
    <row r="213" spans="1:34" ht="15.75" customHeight="1">
      <c r="A213" s="1896"/>
      <c r="B213" s="1896"/>
      <c r="C213" s="1896"/>
      <c r="D213" s="1896"/>
      <c r="E213" s="1896"/>
      <c r="F213" s="1896"/>
      <c r="G213" s="1896"/>
      <c r="H213" s="1896"/>
      <c r="I213" s="1896"/>
      <c r="J213" s="1896"/>
      <c r="K213" s="1896"/>
      <c r="L213" s="1896"/>
      <c r="M213" s="1896"/>
      <c r="N213" s="1896"/>
      <c r="O213" s="1896"/>
      <c r="P213" s="1896"/>
      <c r="Q213" s="1896"/>
      <c r="R213" s="1896"/>
      <c r="S213" s="1896"/>
      <c r="T213" s="1896"/>
      <c r="U213" s="1896"/>
      <c r="V213" s="1896"/>
      <c r="W213" s="1896"/>
      <c r="X213" s="1896"/>
      <c r="Y213" s="1896"/>
      <c r="Z213" s="1896"/>
      <c r="AA213" s="1896"/>
      <c r="AB213" s="1896"/>
      <c r="AC213" s="1896"/>
      <c r="AD213" s="1896"/>
      <c r="AE213" s="1896"/>
      <c r="AF213" s="1896"/>
      <c r="AG213" s="1896"/>
      <c r="AH213" s="1896"/>
    </row>
    <row r="214" spans="1:34" ht="15.75" customHeight="1">
      <c r="A214" s="1896"/>
      <c r="B214" s="1896"/>
      <c r="C214" s="1896"/>
      <c r="D214" s="1896"/>
      <c r="E214" s="1896"/>
      <c r="F214" s="1896"/>
      <c r="G214" s="1896"/>
      <c r="H214" s="1896"/>
      <c r="I214" s="1896"/>
      <c r="J214" s="1896"/>
      <c r="K214" s="1896"/>
      <c r="L214" s="1896"/>
      <c r="M214" s="1896"/>
      <c r="N214" s="1896"/>
      <c r="O214" s="1896"/>
      <c r="P214" s="1896"/>
      <c r="Q214" s="1896"/>
      <c r="R214" s="1896"/>
      <c r="S214" s="1896"/>
      <c r="T214" s="1896"/>
      <c r="U214" s="1896"/>
      <c r="V214" s="1896"/>
      <c r="W214" s="1896"/>
      <c r="X214" s="1896"/>
      <c r="Y214" s="1896"/>
      <c r="Z214" s="1896"/>
      <c r="AA214" s="1896"/>
      <c r="AB214" s="1896"/>
      <c r="AC214" s="1896"/>
      <c r="AD214" s="1896"/>
      <c r="AE214" s="1896"/>
      <c r="AF214" s="1896"/>
      <c r="AG214" s="1896"/>
      <c r="AH214" s="1896"/>
    </row>
    <row r="215" spans="1:34" ht="15.75" customHeight="1">
      <c r="A215" s="1896"/>
      <c r="B215" s="1896"/>
      <c r="C215" s="1896"/>
      <c r="D215" s="1896"/>
      <c r="E215" s="1896"/>
      <c r="F215" s="1896"/>
      <c r="G215" s="1896"/>
      <c r="H215" s="1896"/>
      <c r="I215" s="1896"/>
      <c r="J215" s="1896"/>
      <c r="K215" s="1896"/>
      <c r="L215" s="1896"/>
      <c r="M215" s="1896"/>
      <c r="N215" s="1896"/>
      <c r="O215" s="1896"/>
      <c r="P215" s="1896"/>
      <c r="Q215" s="1896"/>
      <c r="R215" s="1896"/>
      <c r="S215" s="1896"/>
      <c r="T215" s="1896"/>
      <c r="U215" s="1896"/>
      <c r="V215" s="1896"/>
      <c r="W215" s="1896"/>
      <c r="X215" s="1896"/>
      <c r="Y215" s="1896"/>
      <c r="Z215" s="1896"/>
      <c r="AA215" s="1896"/>
      <c r="AB215" s="1896"/>
      <c r="AC215" s="1896"/>
      <c r="AD215" s="1896"/>
      <c r="AE215" s="1896"/>
      <c r="AF215" s="1896"/>
      <c r="AG215" s="1896"/>
      <c r="AH215" s="1896"/>
    </row>
    <row r="216" spans="1:34" ht="15.75" customHeight="1">
      <c r="A216" s="1896"/>
      <c r="B216" s="1896"/>
      <c r="C216" s="1896"/>
      <c r="D216" s="1896"/>
      <c r="E216" s="1896"/>
      <c r="F216" s="1896"/>
      <c r="G216" s="1896"/>
      <c r="H216" s="1896"/>
      <c r="I216" s="1896"/>
      <c r="J216" s="1896"/>
      <c r="K216" s="1896"/>
      <c r="L216" s="1896"/>
      <c r="M216" s="1896"/>
      <c r="N216" s="1896"/>
      <c r="O216" s="1896"/>
      <c r="P216" s="1896"/>
      <c r="Q216" s="1896"/>
      <c r="R216" s="1896"/>
      <c r="S216" s="1896"/>
      <c r="T216" s="1896"/>
      <c r="U216" s="1896"/>
      <c r="V216" s="1896"/>
      <c r="W216" s="1896"/>
      <c r="X216" s="1896"/>
      <c r="Y216" s="1896"/>
      <c r="Z216" s="1896"/>
      <c r="AA216" s="1896"/>
      <c r="AB216" s="1896"/>
      <c r="AC216" s="1896"/>
      <c r="AD216" s="1896"/>
      <c r="AE216" s="1896"/>
      <c r="AF216" s="1896"/>
      <c r="AG216" s="1896"/>
      <c r="AH216" s="1896"/>
    </row>
    <row r="217" spans="1:34" ht="15.75" customHeight="1">
      <c r="A217" s="1896"/>
      <c r="B217" s="1896"/>
      <c r="C217" s="1896"/>
      <c r="D217" s="1896"/>
      <c r="E217" s="1896"/>
      <c r="F217" s="1896"/>
      <c r="G217" s="1896"/>
      <c r="H217" s="1896"/>
      <c r="I217" s="1896"/>
      <c r="J217" s="1896"/>
      <c r="K217" s="1896"/>
      <c r="L217" s="1896"/>
      <c r="M217" s="1896"/>
      <c r="N217" s="1896"/>
      <c r="O217" s="1896"/>
      <c r="P217" s="1896"/>
      <c r="Q217" s="1896"/>
      <c r="R217" s="1896"/>
      <c r="S217" s="1896"/>
      <c r="T217" s="1896"/>
      <c r="U217" s="1896"/>
      <c r="V217" s="1896"/>
      <c r="W217" s="1896"/>
      <c r="X217" s="1896"/>
      <c r="Y217" s="1896"/>
      <c r="Z217" s="1896"/>
      <c r="AA217" s="1896"/>
      <c r="AB217" s="1896"/>
      <c r="AC217" s="1896"/>
      <c r="AD217" s="1896"/>
      <c r="AE217" s="1896"/>
      <c r="AF217" s="1896"/>
      <c r="AG217" s="1896"/>
      <c r="AH217" s="1896"/>
    </row>
    <row r="218" spans="1:34" ht="15.75" customHeight="1">
      <c r="A218" s="1896"/>
      <c r="B218" s="1896"/>
      <c r="C218" s="1896"/>
      <c r="D218" s="1896"/>
      <c r="E218" s="1896"/>
      <c r="F218" s="1896"/>
      <c r="G218" s="1896"/>
      <c r="H218" s="1896"/>
      <c r="I218" s="1896"/>
      <c r="J218" s="1896"/>
      <c r="K218" s="1896"/>
      <c r="L218" s="1896"/>
      <c r="M218" s="1896"/>
      <c r="N218" s="1896"/>
      <c r="O218" s="1896"/>
      <c r="P218" s="1896"/>
      <c r="Q218" s="1896"/>
      <c r="R218" s="1896"/>
      <c r="S218" s="1896"/>
      <c r="T218" s="1896"/>
      <c r="U218" s="1896"/>
      <c r="V218" s="1896"/>
      <c r="W218" s="1896"/>
      <c r="X218" s="1896"/>
      <c r="Y218" s="1896"/>
      <c r="Z218" s="1896"/>
      <c r="AA218" s="1896"/>
      <c r="AB218" s="1896"/>
      <c r="AC218" s="1896"/>
      <c r="AD218" s="1896"/>
      <c r="AE218" s="1896"/>
      <c r="AF218" s="1896"/>
      <c r="AG218" s="1896"/>
      <c r="AH218" s="1896"/>
    </row>
    <row r="219" spans="1:34" ht="15.75" customHeight="1">
      <c r="A219" s="1896"/>
      <c r="B219" s="1896"/>
      <c r="C219" s="1896"/>
      <c r="D219" s="1896"/>
      <c r="E219" s="1896"/>
      <c r="F219" s="1896"/>
      <c r="G219" s="1896"/>
      <c r="H219" s="1896"/>
      <c r="I219" s="1896"/>
      <c r="J219" s="1896"/>
      <c r="K219" s="1896"/>
      <c r="L219" s="1896"/>
      <c r="M219" s="1896"/>
      <c r="N219" s="1896"/>
      <c r="O219" s="1896"/>
      <c r="P219" s="1896"/>
      <c r="Q219" s="1896"/>
      <c r="R219" s="1896"/>
      <c r="S219" s="1896"/>
      <c r="T219" s="1896"/>
      <c r="U219" s="1896"/>
      <c r="V219" s="1896"/>
      <c r="W219" s="1896"/>
      <c r="X219" s="1896"/>
      <c r="Y219" s="1896"/>
      <c r="Z219" s="1896"/>
      <c r="AA219" s="1896"/>
      <c r="AB219" s="1896"/>
      <c r="AC219" s="1896"/>
      <c r="AD219" s="1896"/>
      <c r="AE219" s="1896"/>
      <c r="AF219" s="1896"/>
      <c r="AG219" s="1896"/>
      <c r="AH219" s="1896"/>
    </row>
    <row r="220" spans="1:34" ht="15.75" customHeight="1">
      <c r="A220" s="1896"/>
      <c r="B220" s="1896"/>
      <c r="C220" s="1896"/>
      <c r="D220" s="1896"/>
      <c r="E220" s="1896"/>
      <c r="F220" s="1896"/>
      <c r="G220" s="1896"/>
      <c r="H220" s="1896"/>
      <c r="I220" s="1896"/>
      <c r="J220" s="1896"/>
      <c r="K220" s="1896"/>
      <c r="L220" s="1896"/>
      <c r="M220" s="1896"/>
      <c r="N220" s="1896"/>
      <c r="O220" s="1896"/>
      <c r="P220" s="1896"/>
      <c r="Q220" s="1896"/>
      <c r="R220" s="1896"/>
      <c r="S220" s="1896"/>
      <c r="T220" s="1896"/>
      <c r="U220" s="1896"/>
      <c r="V220" s="1896"/>
      <c r="W220" s="1896"/>
      <c r="X220" s="1896"/>
      <c r="Y220" s="1896"/>
      <c r="Z220" s="1896"/>
      <c r="AA220" s="1896"/>
      <c r="AB220" s="1896"/>
      <c r="AC220" s="1896"/>
      <c r="AD220" s="1896"/>
      <c r="AE220" s="1896"/>
      <c r="AF220" s="1896"/>
      <c r="AG220" s="1896"/>
      <c r="AH220" s="1896"/>
    </row>
    <row r="221" spans="1:34" ht="15.75" customHeight="1">
      <c r="A221" s="1895"/>
      <c r="B221" s="1895"/>
      <c r="C221" s="1895"/>
      <c r="D221" s="1895"/>
      <c r="E221" s="1895"/>
      <c r="F221" s="1895"/>
      <c r="G221" s="1895"/>
      <c r="H221" s="1895"/>
      <c r="I221" s="1895"/>
      <c r="J221" s="1895"/>
      <c r="K221" s="1895"/>
      <c r="L221" s="1895"/>
      <c r="M221" s="1895"/>
      <c r="N221" s="1895"/>
      <c r="O221" s="1895"/>
      <c r="P221" s="1895"/>
      <c r="Q221" s="1895"/>
      <c r="R221" s="1895"/>
      <c r="S221" s="1895"/>
      <c r="T221" s="1895"/>
      <c r="U221" s="1895"/>
      <c r="V221" s="1895"/>
      <c r="W221" s="1895"/>
      <c r="X221" s="1895"/>
      <c r="Y221" s="1895"/>
      <c r="Z221" s="1895"/>
      <c r="AA221" s="1895"/>
      <c r="AB221" s="1895"/>
      <c r="AC221" s="1895"/>
      <c r="AD221" s="1895"/>
      <c r="AE221" s="1895"/>
      <c r="AF221" s="1895"/>
      <c r="AG221" s="1895"/>
      <c r="AH221" s="1895"/>
    </row>
    <row r="222" spans="1:34" ht="15.75" customHeight="1">
      <c r="A222" s="1895"/>
      <c r="B222" s="1895"/>
      <c r="C222" s="1895"/>
      <c r="D222" s="1895"/>
      <c r="E222" s="1895"/>
      <c r="F222" s="1895"/>
      <c r="G222" s="1895"/>
      <c r="H222" s="1895"/>
      <c r="I222" s="1895"/>
      <c r="J222" s="1895"/>
      <c r="K222" s="1895"/>
      <c r="L222" s="1895"/>
      <c r="M222" s="1895"/>
      <c r="N222" s="1895"/>
      <c r="O222" s="1895"/>
      <c r="P222" s="1895"/>
      <c r="Q222" s="1895"/>
      <c r="R222" s="1895"/>
      <c r="S222" s="1895"/>
      <c r="T222" s="1895"/>
      <c r="U222" s="1895"/>
      <c r="V222" s="1895"/>
      <c r="W222" s="1895"/>
      <c r="X222" s="1895"/>
      <c r="Y222" s="1895"/>
      <c r="Z222" s="1895"/>
      <c r="AA222" s="1895"/>
      <c r="AB222" s="1895"/>
      <c r="AC222" s="1895"/>
      <c r="AD222" s="1895"/>
      <c r="AE222" s="1895"/>
      <c r="AF222" s="1895"/>
      <c r="AG222" s="1895"/>
      <c r="AH222" s="1895"/>
    </row>
    <row r="223" spans="1:34" ht="15.75" customHeight="1">
      <c r="A223" s="1895"/>
      <c r="B223" s="1895"/>
      <c r="C223" s="1895"/>
      <c r="D223" s="1895"/>
      <c r="E223" s="1895"/>
      <c r="F223" s="1895"/>
      <c r="G223" s="1895"/>
      <c r="H223" s="1895"/>
      <c r="I223" s="1895"/>
      <c r="J223" s="1895"/>
      <c r="K223" s="1895"/>
      <c r="L223" s="1895"/>
      <c r="M223" s="1895"/>
      <c r="N223" s="1895"/>
      <c r="O223" s="1895"/>
      <c r="P223" s="1895"/>
      <c r="Q223" s="1895"/>
      <c r="R223" s="1895"/>
      <c r="S223" s="1895"/>
      <c r="T223" s="1895"/>
      <c r="U223" s="1895"/>
      <c r="V223" s="1895"/>
      <c r="W223" s="1895"/>
      <c r="X223" s="1895"/>
      <c r="Y223" s="1895"/>
      <c r="Z223" s="1895"/>
      <c r="AA223" s="1895"/>
      <c r="AB223" s="1895"/>
      <c r="AC223" s="1895"/>
      <c r="AD223" s="1895"/>
      <c r="AE223" s="1895"/>
      <c r="AF223" s="1895"/>
      <c r="AG223" s="1895"/>
      <c r="AH223" s="1895"/>
    </row>
    <row r="224" spans="1:34" ht="15.75" customHeight="1">
      <c r="A224" s="1895"/>
      <c r="B224" s="1895"/>
      <c r="C224" s="1895"/>
      <c r="D224" s="1895"/>
      <c r="E224" s="1895"/>
      <c r="F224" s="1895"/>
      <c r="G224" s="1895"/>
      <c r="H224" s="1895"/>
      <c r="I224" s="1895"/>
      <c r="J224" s="1895"/>
      <c r="K224" s="1895"/>
      <c r="L224" s="1895"/>
      <c r="M224" s="1895"/>
      <c r="N224" s="1895"/>
      <c r="O224" s="1895"/>
      <c r="P224" s="1895"/>
      <c r="Q224" s="1895"/>
      <c r="R224" s="1895"/>
      <c r="S224" s="1895"/>
      <c r="T224" s="1895"/>
      <c r="U224" s="1895"/>
      <c r="V224" s="1895"/>
      <c r="W224" s="1895"/>
      <c r="X224" s="1895"/>
      <c r="Y224" s="1895"/>
      <c r="Z224" s="1895"/>
      <c r="AA224" s="1895"/>
      <c r="AB224" s="1895"/>
      <c r="AC224" s="1895"/>
      <c r="AD224" s="1895"/>
      <c r="AE224" s="1895"/>
      <c r="AF224" s="1895"/>
      <c r="AG224" s="1895"/>
      <c r="AH224" s="1895"/>
    </row>
    <row r="225" spans="1:34" ht="15.75" customHeight="1">
      <c r="A225" s="1895"/>
      <c r="B225" s="1895"/>
      <c r="C225" s="1895"/>
      <c r="D225" s="1895"/>
      <c r="E225" s="1895"/>
      <c r="F225" s="1895"/>
      <c r="G225" s="1895"/>
      <c r="H225" s="1895"/>
      <c r="I225" s="1895"/>
      <c r="J225" s="1895"/>
      <c r="K225" s="1895"/>
      <c r="L225" s="1895"/>
      <c r="M225" s="1895"/>
      <c r="N225" s="1895"/>
      <c r="O225" s="1895"/>
      <c r="P225" s="1895"/>
      <c r="Q225" s="1895"/>
      <c r="R225" s="1895"/>
      <c r="S225" s="1895"/>
      <c r="T225" s="1895"/>
      <c r="U225" s="1895"/>
      <c r="V225" s="1895"/>
      <c r="W225" s="1895"/>
      <c r="X225" s="1895"/>
      <c r="Y225" s="1895"/>
      <c r="Z225" s="1895"/>
      <c r="AA225" s="1895"/>
      <c r="AB225" s="1895"/>
      <c r="AC225" s="1895"/>
      <c r="AD225" s="1895"/>
      <c r="AE225" s="1895"/>
      <c r="AF225" s="1895"/>
      <c r="AG225" s="1895"/>
      <c r="AH225" s="1895"/>
    </row>
    <row r="226" spans="1:34" ht="15.75" customHeight="1">
      <c r="A226" s="1895"/>
      <c r="B226" s="1895"/>
      <c r="C226" s="1895"/>
      <c r="D226" s="1895"/>
      <c r="E226" s="1895"/>
      <c r="F226" s="1895"/>
      <c r="G226" s="1895"/>
      <c r="H226" s="1895"/>
      <c r="I226" s="1895"/>
      <c r="J226" s="1895"/>
      <c r="K226" s="1895"/>
      <c r="L226" s="1895"/>
      <c r="M226" s="1895"/>
      <c r="N226" s="1895"/>
      <c r="O226" s="1895"/>
      <c r="P226" s="1895"/>
      <c r="Q226" s="1895"/>
      <c r="R226" s="1895"/>
      <c r="S226" s="1895"/>
      <c r="T226" s="1895"/>
      <c r="U226" s="1895"/>
      <c r="V226" s="1895"/>
      <c r="W226" s="1895"/>
      <c r="X226" s="1895"/>
      <c r="Y226" s="1895"/>
      <c r="Z226" s="1895"/>
      <c r="AA226" s="1895"/>
      <c r="AB226" s="1895"/>
      <c r="AC226" s="1895"/>
      <c r="AD226" s="1895"/>
      <c r="AE226" s="1895"/>
      <c r="AF226" s="1895"/>
      <c r="AG226" s="1895"/>
      <c r="AH226" s="1895"/>
    </row>
    <row r="227" spans="1:34" ht="15.75" customHeight="1">
      <c r="A227" s="1895"/>
      <c r="B227" s="1895"/>
      <c r="C227" s="1895"/>
      <c r="D227" s="1895"/>
      <c r="E227" s="1895"/>
      <c r="F227" s="1895"/>
      <c r="G227" s="1895"/>
      <c r="H227" s="1895"/>
      <c r="I227" s="1895"/>
      <c r="J227" s="1895"/>
      <c r="K227" s="1895"/>
      <c r="L227" s="1895"/>
      <c r="M227" s="1895"/>
      <c r="N227" s="1895"/>
      <c r="O227" s="1895"/>
      <c r="P227" s="1895"/>
      <c r="Q227" s="1895"/>
      <c r="R227" s="1895"/>
      <c r="S227" s="1895"/>
      <c r="T227" s="1895"/>
      <c r="U227" s="1895"/>
      <c r="V227" s="1895"/>
      <c r="W227" s="1895"/>
      <c r="X227" s="1895"/>
      <c r="Y227" s="1895"/>
      <c r="Z227" s="1895"/>
      <c r="AA227" s="1895"/>
      <c r="AB227" s="1895"/>
      <c r="AC227" s="1895"/>
      <c r="AD227" s="1895"/>
      <c r="AE227" s="1895"/>
      <c r="AF227" s="1895"/>
      <c r="AG227" s="1895"/>
      <c r="AH227" s="1895"/>
    </row>
    <row r="228" spans="1:34" ht="15.75" customHeight="1">
      <c r="A228" s="1895"/>
      <c r="B228" s="1895"/>
      <c r="C228" s="1895"/>
      <c r="D228" s="1895"/>
      <c r="E228" s="1895"/>
      <c r="F228" s="1895"/>
      <c r="G228" s="1895"/>
      <c r="H228" s="1895"/>
      <c r="I228" s="1895"/>
      <c r="J228" s="1895"/>
      <c r="K228" s="1895"/>
      <c r="L228" s="1895"/>
      <c r="M228" s="1895"/>
      <c r="N228" s="1895"/>
      <c r="O228" s="1895"/>
      <c r="P228" s="1895"/>
      <c r="Q228" s="1895"/>
      <c r="R228" s="1895"/>
      <c r="S228" s="1895"/>
      <c r="T228" s="1895"/>
      <c r="U228" s="1895"/>
      <c r="V228" s="1895"/>
      <c r="W228" s="1895"/>
      <c r="X228" s="1895"/>
      <c r="Y228" s="1895"/>
      <c r="Z228" s="1895"/>
      <c r="AA228" s="1895"/>
      <c r="AB228" s="1895"/>
      <c r="AC228" s="1895"/>
      <c r="AD228" s="1895"/>
      <c r="AE228" s="1895"/>
      <c r="AF228" s="1895"/>
      <c r="AG228" s="1895"/>
      <c r="AH228" s="1895"/>
    </row>
    <row r="229" spans="1:34" ht="15.75" customHeight="1">
      <c r="A229" s="1895"/>
      <c r="B229" s="1895"/>
      <c r="C229" s="1895"/>
      <c r="D229" s="1895"/>
      <c r="E229" s="1895"/>
      <c r="F229" s="1895"/>
      <c r="G229" s="1895"/>
      <c r="H229" s="1895"/>
      <c r="I229" s="1895"/>
      <c r="J229" s="1895"/>
      <c r="K229" s="1895"/>
      <c r="L229" s="1895"/>
      <c r="M229" s="1895"/>
      <c r="N229" s="1895"/>
      <c r="O229" s="1895"/>
      <c r="P229" s="1895"/>
      <c r="Q229" s="1895"/>
      <c r="R229" s="1895"/>
      <c r="S229" s="1895"/>
      <c r="T229" s="1895"/>
      <c r="U229" s="1895"/>
      <c r="V229" s="1895"/>
      <c r="W229" s="1895"/>
      <c r="X229" s="1895"/>
      <c r="Y229" s="1895"/>
      <c r="Z229" s="1895"/>
      <c r="AA229" s="1895"/>
      <c r="AB229" s="1895"/>
      <c r="AC229" s="1895"/>
      <c r="AD229" s="1895"/>
      <c r="AE229" s="1895"/>
      <c r="AF229" s="1895"/>
      <c r="AG229" s="1895"/>
      <c r="AH229" s="1895"/>
    </row>
    <row r="230" spans="1:34" ht="15.75" customHeight="1">
      <c r="A230" s="1895"/>
      <c r="B230" s="1895"/>
      <c r="C230" s="1895"/>
      <c r="D230" s="1895"/>
      <c r="E230" s="1895"/>
      <c r="F230" s="1895"/>
      <c r="G230" s="1895"/>
      <c r="H230" s="1895"/>
      <c r="I230" s="1895"/>
      <c r="J230" s="1895"/>
      <c r="K230" s="1895"/>
      <c r="L230" s="1895"/>
      <c r="M230" s="1895"/>
      <c r="N230" s="1895"/>
      <c r="O230" s="1895"/>
      <c r="P230" s="1895"/>
      <c r="Q230" s="1895"/>
      <c r="R230" s="1895"/>
      <c r="S230" s="1895"/>
      <c r="T230" s="1895"/>
      <c r="U230" s="1895"/>
      <c r="V230" s="1895"/>
      <c r="W230" s="1895"/>
      <c r="X230" s="1895"/>
      <c r="Y230" s="1895"/>
      <c r="Z230" s="1895"/>
      <c r="AA230" s="1895"/>
      <c r="AB230" s="1895"/>
      <c r="AC230" s="1895"/>
      <c r="AD230" s="1895"/>
      <c r="AE230" s="1895"/>
      <c r="AF230" s="1895"/>
      <c r="AG230" s="1895"/>
      <c r="AH230" s="1895"/>
    </row>
    <row r="231" spans="1:34" ht="15.75" customHeight="1">
      <c r="A231" s="1895"/>
      <c r="B231" s="1895"/>
      <c r="C231" s="1895"/>
      <c r="D231" s="1895"/>
      <c r="E231" s="1895"/>
      <c r="F231" s="1895"/>
      <c r="G231" s="1895"/>
      <c r="H231" s="1895"/>
      <c r="I231" s="1895"/>
      <c r="J231" s="1895"/>
      <c r="K231" s="1895"/>
      <c r="L231" s="1895"/>
      <c r="M231" s="1895"/>
      <c r="N231" s="1895"/>
      <c r="O231" s="1895"/>
      <c r="P231" s="1895"/>
      <c r="Q231" s="1895"/>
      <c r="R231" s="1895"/>
      <c r="S231" s="1895"/>
      <c r="T231" s="1895"/>
      <c r="U231" s="1895"/>
      <c r="V231" s="1895"/>
      <c r="W231" s="1895"/>
      <c r="X231" s="1895"/>
      <c r="Y231" s="1895"/>
      <c r="Z231" s="1895"/>
      <c r="AA231" s="1895"/>
      <c r="AB231" s="1895"/>
      <c r="AC231" s="1895"/>
      <c r="AD231" s="1895"/>
      <c r="AE231" s="1895"/>
      <c r="AF231" s="1895"/>
      <c r="AG231" s="1895"/>
      <c r="AH231" s="1895"/>
    </row>
    <row r="232" spans="1:34" ht="15.75" customHeight="1">
      <c r="A232" s="1895"/>
      <c r="B232" s="1895"/>
      <c r="C232" s="1895"/>
      <c r="D232" s="1895"/>
      <c r="E232" s="1895"/>
      <c r="F232" s="1895"/>
      <c r="G232" s="1895"/>
      <c r="H232" s="1895"/>
      <c r="I232" s="1895"/>
      <c r="J232" s="1895"/>
      <c r="K232" s="1895"/>
      <c r="L232" s="1895"/>
      <c r="M232" s="1895"/>
      <c r="N232" s="1895"/>
      <c r="O232" s="1895"/>
      <c r="P232" s="1895"/>
      <c r="Q232" s="1895"/>
      <c r="R232" s="1895"/>
      <c r="S232" s="1895"/>
      <c r="T232" s="1895"/>
      <c r="U232" s="1895"/>
      <c r="V232" s="1895"/>
      <c r="W232" s="1895"/>
      <c r="X232" s="1895"/>
      <c r="Y232" s="1895"/>
      <c r="Z232" s="1895"/>
      <c r="AA232" s="1895"/>
      <c r="AB232" s="1895"/>
      <c r="AC232" s="1895"/>
      <c r="AD232" s="1895"/>
      <c r="AE232" s="1895"/>
      <c r="AF232" s="1895"/>
      <c r="AG232" s="1895"/>
      <c r="AH232" s="1895"/>
    </row>
    <row r="233" spans="1:34" ht="15.75" customHeight="1">
      <c r="A233" s="1895"/>
      <c r="B233" s="1895"/>
      <c r="C233" s="1895"/>
      <c r="D233" s="1895"/>
      <c r="E233" s="1895"/>
      <c r="F233" s="1895"/>
      <c r="G233" s="1895"/>
      <c r="H233" s="1895"/>
      <c r="I233" s="1895"/>
      <c r="J233" s="1895"/>
      <c r="K233" s="1895"/>
      <c r="L233" s="1895"/>
      <c r="M233" s="1895"/>
      <c r="N233" s="1895"/>
      <c r="O233" s="1895"/>
      <c r="P233" s="1895"/>
      <c r="Q233" s="1895"/>
      <c r="R233" s="1895"/>
      <c r="S233" s="1895"/>
      <c r="T233" s="1895"/>
      <c r="U233" s="1895"/>
      <c r="V233" s="1895"/>
      <c r="W233" s="1895"/>
      <c r="X233" s="1895"/>
      <c r="Y233" s="1895"/>
      <c r="Z233" s="1895"/>
      <c r="AA233" s="1895"/>
      <c r="AB233" s="1895"/>
      <c r="AC233" s="1895"/>
      <c r="AD233" s="1895"/>
      <c r="AE233" s="1895"/>
      <c r="AF233" s="1895"/>
      <c r="AG233" s="1895"/>
      <c r="AH233" s="1895"/>
    </row>
    <row r="234" spans="1:34" ht="15.75" customHeight="1">
      <c r="A234" s="1895"/>
      <c r="B234" s="1895"/>
      <c r="C234" s="1895"/>
      <c r="D234" s="1895"/>
      <c r="E234" s="1895"/>
      <c r="F234" s="1895"/>
      <c r="G234" s="1895"/>
      <c r="H234" s="1895"/>
      <c r="I234" s="1895"/>
      <c r="J234" s="1895"/>
      <c r="K234" s="1895"/>
      <c r="L234" s="1895"/>
      <c r="M234" s="1895"/>
      <c r="N234" s="1895"/>
      <c r="O234" s="1895"/>
      <c r="P234" s="1895"/>
      <c r="Q234" s="1895"/>
      <c r="R234" s="1895"/>
      <c r="S234" s="1895"/>
      <c r="T234" s="1895"/>
      <c r="U234" s="1895"/>
      <c r="V234" s="1895"/>
      <c r="W234" s="1895"/>
      <c r="X234" s="1895"/>
      <c r="Y234" s="1895"/>
      <c r="Z234" s="1895"/>
      <c r="AA234" s="1895"/>
      <c r="AB234" s="1895"/>
      <c r="AC234" s="1895"/>
      <c r="AD234" s="1895"/>
      <c r="AE234" s="1895"/>
      <c r="AF234" s="1895"/>
      <c r="AG234" s="1895"/>
      <c r="AH234" s="1895"/>
    </row>
    <row r="235" spans="1:34" ht="15.75" customHeight="1">
      <c r="A235" s="1895"/>
      <c r="B235" s="1895"/>
      <c r="C235" s="1895"/>
      <c r="D235" s="1895"/>
      <c r="E235" s="1895"/>
      <c r="F235" s="1895"/>
      <c r="G235" s="1895"/>
      <c r="H235" s="1895"/>
      <c r="I235" s="1895"/>
      <c r="J235" s="1895"/>
      <c r="K235" s="1895"/>
      <c r="L235" s="1895"/>
      <c r="M235" s="1895"/>
      <c r="N235" s="1895"/>
      <c r="O235" s="1895"/>
      <c r="P235" s="1895"/>
      <c r="Q235" s="1895"/>
      <c r="R235" s="1895"/>
      <c r="S235" s="1895"/>
      <c r="T235" s="1895"/>
      <c r="U235" s="1895"/>
      <c r="V235" s="1895"/>
      <c r="W235" s="1895"/>
      <c r="X235" s="1895"/>
      <c r="Y235" s="1895"/>
      <c r="Z235" s="1895"/>
      <c r="AA235" s="1895"/>
      <c r="AB235" s="1895"/>
      <c r="AC235" s="1895"/>
      <c r="AD235" s="1895"/>
      <c r="AE235" s="1895"/>
      <c r="AF235" s="1895"/>
      <c r="AG235" s="1895"/>
      <c r="AH235" s="1895"/>
    </row>
    <row r="236" spans="1:34" ht="15.75" customHeight="1">
      <c r="A236" s="1895"/>
      <c r="B236" s="1895"/>
      <c r="C236" s="1895"/>
      <c r="D236" s="1895"/>
      <c r="E236" s="1895"/>
      <c r="F236" s="1895"/>
      <c r="G236" s="1895"/>
      <c r="H236" s="1895"/>
      <c r="I236" s="1895"/>
      <c r="J236" s="1895"/>
      <c r="K236" s="1895"/>
      <c r="L236" s="1895"/>
      <c r="M236" s="1895"/>
      <c r="N236" s="1895"/>
      <c r="O236" s="1895"/>
      <c r="P236" s="1895"/>
      <c r="Q236" s="1895"/>
      <c r="R236" s="1895"/>
      <c r="S236" s="1895"/>
      <c r="T236" s="1895"/>
      <c r="U236" s="1895"/>
      <c r="V236" s="1895"/>
      <c r="W236" s="1895"/>
      <c r="X236" s="1895"/>
      <c r="Y236" s="1895"/>
      <c r="Z236" s="1895"/>
      <c r="AA236" s="1895"/>
      <c r="AB236" s="1895"/>
      <c r="AC236" s="1895"/>
      <c r="AD236" s="1895"/>
      <c r="AE236" s="1895"/>
      <c r="AF236" s="1895"/>
      <c r="AG236" s="1895"/>
      <c r="AH236" s="1895"/>
    </row>
    <row r="237" spans="1:34" ht="15.75" customHeight="1">
      <c r="A237" s="1895"/>
      <c r="B237" s="1895"/>
      <c r="C237" s="1895"/>
      <c r="D237" s="1895"/>
      <c r="E237" s="1895"/>
      <c r="F237" s="1895"/>
      <c r="G237" s="1895"/>
      <c r="H237" s="1895"/>
      <c r="I237" s="1895"/>
      <c r="J237" s="1895"/>
      <c r="K237" s="1895"/>
      <c r="L237" s="1895"/>
      <c r="M237" s="1895"/>
      <c r="N237" s="1895"/>
      <c r="O237" s="1895"/>
      <c r="P237" s="1895"/>
      <c r="Q237" s="1895"/>
      <c r="R237" s="1895"/>
      <c r="S237" s="1895"/>
      <c r="T237" s="1895"/>
      <c r="U237" s="1895"/>
      <c r="V237" s="1895"/>
      <c r="W237" s="1895"/>
      <c r="X237" s="1895"/>
      <c r="Y237" s="1895"/>
      <c r="Z237" s="1895"/>
      <c r="AA237" s="1895"/>
      <c r="AB237" s="1895"/>
      <c r="AC237" s="1895"/>
      <c r="AD237" s="1895"/>
      <c r="AE237" s="1895"/>
      <c r="AF237" s="1895"/>
      <c r="AG237" s="1895"/>
      <c r="AH237" s="1895"/>
    </row>
    <row r="238" spans="1:34" ht="15.75" customHeight="1">
      <c r="A238" s="1895"/>
      <c r="B238" s="1895"/>
      <c r="C238" s="1895"/>
      <c r="D238" s="1895"/>
      <c r="E238" s="1895"/>
      <c r="F238" s="1895"/>
      <c r="G238" s="1895"/>
      <c r="H238" s="1895"/>
      <c r="I238" s="1895"/>
      <c r="J238" s="1895"/>
      <c r="K238" s="1895"/>
      <c r="L238" s="1895"/>
      <c r="M238" s="1895"/>
      <c r="N238" s="1895"/>
      <c r="O238" s="1895"/>
      <c r="P238" s="1895"/>
      <c r="Q238" s="1895"/>
      <c r="R238" s="1895"/>
      <c r="S238" s="1895"/>
      <c r="T238" s="1895"/>
      <c r="U238" s="1895"/>
      <c r="V238" s="1895"/>
      <c r="W238" s="1895"/>
      <c r="X238" s="1895"/>
      <c r="Y238" s="1895"/>
      <c r="Z238" s="1895"/>
      <c r="AA238" s="1895"/>
      <c r="AB238" s="1895"/>
      <c r="AC238" s="1895"/>
      <c r="AD238" s="1895"/>
      <c r="AE238" s="1895"/>
      <c r="AF238" s="1895"/>
      <c r="AG238" s="1895"/>
      <c r="AH238" s="1895"/>
    </row>
    <row r="239" spans="1:34" ht="15.75" customHeight="1">
      <c r="A239" s="1895"/>
      <c r="B239" s="1895"/>
      <c r="C239" s="1895"/>
      <c r="D239" s="1895"/>
      <c r="E239" s="1895"/>
      <c r="F239" s="1895"/>
      <c r="G239" s="1895"/>
      <c r="H239" s="1895"/>
      <c r="I239" s="1895"/>
      <c r="J239" s="1895"/>
      <c r="K239" s="1895"/>
      <c r="L239" s="1895"/>
      <c r="M239" s="1895"/>
      <c r="N239" s="1895"/>
      <c r="O239" s="1895"/>
      <c r="P239" s="1895"/>
      <c r="Q239" s="1895"/>
      <c r="R239" s="1895"/>
      <c r="S239" s="1895"/>
      <c r="T239" s="1895"/>
      <c r="U239" s="1895"/>
      <c r="V239" s="1895"/>
      <c r="W239" s="1895"/>
      <c r="X239" s="1895"/>
      <c r="Y239" s="1895"/>
      <c r="Z239" s="1895"/>
      <c r="AA239" s="1895"/>
      <c r="AB239" s="1895"/>
      <c r="AC239" s="1895"/>
      <c r="AD239" s="1895"/>
      <c r="AE239" s="1895"/>
      <c r="AF239" s="1895"/>
      <c r="AG239" s="1895"/>
      <c r="AH239" s="1895"/>
    </row>
    <row r="240" spans="1:34" ht="15.75" customHeight="1">
      <c r="A240" s="1895"/>
      <c r="B240" s="1895"/>
      <c r="C240" s="1895"/>
      <c r="D240" s="1895"/>
      <c r="E240" s="1895"/>
      <c r="F240" s="1895"/>
      <c r="G240" s="1895"/>
      <c r="H240" s="1895"/>
      <c r="I240" s="1895"/>
      <c r="J240" s="1895"/>
      <c r="K240" s="1895"/>
      <c r="L240" s="1895"/>
      <c r="M240" s="1895"/>
      <c r="N240" s="1895"/>
      <c r="O240" s="1895"/>
      <c r="P240" s="1895"/>
      <c r="Q240" s="1895"/>
      <c r="R240" s="1895"/>
      <c r="S240" s="1895"/>
      <c r="T240" s="1895"/>
      <c r="U240" s="1895"/>
      <c r="V240" s="1895"/>
      <c r="W240" s="1895"/>
      <c r="X240" s="1895"/>
      <c r="Y240" s="1895"/>
      <c r="Z240" s="1895"/>
      <c r="AA240" s="1895"/>
      <c r="AB240" s="1895"/>
      <c r="AC240" s="1895"/>
      <c r="AD240" s="1895"/>
      <c r="AE240" s="1895"/>
      <c r="AF240" s="1895"/>
      <c r="AG240" s="1895"/>
      <c r="AH240" s="1895"/>
    </row>
    <row r="241" spans="1:34" ht="15.75" customHeight="1">
      <c r="A241" s="1895"/>
      <c r="B241" s="1895"/>
      <c r="C241" s="1895"/>
      <c r="D241" s="1895"/>
      <c r="E241" s="1895"/>
      <c r="F241" s="1895"/>
      <c r="G241" s="1895"/>
      <c r="H241" s="1895"/>
      <c r="I241" s="1895"/>
      <c r="J241" s="1895"/>
      <c r="K241" s="1895"/>
      <c r="L241" s="1895"/>
      <c r="M241" s="1895"/>
      <c r="N241" s="1895"/>
      <c r="O241" s="1895"/>
      <c r="P241" s="1895"/>
      <c r="Q241" s="1895"/>
      <c r="R241" s="1895"/>
      <c r="S241" s="1895"/>
      <c r="T241" s="1895"/>
      <c r="U241" s="1895"/>
      <c r="V241" s="1895"/>
      <c r="W241" s="1895"/>
      <c r="X241" s="1895"/>
      <c r="Y241" s="1895"/>
      <c r="Z241" s="1895"/>
      <c r="AA241" s="1895"/>
      <c r="AB241" s="1895"/>
      <c r="AC241" s="1895"/>
      <c r="AD241" s="1895"/>
      <c r="AE241" s="1895"/>
      <c r="AF241" s="1895"/>
      <c r="AG241" s="1895"/>
      <c r="AH241" s="1895"/>
    </row>
    <row r="242" spans="1:34" ht="15.75" customHeight="1">
      <c r="A242" s="1895"/>
      <c r="B242" s="1895"/>
      <c r="C242" s="1895"/>
      <c r="D242" s="1895"/>
      <c r="E242" s="1895"/>
      <c r="F242" s="1895"/>
      <c r="G242" s="1895"/>
      <c r="H242" s="1895"/>
      <c r="I242" s="1895"/>
      <c r="J242" s="1895"/>
      <c r="K242" s="1895"/>
      <c r="L242" s="1895"/>
      <c r="M242" s="1895"/>
      <c r="N242" s="1895"/>
      <c r="O242" s="1895"/>
      <c r="P242" s="1895"/>
      <c r="Q242" s="1895"/>
      <c r="R242" s="1895"/>
      <c r="S242" s="1895"/>
      <c r="T242" s="1895"/>
      <c r="U242" s="1895"/>
      <c r="V242" s="1895"/>
      <c r="W242" s="1895"/>
      <c r="X242" s="1895"/>
      <c r="Y242" s="1895"/>
      <c r="Z242" s="1895"/>
      <c r="AA242" s="1895"/>
      <c r="AB242" s="1895"/>
      <c r="AC242" s="1895"/>
      <c r="AD242" s="1895"/>
      <c r="AE242" s="1895"/>
      <c r="AF242" s="1895"/>
      <c r="AG242" s="1895"/>
      <c r="AH242" s="1895"/>
    </row>
    <row r="243" spans="1:34" ht="15.75" customHeight="1">
      <c r="A243" s="1895"/>
      <c r="B243" s="1895"/>
      <c r="C243" s="1895"/>
      <c r="D243" s="1895"/>
      <c r="E243" s="1895"/>
      <c r="F243" s="1895"/>
      <c r="G243" s="1895"/>
      <c r="H243" s="1895"/>
      <c r="I243" s="1895"/>
      <c r="J243" s="1895"/>
      <c r="K243" s="1895"/>
      <c r="L243" s="1895"/>
      <c r="M243" s="1895"/>
      <c r="N243" s="1895"/>
      <c r="O243" s="1895"/>
      <c r="P243" s="1895"/>
      <c r="Q243" s="1895"/>
      <c r="R243" s="1895"/>
      <c r="S243" s="1895"/>
      <c r="T243" s="1895"/>
      <c r="U243" s="1895"/>
      <c r="V243" s="1895"/>
      <c r="W243" s="1895"/>
      <c r="X243" s="1895"/>
      <c r="Y243" s="1895"/>
      <c r="Z243" s="1895"/>
      <c r="AA243" s="1895"/>
      <c r="AB243" s="1895"/>
      <c r="AC243" s="1895"/>
      <c r="AD243" s="1895"/>
      <c r="AE243" s="1895"/>
      <c r="AF243" s="1895"/>
      <c r="AG243" s="1895"/>
      <c r="AH243" s="1895"/>
    </row>
    <row r="244" spans="1:34" ht="15.75" customHeight="1">
      <c r="A244" s="1895"/>
      <c r="B244" s="1895"/>
      <c r="C244" s="1895"/>
      <c r="D244" s="1895"/>
      <c r="E244" s="1895"/>
      <c r="F244" s="1895"/>
      <c r="G244" s="1895"/>
      <c r="H244" s="1895"/>
      <c r="I244" s="1895"/>
      <c r="J244" s="1895"/>
      <c r="K244" s="1895"/>
      <c r="L244" s="1895"/>
      <c r="M244" s="1895"/>
      <c r="N244" s="1895"/>
      <c r="O244" s="1895"/>
      <c r="P244" s="1895"/>
      <c r="Q244" s="1895"/>
      <c r="R244" s="1895"/>
      <c r="S244" s="1895"/>
      <c r="T244" s="1895"/>
      <c r="U244" s="1895"/>
      <c r="V244" s="1895"/>
      <c r="W244" s="1895"/>
      <c r="X244" s="1895"/>
      <c r="Y244" s="1895"/>
      <c r="Z244" s="1895"/>
      <c r="AA244" s="1895"/>
      <c r="AB244" s="1895"/>
      <c r="AC244" s="1895"/>
      <c r="AD244" s="1895"/>
      <c r="AE244" s="1895"/>
      <c r="AF244" s="1895"/>
      <c r="AG244" s="1895"/>
      <c r="AH244" s="1895"/>
    </row>
    <row r="245" spans="1:34" ht="15.75" customHeight="1">
      <c r="A245" s="1895"/>
      <c r="B245" s="1895"/>
      <c r="C245" s="1895"/>
      <c r="D245" s="1895"/>
      <c r="E245" s="1895"/>
      <c r="F245" s="1895"/>
      <c r="G245" s="1895"/>
      <c r="H245" s="1895"/>
      <c r="I245" s="1895"/>
      <c r="J245" s="1895"/>
      <c r="K245" s="1895"/>
      <c r="L245" s="1895"/>
      <c r="M245" s="1895"/>
      <c r="N245" s="1895"/>
      <c r="O245" s="1895"/>
      <c r="P245" s="1895"/>
      <c r="Q245" s="1895"/>
      <c r="R245" s="1895"/>
      <c r="S245" s="1895"/>
      <c r="T245" s="1895"/>
      <c r="U245" s="1895"/>
      <c r="V245" s="1895"/>
      <c r="W245" s="1895"/>
      <c r="X245" s="1895"/>
      <c r="Y245" s="1895"/>
      <c r="Z245" s="1895"/>
      <c r="AA245" s="1895"/>
      <c r="AB245" s="1895"/>
      <c r="AC245" s="1895"/>
      <c r="AD245" s="1895"/>
      <c r="AE245" s="1895"/>
      <c r="AF245" s="1895"/>
      <c r="AG245" s="1895"/>
      <c r="AH245" s="1895"/>
    </row>
    <row r="246" spans="1:34" ht="15.75" customHeight="1">
      <c r="A246" s="1895"/>
      <c r="B246" s="1895"/>
      <c r="C246" s="1895"/>
      <c r="D246" s="1895"/>
      <c r="E246" s="1895"/>
      <c r="F246" s="1895"/>
      <c r="G246" s="1895"/>
      <c r="H246" s="1895"/>
      <c r="I246" s="1895"/>
      <c r="J246" s="1895"/>
      <c r="K246" s="1895"/>
      <c r="L246" s="1895"/>
      <c r="M246" s="1895"/>
      <c r="N246" s="1895"/>
      <c r="O246" s="1895"/>
      <c r="P246" s="1895"/>
      <c r="Q246" s="1895"/>
      <c r="R246" s="1895"/>
      <c r="S246" s="1895"/>
      <c r="T246" s="1895"/>
      <c r="U246" s="1895"/>
      <c r="V246" s="1895"/>
      <c r="W246" s="1895"/>
      <c r="X246" s="1895"/>
      <c r="Y246" s="1895"/>
      <c r="Z246" s="1895"/>
      <c r="AA246" s="1895"/>
      <c r="AB246" s="1895"/>
      <c r="AC246" s="1895"/>
      <c r="AD246" s="1895"/>
      <c r="AE246" s="1895"/>
      <c r="AF246" s="1895"/>
      <c r="AG246" s="1895"/>
      <c r="AH246" s="1895"/>
    </row>
    <row r="247" spans="1:34" ht="15.75" customHeight="1">
      <c r="A247" s="1895"/>
      <c r="B247" s="1895"/>
      <c r="C247" s="1895"/>
      <c r="D247" s="1895"/>
      <c r="E247" s="1895"/>
      <c r="F247" s="1895"/>
      <c r="G247" s="1895"/>
      <c r="H247" s="1895"/>
      <c r="I247" s="1895"/>
      <c r="J247" s="1895"/>
      <c r="K247" s="1895"/>
      <c r="L247" s="1895"/>
      <c r="M247" s="1895"/>
      <c r="N247" s="1895"/>
      <c r="O247" s="1895"/>
      <c r="P247" s="1895"/>
      <c r="Q247" s="1895"/>
      <c r="R247" s="1895"/>
      <c r="S247" s="1895"/>
      <c r="T247" s="1895"/>
      <c r="U247" s="1895"/>
      <c r="V247" s="1895"/>
      <c r="W247" s="1895"/>
      <c r="X247" s="1895"/>
      <c r="Y247" s="1895"/>
      <c r="Z247" s="1895"/>
      <c r="AA247" s="1895"/>
      <c r="AB247" s="1895"/>
      <c r="AC247" s="1895"/>
      <c r="AD247" s="1895"/>
      <c r="AE247" s="1895"/>
      <c r="AF247" s="1895"/>
      <c r="AG247" s="1895"/>
      <c r="AH247" s="1895"/>
    </row>
    <row r="248" spans="1:34" ht="15.75" customHeight="1">
      <c r="A248" s="1895"/>
      <c r="B248" s="1895"/>
      <c r="C248" s="1895"/>
      <c r="D248" s="1895"/>
      <c r="E248" s="1895"/>
      <c r="F248" s="1895"/>
      <c r="G248" s="1895"/>
      <c r="H248" s="1895"/>
      <c r="I248" s="1895"/>
      <c r="J248" s="1895"/>
      <c r="K248" s="1895"/>
      <c r="L248" s="1895"/>
      <c r="M248" s="1895"/>
      <c r="N248" s="1895"/>
      <c r="O248" s="1895"/>
      <c r="P248" s="1895"/>
      <c r="Q248" s="1895"/>
      <c r="R248" s="1895"/>
      <c r="S248" s="1895"/>
      <c r="T248" s="1895"/>
      <c r="U248" s="1895"/>
      <c r="V248" s="1895"/>
      <c r="W248" s="1895"/>
      <c r="X248" s="1895"/>
      <c r="Y248" s="1895"/>
      <c r="Z248" s="1895"/>
      <c r="AA248" s="1895"/>
      <c r="AB248" s="1895"/>
      <c r="AC248" s="1895"/>
      <c r="AD248" s="1895"/>
      <c r="AE248" s="1895"/>
      <c r="AF248" s="1895"/>
      <c r="AG248" s="1895"/>
      <c r="AH248" s="1895"/>
    </row>
    <row r="249" spans="1:34" ht="15.75" customHeight="1">
      <c r="A249" s="1895"/>
      <c r="B249" s="1895"/>
      <c r="C249" s="1895"/>
      <c r="D249" s="1895"/>
      <c r="E249" s="1895"/>
      <c r="F249" s="1895"/>
      <c r="G249" s="1895"/>
      <c r="H249" s="1895"/>
      <c r="I249" s="1895"/>
      <c r="J249" s="1895"/>
      <c r="K249" s="1895"/>
      <c r="L249" s="1895"/>
      <c r="M249" s="1895"/>
      <c r="N249" s="1895"/>
      <c r="O249" s="1895"/>
      <c r="P249" s="1895"/>
      <c r="Q249" s="1895"/>
      <c r="R249" s="1895"/>
      <c r="S249" s="1895"/>
      <c r="T249" s="1895"/>
      <c r="U249" s="1895"/>
      <c r="V249" s="1895"/>
      <c r="W249" s="1895"/>
      <c r="X249" s="1895"/>
      <c r="Y249" s="1895"/>
      <c r="Z249" s="1895"/>
      <c r="AA249" s="1895"/>
      <c r="AB249" s="1895"/>
      <c r="AC249" s="1895"/>
      <c r="AD249" s="1895"/>
      <c r="AE249" s="1895"/>
      <c r="AF249" s="1895"/>
      <c r="AG249" s="1895"/>
      <c r="AH249" s="1895"/>
    </row>
    <row r="250" spans="1:34" ht="15.75" customHeight="1">
      <c r="A250" s="1895"/>
      <c r="B250" s="1895"/>
      <c r="C250" s="1895"/>
      <c r="D250" s="1895"/>
      <c r="E250" s="1895"/>
      <c r="F250" s="1895"/>
      <c r="G250" s="1895"/>
      <c r="H250" s="1895"/>
      <c r="I250" s="1895"/>
      <c r="J250" s="1895"/>
      <c r="K250" s="1895"/>
      <c r="L250" s="1895"/>
      <c r="M250" s="1895"/>
      <c r="N250" s="1895"/>
      <c r="O250" s="1895"/>
      <c r="P250" s="1895"/>
      <c r="Q250" s="1895"/>
      <c r="R250" s="1895"/>
      <c r="S250" s="1895"/>
      <c r="T250" s="1895"/>
      <c r="U250" s="1895"/>
      <c r="V250" s="1895"/>
      <c r="W250" s="1895"/>
      <c r="X250" s="1895"/>
      <c r="Y250" s="1895"/>
      <c r="Z250" s="1895"/>
      <c r="AA250" s="1895"/>
      <c r="AB250" s="1895"/>
      <c r="AC250" s="1895"/>
      <c r="AD250" s="1895"/>
      <c r="AE250" s="1895"/>
      <c r="AF250" s="1895"/>
      <c r="AG250" s="1895"/>
      <c r="AH250" s="1895"/>
    </row>
    <row r="251" spans="1:34" ht="15.75" customHeight="1">
      <c r="A251" s="1895"/>
      <c r="B251" s="1895"/>
      <c r="C251" s="1895"/>
      <c r="D251" s="1895"/>
      <c r="E251" s="1895"/>
      <c r="F251" s="1895"/>
      <c r="G251" s="1895"/>
      <c r="H251" s="1895"/>
      <c r="I251" s="1895"/>
      <c r="J251" s="1895"/>
      <c r="K251" s="1895"/>
      <c r="L251" s="1895"/>
      <c r="M251" s="1895"/>
      <c r="N251" s="1895"/>
      <c r="O251" s="1895"/>
      <c r="P251" s="1895"/>
      <c r="Q251" s="1895"/>
      <c r="R251" s="1895"/>
      <c r="S251" s="1895"/>
      <c r="T251" s="1895"/>
      <c r="U251" s="1895"/>
      <c r="V251" s="1895"/>
      <c r="W251" s="1895"/>
      <c r="X251" s="1895"/>
      <c r="Y251" s="1895"/>
      <c r="Z251" s="1895"/>
      <c r="AA251" s="1895"/>
      <c r="AB251" s="1895"/>
      <c r="AC251" s="1895"/>
      <c r="AD251" s="1895"/>
      <c r="AE251" s="1895"/>
      <c r="AF251" s="1895"/>
      <c r="AG251" s="1895"/>
      <c r="AH251" s="1895"/>
    </row>
    <row r="252" spans="1:34" ht="15.75" customHeight="1">
      <c r="A252" s="1895"/>
      <c r="B252" s="1895"/>
      <c r="C252" s="1895"/>
      <c r="D252" s="1895"/>
      <c r="E252" s="1895"/>
      <c r="F252" s="1895"/>
      <c r="G252" s="1895"/>
      <c r="H252" s="1895"/>
      <c r="I252" s="1895"/>
      <c r="J252" s="1895"/>
      <c r="K252" s="1895"/>
      <c r="L252" s="1895"/>
      <c r="M252" s="1895"/>
      <c r="N252" s="1895"/>
      <c r="O252" s="1895"/>
      <c r="P252" s="1895"/>
      <c r="Q252" s="1895"/>
      <c r="R252" s="1895"/>
      <c r="S252" s="1895"/>
      <c r="T252" s="1895"/>
      <c r="U252" s="1895"/>
      <c r="V252" s="1895"/>
      <c r="W252" s="1895"/>
      <c r="X252" s="1895"/>
      <c r="Y252" s="1895"/>
      <c r="Z252" s="1895"/>
      <c r="AA252" s="1895"/>
      <c r="AB252" s="1895"/>
      <c r="AC252" s="1895"/>
      <c r="AD252" s="1895"/>
      <c r="AE252" s="1895"/>
      <c r="AF252" s="1895"/>
      <c r="AG252" s="1895"/>
      <c r="AH252" s="1895"/>
    </row>
    <row r="253" spans="1:34" ht="15.75" customHeight="1">
      <c r="A253" s="1895"/>
      <c r="B253" s="1895"/>
      <c r="C253" s="1895"/>
      <c r="D253" s="1895"/>
      <c r="E253" s="1895"/>
      <c r="F253" s="1895"/>
      <c r="G253" s="1895"/>
      <c r="H253" s="1895"/>
      <c r="I253" s="1895"/>
      <c r="J253" s="1895"/>
      <c r="K253" s="1895"/>
      <c r="L253" s="1895"/>
      <c r="M253" s="1895"/>
      <c r="N253" s="1895"/>
      <c r="O253" s="1895"/>
      <c r="P253" s="1895"/>
      <c r="Q253" s="1895"/>
      <c r="R253" s="1895"/>
      <c r="S253" s="1895"/>
      <c r="T253" s="1895"/>
      <c r="U253" s="1895"/>
      <c r="V253" s="1895"/>
      <c r="W253" s="1895"/>
      <c r="X253" s="1895"/>
      <c r="Y253" s="1895"/>
      <c r="Z253" s="1895"/>
      <c r="AA253" s="1895"/>
      <c r="AB253" s="1895"/>
      <c r="AC253" s="1895"/>
      <c r="AD253" s="1895"/>
      <c r="AE253" s="1895"/>
      <c r="AF253" s="1895"/>
      <c r="AG253" s="1895"/>
      <c r="AH253" s="1895"/>
    </row>
    <row r="254" spans="1:34" ht="15.75" customHeight="1">
      <c r="A254" s="1895"/>
      <c r="B254" s="1895"/>
      <c r="C254" s="1895"/>
      <c r="D254" s="1895"/>
      <c r="E254" s="1895"/>
      <c r="F254" s="1895"/>
      <c r="G254" s="1895"/>
      <c r="H254" s="1895"/>
      <c r="I254" s="1895"/>
      <c r="J254" s="1895"/>
      <c r="K254" s="1895"/>
      <c r="L254" s="1895"/>
      <c r="M254" s="1895"/>
      <c r="N254" s="1895"/>
      <c r="O254" s="1895"/>
      <c r="P254" s="1895"/>
      <c r="Q254" s="1895"/>
      <c r="R254" s="1895"/>
      <c r="S254" s="1895"/>
      <c r="T254" s="1895"/>
      <c r="U254" s="1895"/>
      <c r="V254" s="1895"/>
      <c r="W254" s="1895"/>
      <c r="X254" s="1895"/>
      <c r="Y254" s="1895"/>
      <c r="Z254" s="1895"/>
      <c r="AA254" s="1895"/>
      <c r="AB254" s="1895"/>
      <c r="AC254" s="1895"/>
      <c r="AD254" s="1895"/>
      <c r="AE254" s="1895"/>
      <c r="AF254" s="1895"/>
      <c r="AG254" s="1895"/>
      <c r="AH254" s="1895"/>
    </row>
    <row r="255" spans="1:34" ht="15.75" customHeight="1">
      <c r="A255" s="1895"/>
      <c r="B255" s="1895"/>
      <c r="C255" s="1895"/>
      <c r="D255" s="1895"/>
      <c r="E255" s="1895"/>
      <c r="F255" s="1895"/>
      <c r="G255" s="1895"/>
      <c r="H255" s="1895"/>
      <c r="I255" s="1895"/>
      <c r="J255" s="1895"/>
      <c r="K255" s="1895"/>
      <c r="L255" s="1895"/>
      <c r="M255" s="1895"/>
      <c r="N255" s="1895"/>
      <c r="O255" s="1895"/>
      <c r="P255" s="1895"/>
      <c r="Q255" s="1895"/>
      <c r="R255" s="1895"/>
      <c r="S255" s="1895"/>
      <c r="T255" s="1895"/>
      <c r="U255" s="1895"/>
      <c r="V255" s="1895"/>
      <c r="W255" s="1895"/>
      <c r="X255" s="1895"/>
      <c r="Y255" s="1895"/>
      <c r="Z255" s="1895"/>
      <c r="AA255" s="1895"/>
      <c r="AB255" s="1895"/>
      <c r="AC255" s="1895"/>
      <c r="AD255" s="1895"/>
      <c r="AE255" s="1895"/>
      <c r="AF255" s="1895"/>
      <c r="AG255" s="1895"/>
      <c r="AH255" s="1895"/>
    </row>
    <row r="256" spans="1:34" ht="15.75" customHeight="1">
      <c r="A256" s="1895"/>
      <c r="B256" s="1895"/>
      <c r="C256" s="1895"/>
      <c r="D256" s="1895"/>
      <c r="E256" s="1895"/>
      <c r="F256" s="1895"/>
      <c r="G256" s="1895"/>
      <c r="H256" s="1895"/>
      <c r="I256" s="1895"/>
      <c r="J256" s="1895"/>
      <c r="K256" s="1895"/>
      <c r="L256" s="1895"/>
      <c r="M256" s="1895"/>
      <c r="N256" s="1895"/>
      <c r="O256" s="1895"/>
      <c r="P256" s="1895"/>
      <c r="Q256" s="1895"/>
      <c r="R256" s="1895"/>
      <c r="S256" s="1895"/>
      <c r="T256" s="1895"/>
      <c r="U256" s="1895"/>
      <c r="V256" s="1895"/>
      <c r="W256" s="1895"/>
      <c r="X256" s="1895"/>
      <c r="Y256" s="1895"/>
      <c r="Z256" s="1895"/>
      <c r="AA256" s="1895"/>
      <c r="AB256" s="1895"/>
      <c r="AC256" s="1895"/>
      <c r="AD256" s="1895"/>
      <c r="AE256" s="1895"/>
      <c r="AF256" s="1895"/>
      <c r="AG256" s="1895"/>
      <c r="AH256" s="1895"/>
    </row>
    <row r="257" spans="1:34" ht="15.75" customHeight="1">
      <c r="A257" s="1895"/>
      <c r="B257" s="1895"/>
      <c r="C257" s="1895"/>
      <c r="D257" s="1895"/>
      <c r="E257" s="1895"/>
      <c r="F257" s="1895"/>
      <c r="G257" s="1895"/>
      <c r="H257" s="1895"/>
      <c r="I257" s="1895"/>
      <c r="J257" s="1895"/>
      <c r="K257" s="1895"/>
      <c r="L257" s="1895"/>
      <c r="M257" s="1895"/>
      <c r="N257" s="1895"/>
      <c r="O257" s="1895"/>
      <c r="P257" s="1895"/>
      <c r="Q257" s="1895"/>
      <c r="R257" s="1895"/>
      <c r="S257" s="1895"/>
      <c r="T257" s="1895"/>
      <c r="U257" s="1895"/>
      <c r="V257" s="1895"/>
      <c r="W257" s="1895"/>
      <c r="X257" s="1895"/>
      <c r="Y257" s="1895"/>
      <c r="Z257" s="1895"/>
      <c r="AA257" s="1895"/>
      <c r="AB257" s="1895"/>
      <c r="AC257" s="1895"/>
      <c r="AD257" s="1895"/>
      <c r="AE257" s="1895"/>
      <c r="AF257" s="1895"/>
      <c r="AG257" s="1895"/>
      <c r="AH257" s="1895"/>
    </row>
    <row r="258" spans="1:34" ht="15.75" customHeight="1">
      <c r="A258" s="1895"/>
      <c r="B258" s="1895"/>
      <c r="C258" s="1895"/>
      <c r="D258" s="1895"/>
      <c r="E258" s="1895"/>
      <c r="F258" s="1895"/>
      <c r="G258" s="1895"/>
      <c r="H258" s="1895"/>
      <c r="I258" s="1895"/>
      <c r="J258" s="1895"/>
      <c r="K258" s="1895"/>
      <c r="L258" s="1895"/>
      <c r="M258" s="1895"/>
      <c r="N258" s="1895"/>
      <c r="O258" s="1895"/>
      <c r="P258" s="1895"/>
      <c r="Q258" s="1895"/>
      <c r="R258" s="1895"/>
      <c r="S258" s="1895"/>
      <c r="T258" s="1895"/>
      <c r="U258" s="1895"/>
      <c r="V258" s="1895"/>
      <c r="W258" s="1895"/>
      <c r="X258" s="1895"/>
      <c r="Y258" s="1895"/>
      <c r="Z258" s="1895"/>
      <c r="AA258" s="1895"/>
      <c r="AB258" s="1895"/>
      <c r="AC258" s="1895"/>
      <c r="AD258" s="1895"/>
      <c r="AE258" s="1895"/>
      <c r="AF258" s="1895"/>
      <c r="AG258" s="1895"/>
      <c r="AH258" s="1895"/>
    </row>
    <row r="259" spans="1:34" ht="15.75" customHeight="1">
      <c r="A259" s="1895"/>
      <c r="B259" s="1895"/>
      <c r="C259" s="1895"/>
      <c r="D259" s="1895"/>
      <c r="E259" s="1895"/>
      <c r="F259" s="1895"/>
      <c r="G259" s="1895"/>
      <c r="H259" s="1895"/>
      <c r="I259" s="1895"/>
      <c r="J259" s="1895"/>
      <c r="K259" s="1895"/>
      <c r="L259" s="1895"/>
      <c r="M259" s="1895"/>
      <c r="N259" s="1895"/>
      <c r="O259" s="1895"/>
      <c r="P259" s="1895"/>
      <c r="Q259" s="1895"/>
      <c r="R259" s="1895"/>
      <c r="S259" s="1895"/>
      <c r="T259" s="1895"/>
      <c r="U259" s="1895"/>
      <c r="V259" s="1895"/>
      <c r="W259" s="1895"/>
      <c r="X259" s="1895"/>
      <c r="Y259" s="1895"/>
      <c r="Z259" s="1895"/>
      <c r="AA259" s="1895"/>
      <c r="AB259" s="1895"/>
      <c r="AC259" s="1895"/>
      <c r="AD259" s="1895"/>
      <c r="AE259" s="1895"/>
      <c r="AF259" s="1895"/>
      <c r="AG259" s="1895"/>
      <c r="AH259" s="1895"/>
    </row>
    <row r="260" spans="1:34" ht="15.75" customHeight="1">
      <c r="A260" s="1895"/>
      <c r="B260" s="1895"/>
      <c r="C260" s="1895"/>
      <c r="D260" s="1895"/>
      <c r="E260" s="1895"/>
      <c r="F260" s="1895"/>
      <c r="G260" s="1895"/>
      <c r="H260" s="1895"/>
      <c r="I260" s="1895"/>
      <c r="J260" s="1895"/>
      <c r="K260" s="1895"/>
      <c r="L260" s="1895"/>
      <c r="M260" s="1895"/>
      <c r="N260" s="1895"/>
      <c r="O260" s="1895"/>
      <c r="P260" s="1895"/>
      <c r="Q260" s="1895"/>
      <c r="R260" s="1895"/>
      <c r="S260" s="1895"/>
      <c r="T260" s="1895"/>
      <c r="U260" s="1895"/>
      <c r="V260" s="1895"/>
      <c r="W260" s="1895"/>
      <c r="X260" s="1895"/>
      <c r="Y260" s="1895"/>
      <c r="Z260" s="1895"/>
      <c r="AA260" s="1895"/>
      <c r="AB260" s="1895"/>
      <c r="AC260" s="1895"/>
      <c r="AD260" s="1895"/>
      <c r="AE260" s="1895"/>
      <c r="AF260" s="1895"/>
      <c r="AG260" s="1895"/>
      <c r="AH260" s="1895"/>
    </row>
    <row r="261" spans="1:34" ht="15.75" customHeight="1">
      <c r="A261" s="1895"/>
      <c r="B261" s="1895"/>
      <c r="C261" s="1895"/>
      <c r="D261" s="1895"/>
      <c r="E261" s="1895"/>
      <c r="F261" s="1895"/>
      <c r="G261" s="1895"/>
      <c r="H261" s="1895"/>
      <c r="I261" s="1895"/>
      <c r="J261" s="1895"/>
      <c r="K261" s="1895"/>
      <c r="L261" s="1895"/>
      <c r="M261" s="1895"/>
      <c r="N261" s="1895"/>
      <c r="O261" s="1895"/>
      <c r="P261" s="1895"/>
      <c r="Q261" s="1895"/>
      <c r="R261" s="1895"/>
      <c r="S261" s="1895"/>
      <c r="T261" s="1895"/>
      <c r="U261" s="1895"/>
      <c r="V261" s="1895"/>
      <c r="W261" s="1895"/>
      <c r="X261" s="1895"/>
      <c r="Y261" s="1895"/>
      <c r="Z261" s="1895"/>
      <c r="AA261" s="1895"/>
      <c r="AB261" s="1895"/>
      <c r="AC261" s="1895"/>
      <c r="AD261" s="1895"/>
      <c r="AE261" s="1895"/>
      <c r="AF261" s="1895"/>
      <c r="AG261" s="1895"/>
      <c r="AH261" s="1895"/>
    </row>
    <row r="262" spans="1:34" ht="15.75" customHeight="1">
      <c r="A262" s="1895"/>
      <c r="B262" s="1895"/>
      <c r="C262" s="1895"/>
      <c r="D262" s="1895"/>
      <c r="E262" s="1895"/>
      <c r="F262" s="1895"/>
      <c r="G262" s="1895"/>
      <c r="H262" s="1895"/>
      <c r="I262" s="1895"/>
      <c r="J262" s="1895"/>
      <c r="K262" s="1895"/>
      <c r="L262" s="1895"/>
      <c r="M262" s="1895"/>
      <c r="N262" s="1895"/>
      <c r="O262" s="1895"/>
      <c r="P262" s="1895"/>
      <c r="Q262" s="1895"/>
      <c r="R262" s="1895"/>
      <c r="S262" s="1895"/>
      <c r="T262" s="1895"/>
      <c r="U262" s="1895"/>
      <c r="V262" s="1895"/>
      <c r="W262" s="1895"/>
      <c r="X262" s="1895"/>
      <c r="Y262" s="1895"/>
      <c r="Z262" s="1895"/>
      <c r="AA262" s="1895"/>
      <c r="AB262" s="1895"/>
      <c r="AC262" s="1895"/>
      <c r="AD262" s="1895"/>
      <c r="AE262" s="1895"/>
      <c r="AF262" s="1895"/>
      <c r="AG262" s="1895"/>
      <c r="AH262" s="1895"/>
    </row>
    <row r="263" spans="1:34" ht="15.75" customHeight="1">
      <c r="A263" s="1895"/>
      <c r="B263" s="1895"/>
      <c r="C263" s="1895"/>
      <c r="D263" s="1895"/>
      <c r="E263" s="1895"/>
      <c r="F263" s="1895"/>
      <c r="G263" s="1895"/>
      <c r="H263" s="1895"/>
      <c r="I263" s="1895"/>
      <c r="J263" s="1895"/>
      <c r="K263" s="1895"/>
      <c r="L263" s="1895"/>
      <c r="M263" s="1895"/>
      <c r="N263" s="1895"/>
      <c r="O263" s="1895"/>
      <c r="P263" s="1895"/>
      <c r="Q263" s="1895"/>
      <c r="R263" s="1895"/>
      <c r="S263" s="1895"/>
      <c r="T263" s="1895"/>
      <c r="U263" s="1895"/>
      <c r="V263" s="1895"/>
      <c r="W263" s="1895"/>
      <c r="X263" s="1895"/>
      <c r="Y263" s="1895"/>
      <c r="Z263" s="1895"/>
      <c r="AA263" s="1895"/>
      <c r="AB263" s="1895"/>
      <c r="AC263" s="1895"/>
      <c r="AD263" s="1895"/>
      <c r="AE263" s="1895"/>
      <c r="AF263" s="1895"/>
      <c r="AG263" s="1895"/>
      <c r="AH263" s="1895"/>
    </row>
    <row r="264" spans="1:34" ht="15.75" customHeight="1">
      <c r="A264" s="1895"/>
      <c r="B264" s="1895"/>
      <c r="C264" s="1895"/>
      <c r="D264" s="1895"/>
      <c r="E264" s="1895"/>
      <c r="F264" s="1895"/>
      <c r="G264" s="1895"/>
      <c r="H264" s="1895"/>
      <c r="I264" s="1895"/>
      <c r="J264" s="1895"/>
      <c r="K264" s="1895"/>
      <c r="L264" s="1895"/>
      <c r="M264" s="1895"/>
      <c r="N264" s="1895"/>
      <c r="O264" s="1895"/>
      <c r="P264" s="1895"/>
      <c r="Q264" s="1895"/>
      <c r="R264" s="1895"/>
      <c r="S264" s="1895"/>
      <c r="T264" s="1895"/>
      <c r="U264" s="1895"/>
      <c r="V264" s="1895"/>
      <c r="W264" s="1895"/>
      <c r="X264" s="1895"/>
      <c r="Y264" s="1895"/>
      <c r="Z264" s="1895"/>
      <c r="AA264" s="1895"/>
      <c r="AB264" s="1895"/>
      <c r="AC264" s="1895"/>
      <c r="AD264" s="1895"/>
      <c r="AE264" s="1895"/>
      <c r="AF264" s="1895"/>
      <c r="AG264" s="1895"/>
      <c r="AH264" s="1895"/>
    </row>
    <row r="265" spans="1:34" ht="15.75" customHeight="1">
      <c r="A265" s="1895"/>
      <c r="B265" s="1895"/>
      <c r="C265" s="1895"/>
      <c r="D265" s="1895"/>
      <c r="E265" s="1895"/>
      <c r="F265" s="1895"/>
      <c r="G265" s="1895"/>
      <c r="H265" s="1895"/>
      <c r="I265" s="1895"/>
      <c r="J265" s="1895"/>
      <c r="K265" s="1895"/>
      <c r="L265" s="1895"/>
      <c r="M265" s="1895"/>
      <c r="N265" s="1895"/>
      <c r="O265" s="1895"/>
      <c r="P265" s="1895"/>
      <c r="Q265" s="1895"/>
      <c r="R265" s="1895"/>
      <c r="S265" s="1895"/>
      <c r="T265" s="1895"/>
      <c r="U265" s="1895"/>
      <c r="V265" s="1895"/>
      <c r="W265" s="1895"/>
      <c r="X265" s="1895"/>
      <c r="Y265" s="1895"/>
      <c r="Z265" s="1895"/>
      <c r="AA265" s="1895"/>
      <c r="AB265" s="1895"/>
      <c r="AC265" s="1895"/>
      <c r="AD265" s="1895"/>
      <c r="AE265" s="1895"/>
      <c r="AF265" s="1895"/>
      <c r="AG265" s="1895"/>
      <c r="AH265" s="1895"/>
    </row>
    <row r="266" spans="1:34" ht="15.75" customHeight="1">
      <c r="A266" s="1895"/>
      <c r="B266" s="1895"/>
      <c r="C266" s="1895"/>
      <c r="D266" s="1895"/>
      <c r="E266" s="1895"/>
      <c r="F266" s="1895"/>
      <c r="G266" s="1895"/>
      <c r="H266" s="1895"/>
      <c r="I266" s="1895"/>
      <c r="J266" s="1895"/>
      <c r="K266" s="1895"/>
      <c r="L266" s="1895"/>
      <c r="M266" s="1895"/>
      <c r="N266" s="1895"/>
      <c r="O266" s="1895"/>
      <c r="P266" s="1895"/>
      <c r="Q266" s="1895"/>
      <c r="R266" s="1895"/>
      <c r="S266" s="1895"/>
      <c r="T266" s="1895"/>
      <c r="U266" s="1895"/>
      <c r="V266" s="1895"/>
      <c r="W266" s="1895"/>
      <c r="X266" s="1895"/>
      <c r="Y266" s="1895"/>
      <c r="Z266" s="1895"/>
      <c r="AA266" s="1895"/>
      <c r="AB266" s="1895"/>
      <c r="AC266" s="1895"/>
      <c r="AD266" s="1895"/>
      <c r="AE266" s="1895"/>
      <c r="AF266" s="1895"/>
      <c r="AG266" s="1895"/>
      <c r="AH266" s="1895"/>
    </row>
    <row r="267" spans="1:34" ht="15.75" customHeight="1">
      <c r="A267" s="1895"/>
      <c r="B267" s="1895"/>
      <c r="C267" s="1895"/>
      <c r="D267" s="1895"/>
      <c r="E267" s="1895"/>
      <c r="F267" s="1895"/>
      <c r="G267" s="1895"/>
      <c r="H267" s="1895"/>
      <c r="I267" s="1895"/>
      <c r="J267" s="1895"/>
      <c r="K267" s="1895"/>
      <c r="L267" s="1895"/>
      <c r="M267" s="1895"/>
      <c r="N267" s="1895"/>
      <c r="O267" s="1895"/>
      <c r="P267" s="1895"/>
      <c r="Q267" s="1895"/>
      <c r="R267" s="1895"/>
      <c r="S267" s="1895"/>
      <c r="T267" s="1895"/>
      <c r="U267" s="1895"/>
      <c r="V267" s="1895"/>
      <c r="W267" s="1895"/>
      <c r="X267" s="1895"/>
      <c r="Y267" s="1895"/>
      <c r="Z267" s="1895"/>
      <c r="AA267" s="1895"/>
      <c r="AB267" s="1895"/>
      <c r="AC267" s="1895"/>
      <c r="AD267" s="1895"/>
      <c r="AE267" s="1895"/>
      <c r="AF267" s="1895"/>
      <c r="AG267" s="1895"/>
      <c r="AH267" s="1895"/>
    </row>
    <row r="268" spans="1:34" ht="15.75" customHeight="1">
      <c r="A268" s="1895"/>
      <c r="B268" s="1895"/>
      <c r="C268" s="1895"/>
      <c r="D268" s="1895"/>
      <c r="E268" s="1895"/>
      <c r="F268" s="1895"/>
      <c r="G268" s="1895"/>
      <c r="H268" s="1895"/>
      <c r="I268" s="1895"/>
      <c r="J268" s="1895"/>
      <c r="K268" s="1895"/>
      <c r="L268" s="1895"/>
      <c r="M268" s="1895"/>
      <c r="N268" s="1895"/>
      <c r="O268" s="1895"/>
      <c r="P268" s="1895"/>
      <c r="Q268" s="1895"/>
      <c r="R268" s="1895"/>
      <c r="S268" s="1895"/>
      <c r="T268" s="1895"/>
      <c r="U268" s="1895"/>
      <c r="V268" s="1895"/>
      <c r="W268" s="1895"/>
      <c r="X268" s="1895"/>
      <c r="Y268" s="1895"/>
      <c r="Z268" s="1895"/>
      <c r="AA268" s="1895"/>
      <c r="AB268" s="1895"/>
      <c r="AC268" s="1895"/>
      <c r="AD268" s="1895"/>
      <c r="AE268" s="1895"/>
      <c r="AF268" s="1895"/>
      <c r="AG268" s="1895"/>
      <c r="AH268" s="1895"/>
    </row>
    <row r="269" spans="1:34" ht="15.75" customHeight="1">
      <c r="A269" s="1895"/>
      <c r="B269" s="1895"/>
      <c r="C269" s="1895"/>
      <c r="D269" s="1895"/>
      <c r="E269" s="1895"/>
      <c r="F269" s="1895"/>
      <c r="G269" s="1895"/>
      <c r="H269" s="1895"/>
      <c r="I269" s="1895"/>
      <c r="J269" s="1895"/>
      <c r="K269" s="1895"/>
      <c r="L269" s="1895"/>
      <c r="M269" s="1895"/>
      <c r="N269" s="1895"/>
      <c r="O269" s="1895"/>
      <c r="P269" s="1895"/>
      <c r="Q269" s="1895"/>
      <c r="R269" s="1895"/>
      <c r="S269" s="1895"/>
      <c r="T269" s="1895"/>
      <c r="U269" s="1895"/>
      <c r="V269" s="1895"/>
      <c r="W269" s="1895"/>
      <c r="X269" s="1895"/>
      <c r="Y269" s="1895"/>
      <c r="Z269" s="1895"/>
      <c r="AA269" s="1895"/>
      <c r="AB269" s="1895"/>
      <c r="AC269" s="1895"/>
      <c r="AD269" s="1895"/>
      <c r="AE269" s="1895"/>
      <c r="AF269" s="1895"/>
      <c r="AG269" s="1895"/>
      <c r="AH269" s="1895"/>
    </row>
    <row r="270" spans="1:34" ht="15.75" customHeight="1">
      <c r="A270" s="1895"/>
      <c r="B270" s="1895"/>
      <c r="C270" s="1895"/>
      <c r="D270" s="1895"/>
      <c r="E270" s="1895"/>
      <c r="F270" s="1895"/>
      <c r="G270" s="1895"/>
      <c r="H270" s="1895"/>
      <c r="I270" s="1895"/>
      <c r="J270" s="1895"/>
      <c r="K270" s="1895"/>
      <c r="L270" s="1895"/>
      <c r="M270" s="1895"/>
      <c r="N270" s="1895"/>
      <c r="O270" s="1895"/>
      <c r="P270" s="1895"/>
      <c r="Q270" s="1895"/>
      <c r="R270" s="1895"/>
      <c r="S270" s="1895"/>
      <c r="T270" s="1895"/>
      <c r="U270" s="1895"/>
      <c r="V270" s="1895"/>
      <c r="W270" s="1895"/>
      <c r="X270" s="1895"/>
      <c r="Y270" s="1895"/>
      <c r="Z270" s="1895"/>
      <c r="AA270" s="1895"/>
      <c r="AB270" s="1895"/>
      <c r="AC270" s="1895"/>
      <c r="AD270" s="1895"/>
      <c r="AE270" s="1895"/>
      <c r="AF270" s="1895"/>
      <c r="AG270" s="1895"/>
      <c r="AH270" s="1895"/>
    </row>
    <row r="271" spans="1:34" ht="15.75" customHeight="1">
      <c r="A271" s="1895"/>
      <c r="B271" s="1895"/>
      <c r="C271" s="1895"/>
      <c r="D271" s="1895"/>
      <c r="E271" s="1895"/>
      <c r="F271" s="1895"/>
      <c r="G271" s="1895"/>
      <c r="H271" s="1895"/>
      <c r="I271" s="1895"/>
      <c r="J271" s="1895"/>
      <c r="K271" s="1895"/>
      <c r="L271" s="1895"/>
      <c r="M271" s="1895"/>
      <c r="N271" s="1895"/>
      <c r="O271" s="1895"/>
      <c r="P271" s="1895"/>
      <c r="Q271" s="1895"/>
      <c r="R271" s="1895"/>
      <c r="S271" s="1895"/>
      <c r="T271" s="1895"/>
      <c r="U271" s="1895"/>
      <c r="V271" s="1895"/>
      <c r="W271" s="1895"/>
      <c r="X271" s="1895"/>
      <c r="Y271" s="1895"/>
      <c r="Z271" s="1895"/>
      <c r="AA271" s="1895"/>
      <c r="AB271" s="1895"/>
      <c r="AC271" s="1895"/>
      <c r="AD271" s="1895"/>
      <c r="AE271" s="1895"/>
      <c r="AF271" s="1895"/>
      <c r="AG271" s="1895"/>
      <c r="AH271" s="1895"/>
    </row>
    <row r="272" spans="1:34" ht="15.75" customHeight="1">
      <c r="A272" s="1895"/>
      <c r="B272" s="1895"/>
      <c r="C272" s="1895"/>
      <c r="D272" s="1895"/>
      <c r="E272" s="1895"/>
      <c r="F272" s="1895"/>
      <c r="G272" s="1895"/>
      <c r="H272" s="1895"/>
      <c r="I272" s="1895"/>
      <c r="J272" s="1895"/>
      <c r="K272" s="1895"/>
      <c r="L272" s="1895"/>
      <c r="M272" s="1895"/>
      <c r="N272" s="1895"/>
      <c r="O272" s="1895"/>
      <c r="P272" s="1895"/>
      <c r="Q272" s="1895"/>
      <c r="R272" s="1895"/>
      <c r="S272" s="1895"/>
      <c r="T272" s="1895"/>
      <c r="U272" s="1895"/>
      <c r="V272" s="1895"/>
      <c r="W272" s="1895"/>
      <c r="X272" s="1895"/>
      <c r="Y272" s="1895"/>
      <c r="Z272" s="1895"/>
      <c r="AA272" s="1895"/>
      <c r="AB272" s="1895"/>
      <c r="AC272" s="1895"/>
      <c r="AD272" s="1895"/>
      <c r="AE272" s="1895"/>
      <c r="AF272" s="1895"/>
      <c r="AG272" s="1895"/>
      <c r="AH272" s="1895"/>
    </row>
    <row r="273" spans="1:34" ht="15.75" customHeight="1">
      <c r="A273" s="1895"/>
      <c r="B273" s="1895"/>
      <c r="C273" s="1895"/>
      <c r="D273" s="1895"/>
      <c r="E273" s="1895"/>
      <c r="F273" s="1895"/>
      <c r="G273" s="1895"/>
      <c r="H273" s="1895"/>
      <c r="I273" s="1895"/>
      <c r="J273" s="1895"/>
      <c r="K273" s="1895"/>
      <c r="L273" s="1895"/>
      <c r="M273" s="1895"/>
      <c r="N273" s="1895"/>
      <c r="O273" s="1895"/>
      <c r="P273" s="1895"/>
      <c r="Q273" s="1895"/>
      <c r="R273" s="1895"/>
      <c r="S273" s="1895"/>
      <c r="T273" s="1895"/>
      <c r="U273" s="1895"/>
      <c r="V273" s="1895"/>
      <c r="W273" s="1895"/>
      <c r="X273" s="1895"/>
      <c r="Y273" s="1895"/>
      <c r="Z273" s="1895"/>
      <c r="AA273" s="1895"/>
      <c r="AB273" s="1895"/>
      <c r="AC273" s="1895"/>
      <c r="AD273" s="1895"/>
      <c r="AE273" s="1895"/>
      <c r="AF273" s="1895"/>
      <c r="AG273" s="1895"/>
      <c r="AH273" s="1895"/>
    </row>
    <row r="274" spans="1:34" ht="15.75" customHeight="1">
      <c r="A274" s="1895"/>
      <c r="B274" s="1895"/>
      <c r="C274" s="1895"/>
      <c r="D274" s="1895"/>
      <c r="E274" s="1895"/>
      <c r="F274" s="1895"/>
      <c r="G274" s="1895"/>
      <c r="H274" s="1895"/>
      <c r="I274" s="1895"/>
      <c r="J274" s="1895"/>
      <c r="K274" s="1895"/>
      <c r="L274" s="1895"/>
      <c r="M274" s="1895"/>
      <c r="N274" s="1895"/>
      <c r="O274" s="1895"/>
      <c r="P274" s="1895"/>
      <c r="Q274" s="1895"/>
      <c r="R274" s="1895"/>
      <c r="S274" s="1895"/>
      <c r="T274" s="1895"/>
      <c r="U274" s="1895"/>
      <c r="V274" s="1895"/>
      <c r="W274" s="1895"/>
      <c r="X274" s="1895"/>
      <c r="Y274" s="1895"/>
      <c r="Z274" s="1895"/>
      <c r="AA274" s="1895"/>
      <c r="AB274" s="1895"/>
      <c r="AC274" s="1895"/>
      <c r="AD274" s="1895"/>
      <c r="AE274" s="1895"/>
      <c r="AF274" s="1895"/>
      <c r="AG274" s="1895"/>
      <c r="AH274" s="1895"/>
    </row>
    <row r="275" spans="1:34" ht="15.75" customHeight="1">
      <c r="A275" s="1895"/>
      <c r="B275" s="1895"/>
      <c r="C275" s="1895"/>
      <c r="D275" s="1895"/>
      <c r="E275" s="1895"/>
      <c r="F275" s="1895"/>
      <c r="G275" s="1895"/>
      <c r="H275" s="1895"/>
      <c r="I275" s="1895"/>
      <c r="J275" s="1895"/>
      <c r="K275" s="1895"/>
      <c r="L275" s="1895"/>
      <c r="M275" s="1895"/>
      <c r="N275" s="1895"/>
      <c r="O275" s="1895"/>
      <c r="P275" s="1895"/>
      <c r="Q275" s="1895"/>
      <c r="R275" s="1895"/>
      <c r="S275" s="1895"/>
      <c r="T275" s="1895"/>
      <c r="U275" s="1895"/>
      <c r="V275" s="1895"/>
      <c r="W275" s="1895"/>
      <c r="X275" s="1895"/>
      <c r="Y275" s="1895"/>
      <c r="Z275" s="1895"/>
      <c r="AA275" s="1895"/>
      <c r="AB275" s="1895"/>
      <c r="AC275" s="1895"/>
      <c r="AD275" s="1895"/>
      <c r="AE275" s="1895"/>
      <c r="AF275" s="1895"/>
      <c r="AG275" s="1895"/>
      <c r="AH275" s="1895"/>
    </row>
    <row r="276" spans="1:34" ht="15.75" customHeight="1">
      <c r="A276" s="1895"/>
      <c r="B276" s="1895"/>
      <c r="C276" s="1895"/>
      <c r="D276" s="1895"/>
      <c r="E276" s="1895"/>
      <c r="F276" s="1895"/>
      <c r="G276" s="1895"/>
      <c r="H276" s="1895"/>
      <c r="I276" s="1895"/>
      <c r="J276" s="1895"/>
      <c r="K276" s="1895"/>
      <c r="L276" s="1895"/>
      <c r="M276" s="1895"/>
      <c r="N276" s="1895"/>
      <c r="O276" s="1895"/>
      <c r="P276" s="1895"/>
      <c r="Q276" s="1895"/>
      <c r="R276" s="1895"/>
      <c r="S276" s="1895"/>
      <c r="T276" s="1895"/>
      <c r="U276" s="1895"/>
      <c r="V276" s="1895"/>
      <c r="W276" s="1895"/>
      <c r="X276" s="1895"/>
      <c r="Y276" s="1895"/>
      <c r="Z276" s="1895"/>
      <c r="AA276" s="1895"/>
      <c r="AB276" s="1895"/>
      <c r="AC276" s="1895"/>
      <c r="AD276" s="1895"/>
      <c r="AE276" s="1895"/>
      <c r="AF276" s="1895"/>
      <c r="AG276" s="1895"/>
      <c r="AH276" s="1895"/>
    </row>
    <row r="277" spans="1:34" ht="15.75" customHeight="1">
      <c r="A277" s="1895"/>
      <c r="B277" s="1895"/>
      <c r="C277" s="1895"/>
      <c r="D277" s="1895"/>
      <c r="E277" s="1895"/>
      <c r="F277" s="1895"/>
      <c r="G277" s="1895"/>
      <c r="H277" s="1895"/>
      <c r="I277" s="1895"/>
      <c r="J277" s="1895"/>
      <c r="K277" s="1895"/>
      <c r="L277" s="1895"/>
      <c r="M277" s="1895"/>
      <c r="N277" s="1895"/>
      <c r="O277" s="1895"/>
      <c r="P277" s="1895"/>
      <c r="Q277" s="1895"/>
      <c r="R277" s="1895"/>
      <c r="S277" s="1895"/>
      <c r="T277" s="1895"/>
      <c r="U277" s="1895"/>
      <c r="V277" s="1895"/>
      <c r="W277" s="1895"/>
      <c r="X277" s="1895"/>
      <c r="Y277" s="1895"/>
      <c r="Z277" s="1895"/>
      <c r="AA277" s="1895"/>
      <c r="AB277" s="1895"/>
      <c r="AC277" s="1895"/>
      <c r="AD277" s="1895"/>
      <c r="AE277" s="1895"/>
      <c r="AF277" s="1895"/>
      <c r="AG277" s="1895"/>
      <c r="AH277" s="1895"/>
    </row>
    <row r="278" spans="1:34" ht="15.75" customHeight="1">
      <c r="A278" s="1895"/>
      <c r="B278" s="1895"/>
      <c r="C278" s="1895"/>
      <c r="D278" s="1895"/>
      <c r="E278" s="1895"/>
      <c r="F278" s="1895"/>
      <c r="G278" s="1895"/>
      <c r="H278" s="1895"/>
      <c r="I278" s="1895"/>
      <c r="J278" s="1895"/>
      <c r="K278" s="1895"/>
      <c r="L278" s="1895"/>
      <c r="M278" s="1895"/>
      <c r="N278" s="1895"/>
      <c r="O278" s="1895"/>
      <c r="P278" s="1895"/>
      <c r="Q278" s="1895"/>
      <c r="R278" s="1895"/>
      <c r="S278" s="1895"/>
      <c r="T278" s="1895"/>
      <c r="U278" s="1895"/>
      <c r="V278" s="1895"/>
      <c r="W278" s="1895"/>
      <c r="X278" s="1895"/>
      <c r="Y278" s="1895"/>
      <c r="Z278" s="1895"/>
      <c r="AA278" s="1895"/>
      <c r="AB278" s="1895"/>
      <c r="AC278" s="1895"/>
      <c r="AD278" s="1895"/>
      <c r="AE278" s="1895"/>
      <c r="AF278" s="1895"/>
      <c r="AG278" s="1895"/>
      <c r="AH278" s="1895"/>
    </row>
    <row r="279" spans="1:34" ht="15.75" customHeight="1">
      <c r="A279" s="1895"/>
      <c r="B279" s="1895"/>
      <c r="C279" s="1895"/>
      <c r="D279" s="1895"/>
      <c r="E279" s="1895"/>
      <c r="F279" s="1895"/>
      <c r="G279" s="1895"/>
      <c r="H279" s="1895"/>
      <c r="I279" s="1895"/>
      <c r="J279" s="1895"/>
      <c r="K279" s="1895"/>
      <c r="L279" s="1895"/>
      <c r="M279" s="1895"/>
      <c r="N279" s="1895"/>
      <c r="O279" s="1895"/>
      <c r="P279" s="1895"/>
      <c r="Q279" s="1895"/>
      <c r="R279" s="1895"/>
      <c r="S279" s="1895"/>
      <c r="T279" s="1895"/>
      <c r="U279" s="1895"/>
      <c r="V279" s="1895"/>
      <c r="W279" s="1895"/>
      <c r="X279" s="1895"/>
      <c r="Y279" s="1895"/>
      <c r="Z279" s="1895"/>
      <c r="AA279" s="1895"/>
      <c r="AB279" s="1895"/>
      <c r="AC279" s="1895"/>
      <c r="AD279" s="1895"/>
      <c r="AE279" s="1895"/>
      <c r="AF279" s="1895"/>
      <c r="AG279" s="1895"/>
      <c r="AH279" s="1895"/>
    </row>
    <row r="280" spans="1:34" ht="15.75" customHeight="1">
      <c r="A280" s="1895"/>
      <c r="B280" s="1895"/>
      <c r="C280" s="1895"/>
      <c r="D280" s="1895"/>
      <c r="E280" s="1895"/>
      <c r="F280" s="1895"/>
      <c r="G280" s="1895"/>
      <c r="H280" s="1895"/>
      <c r="I280" s="1895"/>
      <c r="J280" s="1895"/>
      <c r="K280" s="1895"/>
      <c r="L280" s="1895"/>
      <c r="M280" s="1895"/>
      <c r="N280" s="1895"/>
      <c r="O280" s="1895"/>
      <c r="P280" s="1895"/>
      <c r="Q280" s="1895"/>
      <c r="R280" s="1895"/>
      <c r="S280" s="1895"/>
      <c r="T280" s="1895"/>
      <c r="U280" s="1895"/>
      <c r="V280" s="1895"/>
      <c r="W280" s="1895"/>
      <c r="X280" s="1895"/>
      <c r="Y280" s="1895"/>
      <c r="Z280" s="1895"/>
      <c r="AA280" s="1895"/>
      <c r="AB280" s="1895"/>
      <c r="AC280" s="1895"/>
      <c r="AD280" s="1895"/>
      <c r="AE280" s="1895"/>
      <c r="AF280" s="1895"/>
      <c r="AG280" s="1895"/>
      <c r="AH280" s="1895"/>
    </row>
    <row r="281" spans="1:34" ht="15.75" customHeight="1">
      <c r="A281" s="1895"/>
      <c r="B281" s="1895"/>
      <c r="C281" s="1895"/>
      <c r="D281" s="1895"/>
      <c r="E281" s="1895"/>
      <c r="F281" s="1895"/>
      <c r="G281" s="1895"/>
      <c r="H281" s="1895"/>
      <c r="I281" s="1895"/>
      <c r="J281" s="1895"/>
      <c r="K281" s="1895"/>
      <c r="L281" s="1895"/>
      <c r="M281" s="1895"/>
      <c r="N281" s="1895"/>
      <c r="O281" s="1895"/>
      <c r="P281" s="1895"/>
      <c r="Q281" s="1895"/>
      <c r="R281" s="1895"/>
      <c r="S281" s="1895"/>
      <c r="T281" s="1895"/>
      <c r="U281" s="1895"/>
      <c r="V281" s="1895"/>
      <c r="W281" s="1895"/>
      <c r="X281" s="1895"/>
      <c r="Y281" s="1895"/>
      <c r="Z281" s="1895"/>
      <c r="AA281" s="1895"/>
      <c r="AB281" s="1895"/>
      <c r="AC281" s="1895"/>
      <c r="AD281" s="1895"/>
      <c r="AE281" s="1895"/>
      <c r="AF281" s="1895"/>
      <c r="AG281" s="1895"/>
      <c r="AH281" s="1895"/>
    </row>
    <row r="282" spans="1:34" ht="15.75" customHeight="1">
      <c r="A282" s="1895"/>
      <c r="B282" s="1895"/>
      <c r="C282" s="1895"/>
      <c r="D282" s="1895"/>
      <c r="E282" s="1895"/>
      <c r="F282" s="1895"/>
      <c r="G282" s="1895"/>
      <c r="H282" s="1895"/>
      <c r="I282" s="1895"/>
      <c r="J282" s="1895"/>
      <c r="K282" s="1895"/>
      <c r="L282" s="1895"/>
      <c r="M282" s="1895"/>
      <c r="N282" s="1895"/>
      <c r="O282" s="1895"/>
      <c r="P282" s="1895"/>
      <c r="Q282" s="1895"/>
      <c r="R282" s="1895"/>
      <c r="S282" s="1895"/>
      <c r="T282" s="1895"/>
      <c r="U282" s="1895"/>
      <c r="V282" s="1895"/>
      <c r="W282" s="1895"/>
      <c r="X282" s="1895"/>
      <c r="Y282" s="1895"/>
      <c r="Z282" s="1895"/>
      <c r="AA282" s="1895"/>
      <c r="AB282" s="1895"/>
      <c r="AC282" s="1895"/>
      <c r="AD282" s="1895"/>
      <c r="AE282" s="1895"/>
      <c r="AF282" s="1895"/>
      <c r="AG282" s="1895"/>
      <c r="AH282" s="1895"/>
    </row>
    <row r="283" spans="1:34" ht="15.75" customHeight="1">
      <c r="A283" s="1895"/>
      <c r="B283" s="1895"/>
      <c r="C283" s="1895"/>
      <c r="D283" s="1895"/>
      <c r="E283" s="1895"/>
      <c r="F283" s="1895"/>
      <c r="G283" s="1895"/>
      <c r="H283" s="1895"/>
      <c r="I283" s="1895"/>
      <c r="J283" s="1895"/>
      <c r="K283" s="1895"/>
      <c r="L283" s="1895"/>
      <c r="M283" s="1895"/>
      <c r="N283" s="1895"/>
      <c r="O283" s="1895"/>
      <c r="P283" s="1895"/>
      <c r="Q283" s="1895"/>
      <c r="R283" s="1895"/>
      <c r="S283" s="1895"/>
      <c r="T283" s="1895"/>
      <c r="U283" s="1895"/>
      <c r="V283" s="1895"/>
      <c r="W283" s="1895"/>
      <c r="X283" s="1895"/>
      <c r="Y283" s="1895"/>
      <c r="Z283" s="1895"/>
      <c r="AA283" s="1895"/>
      <c r="AB283" s="1895"/>
      <c r="AC283" s="1895"/>
      <c r="AD283" s="1895"/>
      <c r="AE283" s="1895"/>
      <c r="AF283" s="1895"/>
      <c r="AG283" s="1895"/>
      <c r="AH283" s="1895"/>
    </row>
    <row r="284" spans="1:34" ht="15.75" customHeight="1">
      <c r="A284" s="1895"/>
      <c r="B284" s="1895"/>
      <c r="C284" s="1895"/>
      <c r="D284" s="1895"/>
      <c r="E284" s="1895"/>
      <c r="F284" s="1895"/>
      <c r="G284" s="1895"/>
      <c r="H284" s="1895"/>
      <c r="I284" s="1895"/>
      <c r="J284" s="1895"/>
      <c r="K284" s="1895"/>
      <c r="L284" s="1895"/>
      <c r="M284" s="1895"/>
      <c r="N284" s="1895"/>
      <c r="O284" s="1895"/>
      <c r="P284" s="1895"/>
      <c r="Q284" s="1895"/>
      <c r="R284" s="1895"/>
      <c r="S284" s="1895"/>
      <c r="T284" s="1895"/>
      <c r="U284" s="1895"/>
      <c r="V284" s="1895"/>
      <c r="W284" s="1895"/>
      <c r="X284" s="1895"/>
      <c r="Y284" s="1895"/>
      <c r="Z284" s="1895"/>
      <c r="AA284" s="1895"/>
      <c r="AB284" s="1895"/>
      <c r="AC284" s="1895"/>
      <c r="AD284" s="1895"/>
      <c r="AE284" s="1895"/>
      <c r="AF284" s="1895"/>
      <c r="AG284" s="1895"/>
      <c r="AH284" s="1895"/>
    </row>
    <row r="285" spans="1:34" ht="15.75" customHeight="1">
      <c r="A285" s="1895"/>
      <c r="B285" s="1895"/>
      <c r="C285" s="1895"/>
      <c r="D285" s="1895"/>
      <c r="E285" s="1895"/>
      <c r="F285" s="1895"/>
      <c r="G285" s="1895"/>
      <c r="H285" s="1895"/>
      <c r="I285" s="1895"/>
      <c r="J285" s="1895"/>
      <c r="K285" s="1895"/>
      <c r="L285" s="1895"/>
      <c r="M285" s="1895"/>
      <c r="N285" s="1895"/>
      <c r="O285" s="1895"/>
      <c r="P285" s="1895"/>
      <c r="Q285" s="1895"/>
      <c r="R285" s="1895"/>
      <c r="S285" s="1895"/>
      <c r="T285" s="1895"/>
      <c r="U285" s="1895"/>
      <c r="V285" s="1895"/>
      <c r="W285" s="1895"/>
      <c r="X285" s="1895"/>
      <c r="Y285" s="1895"/>
      <c r="Z285" s="1895"/>
      <c r="AA285" s="1895"/>
      <c r="AB285" s="1895"/>
      <c r="AC285" s="1895"/>
      <c r="AD285" s="1895"/>
      <c r="AE285" s="1895"/>
      <c r="AF285" s="1895"/>
      <c r="AG285" s="1895"/>
      <c r="AH285" s="1895"/>
    </row>
    <row r="286" spans="1:34" ht="15.75" customHeight="1">
      <c r="A286" s="1895"/>
      <c r="B286" s="1895"/>
      <c r="C286" s="1895"/>
      <c r="D286" s="1895"/>
      <c r="E286" s="1895"/>
      <c r="F286" s="1895"/>
      <c r="G286" s="1895"/>
      <c r="H286" s="1895"/>
      <c r="I286" s="1895"/>
      <c r="J286" s="1895"/>
      <c r="K286" s="1895"/>
      <c r="L286" s="1895"/>
      <c r="M286" s="1895"/>
      <c r="N286" s="1895"/>
      <c r="O286" s="1895"/>
      <c r="P286" s="1895"/>
      <c r="Q286" s="1895"/>
      <c r="R286" s="1895"/>
      <c r="S286" s="1895"/>
      <c r="T286" s="1895"/>
      <c r="U286" s="1895"/>
      <c r="V286" s="1895"/>
      <c r="W286" s="1895"/>
      <c r="X286" s="1895"/>
      <c r="Y286" s="1895"/>
      <c r="Z286" s="1895"/>
      <c r="AA286" s="1895"/>
      <c r="AB286" s="1895"/>
      <c r="AC286" s="1895"/>
      <c r="AD286" s="1895"/>
      <c r="AE286" s="1895"/>
      <c r="AF286" s="1895"/>
      <c r="AG286" s="1895"/>
      <c r="AH286" s="1895"/>
    </row>
    <row r="287" spans="1:34" ht="15.75" customHeight="1">
      <c r="A287" s="1895"/>
      <c r="B287" s="1895"/>
      <c r="C287" s="1895"/>
      <c r="D287" s="1895"/>
      <c r="E287" s="1895"/>
      <c r="F287" s="1895"/>
      <c r="G287" s="1895"/>
      <c r="H287" s="1895"/>
      <c r="I287" s="1895"/>
      <c r="J287" s="1895"/>
      <c r="K287" s="1895"/>
      <c r="L287" s="1895"/>
      <c r="M287" s="1895"/>
      <c r="N287" s="1895"/>
      <c r="O287" s="1895"/>
      <c r="P287" s="1895"/>
      <c r="Q287" s="1895"/>
      <c r="R287" s="1895"/>
      <c r="S287" s="1895"/>
      <c r="T287" s="1895"/>
      <c r="U287" s="1895"/>
      <c r="V287" s="1895"/>
      <c r="W287" s="1895"/>
      <c r="X287" s="1895"/>
      <c r="Y287" s="1895"/>
      <c r="Z287" s="1895"/>
      <c r="AA287" s="1895"/>
      <c r="AB287" s="1895"/>
      <c r="AC287" s="1895"/>
      <c r="AD287" s="1895"/>
      <c r="AE287" s="1895"/>
      <c r="AF287" s="1895"/>
      <c r="AG287" s="1895"/>
      <c r="AH287" s="1895"/>
    </row>
    <row r="288" spans="1:34" ht="15.75" customHeight="1">
      <c r="A288" s="1895"/>
      <c r="B288" s="1895"/>
      <c r="C288" s="1895"/>
      <c r="D288" s="1895"/>
      <c r="E288" s="1895"/>
      <c r="F288" s="1895"/>
      <c r="G288" s="1895"/>
      <c r="H288" s="1895"/>
      <c r="I288" s="1895"/>
      <c r="J288" s="1895"/>
      <c r="K288" s="1895"/>
      <c r="L288" s="1895"/>
      <c r="M288" s="1895"/>
      <c r="N288" s="1895"/>
      <c r="O288" s="1895"/>
      <c r="P288" s="1895"/>
      <c r="Q288" s="1895"/>
      <c r="R288" s="1895"/>
      <c r="S288" s="1895"/>
      <c r="T288" s="1895"/>
      <c r="U288" s="1895"/>
      <c r="V288" s="1895"/>
      <c r="W288" s="1895"/>
      <c r="X288" s="1895"/>
      <c r="Y288" s="1895"/>
      <c r="Z288" s="1895"/>
      <c r="AA288" s="1895"/>
      <c r="AB288" s="1895"/>
      <c r="AC288" s="1895"/>
      <c r="AD288" s="1895"/>
      <c r="AE288" s="1895"/>
      <c r="AF288" s="1895"/>
      <c r="AG288" s="1895"/>
      <c r="AH288" s="1895"/>
    </row>
    <row r="289" spans="1:34" ht="15.75" customHeight="1">
      <c r="A289" s="1895"/>
      <c r="B289" s="1895"/>
      <c r="C289" s="1895"/>
      <c r="D289" s="1895"/>
      <c r="E289" s="1895"/>
      <c r="F289" s="1895"/>
      <c r="G289" s="1895"/>
      <c r="H289" s="1895"/>
      <c r="I289" s="1895"/>
      <c r="J289" s="1895"/>
      <c r="K289" s="1895"/>
      <c r="L289" s="1895"/>
      <c r="M289" s="1895"/>
      <c r="N289" s="1895"/>
      <c r="O289" s="1895"/>
      <c r="P289" s="1895"/>
      <c r="Q289" s="1895"/>
      <c r="R289" s="1895"/>
      <c r="S289" s="1895"/>
      <c r="T289" s="1895"/>
      <c r="U289" s="1895"/>
      <c r="V289" s="1895"/>
      <c r="W289" s="1895"/>
      <c r="X289" s="1895"/>
      <c r="Y289" s="1895"/>
      <c r="Z289" s="1895"/>
      <c r="AA289" s="1895"/>
      <c r="AB289" s="1895"/>
      <c r="AC289" s="1895"/>
      <c r="AD289" s="1895"/>
      <c r="AE289" s="1895"/>
      <c r="AF289" s="1895"/>
      <c r="AG289" s="1895"/>
      <c r="AH289" s="1895"/>
    </row>
    <row r="290" spans="1:34" ht="15.75" customHeight="1">
      <c r="A290" s="1895"/>
      <c r="B290" s="1895"/>
      <c r="C290" s="1895"/>
      <c r="D290" s="1895"/>
      <c r="E290" s="1895"/>
      <c r="F290" s="1895"/>
      <c r="G290" s="1895"/>
      <c r="H290" s="1895"/>
      <c r="I290" s="1895"/>
      <c r="J290" s="1895"/>
      <c r="K290" s="1895"/>
      <c r="L290" s="1895"/>
      <c r="M290" s="1895"/>
      <c r="N290" s="1895"/>
      <c r="O290" s="1895"/>
      <c r="P290" s="1895"/>
      <c r="Q290" s="1895"/>
      <c r="R290" s="1895"/>
      <c r="S290" s="1895"/>
      <c r="T290" s="1895"/>
      <c r="U290" s="1895"/>
      <c r="V290" s="1895"/>
      <c r="W290" s="1895"/>
      <c r="X290" s="1895"/>
      <c r="Y290" s="1895"/>
      <c r="Z290" s="1895"/>
      <c r="AA290" s="1895"/>
      <c r="AB290" s="1895"/>
      <c r="AC290" s="1895"/>
      <c r="AD290" s="1895"/>
      <c r="AE290" s="1895"/>
      <c r="AF290" s="1895"/>
      <c r="AG290" s="1895"/>
      <c r="AH290" s="1895"/>
    </row>
    <row r="291" spans="1:34" ht="15.75" customHeight="1">
      <c r="A291" s="1895"/>
      <c r="B291" s="1895"/>
      <c r="C291" s="1895"/>
      <c r="D291" s="1895"/>
      <c r="E291" s="1895"/>
      <c r="F291" s="1895"/>
      <c r="G291" s="1895"/>
      <c r="H291" s="1895"/>
      <c r="I291" s="1895"/>
      <c r="J291" s="1895"/>
      <c r="K291" s="1895"/>
      <c r="L291" s="1895"/>
      <c r="M291" s="1895"/>
      <c r="N291" s="1895"/>
      <c r="O291" s="1895"/>
      <c r="P291" s="1895"/>
      <c r="Q291" s="1895"/>
      <c r="R291" s="1895"/>
      <c r="S291" s="1895"/>
      <c r="T291" s="1895"/>
      <c r="U291" s="1895"/>
      <c r="V291" s="1895"/>
      <c r="W291" s="1895"/>
      <c r="X291" s="1895"/>
      <c r="Y291" s="1895"/>
      <c r="Z291" s="1895"/>
      <c r="AA291" s="1895"/>
      <c r="AB291" s="1895"/>
      <c r="AC291" s="1895"/>
      <c r="AD291" s="1895"/>
      <c r="AE291" s="1895"/>
      <c r="AF291" s="1895"/>
      <c r="AG291" s="1895"/>
      <c r="AH291" s="1895"/>
    </row>
    <row r="292" spans="1:34" ht="15.75" customHeight="1">
      <c r="A292" s="1895"/>
      <c r="B292" s="1895"/>
      <c r="C292" s="1895"/>
      <c r="D292" s="1895"/>
      <c r="E292" s="1895"/>
      <c r="F292" s="1895"/>
      <c r="G292" s="1895"/>
      <c r="H292" s="1895"/>
      <c r="I292" s="1895"/>
      <c r="J292" s="1895"/>
      <c r="K292" s="1895"/>
      <c r="L292" s="1895"/>
      <c r="M292" s="1895"/>
      <c r="N292" s="1895"/>
      <c r="O292" s="1895"/>
      <c r="P292" s="1895"/>
      <c r="Q292" s="1895"/>
      <c r="R292" s="1895"/>
      <c r="S292" s="1895"/>
      <c r="T292" s="1895"/>
      <c r="U292" s="1895"/>
      <c r="V292" s="1895"/>
      <c r="W292" s="1895"/>
      <c r="X292" s="1895"/>
      <c r="Y292" s="1895"/>
      <c r="Z292" s="1895"/>
      <c r="AA292" s="1895"/>
      <c r="AB292" s="1895"/>
      <c r="AC292" s="1895"/>
      <c r="AD292" s="1895"/>
      <c r="AE292" s="1895"/>
      <c r="AF292" s="1895"/>
      <c r="AG292" s="1895"/>
      <c r="AH292" s="1895"/>
    </row>
    <row r="293" spans="1:34" ht="15.75" customHeight="1">
      <c r="A293" s="1895"/>
      <c r="B293" s="1895"/>
      <c r="C293" s="1895"/>
      <c r="D293" s="1895"/>
      <c r="E293" s="1895"/>
      <c r="F293" s="1895"/>
      <c r="G293" s="1895"/>
      <c r="H293" s="1895"/>
      <c r="I293" s="1895"/>
      <c r="J293" s="1895"/>
      <c r="K293" s="1895"/>
      <c r="L293" s="1895"/>
      <c r="M293" s="1895"/>
      <c r="N293" s="1895"/>
      <c r="O293" s="1895"/>
      <c r="P293" s="1895"/>
      <c r="Q293" s="1895"/>
      <c r="R293" s="1895"/>
      <c r="S293" s="1895"/>
      <c r="T293" s="1895"/>
      <c r="U293" s="1895"/>
      <c r="V293" s="1895"/>
      <c r="W293" s="1895"/>
      <c r="X293" s="1895"/>
      <c r="Y293" s="1895"/>
      <c r="Z293" s="1895"/>
      <c r="AA293" s="1895"/>
      <c r="AB293" s="1895"/>
      <c r="AC293" s="1895"/>
      <c r="AD293" s="1895"/>
      <c r="AE293" s="1895"/>
      <c r="AF293" s="1895"/>
      <c r="AG293" s="1895"/>
      <c r="AH293" s="1895"/>
    </row>
    <row r="294" spans="1:34" ht="15.75" customHeight="1">
      <c r="A294" s="1895"/>
      <c r="B294" s="1895"/>
      <c r="C294" s="1895"/>
      <c r="D294" s="1895"/>
      <c r="E294" s="1895"/>
      <c r="F294" s="1895"/>
      <c r="G294" s="1895"/>
      <c r="H294" s="1895"/>
      <c r="I294" s="1895"/>
      <c r="J294" s="1895"/>
      <c r="K294" s="1895"/>
      <c r="L294" s="1895"/>
      <c r="M294" s="1895"/>
      <c r="N294" s="1895"/>
      <c r="O294" s="1895"/>
      <c r="P294" s="1895"/>
      <c r="Q294" s="1895"/>
      <c r="R294" s="1895"/>
      <c r="S294" s="1895"/>
      <c r="T294" s="1895"/>
      <c r="U294" s="1895"/>
      <c r="V294" s="1895"/>
      <c r="W294" s="1895"/>
      <c r="X294" s="1895"/>
      <c r="Y294" s="1895"/>
      <c r="Z294" s="1895"/>
      <c r="AA294" s="1895"/>
      <c r="AB294" s="1895"/>
      <c r="AC294" s="1895"/>
      <c r="AD294" s="1895"/>
      <c r="AE294" s="1895"/>
      <c r="AF294" s="1895"/>
      <c r="AG294" s="1895"/>
      <c r="AH294" s="1895"/>
    </row>
    <row r="295" spans="1:34" ht="15.75" customHeight="1">
      <c r="A295" s="1895"/>
      <c r="B295" s="1895"/>
      <c r="C295" s="1895"/>
      <c r="D295" s="1895"/>
      <c r="E295" s="1895"/>
      <c r="F295" s="1895"/>
      <c r="G295" s="1895"/>
      <c r="H295" s="1895"/>
      <c r="I295" s="1895"/>
      <c r="J295" s="1895"/>
      <c r="K295" s="1895"/>
      <c r="L295" s="1895"/>
      <c r="M295" s="1895"/>
      <c r="N295" s="1895"/>
      <c r="O295" s="1895"/>
      <c r="P295" s="1895"/>
      <c r="Q295" s="1895"/>
      <c r="R295" s="1895"/>
      <c r="S295" s="1895"/>
      <c r="T295" s="1895"/>
      <c r="U295" s="1895"/>
      <c r="V295" s="1895"/>
      <c r="W295" s="1895"/>
      <c r="X295" s="1895"/>
      <c r="Y295" s="1895"/>
      <c r="Z295" s="1895"/>
      <c r="AA295" s="1895"/>
      <c r="AB295" s="1895"/>
      <c r="AC295" s="1895"/>
      <c r="AD295" s="1895"/>
      <c r="AE295" s="1895"/>
      <c r="AF295" s="1895"/>
      <c r="AG295" s="1895"/>
      <c r="AH295" s="1895"/>
    </row>
    <row r="296" spans="1:34" ht="15.75" customHeight="1">
      <c r="A296" s="1895"/>
      <c r="B296" s="1895"/>
      <c r="C296" s="1895"/>
      <c r="D296" s="1895"/>
      <c r="E296" s="1895"/>
      <c r="F296" s="1895"/>
      <c r="G296" s="1895"/>
      <c r="H296" s="1895"/>
      <c r="I296" s="1895"/>
      <c r="J296" s="1895"/>
      <c r="K296" s="1895"/>
      <c r="L296" s="1895"/>
      <c r="M296" s="1895"/>
      <c r="N296" s="1895"/>
      <c r="O296" s="1895"/>
      <c r="P296" s="1895"/>
      <c r="Q296" s="1895"/>
      <c r="R296" s="1895"/>
      <c r="S296" s="1895"/>
      <c r="T296" s="1895"/>
      <c r="U296" s="1895"/>
      <c r="V296" s="1895"/>
      <c r="W296" s="1895"/>
      <c r="X296" s="1895"/>
      <c r="Y296" s="1895"/>
      <c r="Z296" s="1895"/>
      <c r="AA296" s="1895"/>
      <c r="AB296" s="1895"/>
      <c r="AC296" s="1895"/>
      <c r="AD296" s="1895"/>
      <c r="AE296" s="1895"/>
      <c r="AF296" s="1895"/>
      <c r="AG296" s="1895"/>
      <c r="AH296" s="1895"/>
    </row>
    <row r="297" spans="1:34" ht="15.75" customHeight="1">
      <c r="A297" s="1895"/>
      <c r="B297" s="1895"/>
      <c r="C297" s="1895"/>
      <c r="D297" s="1895"/>
      <c r="E297" s="1895"/>
      <c r="F297" s="1895"/>
      <c r="G297" s="1895"/>
      <c r="H297" s="1895"/>
      <c r="I297" s="1895"/>
      <c r="J297" s="1895"/>
      <c r="K297" s="1895"/>
      <c r="L297" s="1895"/>
      <c r="M297" s="1895"/>
      <c r="N297" s="1895"/>
      <c r="O297" s="1895"/>
      <c r="P297" s="1895"/>
      <c r="Q297" s="1895"/>
      <c r="R297" s="1895"/>
      <c r="S297" s="1895"/>
      <c r="T297" s="1895"/>
      <c r="U297" s="1895"/>
      <c r="V297" s="1895"/>
      <c r="W297" s="1895"/>
      <c r="X297" s="1895"/>
      <c r="Y297" s="1895"/>
      <c r="Z297" s="1895"/>
      <c r="AA297" s="1895"/>
      <c r="AB297" s="1895"/>
      <c r="AC297" s="1895"/>
      <c r="AD297" s="1895"/>
      <c r="AE297" s="1895"/>
      <c r="AF297" s="1895"/>
      <c r="AG297" s="1895"/>
      <c r="AH297" s="1895"/>
    </row>
    <row r="298" spans="1:34" ht="15.75" customHeight="1">
      <c r="A298" s="1895"/>
      <c r="B298" s="1895"/>
      <c r="C298" s="1895"/>
      <c r="D298" s="1895"/>
      <c r="E298" s="1895"/>
      <c r="F298" s="1895"/>
      <c r="G298" s="1895"/>
      <c r="H298" s="1895"/>
      <c r="I298" s="1895"/>
      <c r="J298" s="1895"/>
      <c r="K298" s="1895"/>
      <c r="L298" s="1895"/>
      <c r="M298" s="1895"/>
      <c r="N298" s="1895"/>
      <c r="O298" s="1895"/>
      <c r="P298" s="1895"/>
      <c r="Q298" s="1895"/>
      <c r="R298" s="1895"/>
      <c r="S298" s="1895"/>
      <c r="T298" s="1895"/>
      <c r="U298" s="1895"/>
      <c r="V298" s="1895"/>
      <c r="W298" s="1895"/>
      <c r="X298" s="1895"/>
      <c r="Y298" s="1895"/>
      <c r="Z298" s="1895"/>
      <c r="AA298" s="1895"/>
      <c r="AB298" s="1895"/>
      <c r="AC298" s="1895"/>
      <c r="AD298" s="1895"/>
      <c r="AE298" s="1895"/>
      <c r="AF298" s="1895"/>
      <c r="AG298" s="1895"/>
      <c r="AH298" s="1895"/>
    </row>
    <row r="299" spans="1:34" ht="15.75" customHeight="1">
      <c r="A299" s="1895"/>
      <c r="B299" s="1895"/>
      <c r="C299" s="1895"/>
      <c r="D299" s="1895"/>
      <c r="E299" s="1895"/>
      <c r="F299" s="1895"/>
      <c r="G299" s="1895"/>
      <c r="H299" s="1895"/>
      <c r="I299" s="1895"/>
      <c r="J299" s="1895"/>
      <c r="K299" s="1895"/>
      <c r="L299" s="1895"/>
      <c r="M299" s="1895"/>
      <c r="N299" s="1895"/>
      <c r="O299" s="1895"/>
      <c r="P299" s="1895"/>
      <c r="Q299" s="1895"/>
      <c r="R299" s="1895"/>
      <c r="S299" s="1895"/>
      <c r="T299" s="1895"/>
      <c r="U299" s="1895"/>
      <c r="V299" s="1895"/>
      <c r="W299" s="1895"/>
      <c r="X299" s="1895"/>
      <c r="Y299" s="1895"/>
      <c r="Z299" s="1895"/>
      <c r="AA299" s="1895"/>
      <c r="AB299" s="1895"/>
      <c r="AC299" s="1895"/>
      <c r="AD299" s="1895"/>
      <c r="AE299" s="1895"/>
      <c r="AF299" s="1895"/>
      <c r="AG299" s="1895"/>
      <c r="AH299" s="1895"/>
    </row>
    <row r="300" spans="1:34" ht="15.75" customHeight="1">
      <c r="A300" s="1895"/>
      <c r="B300" s="1895"/>
      <c r="C300" s="1895"/>
      <c r="D300" s="1895"/>
      <c r="E300" s="1895"/>
      <c r="F300" s="1895"/>
      <c r="G300" s="1895"/>
      <c r="H300" s="1895"/>
      <c r="I300" s="1895"/>
      <c r="J300" s="1895"/>
      <c r="K300" s="1895"/>
      <c r="L300" s="1895"/>
      <c r="M300" s="1895"/>
      <c r="N300" s="1895"/>
      <c r="O300" s="1895"/>
      <c r="P300" s="1895"/>
      <c r="Q300" s="1895"/>
      <c r="R300" s="1895"/>
      <c r="S300" s="1895"/>
      <c r="T300" s="1895"/>
      <c r="U300" s="1895"/>
      <c r="V300" s="1895"/>
      <c r="W300" s="1895"/>
      <c r="X300" s="1895"/>
      <c r="Y300" s="1895"/>
      <c r="Z300" s="1895"/>
      <c r="AA300" s="1895"/>
      <c r="AB300" s="1895"/>
      <c r="AC300" s="1895"/>
      <c r="AD300" s="1895"/>
      <c r="AE300" s="1895"/>
      <c r="AF300" s="1895"/>
      <c r="AG300" s="1895"/>
      <c r="AH300" s="1895"/>
    </row>
    <row r="301" spans="1:34" ht="15.75" customHeight="1">
      <c r="A301" s="1895"/>
      <c r="B301" s="1895"/>
      <c r="C301" s="1895"/>
      <c r="D301" s="1895"/>
      <c r="E301" s="1895"/>
      <c r="F301" s="1895"/>
      <c r="G301" s="1895"/>
      <c r="H301" s="1895"/>
      <c r="I301" s="1895"/>
      <c r="J301" s="1895"/>
      <c r="K301" s="1895"/>
      <c r="L301" s="1895"/>
      <c r="M301" s="1895"/>
      <c r="N301" s="1895"/>
      <c r="O301" s="1895"/>
      <c r="P301" s="1895"/>
      <c r="Q301" s="1895"/>
      <c r="R301" s="1895"/>
      <c r="S301" s="1895"/>
      <c r="T301" s="1895"/>
      <c r="U301" s="1895"/>
      <c r="V301" s="1895"/>
      <c r="W301" s="1895"/>
      <c r="X301" s="1895"/>
      <c r="Y301" s="1895"/>
      <c r="Z301" s="1895"/>
      <c r="AA301" s="1895"/>
      <c r="AB301" s="1895"/>
      <c r="AC301" s="1895"/>
      <c r="AD301" s="1895"/>
      <c r="AE301" s="1895"/>
      <c r="AF301" s="1895"/>
      <c r="AG301" s="1895"/>
      <c r="AH301" s="1895"/>
    </row>
    <row r="302" spans="1:34" ht="15.75" customHeight="1">
      <c r="A302" s="1895"/>
      <c r="B302" s="1895"/>
      <c r="C302" s="1895"/>
      <c r="D302" s="1895"/>
      <c r="E302" s="1895"/>
      <c r="F302" s="1895"/>
      <c r="G302" s="1895"/>
      <c r="H302" s="1895"/>
      <c r="I302" s="1895"/>
      <c r="J302" s="1895"/>
      <c r="K302" s="1895"/>
      <c r="L302" s="1895"/>
      <c r="M302" s="1895"/>
      <c r="N302" s="1895"/>
      <c r="O302" s="1895"/>
      <c r="P302" s="1895"/>
      <c r="Q302" s="1895"/>
      <c r="R302" s="1895"/>
      <c r="S302" s="1895"/>
      <c r="T302" s="1895"/>
      <c r="U302" s="1895"/>
      <c r="V302" s="1895"/>
      <c r="W302" s="1895"/>
      <c r="X302" s="1895"/>
      <c r="Y302" s="1895"/>
      <c r="Z302" s="1895"/>
      <c r="AA302" s="1895"/>
      <c r="AB302" s="1895"/>
      <c r="AC302" s="1895"/>
      <c r="AD302" s="1895"/>
      <c r="AE302" s="1895"/>
      <c r="AF302" s="1895"/>
      <c r="AG302" s="1895"/>
      <c r="AH302" s="1895"/>
    </row>
    <row r="303" spans="1:34" ht="15.75" customHeight="1">
      <c r="A303" s="1895"/>
      <c r="B303" s="1895"/>
      <c r="C303" s="1895"/>
      <c r="D303" s="1895"/>
      <c r="E303" s="1895"/>
      <c r="F303" s="1895"/>
      <c r="G303" s="1895"/>
      <c r="H303" s="1895"/>
      <c r="I303" s="1895"/>
      <c r="J303" s="1895"/>
      <c r="K303" s="1895"/>
      <c r="L303" s="1895"/>
      <c r="M303" s="1895"/>
      <c r="N303" s="1895"/>
      <c r="O303" s="1895"/>
      <c r="P303" s="1895"/>
      <c r="Q303" s="1895"/>
      <c r="R303" s="1895"/>
      <c r="S303" s="1895"/>
      <c r="T303" s="1895"/>
      <c r="U303" s="1895"/>
      <c r="V303" s="1895"/>
      <c r="W303" s="1895"/>
      <c r="X303" s="1895"/>
      <c r="Y303" s="1895"/>
      <c r="Z303" s="1895"/>
      <c r="AA303" s="1895"/>
      <c r="AB303" s="1895"/>
      <c r="AC303" s="1895"/>
      <c r="AD303" s="1895"/>
      <c r="AE303" s="1895"/>
      <c r="AF303" s="1895"/>
      <c r="AG303" s="1895"/>
      <c r="AH303" s="1895"/>
    </row>
    <row r="304" spans="1:34" ht="15.75" customHeight="1">
      <c r="A304" s="1895"/>
      <c r="B304" s="1895"/>
      <c r="C304" s="1895"/>
      <c r="D304" s="1895"/>
      <c r="E304" s="1895"/>
      <c r="F304" s="1895"/>
      <c r="G304" s="1895"/>
      <c r="H304" s="1895"/>
      <c r="I304" s="1895"/>
      <c r="J304" s="1895"/>
      <c r="K304" s="1895"/>
      <c r="L304" s="1895"/>
      <c r="M304" s="1895"/>
      <c r="N304" s="1895"/>
      <c r="O304" s="1895"/>
      <c r="P304" s="1895"/>
      <c r="Q304" s="1895"/>
      <c r="R304" s="1895"/>
      <c r="S304" s="1895"/>
      <c r="T304" s="1895"/>
      <c r="U304" s="1895"/>
      <c r="V304" s="1895"/>
      <c r="W304" s="1895"/>
      <c r="X304" s="1895"/>
      <c r="Y304" s="1895"/>
      <c r="Z304" s="1895"/>
      <c r="AA304" s="1895"/>
      <c r="AB304" s="1895"/>
      <c r="AC304" s="1895"/>
      <c r="AD304" s="1895"/>
      <c r="AE304" s="1895"/>
      <c r="AF304" s="1895"/>
      <c r="AG304" s="1895"/>
      <c r="AH304" s="1895"/>
    </row>
    <row r="305" spans="1:34" ht="15.75" customHeight="1">
      <c r="A305" s="1895"/>
      <c r="B305" s="1895"/>
      <c r="C305" s="1895"/>
      <c r="D305" s="1895"/>
      <c r="E305" s="1895"/>
      <c r="F305" s="1895"/>
      <c r="G305" s="1895"/>
      <c r="H305" s="1895"/>
      <c r="I305" s="1895"/>
      <c r="J305" s="1895"/>
      <c r="K305" s="1895"/>
      <c r="L305" s="1895"/>
      <c r="M305" s="1895"/>
      <c r="N305" s="1895"/>
      <c r="O305" s="1895"/>
      <c r="P305" s="1895"/>
      <c r="Q305" s="1895"/>
      <c r="R305" s="1895"/>
      <c r="S305" s="1895"/>
      <c r="T305" s="1895"/>
      <c r="U305" s="1895"/>
      <c r="V305" s="1895"/>
      <c r="W305" s="1895"/>
      <c r="X305" s="1895"/>
      <c r="Y305" s="1895"/>
      <c r="Z305" s="1895"/>
      <c r="AA305" s="1895"/>
      <c r="AB305" s="1895"/>
      <c r="AC305" s="1895"/>
      <c r="AD305" s="1895"/>
      <c r="AE305" s="1895"/>
      <c r="AF305" s="1895"/>
      <c r="AG305" s="1895"/>
      <c r="AH305" s="1895"/>
    </row>
    <row r="306" spans="1:34" ht="15.75" customHeight="1">
      <c r="A306" s="1895"/>
      <c r="B306" s="1895"/>
      <c r="C306" s="1895"/>
      <c r="D306" s="1895"/>
      <c r="E306" s="1895"/>
      <c r="F306" s="1895"/>
      <c r="G306" s="1895"/>
      <c r="H306" s="1895"/>
      <c r="I306" s="1895"/>
      <c r="J306" s="1895"/>
      <c r="K306" s="1895"/>
      <c r="L306" s="1895"/>
      <c r="M306" s="1895"/>
      <c r="N306" s="1895"/>
      <c r="O306" s="1895"/>
      <c r="P306" s="1895"/>
      <c r="Q306" s="1895"/>
      <c r="R306" s="1895"/>
      <c r="S306" s="1895"/>
      <c r="T306" s="1895"/>
      <c r="U306" s="1895"/>
      <c r="V306" s="1895"/>
      <c r="W306" s="1895"/>
      <c r="X306" s="1895"/>
      <c r="Y306" s="1895"/>
      <c r="Z306" s="1895"/>
      <c r="AA306" s="1895"/>
      <c r="AB306" s="1895"/>
      <c r="AC306" s="1895"/>
      <c r="AD306" s="1895"/>
      <c r="AE306" s="1895"/>
      <c r="AF306" s="1895"/>
      <c r="AG306" s="1895"/>
      <c r="AH306" s="1895"/>
    </row>
    <row r="307" spans="1:34" ht="15.75" customHeight="1">
      <c r="A307" s="1895"/>
      <c r="B307" s="1895"/>
      <c r="C307" s="1895"/>
      <c r="D307" s="1895"/>
      <c r="E307" s="1895"/>
      <c r="F307" s="1895"/>
      <c r="G307" s="1895"/>
      <c r="H307" s="1895"/>
      <c r="I307" s="1895"/>
      <c r="J307" s="1895"/>
      <c r="K307" s="1895"/>
      <c r="L307" s="1895"/>
      <c r="M307" s="1895"/>
      <c r="N307" s="1895"/>
      <c r="O307" s="1895"/>
      <c r="P307" s="1895"/>
      <c r="Q307" s="1895"/>
      <c r="R307" s="1895"/>
      <c r="S307" s="1895"/>
      <c r="T307" s="1895"/>
      <c r="U307" s="1895"/>
      <c r="V307" s="1895"/>
      <c r="W307" s="1895"/>
      <c r="X307" s="1895"/>
      <c r="Y307" s="1895"/>
      <c r="Z307" s="1895"/>
      <c r="AA307" s="1895"/>
      <c r="AB307" s="1895"/>
      <c r="AC307" s="1895"/>
      <c r="AD307" s="1895"/>
      <c r="AE307" s="1895"/>
      <c r="AF307" s="1895"/>
      <c r="AG307" s="1895"/>
      <c r="AH307" s="1895"/>
    </row>
    <row r="308" spans="1:34" ht="15.75" customHeight="1">
      <c r="A308" s="1895"/>
      <c r="B308" s="1895"/>
      <c r="C308" s="1895"/>
      <c r="D308" s="1895"/>
      <c r="E308" s="1895"/>
      <c r="F308" s="1895"/>
      <c r="G308" s="1895"/>
      <c r="H308" s="1895"/>
      <c r="I308" s="1895"/>
      <c r="J308" s="1895"/>
      <c r="K308" s="1895"/>
      <c r="L308" s="1895"/>
      <c r="M308" s="1895"/>
      <c r="N308" s="1895"/>
      <c r="O308" s="1895"/>
      <c r="P308" s="1895"/>
      <c r="Q308" s="1895"/>
      <c r="R308" s="1895"/>
      <c r="S308" s="1895"/>
      <c r="T308" s="1895"/>
      <c r="U308" s="1895"/>
      <c r="V308" s="1895"/>
      <c r="W308" s="1895"/>
      <c r="X308" s="1895"/>
      <c r="Y308" s="1895"/>
      <c r="Z308" s="1895"/>
      <c r="AA308" s="1895"/>
      <c r="AB308" s="1895"/>
      <c r="AC308" s="1895"/>
      <c r="AD308" s="1895"/>
      <c r="AE308" s="1895"/>
      <c r="AF308" s="1895"/>
      <c r="AG308" s="1895"/>
      <c r="AH308" s="1895"/>
    </row>
    <row r="309" spans="1:34" ht="15.75" customHeight="1">
      <c r="A309" s="1895"/>
      <c r="B309" s="1895"/>
      <c r="C309" s="1895"/>
      <c r="D309" s="1895"/>
      <c r="E309" s="1895"/>
      <c r="F309" s="1895"/>
      <c r="G309" s="1895"/>
      <c r="H309" s="1895"/>
      <c r="I309" s="1895"/>
      <c r="J309" s="1895"/>
      <c r="K309" s="1895"/>
      <c r="L309" s="1895"/>
      <c r="M309" s="1895"/>
      <c r="N309" s="1895"/>
      <c r="O309" s="1895"/>
      <c r="P309" s="1895"/>
      <c r="Q309" s="1895"/>
      <c r="R309" s="1895"/>
      <c r="S309" s="1895"/>
      <c r="T309" s="1895"/>
      <c r="U309" s="1895"/>
      <c r="V309" s="1895"/>
      <c r="W309" s="1895"/>
      <c r="X309" s="1895"/>
      <c r="Y309" s="1895"/>
      <c r="Z309" s="1895"/>
      <c r="AA309" s="1895"/>
      <c r="AB309" s="1895"/>
      <c r="AC309" s="1895"/>
      <c r="AD309" s="1895"/>
      <c r="AE309" s="1895"/>
      <c r="AF309" s="1895"/>
      <c r="AG309" s="1895"/>
      <c r="AH309" s="1895"/>
    </row>
    <row r="310" spans="1:34" ht="15.75" customHeight="1">
      <c r="A310" s="1895"/>
      <c r="B310" s="1895"/>
      <c r="C310" s="1895"/>
      <c r="D310" s="1895"/>
      <c r="E310" s="1895"/>
      <c r="F310" s="1895"/>
      <c r="G310" s="1895"/>
      <c r="H310" s="1895"/>
      <c r="I310" s="1895"/>
      <c r="J310" s="1895"/>
      <c r="K310" s="1895"/>
      <c r="L310" s="1895"/>
      <c r="M310" s="1895"/>
      <c r="N310" s="1895"/>
      <c r="O310" s="1895"/>
      <c r="P310" s="1895"/>
      <c r="Q310" s="1895"/>
      <c r="R310" s="1895"/>
      <c r="S310" s="1895"/>
      <c r="T310" s="1895"/>
      <c r="U310" s="1895"/>
      <c r="V310" s="1895"/>
      <c r="W310" s="1895"/>
      <c r="X310" s="1895"/>
      <c r="Y310" s="1895"/>
      <c r="Z310" s="1895"/>
      <c r="AA310" s="1895"/>
      <c r="AB310" s="1895"/>
      <c r="AC310" s="1895"/>
      <c r="AD310" s="1895"/>
      <c r="AE310" s="1895"/>
      <c r="AF310" s="1895"/>
      <c r="AG310" s="1895"/>
      <c r="AH310" s="1895"/>
    </row>
    <row r="311" spans="1:34" ht="15.75" customHeight="1">
      <c r="A311" s="1895"/>
      <c r="B311" s="1895"/>
      <c r="C311" s="1895"/>
      <c r="D311" s="1895"/>
      <c r="E311" s="1895"/>
      <c r="F311" s="1895"/>
      <c r="G311" s="1895"/>
      <c r="H311" s="1895"/>
      <c r="I311" s="1895"/>
      <c r="J311" s="1895"/>
      <c r="K311" s="1895"/>
      <c r="L311" s="1895"/>
      <c r="M311" s="1895"/>
      <c r="N311" s="1895"/>
      <c r="O311" s="1895"/>
      <c r="P311" s="1895"/>
      <c r="Q311" s="1895"/>
      <c r="R311" s="1895"/>
      <c r="S311" s="1895"/>
      <c r="T311" s="1895"/>
      <c r="U311" s="1895"/>
      <c r="V311" s="1895"/>
      <c r="W311" s="1895"/>
      <c r="X311" s="1895"/>
      <c r="Y311" s="1895"/>
      <c r="Z311" s="1895"/>
      <c r="AA311" s="1895"/>
      <c r="AB311" s="1895"/>
      <c r="AC311" s="1895"/>
      <c r="AD311" s="1895"/>
      <c r="AE311" s="1895"/>
      <c r="AF311" s="1895"/>
      <c r="AG311" s="1895"/>
      <c r="AH311" s="1895"/>
    </row>
    <row r="312" spans="1:34" ht="15.75" customHeight="1">
      <c r="A312" s="1895"/>
      <c r="B312" s="1895"/>
      <c r="C312" s="1895"/>
      <c r="D312" s="1895"/>
      <c r="E312" s="1895"/>
      <c r="F312" s="1895"/>
      <c r="G312" s="1895"/>
      <c r="H312" s="1895"/>
      <c r="I312" s="1895"/>
      <c r="J312" s="1895"/>
      <c r="K312" s="1895"/>
      <c r="L312" s="1895"/>
      <c r="M312" s="1895"/>
      <c r="N312" s="1895"/>
      <c r="O312" s="1895"/>
      <c r="P312" s="1895"/>
      <c r="Q312" s="1895"/>
      <c r="R312" s="1895"/>
      <c r="S312" s="1895"/>
      <c r="T312" s="1895"/>
      <c r="U312" s="1895"/>
      <c r="V312" s="1895"/>
      <c r="W312" s="1895"/>
      <c r="X312" s="1895"/>
      <c r="Y312" s="1895"/>
      <c r="Z312" s="1895"/>
      <c r="AA312" s="1895"/>
      <c r="AB312" s="1895"/>
      <c r="AC312" s="1895"/>
      <c r="AD312" s="1895"/>
      <c r="AE312" s="1895"/>
      <c r="AF312" s="1895"/>
      <c r="AG312" s="1895"/>
      <c r="AH312" s="1895"/>
    </row>
    <row r="313" spans="1:34" ht="15.75" customHeight="1">
      <c r="A313" s="1895"/>
      <c r="B313" s="1895"/>
      <c r="C313" s="1895"/>
      <c r="D313" s="1895"/>
      <c r="E313" s="1895"/>
      <c r="F313" s="1895"/>
      <c r="G313" s="1895"/>
      <c r="H313" s="1895"/>
      <c r="I313" s="1895"/>
      <c r="J313" s="1895"/>
      <c r="K313" s="1895"/>
      <c r="L313" s="1895"/>
      <c r="M313" s="1895"/>
      <c r="N313" s="1895"/>
      <c r="O313" s="1895"/>
      <c r="P313" s="1895"/>
      <c r="Q313" s="1895"/>
      <c r="R313" s="1895"/>
      <c r="S313" s="1895"/>
      <c r="T313" s="1895"/>
      <c r="U313" s="1895"/>
      <c r="V313" s="1895"/>
      <c r="W313" s="1895"/>
      <c r="X313" s="1895"/>
      <c r="Y313" s="1895"/>
      <c r="Z313" s="1895"/>
      <c r="AA313" s="1895"/>
      <c r="AB313" s="1895"/>
      <c r="AC313" s="1895"/>
      <c r="AD313" s="1895"/>
      <c r="AE313" s="1895"/>
      <c r="AF313" s="1895"/>
      <c r="AG313" s="1895"/>
      <c r="AH313" s="1895"/>
    </row>
    <row r="314" spans="1:34" ht="15.75" customHeight="1">
      <c r="A314" s="1895"/>
      <c r="B314" s="1895"/>
      <c r="C314" s="1895"/>
      <c r="D314" s="1895"/>
      <c r="E314" s="1895"/>
      <c r="F314" s="1895"/>
      <c r="G314" s="1895"/>
      <c r="H314" s="1895"/>
      <c r="I314" s="1895"/>
      <c r="J314" s="1895"/>
      <c r="K314" s="1895"/>
      <c r="L314" s="1895"/>
      <c r="M314" s="1895"/>
      <c r="N314" s="1895"/>
      <c r="O314" s="1895"/>
      <c r="P314" s="1895"/>
      <c r="Q314" s="1895"/>
      <c r="R314" s="1895"/>
      <c r="S314" s="1895"/>
      <c r="T314" s="1895"/>
      <c r="U314" s="1895"/>
      <c r="V314" s="1895"/>
      <c r="W314" s="1895"/>
      <c r="X314" s="1895"/>
      <c r="Y314" s="1895"/>
      <c r="Z314" s="1895"/>
      <c r="AA314" s="1895"/>
      <c r="AB314" s="1895"/>
      <c r="AC314" s="1895"/>
      <c r="AD314" s="1895"/>
      <c r="AE314" s="1895"/>
      <c r="AF314" s="1895"/>
      <c r="AG314" s="1895"/>
      <c r="AH314" s="1895"/>
    </row>
    <row r="315" spans="1:34" ht="15.75" customHeight="1">
      <c r="A315" s="1895"/>
      <c r="B315" s="1895"/>
      <c r="C315" s="1895"/>
      <c r="D315" s="1895"/>
      <c r="E315" s="1895"/>
      <c r="F315" s="1895"/>
      <c r="G315" s="1895"/>
      <c r="H315" s="1895"/>
      <c r="I315" s="1895"/>
      <c r="J315" s="1895"/>
      <c r="K315" s="1895"/>
      <c r="L315" s="1895"/>
      <c r="M315" s="1895"/>
      <c r="N315" s="1895"/>
      <c r="O315" s="1895"/>
      <c r="P315" s="1895"/>
      <c r="Q315" s="1895"/>
      <c r="R315" s="1895"/>
      <c r="S315" s="1895"/>
      <c r="T315" s="1895"/>
      <c r="U315" s="1895"/>
      <c r="V315" s="1895"/>
      <c r="W315" s="1895"/>
      <c r="X315" s="1895"/>
      <c r="Y315" s="1895"/>
      <c r="Z315" s="1895"/>
      <c r="AA315" s="1895"/>
      <c r="AB315" s="1895"/>
      <c r="AC315" s="1895"/>
      <c r="AD315" s="1895"/>
      <c r="AE315" s="1895"/>
      <c r="AF315" s="1895"/>
      <c r="AG315" s="1895"/>
      <c r="AH315" s="1895"/>
    </row>
    <row r="316" spans="1:34" ht="15.75" customHeight="1">
      <c r="A316" s="1895"/>
      <c r="B316" s="1895"/>
      <c r="C316" s="1895"/>
      <c r="D316" s="1895"/>
      <c r="E316" s="1895"/>
      <c r="F316" s="1895"/>
      <c r="G316" s="1895"/>
      <c r="H316" s="1895"/>
      <c r="I316" s="1895"/>
      <c r="J316" s="1895"/>
      <c r="K316" s="1895"/>
      <c r="L316" s="1895"/>
      <c r="M316" s="1895"/>
      <c r="N316" s="1895"/>
      <c r="O316" s="1895"/>
      <c r="P316" s="1895"/>
      <c r="Q316" s="1895"/>
      <c r="R316" s="1895"/>
      <c r="S316" s="1895"/>
      <c r="T316" s="1895"/>
      <c r="U316" s="1895"/>
      <c r="V316" s="1895"/>
      <c r="W316" s="1895"/>
      <c r="X316" s="1895"/>
      <c r="Y316" s="1895"/>
      <c r="Z316" s="1895"/>
      <c r="AA316" s="1895"/>
      <c r="AB316" s="1895"/>
      <c r="AC316" s="1895"/>
      <c r="AD316" s="1895"/>
      <c r="AE316" s="1895"/>
      <c r="AF316" s="1895"/>
      <c r="AG316" s="1895"/>
      <c r="AH316" s="1895"/>
    </row>
    <row r="317" spans="1:34" ht="15.75" customHeight="1">
      <c r="A317" s="1895"/>
      <c r="B317" s="1895"/>
      <c r="C317" s="1895"/>
      <c r="D317" s="1895"/>
      <c r="E317" s="1895"/>
      <c r="F317" s="1895"/>
      <c r="G317" s="1895"/>
      <c r="H317" s="1895"/>
      <c r="I317" s="1895"/>
      <c r="J317" s="1895"/>
      <c r="K317" s="1895"/>
      <c r="L317" s="1895"/>
      <c r="M317" s="1895"/>
      <c r="N317" s="1895"/>
      <c r="O317" s="1895"/>
      <c r="P317" s="1895"/>
      <c r="Q317" s="1895"/>
      <c r="R317" s="1895"/>
      <c r="S317" s="1895"/>
      <c r="T317" s="1895"/>
      <c r="U317" s="1895"/>
      <c r="V317" s="1895"/>
      <c r="W317" s="1895"/>
      <c r="X317" s="1895"/>
      <c r="Y317" s="1895"/>
      <c r="Z317" s="1895"/>
      <c r="AA317" s="1895"/>
      <c r="AB317" s="1895"/>
      <c r="AC317" s="1895"/>
      <c r="AD317" s="1895"/>
      <c r="AE317" s="1895"/>
      <c r="AF317" s="1895"/>
      <c r="AG317" s="1895"/>
      <c r="AH317" s="1895"/>
    </row>
    <row r="318" spans="1:34" ht="15.75" customHeight="1">
      <c r="A318" s="1895"/>
      <c r="B318" s="1895"/>
      <c r="C318" s="1895"/>
      <c r="D318" s="1895"/>
      <c r="E318" s="1895"/>
      <c r="F318" s="1895"/>
      <c r="G318" s="1895"/>
      <c r="H318" s="1895"/>
      <c r="I318" s="1895"/>
      <c r="J318" s="1895"/>
      <c r="K318" s="1895"/>
      <c r="L318" s="1895"/>
      <c r="M318" s="1895"/>
      <c r="N318" s="1895"/>
      <c r="O318" s="1895"/>
      <c r="P318" s="1895"/>
      <c r="Q318" s="1895"/>
      <c r="R318" s="1895"/>
      <c r="S318" s="1895"/>
      <c r="T318" s="1895"/>
      <c r="U318" s="1895"/>
      <c r="V318" s="1895"/>
      <c r="W318" s="1895"/>
      <c r="X318" s="1895"/>
      <c r="Y318" s="1895"/>
      <c r="Z318" s="1895"/>
      <c r="AA318" s="1895"/>
      <c r="AB318" s="1895"/>
      <c r="AC318" s="1895"/>
      <c r="AD318" s="1895"/>
      <c r="AE318" s="1895"/>
      <c r="AF318" s="1895"/>
      <c r="AG318" s="1895"/>
      <c r="AH318" s="1895"/>
    </row>
    <row r="319" spans="1:34" ht="15.75" customHeight="1">
      <c r="A319" s="1895"/>
      <c r="B319" s="1895"/>
      <c r="C319" s="1895"/>
      <c r="D319" s="1895"/>
      <c r="E319" s="1895"/>
      <c r="F319" s="1895"/>
      <c r="G319" s="1895"/>
      <c r="H319" s="1895"/>
      <c r="I319" s="1895"/>
      <c r="J319" s="1895"/>
      <c r="K319" s="1895"/>
      <c r="L319" s="1895"/>
      <c r="M319" s="1895"/>
      <c r="N319" s="1895"/>
      <c r="O319" s="1895"/>
      <c r="P319" s="1895"/>
      <c r="Q319" s="1895"/>
      <c r="R319" s="1895"/>
      <c r="S319" s="1895"/>
      <c r="T319" s="1895"/>
      <c r="U319" s="1895"/>
      <c r="V319" s="1895"/>
      <c r="W319" s="1895"/>
      <c r="X319" s="1895"/>
      <c r="Y319" s="1895"/>
      <c r="Z319" s="1895"/>
      <c r="AA319" s="1895"/>
      <c r="AB319" s="1895"/>
      <c r="AC319" s="1895"/>
      <c r="AD319" s="1895"/>
      <c r="AE319" s="1895"/>
      <c r="AF319" s="1895"/>
      <c r="AG319" s="1895"/>
      <c r="AH319" s="1895"/>
    </row>
    <row r="320" spans="1:34" ht="15.75" customHeight="1">
      <c r="A320" s="1895"/>
      <c r="B320" s="1895"/>
      <c r="C320" s="1895"/>
      <c r="D320" s="1895"/>
      <c r="E320" s="1895"/>
      <c r="F320" s="1895"/>
      <c r="G320" s="1895"/>
      <c r="H320" s="1895"/>
      <c r="I320" s="1895"/>
      <c r="J320" s="1895"/>
      <c r="K320" s="1895"/>
      <c r="L320" s="1895"/>
      <c r="M320" s="1895"/>
      <c r="N320" s="1895"/>
      <c r="O320" s="1895"/>
      <c r="P320" s="1895"/>
      <c r="Q320" s="1895"/>
      <c r="R320" s="1895"/>
      <c r="S320" s="1895"/>
      <c r="T320" s="1895"/>
      <c r="U320" s="1895"/>
      <c r="V320" s="1895"/>
      <c r="W320" s="1895"/>
      <c r="X320" s="1895"/>
      <c r="Y320" s="1895"/>
      <c r="Z320" s="1895"/>
      <c r="AA320" s="1895"/>
      <c r="AB320" s="1895"/>
      <c r="AC320" s="1895"/>
      <c r="AD320" s="1895"/>
      <c r="AE320" s="1895"/>
      <c r="AF320" s="1895"/>
      <c r="AG320" s="1895"/>
      <c r="AH320" s="1895"/>
    </row>
    <row r="321" spans="1:34" ht="15.75" customHeight="1">
      <c r="A321" s="1895"/>
      <c r="B321" s="1895"/>
      <c r="C321" s="1895"/>
      <c r="D321" s="1895"/>
      <c r="E321" s="1895"/>
      <c r="F321" s="1895"/>
      <c r="G321" s="1895"/>
      <c r="H321" s="1895"/>
      <c r="I321" s="1895"/>
      <c r="J321" s="1895"/>
      <c r="K321" s="1895"/>
      <c r="L321" s="1895"/>
      <c r="M321" s="1895"/>
      <c r="N321" s="1895"/>
      <c r="O321" s="1895"/>
      <c r="P321" s="1895"/>
      <c r="Q321" s="1895"/>
      <c r="R321" s="1895"/>
      <c r="S321" s="1895"/>
      <c r="T321" s="1895"/>
      <c r="U321" s="1895"/>
      <c r="V321" s="1895"/>
      <c r="W321" s="1895"/>
      <c r="X321" s="1895"/>
      <c r="Y321" s="1895"/>
      <c r="Z321" s="1895"/>
      <c r="AA321" s="1895"/>
      <c r="AB321" s="1895"/>
      <c r="AC321" s="1895"/>
      <c r="AD321" s="1895"/>
      <c r="AE321" s="1895"/>
      <c r="AF321" s="1895"/>
      <c r="AG321" s="1895"/>
      <c r="AH321" s="1895"/>
    </row>
    <row r="322" spans="1:34" ht="15.75" customHeight="1">
      <c r="A322" s="1895"/>
      <c r="B322" s="1895"/>
      <c r="C322" s="1895"/>
      <c r="D322" s="1895"/>
      <c r="E322" s="1895"/>
      <c r="F322" s="1895"/>
      <c r="G322" s="1895"/>
      <c r="H322" s="1895"/>
      <c r="I322" s="1895"/>
      <c r="J322" s="1895"/>
      <c r="K322" s="1895"/>
      <c r="L322" s="1895"/>
      <c r="M322" s="1895"/>
      <c r="N322" s="1895"/>
      <c r="O322" s="1895"/>
      <c r="P322" s="1895"/>
      <c r="Q322" s="1895"/>
      <c r="R322" s="1895"/>
      <c r="S322" s="1895"/>
      <c r="T322" s="1895"/>
      <c r="U322" s="1895"/>
      <c r="V322" s="1895"/>
      <c r="W322" s="1895"/>
      <c r="X322" s="1895"/>
      <c r="Y322" s="1895"/>
      <c r="Z322" s="1895"/>
      <c r="AA322" s="1895"/>
      <c r="AB322" s="1895"/>
      <c r="AC322" s="1895"/>
      <c r="AD322" s="1895"/>
      <c r="AE322" s="1895"/>
      <c r="AF322" s="1895"/>
      <c r="AG322" s="1895"/>
      <c r="AH322" s="1895"/>
    </row>
    <row r="323" spans="1:34" ht="15.75" customHeight="1">
      <c r="A323" s="1895"/>
      <c r="B323" s="1895"/>
      <c r="C323" s="1895"/>
      <c r="D323" s="1895"/>
      <c r="E323" s="1895"/>
      <c r="F323" s="1895"/>
      <c r="G323" s="1895"/>
      <c r="H323" s="1895"/>
      <c r="I323" s="1895"/>
      <c r="J323" s="1895"/>
      <c r="K323" s="1895"/>
      <c r="L323" s="1895"/>
      <c r="M323" s="1895"/>
      <c r="N323" s="1895"/>
      <c r="O323" s="1895"/>
      <c r="P323" s="1895"/>
      <c r="Q323" s="1895"/>
      <c r="R323" s="1895"/>
      <c r="S323" s="1895"/>
      <c r="T323" s="1895"/>
      <c r="U323" s="1895"/>
      <c r="V323" s="1895"/>
      <c r="W323" s="1895"/>
      <c r="X323" s="1895"/>
      <c r="Y323" s="1895"/>
      <c r="Z323" s="1895"/>
      <c r="AA323" s="1895"/>
      <c r="AB323" s="1895"/>
      <c r="AC323" s="1895"/>
      <c r="AD323" s="1895"/>
      <c r="AE323" s="1895"/>
      <c r="AF323" s="1895"/>
      <c r="AG323" s="1895"/>
      <c r="AH323" s="1895"/>
    </row>
    <row r="324" spans="1:34" ht="15.75" customHeight="1">
      <c r="A324" s="1895"/>
      <c r="B324" s="1895"/>
      <c r="C324" s="1895"/>
      <c r="D324" s="1895"/>
      <c r="E324" s="1895"/>
      <c r="F324" s="1895"/>
      <c r="G324" s="1895"/>
      <c r="H324" s="1895"/>
      <c r="I324" s="1895"/>
      <c r="J324" s="1895"/>
      <c r="K324" s="1895"/>
      <c r="L324" s="1895"/>
      <c r="M324" s="1895"/>
      <c r="N324" s="1895"/>
      <c r="O324" s="1895"/>
      <c r="P324" s="1895"/>
      <c r="Q324" s="1895"/>
      <c r="R324" s="1895"/>
      <c r="S324" s="1895"/>
      <c r="T324" s="1895"/>
      <c r="U324" s="1895"/>
      <c r="V324" s="1895"/>
      <c r="W324" s="1895"/>
      <c r="X324" s="1895"/>
      <c r="Y324" s="1895"/>
      <c r="Z324" s="1895"/>
      <c r="AA324" s="1895"/>
      <c r="AB324" s="1895"/>
      <c r="AC324" s="1895"/>
      <c r="AD324" s="1895"/>
      <c r="AE324" s="1895"/>
      <c r="AF324" s="1895"/>
      <c r="AG324" s="1895"/>
      <c r="AH324" s="1895"/>
    </row>
    <row r="325" spans="1:34" ht="15.75" customHeight="1">
      <c r="A325" s="1895"/>
      <c r="B325" s="1895"/>
      <c r="C325" s="1895"/>
      <c r="D325" s="1895"/>
      <c r="E325" s="1895"/>
      <c r="F325" s="1895"/>
      <c r="G325" s="1895"/>
      <c r="H325" s="1895"/>
      <c r="I325" s="1895"/>
      <c r="J325" s="1895"/>
      <c r="K325" s="1895"/>
      <c r="L325" s="1895"/>
      <c r="M325" s="1895"/>
      <c r="N325" s="1895"/>
      <c r="O325" s="1895"/>
      <c r="P325" s="1895"/>
      <c r="Q325" s="1895"/>
      <c r="R325" s="1895"/>
      <c r="S325" s="1895"/>
      <c r="T325" s="1895"/>
      <c r="U325" s="1895"/>
      <c r="V325" s="1895"/>
      <c r="W325" s="1895"/>
      <c r="X325" s="1895"/>
      <c r="Y325" s="1895"/>
      <c r="Z325" s="1895"/>
      <c r="AA325" s="1895"/>
      <c r="AB325" s="1895"/>
      <c r="AC325" s="1895"/>
      <c r="AD325" s="1895"/>
      <c r="AE325" s="1895"/>
      <c r="AF325" s="1895"/>
      <c r="AG325" s="1895"/>
      <c r="AH325" s="1895"/>
    </row>
    <row r="326" spans="1:34" ht="15.75" customHeight="1">
      <c r="A326" s="1895"/>
      <c r="B326" s="1895"/>
      <c r="C326" s="1895"/>
      <c r="D326" s="1895"/>
      <c r="E326" s="1895"/>
      <c r="F326" s="1895"/>
      <c r="G326" s="1895"/>
      <c r="H326" s="1895"/>
      <c r="I326" s="1895"/>
      <c r="J326" s="1895"/>
      <c r="K326" s="1895"/>
      <c r="L326" s="1895"/>
      <c r="M326" s="1895"/>
      <c r="N326" s="1895"/>
      <c r="O326" s="1895"/>
      <c r="P326" s="1895"/>
      <c r="Q326" s="1895"/>
      <c r="R326" s="1895"/>
      <c r="S326" s="1895"/>
      <c r="T326" s="1895"/>
      <c r="U326" s="1895"/>
      <c r="V326" s="1895"/>
      <c r="W326" s="1895"/>
      <c r="X326" s="1895"/>
      <c r="Y326" s="1895"/>
      <c r="Z326" s="1895"/>
      <c r="AA326" s="1895"/>
      <c r="AB326" s="1895"/>
      <c r="AC326" s="1895"/>
      <c r="AD326" s="1895"/>
      <c r="AE326" s="1895"/>
      <c r="AF326" s="1895"/>
      <c r="AG326" s="1895"/>
      <c r="AH326" s="1895"/>
    </row>
    <row r="327" spans="1:34" ht="15.75" customHeight="1">
      <c r="A327" s="1895"/>
      <c r="B327" s="1895"/>
      <c r="C327" s="1895"/>
      <c r="D327" s="1895"/>
      <c r="E327" s="1895"/>
      <c r="F327" s="1895"/>
      <c r="G327" s="1895"/>
      <c r="H327" s="1895"/>
      <c r="I327" s="1895"/>
      <c r="J327" s="1895"/>
      <c r="K327" s="1895"/>
      <c r="L327" s="1895"/>
      <c r="M327" s="1895"/>
      <c r="N327" s="1895"/>
      <c r="O327" s="1895"/>
      <c r="P327" s="1895"/>
      <c r="Q327" s="1895"/>
      <c r="R327" s="1895"/>
      <c r="S327" s="1895"/>
      <c r="T327" s="1895"/>
      <c r="U327" s="1895"/>
      <c r="V327" s="1895"/>
      <c r="W327" s="1895"/>
      <c r="X327" s="1895"/>
      <c r="Y327" s="1895"/>
      <c r="Z327" s="1895"/>
      <c r="AA327" s="1895"/>
      <c r="AB327" s="1895"/>
      <c r="AC327" s="1895"/>
      <c r="AD327" s="1895"/>
      <c r="AE327" s="1895"/>
      <c r="AF327" s="1895"/>
      <c r="AG327" s="1895"/>
      <c r="AH327" s="1895"/>
    </row>
    <row r="328" spans="1:34" ht="15.75" customHeight="1">
      <c r="A328" s="1895"/>
      <c r="B328" s="1895"/>
      <c r="C328" s="1895"/>
      <c r="D328" s="1895"/>
      <c r="E328" s="1895"/>
      <c r="F328" s="1895"/>
      <c r="G328" s="1895"/>
      <c r="H328" s="1895"/>
      <c r="I328" s="1895"/>
      <c r="J328" s="1895"/>
      <c r="K328" s="1895"/>
      <c r="L328" s="1895"/>
      <c r="M328" s="1895"/>
      <c r="N328" s="1895"/>
      <c r="O328" s="1895"/>
      <c r="P328" s="1895"/>
      <c r="Q328" s="1895"/>
      <c r="R328" s="1895"/>
      <c r="S328" s="1895"/>
      <c r="T328" s="1895"/>
      <c r="U328" s="1895"/>
      <c r="V328" s="1895"/>
      <c r="W328" s="1895"/>
      <c r="X328" s="1895"/>
      <c r="Y328" s="1895"/>
      <c r="Z328" s="1895"/>
      <c r="AA328" s="1895"/>
      <c r="AB328" s="1895"/>
      <c r="AC328" s="1895"/>
      <c r="AD328" s="1895"/>
      <c r="AE328" s="1895"/>
      <c r="AF328" s="1895"/>
      <c r="AG328" s="1895"/>
      <c r="AH328" s="1895"/>
    </row>
    <row r="329" spans="1:34" ht="15.75" customHeight="1">
      <c r="A329" s="1895"/>
      <c r="B329" s="1895"/>
      <c r="C329" s="1895"/>
      <c r="D329" s="1895"/>
      <c r="E329" s="1895"/>
      <c r="F329" s="1895"/>
      <c r="G329" s="1895"/>
      <c r="H329" s="1895"/>
      <c r="I329" s="1895"/>
      <c r="J329" s="1895"/>
      <c r="K329" s="1895"/>
      <c r="L329" s="1895"/>
      <c r="M329" s="1895"/>
      <c r="N329" s="1895"/>
      <c r="O329" s="1895"/>
      <c r="P329" s="1895"/>
      <c r="Q329" s="1895"/>
      <c r="R329" s="1895"/>
      <c r="S329" s="1895"/>
      <c r="T329" s="1895"/>
      <c r="U329" s="1895"/>
      <c r="V329" s="1895"/>
      <c r="W329" s="1895"/>
      <c r="X329" s="1895"/>
      <c r="Y329" s="1895"/>
      <c r="Z329" s="1895"/>
      <c r="AA329" s="1895"/>
      <c r="AB329" s="1895"/>
      <c r="AC329" s="1895"/>
      <c r="AD329" s="1895"/>
      <c r="AE329" s="1895"/>
      <c r="AF329" s="1895"/>
      <c r="AG329" s="1895"/>
      <c r="AH329" s="1895"/>
    </row>
    <row r="330" spans="1:34" ht="15.75" customHeight="1">
      <c r="A330" s="1895"/>
      <c r="B330" s="1895"/>
      <c r="C330" s="1895"/>
      <c r="D330" s="1895"/>
      <c r="E330" s="1895"/>
      <c r="F330" s="1895"/>
      <c r="G330" s="1895"/>
      <c r="H330" s="1895"/>
      <c r="I330" s="1895"/>
      <c r="J330" s="1895"/>
      <c r="K330" s="1895"/>
      <c r="L330" s="1895"/>
      <c r="M330" s="1895"/>
      <c r="N330" s="1895"/>
      <c r="O330" s="1895"/>
      <c r="P330" s="1895"/>
      <c r="Q330" s="1895"/>
      <c r="R330" s="1895"/>
      <c r="S330" s="1895"/>
      <c r="T330" s="1895"/>
      <c r="U330" s="1895"/>
      <c r="V330" s="1895"/>
      <c r="W330" s="1895"/>
      <c r="X330" s="1895"/>
      <c r="Y330" s="1895"/>
      <c r="Z330" s="1895"/>
      <c r="AA330" s="1895"/>
      <c r="AB330" s="1895"/>
      <c r="AC330" s="1895"/>
      <c r="AD330" s="1895"/>
      <c r="AE330" s="1895"/>
      <c r="AF330" s="1895"/>
      <c r="AG330" s="1895"/>
      <c r="AH330" s="1895"/>
    </row>
    <row r="331" spans="1:34" ht="15.75" customHeight="1">
      <c r="A331" s="1895"/>
      <c r="B331" s="1895"/>
      <c r="C331" s="1895"/>
      <c r="D331" s="1895"/>
      <c r="E331" s="1895"/>
      <c r="F331" s="1895"/>
      <c r="G331" s="1895"/>
      <c r="H331" s="1895"/>
      <c r="I331" s="1895"/>
      <c r="J331" s="1895"/>
      <c r="K331" s="1895"/>
      <c r="L331" s="1895"/>
      <c r="M331" s="1895"/>
      <c r="N331" s="1895"/>
      <c r="O331" s="1895"/>
      <c r="P331" s="1895"/>
      <c r="Q331" s="1895"/>
      <c r="R331" s="1895"/>
      <c r="S331" s="1895"/>
      <c r="T331" s="1895"/>
      <c r="U331" s="1895"/>
      <c r="V331" s="1895"/>
      <c r="W331" s="1895"/>
      <c r="X331" s="1895"/>
      <c r="Y331" s="1895"/>
      <c r="Z331" s="1895"/>
      <c r="AA331" s="1895"/>
      <c r="AB331" s="1895"/>
      <c r="AC331" s="1895"/>
      <c r="AD331" s="1895"/>
      <c r="AE331" s="1895"/>
      <c r="AF331" s="1895"/>
      <c r="AG331" s="1895"/>
      <c r="AH331" s="1895"/>
    </row>
    <row r="332" spans="1:34" ht="15.75" customHeight="1">
      <c r="A332" s="1895"/>
      <c r="B332" s="1895"/>
      <c r="C332" s="1895"/>
      <c r="D332" s="1895"/>
      <c r="E332" s="1895"/>
      <c r="F332" s="1895"/>
      <c r="G332" s="1895"/>
      <c r="H332" s="1895"/>
      <c r="I332" s="1895"/>
      <c r="J332" s="1895"/>
      <c r="K332" s="1895"/>
      <c r="L332" s="1895"/>
      <c r="M332" s="1895"/>
      <c r="N332" s="1895"/>
      <c r="O332" s="1895"/>
      <c r="P332" s="1895"/>
      <c r="Q332" s="1895"/>
      <c r="R332" s="1895"/>
      <c r="S332" s="1895"/>
      <c r="T332" s="1895"/>
      <c r="U332" s="1895"/>
      <c r="V332" s="1895"/>
      <c r="W332" s="1895"/>
      <c r="X332" s="1895"/>
      <c r="Y332" s="1895"/>
      <c r="Z332" s="1895"/>
      <c r="AA332" s="1895"/>
      <c r="AB332" s="1895"/>
      <c r="AC332" s="1895"/>
      <c r="AD332" s="1895"/>
      <c r="AE332" s="1895"/>
      <c r="AF332" s="1895"/>
      <c r="AG332" s="1895"/>
      <c r="AH332" s="1895"/>
    </row>
    <row r="333" spans="1:34" ht="15.75" customHeight="1">
      <c r="A333" s="1895"/>
      <c r="B333" s="1895"/>
      <c r="C333" s="1895"/>
      <c r="D333" s="1895"/>
      <c r="E333" s="1895"/>
      <c r="F333" s="1895"/>
      <c r="G333" s="1895"/>
      <c r="H333" s="1895"/>
      <c r="I333" s="1895"/>
      <c r="J333" s="1895"/>
      <c r="K333" s="1895"/>
      <c r="L333" s="1895"/>
      <c r="M333" s="1895"/>
      <c r="N333" s="1895"/>
      <c r="O333" s="1895"/>
      <c r="P333" s="1895"/>
      <c r="Q333" s="1895"/>
      <c r="R333" s="1895"/>
      <c r="S333" s="1895"/>
      <c r="T333" s="1895"/>
      <c r="U333" s="1895"/>
      <c r="V333" s="1895"/>
      <c r="W333" s="1895"/>
      <c r="X333" s="1895"/>
      <c r="Y333" s="1895"/>
      <c r="Z333" s="1895"/>
      <c r="AA333" s="1895"/>
      <c r="AB333" s="1895"/>
      <c r="AC333" s="1895"/>
      <c r="AD333" s="1895"/>
      <c r="AE333" s="1895"/>
      <c r="AF333" s="1895"/>
      <c r="AG333" s="1895"/>
      <c r="AH333" s="1895"/>
    </row>
    <row r="334" spans="1:34" ht="15.75" customHeight="1">
      <c r="A334" s="1895"/>
      <c r="B334" s="1895"/>
      <c r="C334" s="1895"/>
      <c r="D334" s="1895"/>
      <c r="E334" s="1895"/>
      <c r="F334" s="1895"/>
      <c r="G334" s="1895"/>
      <c r="H334" s="1895"/>
      <c r="I334" s="1895"/>
      <c r="J334" s="1895"/>
      <c r="K334" s="1895"/>
      <c r="L334" s="1895"/>
      <c r="M334" s="1895"/>
      <c r="N334" s="1895"/>
      <c r="O334" s="1895"/>
      <c r="P334" s="1895"/>
      <c r="Q334" s="1895"/>
      <c r="R334" s="1895"/>
      <c r="S334" s="1895"/>
      <c r="T334" s="1895"/>
      <c r="U334" s="1895"/>
      <c r="V334" s="1895"/>
      <c r="W334" s="1895"/>
      <c r="X334" s="1895"/>
      <c r="Y334" s="1895"/>
      <c r="Z334" s="1895"/>
      <c r="AA334" s="1895"/>
      <c r="AB334" s="1895"/>
      <c r="AC334" s="1895"/>
      <c r="AD334" s="1895"/>
      <c r="AE334" s="1895"/>
      <c r="AF334" s="1895"/>
      <c r="AG334" s="1895"/>
      <c r="AH334" s="1895"/>
    </row>
    <row r="335" spans="1:34" ht="15.75" customHeight="1">
      <c r="A335" s="1895"/>
      <c r="B335" s="1895"/>
      <c r="C335" s="1895"/>
      <c r="D335" s="1895"/>
      <c r="E335" s="1895"/>
      <c r="F335" s="1895"/>
      <c r="G335" s="1895"/>
      <c r="H335" s="1895"/>
      <c r="I335" s="1895"/>
      <c r="J335" s="1895"/>
      <c r="K335" s="1895"/>
      <c r="L335" s="1895"/>
      <c r="M335" s="1895"/>
      <c r="N335" s="1895"/>
      <c r="O335" s="1895"/>
      <c r="P335" s="1895"/>
      <c r="Q335" s="1895"/>
      <c r="R335" s="1895"/>
      <c r="S335" s="1895"/>
      <c r="T335" s="1895"/>
      <c r="U335" s="1895"/>
      <c r="V335" s="1895"/>
      <c r="W335" s="1895"/>
      <c r="X335" s="1895"/>
      <c r="Y335" s="1895"/>
      <c r="Z335" s="1895"/>
      <c r="AA335" s="1895"/>
      <c r="AB335" s="1895"/>
      <c r="AC335" s="1895"/>
      <c r="AD335" s="1895"/>
      <c r="AE335" s="1895"/>
      <c r="AF335" s="1895"/>
      <c r="AG335" s="1895"/>
      <c r="AH335" s="1895"/>
    </row>
    <row r="336" spans="1:34" ht="15.75" customHeight="1">
      <c r="A336" s="1895"/>
      <c r="B336" s="1895"/>
      <c r="C336" s="1895"/>
      <c r="D336" s="1895"/>
      <c r="E336" s="1895"/>
      <c r="F336" s="1895"/>
      <c r="G336" s="1895"/>
      <c r="H336" s="1895"/>
      <c r="I336" s="1895"/>
      <c r="J336" s="1895"/>
      <c r="K336" s="1895"/>
      <c r="L336" s="1895"/>
      <c r="M336" s="1895"/>
      <c r="N336" s="1895"/>
      <c r="O336" s="1895"/>
      <c r="P336" s="1895"/>
      <c r="Q336" s="1895"/>
      <c r="R336" s="1895"/>
      <c r="S336" s="1895"/>
      <c r="T336" s="1895"/>
      <c r="U336" s="1895"/>
      <c r="V336" s="1895"/>
      <c r="W336" s="1895"/>
      <c r="X336" s="1895"/>
      <c r="Y336" s="1895"/>
      <c r="Z336" s="1895"/>
      <c r="AA336" s="1895"/>
      <c r="AB336" s="1895"/>
      <c r="AC336" s="1895"/>
      <c r="AD336" s="1895"/>
      <c r="AE336" s="1895"/>
      <c r="AF336" s="1895"/>
      <c r="AG336" s="1895"/>
      <c r="AH336" s="1895"/>
    </row>
    <row r="337" spans="1:34" ht="15.75" customHeight="1">
      <c r="A337" s="1895"/>
      <c r="B337" s="1895"/>
      <c r="C337" s="1895"/>
      <c r="D337" s="1895"/>
      <c r="E337" s="1895"/>
      <c r="F337" s="1895"/>
      <c r="G337" s="1895"/>
      <c r="H337" s="1895"/>
      <c r="I337" s="1895"/>
      <c r="J337" s="1895"/>
      <c r="K337" s="1895"/>
      <c r="L337" s="1895"/>
      <c r="M337" s="1895"/>
      <c r="N337" s="1895"/>
      <c r="O337" s="1895"/>
      <c r="P337" s="1895"/>
      <c r="Q337" s="1895"/>
      <c r="R337" s="1895"/>
      <c r="S337" s="1895"/>
      <c r="T337" s="1895"/>
      <c r="U337" s="1895"/>
      <c r="V337" s="1895"/>
      <c r="W337" s="1895"/>
      <c r="X337" s="1895"/>
      <c r="Y337" s="1895"/>
      <c r="Z337" s="1895"/>
      <c r="AA337" s="1895"/>
      <c r="AB337" s="1895"/>
      <c r="AC337" s="1895"/>
      <c r="AD337" s="1895"/>
      <c r="AE337" s="1895"/>
      <c r="AF337" s="1895"/>
      <c r="AG337" s="1895"/>
      <c r="AH337" s="1895"/>
    </row>
    <row r="338" spans="1:34" ht="15.75" customHeight="1">
      <c r="A338" s="1895"/>
      <c r="B338" s="1895"/>
      <c r="C338" s="1895"/>
      <c r="D338" s="1895"/>
      <c r="E338" s="1895"/>
      <c r="F338" s="1895"/>
      <c r="G338" s="1895"/>
      <c r="H338" s="1895"/>
      <c r="I338" s="1895"/>
      <c r="J338" s="1895"/>
      <c r="K338" s="1895"/>
      <c r="L338" s="1895"/>
      <c r="M338" s="1895"/>
      <c r="N338" s="1895"/>
      <c r="O338" s="1895"/>
      <c r="P338" s="1895"/>
      <c r="Q338" s="1895"/>
      <c r="R338" s="1895"/>
      <c r="S338" s="1895"/>
      <c r="T338" s="1895"/>
      <c r="U338" s="1895"/>
      <c r="V338" s="1895"/>
      <c r="W338" s="1895"/>
      <c r="X338" s="1895"/>
      <c r="Y338" s="1895"/>
      <c r="Z338" s="1895"/>
      <c r="AA338" s="1895"/>
      <c r="AB338" s="1895"/>
      <c r="AC338" s="1895"/>
      <c r="AD338" s="1895"/>
      <c r="AE338" s="1895"/>
      <c r="AF338" s="1895"/>
      <c r="AG338" s="1895"/>
      <c r="AH338" s="1895"/>
    </row>
    <row r="339" spans="1:34" ht="15.75" customHeight="1">
      <c r="A339" s="1895"/>
      <c r="B339" s="1895"/>
      <c r="C339" s="1895"/>
      <c r="D339" s="1895"/>
      <c r="E339" s="1895"/>
      <c r="F339" s="1895"/>
      <c r="G339" s="1895"/>
      <c r="H339" s="1895"/>
      <c r="I339" s="1895"/>
      <c r="J339" s="1895"/>
      <c r="K339" s="1895"/>
      <c r="L339" s="1895"/>
      <c r="M339" s="1895"/>
      <c r="N339" s="1895"/>
      <c r="O339" s="1895"/>
      <c r="P339" s="1895"/>
      <c r="Q339" s="1895"/>
      <c r="R339" s="1895"/>
      <c r="S339" s="1895"/>
      <c r="T339" s="1895"/>
      <c r="U339" s="1895"/>
      <c r="V339" s="1895"/>
      <c r="W339" s="1895"/>
      <c r="X339" s="1895"/>
      <c r="Y339" s="1895"/>
      <c r="Z339" s="1895"/>
      <c r="AA339" s="1895"/>
      <c r="AB339" s="1895"/>
      <c r="AC339" s="1895"/>
      <c r="AD339" s="1895"/>
      <c r="AE339" s="1895"/>
      <c r="AF339" s="1895"/>
      <c r="AG339" s="1895"/>
      <c r="AH339" s="1895"/>
    </row>
    <row r="340" spans="1:34" ht="15.75" customHeight="1">
      <c r="A340" s="1895"/>
      <c r="B340" s="1895"/>
      <c r="C340" s="1895"/>
      <c r="D340" s="1895"/>
      <c r="E340" s="1895"/>
      <c r="F340" s="1895"/>
      <c r="G340" s="1895"/>
      <c r="H340" s="1895"/>
      <c r="I340" s="1895"/>
      <c r="J340" s="1895"/>
      <c r="K340" s="1895"/>
      <c r="L340" s="1895"/>
      <c r="M340" s="1895"/>
      <c r="N340" s="1895"/>
      <c r="O340" s="1895"/>
      <c r="P340" s="1895"/>
      <c r="Q340" s="1895"/>
      <c r="R340" s="1895"/>
      <c r="S340" s="1895"/>
      <c r="T340" s="1895"/>
      <c r="U340" s="1895"/>
      <c r="V340" s="1895"/>
      <c r="W340" s="1895"/>
      <c r="X340" s="1895"/>
      <c r="Y340" s="1895"/>
      <c r="Z340" s="1895"/>
      <c r="AA340" s="1895"/>
      <c r="AB340" s="1895"/>
      <c r="AC340" s="1895"/>
      <c r="AD340" s="1895"/>
      <c r="AE340" s="1895"/>
      <c r="AF340" s="1895"/>
      <c r="AG340" s="1895"/>
      <c r="AH340" s="1895"/>
    </row>
    <row r="341" spans="1:34" ht="15.75" customHeight="1">
      <c r="A341" s="1895"/>
      <c r="B341" s="1895"/>
      <c r="C341" s="1895"/>
      <c r="D341" s="1895"/>
      <c r="E341" s="1895"/>
      <c r="F341" s="1895"/>
      <c r="G341" s="1895"/>
      <c r="H341" s="1895"/>
      <c r="I341" s="1895"/>
      <c r="J341" s="1895"/>
      <c r="K341" s="1895"/>
      <c r="L341" s="1895"/>
      <c r="M341" s="1895"/>
      <c r="N341" s="1895"/>
      <c r="O341" s="1895"/>
      <c r="P341" s="1895"/>
      <c r="Q341" s="1895"/>
      <c r="R341" s="1895"/>
      <c r="S341" s="1895"/>
      <c r="T341" s="1895"/>
      <c r="U341" s="1895"/>
      <c r="V341" s="1895"/>
      <c r="W341" s="1895"/>
      <c r="X341" s="1895"/>
      <c r="Y341" s="1895"/>
      <c r="Z341" s="1895"/>
      <c r="AA341" s="1895"/>
      <c r="AB341" s="1895"/>
      <c r="AC341" s="1895"/>
      <c r="AD341" s="1895"/>
      <c r="AE341" s="1895"/>
      <c r="AF341" s="1895"/>
      <c r="AG341" s="1895"/>
      <c r="AH341" s="1895"/>
    </row>
    <row r="342" spans="1:34" ht="15.75" customHeight="1">
      <c r="A342" s="1895"/>
      <c r="B342" s="1895"/>
      <c r="C342" s="1895"/>
      <c r="D342" s="1895"/>
      <c r="E342" s="1895"/>
      <c r="F342" s="1895"/>
      <c r="G342" s="1895"/>
      <c r="H342" s="1895"/>
      <c r="I342" s="1895"/>
      <c r="J342" s="1895"/>
      <c r="K342" s="1895"/>
      <c r="L342" s="1895"/>
      <c r="M342" s="1895"/>
      <c r="N342" s="1895"/>
      <c r="O342" s="1895"/>
      <c r="P342" s="1895"/>
      <c r="Q342" s="1895"/>
      <c r="R342" s="1895"/>
      <c r="S342" s="1895"/>
      <c r="T342" s="1895"/>
      <c r="U342" s="1895"/>
      <c r="V342" s="1895"/>
      <c r="W342" s="1895"/>
      <c r="X342" s="1895"/>
      <c r="Y342" s="1895"/>
      <c r="Z342" s="1895"/>
      <c r="AA342" s="1895"/>
      <c r="AB342" s="1895"/>
      <c r="AC342" s="1895"/>
      <c r="AD342" s="1895"/>
      <c r="AE342" s="1895"/>
      <c r="AF342" s="1895"/>
      <c r="AG342" s="1895"/>
      <c r="AH342" s="1895"/>
    </row>
    <row r="343" spans="1:34" ht="15.75" customHeight="1">
      <c r="A343" s="1895"/>
      <c r="B343" s="1895"/>
      <c r="C343" s="1895"/>
      <c r="D343" s="1895"/>
      <c r="E343" s="1895"/>
      <c r="F343" s="1895"/>
      <c r="G343" s="1895"/>
      <c r="H343" s="1895"/>
      <c r="I343" s="1895"/>
      <c r="J343" s="1895"/>
      <c r="K343" s="1895"/>
      <c r="L343" s="1895"/>
      <c r="M343" s="1895"/>
      <c r="N343" s="1895"/>
      <c r="O343" s="1895"/>
      <c r="P343" s="1895"/>
      <c r="Q343" s="1895"/>
      <c r="R343" s="1895"/>
      <c r="S343" s="1895"/>
      <c r="T343" s="1895"/>
      <c r="U343" s="1895"/>
      <c r="V343" s="1895"/>
      <c r="W343" s="1895"/>
      <c r="X343" s="1895"/>
      <c r="Y343" s="1895"/>
      <c r="Z343" s="1895"/>
      <c r="AA343" s="1895"/>
      <c r="AB343" s="1895"/>
      <c r="AC343" s="1895"/>
      <c r="AD343" s="1895"/>
      <c r="AE343" s="1895"/>
      <c r="AF343" s="1895"/>
      <c r="AG343" s="1895"/>
      <c r="AH343" s="1895"/>
    </row>
    <row r="344" spans="1:34" ht="15.75" customHeight="1">
      <c r="A344" s="1895"/>
      <c r="B344" s="1895"/>
      <c r="C344" s="1895"/>
      <c r="D344" s="1895"/>
      <c r="E344" s="1895"/>
      <c r="F344" s="1895"/>
      <c r="G344" s="1895"/>
      <c r="H344" s="1895"/>
      <c r="I344" s="1895"/>
      <c r="J344" s="1895"/>
      <c r="K344" s="1895"/>
      <c r="L344" s="1895"/>
      <c r="M344" s="1895"/>
      <c r="N344" s="1895"/>
      <c r="O344" s="1895"/>
      <c r="P344" s="1895"/>
      <c r="Q344" s="1895"/>
      <c r="R344" s="1895"/>
      <c r="S344" s="1895"/>
      <c r="T344" s="1895"/>
      <c r="U344" s="1895"/>
      <c r="V344" s="1895"/>
      <c r="W344" s="1895"/>
      <c r="X344" s="1895"/>
      <c r="Y344" s="1895"/>
      <c r="Z344" s="1895"/>
      <c r="AA344" s="1895"/>
      <c r="AB344" s="1895"/>
      <c r="AC344" s="1895"/>
      <c r="AD344" s="1895"/>
      <c r="AE344" s="1895"/>
      <c r="AF344" s="1895"/>
      <c r="AG344" s="1895"/>
      <c r="AH344" s="1895"/>
    </row>
    <row r="345" spans="1:34" ht="15.75" customHeight="1">
      <c r="A345" s="1895"/>
      <c r="B345" s="1895"/>
      <c r="C345" s="1895"/>
      <c r="D345" s="1895"/>
      <c r="E345" s="1895"/>
      <c r="F345" s="1895"/>
      <c r="G345" s="1895"/>
      <c r="H345" s="1895"/>
      <c r="I345" s="1895"/>
      <c r="J345" s="1895"/>
      <c r="K345" s="1895"/>
      <c r="L345" s="1895"/>
      <c r="M345" s="1895"/>
      <c r="N345" s="1895"/>
      <c r="O345" s="1895"/>
      <c r="P345" s="1895"/>
      <c r="Q345" s="1895"/>
      <c r="R345" s="1895"/>
      <c r="S345" s="1895"/>
      <c r="T345" s="1895"/>
      <c r="U345" s="1895"/>
      <c r="V345" s="1895"/>
      <c r="W345" s="1895"/>
      <c r="X345" s="1895"/>
      <c r="Y345" s="1895"/>
      <c r="Z345" s="1895"/>
      <c r="AA345" s="1895"/>
      <c r="AB345" s="1895"/>
      <c r="AC345" s="1895"/>
      <c r="AD345" s="1895"/>
      <c r="AE345" s="1895"/>
      <c r="AF345" s="1895"/>
      <c r="AG345" s="1895"/>
      <c r="AH345" s="1895"/>
    </row>
    <row r="346" spans="1:34" ht="15.75" customHeight="1">
      <c r="A346" s="1895"/>
      <c r="B346" s="1895"/>
      <c r="C346" s="1895"/>
      <c r="D346" s="1895"/>
      <c r="E346" s="1895"/>
      <c r="F346" s="1895"/>
      <c r="G346" s="1895"/>
      <c r="H346" s="1895"/>
      <c r="I346" s="1895"/>
      <c r="J346" s="1895"/>
      <c r="K346" s="1895"/>
      <c r="L346" s="1895"/>
      <c r="M346" s="1895"/>
      <c r="N346" s="1895"/>
      <c r="O346" s="1895"/>
      <c r="P346" s="1895"/>
      <c r="Q346" s="1895"/>
      <c r="R346" s="1895"/>
      <c r="S346" s="1895"/>
      <c r="T346" s="1895"/>
      <c r="U346" s="1895"/>
      <c r="V346" s="1895"/>
      <c r="W346" s="1895"/>
      <c r="X346" s="1895"/>
      <c r="Y346" s="1895"/>
      <c r="Z346" s="1895"/>
      <c r="AA346" s="1895"/>
      <c r="AB346" s="1895"/>
      <c r="AC346" s="1895"/>
      <c r="AD346" s="1895"/>
      <c r="AE346" s="1895"/>
      <c r="AF346" s="1895"/>
      <c r="AG346" s="1895"/>
      <c r="AH346" s="1895"/>
    </row>
    <row r="347" spans="1:34" ht="15.75" customHeight="1">
      <c r="A347" s="1895"/>
      <c r="B347" s="1895"/>
      <c r="C347" s="1895"/>
      <c r="D347" s="1895"/>
      <c r="E347" s="1895"/>
      <c r="F347" s="1895"/>
      <c r="G347" s="1895"/>
      <c r="H347" s="1895"/>
      <c r="I347" s="1895"/>
      <c r="J347" s="1895"/>
      <c r="K347" s="1895"/>
      <c r="L347" s="1895"/>
      <c r="M347" s="1895"/>
      <c r="N347" s="1895"/>
      <c r="O347" s="1895"/>
      <c r="P347" s="1895"/>
      <c r="Q347" s="1895"/>
      <c r="R347" s="1895"/>
      <c r="S347" s="1895"/>
      <c r="T347" s="1895"/>
      <c r="U347" s="1895"/>
      <c r="V347" s="1895"/>
      <c r="W347" s="1895"/>
      <c r="X347" s="1895"/>
      <c r="Y347" s="1895"/>
      <c r="Z347" s="1895"/>
      <c r="AA347" s="1895"/>
      <c r="AB347" s="1895"/>
      <c r="AC347" s="1895"/>
      <c r="AD347" s="1895"/>
      <c r="AE347" s="1895"/>
      <c r="AF347" s="1895"/>
      <c r="AG347" s="1895"/>
      <c r="AH347" s="1895"/>
    </row>
    <row r="348" spans="1:34" ht="15.75" customHeight="1">
      <c r="A348" s="1895"/>
      <c r="B348" s="1895"/>
      <c r="C348" s="1895"/>
      <c r="D348" s="1895"/>
      <c r="E348" s="1895"/>
      <c r="F348" s="1895"/>
      <c r="G348" s="1895"/>
      <c r="H348" s="1895"/>
      <c r="I348" s="1895"/>
      <c r="J348" s="1895"/>
      <c r="K348" s="1895"/>
      <c r="L348" s="1895"/>
      <c r="M348" s="1895"/>
      <c r="N348" s="1895"/>
      <c r="O348" s="1895"/>
      <c r="P348" s="1895"/>
      <c r="Q348" s="1895"/>
      <c r="R348" s="1895"/>
      <c r="S348" s="1895"/>
      <c r="T348" s="1895"/>
      <c r="U348" s="1895"/>
      <c r="V348" s="1895"/>
      <c r="W348" s="1895"/>
      <c r="X348" s="1895"/>
      <c r="Y348" s="1895"/>
      <c r="Z348" s="1895"/>
      <c r="AA348" s="1895"/>
      <c r="AB348" s="1895"/>
      <c r="AC348" s="1895"/>
      <c r="AD348" s="1895"/>
      <c r="AE348" s="1895"/>
      <c r="AF348" s="1895"/>
      <c r="AG348" s="1895"/>
      <c r="AH348" s="1895"/>
    </row>
    <row r="349" spans="1:34" ht="15.75" customHeight="1">
      <c r="A349" s="1895"/>
      <c r="B349" s="1895"/>
      <c r="C349" s="1895"/>
      <c r="D349" s="1895"/>
      <c r="E349" s="1895"/>
      <c r="F349" s="1895"/>
      <c r="G349" s="1895"/>
      <c r="H349" s="1895"/>
      <c r="I349" s="1895"/>
      <c r="J349" s="1895"/>
      <c r="K349" s="1895"/>
      <c r="L349" s="1895"/>
      <c r="M349" s="1895"/>
      <c r="N349" s="1895"/>
      <c r="O349" s="1895"/>
      <c r="P349" s="1895"/>
      <c r="Q349" s="1895"/>
      <c r="R349" s="1895"/>
      <c r="S349" s="1895"/>
      <c r="T349" s="1895"/>
      <c r="U349" s="1895"/>
      <c r="V349" s="1895"/>
      <c r="W349" s="1895"/>
      <c r="X349" s="1895"/>
      <c r="Y349" s="1895"/>
      <c r="Z349" s="1895"/>
      <c r="AA349" s="1895"/>
      <c r="AB349" s="1895"/>
      <c r="AC349" s="1895"/>
      <c r="AD349" s="1895"/>
      <c r="AE349" s="1895"/>
      <c r="AF349" s="1895"/>
      <c r="AG349" s="1895"/>
      <c r="AH349" s="1895"/>
    </row>
    <row r="350" spans="1:34" ht="15.75" customHeight="1">
      <c r="A350" s="1895"/>
      <c r="B350" s="1895"/>
      <c r="C350" s="1895"/>
      <c r="D350" s="1895"/>
      <c r="E350" s="1895"/>
      <c r="F350" s="1895"/>
      <c r="G350" s="1895"/>
      <c r="H350" s="1895"/>
      <c r="I350" s="1895"/>
      <c r="J350" s="1895"/>
      <c r="K350" s="1895"/>
      <c r="L350" s="1895"/>
      <c r="M350" s="1895"/>
      <c r="N350" s="1895"/>
      <c r="O350" s="1895"/>
      <c r="P350" s="1895"/>
      <c r="Q350" s="1895"/>
      <c r="R350" s="1895"/>
      <c r="S350" s="1895"/>
      <c r="T350" s="1895"/>
      <c r="U350" s="1895"/>
      <c r="V350" s="1895"/>
      <c r="W350" s="1895"/>
      <c r="X350" s="1895"/>
      <c r="Y350" s="1895"/>
      <c r="Z350" s="1895"/>
      <c r="AA350" s="1895"/>
      <c r="AB350" s="1895"/>
      <c r="AC350" s="1895"/>
      <c r="AD350" s="1895"/>
      <c r="AE350" s="1895"/>
      <c r="AF350" s="1895"/>
      <c r="AG350" s="1895"/>
      <c r="AH350" s="1895"/>
    </row>
    <row r="351" spans="1:34" ht="15.75" customHeight="1">
      <c r="A351" s="1895"/>
      <c r="B351" s="1895"/>
      <c r="C351" s="1895"/>
      <c r="D351" s="1895"/>
      <c r="E351" s="1895"/>
      <c r="F351" s="1895"/>
      <c r="G351" s="1895"/>
      <c r="H351" s="1895"/>
      <c r="I351" s="1895"/>
      <c r="J351" s="1895"/>
      <c r="K351" s="1895"/>
      <c r="L351" s="1895"/>
      <c r="M351" s="1895"/>
      <c r="N351" s="1895"/>
      <c r="O351" s="1895"/>
      <c r="P351" s="1895"/>
      <c r="Q351" s="1895"/>
      <c r="R351" s="1895"/>
      <c r="S351" s="1895"/>
      <c r="T351" s="1895"/>
      <c r="U351" s="1895"/>
      <c r="V351" s="1895"/>
      <c r="W351" s="1895"/>
      <c r="X351" s="1895"/>
      <c r="Y351" s="1895"/>
      <c r="Z351" s="1895"/>
      <c r="AA351" s="1895"/>
      <c r="AB351" s="1895"/>
      <c r="AC351" s="1895"/>
      <c r="AD351" s="1895"/>
      <c r="AE351" s="1895"/>
      <c r="AF351" s="1895"/>
      <c r="AG351" s="1895"/>
      <c r="AH351" s="1895"/>
    </row>
    <row r="352" spans="1:34" ht="15.75" customHeight="1">
      <c r="A352" s="1895"/>
      <c r="B352" s="1895"/>
      <c r="C352" s="1895"/>
      <c r="D352" s="1895"/>
      <c r="E352" s="1895"/>
      <c r="F352" s="1895"/>
      <c r="G352" s="1895"/>
      <c r="H352" s="1895"/>
      <c r="I352" s="1895"/>
      <c r="J352" s="1895"/>
      <c r="K352" s="1895"/>
      <c r="L352" s="1895"/>
      <c r="M352" s="1895"/>
      <c r="N352" s="1895"/>
      <c r="O352" s="1895"/>
      <c r="P352" s="1895"/>
      <c r="Q352" s="1895"/>
      <c r="R352" s="1895"/>
      <c r="S352" s="1895"/>
      <c r="T352" s="1895"/>
      <c r="U352" s="1895"/>
      <c r="V352" s="1895"/>
      <c r="W352" s="1895"/>
      <c r="X352" s="1895"/>
      <c r="Y352" s="1895"/>
      <c r="Z352" s="1895"/>
      <c r="AA352" s="1895"/>
      <c r="AB352" s="1895"/>
      <c r="AC352" s="1895"/>
      <c r="AD352" s="1895"/>
      <c r="AE352" s="1895"/>
      <c r="AF352" s="1895"/>
      <c r="AG352" s="1895"/>
      <c r="AH352" s="1895"/>
    </row>
    <row r="353" spans="1:34" ht="15.75" customHeight="1">
      <c r="A353" s="1895"/>
      <c r="B353" s="1895"/>
      <c r="C353" s="1895"/>
      <c r="D353" s="1895"/>
      <c r="E353" s="1895"/>
      <c r="F353" s="1895"/>
      <c r="G353" s="1895"/>
      <c r="H353" s="1895"/>
      <c r="I353" s="1895"/>
      <c r="J353" s="1895"/>
      <c r="K353" s="1895"/>
      <c r="L353" s="1895"/>
      <c r="M353" s="1895"/>
      <c r="N353" s="1895"/>
      <c r="O353" s="1895"/>
      <c r="P353" s="1895"/>
      <c r="Q353" s="1895"/>
      <c r="R353" s="1895"/>
      <c r="S353" s="1895"/>
      <c r="T353" s="1895"/>
      <c r="U353" s="1895"/>
      <c r="V353" s="1895"/>
      <c r="W353" s="1895"/>
      <c r="X353" s="1895"/>
      <c r="Y353" s="1895"/>
      <c r="Z353" s="1895"/>
      <c r="AA353" s="1895"/>
      <c r="AB353" s="1895"/>
      <c r="AC353" s="1895"/>
      <c r="AD353" s="1895"/>
      <c r="AE353" s="1895"/>
      <c r="AF353" s="1895"/>
      <c r="AG353" s="1895"/>
      <c r="AH353" s="1895"/>
    </row>
    <row r="354" spans="1:34" ht="15.75" customHeight="1">
      <c r="A354" s="1895"/>
      <c r="B354" s="1895"/>
      <c r="C354" s="1895"/>
      <c r="D354" s="1895"/>
      <c r="E354" s="1895"/>
      <c r="F354" s="1895"/>
      <c r="G354" s="1895"/>
      <c r="H354" s="1895"/>
      <c r="I354" s="1895"/>
      <c r="J354" s="1895"/>
      <c r="K354" s="1895"/>
      <c r="L354" s="1895"/>
      <c r="M354" s="1895"/>
      <c r="N354" s="1895"/>
      <c r="O354" s="1895"/>
      <c r="P354" s="1895"/>
      <c r="Q354" s="1895"/>
      <c r="R354" s="1895"/>
      <c r="S354" s="1895"/>
      <c r="T354" s="1895"/>
      <c r="U354" s="1895"/>
      <c r="V354" s="1895"/>
      <c r="W354" s="1895"/>
      <c r="X354" s="1895"/>
      <c r="Y354" s="1895"/>
      <c r="Z354" s="1895"/>
      <c r="AA354" s="1895"/>
      <c r="AB354" s="1895"/>
      <c r="AC354" s="1895"/>
      <c r="AD354" s="1895"/>
      <c r="AE354" s="1895"/>
      <c r="AF354" s="1895"/>
      <c r="AG354" s="1895"/>
      <c r="AH354" s="1895"/>
    </row>
    <row r="355" spans="1:34" ht="15.75" customHeight="1">
      <c r="A355" s="1895"/>
      <c r="B355" s="1895"/>
      <c r="C355" s="1895"/>
      <c r="D355" s="1895"/>
      <c r="E355" s="1895"/>
      <c r="F355" s="1895"/>
      <c r="G355" s="1895"/>
      <c r="H355" s="1895"/>
      <c r="I355" s="1895"/>
      <c r="J355" s="1895"/>
      <c r="K355" s="1895"/>
      <c r="L355" s="1895"/>
      <c r="M355" s="1895"/>
      <c r="N355" s="1895"/>
      <c r="O355" s="1895"/>
      <c r="P355" s="1895"/>
      <c r="Q355" s="1895"/>
      <c r="R355" s="1895"/>
      <c r="S355" s="1895"/>
      <c r="T355" s="1895"/>
      <c r="U355" s="1895"/>
      <c r="V355" s="1895"/>
      <c r="W355" s="1895"/>
      <c r="X355" s="1895"/>
      <c r="Y355" s="1895"/>
      <c r="Z355" s="1895"/>
      <c r="AA355" s="1895"/>
      <c r="AB355" s="1895"/>
      <c r="AC355" s="1895"/>
      <c r="AD355" s="1895"/>
      <c r="AE355" s="1895"/>
      <c r="AF355" s="1895"/>
      <c r="AG355" s="1895"/>
      <c r="AH355" s="1895"/>
    </row>
    <row r="356" spans="1:34" ht="15.75" customHeight="1">
      <c r="A356" s="1895"/>
      <c r="B356" s="1895"/>
      <c r="C356" s="1895"/>
      <c r="D356" s="1895"/>
      <c r="E356" s="1895"/>
      <c r="F356" s="1895"/>
      <c r="G356" s="1895"/>
      <c r="H356" s="1895"/>
      <c r="I356" s="1895"/>
      <c r="J356" s="1895"/>
      <c r="K356" s="1895"/>
      <c r="L356" s="1895"/>
      <c r="M356" s="1895"/>
      <c r="N356" s="1895"/>
      <c r="O356" s="1895"/>
      <c r="P356" s="1895"/>
      <c r="Q356" s="1895"/>
      <c r="R356" s="1895"/>
      <c r="S356" s="1895"/>
      <c r="T356" s="1895"/>
      <c r="U356" s="1895"/>
      <c r="V356" s="1895"/>
      <c r="W356" s="1895"/>
      <c r="X356" s="1895"/>
      <c r="Y356" s="1895"/>
      <c r="Z356" s="1895"/>
      <c r="AA356" s="1895"/>
      <c r="AB356" s="1895"/>
      <c r="AC356" s="1895"/>
      <c r="AD356" s="1895"/>
      <c r="AE356" s="1895"/>
      <c r="AF356" s="1895"/>
      <c r="AG356" s="1895"/>
      <c r="AH356" s="1895"/>
    </row>
    <row r="357" spans="1:34" ht="15.75" customHeight="1">
      <c r="A357" s="1895"/>
      <c r="B357" s="1895"/>
      <c r="C357" s="1895"/>
      <c r="D357" s="1895"/>
      <c r="E357" s="1895"/>
      <c r="F357" s="1895"/>
      <c r="G357" s="1895"/>
      <c r="H357" s="1895"/>
      <c r="I357" s="1895"/>
      <c r="J357" s="1895"/>
      <c r="K357" s="1895"/>
      <c r="L357" s="1895"/>
      <c r="M357" s="1895"/>
      <c r="N357" s="1895"/>
      <c r="O357" s="1895"/>
      <c r="P357" s="1895"/>
      <c r="Q357" s="1895"/>
      <c r="R357" s="1895"/>
      <c r="S357" s="1895"/>
      <c r="T357" s="1895"/>
      <c r="U357" s="1895"/>
      <c r="V357" s="1895"/>
      <c r="W357" s="1895"/>
      <c r="X357" s="1895"/>
      <c r="Y357" s="1895"/>
      <c r="Z357" s="1895"/>
      <c r="AA357" s="1895"/>
      <c r="AB357" s="1895"/>
      <c r="AC357" s="1895"/>
      <c r="AD357" s="1895"/>
      <c r="AE357" s="1895"/>
      <c r="AF357" s="1895"/>
      <c r="AG357" s="1895"/>
      <c r="AH357" s="1895"/>
    </row>
    <row r="358" spans="1:34" ht="15.75" customHeight="1">
      <c r="A358" s="1895"/>
      <c r="B358" s="1895"/>
      <c r="C358" s="1895"/>
      <c r="D358" s="1895"/>
      <c r="E358" s="1895"/>
      <c r="F358" s="1895"/>
      <c r="G358" s="1895"/>
      <c r="H358" s="1895"/>
      <c r="I358" s="1895"/>
      <c r="J358" s="1895"/>
      <c r="K358" s="1895"/>
      <c r="L358" s="1895"/>
      <c r="M358" s="1895"/>
      <c r="N358" s="1895"/>
      <c r="O358" s="1895"/>
      <c r="P358" s="1895"/>
      <c r="Q358" s="1895"/>
      <c r="R358" s="1895"/>
      <c r="S358" s="1895"/>
      <c r="T358" s="1895"/>
      <c r="U358" s="1895"/>
      <c r="V358" s="1895"/>
      <c r="W358" s="1895"/>
      <c r="X358" s="1895"/>
      <c r="Y358" s="1895"/>
      <c r="Z358" s="1895"/>
      <c r="AA358" s="1895"/>
      <c r="AB358" s="1895"/>
      <c r="AC358" s="1895"/>
      <c r="AD358" s="1895"/>
      <c r="AE358" s="1895"/>
      <c r="AF358" s="1895"/>
      <c r="AG358" s="1895"/>
      <c r="AH358" s="1895"/>
    </row>
    <row r="359" spans="1:34" ht="15.75" customHeight="1">
      <c r="A359" s="1895"/>
      <c r="B359" s="1895"/>
      <c r="C359" s="1895"/>
      <c r="D359" s="1895"/>
      <c r="E359" s="1895"/>
      <c r="F359" s="1895"/>
      <c r="G359" s="1895"/>
      <c r="H359" s="1895"/>
      <c r="I359" s="1895"/>
      <c r="J359" s="1895"/>
      <c r="K359" s="1895"/>
      <c r="L359" s="1895"/>
      <c r="M359" s="1895"/>
      <c r="N359" s="1895"/>
      <c r="O359" s="1895"/>
      <c r="P359" s="1895"/>
      <c r="Q359" s="1895"/>
      <c r="R359" s="1895"/>
      <c r="S359" s="1895"/>
      <c r="T359" s="1895"/>
      <c r="U359" s="1895"/>
      <c r="V359" s="1895"/>
      <c r="W359" s="1895"/>
      <c r="X359" s="1895"/>
      <c r="Y359" s="1895"/>
      <c r="Z359" s="1895"/>
      <c r="AA359" s="1895"/>
      <c r="AB359" s="1895"/>
      <c r="AC359" s="1895"/>
      <c r="AD359" s="1895"/>
      <c r="AE359" s="1895"/>
      <c r="AF359" s="1895"/>
      <c r="AG359" s="1895"/>
      <c r="AH359" s="1895"/>
    </row>
    <row r="360" spans="1:34" ht="15.75" customHeight="1">
      <c r="A360" s="1895"/>
      <c r="B360" s="1895"/>
      <c r="C360" s="1895"/>
      <c r="D360" s="1895"/>
      <c r="E360" s="1895"/>
      <c r="F360" s="1895"/>
      <c r="G360" s="1895"/>
      <c r="H360" s="1895"/>
      <c r="I360" s="1895"/>
      <c r="J360" s="1895"/>
      <c r="K360" s="1895"/>
      <c r="L360" s="1895"/>
      <c r="M360" s="1895"/>
      <c r="N360" s="1895"/>
      <c r="O360" s="1895"/>
      <c r="P360" s="1895"/>
      <c r="Q360" s="1895"/>
      <c r="R360" s="1895"/>
      <c r="S360" s="1895"/>
      <c r="T360" s="1895"/>
      <c r="U360" s="1895"/>
      <c r="V360" s="1895"/>
      <c r="W360" s="1895"/>
      <c r="X360" s="1895"/>
      <c r="Y360" s="1895"/>
      <c r="Z360" s="1895"/>
      <c r="AA360" s="1895"/>
      <c r="AB360" s="1895"/>
      <c r="AC360" s="1895"/>
      <c r="AD360" s="1895"/>
      <c r="AE360" s="1895"/>
      <c r="AF360" s="1895"/>
      <c r="AG360" s="1895"/>
      <c r="AH360" s="1895"/>
    </row>
    <row r="361" spans="1:34" ht="15.75" customHeight="1">
      <c r="A361" s="1895"/>
      <c r="B361" s="1895"/>
      <c r="C361" s="1895"/>
      <c r="D361" s="1895"/>
      <c r="E361" s="1895"/>
      <c r="F361" s="1895"/>
      <c r="G361" s="1895"/>
      <c r="H361" s="1895"/>
      <c r="I361" s="1895"/>
      <c r="J361" s="1895"/>
      <c r="K361" s="1895"/>
      <c r="L361" s="1895"/>
      <c r="M361" s="1895"/>
      <c r="N361" s="1895"/>
      <c r="O361" s="1895"/>
      <c r="P361" s="1895"/>
      <c r="Q361" s="1895"/>
      <c r="R361" s="1895"/>
      <c r="S361" s="1895"/>
      <c r="T361" s="1895"/>
      <c r="U361" s="1895"/>
      <c r="V361" s="1895"/>
      <c r="W361" s="1895"/>
      <c r="X361" s="1895"/>
      <c r="Y361" s="1895"/>
      <c r="Z361" s="1895"/>
      <c r="AA361" s="1895"/>
      <c r="AB361" s="1895"/>
      <c r="AC361" s="1895"/>
      <c r="AD361" s="1895"/>
      <c r="AE361" s="1895"/>
      <c r="AF361" s="1895"/>
      <c r="AG361" s="1895"/>
      <c r="AH361" s="1895"/>
    </row>
    <row r="362" spans="1:34" ht="15.75" customHeight="1">
      <c r="A362" s="1895"/>
      <c r="B362" s="1895"/>
      <c r="C362" s="1895"/>
      <c r="D362" s="1895"/>
      <c r="E362" s="1895"/>
      <c r="F362" s="1895"/>
      <c r="G362" s="1895"/>
      <c r="H362" s="1895"/>
      <c r="I362" s="1895"/>
      <c r="J362" s="1895"/>
      <c r="K362" s="1895"/>
      <c r="L362" s="1895"/>
      <c r="M362" s="1895"/>
      <c r="N362" s="1895"/>
      <c r="O362" s="1895"/>
      <c r="P362" s="1895"/>
      <c r="Q362" s="1895"/>
      <c r="R362" s="1895"/>
      <c r="S362" s="1895"/>
      <c r="T362" s="1895"/>
      <c r="U362" s="1895"/>
      <c r="V362" s="1895"/>
      <c r="W362" s="1895"/>
      <c r="X362" s="1895"/>
      <c r="Y362" s="1895"/>
      <c r="Z362" s="1895"/>
      <c r="AA362" s="1895"/>
      <c r="AB362" s="1895"/>
      <c r="AC362" s="1895"/>
      <c r="AD362" s="1895"/>
      <c r="AE362" s="1895"/>
      <c r="AF362" s="1895"/>
      <c r="AG362" s="1895"/>
      <c r="AH362" s="1895"/>
    </row>
    <row r="363" spans="1:34" ht="15.75" customHeight="1">
      <c r="A363" s="1895"/>
      <c r="B363" s="1895"/>
      <c r="C363" s="1895"/>
      <c r="D363" s="1895"/>
      <c r="E363" s="1895"/>
      <c r="F363" s="1895"/>
      <c r="G363" s="1895"/>
      <c r="H363" s="1895"/>
      <c r="I363" s="1895"/>
      <c r="J363" s="1895"/>
      <c r="K363" s="1895"/>
      <c r="L363" s="1895"/>
      <c r="M363" s="1895"/>
      <c r="N363" s="1895"/>
      <c r="O363" s="1895"/>
      <c r="P363" s="1895"/>
      <c r="Q363" s="1895"/>
      <c r="R363" s="1895"/>
      <c r="S363" s="1895"/>
      <c r="T363" s="1895"/>
      <c r="U363" s="1895"/>
      <c r="V363" s="1895"/>
      <c r="W363" s="1895"/>
      <c r="X363" s="1895"/>
      <c r="Y363" s="1895"/>
      <c r="Z363" s="1895"/>
      <c r="AA363" s="1895"/>
      <c r="AB363" s="1895"/>
      <c r="AC363" s="1895"/>
      <c r="AD363" s="1895"/>
      <c r="AE363" s="1895"/>
      <c r="AF363" s="1895"/>
      <c r="AG363" s="1895"/>
      <c r="AH363" s="1895"/>
    </row>
    <row r="364" spans="1:34" ht="15.75" customHeight="1">
      <c r="A364" s="1895"/>
      <c r="B364" s="1895"/>
      <c r="C364" s="1895"/>
      <c r="D364" s="1895"/>
      <c r="E364" s="1895"/>
      <c r="F364" s="1895"/>
      <c r="G364" s="1895"/>
      <c r="H364" s="1895"/>
      <c r="I364" s="1895"/>
      <c r="J364" s="1895"/>
      <c r="K364" s="1895"/>
      <c r="L364" s="1895"/>
      <c r="M364" s="1895"/>
      <c r="N364" s="1895"/>
      <c r="O364" s="1895"/>
      <c r="P364" s="1895"/>
      <c r="Q364" s="1895"/>
      <c r="R364" s="1895"/>
      <c r="S364" s="1895"/>
      <c r="T364" s="1895"/>
      <c r="U364" s="1895"/>
      <c r="V364" s="1895"/>
      <c r="W364" s="1895"/>
      <c r="X364" s="1895"/>
      <c r="Y364" s="1895"/>
      <c r="Z364" s="1895"/>
      <c r="AA364" s="1895"/>
      <c r="AB364" s="1895"/>
      <c r="AC364" s="1895"/>
      <c r="AD364" s="1895"/>
      <c r="AE364" s="1895"/>
      <c r="AF364" s="1895"/>
      <c r="AG364" s="1895"/>
      <c r="AH364" s="1895"/>
    </row>
    <row r="365" spans="1:34" ht="15.75" customHeight="1">
      <c r="A365" s="1895"/>
      <c r="B365" s="1895"/>
      <c r="C365" s="1895"/>
      <c r="D365" s="1895"/>
      <c r="E365" s="1895"/>
      <c r="F365" s="1895"/>
      <c r="G365" s="1895"/>
      <c r="H365" s="1895"/>
      <c r="I365" s="1895"/>
      <c r="J365" s="1895"/>
      <c r="K365" s="1895"/>
      <c r="L365" s="1895"/>
      <c r="M365" s="1895"/>
      <c r="N365" s="1895"/>
      <c r="O365" s="1895"/>
      <c r="P365" s="1895"/>
      <c r="Q365" s="1895"/>
      <c r="R365" s="1895"/>
      <c r="S365" s="1895"/>
      <c r="T365" s="1895"/>
      <c r="U365" s="1895"/>
      <c r="V365" s="1895"/>
      <c r="W365" s="1895"/>
      <c r="X365" s="1895"/>
      <c r="Y365" s="1895"/>
      <c r="Z365" s="1895"/>
      <c r="AA365" s="1895"/>
      <c r="AB365" s="1895"/>
      <c r="AC365" s="1895"/>
      <c r="AD365" s="1895"/>
      <c r="AE365" s="1895"/>
      <c r="AF365" s="1895"/>
      <c r="AG365" s="1895"/>
      <c r="AH365" s="1895"/>
    </row>
    <row r="366" spans="1:34" ht="15.75" customHeight="1">
      <c r="A366" s="1895"/>
      <c r="B366" s="1895"/>
      <c r="C366" s="1895"/>
      <c r="D366" s="1895"/>
      <c r="E366" s="1895"/>
      <c r="F366" s="1895"/>
      <c r="G366" s="1895"/>
      <c r="H366" s="1895"/>
      <c r="I366" s="1895"/>
      <c r="J366" s="1895"/>
      <c r="K366" s="1895"/>
      <c r="L366" s="1895"/>
      <c r="M366" s="1895"/>
      <c r="N366" s="1895"/>
      <c r="O366" s="1895"/>
      <c r="P366" s="1895"/>
      <c r="Q366" s="1895"/>
      <c r="R366" s="1895"/>
      <c r="S366" s="1895"/>
      <c r="T366" s="1895"/>
      <c r="U366" s="1895"/>
      <c r="V366" s="1895"/>
      <c r="W366" s="1895"/>
      <c r="X366" s="1895"/>
      <c r="Y366" s="1895"/>
      <c r="Z366" s="1895"/>
      <c r="AA366" s="1895"/>
      <c r="AB366" s="1895"/>
      <c r="AC366" s="1895"/>
      <c r="AD366" s="1895"/>
      <c r="AE366" s="1895"/>
      <c r="AF366" s="1895"/>
      <c r="AG366" s="1895"/>
      <c r="AH366" s="1895"/>
    </row>
    <row r="367" spans="1:34" ht="15.75" customHeight="1">
      <c r="A367" s="1895"/>
      <c r="B367" s="1895"/>
      <c r="C367" s="1895"/>
      <c r="D367" s="1895"/>
      <c r="E367" s="1895"/>
      <c r="F367" s="1895"/>
      <c r="G367" s="1895"/>
      <c r="H367" s="1895"/>
      <c r="I367" s="1895"/>
      <c r="J367" s="1895"/>
      <c r="K367" s="1895"/>
      <c r="L367" s="1895"/>
      <c r="M367" s="1895"/>
      <c r="N367" s="1895"/>
      <c r="O367" s="1895"/>
      <c r="P367" s="1895"/>
      <c r="Q367" s="1895"/>
      <c r="R367" s="1895"/>
      <c r="S367" s="1895"/>
      <c r="T367" s="1895"/>
      <c r="U367" s="1895"/>
      <c r="V367" s="1895"/>
      <c r="W367" s="1895"/>
      <c r="X367" s="1895"/>
      <c r="Y367" s="1895"/>
      <c r="Z367" s="1895"/>
      <c r="AA367" s="1895"/>
      <c r="AB367" s="1895"/>
      <c r="AC367" s="1895"/>
      <c r="AD367" s="1895"/>
      <c r="AE367" s="1895"/>
      <c r="AF367" s="1895"/>
      <c r="AG367" s="1895"/>
      <c r="AH367" s="1895"/>
    </row>
    <row r="368" spans="1:34" ht="15.75" customHeight="1">
      <c r="A368" s="1895"/>
      <c r="B368" s="1895"/>
      <c r="C368" s="1895"/>
      <c r="D368" s="1895"/>
      <c r="E368" s="1895"/>
      <c r="F368" s="1895"/>
      <c r="G368" s="1895"/>
      <c r="H368" s="1895"/>
      <c r="I368" s="1895"/>
      <c r="J368" s="1895"/>
      <c r="K368" s="1895"/>
      <c r="L368" s="1895"/>
      <c r="M368" s="1895"/>
      <c r="N368" s="1895"/>
      <c r="O368" s="1895"/>
      <c r="P368" s="1895"/>
      <c r="Q368" s="1895"/>
      <c r="R368" s="1895"/>
      <c r="S368" s="1895"/>
      <c r="T368" s="1895"/>
      <c r="U368" s="1895"/>
      <c r="V368" s="1895"/>
      <c r="W368" s="1895"/>
      <c r="X368" s="1895"/>
      <c r="Y368" s="1895"/>
      <c r="Z368" s="1895"/>
      <c r="AA368" s="1895"/>
      <c r="AB368" s="1895"/>
      <c r="AC368" s="1895"/>
      <c r="AD368" s="1895"/>
      <c r="AE368" s="1895"/>
      <c r="AF368" s="1895"/>
      <c r="AG368" s="1895"/>
      <c r="AH368" s="1895"/>
    </row>
    <row r="369" spans="1:34" ht="15.75" customHeight="1">
      <c r="A369" s="1895"/>
      <c r="B369" s="1895"/>
      <c r="C369" s="1895"/>
      <c r="D369" s="1895"/>
      <c r="E369" s="1895"/>
      <c r="F369" s="1895"/>
      <c r="G369" s="1895"/>
      <c r="H369" s="1895"/>
      <c r="I369" s="1895"/>
      <c r="J369" s="1895"/>
      <c r="K369" s="1895"/>
      <c r="L369" s="1895"/>
      <c r="M369" s="1895"/>
      <c r="N369" s="1895"/>
      <c r="O369" s="1895"/>
      <c r="P369" s="1895"/>
      <c r="Q369" s="1895"/>
      <c r="R369" s="1895"/>
      <c r="S369" s="1895"/>
      <c r="T369" s="1895"/>
      <c r="U369" s="1895"/>
      <c r="V369" s="1895"/>
      <c r="W369" s="1895"/>
      <c r="X369" s="1895"/>
      <c r="Y369" s="1895"/>
      <c r="Z369" s="1895"/>
      <c r="AA369" s="1895"/>
      <c r="AB369" s="1895"/>
      <c r="AC369" s="1895"/>
      <c r="AD369" s="1895"/>
      <c r="AE369" s="1895"/>
      <c r="AF369" s="1895"/>
      <c r="AG369" s="1895"/>
      <c r="AH369" s="1895"/>
    </row>
    <row r="370" spans="1:34" ht="15.75" customHeight="1">
      <c r="A370" s="1895"/>
      <c r="B370" s="1895"/>
      <c r="C370" s="1895"/>
      <c r="D370" s="1895"/>
      <c r="E370" s="1895"/>
      <c r="F370" s="1895"/>
      <c r="G370" s="1895"/>
      <c r="H370" s="1895"/>
      <c r="I370" s="1895"/>
      <c r="J370" s="1895"/>
      <c r="K370" s="1895"/>
      <c r="L370" s="1895"/>
      <c r="M370" s="1895"/>
      <c r="N370" s="1895"/>
      <c r="O370" s="1895"/>
      <c r="P370" s="1895"/>
      <c r="Q370" s="1895"/>
      <c r="R370" s="1895"/>
      <c r="S370" s="1895"/>
      <c r="T370" s="1895"/>
      <c r="U370" s="1895"/>
      <c r="V370" s="1895"/>
      <c r="W370" s="1895"/>
      <c r="X370" s="1895"/>
      <c r="Y370" s="1895"/>
      <c r="Z370" s="1895"/>
      <c r="AA370" s="1895"/>
      <c r="AB370" s="1895"/>
      <c r="AC370" s="1895"/>
      <c r="AD370" s="1895"/>
      <c r="AE370" s="1895"/>
      <c r="AF370" s="1895"/>
      <c r="AG370" s="1895"/>
      <c r="AH370" s="1895"/>
    </row>
    <row r="371" spans="1:34" ht="15.75" customHeight="1">
      <c r="A371" s="1895"/>
      <c r="B371" s="1895"/>
      <c r="C371" s="1895"/>
      <c r="D371" s="1895"/>
      <c r="E371" s="1895"/>
      <c r="F371" s="1895"/>
      <c r="G371" s="1895"/>
      <c r="H371" s="1895"/>
      <c r="I371" s="1895"/>
      <c r="J371" s="1895"/>
      <c r="K371" s="1895"/>
      <c r="L371" s="1895"/>
      <c r="M371" s="1895"/>
      <c r="N371" s="1895"/>
      <c r="O371" s="1895"/>
      <c r="P371" s="1895"/>
      <c r="Q371" s="1895"/>
      <c r="R371" s="1895"/>
      <c r="S371" s="1895"/>
      <c r="T371" s="1895"/>
      <c r="U371" s="1895"/>
      <c r="V371" s="1895"/>
      <c r="W371" s="1895"/>
      <c r="X371" s="1895"/>
      <c r="Y371" s="1895"/>
      <c r="Z371" s="1895"/>
      <c r="AA371" s="1895"/>
      <c r="AB371" s="1895"/>
      <c r="AC371" s="1895"/>
      <c r="AD371" s="1895"/>
      <c r="AE371" s="1895"/>
      <c r="AF371" s="1895"/>
      <c r="AG371" s="1895"/>
      <c r="AH371" s="1895"/>
    </row>
    <row r="372" spans="1:34" ht="15.75" customHeight="1">
      <c r="A372" s="1895"/>
      <c r="B372" s="1895"/>
      <c r="C372" s="1895"/>
      <c r="D372" s="1895"/>
      <c r="E372" s="1895"/>
      <c r="F372" s="1895"/>
      <c r="G372" s="1895"/>
      <c r="H372" s="1895"/>
      <c r="I372" s="1895"/>
      <c r="J372" s="1895"/>
      <c r="K372" s="1895"/>
      <c r="L372" s="1895"/>
      <c r="M372" s="1895"/>
      <c r="N372" s="1895"/>
      <c r="O372" s="1895"/>
      <c r="P372" s="1895"/>
      <c r="Q372" s="1895"/>
      <c r="R372" s="1895"/>
      <c r="S372" s="1895"/>
      <c r="T372" s="1895"/>
      <c r="U372" s="1895"/>
      <c r="V372" s="1895"/>
      <c r="W372" s="1895"/>
      <c r="X372" s="1895"/>
      <c r="Y372" s="1895"/>
      <c r="Z372" s="1895"/>
      <c r="AA372" s="1895"/>
      <c r="AB372" s="1895"/>
      <c r="AC372" s="1895"/>
      <c r="AD372" s="1895"/>
      <c r="AE372" s="1895"/>
      <c r="AF372" s="1895"/>
      <c r="AG372" s="1895"/>
      <c r="AH372" s="1895"/>
    </row>
    <row r="373" spans="1:34" ht="15.75" customHeight="1">
      <c r="A373" s="1895"/>
      <c r="B373" s="1895"/>
      <c r="C373" s="1895"/>
      <c r="D373" s="1895"/>
      <c r="E373" s="1895"/>
      <c r="F373" s="1895"/>
      <c r="G373" s="1895"/>
      <c r="H373" s="1895"/>
      <c r="I373" s="1895"/>
      <c r="J373" s="1895"/>
      <c r="K373" s="1895"/>
      <c r="L373" s="1895"/>
      <c r="M373" s="1895"/>
      <c r="N373" s="1895"/>
      <c r="O373" s="1895"/>
      <c r="P373" s="1895"/>
      <c r="Q373" s="1895"/>
      <c r="R373" s="1895"/>
      <c r="S373" s="1895"/>
      <c r="T373" s="1895"/>
      <c r="U373" s="1895"/>
      <c r="V373" s="1895"/>
      <c r="W373" s="1895"/>
      <c r="X373" s="1895"/>
      <c r="Y373" s="1895"/>
      <c r="Z373" s="1895"/>
      <c r="AA373" s="1895"/>
      <c r="AB373" s="1895"/>
      <c r="AC373" s="1895"/>
      <c r="AD373" s="1895"/>
      <c r="AE373" s="1895"/>
      <c r="AF373" s="1895"/>
      <c r="AG373" s="1895"/>
      <c r="AH373" s="1895"/>
    </row>
    <row r="374" spans="1:34" ht="15.75" customHeight="1">
      <c r="A374" s="1895"/>
      <c r="B374" s="1895"/>
      <c r="C374" s="1895"/>
      <c r="D374" s="1895"/>
      <c r="E374" s="1895"/>
      <c r="F374" s="1895"/>
      <c r="G374" s="1895"/>
      <c r="H374" s="1895"/>
      <c r="I374" s="1895"/>
      <c r="J374" s="1895"/>
      <c r="K374" s="1895"/>
      <c r="L374" s="1895"/>
      <c r="M374" s="1895"/>
      <c r="N374" s="1895"/>
      <c r="O374" s="1895"/>
      <c r="P374" s="1895"/>
      <c r="Q374" s="1895"/>
      <c r="R374" s="1895"/>
      <c r="S374" s="1895"/>
      <c r="T374" s="1895"/>
      <c r="U374" s="1895"/>
      <c r="V374" s="1895"/>
      <c r="W374" s="1895"/>
      <c r="X374" s="1895"/>
      <c r="Y374" s="1895"/>
      <c r="Z374" s="1895"/>
      <c r="AA374" s="1895"/>
      <c r="AB374" s="1895"/>
      <c r="AC374" s="1895"/>
      <c r="AD374" s="1895"/>
      <c r="AE374" s="1895"/>
      <c r="AF374" s="1895"/>
      <c r="AG374" s="1895"/>
      <c r="AH374" s="1895"/>
    </row>
    <row r="375" spans="1:34" ht="15.75" customHeight="1">
      <c r="A375" s="1895"/>
      <c r="B375" s="1895"/>
      <c r="C375" s="1895"/>
      <c r="D375" s="1895"/>
      <c r="E375" s="1895"/>
      <c r="F375" s="1895"/>
      <c r="G375" s="1895"/>
      <c r="H375" s="1895"/>
      <c r="I375" s="1895"/>
      <c r="J375" s="1895"/>
      <c r="K375" s="1895"/>
      <c r="L375" s="1895"/>
      <c r="M375" s="1895"/>
      <c r="N375" s="1895"/>
      <c r="O375" s="1895"/>
      <c r="P375" s="1895"/>
      <c r="Q375" s="1895"/>
      <c r="R375" s="1895"/>
      <c r="S375" s="1895"/>
      <c r="T375" s="1895"/>
      <c r="U375" s="1895"/>
      <c r="V375" s="1895"/>
      <c r="W375" s="1895"/>
      <c r="X375" s="1895"/>
      <c r="Y375" s="1895"/>
      <c r="Z375" s="1895"/>
      <c r="AA375" s="1895"/>
      <c r="AB375" s="1895"/>
      <c r="AC375" s="1895"/>
      <c r="AD375" s="1895"/>
      <c r="AE375" s="1895"/>
      <c r="AF375" s="1895"/>
      <c r="AG375" s="1895"/>
      <c r="AH375" s="1895"/>
    </row>
    <row r="376" spans="1:34" ht="15.75" customHeight="1">
      <c r="A376" s="1895"/>
      <c r="B376" s="1895"/>
      <c r="C376" s="1895"/>
      <c r="D376" s="1895"/>
      <c r="E376" s="1895"/>
      <c r="F376" s="1895"/>
      <c r="G376" s="1895"/>
      <c r="H376" s="1895"/>
      <c r="I376" s="1895"/>
      <c r="J376" s="1895"/>
      <c r="K376" s="1895"/>
      <c r="L376" s="1895"/>
      <c r="M376" s="1895"/>
      <c r="N376" s="1895"/>
      <c r="O376" s="1895"/>
      <c r="P376" s="1895"/>
      <c r="Q376" s="1895"/>
      <c r="R376" s="1895"/>
      <c r="S376" s="1895"/>
      <c r="T376" s="1895"/>
      <c r="U376" s="1895"/>
      <c r="V376" s="1895"/>
      <c r="W376" s="1895"/>
      <c r="X376" s="1895"/>
      <c r="Y376" s="1895"/>
      <c r="Z376" s="1895"/>
      <c r="AA376" s="1895"/>
      <c r="AB376" s="1895"/>
      <c r="AC376" s="1895"/>
      <c r="AD376" s="1895"/>
      <c r="AE376" s="1895"/>
      <c r="AF376" s="1895"/>
      <c r="AG376" s="1895"/>
      <c r="AH376" s="1895"/>
    </row>
    <row r="377" spans="1:34" ht="15.75" customHeight="1">
      <c r="A377" s="1895"/>
      <c r="B377" s="1895"/>
      <c r="C377" s="1895"/>
      <c r="D377" s="1895"/>
      <c r="E377" s="1895"/>
      <c r="F377" s="1895"/>
      <c r="G377" s="1895"/>
      <c r="H377" s="1895"/>
      <c r="I377" s="1895"/>
      <c r="J377" s="1895"/>
      <c r="K377" s="1895"/>
      <c r="L377" s="1895"/>
      <c r="M377" s="1895"/>
      <c r="N377" s="1895"/>
      <c r="O377" s="1895"/>
      <c r="P377" s="1895"/>
      <c r="Q377" s="1895"/>
      <c r="R377" s="1895"/>
      <c r="S377" s="1895"/>
      <c r="T377" s="1895"/>
      <c r="U377" s="1895"/>
      <c r="V377" s="1895"/>
      <c r="W377" s="1895"/>
      <c r="X377" s="1895"/>
      <c r="Y377" s="1895"/>
      <c r="Z377" s="1895"/>
      <c r="AA377" s="1895"/>
      <c r="AB377" s="1895"/>
      <c r="AC377" s="1895"/>
      <c r="AD377" s="1895"/>
      <c r="AE377" s="1895"/>
      <c r="AF377" s="1895"/>
      <c r="AG377" s="1895"/>
      <c r="AH377" s="1895"/>
    </row>
    <row r="378" spans="1:34" ht="15.75" customHeight="1">
      <c r="A378" s="1895"/>
      <c r="B378" s="1895"/>
      <c r="C378" s="1895"/>
      <c r="D378" s="1895"/>
      <c r="E378" s="1895"/>
      <c r="F378" s="1895"/>
      <c r="G378" s="1895"/>
      <c r="H378" s="1895"/>
      <c r="I378" s="1895"/>
      <c r="J378" s="1895"/>
      <c r="K378" s="1895"/>
      <c r="L378" s="1895"/>
      <c r="M378" s="1895"/>
      <c r="N378" s="1895"/>
      <c r="O378" s="1895"/>
      <c r="P378" s="1895"/>
      <c r="Q378" s="1895"/>
      <c r="R378" s="1895"/>
      <c r="S378" s="1895"/>
      <c r="T378" s="1895"/>
      <c r="U378" s="1895"/>
      <c r="V378" s="1895"/>
      <c r="W378" s="1895"/>
      <c r="X378" s="1895"/>
      <c r="Y378" s="1895"/>
      <c r="Z378" s="1895"/>
      <c r="AA378" s="1895"/>
      <c r="AB378" s="1895"/>
      <c r="AC378" s="1895"/>
      <c r="AD378" s="1895"/>
      <c r="AE378" s="1895"/>
      <c r="AF378" s="1895"/>
      <c r="AG378" s="1895"/>
      <c r="AH378" s="1895"/>
    </row>
    <row r="379" spans="1:34" ht="15.75" customHeight="1">
      <c r="A379" s="1895"/>
      <c r="B379" s="1895"/>
      <c r="C379" s="1895"/>
      <c r="D379" s="1895"/>
      <c r="E379" s="1895"/>
      <c r="F379" s="1895"/>
      <c r="G379" s="1895"/>
      <c r="H379" s="1895"/>
      <c r="I379" s="1895"/>
      <c r="J379" s="1895"/>
      <c r="K379" s="1895"/>
      <c r="L379" s="1895"/>
      <c r="M379" s="1895"/>
      <c r="N379" s="1895"/>
      <c r="O379" s="1895"/>
      <c r="P379" s="1895"/>
      <c r="Q379" s="1895"/>
      <c r="R379" s="1895"/>
      <c r="S379" s="1895"/>
      <c r="T379" s="1895"/>
      <c r="U379" s="1895"/>
      <c r="V379" s="1895"/>
      <c r="W379" s="1895"/>
      <c r="X379" s="1895"/>
      <c r="Y379" s="1895"/>
      <c r="Z379" s="1895"/>
      <c r="AA379" s="1895"/>
      <c r="AB379" s="1895"/>
      <c r="AC379" s="1895"/>
      <c r="AD379" s="1895"/>
      <c r="AE379" s="1895"/>
      <c r="AF379" s="1895"/>
      <c r="AG379" s="1895"/>
      <c r="AH379" s="1895"/>
    </row>
    <row r="380" spans="1:34" ht="15.75" customHeight="1">
      <c r="A380" s="1895"/>
      <c r="B380" s="1895"/>
      <c r="C380" s="1895"/>
      <c r="D380" s="1895"/>
      <c r="E380" s="1895"/>
      <c r="F380" s="1895"/>
      <c r="G380" s="1895"/>
      <c r="H380" s="1895"/>
      <c r="I380" s="1895"/>
      <c r="J380" s="1895"/>
      <c r="K380" s="1895"/>
      <c r="L380" s="1895"/>
      <c r="M380" s="1895"/>
      <c r="N380" s="1895"/>
      <c r="O380" s="1895"/>
      <c r="P380" s="1895"/>
      <c r="Q380" s="1895"/>
      <c r="R380" s="1895"/>
      <c r="S380" s="1895"/>
      <c r="T380" s="1895"/>
      <c r="U380" s="1895"/>
      <c r="V380" s="1895"/>
      <c r="W380" s="1895"/>
      <c r="X380" s="1895"/>
      <c r="Y380" s="1895"/>
      <c r="Z380" s="1895"/>
      <c r="AA380" s="1895"/>
      <c r="AB380" s="1895"/>
      <c r="AC380" s="1895"/>
      <c r="AD380" s="1895"/>
      <c r="AE380" s="1895"/>
      <c r="AF380" s="1895"/>
      <c r="AG380" s="1895"/>
      <c r="AH380" s="1895"/>
    </row>
    <row r="381" spans="1:34" ht="15.75" customHeight="1">
      <c r="A381" s="1895"/>
      <c r="B381" s="1895"/>
      <c r="C381" s="1895"/>
      <c r="D381" s="1895"/>
      <c r="E381" s="1895"/>
      <c r="F381" s="1895"/>
      <c r="G381" s="1895"/>
      <c r="H381" s="1895"/>
      <c r="I381" s="1895"/>
      <c r="J381" s="1895"/>
      <c r="K381" s="1895"/>
      <c r="L381" s="1895"/>
      <c r="M381" s="1895"/>
      <c r="N381" s="1895"/>
      <c r="O381" s="1895"/>
      <c r="P381" s="1895"/>
      <c r="Q381" s="1895"/>
      <c r="R381" s="1895"/>
      <c r="S381" s="1895"/>
      <c r="T381" s="1895"/>
      <c r="U381" s="1895"/>
      <c r="V381" s="1895"/>
      <c r="W381" s="1895"/>
      <c r="X381" s="1895"/>
      <c r="Y381" s="1895"/>
      <c r="Z381" s="1895"/>
      <c r="AA381" s="1895"/>
      <c r="AB381" s="1895"/>
      <c r="AC381" s="1895"/>
      <c r="AD381" s="1895"/>
      <c r="AE381" s="1895"/>
      <c r="AF381" s="1895"/>
      <c r="AG381" s="1895"/>
      <c r="AH381" s="1895"/>
    </row>
    <row r="382" spans="1:34" ht="15.75" customHeight="1">
      <c r="A382" s="1895"/>
      <c r="B382" s="1895"/>
      <c r="C382" s="1895"/>
      <c r="D382" s="1895"/>
      <c r="E382" s="1895"/>
      <c r="F382" s="1895"/>
      <c r="G382" s="1895"/>
      <c r="H382" s="1895"/>
      <c r="I382" s="1895"/>
      <c r="J382" s="1895"/>
      <c r="K382" s="1895"/>
      <c r="L382" s="1895"/>
      <c r="M382" s="1895"/>
      <c r="N382" s="1895"/>
      <c r="O382" s="1895"/>
      <c r="P382" s="1895"/>
      <c r="Q382" s="1895"/>
      <c r="R382" s="1895"/>
      <c r="S382" s="1895"/>
      <c r="T382" s="1895"/>
      <c r="U382" s="1895"/>
      <c r="V382" s="1895"/>
      <c r="W382" s="1895"/>
      <c r="X382" s="1895"/>
      <c r="Y382" s="1895"/>
      <c r="Z382" s="1895"/>
      <c r="AA382" s="1895"/>
      <c r="AB382" s="1895"/>
      <c r="AC382" s="1895"/>
      <c r="AD382" s="1895"/>
      <c r="AE382" s="1895"/>
      <c r="AF382" s="1895"/>
      <c r="AG382" s="1895"/>
      <c r="AH382" s="1895"/>
    </row>
    <row r="383" spans="1:34" ht="15.75" customHeight="1">
      <c r="A383" s="1895"/>
      <c r="B383" s="1895"/>
      <c r="C383" s="1895"/>
      <c r="D383" s="1895"/>
      <c r="E383" s="1895"/>
      <c r="F383" s="1895"/>
      <c r="G383" s="1895"/>
      <c r="H383" s="1895"/>
      <c r="I383" s="1895"/>
      <c r="J383" s="1895"/>
      <c r="K383" s="1895"/>
      <c r="L383" s="1895"/>
      <c r="M383" s="1895"/>
      <c r="N383" s="1895"/>
      <c r="O383" s="1895"/>
      <c r="P383" s="1895"/>
      <c r="Q383" s="1895"/>
      <c r="R383" s="1895"/>
      <c r="S383" s="1895"/>
      <c r="T383" s="1895"/>
      <c r="U383" s="1895"/>
      <c r="V383" s="1895"/>
      <c r="W383" s="1895"/>
      <c r="X383" s="1895"/>
      <c r="Y383" s="1895"/>
      <c r="Z383" s="1895"/>
      <c r="AA383" s="1895"/>
      <c r="AB383" s="1895"/>
      <c r="AC383" s="1895"/>
      <c r="AD383" s="1895"/>
      <c r="AE383" s="1895"/>
      <c r="AF383" s="1895"/>
      <c r="AG383" s="1895"/>
      <c r="AH383" s="1895"/>
    </row>
    <row r="384" spans="1:34" ht="15.75" customHeight="1">
      <c r="A384" s="1895"/>
      <c r="B384" s="1895"/>
      <c r="C384" s="1895"/>
      <c r="D384" s="1895"/>
      <c r="E384" s="1895"/>
      <c r="F384" s="1895"/>
      <c r="G384" s="1895"/>
      <c r="H384" s="1895"/>
      <c r="I384" s="1895"/>
      <c r="J384" s="1895"/>
      <c r="K384" s="1895"/>
      <c r="L384" s="1895"/>
      <c r="M384" s="1895"/>
      <c r="N384" s="1895"/>
      <c r="O384" s="1895"/>
      <c r="P384" s="1895"/>
      <c r="Q384" s="1895"/>
      <c r="R384" s="1895"/>
      <c r="S384" s="1895"/>
      <c r="T384" s="1895"/>
      <c r="U384" s="1895"/>
      <c r="V384" s="1895"/>
      <c r="W384" s="1895"/>
      <c r="X384" s="1895"/>
      <c r="Y384" s="1895"/>
      <c r="Z384" s="1895"/>
      <c r="AA384" s="1895"/>
      <c r="AB384" s="1895"/>
      <c r="AC384" s="1895"/>
      <c r="AD384" s="1895"/>
      <c r="AE384" s="1895"/>
      <c r="AF384" s="1895"/>
      <c r="AG384" s="1895"/>
      <c r="AH384" s="1895"/>
    </row>
    <row r="385" spans="1:34" ht="15.75" customHeight="1">
      <c r="A385" s="1895"/>
      <c r="B385" s="1895"/>
      <c r="C385" s="1895"/>
      <c r="D385" s="1895"/>
      <c r="E385" s="1895"/>
      <c r="F385" s="1895"/>
      <c r="G385" s="1895"/>
      <c r="H385" s="1895"/>
      <c r="I385" s="1895"/>
      <c r="J385" s="1895"/>
      <c r="K385" s="1895"/>
      <c r="L385" s="1895"/>
      <c r="M385" s="1895"/>
      <c r="N385" s="1895"/>
      <c r="O385" s="1895"/>
      <c r="P385" s="1895"/>
      <c r="Q385" s="1895"/>
      <c r="R385" s="1895"/>
      <c r="S385" s="1895"/>
      <c r="T385" s="1895"/>
      <c r="U385" s="1895"/>
      <c r="V385" s="1895"/>
      <c r="W385" s="1895"/>
      <c r="X385" s="1895"/>
      <c r="Y385" s="1895"/>
      <c r="Z385" s="1895"/>
      <c r="AA385" s="1895"/>
      <c r="AB385" s="1895"/>
      <c r="AC385" s="1895"/>
      <c r="AD385" s="1895"/>
      <c r="AE385" s="1895"/>
      <c r="AF385" s="1895"/>
      <c r="AG385" s="1895"/>
      <c r="AH385" s="1895"/>
    </row>
    <row r="386" spans="1:34" ht="15.75" customHeight="1">
      <c r="A386" s="1895"/>
      <c r="B386" s="1895"/>
      <c r="C386" s="1895"/>
      <c r="D386" s="1895"/>
      <c r="E386" s="1895"/>
      <c r="F386" s="1895"/>
      <c r="G386" s="1895"/>
      <c r="H386" s="1895"/>
      <c r="I386" s="1895"/>
      <c r="J386" s="1895"/>
      <c r="K386" s="1895"/>
      <c r="L386" s="1895"/>
      <c r="M386" s="1895"/>
      <c r="N386" s="1895"/>
      <c r="O386" s="1895"/>
      <c r="P386" s="1895"/>
      <c r="Q386" s="1895"/>
      <c r="R386" s="1895"/>
      <c r="S386" s="1895"/>
      <c r="T386" s="1895"/>
      <c r="U386" s="1895"/>
      <c r="V386" s="1895"/>
      <c r="W386" s="1895"/>
      <c r="X386" s="1895"/>
      <c r="Y386" s="1895"/>
      <c r="Z386" s="1895"/>
      <c r="AA386" s="1895"/>
      <c r="AB386" s="1895"/>
      <c r="AC386" s="1895"/>
      <c r="AD386" s="1895"/>
      <c r="AE386" s="1895"/>
      <c r="AF386" s="1895"/>
      <c r="AG386" s="1895"/>
      <c r="AH386" s="1895"/>
    </row>
    <row r="387" spans="1:34" ht="15.75" customHeight="1">
      <c r="A387" s="1895"/>
      <c r="B387" s="1895"/>
      <c r="C387" s="1895"/>
      <c r="D387" s="1895"/>
      <c r="E387" s="1895"/>
      <c r="F387" s="1895"/>
      <c r="G387" s="1895"/>
      <c r="H387" s="1895"/>
      <c r="I387" s="1895"/>
      <c r="J387" s="1895"/>
      <c r="K387" s="1895"/>
      <c r="L387" s="1895"/>
      <c r="M387" s="1895"/>
      <c r="N387" s="1895"/>
      <c r="O387" s="1895"/>
      <c r="P387" s="1895"/>
      <c r="Q387" s="1895"/>
      <c r="R387" s="1895"/>
      <c r="S387" s="1895"/>
      <c r="T387" s="1895"/>
      <c r="U387" s="1895"/>
      <c r="V387" s="1895"/>
      <c r="W387" s="1895"/>
      <c r="X387" s="1895"/>
      <c r="Y387" s="1895"/>
      <c r="Z387" s="1895"/>
      <c r="AA387" s="1895"/>
      <c r="AB387" s="1895"/>
      <c r="AC387" s="1895"/>
      <c r="AD387" s="1895"/>
      <c r="AE387" s="1895"/>
      <c r="AF387" s="1895"/>
      <c r="AG387" s="1895"/>
      <c r="AH387" s="1895"/>
    </row>
    <row r="388" spans="1:34" ht="15.75" customHeight="1">
      <c r="A388" s="1895"/>
      <c r="B388" s="1895"/>
      <c r="C388" s="1895"/>
      <c r="D388" s="1895"/>
      <c r="E388" s="1895"/>
      <c r="F388" s="1895"/>
      <c r="G388" s="1895"/>
      <c r="H388" s="1895"/>
      <c r="I388" s="1895"/>
      <c r="J388" s="1895"/>
      <c r="K388" s="1895"/>
      <c r="L388" s="1895"/>
      <c r="M388" s="1895"/>
      <c r="N388" s="1895"/>
      <c r="O388" s="1895"/>
      <c r="P388" s="1895"/>
      <c r="Q388" s="1895"/>
      <c r="R388" s="1895"/>
      <c r="S388" s="1895"/>
      <c r="T388" s="1895"/>
      <c r="U388" s="1895"/>
      <c r="V388" s="1895"/>
      <c r="W388" s="1895"/>
      <c r="X388" s="1895"/>
      <c r="Y388" s="1895"/>
      <c r="Z388" s="1895"/>
      <c r="AA388" s="1895"/>
      <c r="AB388" s="1895"/>
      <c r="AC388" s="1895"/>
      <c r="AD388" s="1895"/>
      <c r="AE388" s="1895"/>
      <c r="AF388" s="1895"/>
      <c r="AG388" s="1895"/>
      <c r="AH388" s="1895"/>
    </row>
    <row r="389" spans="1:34" ht="15.75" customHeight="1">
      <c r="A389" s="1895"/>
      <c r="B389" s="1895"/>
      <c r="C389" s="1895"/>
      <c r="D389" s="1895"/>
      <c r="E389" s="1895"/>
      <c r="F389" s="1895"/>
      <c r="G389" s="1895"/>
      <c r="H389" s="1895"/>
      <c r="I389" s="1895"/>
      <c r="J389" s="1895"/>
      <c r="K389" s="1895"/>
      <c r="L389" s="1895"/>
      <c r="M389" s="1895"/>
      <c r="N389" s="1895"/>
      <c r="O389" s="1895"/>
      <c r="P389" s="1895"/>
      <c r="Q389" s="1895"/>
      <c r="R389" s="1895"/>
      <c r="S389" s="1895"/>
      <c r="T389" s="1895"/>
      <c r="U389" s="1895"/>
      <c r="V389" s="1895"/>
      <c r="W389" s="1895"/>
      <c r="X389" s="1895"/>
      <c r="Y389" s="1895"/>
      <c r="Z389" s="1895"/>
      <c r="AA389" s="1895"/>
      <c r="AB389" s="1895"/>
      <c r="AC389" s="1895"/>
      <c r="AD389" s="1895"/>
      <c r="AE389" s="1895"/>
      <c r="AF389" s="1895"/>
      <c r="AG389" s="1895"/>
      <c r="AH389" s="1895"/>
    </row>
    <row r="390" spans="1:34" ht="15.75" customHeight="1">
      <c r="A390" s="1895"/>
      <c r="B390" s="1895"/>
      <c r="C390" s="1895"/>
      <c r="D390" s="1895"/>
      <c r="E390" s="1895"/>
      <c r="F390" s="1895"/>
      <c r="G390" s="1895"/>
      <c r="H390" s="1895"/>
      <c r="I390" s="1895"/>
      <c r="J390" s="1895"/>
      <c r="K390" s="1895"/>
      <c r="L390" s="1895"/>
      <c r="M390" s="1895"/>
      <c r="N390" s="1895"/>
      <c r="O390" s="1895"/>
      <c r="P390" s="1895"/>
      <c r="Q390" s="1895"/>
      <c r="R390" s="1895"/>
      <c r="S390" s="1895"/>
      <c r="T390" s="1895"/>
      <c r="U390" s="1895"/>
      <c r="V390" s="1895"/>
      <c r="W390" s="1895"/>
      <c r="X390" s="1895"/>
      <c r="Y390" s="1895"/>
      <c r="Z390" s="1895"/>
      <c r="AA390" s="1895"/>
      <c r="AB390" s="1895"/>
      <c r="AC390" s="1895"/>
      <c r="AD390" s="1895"/>
      <c r="AE390" s="1895"/>
      <c r="AF390" s="1895"/>
      <c r="AG390" s="1895"/>
      <c r="AH390" s="1895"/>
    </row>
    <row r="391" spans="1:34" ht="15.75" customHeight="1">
      <c r="A391" s="1895"/>
      <c r="B391" s="1895"/>
      <c r="C391" s="1895"/>
      <c r="D391" s="1895"/>
      <c r="E391" s="1895"/>
      <c r="F391" s="1895"/>
      <c r="G391" s="1895"/>
      <c r="H391" s="1895"/>
      <c r="I391" s="1895"/>
      <c r="J391" s="1895"/>
      <c r="K391" s="1895"/>
      <c r="L391" s="1895"/>
      <c r="M391" s="1895"/>
      <c r="N391" s="1895"/>
      <c r="O391" s="1895"/>
      <c r="P391" s="1895"/>
      <c r="Q391" s="1895"/>
      <c r="R391" s="1895"/>
      <c r="S391" s="1895"/>
      <c r="T391" s="1895"/>
      <c r="U391" s="1895"/>
      <c r="V391" s="1895"/>
      <c r="W391" s="1895"/>
      <c r="X391" s="1895"/>
      <c r="Y391" s="1895"/>
      <c r="Z391" s="1895"/>
      <c r="AA391" s="1895"/>
      <c r="AB391" s="1895"/>
      <c r="AC391" s="1895"/>
      <c r="AD391" s="1895"/>
      <c r="AE391" s="1895"/>
      <c r="AF391" s="1895"/>
      <c r="AG391" s="1895"/>
      <c r="AH391" s="1895"/>
    </row>
    <row r="392" spans="1:34" ht="15.75" customHeight="1">
      <c r="A392" s="1895"/>
      <c r="B392" s="1895"/>
      <c r="C392" s="1895"/>
      <c r="D392" s="1895"/>
      <c r="E392" s="1895"/>
      <c r="F392" s="1895"/>
      <c r="G392" s="1895"/>
      <c r="H392" s="1895"/>
      <c r="I392" s="1895"/>
      <c r="J392" s="1895"/>
      <c r="K392" s="1895"/>
      <c r="L392" s="1895"/>
      <c r="M392" s="1895"/>
      <c r="N392" s="1895"/>
      <c r="O392" s="1895"/>
      <c r="P392" s="1895"/>
      <c r="Q392" s="1895"/>
      <c r="R392" s="1895"/>
      <c r="S392" s="1895"/>
      <c r="T392" s="1895"/>
      <c r="U392" s="1895"/>
      <c r="V392" s="1895"/>
      <c r="W392" s="1895"/>
      <c r="X392" s="1895"/>
      <c r="Y392" s="1895"/>
      <c r="Z392" s="1895"/>
      <c r="AA392" s="1895"/>
      <c r="AB392" s="1895"/>
      <c r="AC392" s="1895"/>
      <c r="AD392" s="1895"/>
      <c r="AE392" s="1895"/>
      <c r="AF392" s="1895"/>
      <c r="AG392" s="1895"/>
      <c r="AH392" s="1895"/>
    </row>
    <row r="393" spans="1:34" ht="15.75" customHeight="1">
      <c r="A393" s="1895"/>
      <c r="B393" s="1895"/>
      <c r="C393" s="1895"/>
      <c r="D393" s="1895"/>
      <c r="E393" s="1895"/>
      <c r="F393" s="1895"/>
      <c r="G393" s="1895"/>
      <c r="H393" s="1895"/>
      <c r="I393" s="1895"/>
      <c r="J393" s="1895"/>
      <c r="K393" s="1895"/>
      <c r="L393" s="1895"/>
      <c r="M393" s="1895"/>
      <c r="N393" s="1895"/>
      <c r="O393" s="1895"/>
      <c r="P393" s="1895"/>
      <c r="Q393" s="1895"/>
      <c r="R393" s="1895"/>
      <c r="S393" s="1895"/>
      <c r="T393" s="1895"/>
      <c r="U393" s="1895"/>
      <c r="V393" s="1895"/>
      <c r="W393" s="1895"/>
      <c r="X393" s="1895"/>
      <c r="Y393" s="1895"/>
      <c r="Z393" s="1895"/>
      <c r="AA393" s="1895"/>
      <c r="AB393" s="1895"/>
      <c r="AC393" s="1895"/>
      <c r="AD393" s="1895"/>
      <c r="AE393" s="1895"/>
      <c r="AF393" s="1895"/>
      <c r="AG393" s="1895"/>
      <c r="AH393" s="1895"/>
    </row>
    <row r="394" spans="1:34" ht="15.75" customHeight="1">
      <c r="A394" s="1895"/>
      <c r="B394" s="1895"/>
      <c r="C394" s="1895"/>
      <c r="D394" s="1895"/>
      <c r="E394" s="1895"/>
      <c r="F394" s="1895"/>
      <c r="G394" s="1895"/>
      <c r="H394" s="1895"/>
      <c r="I394" s="1895"/>
      <c r="J394" s="1895"/>
      <c r="K394" s="1895"/>
      <c r="L394" s="1895"/>
      <c r="M394" s="1895"/>
      <c r="N394" s="1895"/>
      <c r="O394" s="1895"/>
      <c r="P394" s="1895"/>
      <c r="Q394" s="1895"/>
      <c r="R394" s="1895"/>
      <c r="S394" s="1895"/>
      <c r="T394" s="1895"/>
      <c r="U394" s="1895"/>
      <c r="V394" s="1895"/>
      <c r="W394" s="1895"/>
      <c r="X394" s="1895"/>
      <c r="Y394" s="1895"/>
      <c r="Z394" s="1895"/>
      <c r="AA394" s="1895"/>
      <c r="AB394" s="1895"/>
      <c r="AC394" s="1895"/>
      <c r="AD394" s="1895"/>
      <c r="AE394" s="1895"/>
      <c r="AF394" s="1895"/>
      <c r="AG394" s="1895"/>
      <c r="AH394" s="1895"/>
    </row>
    <row r="395" spans="1:34" ht="15.75" customHeight="1">
      <c r="A395" s="1895"/>
      <c r="B395" s="1895"/>
      <c r="C395" s="1895"/>
      <c r="D395" s="1895"/>
      <c r="E395" s="1895"/>
      <c r="F395" s="1895"/>
      <c r="G395" s="1895"/>
      <c r="H395" s="1895"/>
      <c r="I395" s="1895"/>
      <c r="J395" s="1895"/>
      <c r="K395" s="1895"/>
      <c r="L395" s="1895"/>
      <c r="M395" s="1895"/>
      <c r="N395" s="1895"/>
      <c r="O395" s="1895"/>
      <c r="P395" s="1895"/>
      <c r="Q395" s="1895"/>
      <c r="R395" s="1895"/>
      <c r="S395" s="1895"/>
      <c r="T395" s="1895"/>
      <c r="U395" s="1895"/>
      <c r="V395" s="1895"/>
      <c r="W395" s="1895"/>
      <c r="X395" s="1895"/>
      <c r="Y395" s="1895"/>
      <c r="Z395" s="1895"/>
      <c r="AA395" s="1895"/>
      <c r="AB395" s="1895"/>
      <c r="AC395" s="1895"/>
      <c r="AD395" s="1895"/>
      <c r="AE395" s="1895"/>
      <c r="AF395" s="1895"/>
      <c r="AG395" s="1895"/>
      <c r="AH395" s="1895"/>
    </row>
    <row r="396" spans="1:34" ht="15.75" customHeight="1">
      <c r="A396" s="1895"/>
      <c r="B396" s="1895"/>
      <c r="C396" s="1895"/>
      <c r="D396" s="1895"/>
      <c r="E396" s="1895"/>
      <c r="F396" s="1895"/>
      <c r="G396" s="1895"/>
      <c r="H396" s="1895"/>
      <c r="I396" s="1895"/>
      <c r="J396" s="1895"/>
      <c r="K396" s="1895"/>
      <c r="L396" s="1895"/>
      <c r="M396" s="1895"/>
      <c r="N396" s="1895"/>
      <c r="O396" s="1895"/>
      <c r="P396" s="1895"/>
      <c r="Q396" s="1895"/>
      <c r="R396" s="1895"/>
      <c r="S396" s="1895"/>
      <c r="T396" s="1895"/>
      <c r="U396" s="1895"/>
      <c r="V396" s="1895"/>
      <c r="W396" s="1895"/>
      <c r="X396" s="1895"/>
      <c r="Y396" s="1895"/>
      <c r="Z396" s="1895"/>
      <c r="AA396" s="1895"/>
      <c r="AB396" s="1895"/>
      <c r="AC396" s="1895"/>
      <c r="AD396" s="1895"/>
      <c r="AE396" s="1895"/>
      <c r="AF396" s="1895"/>
      <c r="AG396" s="1895"/>
      <c r="AH396" s="1895"/>
    </row>
    <row r="397" spans="1:34" ht="15.75" customHeight="1">
      <c r="A397" s="1895"/>
      <c r="B397" s="1895"/>
      <c r="C397" s="1895"/>
      <c r="D397" s="1895"/>
      <c r="E397" s="1895"/>
      <c r="F397" s="1895"/>
      <c r="G397" s="1895"/>
      <c r="H397" s="1895"/>
      <c r="I397" s="1895"/>
      <c r="J397" s="1895"/>
      <c r="K397" s="1895"/>
      <c r="L397" s="1895"/>
      <c r="M397" s="1895"/>
      <c r="N397" s="1895"/>
      <c r="O397" s="1895"/>
      <c r="P397" s="1895"/>
      <c r="Q397" s="1895"/>
      <c r="R397" s="1895"/>
      <c r="S397" s="1895"/>
      <c r="T397" s="1895"/>
      <c r="U397" s="1895"/>
      <c r="V397" s="1895"/>
      <c r="W397" s="1895"/>
      <c r="X397" s="1895"/>
      <c r="Y397" s="1895"/>
      <c r="Z397" s="1895"/>
      <c r="AA397" s="1895"/>
      <c r="AB397" s="1895"/>
      <c r="AC397" s="1895"/>
      <c r="AD397" s="1895"/>
      <c r="AE397" s="1895"/>
      <c r="AF397" s="1895"/>
      <c r="AG397" s="1895"/>
      <c r="AH397" s="1895"/>
    </row>
    <row r="398" spans="1:34" ht="15.75" customHeight="1">
      <c r="A398" s="1895"/>
      <c r="B398" s="1895"/>
      <c r="C398" s="1895"/>
      <c r="D398" s="1895"/>
      <c r="E398" s="1895"/>
      <c r="F398" s="1895"/>
      <c r="G398" s="1895"/>
      <c r="H398" s="1895"/>
      <c r="I398" s="1895"/>
      <c r="J398" s="1895"/>
      <c r="K398" s="1895"/>
      <c r="L398" s="1895"/>
      <c r="M398" s="1895"/>
      <c r="N398" s="1895"/>
      <c r="O398" s="1895"/>
      <c r="P398" s="1895"/>
      <c r="Q398" s="1895"/>
      <c r="R398" s="1895"/>
      <c r="S398" s="1895"/>
      <c r="T398" s="1895"/>
      <c r="U398" s="1895"/>
      <c r="V398" s="1895"/>
      <c r="W398" s="1895"/>
      <c r="X398" s="1895"/>
      <c r="Y398" s="1895"/>
      <c r="Z398" s="1895"/>
      <c r="AA398" s="1895"/>
      <c r="AB398" s="1895"/>
      <c r="AC398" s="1895"/>
      <c r="AD398" s="1895"/>
      <c r="AE398" s="1895"/>
      <c r="AF398" s="1895"/>
      <c r="AG398" s="1895"/>
      <c r="AH398" s="1895"/>
    </row>
    <row r="399" spans="1:34" ht="15.75" customHeight="1">
      <c r="A399" s="1895"/>
      <c r="B399" s="1895"/>
      <c r="C399" s="1895"/>
      <c r="D399" s="1895"/>
      <c r="E399" s="1895"/>
      <c r="F399" s="1895"/>
      <c r="G399" s="1895"/>
      <c r="H399" s="1895"/>
      <c r="I399" s="1895"/>
      <c r="J399" s="1895"/>
      <c r="K399" s="1895"/>
      <c r="L399" s="1895"/>
      <c r="M399" s="1895"/>
      <c r="N399" s="1895"/>
      <c r="O399" s="1895"/>
      <c r="P399" s="1895"/>
      <c r="Q399" s="1895"/>
      <c r="R399" s="1895"/>
      <c r="S399" s="1895"/>
      <c r="T399" s="1895"/>
      <c r="U399" s="1895"/>
      <c r="V399" s="1895"/>
      <c r="W399" s="1895"/>
      <c r="X399" s="1895"/>
      <c r="Y399" s="1895"/>
      <c r="Z399" s="1895"/>
      <c r="AA399" s="1895"/>
      <c r="AB399" s="1895"/>
      <c r="AC399" s="1895"/>
      <c r="AD399" s="1895"/>
      <c r="AE399" s="1895"/>
      <c r="AF399" s="1895"/>
      <c r="AG399" s="1895"/>
      <c r="AH399" s="1895"/>
    </row>
    <row r="400" spans="1:34" ht="15.75" customHeight="1">
      <c r="A400" s="1895"/>
      <c r="B400" s="1895"/>
      <c r="C400" s="1895"/>
      <c r="D400" s="1895"/>
      <c r="E400" s="1895"/>
      <c r="F400" s="1895"/>
      <c r="G400" s="1895"/>
      <c r="H400" s="1895"/>
      <c r="I400" s="1895"/>
      <c r="J400" s="1895"/>
      <c r="K400" s="1895"/>
      <c r="L400" s="1895"/>
      <c r="M400" s="1895"/>
      <c r="N400" s="1895"/>
      <c r="O400" s="1895"/>
      <c r="P400" s="1895"/>
      <c r="Q400" s="1895"/>
      <c r="R400" s="1895"/>
      <c r="S400" s="1895"/>
      <c r="T400" s="1895"/>
      <c r="U400" s="1895"/>
      <c r="V400" s="1895"/>
      <c r="W400" s="1895"/>
      <c r="X400" s="1895"/>
      <c r="Y400" s="1895"/>
      <c r="Z400" s="1895"/>
      <c r="AA400" s="1895"/>
      <c r="AB400" s="1895"/>
      <c r="AC400" s="1895"/>
      <c r="AD400" s="1895"/>
      <c r="AE400" s="1895"/>
      <c r="AF400" s="1895"/>
      <c r="AG400" s="1895"/>
      <c r="AH400" s="1895"/>
    </row>
    <row r="401" spans="1:34" ht="15.75" customHeight="1">
      <c r="A401" s="1895"/>
      <c r="B401" s="1895"/>
      <c r="C401" s="1895"/>
      <c r="D401" s="1895"/>
      <c r="E401" s="1895"/>
      <c r="F401" s="1895"/>
      <c r="G401" s="1895"/>
      <c r="H401" s="1895"/>
      <c r="I401" s="1895"/>
      <c r="J401" s="1895"/>
      <c r="K401" s="1895"/>
      <c r="L401" s="1895"/>
      <c r="M401" s="1895"/>
      <c r="N401" s="1895"/>
      <c r="O401" s="1895"/>
      <c r="P401" s="1895"/>
      <c r="Q401" s="1895"/>
      <c r="R401" s="1895"/>
      <c r="S401" s="1895"/>
      <c r="T401" s="1895"/>
      <c r="U401" s="1895"/>
      <c r="V401" s="1895"/>
      <c r="W401" s="1895"/>
      <c r="X401" s="1895"/>
      <c r="Y401" s="1895"/>
      <c r="Z401" s="1895"/>
      <c r="AA401" s="1895"/>
      <c r="AB401" s="1895"/>
      <c r="AC401" s="1895"/>
      <c r="AD401" s="1895"/>
      <c r="AE401" s="1895"/>
      <c r="AF401" s="1895"/>
      <c r="AG401" s="1895"/>
      <c r="AH401" s="1895"/>
    </row>
    <row r="402" spans="1:34" ht="15.75" customHeight="1">
      <c r="A402" s="1895"/>
      <c r="B402" s="1895"/>
      <c r="C402" s="1895"/>
      <c r="D402" s="1895"/>
      <c r="E402" s="1895"/>
      <c r="F402" s="1895"/>
      <c r="G402" s="1895"/>
      <c r="H402" s="1895"/>
      <c r="I402" s="1895"/>
      <c r="J402" s="1895"/>
      <c r="K402" s="1895"/>
      <c r="L402" s="1895"/>
      <c r="M402" s="1895"/>
      <c r="N402" s="1895"/>
      <c r="O402" s="1895"/>
      <c r="P402" s="1895"/>
      <c r="Q402" s="1895"/>
      <c r="R402" s="1895"/>
      <c r="S402" s="1895"/>
      <c r="T402" s="1895"/>
      <c r="U402" s="1895"/>
      <c r="V402" s="1895"/>
      <c r="W402" s="1895"/>
      <c r="X402" s="1895"/>
      <c r="Y402" s="1895"/>
      <c r="Z402" s="1895"/>
      <c r="AA402" s="1895"/>
      <c r="AB402" s="1895"/>
      <c r="AC402" s="1895"/>
      <c r="AD402" s="1895"/>
      <c r="AE402" s="1895"/>
      <c r="AF402" s="1895"/>
      <c r="AG402" s="1895"/>
      <c r="AH402" s="1895"/>
    </row>
    <row r="403" spans="1:34" ht="15.75" customHeight="1">
      <c r="A403" s="1895"/>
      <c r="B403" s="1895"/>
      <c r="C403" s="1895"/>
      <c r="D403" s="1895"/>
      <c r="E403" s="1895"/>
      <c r="F403" s="1895"/>
      <c r="G403" s="1895"/>
      <c r="H403" s="1895"/>
      <c r="I403" s="1895"/>
      <c r="J403" s="1895"/>
      <c r="K403" s="1895"/>
      <c r="L403" s="1895"/>
      <c r="M403" s="1895"/>
      <c r="N403" s="1895"/>
      <c r="O403" s="1895"/>
      <c r="P403" s="1895"/>
      <c r="Q403" s="1895"/>
      <c r="R403" s="1895"/>
      <c r="S403" s="1895"/>
      <c r="T403" s="1895"/>
      <c r="U403" s="1895"/>
      <c r="V403" s="1895"/>
      <c r="W403" s="1895"/>
      <c r="X403" s="1895"/>
      <c r="Y403" s="1895"/>
      <c r="Z403" s="1895"/>
      <c r="AA403" s="1895"/>
      <c r="AB403" s="1895"/>
      <c r="AC403" s="1895"/>
      <c r="AD403" s="1895"/>
      <c r="AE403" s="1895"/>
      <c r="AF403" s="1895"/>
      <c r="AG403" s="1895"/>
      <c r="AH403" s="1895"/>
    </row>
    <row r="404" spans="1:34" ht="15.75" customHeight="1">
      <c r="A404" s="1895"/>
      <c r="B404" s="1895"/>
      <c r="C404" s="1895"/>
      <c r="D404" s="1895"/>
      <c r="E404" s="1895"/>
      <c r="F404" s="1895"/>
      <c r="G404" s="1895"/>
      <c r="H404" s="1895"/>
      <c r="I404" s="1895"/>
      <c r="J404" s="1895"/>
      <c r="K404" s="1895"/>
      <c r="L404" s="1895"/>
      <c r="M404" s="1895"/>
      <c r="N404" s="1895"/>
      <c r="O404" s="1895"/>
      <c r="P404" s="1895"/>
      <c r="Q404" s="1895"/>
      <c r="R404" s="1895"/>
      <c r="S404" s="1895"/>
      <c r="T404" s="1895"/>
      <c r="U404" s="1895"/>
      <c r="V404" s="1895"/>
      <c r="W404" s="1895"/>
      <c r="X404" s="1895"/>
      <c r="Y404" s="1895"/>
      <c r="Z404" s="1895"/>
      <c r="AA404" s="1895"/>
      <c r="AB404" s="1895"/>
      <c r="AC404" s="1895"/>
      <c r="AD404" s="1895"/>
      <c r="AE404" s="1895"/>
      <c r="AF404" s="1895"/>
      <c r="AG404" s="1895"/>
      <c r="AH404" s="1895"/>
    </row>
    <row r="405" spans="1:34" ht="15.75" customHeight="1">
      <c r="A405" s="1895"/>
      <c r="B405" s="1895"/>
      <c r="C405" s="1895"/>
      <c r="D405" s="1895"/>
      <c r="E405" s="1895"/>
      <c r="F405" s="1895"/>
      <c r="G405" s="1895"/>
      <c r="H405" s="1895"/>
      <c r="I405" s="1895"/>
      <c r="J405" s="1895"/>
      <c r="K405" s="1895"/>
      <c r="L405" s="1895"/>
      <c r="M405" s="1895"/>
      <c r="N405" s="1895"/>
      <c r="O405" s="1895"/>
      <c r="P405" s="1895"/>
      <c r="Q405" s="1895"/>
      <c r="R405" s="1895"/>
      <c r="S405" s="1895"/>
      <c r="T405" s="1895"/>
      <c r="U405" s="1895"/>
      <c r="V405" s="1895"/>
      <c r="W405" s="1895"/>
      <c r="X405" s="1895"/>
      <c r="Y405" s="1895"/>
      <c r="Z405" s="1895"/>
      <c r="AA405" s="1895"/>
      <c r="AB405" s="1895"/>
      <c r="AC405" s="1895"/>
      <c r="AD405" s="1895"/>
      <c r="AE405" s="1895"/>
      <c r="AF405" s="1895"/>
      <c r="AG405" s="1895"/>
      <c r="AH405" s="1895"/>
    </row>
    <row r="406" spans="1:34" ht="15.75" customHeight="1">
      <c r="A406" s="1895"/>
      <c r="B406" s="1895"/>
      <c r="C406" s="1895"/>
      <c r="D406" s="1895"/>
      <c r="E406" s="1895"/>
      <c r="F406" s="1895"/>
      <c r="G406" s="1895"/>
      <c r="H406" s="1895"/>
      <c r="I406" s="1895"/>
      <c r="J406" s="1895"/>
      <c r="K406" s="1895"/>
      <c r="L406" s="1895"/>
      <c r="M406" s="1895"/>
      <c r="N406" s="1895"/>
      <c r="O406" s="1895"/>
      <c r="P406" s="1895"/>
      <c r="Q406" s="1895"/>
      <c r="R406" s="1895"/>
      <c r="S406" s="1895"/>
      <c r="T406" s="1895"/>
      <c r="U406" s="1895"/>
      <c r="V406" s="1895"/>
      <c r="W406" s="1895"/>
      <c r="X406" s="1895"/>
      <c r="Y406" s="1895"/>
      <c r="Z406" s="1895"/>
      <c r="AA406" s="1895"/>
      <c r="AB406" s="1895"/>
      <c r="AC406" s="1895"/>
      <c r="AD406" s="1895"/>
      <c r="AE406" s="1895"/>
      <c r="AF406" s="1895"/>
      <c r="AG406" s="1895"/>
      <c r="AH406" s="1895"/>
    </row>
    <row r="407" spans="1:34" ht="15.75" customHeight="1">
      <c r="A407" s="1895"/>
      <c r="B407" s="1895"/>
      <c r="C407" s="1895"/>
      <c r="D407" s="1895"/>
      <c r="E407" s="1895"/>
      <c r="F407" s="1895"/>
      <c r="G407" s="1895"/>
      <c r="H407" s="1895"/>
      <c r="I407" s="1895"/>
      <c r="J407" s="1895"/>
      <c r="K407" s="1895"/>
      <c r="L407" s="1895"/>
      <c r="M407" s="1895"/>
      <c r="N407" s="1895"/>
      <c r="O407" s="1895"/>
      <c r="P407" s="1895"/>
      <c r="Q407" s="1895"/>
      <c r="R407" s="1895"/>
      <c r="S407" s="1895"/>
      <c r="T407" s="1895"/>
      <c r="U407" s="1895"/>
      <c r="V407" s="1895"/>
      <c r="W407" s="1895"/>
      <c r="X407" s="1895"/>
      <c r="Y407" s="1895"/>
      <c r="Z407" s="1895"/>
      <c r="AA407" s="1895"/>
      <c r="AB407" s="1895"/>
      <c r="AC407" s="1895"/>
      <c r="AD407" s="1895"/>
      <c r="AE407" s="1895"/>
      <c r="AF407" s="1895"/>
      <c r="AG407" s="1895"/>
      <c r="AH407" s="1895"/>
    </row>
    <row r="408" spans="1:34" ht="15.75" customHeight="1">
      <c r="A408" s="1895"/>
      <c r="B408" s="1895"/>
      <c r="C408" s="1895"/>
      <c r="D408" s="1895"/>
      <c r="E408" s="1895"/>
      <c r="F408" s="1895"/>
      <c r="G408" s="1895"/>
      <c r="H408" s="1895"/>
      <c r="I408" s="1895"/>
      <c r="J408" s="1895"/>
      <c r="K408" s="1895"/>
      <c r="L408" s="1895"/>
      <c r="M408" s="1895"/>
      <c r="N408" s="1895"/>
      <c r="O408" s="1895"/>
      <c r="P408" s="1895"/>
      <c r="Q408" s="1895"/>
      <c r="R408" s="1895"/>
      <c r="S408" s="1895"/>
      <c r="T408" s="1895"/>
      <c r="U408" s="1895"/>
      <c r="V408" s="1895"/>
      <c r="W408" s="1895"/>
      <c r="X408" s="1895"/>
      <c r="Y408" s="1895"/>
      <c r="Z408" s="1895"/>
      <c r="AA408" s="1895"/>
      <c r="AB408" s="1895"/>
      <c r="AC408" s="1895"/>
      <c r="AD408" s="1895"/>
      <c r="AE408" s="1895"/>
      <c r="AF408" s="1895"/>
      <c r="AG408" s="1895"/>
      <c r="AH408" s="1895"/>
    </row>
    <row r="409" spans="1:34" ht="15.75" customHeight="1">
      <c r="A409" s="1895"/>
      <c r="B409" s="1895"/>
      <c r="C409" s="1895"/>
      <c r="D409" s="1895"/>
      <c r="E409" s="1895"/>
      <c r="F409" s="1895"/>
      <c r="G409" s="1895"/>
      <c r="H409" s="1895"/>
      <c r="I409" s="1895"/>
      <c r="J409" s="1895"/>
      <c r="K409" s="1895"/>
      <c r="L409" s="1895"/>
      <c r="M409" s="1895"/>
      <c r="N409" s="1895"/>
      <c r="O409" s="1895"/>
      <c r="P409" s="1895"/>
      <c r="Q409" s="1895"/>
      <c r="R409" s="1895"/>
      <c r="S409" s="1895"/>
      <c r="T409" s="1895"/>
      <c r="U409" s="1895"/>
      <c r="V409" s="1895"/>
      <c r="W409" s="1895"/>
      <c r="X409" s="1895"/>
      <c r="Y409" s="1895"/>
      <c r="Z409" s="1895"/>
      <c r="AA409" s="1895"/>
      <c r="AB409" s="1895"/>
      <c r="AC409" s="1895"/>
      <c r="AD409" s="1895"/>
      <c r="AE409" s="1895"/>
      <c r="AF409" s="1895"/>
      <c r="AG409" s="1895"/>
      <c r="AH409" s="1895"/>
    </row>
    <row r="410" spans="1:34" ht="15.75" customHeight="1">
      <c r="A410" s="1895"/>
      <c r="B410" s="1895"/>
      <c r="C410" s="1895"/>
      <c r="D410" s="1895"/>
      <c r="E410" s="1895"/>
      <c r="F410" s="1895"/>
      <c r="G410" s="1895"/>
      <c r="H410" s="1895"/>
      <c r="I410" s="1895"/>
      <c r="J410" s="1895"/>
      <c r="K410" s="1895"/>
      <c r="L410" s="1895"/>
      <c r="M410" s="1895"/>
      <c r="N410" s="1895"/>
      <c r="O410" s="1895"/>
      <c r="P410" s="1895"/>
      <c r="Q410" s="1895"/>
      <c r="R410" s="1895"/>
      <c r="S410" s="1895"/>
      <c r="T410" s="1895"/>
      <c r="U410" s="1895"/>
      <c r="V410" s="1895"/>
      <c r="W410" s="1895"/>
      <c r="X410" s="1895"/>
      <c r="Y410" s="1895"/>
      <c r="Z410" s="1895"/>
      <c r="AA410" s="1895"/>
      <c r="AB410" s="1895"/>
      <c r="AC410" s="1895"/>
      <c r="AD410" s="1895"/>
      <c r="AE410" s="1895"/>
      <c r="AF410" s="1895"/>
      <c r="AG410" s="1895"/>
      <c r="AH410" s="1895"/>
    </row>
    <row r="411" spans="1:34" ht="15.75" customHeight="1">
      <c r="A411" s="1895"/>
      <c r="B411" s="1895"/>
      <c r="C411" s="1895"/>
      <c r="D411" s="1895"/>
      <c r="E411" s="1895"/>
      <c r="F411" s="1895"/>
      <c r="G411" s="1895"/>
      <c r="H411" s="1895"/>
      <c r="I411" s="1895"/>
      <c r="J411" s="1895"/>
      <c r="K411" s="1895"/>
      <c r="L411" s="1895"/>
      <c r="M411" s="1895"/>
      <c r="N411" s="1895"/>
      <c r="O411" s="1895"/>
      <c r="P411" s="1895"/>
      <c r="Q411" s="1895"/>
      <c r="R411" s="1895"/>
      <c r="S411" s="1895"/>
      <c r="T411" s="1895"/>
      <c r="U411" s="1895"/>
      <c r="V411" s="1895"/>
      <c r="W411" s="1895"/>
      <c r="X411" s="1895"/>
      <c r="Y411" s="1895"/>
      <c r="Z411" s="1895"/>
      <c r="AA411" s="1895"/>
      <c r="AB411" s="1895"/>
      <c r="AC411" s="1895"/>
      <c r="AD411" s="1895"/>
      <c r="AE411" s="1895"/>
      <c r="AF411" s="1895"/>
      <c r="AG411" s="1895"/>
      <c r="AH411" s="1895"/>
    </row>
    <row r="412" spans="1:34" ht="15.75" customHeight="1">
      <c r="A412" s="1895"/>
      <c r="B412" s="1895"/>
      <c r="C412" s="1895"/>
      <c r="D412" s="1895"/>
      <c r="E412" s="1895"/>
      <c r="F412" s="1895"/>
      <c r="G412" s="1895"/>
      <c r="H412" s="1895"/>
      <c r="I412" s="1895"/>
      <c r="J412" s="1895"/>
      <c r="K412" s="1895"/>
      <c r="L412" s="1895"/>
      <c r="M412" s="1895"/>
      <c r="N412" s="1895"/>
      <c r="O412" s="1895"/>
      <c r="P412" s="1895"/>
      <c r="Q412" s="1895"/>
      <c r="R412" s="1895"/>
      <c r="S412" s="1895"/>
      <c r="T412" s="1895"/>
      <c r="U412" s="1895"/>
      <c r="V412" s="1895"/>
      <c r="W412" s="1895"/>
      <c r="X412" s="1895"/>
      <c r="Y412" s="1895"/>
      <c r="Z412" s="1895"/>
      <c r="AA412" s="1895"/>
      <c r="AB412" s="1895"/>
      <c r="AC412" s="1895"/>
      <c r="AD412" s="1895"/>
      <c r="AE412" s="1895"/>
      <c r="AF412" s="1895"/>
      <c r="AG412" s="1895"/>
      <c r="AH412" s="1895"/>
    </row>
    <row r="413" spans="1:34" ht="15.75" customHeight="1">
      <c r="A413" s="1895"/>
      <c r="B413" s="1895"/>
      <c r="C413" s="1895"/>
      <c r="D413" s="1895"/>
      <c r="E413" s="1895"/>
      <c r="F413" s="1895"/>
      <c r="G413" s="1895"/>
      <c r="H413" s="1895"/>
      <c r="I413" s="1895"/>
      <c r="J413" s="1895"/>
      <c r="K413" s="1895"/>
      <c r="L413" s="1895"/>
      <c r="M413" s="1895"/>
      <c r="N413" s="1895"/>
      <c r="O413" s="1895"/>
      <c r="P413" s="1895"/>
      <c r="Q413" s="1895"/>
      <c r="R413" s="1895"/>
      <c r="S413" s="1895"/>
      <c r="T413" s="1895"/>
      <c r="U413" s="1895"/>
      <c r="V413" s="1895"/>
      <c r="W413" s="1895"/>
      <c r="X413" s="1895"/>
      <c r="Y413" s="1895"/>
      <c r="Z413" s="1895"/>
      <c r="AA413" s="1895"/>
      <c r="AB413" s="1895"/>
      <c r="AC413" s="1895"/>
      <c r="AD413" s="1895"/>
      <c r="AE413" s="1895"/>
      <c r="AF413" s="1895"/>
      <c r="AG413" s="1895"/>
      <c r="AH413" s="1895"/>
    </row>
    <row r="414" spans="1:34" ht="15.75" customHeight="1">
      <c r="A414" s="1895"/>
      <c r="B414" s="1895"/>
      <c r="C414" s="1895"/>
      <c r="D414" s="1895"/>
      <c r="E414" s="1895"/>
      <c r="F414" s="1895"/>
      <c r="G414" s="1895"/>
      <c r="H414" s="1895"/>
      <c r="I414" s="1895"/>
      <c r="J414" s="1895"/>
      <c r="K414" s="1895"/>
      <c r="L414" s="1895"/>
      <c r="M414" s="1895"/>
      <c r="N414" s="1895"/>
      <c r="O414" s="1895"/>
      <c r="P414" s="1895"/>
      <c r="Q414" s="1895"/>
      <c r="R414" s="1895"/>
      <c r="S414" s="1895"/>
      <c r="T414" s="1895"/>
      <c r="U414" s="1895"/>
      <c r="V414" s="1895"/>
      <c r="W414" s="1895"/>
      <c r="X414" s="1895"/>
      <c r="Y414" s="1895"/>
      <c r="Z414" s="1895"/>
      <c r="AA414" s="1895"/>
      <c r="AB414" s="1895"/>
      <c r="AC414" s="1895"/>
      <c r="AD414" s="1895"/>
      <c r="AE414" s="1895"/>
      <c r="AF414" s="1895"/>
      <c r="AG414" s="1895"/>
      <c r="AH414" s="1895"/>
    </row>
    <row r="415" spans="1:34" ht="15.75" customHeight="1">
      <c r="A415" s="1895"/>
      <c r="B415" s="1895"/>
      <c r="C415" s="1895"/>
      <c r="D415" s="1895"/>
      <c r="E415" s="1895"/>
      <c r="F415" s="1895"/>
      <c r="G415" s="1895"/>
      <c r="H415" s="1895"/>
      <c r="I415" s="1895"/>
      <c r="J415" s="1895"/>
      <c r="K415" s="1895"/>
      <c r="L415" s="1895"/>
      <c r="M415" s="1895"/>
      <c r="N415" s="1895"/>
      <c r="O415" s="1895"/>
      <c r="P415" s="1895"/>
      <c r="Q415" s="1895"/>
      <c r="R415" s="1895"/>
      <c r="S415" s="1895"/>
      <c r="T415" s="1895"/>
      <c r="U415" s="1895"/>
      <c r="V415" s="1895"/>
      <c r="W415" s="1895"/>
      <c r="X415" s="1895"/>
      <c r="Y415" s="1895"/>
      <c r="Z415" s="1895"/>
      <c r="AA415" s="1895"/>
      <c r="AB415" s="1895"/>
      <c r="AC415" s="1895"/>
      <c r="AD415" s="1895"/>
      <c r="AE415" s="1895"/>
      <c r="AF415" s="1895"/>
      <c r="AG415" s="1895"/>
      <c r="AH415" s="1895"/>
    </row>
    <row r="416" spans="1:34" ht="15.75" customHeight="1">
      <c r="A416" s="1895"/>
      <c r="B416" s="1895"/>
      <c r="C416" s="1895"/>
      <c r="D416" s="1895"/>
      <c r="E416" s="1895"/>
      <c r="F416" s="1895"/>
      <c r="G416" s="1895"/>
      <c r="H416" s="1895"/>
      <c r="I416" s="1895"/>
      <c r="J416" s="1895"/>
      <c r="K416" s="1895"/>
      <c r="L416" s="1895"/>
      <c r="M416" s="1895"/>
      <c r="N416" s="1895"/>
      <c r="O416" s="1895"/>
      <c r="P416" s="1895"/>
      <c r="Q416" s="1895"/>
      <c r="R416" s="1895"/>
      <c r="S416" s="1895"/>
      <c r="T416" s="1895"/>
      <c r="U416" s="1895"/>
      <c r="V416" s="1895"/>
      <c r="W416" s="1895"/>
      <c r="X416" s="1895"/>
      <c r="Y416" s="1895"/>
      <c r="Z416" s="1895"/>
      <c r="AA416" s="1895"/>
      <c r="AB416" s="1895"/>
      <c r="AC416" s="1895"/>
      <c r="AD416" s="1895"/>
      <c r="AE416" s="1895"/>
      <c r="AF416" s="1895"/>
      <c r="AG416" s="1895"/>
      <c r="AH416" s="1895"/>
    </row>
    <row r="417" spans="1:34" ht="15.75" customHeight="1">
      <c r="A417" s="1895"/>
      <c r="B417" s="1895"/>
      <c r="C417" s="1895"/>
      <c r="D417" s="1895"/>
      <c r="E417" s="1895"/>
      <c r="F417" s="1895"/>
      <c r="G417" s="1895"/>
      <c r="H417" s="1895"/>
      <c r="I417" s="1895"/>
      <c r="J417" s="1895"/>
      <c r="K417" s="1895"/>
      <c r="L417" s="1895"/>
      <c r="M417" s="1895"/>
      <c r="N417" s="1895"/>
      <c r="O417" s="1895"/>
      <c r="P417" s="1895"/>
      <c r="Q417" s="1895"/>
      <c r="R417" s="1895"/>
      <c r="S417" s="1895"/>
      <c r="T417" s="1895"/>
      <c r="U417" s="1895"/>
      <c r="V417" s="1895"/>
      <c r="W417" s="1895"/>
      <c r="X417" s="1895"/>
      <c r="Y417" s="1895"/>
      <c r="Z417" s="1895"/>
      <c r="AA417" s="1895"/>
      <c r="AB417" s="1895"/>
      <c r="AC417" s="1895"/>
      <c r="AD417" s="1895"/>
      <c r="AE417" s="1895"/>
      <c r="AF417" s="1895"/>
      <c r="AG417" s="1895"/>
      <c r="AH417" s="1895"/>
    </row>
    <row r="418" spans="1:34" ht="15.75" customHeight="1">
      <c r="A418" s="1895"/>
      <c r="B418" s="1895"/>
      <c r="C418" s="1895"/>
      <c r="D418" s="1895"/>
      <c r="E418" s="1895"/>
      <c r="F418" s="1895"/>
      <c r="G418" s="1895"/>
      <c r="H418" s="1895"/>
      <c r="I418" s="1895"/>
      <c r="J418" s="1895"/>
      <c r="K418" s="1895"/>
      <c r="L418" s="1895"/>
      <c r="M418" s="1895"/>
      <c r="N418" s="1895"/>
      <c r="O418" s="1895"/>
      <c r="P418" s="1895"/>
      <c r="Q418" s="1895"/>
      <c r="R418" s="1895"/>
      <c r="S418" s="1895"/>
      <c r="T418" s="1895"/>
      <c r="U418" s="1895"/>
      <c r="V418" s="1895"/>
      <c r="W418" s="1895"/>
      <c r="X418" s="1895"/>
      <c r="Y418" s="1895"/>
      <c r="Z418" s="1895"/>
      <c r="AA418" s="1895"/>
      <c r="AB418" s="1895"/>
      <c r="AC418" s="1895"/>
      <c r="AD418" s="1895"/>
      <c r="AE418" s="1895"/>
      <c r="AF418" s="1895"/>
      <c r="AG418" s="1895"/>
      <c r="AH418" s="1895"/>
    </row>
    <row r="419" spans="1:34" ht="15.75" customHeight="1">
      <c r="A419" s="1895"/>
      <c r="B419" s="1895"/>
      <c r="C419" s="1895"/>
      <c r="D419" s="1895"/>
      <c r="E419" s="1895"/>
      <c r="F419" s="1895"/>
      <c r="G419" s="1895"/>
      <c r="H419" s="1895"/>
      <c r="I419" s="1895"/>
      <c r="J419" s="1895"/>
      <c r="K419" s="1895"/>
      <c r="L419" s="1895"/>
      <c r="M419" s="1895"/>
      <c r="N419" s="1895"/>
      <c r="O419" s="1895"/>
      <c r="P419" s="1895"/>
      <c r="Q419" s="1895"/>
      <c r="R419" s="1895"/>
      <c r="S419" s="1895"/>
      <c r="T419" s="1895"/>
      <c r="U419" s="1895"/>
      <c r="V419" s="1895"/>
      <c r="W419" s="1895"/>
      <c r="X419" s="1895"/>
      <c r="Y419" s="1895"/>
      <c r="Z419" s="1895"/>
      <c r="AA419" s="1895"/>
      <c r="AB419" s="1895"/>
      <c r="AC419" s="1895"/>
      <c r="AD419" s="1895"/>
      <c r="AE419" s="1895"/>
      <c r="AF419" s="1895"/>
      <c r="AG419" s="1895"/>
      <c r="AH419" s="1895"/>
    </row>
    <row r="420" spans="1:34" ht="15.75" customHeight="1">
      <c r="A420" s="1895"/>
      <c r="B420" s="1895"/>
      <c r="C420" s="1895"/>
      <c r="D420" s="1895"/>
      <c r="E420" s="1895"/>
      <c r="F420" s="1895"/>
      <c r="G420" s="1895"/>
      <c r="H420" s="1895"/>
      <c r="I420" s="1895"/>
      <c r="J420" s="1895"/>
      <c r="K420" s="1895"/>
      <c r="L420" s="1895"/>
      <c r="M420" s="1895"/>
      <c r="N420" s="1895"/>
      <c r="O420" s="1895"/>
      <c r="P420" s="1895"/>
      <c r="Q420" s="1895"/>
      <c r="R420" s="1895"/>
      <c r="S420" s="1895"/>
      <c r="T420" s="1895"/>
      <c r="U420" s="1895"/>
      <c r="V420" s="1895"/>
      <c r="W420" s="1895"/>
      <c r="X420" s="1895"/>
      <c r="Y420" s="1895"/>
      <c r="Z420" s="1895"/>
      <c r="AA420" s="1895"/>
      <c r="AB420" s="1895"/>
      <c r="AC420" s="1895"/>
      <c r="AD420" s="1895"/>
      <c r="AE420" s="1895"/>
      <c r="AF420" s="1895"/>
      <c r="AG420" s="1895"/>
      <c r="AH420" s="1895"/>
    </row>
    <row r="421" spans="1:34" ht="15.75" customHeight="1">
      <c r="A421" s="1895"/>
      <c r="B421" s="1895"/>
      <c r="C421" s="1895"/>
      <c r="D421" s="1895"/>
      <c r="E421" s="1895"/>
      <c r="F421" s="1895"/>
      <c r="G421" s="1895"/>
      <c r="H421" s="1895"/>
      <c r="I421" s="1895"/>
      <c r="J421" s="1895"/>
      <c r="K421" s="1895"/>
      <c r="L421" s="1895"/>
      <c r="M421" s="1895"/>
      <c r="N421" s="1895"/>
      <c r="O421" s="1895"/>
      <c r="P421" s="1895"/>
      <c r="Q421" s="1895"/>
      <c r="R421" s="1895"/>
      <c r="S421" s="1895"/>
      <c r="T421" s="1895"/>
      <c r="U421" s="1895"/>
      <c r="V421" s="1895"/>
      <c r="W421" s="1895"/>
      <c r="X421" s="1895"/>
      <c r="Y421" s="1895"/>
      <c r="Z421" s="1895"/>
      <c r="AA421" s="1895"/>
      <c r="AB421" s="1895"/>
      <c r="AC421" s="1895"/>
      <c r="AD421" s="1895"/>
      <c r="AE421" s="1895"/>
      <c r="AF421" s="1895"/>
      <c r="AG421" s="1895"/>
      <c r="AH421" s="1895"/>
    </row>
    <row r="422" spans="1:34" ht="15.75" customHeight="1">
      <c r="A422" s="1895"/>
      <c r="B422" s="1895"/>
      <c r="C422" s="1895"/>
      <c r="D422" s="1895"/>
      <c r="E422" s="1895"/>
      <c r="F422" s="1895"/>
      <c r="G422" s="1895"/>
      <c r="H422" s="1895"/>
      <c r="I422" s="1895"/>
      <c r="J422" s="1895"/>
      <c r="K422" s="1895"/>
      <c r="L422" s="1895"/>
      <c r="M422" s="1895"/>
      <c r="N422" s="1895"/>
      <c r="O422" s="1895"/>
      <c r="P422" s="1895"/>
      <c r="Q422" s="1895"/>
      <c r="R422" s="1895"/>
      <c r="S422" s="1895"/>
      <c r="T422" s="1895"/>
      <c r="U422" s="1895"/>
      <c r="V422" s="1895"/>
      <c r="W422" s="1895"/>
      <c r="X422" s="1895"/>
      <c r="Y422" s="1895"/>
      <c r="Z422" s="1895"/>
      <c r="AA422" s="1895"/>
      <c r="AB422" s="1895"/>
      <c r="AC422" s="1895"/>
      <c r="AD422" s="1895"/>
      <c r="AE422" s="1895"/>
      <c r="AF422" s="1895"/>
      <c r="AG422" s="1895"/>
      <c r="AH422" s="1895"/>
    </row>
    <row r="423" spans="1:34" ht="15.75" customHeight="1">
      <c r="A423" s="1895"/>
      <c r="B423" s="1895"/>
      <c r="C423" s="1895"/>
      <c r="D423" s="1895"/>
      <c r="E423" s="1895"/>
      <c r="F423" s="1895"/>
      <c r="G423" s="1895"/>
      <c r="H423" s="1895"/>
      <c r="I423" s="1895"/>
      <c r="J423" s="1895"/>
      <c r="K423" s="1895"/>
      <c r="L423" s="1895"/>
      <c r="M423" s="1895"/>
      <c r="N423" s="1895"/>
      <c r="O423" s="1895"/>
      <c r="P423" s="1895"/>
      <c r="Q423" s="1895"/>
      <c r="R423" s="1895"/>
      <c r="S423" s="1895"/>
      <c r="T423" s="1895"/>
      <c r="U423" s="1895"/>
      <c r="V423" s="1895"/>
      <c r="W423" s="1895"/>
      <c r="X423" s="1895"/>
      <c r="Y423" s="1895"/>
      <c r="Z423" s="1895"/>
      <c r="AA423" s="1895"/>
      <c r="AB423" s="1895"/>
      <c r="AC423" s="1895"/>
      <c r="AD423" s="1895"/>
      <c r="AE423" s="1895"/>
      <c r="AF423" s="1895"/>
      <c r="AG423" s="1895"/>
      <c r="AH423" s="1895"/>
    </row>
    <row r="424" spans="1:34" ht="15.75" customHeight="1">
      <c r="A424" s="1895"/>
      <c r="B424" s="1895"/>
      <c r="C424" s="1895"/>
      <c r="D424" s="1895"/>
      <c r="E424" s="1895"/>
      <c r="F424" s="1895"/>
      <c r="G424" s="1895"/>
      <c r="H424" s="1895"/>
      <c r="I424" s="1895"/>
      <c r="J424" s="1895"/>
      <c r="K424" s="1895"/>
      <c r="L424" s="1895"/>
      <c r="M424" s="1895"/>
      <c r="N424" s="1895"/>
      <c r="O424" s="1895"/>
      <c r="P424" s="1895"/>
      <c r="Q424" s="1895"/>
      <c r="R424" s="1895"/>
      <c r="S424" s="1895"/>
      <c r="T424" s="1895"/>
      <c r="U424" s="1895"/>
      <c r="V424" s="1895"/>
      <c r="W424" s="1895"/>
      <c r="X424" s="1895"/>
      <c r="Y424" s="1895"/>
      <c r="Z424" s="1895"/>
      <c r="AA424" s="1895"/>
      <c r="AB424" s="1895"/>
      <c r="AC424" s="1895"/>
      <c r="AD424" s="1895"/>
      <c r="AE424" s="1895"/>
      <c r="AF424" s="1895"/>
      <c r="AG424" s="1895"/>
      <c r="AH424" s="1895"/>
    </row>
    <row r="425" spans="1:34" ht="15.75" customHeight="1">
      <c r="A425" s="1895"/>
      <c r="B425" s="1895"/>
      <c r="C425" s="1895"/>
      <c r="D425" s="1895"/>
      <c r="E425" s="1895"/>
      <c r="F425" s="1895"/>
      <c r="G425" s="1895"/>
      <c r="H425" s="1895"/>
      <c r="I425" s="1895"/>
      <c r="J425" s="1895"/>
      <c r="K425" s="1895"/>
      <c r="L425" s="1895"/>
      <c r="M425" s="1895"/>
      <c r="N425" s="1895"/>
      <c r="O425" s="1895"/>
      <c r="P425" s="1895"/>
      <c r="Q425" s="1895"/>
      <c r="R425" s="1895"/>
      <c r="S425" s="1895"/>
      <c r="T425" s="1895"/>
      <c r="U425" s="1895"/>
      <c r="V425" s="1895"/>
      <c r="W425" s="1895"/>
      <c r="X425" s="1895"/>
      <c r="Y425" s="1895"/>
      <c r="Z425" s="1895"/>
      <c r="AA425" s="1895"/>
      <c r="AB425" s="1895"/>
      <c r="AC425" s="1895"/>
      <c r="AD425" s="1895"/>
      <c r="AE425" s="1895"/>
      <c r="AF425" s="1895"/>
      <c r="AG425" s="1895"/>
      <c r="AH425" s="1895"/>
    </row>
    <row r="426" spans="1:34" ht="15.75" customHeight="1">
      <c r="A426" s="1895"/>
      <c r="B426" s="1895"/>
      <c r="C426" s="1895"/>
      <c r="D426" s="1895"/>
      <c r="E426" s="1895"/>
      <c r="F426" s="1895"/>
      <c r="G426" s="1895"/>
      <c r="H426" s="1895"/>
      <c r="I426" s="1895"/>
      <c r="J426" s="1895"/>
      <c r="K426" s="1895"/>
      <c r="L426" s="1895"/>
      <c r="M426" s="1895"/>
      <c r="N426" s="1895"/>
      <c r="O426" s="1895"/>
      <c r="P426" s="1895"/>
      <c r="Q426" s="1895"/>
      <c r="R426" s="1895"/>
      <c r="S426" s="1895"/>
      <c r="T426" s="1895"/>
      <c r="U426" s="1895"/>
      <c r="V426" s="1895"/>
      <c r="W426" s="1895"/>
      <c r="X426" s="1895"/>
      <c r="Y426" s="1895"/>
      <c r="Z426" s="1895"/>
      <c r="AA426" s="1895"/>
      <c r="AB426" s="1895"/>
      <c r="AC426" s="1895"/>
      <c r="AD426" s="1895"/>
      <c r="AE426" s="1895"/>
      <c r="AF426" s="1895"/>
      <c r="AG426" s="1895"/>
      <c r="AH426" s="1895"/>
    </row>
    <row r="427" spans="1:34" ht="15.75" customHeight="1">
      <c r="A427" s="1895"/>
      <c r="B427" s="1895"/>
      <c r="C427" s="1895"/>
      <c r="D427" s="1895"/>
      <c r="E427" s="1895"/>
      <c r="F427" s="1895"/>
      <c r="G427" s="1895"/>
      <c r="H427" s="1895"/>
      <c r="I427" s="1895"/>
      <c r="J427" s="1895"/>
      <c r="K427" s="1895"/>
      <c r="L427" s="1895"/>
      <c r="M427" s="1895"/>
      <c r="N427" s="1895"/>
      <c r="O427" s="1895"/>
      <c r="P427" s="1895"/>
      <c r="Q427" s="1895"/>
      <c r="R427" s="1895"/>
      <c r="S427" s="1895"/>
      <c r="T427" s="1895"/>
      <c r="U427" s="1895"/>
      <c r="V427" s="1895"/>
      <c r="W427" s="1895"/>
      <c r="X427" s="1895"/>
      <c r="Y427" s="1895"/>
      <c r="Z427" s="1895"/>
      <c r="AA427" s="1895"/>
      <c r="AB427" s="1895"/>
      <c r="AC427" s="1895"/>
      <c r="AD427" s="1895"/>
      <c r="AE427" s="1895"/>
      <c r="AF427" s="1895"/>
      <c r="AG427" s="1895"/>
      <c r="AH427" s="1895"/>
    </row>
    <row r="428" spans="1:34" ht="15.75" customHeight="1">
      <c r="A428" s="1895"/>
      <c r="B428" s="1895"/>
      <c r="C428" s="1895"/>
      <c r="D428" s="1895"/>
      <c r="E428" s="1895"/>
      <c r="F428" s="1895"/>
      <c r="G428" s="1895"/>
      <c r="H428" s="1895"/>
      <c r="I428" s="1895"/>
      <c r="J428" s="1895"/>
      <c r="K428" s="1895"/>
      <c r="L428" s="1895"/>
      <c r="M428" s="1895"/>
      <c r="N428" s="1895"/>
      <c r="O428" s="1895"/>
      <c r="P428" s="1895"/>
      <c r="Q428" s="1895"/>
      <c r="R428" s="1895"/>
      <c r="S428" s="1895"/>
      <c r="T428" s="1895"/>
      <c r="U428" s="1895"/>
      <c r="V428" s="1895"/>
      <c r="W428" s="1895"/>
      <c r="X428" s="1895"/>
      <c r="Y428" s="1895"/>
      <c r="Z428" s="1895"/>
      <c r="AA428" s="1895"/>
      <c r="AB428" s="1895"/>
      <c r="AC428" s="1895"/>
      <c r="AD428" s="1895"/>
      <c r="AE428" s="1895"/>
      <c r="AF428" s="1895"/>
      <c r="AG428" s="1895"/>
      <c r="AH428" s="1895"/>
    </row>
    <row r="429" spans="1:34" ht="15.75" customHeight="1">
      <c r="A429" s="1895"/>
      <c r="B429" s="1895"/>
      <c r="C429" s="1895"/>
      <c r="D429" s="1895"/>
      <c r="E429" s="1895"/>
      <c r="F429" s="1895"/>
      <c r="G429" s="1895"/>
      <c r="H429" s="1895"/>
      <c r="I429" s="1895"/>
      <c r="J429" s="1895"/>
      <c r="K429" s="1895"/>
      <c r="L429" s="1895"/>
      <c r="M429" s="1895"/>
      <c r="N429" s="1895"/>
      <c r="O429" s="1895"/>
      <c r="P429" s="1895"/>
      <c r="Q429" s="1895"/>
      <c r="R429" s="1895"/>
      <c r="S429" s="1895"/>
      <c r="T429" s="1895"/>
      <c r="U429" s="1895"/>
      <c r="V429" s="1895"/>
      <c r="W429" s="1895"/>
      <c r="X429" s="1895"/>
      <c r="Y429" s="1895"/>
      <c r="Z429" s="1895"/>
      <c r="AA429" s="1895"/>
      <c r="AB429" s="1895"/>
      <c r="AC429" s="1895"/>
      <c r="AD429" s="1895"/>
      <c r="AE429" s="1895"/>
      <c r="AF429" s="1895"/>
      <c r="AG429" s="1895"/>
      <c r="AH429" s="1895"/>
    </row>
    <row r="430" spans="1:34" ht="15.75" customHeight="1">
      <c r="A430" s="1895"/>
      <c r="B430" s="1895"/>
      <c r="C430" s="1895"/>
      <c r="D430" s="1895"/>
      <c r="E430" s="1895"/>
      <c r="F430" s="1895"/>
      <c r="G430" s="1895"/>
      <c r="H430" s="1895"/>
      <c r="I430" s="1895"/>
      <c r="J430" s="1895"/>
      <c r="K430" s="1895"/>
      <c r="L430" s="1895"/>
      <c r="M430" s="1895"/>
      <c r="N430" s="1895"/>
      <c r="O430" s="1895"/>
      <c r="P430" s="1895"/>
      <c r="Q430" s="1895"/>
      <c r="R430" s="1895"/>
      <c r="S430" s="1895"/>
      <c r="T430" s="1895"/>
      <c r="U430" s="1895"/>
      <c r="V430" s="1895"/>
      <c r="W430" s="1895"/>
      <c r="X430" s="1895"/>
      <c r="Y430" s="1895"/>
      <c r="Z430" s="1895"/>
      <c r="AA430" s="1895"/>
      <c r="AB430" s="1895"/>
      <c r="AC430" s="1895"/>
      <c r="AD430" s="1895"/>
      <c r="AE430" s="1895"/>
      <c r="AF430" s="1895"/>
      <c r="AG430" s="1895"/>
      <c r="AH430" s="1895"/>
    </row>
    <row r="431" spans="1:34" ht="15.75" customHeight="1">
      <c r="A431" s="1895"/>
      <c r="B431" s="1895"/>
      <c r="C431" s="1895"/>
      <c r="D431" s="1895"/>
      <c r="E431" s="1895"/>
      <c r="F431" s="1895"/>
      <c r="G431" s="1895"/>
      <c r="H431" s="1895"/>
      <c r="I431" s="1895"/>
      <c r="J431" s="1895"/>
      <c r="K431" s="1895"/>
      <c r="L431" s="1895"/>
      <c r="M431" s="1895"/>
      <c r="N431" s="1895"/>
      <c r="O431" s="1895"/>
      <c r="P431" s="1895"/>
      <c r="Q431" s="1895"/>
      <c r="R431" s="1895"/>
      <c r="S431" s="1895"/>
      <c r="T431" s="1895"/>
      <c r="U431" s="1895"/>
      <c r="V431" s="1895"/>
      <c r="W431" s="1895"/>
      <c r="X431" s="1895"/>
      <c r="Y431" s="1895"/>
      <c r="Z431" s="1895"/>
      <c r="AA431" s="1895"/>
      <c r="AB431" s="1895"/>
      <c r="AC431" s="1895"/>
      <c r="AD431" s="1895"/>
      <c r="AE431" s="1895"/>
      <c r="AF431" s="1895"/>
      <c r="AG431" s="1895"/>
      <c r="AH431" s="1895"/>
    </row>
    <row r="432" spans="1:34" ht="15.75" customHeight="1">
      <c r="A432" s="1895"/>
      <c r="B432" s="1895"/>
      <c r="C432" s="1895"/>
      <c r="D432" s="1895"/>
      <c r="E432" s="1895"/>
      <c r="F432" s="1895"/>
      <c r="G432" s="1895"/>
      <c r="H432" s="1895"/>
      <c r="I432" s="1895"/>
      <c r="J432" s="1895"/>
      <c r="K432" s="1895"/>
      <c r="L432" s="1895"/>
      <c r="M432" s="1895"/>
      <c r="N432" s="1895"/>
      <c r="O432" s="1895"/>
      <c r="P432" s="1895"/>
      <c r="Q432" s="1895"/>
      <c r="R432" s="1895"/>
      <c r="S432" s="1895"/>
      <c r="T432" s="1895"/>
      <c r="U432" s="1895"/>
      <c r="V432" s="1895"/>
      <c r="W432" s="1895"/>
      <c r="X432" s="1895"/>
      <c r="Y432" s="1895"/>
      <c r="Z432" s="1895"/>
      <c r="AA432" s="1895"/>
      <c r="AB432" s="1895"/>
      <c r="AC432" s="1895"/>
      <c r="AD432" s="1895"/>
      <c r="AE432" s="1895"/>
      <c r="AF432" s="1895"/>
      <c r="AG432" s="1895"/>
      <c r="AH432" s="1895"/>
    </row>
    <row r="433" spans="1:34" ht="15.75" customHeight="1">
      <c r="A433" s="1895"/>
      <c r="B433" s="1895"/>
      <c r="C433" s="1895"/>
      <c r="D433" s="1895"/>
      <c r="E433" s="1895"/>
      <c r="F433" s="1895"/>
      <c r="G433" s="1895"/>
      <c r="H433" s="1895"/>
      <c r="I433" s="1895"/>
      <c r="J433" s="1895"/>
      <c r="K433" s="1895"/>
      <c r="L433" s="1895"/>
      <c r="M433" s="1895"/>
      <c r="N433" s="1895"/>
      <c r="O433" s="1895"/>
      <c r="P433" s="1895"/>
      <c r="Q433" s="1895"/>
      <c r="R433" s="1895"/>
      <c r="S433" s="1895"/>
      <c r="T433" s="1895"/>
      <c r="U433" s="1895"/>
      <c r="V433" s="1895"/>
      <c r="W433" s="1895"/>
      <c r="X433" s="1895"/>
      <c r="Y433" s="1895"/>
      <c r="Z433" s="1895"/>
      <c r="AA433" s="1895"/>
      <c r="AB433" s="1895"/>
      <c r="AC433" s="1895"/>
      <c r="AD433" s="1895"/>
      <c r="AE433" s="1895"/>
      <c r="AF433" s="1895"/>
      <c r="AG433" s="1895"/>
      <c r="AH433" s="1895"/>
    </row>
    <row r="434" spans="1:34" ht="15.75" customHeight="1">
      <c r="A434" s="1895"/>
      <c r="B434" s="1895"/>
      <c r="C434" s="1895"/>
      <c r="D434" s="1895"/>
      <c r="E434" s="1895"/>
      <c r="F434" s="1895"/>
      <c r="G434" s="1895"/>
      <c r="H434" s="1895"/>
      <c r="I434" s="1895"/>
      <c r="J434" s="1895"/>
      <c r="K434" s="1895"/>
      <c r="L434" s="1895"/>
      <c r="M434" s="1895"/>
      <c r="N434" s="1895"/>
      <c r="O434" s="1895"/>
      <c r="P434" s="1895"/>
      <c r="Q434" s="1895"/>
      <c r="R434" s="1895"/>
      <c r="S434" s="1895"/>
      <c r="T434" s="1895"/>
      <c r="U434" s="1895"/>
      <c r="V434" s="1895"/>
      <c r="W434" s="1895"/>
      <c r="X434" s="1895"/>
      <c r="Y434" s="1895"/>
      <c r="Z434" s="1895"/>
      <c r="AA434" s="1895"/>
      <c r="AB434" s="1895"/>
      <c r="AC434" s="1895"/>
      <c r="AD434" s="1895"/>
      <c r="AE434" s="1895"/>
      <c r="AF434" s="1895"/>
      <c r="AG434" s="1895"/>
      <c r="AH434" s="1895"/>
    </row>
    <row r="435" spans="1:34" ht="15.75" customHeight="1">
      <c r="A435" s="1895"/>
      <c r="B435" s="1895"/>
      <c r="C435" s="1895"/>
      <c r="D435" s="1895"/>
      <c r="E435" s="1895"/>
      <c r="F435" s="1895"/>
      <c r="G435" s="1895"/>
      <c r="H435" s="1895"/>
      <c r="I435" s="1895"/>
      <c r="J435" s="1895"/>
      <c r="K435" s="1895"/>
      <c r="L435" s="1895"/>
      <c r="M435" s="1895"/>
      <c r="N435" s="1895"/>
      <c r="O435" s="1895"/>
      <c r="P435" s="1895"/>
      <c r="Q435" s="1895"/>
      <c r="R435" s="1895"/>
      <c r="S435" s="1895"/>
      <c r="T435" s="1895"/>
      <c r="U435" s="1895"/>
      <c r="V435" s="1895"/>
      <c r="W435" s="1895"/>
      <c r="X435" s="1895"/>
      <c r="Y435" s="1895"/>
      <c r="Z435" s="1895"/>
      <c r="AA435" s="1895"/>
      <c r="AB435" s="1895"/>
      <c r="AC435" s="1895"/>
      <c r="AD435" s="1895"/>
      <c r="AE435" s="1895"/>
      <c r="AF435" s="1895"/>
      <c r="AG435" s="1895"/>
      <c r="AH435" s="1895"/>
    </row>
    <row r="436" spans="1:34" ht="15.75" customHeight="1">
      <c r="A436" s="1895"/>
      <c r="B436" s="1895"/>
      <c r="C436" s="1895"/>
      <c r="D436" s="1895"/>
      <c r="E436" s="1895"/>
      <c r="F436" s="1895"/>
      <c r="G436" s="1895"/>
      <c r="H436" s="1895"/>
      <c r="I436" s="1895"/>
      <c r="J436" s="1895"/>
      <c r="K436" s="1895"/>
      <c r="L436" s="1895"/>
      <c r="M436" s="1895"/>
      <c r="N436" s="1895"/>
      <c r="O436" s="1895"/>
      <c r="P436" s="1895"/>
      <c r="Q436" s="1895"/>
      <c r="R436" s="1895"/>
      <c r="S436" s="1895"/>
      <c r="T436" s="1895"/>
      <c r="U436" s="1895"/>
      <c r="V436" s="1895"/>
      <c r="W436" s="1895"/>
      <c r="X436" s="1895"/>
      <c r="Y436" s="1895"/>
      <c r="Z436" s="1895"/>
      <c r="AA436" s="1895"/>
      <c r="AB436" s="1895"/>
      <c r="AC436" s="1895"/>
      <c r="AD436" s="1895"/>
      <c r="AE436" s="1895"/>
      <c r="AF436" s="1895"/>
      <c r="AG436" s="1895"/>
      <c r="AH436" s="1895"/>
    </row>
    <row r="437" spans="1:34" ht="15.75" customHeight="1">
      <c r="A437" s="1895"/>
      <c r="B437" s="1895"/>
      <c r="C437" s="1895"/>
      <c r="D437" s="1895"/>
      <c r="E437" s="1895"/>
      <c r="F437" s="1895"/>
      <c r="G437" s="1895"/>
      <c r="H437" s="1895"/>
      <c r="I437" s="1895"/>
      <c r="J437" s="1895"/>
      <c r="K437" s="1895"/>
      <c r="L437" s="1895"/>
      <c r="M437" s="1895"/>
      <c r="N437" s="1895"/>
      <c r="O437" s="1895"/>
      <c r="P437" s="1895"/>
      <c r="Q437" s="1895"/>
      <c r="R437" s="1895"/>
      <c r="S437" s="1895"/>
      <c r="T437" s="1895"/>
      <c r="U437" s="1895"/>
      <c r="V437" s="1895"/>
      <c r="W437" s="1895"/>
      <c r="X437" s="1895"/>
      <c r="Y437" s="1895"/>
      <c r="Z437" s="1895"/>
      <c r="AA437" s="1895"/>
      <c r="AB437" s="1895"/>
      <c r="AC437" s="1895"/>
      <c r="AD437" s="1895"/>
      <c r="AE437" s="1895"/>
      <c r="AF437" s="1895"/>
      <c r="AG437" s="1895"/>
      <c r="AH437" s="1895"/>
    </row>
    <row r="438" spans="1:34" ht="15.75" customHeight="1">
      <c r="A438" s="1895"/>
      <c r="B438" s="1895"/>
      <c r="C438" s="1895"/>
      <c r="D438" s="1895"/>
      <c r="E438" s="1895"/>
      <c r="F438" s="1895"/>
      <c r="G438" s="1895"/>
      <c r="H438" s="1895"/>
      <c r="I438" s="1895"/>
      <c r="J438" s="1895"/>
      <c r="K438" s="1895"/>
      <c r="L438" s="1895"/>
      <c r="M438" s="1895"/>
      <c r="N438" s="1895"/>
      <c r="O438" s="1895"/>
      <c r="P438" s="1895"/>
      <c r="Q438" s="1895"/>
      <c r="R438" s="1895"/>
      <c r="S438" s="1895"/>
      <c r="T438" s="1895"/>
      <c r="U438" s="1895"/>
      <c r="V438" s="1895"/>
      <c r="W438" s="1895"/>
      <c r="X438" s="1895"/>
      <c r="Y438" s="1895"/>
      <c r="Z438" s="1895"/>
      <c r="AA438" s="1895"/>
      <c r="AB438" s="1895"/>
      <c r="AC438" s="1895"/>
      <c r="AD438" s="1895"/>
      <c r="AE438" s="1895"/>
      <c r="AF438" s="1895"/>
      <c r="AG438" s="1895"/>
      <c r="AH438" s="1895"/>
    </row>
    <row r="439" spans="1:34" ht="15.75" customHeight="1">
      <c r="A439" s="1895"/>
      <c r="B439" s="1895"/>
      <c r="C439" s="1895"/>
      <c r="D439" s="1895"/>
      <c r="E439" s="1895"/>
      <c r="F439" s="1895"/>
      <c r="G439" s="1895"/>
      <c r="H439" s="1895"/>
      <c r="I439" s="1895"/>
      <c r="J439" s="1895"/>
      <c r="K439" s="1895"/>
      <c r="L439" s="1895"/>
      <c r="M439" s="1895"/>
      <c r="N439" s="1895"/>
      <c r="O439" s="1895"/>
      <c r="P439" s="1895"/>
      <c r="Q439" s="1895"/>
      <c r="R439" s="1895"/>
      <c r="S439" s="1895"/>
      <c r="T439" s="1895"/>
      <c r="U439" s="1895"/>
      <c r="V439" s="1895"/>
      <c r="W439" s="1895"/>
      <c r="X439" s="1895"/>
      <c r="Y439" s="1895"/>
      <c r="Z439" s="1895"/>
      <c r="AA439" s="1895"/>
      <c r="AB439" s="1895"/>
      <c r="AC439" s="1895"/>
      <c r="AD439" s="1895"/>
      <c r="AE439" s="1895"/>
      <c r="AF439" s="1895"/>
      <c r="AG439" s="1895"/>
      <c r="AH439" s="1895"/>
    </row>
    <row r="440" spans="1:34" ht="15.75" customHeight="1">
      <c r="A440" s="1895"/>
      <c r="B440" s="1895"/>
      <c r="C440" s="1895"/>
      <c r="D440" s="1895"/>
      <c r="E440" s="1895"/>
      <c r="F440" s="1895"/>
      <c r="G440" s="1895"/>
      <c r="H440" s="1895"/>
      <c r="I440" s="1895"/>
      <c r="J440" s="1895"/>
      <c r="K440" s="1895"/>
      <c r="L440" s="1895"/>
      <c r="M440" s="1895"/>
      <c r="N440" s="1895"/>
      <c r="O440" s="1895"/>
      <c r="P440" s="1895"/>
      <c r="Q440" s="1895"/>
      <c r="R440" s="1895"/>
      <c r="S440" s="1895"/>
      <c r="T440" s="1895"/>
      <c r="U440" s="1895"/>
      <c r="V440" s="1895"/>
      <c r="W440" s="1895"/>
      <c r="X440" s="1895"/>
      <c r="Y440" s="1895"/>
      <c r="Z440" s="1895"/>
      <c r="AA440" s="1895"/>
      <c r="AB440" s="1895"/>
      <c r="AC440" s="1895"/>
      <c r="AD440" s="1895"/>
      <c r="AE440" s="1895"/>
      <c r="AF440" s="1895"/>
      <c r="AG440" s="1895"/>
      <c r="AH440" s="1895"/>
    </row>
    <row r="441" spans="1:34" ht="15.75" customHeight="1">
      <c r="A441" s="1895"/>
      <c r="B441" s="1895"/>
      <c r="C441" s="1895"/>
      <c r="D441" s="1895"/>
      <c r="E441" s="1895"/>
      <c r="F441" s="1895"/>
      <c r="G441" s="1895"/>
      <c r="H441" s="1895"/>
      <c r="I441" s="1895"/>
      <c r="J441" s="1895"/>
      <c r="K441" s="1895"/>
      <c r="L441" s="1895"/>
      <c r="M441" s="1895"/>
      <c r="N441" s="1895"/>
      <c r="O441" s="1895"/>
      <c r="P441" s="1895"/>
      <c r="Q441" s="1895"/>
      <c r="R441" s="1895"/>
      <c r="S441" s="1895"/>
      <c r="T441" s="1895"/>
      <c r="U441" s="1895"/>
      <c r="V441" s="1895"/>
      <c r="W441" s="1895"/>
      <c r="X441" s="1895"/>
      <c r="Y441" s="1895"/>
      <c r="Z441" s="1895"/>
      <c r="AA441" s="1895"/>
      <c r="AB441" s="1895"/>
      <c r="AC441" s="1895"/>
      <c r="AD441" s="1895"/>
      <c r="AE441" s="1895"/>
      <c r="AF441" s="1895"/>
      <c r="AG441" s="1895"/>
      <c r="AH441" s="1895"/>
    </row>
    <row r="442" spans="1:34" ht="15.75" customHeight="1">
      <c r="A442" s="1895"/>
      <c r="B442" s="1895"/>
      <c r="C442" s="1895"/>
      <c r="D442" s="1895"/>
      <c r="E442" s="1895"/>
      <c r="F442" s="1895"/>
      <c r="G442" s="1895"/>
      <c r="H442" s="1895"/>
      <c r="I442" s="1895"/>
      <c r="J442" s="1895"/>
      <c r="K442" s="1895"/>
      <c r="L442" s="1895"/>
      <c r="M442" s="1895"/>
      <c r="N442" s="1895"/>
      <c r="O442" s="1895"/>
      <c r="P442" s="1895"/>
      <c r="Q442" s="1895"/>
      <c r="R442" s="1895"/>
      <c r="S442" s="1895"/>
      <c r="T442" s="1895"/>
      <c r="U442" s="1895"/>
      <c r="V442" s="1895"/>
      <c r="W442" s="1895"/>
      <c r="X442" s="1895"/>
      <c r="Y442" s="1895"/>
      <c r="Z442" s="1895"/>
      <c r="AA442" s="1895"/>
      <c r="AB442" s="1895"/>
      <c r="AC442" s="1895"/>
      <c r="AD442" s="1895"/>
      <c r="AE442" s="1895"/>
      <c r="AF442" s="1895"/>
      <c r="AG442" s="1895"/>
      <c r="AH442" s="1895"/>
    </row>
    <row r="443" spans="1:34" ht="15.75" customHeight="1">
      <c r="A443" s="1895"/>
      <c r="B443" s="1895"/>
      <c r="C443" s="1895"/>
      <c r="D443" s="1895"/>
      <c r="E443" s="1895"/>
      <c r="F443" s="1895"/>
      <c r="G443" s="1895"/>
      <c r="H443" s="1895"/>
      <c r="I443" s="1895"/>
      <c r="J443" s="1895"/>
      <c r="K443" s="1895"/>
      <c r="L443" s="1895"/>
      <c r="M443" s="1895"/>
      <c r="N443" s="1895"/>
      <c r="O443" s="1895"/>
      <c r="P443" s="1895"/>
      <c r="Q443" s="1895"/>
      <c r="R443" s="1895"/>
      <c r="S443" s="1895"/>
      <c r="T443" s="1895"/>
      <c r="U443" s="1895"/>
      <c r="V443" s="1895"/>
      <c r="W443" s="1895"/>
      <c r="X443" s="1895"/>
      <c r="Y443" s="1895"/>
      <c r="Z443" s="1895"/>
      <c r="AA443" s="1895"/>
      <c r="AB443" s="1895"/>
      <c r="AC443" s="1895"/>
      <c r="AD443" s="1895"/>
      <c r="AE443" s="1895"/>
      <c r="AF443" s="1895"/>
      <c r="AG443" s="1895"/>
      <c r="AH443" s="1895"/>
    </row>
    <row r="444" spans="1:34" ht="15.75" customHeight="1">
      <c r="A444" s="1895"/>
      <c r="B444" s="1895"/>
      <c r="C444" s="1895"/>
      <c r="D444" s="1895"/>
      <c r="E444" s="1895"/>
      <c r="F444" s="1895"/>
      <c r="G444" s="1895"/>
      <c r="H444" s="1895"/>
      <c r="I444" s="1895"/>
      <c r="J444" s="1895"/>
      <c r="K444" s="1895"/>
      <c r="L444" s="1895"/>
      <c r="M444" s="1895"/>
      <c r="N444" s="1895"/>
      <c r="O444" s="1895"/>
      <c r="P444" s="1895"/>
      <c r="Q444" s="1895"/>
      <c r="R444" s="1895"/>
      <c r="S444" s="1895"/>
      <c r="T444" s="1895"/>
      <c r="U444" s="1895"/>
      <c r="V444" s="1895"/>
      <c r="W444" s="1895"/>
      <c r="X444" s="1895"/>
      <c r="Y444" s="1895"/>
      <c r="Z444" s="1895"/>
      <c r="AA444" s="1895"/>
      <c r="AB444" s="1895"/>
      <c r="AC444" s="1895"/>
      <c r="AD444" s="1895"/>
      <c r="AE444" s="1895"/>
      <c r="AF444" s="1895"/>
      <c r="AG444" s="1895"/>
      <c r="AH444" s="1895"/>
    </row>
    <row r="445" spans="1:34" ht="15.75" customHeight="1">
      <c r="A445" s="1895"/>
      <c r="B445" s="1895"/>
      <c r="C445" s="1895"/>
      <c r="D445" s="1895"/>
      <c r="E445" s="1895"/>
      <c r="F445" s="1895"/>
      <c r="G445" s="1895"/>
      <c r="H445" s="1895"/>
      <c r="I445" s="1895"/>
      <c r="J445" s="1895"/>
      <c r="K445" s="1895"/>
      <c r="L445" s="1895"/>
      <c r="M445" s="1895"/>
      <c r="N445" s="1895"/>
      <c r="O445" s="1895"/>
      <c r="P445" s="1895"/>
      <c r="Q445" s="1895"/>
      <c r="R445" s="1895"/>
      <c r="S445" s="1895"/>
      <c r="T445" s="1895"/>
      <c r="U445" s="1895"/>
      <c r="V445" s="1895"/>
      <c r="W445" s="1895"/>
      <c r="X445" s="1895"/>
      <c r="Y445" s="1895"/>
      <c r="Z445" s="1895"/>
      <c r="AA445" s="1895"/>
      <c r="AB445" s="1895"/>
      <c r="AC445" s="1895"/>
      <c r="AD445" s="1895"/>
      <c r="AE445" s="1895"/>
      <c r="AF445" s="1895"/>
      <c r="AG445" s="1895"/>
      <c r="AH445" s="1895"/>
    </row>
    <row r="446" spans="1:34" ht="15.75" customHeight="1">
      <c r="A446" s="1895"/>
      <c r="B446" s="1895"/>
      <c r="C446" s="1895"/>
      <c r="D446" s="1895"/>
      <c r="E446" s="1895"/>
      <c r="F446" s="1895"/>
      <c r="G446" s="1895"/>
      <c r="H446" s="1895"/>
      <c r="I446" s="1895"/>
      <c r="J446" s="1895"/>
      <c r="K446" s="1895"/>
      <c r="L446" s="1895"/>
      <c r="M446" s="1895"/>
      <c r="N446" s="1895"/>
      <c r="O446" s="1895"/>
      <c r="P446" s="1895"/>
      <c r="Q446" s="1895"/>
      <c r="R446" s="1895"/>
      <c r="S446" s="1895"/>
      <c r="T446" s="1895"/>
      <c r="U446" s="1895"/>
      <c r="V446" s="1895"/>
      <c r="W446" s="1895"/>
      <c r="X446" s="1895"/>
      <c r="Y446" s="1895"/>
      <c r="Z446" s="1895"/>
      <c r="AA446" s="1895"/>
      <c r="AB446" s="1895"/>
      <c r="AC446" s="1895"/>
      <c r="AD446" s="1895"/>
      <c r="AE446" s="1895"/>
      <c r="AF446" s="1895"/>
      <c r="AG446" s="1895"/>
      <c r="AH446" s="1895"/>
    </row>
    <row r="447" spans="1:34" ht="15.75" customHeight="1">
      <c r="A447" s="1895"/>
      <c r="B447" s="1895"/>
      <c r="C447" s="1895"/>
      <c r="D447" s="1895"/>
      <c r="E447" s="1895"/>
      <c r="F447" s="1895"/>
      <c r="G447" s="1895"/>
      <c r="H447" s="1895"/>
      <c r="I447" s="1895"/>
      <c r="J447" s="1895"/>
      <c r="K447" s="1895"/>
      <c r="L447" s="1895"/>
      <c r="M447" s="1895"/>
      <c r="N447" s="1895"/>
      <c r="O447" s="1895"/>
      <c r="P447" s="1895"/>
      <c r="Q447" s="1895"/>
      <c r="R447" s="1895"/>
      <c r="S447" s="1895"/>
      <c r="T447" s="1895"/>
      <c r="U447" s="1895"/>
      <c r="V447" s="1895"/>
      <c r="W447" s="1895"/>
      <c r="X447" s="1895"/>
      <c r="Y447" s="1895"/>
      <c r="Z447" s="1895"/>
      <c r="AA447" s="1895"/>
      <c r="AB447" s="1895"/>
      <c r="AC447" s="1895"/>
      <c r="AD447" s="1895"/>
      <c r="AE447" s="1895"/>
      <c r="AF447" s="1895"/>
      <c r="AG447" s="1895"/>
      <c r="AH447" s="1895"/>
    </row>
    <row r="448" spans="1:34" ht="15.75" customHeight="1">
      <c r="A448" s="1895"/>
      <c r="B448" s="1895"/>
      <c r="C448" s="1895"/>
      <c r="D448" s="1895"/>
      <c r="E448" s="1895"/>
      <c r="F448" s="1895"/>
      <c r="G448" s="1895"/>
      <c r="H448" s="1895"/>
      <c r="I448" s="1895"/>
      <c r="J448" s="1895"/>
      <c r="K448" s="1895"/>
      <c r="L448" s="1895"/>
      <c r="M448" s="1895"/>
      <c r="N448" s="1895"/>
      <c r="O448" s="1895"/>
      <c r="P448" s="1895"/>
      <c r="Q448" s="1895"/>
      <c r="R448" s="1895"/>
      <c r="S448" s="1895"/>
      <c r="T448" s="1895"/>
      <c r="U448" s="1895"/>
      <c r="V448" s="1895"/>
      <c r="W448" s="1895"/>
      <c r="X448" s="1895"/>
      <c r="Y448" s="1895"/>
      <c r="Z448" s="1895"/>
      <c r="AA448" s="1895"/>
      <c r="AB448" s="1895"/>
      <c r="AC448" s="1895"/>
      <c r="AD448" s="1895"/>
      <c r="AE448" s="1895"/>
      <c r="AF448" s="1895"/>
      <c r="AG448" s="1895"/>
      <c r="AH448" s="1895"/>
    </row>
    <row r="449" spans="1:34" ht="15.75" customHeight="1">
      <c r="A449" s="1895"/>
      <c r="B449" s="1895"/>
      <c r="C449" s="1895"/>
      <c r="D449" s="1895"/>
      <c r="E449" s="1895"/>
      <c r="F449" s="1895"/>
      <c r="G449" s="1895"/>
      <c r="H449" s="1895"/>
      <c r="I449" s="1895"/>
      <c r="J449" s="1895"/>
      <c r="K449" s="1895"/>
      <c r="L449" s="1895"/>
      <c r="M449" s="1895"/>
      <c r="N449" s="1895"/>
      <c r="O449" s="1895"/>
      <c r="P449" s="1895"/>
      <c r="Q449" s="1895"/>
      <c r="R449" s="1895"/>
      <c r="S449" s="1895"/>
      <c r="T449" s="1895"/>
      <c r="U449" s="1895"/>
      <c r="V449" s="1895"/>
      <c r="W449" s="1895"/>
      <c r="X449" s="1895"/>
      <c r="Y449" s="1895"/>
      <c r="Z449" s="1895"/>
      <c r="AA449" s="1895"/>
      <c r="AB449" s="1895"/>
      <c r="AC449" s="1895"/>
      <c r="AD449" s="1895"/>
      <c r="AE449" s="1895"/>
      <c r="AF449" s="1895"/>
      <c r="AG449" s="1895"/>
      <c r="AH449" s="1895"/>
    </row>
    <row r="450" spans="1:34" ht="15.75" customHeight="1">
      <c r="A450" s="1895"/>
      <c r="B450" s="1895"/>
      <c r="C450" s="1895"/>
      <c r="D450" s="1895"/>
      <c r="E450" s="1895"/>
      <c r="F450" s="1895"/>
      <c r="G450" s="1895"/>
      <c r="H450" s="1895"/>
      <c r="I450" s="1895"/>
      <c r="J450" s="1895"/>
      <c r="K450" s="1895"/>
      <c r="L450" s="1895"/>
      <c r="M450" s="1895"/>
      <c r="N450" s="1895"/>
      <c r="O450" s="1895"/>
      <c r="P450" s="1895"/>
      <c r="Q450" s="1895"/>
      <c r="R450" s="1895"/>
      <c r="S450" s="1895"/>
      <c r="T450" s="1895"/>
      <c r="U450" s="1895"/>
      <c r="V450" s="1895"/>
      <c r="W450" s="1895"/>
      <c r="X450" s="1895"/>
      <c r="Y450" s="1895"/>
      <c r="Z450" s="1895"/>
      <c r="AA450" s="1895"/>
      <c r="AB450" s="1895"/>
      <c r="AC450" s="1895"/>
      <c r="AD450" s="1895"/>
      <c r="AE450" s="1895"/>
      <c r="AF450" s="1895"/>
      <c r="AG450" s="1895"/>
      <c r="AH450" s="1895"/>
    </row>
    <row r="451" spans="1:34" ht="15.75" customHeight="1">
      <c r="A451" s="1895"/>
      <c r="B451" s="1895"/>
      <c r="C451" s="1895"/>
      <c r="D451" s="1895"/>
      <c r="E451" s="1895"/>
      <c r="F451" s="1895"/>
      <c r="G451" s="1895"/>
      <c r="H451" s="1895"/>
      <c r="I451" s="1895"/>
      <c r="J451" s="1895"/>
      <c r="K451" s="1895"/>
      <c r="L451" s="1895"/>
      <c r="M451" s="1895"/>
      <c r="N451" s="1895"/>
      <c r="O451" s="1895"/>
      <c r="P451" s="1895"/>
      <c r="Q451" s="1895"/>
      <c r="R451" s="1895"/>
      <c r="S451" s="1895"/>
      <c r="T451" s="1895"/>
      <c r="U451" s="1895"/>
      <c r="V451" s="1895"/>
      <c r="W451" s="1895"/>
      <c r="X451" s="1895"/>
      <c r="Y451" s="1895"/>
      <c r="Z451" s="1895"/>
      <c r="AA451" s="1895"/>
      <c r="AB451" s="1895"/>
      <c r="AC451" s="1895"/>
      <c r="AD451" s="1895"/>
      <c r="AE451" s="1895"/>
      <c r="AF451" s="1895"/>
      <c r="AG451" s="1895"/>
      <c r="AH451" s="1895"/>
    </row>
    <row r="452" spans="1:34" ht="15.75" customHeight="1">
      <c r="A452" s="1895"/>
      <c r="B452" s="1895"/>
      <c r="C452" s="1895"/>
      <c r="D452" s="1895"/>
      <c r="E452" s="1895"/>
      <c r="F452" s="1895"/>
      <c r="G452" s="1895"/>
      <c r="H452" s="1895"/>
      <c r="I452" s="1895"/>
      <c r="J452" s="1895"/>
      <c r="K452" s="1895"/>
      <c r="L452" s="1895"/>
      <c r="M452" s="1895"/>
      <c r="N452" s="1895"/>
      <c r="O452" s="1895"/>
      <c r="P452" s="1895"/>
      <c r="Q452" s="1895"/>
      <c r="R452" s="1895"/>
      <c r="S452" s="1895"/>
      <c r="T452" s="1895"/>
      <c r="U452" s="1895"/>
      <c r="V452" s="1895"/>
      <c r="W452" s="1895"/>
      <c r="X452" s="1895"/>
      <c r="Y452" s="1895"/>
      <c r="Z452" s="1895"/>
      <c r="AA452" s="1895"/>
      <c r="AB452" s="1895"/>
      <c r="AC452" s="1895"/>
      <c r="AD452" s="1895"/>
      <c r="AE452" s="1895"/>
      <c r="AF452" s="1895"/>
      <c r="AG452" s="1895"/>
      <c r="AH452" s="1895"/>
    </row>
    <row r="453" spans="1:34" ht="15.75" customHeight="1">
      <c r="A453" s="1895"/>
      <c r="B453" s="1895"/>
      <c r="C453" s="1895"/>
      <c r="D453" s="1895"/>
      <c r="E453" s="1895"/>
      <c r="F453" s="1895"/>
      <c r="G453" s="1895"/>
      <c r="H453" s="1895"/>
      <c r="I453" s="1895"/>
      <c r="J453" s="1895"/>
      <c r="K453" s="1895"/>
      <c r="L453" s="1895"/>
      <c r="M453" s="1895"/>
      <c r="N453" s="1895"/>
      <c r="O453" s="1895"/>
      <c r="P453" s="1895"/>
      <c r="Q453" s="1895"/>
      <c r="R453" s="1895"/>
      <c r="S453" s="1895"/>
      <c r="T453" s="1895"/>
      <c r="U453" s="1895"/>
      <c r="V453" s="1895"/>
      <c r="W453" s="1895"/>
      <c r="X453" s="1895"/>
      <c r="Y453" s="1895"/>
      <c r="Z453" s="1895"/>
      <c r="AA453" s="1895"/>
      <c r="AB453" s="1895"/>
      <c r="AC453" s="1895"/>
      <c r="AD453" s="1895"/>
      <c r="AE453" s="1895"/>
      <c r="AF453" s="1895"/>
      <c r="AG453" s="1895"/>
      <c r="AH453" s="1895"/>
    </row>
    <row r="454" spans="1:34" ht="15.75" customHeight="1">
      <c r="A454" s="1895"/>
      <c r="B454" s="1895"/>
      <c r="C454" s="1895"/>
      <c r="D454" s="1895"/>
      <c r="E454" s="1895"/>
      <c r="F454" s="1895"/>
      <c r="G454" s="1895"/>
      <c r="H454" s="1895"/>
      <c r="I454" s="1895"/>
      <c r="J454" s="1895"/>
      <c r="K454" s="1895"/>
      <c r="L454" s="1895"/>
      <c r="M454" s="1895"/>
      <c r="N454" s="1895"/>
      <c r="O454" s="1895"/>
      <c r="P454" s="1895"/>
      <c r="Q454" s="1895"/>
      <c r="R454" s="1895"/>
      <c r="S454" s="1895"/>
      <c r="T454" s="1895"/>
      <c r="U454" s="1895"/>
      <c r="V454" s="1895"/>
      <c r="W454" s="1895"/>
      <c r="X454" s="1895"/>
      <c r="Y454" s="1895"/>
      <c r="Z454" s="1895"/>
      <c r="AA454" s="1895"/>
      <c r="AB454" s="1895"/>
      <c r="AC454" s="1895"/>
      <c r="AD454" s="1895"/>
      <c r="AE454" s="1895"/>
      <c r="AF454" s="1895"/>
      <c r="AG454" s="1895"/>
      <c r="AH454" s="1895"/>
    </row>
    <row r="455" spans="1:34" ht="15.75" customHeight="1">
      <c r="A455" s="1895"/>
      <c r="B455" s="1895"/>
      <c r="C455" s="1895"/>
      <c r="D455" s="1895"/>
      <c r="E455" s="1895"/>
      <c r="F455" s="1895"/>
      <c r="G455" s="1895"/>
      <c r="H455" s="1895"/>
      <c r="I455" s="1895"/>
      <c r="J455" s="1895"/>
      <c r="K455" s="1895"/>
      <c r="L455" s="1895"/>
      <c r="M455" s="1895"/>
      <c r="N455" s="1895"/>
      <c r="O455" s="1895"/>
      <c r="P455" s="1895"/>
      <c r="Q455" s="1895"/>
      <c r="R455" s="1895"/>
      <c r="S455" s="1895"/>
      <c r="T455" s="1895"/>
      <c r="U455" s="1895"/>
      <c r="V455" s="1895"/>
      <c r="W455" s="1895"/>
      <c r="X455" s="1895"/>
      <c r="Y455" s="1895"/>
      <c r="Z455" s="1895"/>
      <c r="AA455" s="1895"/>
      <c r="AB455" s="1895"/>
      <c r="AC455" s="1895"/>
      <c r="AD455" s="1895"/>
      <c r="AE455" s="1895"/>
      <c r="AF455" s="1895"/>
      <c r="AG455" s="1895"/>
      <c r="AH455" s="1895"/>
    </row>
    <row r="456" spans="1:34" ht="15.75" customHeight="1">
      <c r="A456" s="1895"/>
      <c r="B456" s="1895"/>
      <c r="C456" s="1895"/>
      <c r="D456" s="1895"/>
      <c r="E456" s="1895"/>
      <c r="F456" s="1895"/>
      <c r="G456" s="1895"/>
      <c r="H456" s="1895"/>
      <c r="I456" s="1895"/>
      <c r="J456" s="1895"/>
      <c r="K456" s="1895"/>
      <c r="L456" s="1895"/>
      <c r="M456" s="1895"/>
      <c r="N456" s="1895"/>
      <c r="O456" s="1895"/>
      <c r="P456" s="1895"/>
      <c r="Q456" s="1895"/>
      <c r="R456" s="1895"/>
      <c r="S456" s="1895"/>
      <c r="T456" s="1895"/>
      <c r="U456" s="1895"/>
      <c r="V456" s="1895"/>
      <c r="W456" s="1895"/>
      <c r="X456" s="1895"/>
      <c r="Y456" s="1895"/>
      <c r="Z456" s="1895"/>
      <c r="AA456" s="1895"/>
      <c r="AB456" s="1895"/>
      <c r="AC456" s="1895"/>
      <c r="AD456" s="1895"/>
      <c r="AE456" s="1895"/>
      <c r="AF456" s="1895"/>
      <c r="AG456" s="1895"/>
      <c r="AH456" s="1895"/>
    </row>
    <row r="457" spans="1:34" ht="15.75" customHeight="1">
      <c r="A457" s="1895"/>
      <c r="B457" s="1895"/>
      <c r="C457" s="1895"/>
      <c r="D457" s="1895"/>
      <c r="E457" s="1895"/>
      <c r="F457" s="1895"/>
      <c r="G457" s="1895"/>
      <c r="H457" s="1895"/>
      <c r="I457" s="1895"/>
      <c r="J457" s="1895"/>
      <c r="K457" s="1895"/>
      <c r="L457" s="1895"/>
      <c r="M457" s="1895"/>
      <c r="N457" s="1895"/>
      <c r="O457" s="1895"/>
      <c r="P457" s="1895"/>
      <c r="Q457" s="1895"/>
      <c r="R457" s="1895"/>
      <c r="S457" s="1895"/>
      <c r="T457" s="1895"/>
      <c r="U457" s="1895"/>
      <c r="V457" s="1895"/>
      <c r="W457" s="1895"/>
      <c r="X457" s="1895"/>
      <c r="Y457" s="1895"/>
      <c r="Z457" s="1895"/>
      <c r="AA457" s="1895"/>
      <c r="AB457" s="1895"/>
      <c r="AC457" s="1895"/>
      <c r="AD457" s="1895"/>
      <c r="AE457" s="1895"/>
      <c r="AF457" s="1895"/>
      <c r="AG457" s="1895"/>
      <c r="AH457" s="1895"/>
    </row>
    <row r="458" spans="1:34" ht="15.75" customHeight="1">
      <c r="A458" s="1895"/>
      <c r="B458" s="1895"/>
      <c r="C458" s="1895"/>
      <c r="D458" s="1895"/>
      <c r="E458" s="1895"/>
      <c r="F458" s="1895"/>
      <c r="G458" s="1895"/>
      <c r="H458" s="1895"/>
      <c r="I458" s="1895"/>
      <c r="J458" s="1895"/>
      <c r="K458" s="1895"/>
      <c r="L458" s="1895"/>
      <c r="M458" s="1895"/>
      <c r="N458" s="1895"/>
      <c r="O458" s="1895"/>
      <c r="P458" s="1895"/>
      <c r="Q458" s="1895"/>
      <c r="R458" s="1895"/>
      <c r="S458" s="1895"/>
      <c r="T458" s="1895"/>
      <c r="U458" s="1895"/>
      <c r="V458" s="1895"/>
      <c r="W458" s="1895"/>
      <c r="X458" s="1895"/>
      <c r="Y458" s="1895"/>
      <c r="Z458" s="1895"/>
      <c r="AA458" s="1895"/>
      <c r="AB458" s="1895"/>
      <c r="AC458" s="1895"/>
      <c r="AD458" s="1895"/>
      <c r="AE458" s="1895"/>
      <c r="AF458" s="1895"/>
      <c r="AG458" s="1895"/>
      <c r="AH458" s="1895"/>
    </row>
    <row r="459" spans="1:34" ht="15.75" customHeight="1">
      <c r="A459" s="1895"/>
      <c r="B459" s="1895"/>
      <c r="C459" s="1895"/>
      <c r="D459" s="1895"/>
      <c r="E459" s="1895"/>
      <c r="F459" s="1895"/>
      <c r="G459" s="1895"/>
      <c r="H459" s="1895"/>
      <c r="I459" s="1895"/>
      <c r="J459" s="1895"/>
      <c r="K459" s="1895"/>
      <c r="L459" s="1895"/>
      <c r="M459" s="1895"/>
      <c r="N459" s="1895"/>
      <c r="O459" s="1895"/>
      <c r="P459" s="1895"/>
      <c r="Q459" s="1895"/>
      <c r="R459" s="1895"/>
      <c r="S459" s="1895"/>
      <c r="T459" s="1895"/>
      <c r="U459" s="1895"/>
      <c r="V459" s="1895"/>
      <c r="W459" s="1895"/>
      <c r="X459" s="1895"/>
      <c r="Y459" s="1895"/>
      <c r="Z459" s="1895"/>
      <c r="AA459" s="1895"/>
      <c r="AB459" s="1895"/>
      <c r="AC459" s="1895"/>
      <c r="AD459" s="1895"/>
      <c r="AE459" s="1895"/>
      <c r="AF459" s="1895"/>
      <c r="AG459" s="1895"/>
      <c r="AH459" s="1895"/>
    </row>
    <row r="460" spans="1:34" ht="15.75" customHeight="1">
      <c r="A460" s="1895"/>
      <c r="B460" s="1895"/>
      <c r="C460" s="1895"/>
      <c r="D460" s="1895"/>
      <c r="E460" s="1895"/>
      <c r="F460" s="1895"/>
      <c r="G460" s="1895"/>
      <c r="H460" s="1895"/>
      <c r="I460" s="1895"/>
      <c r="J460" s="1895"/>
      <c r="K460" s="1895"/>
      <c r="L460" s="1895"/>
      <c r="M460" s="1895"/>
      <c r="N460" s="1895"/>
      <c r="O460" s="1895"/>
      <c r="P460" s="1895"/>
      <c r="Q460" s="1895"/>
      <c r="R460" s="1895"/>
      <c r="S460" s="1895"/>
      <c r="T460" s="1895"/>
      <c r="U460" s="1895"/>
      <c r="V460" s="1895"/>
      <c r="W460" s="1895"/>
      <c r="X460" s="1895"/>
      <c r="Y460" s="1895"/>
      <c r="Z460" s="1895"/>
      <c r="AA460" s="1895"/>
      <c r="AB460" s="1895"/>
      <c r="AC460" s="1895"/>
      <c r="AD460" s="1895"/>
      <c r="AE460" s="1895"/>
      <c r="AF460" s="1895"/>
      <c r="AG460" s="1895"/>
      <c r="AH460" s="1895"/>
    </row>
    <row r="461" spans="1:34" ht="15.75" customHeight="1">
      <c r="A461" s="1895"/>
      <c r="B461" s="1895"/>
      <c r="C461" s="1895"/>
      <c r="D461" s="1895"/>
      <c r="E461" s="1895"/>
      <c r="F461" s="1895"/>
      <c r="G461" s="1895"/>
      <c r="H461" s="1895"/>
      <c r="I461" s="1895"/>
      <c r="J461" s="1895"/>
      <c r="K461" s="1895"/>
      <c r="L461" s="1895"/>
      <c r="M461" s="1895"/>
      <c r="N461" s="1895"/>
      <c r="O461" s="1895"/>
      <c r="P461" s="1895"/>
      <c r="Q461" s="1895"/>
      <c r="R461" s="1895"/>
      <c r="S461" s="1895"/>
      <c r="T461" s="1895"/>
      <c r="U461" s="1895"/>
      <c r="V461" s="1895"/>
      <c r="W461" s="1895"/>
      <c r="X461" s="1895"/>
      <c r="Y461" s="1895"/>
      <c r="Z461" s="1895"/>
      <c r="AA461" s="1895"/>
      <c r="AB461" s="1895"/>
      <c r="AC461" s="1895"/>
      <c r="AD461" s="1895"/>
      <c r="AE461" s="1895"/>
      <c r="AF461" s="1895"/>
      <c r="AG461" s="1895"/>
      <c r="AH461" s="1895"/>
    </row>
    <row r="462" spans="1:34" ht="15.75" customHeight="1">
      <c r="A462" s="1895"/>
      <c r="B462" s="1895"/>
      <c r="C462" s="1895"/>
      <c r="D462" s="1895"/>
      <c r="E462" s="1895"/>
      <c r="F462" s="1895"/>
      <c r="G462" s="1895"/>
      <c r="H462" s="1895"/>
      <c r="I462" s="1895"/>
      <c r="J462" s="1895"/>
      <c r="K462" s="1895"/>
      <c r="L462" s="1895"/>
      <c r="M462" s="1895"/>
      <c r="N462" s="1895"/>
      <c r="O462" s="1895"/>
      <c r="P462" s="1895"/>
      <c r="Q462" s="1895"/>
      <c r="R462" s="1895"/>
      <c r="S462" s="1895"/>
      <c r="T462" s="1895"/>
      <c r="U462" s="1895"/>
      <c r="V462" s="1895"/>
      <c r="W462" s="1895"/>
      <c r="X462" s="1895"/>
      <c r="Y462" s="1895"/>
      <c r="Z462" s="1895"/>
      <c r="AA462" s="1895"/>
      <c r="AB462" s="1895"/>
      <c r="AC462" s="1895"/>
      <c r="AD462" s="1895"/>
      <c r="AE462" s="1895"/>
      <c r="AF462" s="1895"/>
      <c r="AG462" s="1895"/>
      <c r="AH462" s="1895"/>
    </row>
    <row r="463" spans="1:34" ht="15.75" customHeight="1">
      <c r="A463" s="1895"/>
      <c r="B463" s="1895"/>
      <c r="C463" s="1895"/>
      <c r="D463" s="1895"/>
      <c r="E463" s="1895"/>
      <c r="F463" s="1895"/>
      <c r="G463" s="1895"/>
      <c r="H463" s="1895"/>
      <c r="I463" s="1895"/>
      <c r="J463" s="1895"/>
      <c r="K463" s="1895"/>
      <c r="L463" s="1895"/>
      <c r="M463" s="1895"/>
      <c r="N463" s="1895"/>
      <c r="O463" s="1895"/>
      <c r="P463" s="1895"/>
      <c r="Q463" s="1895"/>
      <c r="R463" s="1895"/>
      <c r="S463" s="1895"/>
      <c r="T463" s="1895"/>
      <c r="U463" s="1895"/>
      <c r="V463" s="1895"/>
      <c r="W463" s="1895"/>
      <c r="X463" s="1895"/>
      <c r="Y463" s="1895"/>
      <c r="Z463" s="1895"/>
      <c r="AA463" s="1895"/>
      <c r="AB463" s="1895"/>
      <c r="AC463" s="1895"/>
      <c r="AD463" s="1895"/>
      <c r="AE463" s="1895"/>
      <c r="AF463" s="1895"/>
      <c r="AG463" s="1895"/>
      <c r="AH463" s="1895"/>
    </row>
    <row r="464" spans="1:34" ht="15.75" customHeight="1">
      <c r="A464" s="1895"/>
      <c r="B464" s="1895"/>
      <c r="C464" s="1895"/>
      <c r="D464" s="1895"/>
      <c r="E464" s="1895"/>
      <c r="F464" s="1895"/>
      <c r="G464" s="1895"/>
      <c r="H464" s="1895"/>
      <c r="I464" s="1895"/>
      <c r="J464" s="1895"/>
      <c r="K464" s="1895"/>
      <c r="L464" s="1895"/>
      <c r="M464" s="1895"/>
      <c r="N464" s="1895"/>
      <c r="O464" s="1895"/>
      <c r="P464" s="1895"/>
      <c r="Q464" s="1895"/>
      <c r="R464" s="1895"/>
      <c r="S464" s="1895"/>
      <c r="T464" s="1895"/>
      <c r="U464" s="1895"/>
      <c r="V464" s="1895"/>
      <c r="W464" s="1895"/>
      <c r="X464" s="1895"/>
      <c r="Y464" s="1895"/>
      <c r="Z464" s="1895"/>
      <c r="AA464" s="1895"/>
      <c r="AB464" s="1895"/>
      <c r="AC464" s="1895"/>
      <c r="AD464" s="1895"/>
      <c r="AE464" s="1895"/>
      <c r="AF464" s="1895"/>
      <c r="AG464" s="1895"/>
      <c r="AH464" s="1895"/>
    </row>
    <row r="465" spans="1:34" ht="15.75" customHeight="1">
      <c r="A465" s="1895"/>
      <c r="B465" s="1895"/>
      <c r="C465" s="1895"/>
      <c r="D465" s="1895"/>
      <c r="E465" s="1895"/>
      <c r="F465" s="1895"/>
      <c r="G465" s="1895"/>
      <c r="H465" s="1895"/>
      <c r="I465" s="1895"/>
      <c r="J465" s="1895"/>
      <c r="K465" s="1895"/>
      <c r="L465" s="1895"/>
      <c r="M465" s="1895"/>
      <c r="N465" s="1895"/>
      <c r="O465" s="1895"/>
      <c r="P465" s="1895"/>
      <c r="Q465" s="1895"/>
      <c r="R465" s="1895"/>
      <c r="S465" s="1895"/>
      <c r="T465" s="1895"/>
      <c r="U465" s="1895"/>
      <c r="V465" s="1895"/>
      <c r="W465" s="1895"/>
      <c r="X465" s="1895"/>
      <c r="Y465" s="1895"/>
      <c r="Z465" s="1895"/>
      <c r="AA465" s="1895"/>
      <c r="AB465" s="1895"/>
      <c r="AC465" s="1895"/>
      <c r="AD465" s="1895"/>
      <c r="AE465" s="1895"/>
      <c r="AF465" s="1895"/>
      <c r="AG465" s="1895"/>
      <c r="AH465" s="1895"/>
    </row>
    <row r="466" spans="1:34" ht="15.75" customHeight="1">
      <c r="A466" s="1895"/>
      <c r="B466" s="1895"/>
      <c r="C466" s="1895"/>
      <c r="D466" s="1895"/>
      <c r="E466" s="1895"/>
      <c r="F466" s="1895"/>
      <c r="G466" s="1895"/>
      <c r="H466" s="1895"/>
      <c r="I466" s="1895"/>
      <c r="J466" s="1895"/>
      <c r="K466" s="1895"/>
      <c r="L466" s="1895"/>
      <c r="M466" s="1895"/>
      <c r="N466" s="1895"/>
      <c r="O466" s="1895"/>
      <c r="P466" s="1895"/>
      <c r="Q466" s="1895"/>
      <c r="R466" s="1895"/>
      <c r="S466" s="1895"/>
      <c r="T466" s="1895"/>
      <c r="U466" s="1895"/>
      <c r="V466" s="1895"/>
      <c r="W466" s="1895"/>
      <c r="X466" s="1895"/>
      <c r="Y466" s="1895"/>
      <c r="Z466" s="1895"/>
      <c r="AA466" s="1895"/>
      <c r="AB466" s="1895"/>
      <c r="AC466" s="1895"/>
      <c r="AD466" s="1895"/>
      <c r="AE466" s="1895"/>
      <c r="AF466" s="1895"/>
      <c r="AG466" s="1895"/>
      <c r="AH466" s="1895"/>
    </row>
    <row r="467" spans="1:34" ht="15.75" customHeight="1">
      <c r="A467" s="1895"/>
      <c r="B467" s="1895"/>
      <c r="C467" s="1895"/>
      <c r="D467" s="1895"/>
      <c r="E467" s="1895"/>
      <c r="F467" s="1895"/>
      <c r="G467" s="1895"/>
      <c r="H467" s="1895"/>
      <c r="I467" s="1895"/>
      <c r="J467" s="1895"/>
      <c r="K467" s="1895"/>
      <c r="L467" s="1895"/>
      <c r="M467" s="1895"/>
      <c r="N467" s="1895"/>
      <c r="O467" s="1895"/>
      <c r="P467" s="1895"/>
      <c r="Q467" s="1895"/>
      <c r="R467" s="1895"/>
      <c r="S467" s="1895"/>
      <c r="T467" s="1895"/>
      <c r="U467" s="1895"/>
      <c r="V467" s="1895"/>
      <c r="W467" s="1895"/>
      <c r="X467" s="1895"/>
      <c r="Y467" s="1895"/>
      <c r="Z467" s="1895"/>
      <c r="AA467" s="1895"/>
      <c r="AB467" s="1895"/>
      <c r="AC467" s="1895"/>
      <c r="AD467" s="1895"/>
      <c r="AE467" s="1895"/>
      <c r="AF467" s="1895"/>
      <c r="AG467" s="1895"/>
      <c r="AH467" s="1895"/>
    </row>
    <row r="468" spans="1:34" ht="15.75" customHeight="1">
      <c r="A468" s="1895"/>
      <c r="B468" s="1895"/>
      <c r="C468" s="1895"/>
      <c r="D468" s="1895"/>
      <c r="E468" s="1895"/>
      <c r="F468" s="1895"/>
      <c r="G468" s="1895"/>
      <c r="H468" s="1895"/>
      <c r="I468" s="1895"/>
      <c r="J468" s="1895"/>
      <c r="K468" s="1895"/>
      <c r="L468" s="1895"/>
      <c r="M468" s="1895"/>
      <c r="N468" s="1895"/>
      <c r="O468" s="1895"/>
      <c r="P468" s="1895"/>
      <c r="Q468" s="1895"/>
      <c r="R468" s="1895"/>
      <c r="S468" s="1895"/>
      <c r="T468" s="1895"/>
      <c r="U468" s="1895"/>
      <c r="V468" s="1895"/>
      <c r="W468" s="1895"/>
      <c r="X468" s="1895"/>
      <c r="Y468" s="1895"/>
      <c r="Z468" s="1895"/>
      <c r="AA468" s="1895"/>
      <c r="AB468" s="1895"/>
      <c r="AC468" s="1895"/>
      <c r="AD468" s="1895"/>
      <c r="AE468" s="1895"/>
      <c r="AF468" s="1895"/>
      <c r="AG468" s="1895"/>
      <c r="AH468" s="1895"/>
    </row>
    <row r="469" spans="1:34" ht="15.75" customHeight="1">
      <c r="A469" s="1895"/>
      <c r="B469" s="1895"/>
      <c r="C469" s="1895"/>
      <c r="D469" s="1895"/>
      <c r="E469" s="1895"/>
      <c r="F469" s="1895"/>
      <c r="G469" s="1895"/>
      <c r="H469" s="1895"/>
      <c r="I469" s="1895"/>
      <c r="J469" s="1895"/>
      <c r="K469" s="1895"/>
      <c r="L469" s="1895"/>
      <c r="M469" s="1895"/>
      <c r="N469" s="1895"/>
      <c r="O469" s="1895"/>
      <c r="P469" s="1895"/>
      <c r="Q469" s="1895"/>
      <c r="R469" s="1895"/>
      <c r="S469" s="1895"/>
      <c r="T469" s="1895"/>
      <c r="U469" s="1895"/>
      <c r="V469" s="1895"/>
      <c r="W469" s="1895"/>
      <c r="X469" s="1895"/>
      <c r="Y469" s="1895"/>
      <c r="Z469" s="1895"/>
      <c r="AA469" s="1895"/>
      <c r="AB469" s="1895"/>
      <c r="AC469" s="1895"/>
      <c r="AD469" s="1895"/>
      <c r="AE469" s="1895"/>
      <c r="AF469" s="1895"/>
      <c r="AG469" s="1895"/>
      <c r="AH469" s="1895"/>
    </row>
    <row r="470" spans="1:34" ht="15.75" customHeight="1">
      <c r="A470" s="1895"/>
      <c r="B470" s="1895"/>
      <c r="C470" s="1895"/>
      <c r="D470" s="1895"/>
      <c r="E470" s="1895"/>
      <c r="F470" s="1895"/>
      <c r="G470" s="1895"/>
      <c r="H470" s="1895"/>
      <c r="I470" s="1895"/>
      <c r="J470" s="1895"/>
      <c r="K470" s="1895"/>
      <c r="L470" s="1895"/>
      <c r="M470" s="1895"/>
      <c r="N470" s="1895"/>
      <c r="O470" s="1895"/>
      <c r="P470" s="1895"/>
      <c r="Q470" s="1895"/>
      <c r="R470" s="1895"/>
      <c r="S470" s="1895"/>
      <c r="T470" s="1895"/>
      <c r="U470" s="1895"/>
      <c r="V470" s="1895"/>
      <c r="W470" s="1895"/>
      <c r="X470" s="1895"/>
      <c r="Y470" s="1895"/>
      <c r="Z470" s="1895"/>
      <c r="AA470" s="1895"/>
      <c r="AB470" s="1895"/>
      <c r="AC470" s="1895"/>
      <c r="AD470" s="1895"/>
      <c r="AE470" s="1895"/>
      <c r="AF470" s="1895"/>
      <c r="AG470" s="1895"/>
      <c r="AH470" s="1895"/>
    </row>
    <row r="471" spans="1:34" ht="15.75" customHeight="1">
      <c r="A471" s="1895"/>
      <c r="B471" s="1895"/>
      <c r="C471" s="1895"/>
      <c r="D471" s="1895"/>
      <c r="E471" s="1895"/>
      <c r="F471" s="1895"/>
      <c r="G471" s="1895"/>
      <c r="H471" s="1895"/>
      <c r="I471" s="1895"/>
      <c r="J471" s="1895"/>
      <c r="K471" s="1895"/>
      <c r="L471" s="1895"/>
      <c r="M471" s="1895"/>
      <c r="N471" s="1895"/>
      <c r="O471" s="1895"/>
      <c r="P471" s="1895"/>
      <c r="Q471" s="1895"/>
      <c r="R471" s="1895"/>
      <c r="S471" s="1895"/>
      <c r="T471" s="1895"/>
      <c r="U471" s="1895"/>
      <c r="V471" s="1895"/>
      <c r="W471" s="1895"/>
      <c r="X471" s="1895"/>
      <c r="Y471" s="1895"/>
      <c r="Z471" s="1895"/>
      <c r="AA471" s="1895"/>
      <c r="AB471" s="1895"/>
      <c r="AC471" s="1895"/>
      <c r="AD471" s="1895"/>
      <c r="AE471" s="1895"/>
      <c r="AF471" s="1895"/>
      <c r="AG471" s="1895"/>
      <c r="AH471" s="1895"/>
    </row>
    <row r="472" spans="1:34" ht="15.75" customHeight="1">
      <c r="A472" s="1895"/>
      <c r="B472" s="1895"/>
      <c r="C472" s="1895"/>
      <c r="D472" s="1895"/>
      <c r="E472" s="1895"/>
      <c r="F472" s="1895"/>
      <c r="G472" s="1895"/>
      <c r="H472" s="1895"/>
      <c r="I472" s="1895"/>
      <c r="J472" s="1895"/>
      <c r="K472" s="1895"/>
      <c r="L472" s="1895"/>
      <c r="M472" s="1895"/>
      <c r="N472" s="1895"/>
      <c r="O472" s="1895"/>
      <c r="P472" s="1895"/>
      <c r="Q472" s="1895"/>
      <c r="R472" s="1895"/>
      <c r="S472" s="1895"/>
      <c r="T472" s="1895"/>
      <c r="U472" s="1895"/>
      <c r="V472" s="1895"/>
      <c r="W472" s="1895"/>
      <c r="X472" s="1895"/>
      <c r="Y472" s="1895"/>
      <c r="Z472" s="1895"/>
      <c r="AA472" s="1895"/>
      <c r="AB472" s="1895"/>
      <c r="AC472" s="1895"/>
      <c r="AD472" s="1895"/>
      <c r="AE472" s="1895"/>
      <c r="AF472" s="1895"/>
      <c r="AG472" s="1895"/>
      <c r="AH472" s="1895"/>
    </row>
    <row r="473" spans="1:34" ht="15.75" customHeight="1">
      <c r="A473" s="1895"/>
      <c r="B473" s="1895"/>
      <c r="C473" s="1895"/>
      <c r="D473" s="1895"/>
      <c r="E473" s="1895"/>
      <c r="F473" s="1895"/>
      <c r="G473" s="1895"/>
      <c r="H473" s="1895"/>
      <c r="I473" s="1895"/>
      <c r="J473" s="1895"/>
      <c r="K473" s="1895"/>
      <c r="L473" s="1895"/>
      <c r="M473" s="1895"/>
      <c r="N473" s="1895"/>
      <c r="O473" s="1895"/>
      <c r="P473" s="1895"/>
      <c r="Q473" s="1895"/>
      <c r="R473" s="1895"/>
      <c r="S473" s="1895"/>
      <c r="T473" s="1895"/>
      <c r="U473" s="1895"/>
      <c r="V473" s="1895"/>
      <c r="W473" s="1895"/>
      <c r="X473" s="1895"/>
      <c r="Y473" s="1895"/>
      <c r="Z473" s="1895"/>
      <c r="AA473" s="1895"/>
      <c r="AB473" s="1895"/>
      <c r="AC473" s="1895"/>
      <c r="AD473" s="1895"/>
      <c r="AE473" s="1895"/>
      <c r="AF473" s="1895"/>
      <c r="AG473" s="1895"/>
      <c r="AH473" s="1895"/>
    </row>
    <row r="474" spans="1:34" ht="15.75" customHeight="1">
      <c r="A474" s="1895"/>
      <c r="B474" s="1895"/>
      <c r="C474" s="1895"/>
      <c r="D474" s="1895"/>
      <c r="E474" s="1895"/>
      <c r="F474" s="1895"/>
      <c r="G474" s="1895"/>
      <c r="H474" s="1895"/>
      <c r="I474" s="1895"/>
      <c r="J474" s="1895"/>
      <c r="K474" s="1895"/>
      <c r="L474" s="1895"/>
      <c r="M474" s="1895"/>
      <c r="N474" s="1895"/>
      <c r="O474" s="1895"/>
      <c r="P474" s="1895"/>
      <c r="Q474" s="1895"/>
      <c r="R474" s="1895"/>
      <c r="S474" s="1895"/>
      <c r="T474" s="1895"/>
      <c r="U474" s="1895"/>
      <c r="V474" s="1895"/>
      <c r="W474" s="1895"/>
      <c r="X474" s="1895"/>
      <c r="Y474" s="1895"/>
      <c r="Z474" s="1895"/>
      <c r="AA474" s="1895"/>
      <c r="AB474" s="1895"/>
      <c r="AC474" s="1895"/>
      <c r="AD474" s="1895"/>
      <c r="AE474" s="1895"/>
      <c r="AF474" s="1895"/>
      <c r="AG474" s="1895"/>
      <c r="AH474" s="1895"/>
    </row>
    <row r="475" spans="1:34" ht="15.75" customHeight="1">
      <c r="A475" s="1895"/>
      <c r="B475" s="1895"/>
      <c r="C475" s="1895"/>
      <c r="D475" s="1895"/>
      <c r="E475" s="1895"/>
      <c r="F475" s="1895"/>
      <c r="G475" s="1895"/>
      <c r="H475" s="1895"/>
      <c r="I475" s="1895"/>
      <c r="J475" s="1895"/>
      <c r="K475" s="1895"/>
      <c r="L475" s="1895"/>
      <c r="M475" s="1895"/>
      <c r="N475" s="1895"/>
      <c r="O475" s="1895"/>
      <c r="P475" s="1895"/>
      <c r="Q475" s="1895"/>
      <c r="R475" s="1895"/>
      <c r="S475" s="1895"/>
      <c r="T475" s="1895"/>
      <c r="U475" s="1895"/>
      <c r="V475" s="1895"/>
      <c r="W475" s="1895"/>
      <c r="X475" s="1895"/>
      <c r="Y475" s="1895"/>
      <c r="Z475" s="1895"/>
      <c r="AA475" s="1895"/>
      <c r="AB475" s="1895"/>
      <c r="AC475" s="1895"/>
      <c r="AD475" s="1895"/>
      <c r="AE475" s="1895"/>
      <c r="AF475" s="1895"/>
      <c r="AG475" s="1895"/>
      <c r="AH475" s="1895"/>
    </row>
    <row r="476" spans="1:34" ht="15.75" customHeight="1">
      <c r="A476" s="1895"/>
      <c r="B476" s="1895"/>
      <c r="C476" s="1895"/>
      <c r="D476" s="1895"/>
      <c r="E476" s="1895"/>
      <c r="F476" s="1895"/>
      <c r="G476" s="1895"/>
      <c r="H476" s="1895"/>
      <c r="I476" s="1895"/>
      <c r="J476" s="1895"/>
      <c r="K476" s="1895"/>
      <c r="L476" s="1895"/>
      <c r="M476" s="1895"/>
      <c r="N476" s="1895"/>
      <c r="O476" s="1895"/>
      <c r="P476" s="1895"/>
      <c r="Q476" s="1895"/>
      <c r="R476" s="1895"/>
      <c r="S476" s="1895"/>
      <c r="T476" s="1895"/>
      <c r="U476" s="1895"/>
      <c r="V476" s="1895"/>
      <c r="W476" s="1895"/>
      <c r="X476" s="1895"/>
      <c r="Y476" s="1895"/>
      <c r="Z476" s="1895"/>
      <c r="AA476" s="1895"/>
      <c r="AB476" s="1895"/>
      <c r="AC476" s="1895"/>
      <c r="AD476" s="1895"/>
      <c r="AE476" s="1895"/>
      <c r="AF476" s="1895"/>
      <c r="AG476" s="1895"/>
      <c r="AH476" s="1895"/>
    </row>
    <row r="477" spans="1:34" ht="15.75" customHeight="1">
      <c r="A477" s="1895"/>
      <c r="B477" s="1895"/>
      <c r="C477" s="1895"/>
      <c r="D477" s="1895"/>
      <c r="E477" s="1895"/>
      <c r="F477" s="1895"/>
      <c r="G477" s="1895"/>
      <c r="H477" s="1895"/>
      <c r="I477" s="1895"/>
      <c r="J477" s="1895"/>
      <c r="K477" s="1895"/>
      <c r="L477" s="1895"/>
      <c r="M477" s="1895"/>
      <c r="N477" s="1895"/>
      <c r="O477" s="1895"/>
      <c r="P477" s="1895"/>
      <c r="Q477" s="1895"/>
      <c r="R477" s="1895"/>
      <c r="S477" s="1895"/>
      <c r="T477" s="1895"/>
      <c r="U477" s="1895"/>
      <c r="V477" s="1895"/>
      <c r="W477" s="1895"/>
      <c r="X477" s="1895"/>
      <c r="Y477" s="1895"/>
      <c r="Z477" s="1895"/>
      <c r="AA477" s="1895"/>
      <c r="AB477" s="1895"/>
      <c r="AC477" s="1895"/>
      <c r="AD477" s="1895"/>
      <c r="AE477" s="1895"/>
      <c r="AF477" s="1895"/>
      <c r="AG477" s="1895"/>
      <c r="AH477" s="1895"/>
    </row>
    <row r="478" spans="1:34" ht="15.75" customHeight="1">
      <c r="A478" s="1895"/>
      <c r="B478" s="1895"/>
      <c r="C478" s="1895"/>
      <c r="D478" s="1895"/>
      <c r="E478" s="1895"/>
      <c r="F478" s="1895"/>
      <c r="G478" s="1895"/>
      <c r="H478" s="1895"/>
      <c r="I478" s="1895"/>
      <c r="J478" s="1895"/>
      <c r="K478" s="1895"/>
      <c r="L478" s="1895"/>
      <c r="M478" s="1895"/>
      <c r="N478" s="1895"/>
      <c r="O478" s="1895"/>
      <c r="P478" s="1895"/>
      <c r="Q478" s="1895"/>
      <c r="R478" s="1895"/>
      <c r="S478" s="1895"/>
      <c r="T478" s="1895"/>
      <c r="U478" s="1895"/>
      <c r="V478" s="1895"/>
      <c r="W478" s="1895"/>
      <c r="X478" s="1895"/>
      <c r="Y478" s="1895"/>
      <c r="Z478" s="1895"/>
      <c r="AA478" s="1895"/>
      <c r="AB478" s="1895"/>
      <c r="AC478" s="1895"/>
      <c r="AD478" s="1895"/>
      <c r="AE478" s="1895"/>
      <c r="AF478" s="1895"/>
      <c r="AG478" s="1895"/>
      <c r="AH478" s="1895"/>
    </row>
    <row r="479" spans="1:34" ht="15.75" customHeight="1">
      <c r="A479" s="1895"/>
      <c r="B479" s="1895"/>
      <c r="C479" s="1895"/>
      <c r="D479" s="1895"/>
      <c r="E479" s="1895"/>
      <c r="F479" s="1895"/>
      <c r="G479" s="1895"/>
      <c r="H479" s="1895"/>
      <c r="I479" s="1895"/>
      <c r="J479" s="1895"/>
      <c r="K479" s="1895"/>
      <c r="L479" s="1895"/>
      <c r="M479" s="1895"/>
      <c r="N479" s="1895"/>
      <c r="O479" s="1895"/>
      <c r="P479" s="1895"/>
      <c r="Q479" s="1895"/>
      <c r="R479" s="1895"/>
      <c r="S479" s="1895"/>
      <c r="T479" s="1895"/>
      <c r="U479" s="1895"/>
      <c r="V479" s="1895"/>
      <c r="W479" s="1895"/>
      <c r="X479" s="1895"/>
      <c r="Y479" s="1895"/>
      <c r="Z479" s="1895"/>
      <c r="AA479" s="1895"/>
      <c r="AB479" s="1895"/>
      <c r="AC479" s="1895"/>
      <c r="AD479" s="1895"/>
      <c r="AE479" s="1895"/>
      <c r="AF479" s="1895"/>
      <c r="AG479" s="1895"/>
      <c r="AH479" s="1895"/>
    </row>
    <row r="480" spans="1:34" ht="15.75" customHeight="1">
      <c r="A480" s="1895"/>
      <c r="B480" s="1895"/>
      <c r="C480" s="1895"/>
      <c r="D480" s="1895"/>
      <c r="E480" s="1895"/>
      <c r="F480" s="1895"/>
      <c r="G480" s="1895"/>
      <c r="H480" s="1895"/>
      <c r="I480" s="1895"/>
      <c r="J480" s="1895"/>
      <c r="K480" s="1895"/>
      <c r="L480" s="1895"/>
      <c r="M480" s="1895"/>
      <c r="N480" s="1895"/>
      <c r="O480" s="1895"/>
      <c r="P480" s="1895"/>
      <c r="Q480" s="1895"/>
      <c r="R480" s="1895"/>
      <c r="S480" s="1895"/>
      <c r="T480" s="1895"/>
      <c r="U480" s="1895"/>
      <c r="V480" s="1895"/>
      <c r="W480" s="1895"/>
      <c r="X480" s="1895"/>
      <c r="Y480" s="1895"/>
      <c r="Z480" s="1895"/>
      <c r="AA480" s="1895"/>
      <c r="AB480" s="1895"/>
      <c r="AC480" s="1895"/>
      <c r="AD480" s="1895"/>
      <c r="AE480" s="1895"/>
      <c r="AF480" s="1895"/>
      <c r="AG480" s="1895"/>
      <c r="AH480" s="1895"/>
    </row>
    <row r="481" spans="1:34" ht="15.75" customHeight="1">
      <c r="A481" s="1895"/>
      <c r="B481" s="1895"/>
      <c r="C481" s="1895"/>
      <c r="D481" s="1895"/>
      <c r="E481" s="1895"/>
      <c r="F481" s="1895"/>
      <c r="G481" s="1895"/>
      <c r="H481" s="1895"/>
      <c r="I481" s="1895"/>
      <c r="J481" s="1895"/>
      <c r="K481" s="1895"/>
      <c r="L481" s="1895"/>
      <c r="M481" s="1895"/>
      <c r="N481" s="1895"/>
      <c r="O481" s="1895"/>
      <c r="P481" s="1895"/>
      <c r="Q481" s="1895"/>
      <c r="R481" s="1895"/>
      <c r="S481" s="1895"/>
      <c r="T481" s="1895"/>
      <c r="U481" s="1895"/>
      <c r="V481" s="1895"/>
      <c r="W481" s="1895"/>
      <c r="X481" s="1895"/>
      <c r="Y481" s="1895"/>
      <c r="Z481" s="1895"/>
      <c r="AA481" s="1895"/>
      <c r="AB481" s="1895"/>
      <c r="AC481" s="1895"/>
      <c r="AD481" s="1895"/>
      <c r="AE481" s="1895"/>
      <c r="AF481" s="1895"/>
      <c r="AG481" s="1895"/>
      <c r="AH481" s="1895"/>
    </row>
    <row r="482" spans="1:34" ht="15.75" customHeight="1">
      <c r="A482" s="1895"/>
      <c r="B482" s="1895"/>
      <c r="C482" s="1895"/>
      <c r="D482" s="1895"/>
      <c r="E482" s="1895"/>
      <c r="F482" s="1895"/>
      <c r="G482" s="1895"/>
      <c r="H482" s="1895"/>
      <c r="I482" s="1895"/>
      <c r="J482" s="1895"/>
      <c r="K482" s="1895"/>
      <c r="L482" s="1895"/>
      <c r="M482" s="1895"/>
      <c r="N482" s="1895"/>
      <c r="O482" s="1895"/>
      <c r="P482" s="1895"/>
      <c r="Q482" s="1895"/>
      <c r="R482" s="1895"/>
      <c r="S482" s="1895"/>
      <c r="T482" s="1895"/>
      <c r="U482" s="1895"/>
      <c r="V482" s="1895"/>
      <c r="W482" s="1895"/>
      <c r="X482" s="1895"/>
      <c r="Y482" s="1895"/>
      <c r="Z482" s="1895"/>
      <c r="AA482" s="1895"/>
      <c r="AB482" s="1895"/>
      <c r="AC482" s="1895"/>
      <c r="AD482" s="1895"/>
      <c r="AE482" s="1895"/>
      <c r="AF482" s="1895"/>
      <c r="AG482" s="1895"/>
      <c r="AH482" s="1895"/>
    </row>
    <row r="483" spans="1:34" ht="15.75" customHeight="1">
      <c r="A483" s="1895"/>
      <c r="B483" s="1895"/>
      <c r="C483" s="1895"/>
      <c r="D483" s="1895"/>
      <c r="E483" s="1895"/>
      <c r="F483" s="1895"/>
      <c r="G483" s="1895"/>
      <c r="H483" s="1895"/>
      <c r="I483" s="1895"/>
      <c r="J483" s="1895"/>
      <c r="K483" s="1895"/>
      <c r="L483" s="1895"/>
      <c r="M483" s="1895"/>
      <c r="N483" s="1895"/>
      <c r="O483" s="1895"/>
      <c r="P483" s="1895"/>
      <c r="Q483" s="1895"/>
      <c r="R483" s="1895"/>
      <c r="S483" s="1895"/>
      <c r="T483" s="1895"/>
      <c r="U483" s="1895"/>
      <c r="V483" s="1895"/>
      <c r="W483" s="1895"/>
      <c r="X483" s="1895"/>
      <c r="Y483" s="1895"/>
      <c r="Z483" s="1895"/>
      <c r="AA483" s="1895"/>
      <c r="AB483" s="1895"/>
      <c r="AC483" s="1895"/>
      <c r="AD483" s="1895"/>
      <c r="AE483" s="1895"/>
      <c r="AF483" s="1895"/>
      <c r="AG483" s="1895"/>
      <c r="AH483" s="1895"/>
    </row>
    <row r="484" spans="1:34" ht="15.75" customHeight="1">
      <c r="A484" s="1895"/>
      <c r="B484" s="1895"/>
      <c r="C484" s="1895"/>
      <c r="D484" s="1895"/>
      <c r="E484" s="1895"/>
      <c r="F484" s="1895"/>
      <c r="G484" s="1895"/>
      <c r="H484" s="1895"/>
      <c r="I484" s="1895"/>
      <c r="J484" s="1895"/>
      <c r="K484" s="1895"/>
      <c r="L484" s="1895"/>
      <c r="M484" s="1895"/>
      <c r="N484" s="1895"/>
      <c r="O484" s="1895"/>
      <c r="P484" s="1895"/>
      <c r="Q484" s="1895"/>
      <c r="R484" s="1895"/>
      <c r="S484" s="1895"/>
      <c r="T484" s="1895"/>
      <c r="U484" s="1895"/>
      <c r="V484" s="1895"/>
      <c r="W484" s="1895"/>
      <c r="X484" s="1895"/>
      <c r="Y484" s="1895"/>
      <c r="Z484" s="1895"/>
      <c r="AA484" s="1895"/>
      <c r="AB484" s="1895"/>
      <c r="AC484" s="1895"/>
      <c r="AD484" s="1895"/>
      <c r="AE484" s="1895"/>
      <c r="AF484" s="1895"/>
      <c r="AG484" s="1895"/>
      <c r="AH484" s="1895"/>
    </row>
    <row r="485" spans="1:34" ht="15.75" customHeight="1">
      <c r="A485" s="1895"/>
      <c r="B485" s="1895"/>
      <c r="C485" s="1895"/>
      <c r="D485" s="1895"/>
      <c r="E485" s="1895"/>
      <c r="F485" s="1895"/>
      <c r="G485" s="1895"/>
      <c r="H485" s="1895"/>
      <c r="I485" s="1895"/>
      <c r="J485" s="1895"/>
      <c r="K485" s="1895"/>
      <c r="L485" s="1895"/>
      <c r="M485" s="1895"/>
      <c r="N485" s="1895"/>
      <c r="O485" s="1895"/>
      <c r="P485" s="1895"/>
      <c r="Q485" s="1895"/>
      <c r="R485" s="1895"/>
      <c r="S485" s="1895"/>
      <c r="T485" s="1895"/>
      <c r="U485" s="1895"/>
      <c r="V485" s="1895"/>
      <c r="W485" s="1895"/>
      <c r="X485" s="1895"/>
      <c r="Y485" s="1895"/>
      <c r="Z485" s="1895"/>
      <c r="AA485" s="1895"/>
      <c r="AB485" s="1895"/>
      <c r="AC485" s="1895"/>
      <c r="AD485" s="1895"/>
      <c r="AE485" s="1895"/>
      <c r="AF485" s="1895"/>
      <c r="AG485" s="1895"/>
      <c r="AH485" s="1895"/>
    </row>
    <row r="486" spans="1:34" ht="15.75" customHeight="1">
      <c r="A486" s="1895"/>
      <c r="B486" s="1895"/>
      <c r="C486" s="1895"/>
      <c r="D486" s="1895"/>
      <c r="E486" s="1895"/>
      <c r="F486" s="1895"/>
      <c r="G486" s="1895"/>
      <c r="H486" s="1895"/>
      <c r="I486" s="1895"/>
      <c r="J486" s="1895"/>
      <c r="K486" s="1895"/>
      <c r="L486" s="1895"/>
      <c r="M486" s="1895"/>
      <c r="N486" s="1895"/>
      <c r="O486" s="1895"/>
      <c r="P486" s="1895"/>
      <c r="Q486" s="1895"/>
      <c r="R486" s="1895"/>
      <c r="S486" s="1895"/>
      <c r="T486" s="1895"/>
      <c r="U486" s="1895"/>
      <c r="V486" s="1895"/>
      <c r="W486" s="1895"/>
      <c r="X486" s="1895"/>
      <c r="Y486" s="1895"/>
      <c r="Z486" s="1895"/>
      <c r="AA486" s="1895"/>
      <c r="AB486" s="1895"/>
      <c r="AC486" s="1895"/>
      <c r="AD486" s="1895"/>
      <c r="AE486" s="1895"/>
      <c r="AF486" s="1895"/>
      <c r="AG486" s="1895"/>
      <c r="AH486" s="1895"/>
    </row>
    <row r="487" spans="1:34" ht="15.75" customHeight="1">
      <c r="A487" s="1895"/>
      <c r="B487" s="1895"/>
      <c r="C487" s="1895"/>
      <c r="D487" s="1895"/>
      <c r="E487" s="1895"/>
      <c r="F487" s="1895"/>
      <c r="G487" s="1895"/>
      <c r="H487" s="1895"/>
      <c r="I487" s="1895"/>
      <c r="J487" s="1895"/>
      <c r="K487" s="1895"/>
      <c r="L487" s="1895"/>
      <c r="M487" s="1895"/>
      <c r="N487" s="1895"/>
      <c r="O487" s="1895"/>
      <c r="P487" s="1895"/>
      <c r="Q487" s="1895"/>
      <c r="R487" s="1895"/>
      <c r="S487" s="1895"/>
      <c r="T487" s="1895"/>
      <c r="U487" s="1895"/>
      <c r="V487" s="1895"/>
      <c r="W487" s="1895"/>
      <c r="X487" s="1895"/>
      <c r="Y487" s="1895"/>
      <c r="Z487" s="1895"/>
      <c r="AA487" s="1895"/>
      <c r="AB487" s="1895"/>
      <c r="AC487" s="1895"/>
      <c r="AD487" s="1895"/>
      <c r="AE487" s="1895"/>
      <c r="AF487" s="1895"/>
      <c r="AG487" s="1895"/>
      <c r="AH487" s="1895"/>
    </row>
    <row r="488" spans="1:34" ht="15.75" customHeight="1">
      <c r="A488" s="1895"/>
      <c r="B488" s="1895"/>
      <c r="C488" s="1895"/>
      <c r="D488" s="1895"/>
      <c r="E488" s="1895"/>
      <c r="F488" s="1895"/>
      <c r="G488" s="1895"/>
      <c r="H488" s="1895"/>
      <c r="I488" s="1895"/>
      <c r="J488" s="1895"/>
      <c r="K488" s="1895"/>
      <c r="L488" s="1895"/>
      <c r="M488" s="1895"/>
      <c r="N488" s="1895"/>
      <c r="O488" s="1895"/>
      <c r="P488" s="1895"/>
      <c r="Q488" s="1895"/>
      <c r="R488" s="1895"/>
      <c r="S488" s="1895"/>
      <c r="T488" s="1895"/>
      <c r="U488" s="1895"/>
      <c r="V488" s="1895"/>
      <c r="W488" s="1895"/>
      <c r="X488" s="1895"/>
      <c r="Y488" s="1895"/>
      <c r="Z488" s="1895"/>
      <c r="AA488" s="1895"/>
      <c r="AB488" s="1895"/>
      <c r="AC488" s="1895"/>
      <c r="AD488" s="1895"/>
      <c r="AE488" s="1895"/>
      <c r="AF488" s="1895"/>
      <c r="AG488" s="1895"/>
      <c r="AH488" s="1895"/>
    </row>
    <row r="489" spans="1:34" ht="15.75" customHeight="1">
      <c r="A489" s="1895"/>
      <c r="B489" s="1895"/>
      <c r="C489" s="1895"/>
      <c r="D489" s="1895"/>
      <c r="E489" s="1895"/>
      <c r="F489" s="1895"/>
      <c r="G489" s="1895"/>
      <c r="H489" s="1895"/>
      <c r="I489" s="1895"/>
      <c r="J489" s="1895"/>
      <c r="K489" s="1895"/>
      <c r="L489" s="1895"/>
      <c r="M489" s="1895"/>
      <c r="N489" s="1895"/>
      <c r="O489" s="1895"/>
      <c r="P489" s="1895"/>
      <c r="Q489" s="1895"/>
      <c r="R489" s="1895"/>
      <c r="S489" s="1895"/>
      <c r="T489" s="1895"/>
      <c r="U489" s="1895"/>
      <c r="V489" s="1895"/>
      <c r="W489" s="1895"/>
      <c r="X489" s="1895"/>
      <c r="Y489" s="1895"/>
      <c r="Z489" s="1895"/>
      <c r="AA489" s="1895"/>
      <c r="AB489" s="1895"/>
      <c r="AC489" s="1895"/>
      <c r="AD489" s="1895"/>
      <c r="AE489" s="1895"/>
      <c r="AF489" s="1895"/>
      <c r="AG489" s="1895"/>
      <c r="AH489" s="1895"/>
    </row>
    <row r="490" spans="1:34" ht="15.75" customHeight="1">
      <c r="A490" s="1895"/>
      <c r="B490" s="1895"/>
      <c r="C490" s="1895"/>
      <c r="D490" s="1895"/>
      <c r="E490" s="1895"/>
      <c r="F490" s="1895"/>
      <c r="G490" s="1895"/>
      <c r="H490" s="1895"/>
      <c r="I490" s="1895"/>
      <c r="J490" s="1895"/>
      <c r="K490" s="1895"/>
      <c r="L490" s="1895"/>
      <c r="M490" s="1895"/>
      <c r="N490" s="1895"/>
      <c r="O490" s="1895"/>
      <c r="P490" s="1895"/>
      <c r="Q490" s="1895"/>
      <c r="R490" s="1895"/>
      <c r="S490" s="1895"/>
      <c r="T490" s="1895"/>
      <c r="U490" s="1895"/>
      <c r="V490" s="1895"/>
      <c r="W490" s="1895"/>
      <c r="X490" s="1895"/>
      <c r="Y490" s="1895"/>
      <c r="Z490" s="1895"/>
      <c r="AA490" s="1895"/>
      <c r="AB490" s="1895"/>
      <c r="AC490" s="1895"/>
      <c r="AD490" s="1895"/>
      <c r="AE490" s="1895"/>
      <c r="AF490" s="1895"/>
      <c r="AG490" s="1895"/>
      <c r="AH490" s="1895"/>
    </row>
    <row r="491" spans="1:34" ht="15.75" customHeight="1">
      <c r="A491" s="1895"/>
      <c r="B491" s="1895"/>
      <c r="C491" s="1895"/>
      <c r="D491" s="1895"/>
      <c r="E491" s="1895"/>
      <c r="F491" s="1895"/>
      <c r="G491" s="1895"/>
      <c r="H491" s="1895"/>
      <c r="I491" s="1895"/>
      <c r="J491" s="1895"/>
      <c r="K491" s="1895"/>
      <c r="L491" s="1895"/>
      <c r="M491" s="1895"/>
      <c r="N491" s="1895"/>
      <c r="O491" s="1895"/>
      <c r="P491" s="1895"/>
      <c r="Q491" s="1895"/>
      <c r="R491" s="1895"/>
      <c r="S491" s="1895"/>
      <c r="T491" s="1895"/>
      <c r="U491" s="1895"/>
      <c r="V491" s="1895"/>
      <c r="W491" s="1895"/>
      <c r="X491" s="1895"/>
      <c r="Y491" s="1895"/>
      <c r="Z491" s="1895"/>
      <c r="AA491" s="1895"/>
      <c r="AB491" s="1895"/>
      <c r="AC491" s="1895"/>
      <c r="AD491" s="1895"/>
      <c r="AE491" s="1895"/>
      <c r="AF491" s="1895"/>
      <c r="AG491" s="1895"/>
      <c r="AH491" s="1895"/>
    </row>
    <row r="492" spans="1:34" ht="15.75" customHeight="1">
      <c r="A492" s="1895"/>
      <c r="B492" s="1895"/>
      <c r="C492" s="1895"/>
      <c r="D492" s="1895"/>
      <c r="E492" s="1895"/>
      <c r="F492" s="1895"/>
      <c r="G492" s="1895"/>
      <c r="H492" s="1895"/>
      <c r="I492" s="1895"/>
      <c r="J492" s="1895"/>
      <c r="K492" s="1895"/>
      <c r="L492" s="1895"/>
      <c r="M492" s="1895"/>
      <c r="N492" s="1895"/>
      <c r="O492" s="1895"/>
      <c r="P492" s="1895"/>
      <c r="Q492" s="1895"/>
      <c r="R492" s="1895"/>
      <c r="S492" s="1895"/>
      <c r="T492" s="1895"/>
      <c r="U492" s="1895"/>
      <c r="V492" s="1895"/>
      <c r="W492" s="1895"/>
      <c r="X492" s="1895"/>
      <c r="Y492" s="1895"/>
      <c r="Z492" s="1895"/>
      <c r="AA492" s="1895"/>
      <c r="AB492" s="1895"/>
      <c r="AC492" s="1895"/>
      <c r="AD492" s="1895"/>
      <c r="AE492" s="1895"/>
      <c r="AF492" s="1895"/>
      <c r="AG492" s="1895"/>
      <c r="AH492" s="1895"/>
    </row>
    <row r="493" spans="1:34" ht="15.75" customHeight="1">
      <c r="A493" s="1895"/>
      <c r="B493" s="1895"/>
      <c r="C493" s="1895"/>
      <c r="D493" s="1895"/>
      <c r="E493" s="1895"/>
      <c r="F493" s="1895"/>
      <c r="G493" s="1895"/>
      <c r="H493" s="1895"/>
      <c r="I493" s="1895"/>
      <c r="J493" s="1895"/>
      <c r="K493" s="1895"/>
      <c r="L493" s="1895"/>
      <c r="M493" s="1895"/>
      <c r="N493" s="1895"/>
      <c r="O493" s="1895"/>
      <c r="P493" s="1895"/>
      <c r="Q493" s="1895"/>
      <c r="R493" s="1895"/>
      <c r="S493" s="1895"/>
      <c r="T493" s="1895"/>
      <c r="U493" s="1895"/>
      <c r="V493" s="1895"/>
      <c r="W493" s="1895"/>
      <c r="X493" s="1895"/>
      <c r="Y493" s="1895"/>
      <c r="Z493" s="1895"/>
      <c r="AA493" s="1895"/>
      <c r="AB493" s="1895"/>
      <c r="AC493" s="1895"/>
      <c r="AD493" s="1895"/>
      <c r="AE493" s="1895"/>
      <c r="AF493" s="1895"/>
      <c r="AG493" s="1895"/>
      <c r="AH493" s="1895"/>
    </row>
    <row r="494" spans="1:34" ht="15.75" customHeight="1">
      <c r="A494" s="1895"/>
      <c r="B494" s="1895"/>
      <c r="C494" s="1895"/>
      <c r="D494" s="1895"/>
      <c r="E494" s="1895"/>
      <c r="F494" s="1895"/>
      <c r="G494" s="1895"/>
      <c r="H494" s="1895"/>
      <c r="I494" s="1895"/>
      <c r="J494" s="1895"/>
      <c r="K494" s="1895"/>
      <c r="L494" s="1895"/>
      <c r="M494" s="1895"/>
      <c r="N494" s="1895"/>
      <c r="O494" s="1895"/>
      <c r="P494" s="1895"/>
      <c r="Q494" s="1895"/>
      <c r="R494" s="1895"/>
      <c r="S494" s="1895"/>
      <c r="T494" s="1895"/>
      <c r="U494" s="1895"/>
      <c r="V494" s="1895"/>
      <c r="W494" s="1895"/>
      <c r="X494" s="1895"/>
      <c r="Y494" s="1895"/>
      <c r="Z494" s="1895"/>
      <c r="AA494" s="1895"/>
      <c r="AB494" s="1895"/>
      <c r="AC494" s="1895"/>
      <c r="AD494" s="1895"/>
      <c r="AE494" s="1895"/>
      <c r="AF494" s="1895"/>
      <c r="AG494" s="1895"/>
      <c r="AH494" s="1895"/>
    </row>
    <row r="495" spans="1:34" ht="15.75" customHeight="1">
      <c r="A495" s="1895"/>
      <c r="B495" s="1895"/>
      <c r="C495" s="1895"/>
      <c r="D495" s="1895"/>
      <c r="E495" s="1895"/>
      <c r="F495" s="1895"/>
      <c r="G495" s="1895"/>
      <c r="H495" s="1895"/>
      <c r="I495" s="1895"/>
      <c r="J495" s="1895"/>
      <c r="K495" s="1895"/>
      <c r="L495" s="1895"/>
      <c r="M495" s="1895"/>
      <c r="N495" s="1895"/>
      <c r="O495" s="1895"/>
      <c r="P495" s="1895"/>
      <c r="Q495" s="1895"/>
      <c r="R495" s="1895"/>
      <c r="S495" s="1895"/>
      <c r="T495" s="1895"/>
      <c r="U495" s="1895"/>
      <c r="V495" s="1895"/>
      <c r="W495" s="1895"/>
      <c r="X495" s="1895"/>
      <c r="Y495" s="1895"/>
      <c r="Z495" s="1895"/>
      <c r="AA495" s="1895"/>
      <c r="AB495" s="1895"/>
      <c r="AC495" s="1895"/>
      <c r="AD495" s="1895"/>
      <c r="AE495" s="1895"/>
      <c r="AF495" s="1895"/>
      <c r="AG495" s="1895"/>
      <c r="AH495" s="1895"/>
    </row>
    <row r="496" spans="1:34" ht="15.75" customHeight="1">
      <c r="A496" s="1895"/>
      <c r="B496" s="1895"/>
      <c r="C496" s="1895"/>
      <c r="D496" s="1895"/>
      <c r="E496" s="1895"/>
      <c r="F496" s="1895"/>
      <c r="G496" s="1895"/>
      <c r="H496" s="1895"/>
      <c r="I496" s="1895"/>
      <c r="J496" s="1895"/>
      <c r="K496" s="1895"/>
      <c r="L496" s="1895"/>
      <c r="M496" s="1895"/>
      <c r="N496" s="1895"/>
      <c r="O496" s="1895"/>
      <c r="P496" s="1895"/>
      <c r="Q496" s="1895"/>
      <c r="R496" s="1895"/>
      <c r="S496" s="1895"/>
      <c r="T496" s="1895"/>
      <c r="U496" s="1895"/>
      <c r="V496" s="1895"/>
      <c r="W496" s="1895"/>
      <c r="X496" s="1895"/>
      <c r="Y496" s="1895"/>
      <c r="Z496" s="1895"/>
      <c r="AA496" s="1895"/>
      <c r="AB496" s="1895"/>
      <c r="AC496" s="1895"/>
      <c r="AD496" s="1895"/>
      <c r="AE496" s="1895"/>
      <c r="AF496" s="1895"/>
      <c r="AG496" s="1895"/>
      <c r="AH496" s="1895"/>
    </row>
    <row r="497" spans="1:34" ht="15.75" customHeight="1">
      <c r="A497" s="1895"/>
      <c r="B497" s="1895"/>
      <c r="C497" s="1895"/>
      <c r="D497" s="1895"/>
      <c r="E497" s="1895"/>
      <c r="F497" s="1895"/>
      <c r="G497" s="1895"/>
      <c r="H497" s="1895"/>
      <c r="I497" s="1895"/>
      <c r="J497" s="1895"/>
      <c r="K497" s="1895"/>
      <c r="L497" s="1895"/>
      <c r="M497" s="1895"/>
      <c r="N497" s="1895"/>
      <c r="O497" s="1895"/>
      <c r="P497" s="1895"/>
      <c r="Q497" s="1895"/>
      <c r="R497" s="1895"/>
      <c r="S497" s="1895"/>
      <c r="T497" s="1895"/>
      <c r="U497" s="1895"/>
      <c r="V497" s="1895"/>
      <c r="W497" s="1895"/>
      <c r="X497" s="1895"/>
      <c r="Y497" s="1895"/>
      <c r="Z497" s="1895"/>
      <c r="AA497" s="1895"/>
      <c r="AB497" s="1895"/>
      <c r="AC497" s="1895"/>
      <c r="AD497" s="1895"/>
      <c r="AE497" s="1895"/>
      <c r="AF497" s="1895"/>
      <c r="AG497" s="1895"/>
      <c r="AH497" s="1895"/>
    </row>
    <row r="498" spans="1:34" ht="15.75" customHeight="1">
      <c r="A498" s="1895"/>
      <c r="B498" s="1895"/>
      <c r="C498" s="1895"/>
      <c r="D498" s="1895"/>
      <c r="E498" s="1895"/>
      <c r="F498" s="1895"/>
      <c r="G498" s="1895"/>
      <c r="H498" s="1895"/>
      <c r="I498" s="1895"/>
      <c r="J498" s="1895"/>
      <c r="K498" s="1895"/>
      <c r="L498" s="1895"/>
      <c r="M498" s="1895"/>
      <c r="N498" s="1895"/>
      <c r="O498" s="1895"/>
      <c r="P498" s="1895"/>
      <c r="Q498" s="1895"/>
      <c r="R498" s="1895"/>
      <c r="S498" s="1895"/>
      <c r="T498" s="1895"/>
      <c r="U498" s="1895"/>
      <c r="V498" s="1895"/>
      <c r="W498" s="1895"/>
      <c r="X498" s="1895"/>
      <c r="Y498" s="1895"/>
      <c r="Z498" s="1895"/>
      <c r="AA498" s="1895"/>
      <c r="AB498" s="1895"/>
      <c r="AC498" s="1895"/>
      <c r="AD498" s="1895"/>
      <c r="AE498" s="1895"/>
      <c r="AF498" s="1895"/>
      <c r="AG498" s="1895"/>
      <c r="AH498" s="1895"/>
    </row>
    <row r="499" spans="1:34" ht="15.75" customHeight="1">
      <c r="A499" s="1895"/>
      <c r="B499" s="1895"/>
      <c r="C499" s="1895"/>
      <c r="D499" s="1895"/>
      <c r="E499" s="1895"/>
      <c r="F499" s="1895"/>
      <c r="G499" s="1895"/>
      <c r="H499" s="1895"/>
      <c r="I499" s="1895"/>
      <c r="J499" s="1895"/>
      <c r="K499" s="1895"/>
      <c r="L499" s="1895"/>
      <c r="M499" s="1895"/>
      <c r="N499" s="1895"/>
      <c r="O499" s="1895"/>
      <c r="P499" s="1895"/>
      <c r="Q499" s="1895"/>
      <c r="R499" s="1895"/>
      <c r="S499" s="1895"/>
      <c r="T499" s="1895"/>
      <c r="U499" s="1895"/>
      <c r="V499" s="1895"/>
      <c r="W499" s="1895"/>
      <c r="X499" s="1895"/>
      <c r="Y499" s="1895"/>
      <c r="Z499" s="1895"/>
      <c r="AA499" s="1895"/>
      <c r="AB499" s="1895"/>
      <c r="AC499" s="1895"/>
      <c r="AD499" s="1895"/>
      <c r="AE499" s="1895"/>
      <c r="AF499" s="1895"/>
      <c r="AG499" s="1895"/>
      <c r="AH499" s="1895"/>
    </row>
    <row r="500" spans="1:34" ht="15.75" customHeight="1">
      <c r="A500" s="1895"/>
      <c r="B500" s="1895"/>
      <c r="C500" s="1895"/>
      <c r="D500" s="1895"/>
      <c r="E500" s="1895"/>
      <c r="F500" s="1895"/>
      <c r="G500" s="1895"/>
      <c r="H500" s="1895"/>
      <c r="I500" s="1895"/>
      <c r="J500" s="1895"/>
      <c r="K500" s="1895"/>
      <c r="L500" s="1895"/>
      <c r="M500" s="1895"/>
      <c r="N500" s="1895"/>
      <c r="O500" s="1895"/>
      <c r="P500" s="1895"/>
      <c r="Q500" s="1895"/>
      <c r="R500" s="1895"/>
      <c r="S500" s="1895"/>
      <c r="T500" s="1895"/>
      <c r="U500" s="1895"/>
      <c r="V500" s="1895"/>
      <c r="W500" s="1895"/>
      <c r="X500" s="1895"/>
      <c r="Y500" s="1895"/>
      <c r="Z500" s="1895"/>
      <c r="AA500" s="1895"/>
      <c r="AB500" s="1895"/>
      <c r="AC500" s="1895"/>
      <c r="AD500" s="1895"/>
      <c r="AE500" s="1895"/>
      <c r="AF500" s="1895"/>
      <c r="AG500" s="1895"/>
      <c r="AH500" s="1895"/>
    </row>
    <row r="501" spans="1:34" ht="15.75" customHeight="1">
      <c r="A501" s="1895"/>
      <c r="B501" s="1895"/>
      <c r="C501" s="1895"/>
      <c r="D501" s="1895"/>
      <c r="E501" s="1895"/>
      <c r="F501" s="1895"/>
      <c r="G501" s="1895"/>
      <c r="H501" s="1895"/>
      <c r="I501" s="1895"/>
      <c r="J501" s="1895"/>
      <c r="K501" s="1895"/>
      <c r="L501" s="1895"/>
      <c r="M501" s="1895"/>
      <c r="N501" s="1895"/>
      <c r="O501" s="1895"/>
      <c r="P501" s="1895"/>
      <c r="Q501" s="1895"/>
      <c r="R501" s="1895"/>
      <c r="S501" s="1895"/>
      <c r="T501" s="1895"/>
      <c r="U501" s="1895"/>
      <c r="V501" s="1895"/>
      <c r="W501" s="1895"/>
      <c r="X501" s="1895"/>
      <c r="Y501" s="1895"/>
      <c r="Z501" s="1895"/>
      <c r="AA501" s="1895"/>
      <c r="AB501" s="1895"/>
      <c r="AC501" s="1895"/>
      <c r="AD501" s="1895"/>
      <c r="AE501" s="1895"/>
      <c r="AF501" s="1895"/>
      <c r="AG501" s="1895"/>
      <c r="AH501" s="1895"/>
    </row>
    <row r="502" spans="1:34" ht="15.75" customHeight="1">
      <c r="A502" s="1895"/>
      <c r="B502" s="1895"/>
      <c r="C502" s="1895"/>
      <c r="D502" s="1895"/>
      <c r="E502" s="1895"/>
      <c r="F502" s="1895"/>
      <c r="G502" s="1895"/>
      <c r="H502" s="1895"/>
      <c r="I502" s="1895"/>
      <c r="J502" s="1895"/>
      <c r="K502" s="1895"/>
      <c r="L502" s="1895"/>
      <c r="M502" s="1895"/>
      <c r="N502" s="1895"/>
      <c r="O502" s="1895"/>
      <c r="P502" s="1895"/>
      <c r="Q502" s="1895"/>
      <c r="R502" s="1895"/>
      <c r="S502" s="1895"/>
      <c r="T502" s="1895"/>
      <c r="U502" s="1895"/>
      <c r="V502" s="1895"/>
      <c r="W502" s="1895"/>
      <c r="X502" s="1895"/>
      <c r="Y502" s="1895"/>
      <c r="Z502" s="1895"/>
      <c r="AA502" s="1895"/>
      <c r="AB502" s="1895"/>
      <c r="AC502" s="1895"/>
      <c r="AD502" s="1895"/>
      <c r="AE502" s="1895"/>
      <c r="AF502" s="1895"/>
      <c r="AG502" s="1895"/>
      <c r="AH502" s="1895"/>
    </row>
    <row r="503" spans="1:34" ht="15.75" customHeight="1">
      <c r="A503" s="1895"/>
      <c r="B503" s="1895"/>
      <c r="C503" s="1895"/>
      <c r="D503" s="1895"/>
      <c r="E503" s="1895"/>
      <c r="F503" s="1895"/>
      <c r="G503" s="1895"/>
      <c r="H503" s="1895"/>
      <c r="I503" s="1895"/>
      <c r="J503" s="1895"/>
      <c r="K503" s="1895"/>
      <c r="L503" s="1895"/>
      <c r="M503" s="1895"/>
      <c r="N503" s="1895"/>
      <c r="O503" s="1895"/>
      <c r="P503" s="1895"/>
      <c r="Q503" s="1895"/>
      <c r="R503" s="1895"/>
      <c r="S503" s="1895"/>
      <c r="T503" s="1895"/>
      <c r="U503" s="1895"/>
      <c r="V503" s="1895"/>
      <c r="W503" s="1895"/>
      <c r="X503" s="1895"/>
      <c r="Y503" s="1895"/>
      <c r="Z503" s="1895"/>
      <c r="AA503" s="1895"/>
      <c r="AB503" s="1895"/>
      <c r="AC503" s="1895"/>
      <c r="AD503" s="1895"/>
      <c r="AE503" s="1895"/>
      <c r="AF503" s="1895"/>
      <c r="AG503" s="1895"/>
      <c r="AH503" s="1895"/>
    </row>
    <row r="504" spans="1:34" ht="15.75" customHeight="1">
      <c r="A504" s="1895"/>
      <c r="B504" s="1895"/>
      <c r="C504" s="1895"/>
      <c r="D504" s="1895"/>
      <c r="E504" s="1895"/>
      <c r="F504" s="1895"/>
      <c r="G504" s="1895"/>
      <c r="H504" s="1895"/>
      <c r="I504" s="1895"/>
      <c r="J504" s="1895"/>
      <c r="K504" s="1895"/>
      <c r="L504" s="1895"/>
      <c r="M504" s="1895"/>
      <c r="N504" s="1895"/>
      <c r="O504" s="1895"/>
      <c r="P504" s="1895"/>
      <c r="Q504" s="1895"/>
      <c r="R504" s="1895"/>
      <c r="S504" s="1895"/>
      <c r="T504" s="1895"/>
      <c r="U504" s="1895"/>
      <c r="V504" s="1895"/>
      <c r="W504" s="1895"/>
      <c r="X504" s="1895"/>
      <c r="Y504" s="1895"/>
      <c r="Z504" s="1895"/>
      <c r="AA504" s="1895"/>
      <c r="AB504" s="1895"/>
      <c r="AC504" s="1895"/>
      <c r="AD504" s="1895"/>
      <c r="AE504" s="1895"/>
      <c r="AF504" s="1895"/>
      <c r="AG504" s="1895"/>
      <c r="AH504" s="1895"/>
    </row>
    <row r="505" spans="1:34" ht="15.75" customHeight="1">
      <c r="A505" s="1895"/>
      <c r="B505" s="1895"/>
      <c r="C505" s="1895"/>
      <c r="D505" s="1895"/>
      <c r="E505" s="1895"/>
      <c r="F505" s="1895"/>
      <c r="G505" s="1895"/>
      <c r="H505" s="1895"/>
      <c r="I505" s="1895"/>
      <c r="J505" s="1895"/>
      <c r="K505" s="1895"/>
      <c r="L505" s="1895"/>
      <c r="M505" s="1895"/>
      <c r="N505" s="1895"/>
      <c r="O505" s="1895"/>
      <c r="P505" s="1895"/>
      <c r="Q505" s="1895"/>
      <c r="R505" s="1895"/>
      <c r="S505" s="1895"/>
      <c r="T505" s="1895"/>
      <c r="U505" s="1895"/>
      <c r="V505" s="1895"/>
      <c r="W505" s="1895"/>
      <c r="X505" s="1895"/>
      <c r="Y505" s="1895"/>
      <c r="Z505" s="1895"/>
      <c r="AA505" s="1895"/>
      <c r="AB505" s="1895"/>
      <c r="AC505" s="1895"/>
      <c r="AD505" s="1895"/>
      <c r="AE505" s="1895"/>
      <c r="AF505" s="1895"/>
      <c r="AG505" s="1895"/>
      <c r="AH505" s="1895"/>
    </row>
    <row r="506" spans="1:34" ht="15.75" customHeight="1">
      <c r="A506" s="1895"/>
      <c r="B506" s="1895"/>
      <c r="C506" s="1895"/>
      <c r="D506" s="1895"/>
      <c r="E506" s="1895"/>
      <c r="F506" s="1895"/>
      <c r="G506" s="1895"/>
      <c r="H506" s="1895"/>
      <c r="I506" s="1895"/>
      <c r="J506" s="1895"/>
      <c r="K506" s="1895"/>
      <c r="L506" s="1895"/>
      <c r="M506" s="1895"/>
      <c r="N506" s="1895"/>
      <c r="O506" s="1895"/>
      <c r="P506" s="1895"/>
      <c r="Q506" s="1895"/>
      <c r="R506" s="1895"/>
      <c r="S506" s="1895"/>
      <c r="T506" s="1895"/>
      <c r="U506" s="1895"/>
      <c r="V506" s="1895"/>
      <c r="W506" s="1895"/>
      <c r="X506" s="1895"/>
      <c r="Y506" s="1895"/>
      <c r="Z506" s="1895"/>
      <c r="AA506" s="1895"/>
      <c r="AB506" s="1895"/>
      <c r="AC506" s="1895"/>
      <c r="AD506" s="1895"/>
      <c r="AE506" s="1895"/>
      <c r="AF506" s="1895"/>
      <c r="AG506" s="1895"/>
      <c r="AH506" s="1895"/>
    </row>
    <row r="507" spans="1:34" ht="15.75" customHeight="1">
      <c r="A507" s="1895"/>
      <c r="B507" s="1895"/>
      <c r="C507" s="1895"/>
      <c r="D507" s="1895"/>
      <c r="E507" s="1895"/>
      <c r="F507" s="1895"/>
      <c r="G507" s="1895"/>
      <c r="H507" s="1895"/>
      <c r="I507" s="1895"/>
      <c r="J507" s="1895"/>
      <c r="K507" s="1895"/>
      <c r="L507" s="1895"/>
      <c r="M507" s="1895"/>
      <c r="N507" s="1895"/>
      <c r="O507" s="1895"/>
      <c r="P507" s="1895"/>
      <c r="Q507" s="1895"/>
      <c r="R507" s="1895"/>
      <c r="S507" s="1895"/>
      <c r="T507" s="1895"/>
      <c r="U507" s="1895"/>
      <c r="V507" s="1895"/>
      <c r="W507" s="1895"/>
      <c r="X507" s="1895"/>
      <c r="Y507" s="1895"/>
      <c r="Z507" s="1895"/>
      <c r="AA507" s="1895"/>
      <c r="AB507" s="1895"/>
      <c r="AC507" s="1895"/>
      <c r="AD507" s="1895"/>
      <c r="AE507" s="1895"/>
      <c r="AF507" s="1895"/>
      <c r="AG507" s="1895"/>
      <c r="AH507" s="1895"/>
    </row>
    <row r="508" spans="1:34" ht="15.75" customHeight="1">
      <c r="A508" s="1895"/>
      <c r="B508" s="1895"/>
      <c r="C508" s="1895"/>
      <c r="D508" s="1895"/>
      <c r="E508" s="1895"/>
      <c r="F508" s="1895"/>
      <c r="G508" s="1895"/>
      <c r="H508" s="1895"/>
      <c r="I508" s="1895"/>
      <c r="J508" s="1895"/>
      <c r="K508" s="1895"/>
      <c r="L508" s="1895"/>
      <c r="M508" s="1895"/>
      <c r="N508" s="1895"/>
      <c r="O508" s="1895"/>
      <c r="P508" s="1895"/>
      <c r="Q508" s="1895"/>
      <c r="R508" s="1895"/>
      <c r="S508" s="1895"/>
      <c r="T508" s="1895"/>
      <c r="U508" s="1895"/>
      <c r="V508" s="1895"/>
      <c r="W508" s="1895"/>
      <c r="X508" s="1895"/>
      <c r="Y508" s="1895"/>
      <c r="Z508" s="1895"/>
      <c r="AA508" s="1895"/>
      <c r="AB508" s="1895"/>
      <c r="AC508" s="1895"/>
      <c r="AD508" s="1895"/>
      <c r="AE508" s="1895"/>
      <c r="AF508" s="1895"/>
      <c r="AG508" s="1895"/>
      <c r="AH508" s="1895"/>
    </row>
    <row r="509" spans="1:34" ht="15.75" customHeight="1">
      <c r="A509" s="1895"/>
      <c r="B509" s="1895"/>
      <c r="C509" s="1895"/>
      <c r="D509" s="1895"/>
      <c r="E509" s="1895"/>
      <c r="F509" s="1895"/>
      <c r="G509" s="1895"/>
      <c r="H509" s="1895"/>
      <c r="I509" s="1895"/>
      <c r="J509" s="1895"/>
      <c r="K509" s="1895"/>
      <c r="L509" s="1895"/>
      <c r="M509" s="1895"/>
      <c r="N509" s="1895"/>
      <c r="O509" s="1895"/>
      <c r="P509" s="1895"/>
      <c r="Q509" s="1895"/>
      <c r="R509" s="1895"/>
      <c r="S509" s="1895"/>
      <c r="T509" s="1895"/>
      <c r="U509" s="1895"/>
      <c r="V509" s="1895"/>
      <c r="W509" s="1895"/>
      <c r="X509" s="1895"/>
      <c r="Y509" s="1895"/>
      <c r="Z509" s="1895"/>
      <c r="AA509" s="1895"/>
      <c r="AB509" s="1895"/>
      <c r="AC509" s="1895"/>
      <c r="AD509" s="1895"/>
      <c r="AE509" s="1895"/>
      <c r="AF509" s="1895"/>
      <c r="AG509" s="1895"/>
      <c r="AH509" s="1895"/>
    </row>
    <row r="510" spans="1:34" ht="15.75" customHeight="1">
      <c r="A510" s="1895"/>
      <c r="B510" s="1895"/>
      <c r="C510" s="1895"/>
      <c r="D510" s="1895"/>
      <c r="E510" s="1895"/>
      <c r="F510" s="1895"/>
      <c r="G510" s="1895"/>
      <c r="H510" s="1895"/>
      <c r="I510" s="1895"/>
      <c r="J510" s="1895"/>
      <c r="K510" s="1895"/>
      <c r="L510" s="1895"/>
      <c r="M510" s="1895"/>
      <c r="N510" s="1895"/>
      <c r="O510" s="1895"/>
      <c r="P510" s="1895"/>
      <c r="Q510" s="1895"/>
      <c r="R510" s="1895"/>
      <c r="S510" s="1895"/>
      <c r="T510" s="1895"/>
      <c r="U510" s="1895"/>
      <c r="V510" s="1895"/>
      <c r="W510" s="1895"/>
      <c r="X510" s="1895"/>
      <c r="Y510" s="1895"/>
      <c r="Z510" s="1895"/>
      <c r="AA510" s="1895"/>
      <c r="AB510" s="1895"/>
      <c r="AC510" s="1895"/>
      <c r="AD510" s="1895"/>
      <c r="AE510" s="1895"/>
      <c r="AF510" s="1895"/>
      <c r="AG510" s="1895"/>
      <c r="AH510" s="1895"/>
    </row>
    <row r="511" spans="1:34" ht="15.75" customHeight="1">
      <c r="A511" s="1895"/>
      <c r="B511" s="1895"/>
      <c r="C511" s="1895"/>
      <c r="D511" s="1895"/>
      <c r="E511" s="1895"/>
      <c r="F511" s="1895"/>
      <c r="G511" s="1895"/>
      <c r="H511" s="1895"/>
      <c r="I511" s="1895"/>
      <c r="J511" s="1895"/>
      <c r="K511" s="1895"/>
      <c r="L511" s="1895"/>
      <c r="M511" s="1895"/>
      <c r="N511" s="1895"/>
      <c r="O511" s="1895"/>
      <c r="P511" s="1895"/>
      <c r="Q511" s="1895"/>
      <c r="R511" s="1895"/>
      <c r="S511" s="1895"/>
      <c r="T511" s="1895"/>
      <c r="U511" s="1895"/>
      <c r="V511" s="1895"/>
      <c r="W511" s="1895"/>
      <c r="X511" s="1895"/>
      <c r="Y511" s="1895"/>
      <c r="Z511" s="1895"/>
      <c r="AA511" s="1895"/>
      <c r="AB511" s="1895"/>
      <c r="AC511" s="1895"/>
      <c r="AD511" s="1895"/>
      <c r="AE511" s="1895"/>
      <c r="AF511" s="1895"/>
      <c r="AG511" s="1895"/>
      <c r="AH511" s="1895"/>
    </row>
    <row r="512" spans="1:34" ht="15.75" customHeight="1">
      <c r="A512" s="1895"/>
      <c r="B512" s="1895"/>
      <c r="C512" s="1895"/>
      <c r="D512" s="1895"/>
      <c r="E512" s="1895"/>
      <c r="F512" s="1895"/>
      <c r="G512" s="1895"/>
      <c r="H512" s="1895"/>
      <c r="I512" s="1895"/>
      <c r="J512" s="1895"/>
      <c r="K512" s="1895"/>
      <c r="L512" s="1895"/>
      <c r="M512" s="1895"/>
      <c r="N512" s="1895"/>
      <c r="O512" s="1895"/>
      <c r="P512" s="1895"/>
      <c r="Q512" s="1895"/>
      <c r="R512" s="1895"/>
      <c r="S512" s="1895"/>
      <c r="T512" s="1895"/>
      <c r="U512" s="1895"/>
      <c r="V512" s="1895"/>
      <c r="W512" s="1895"/>
      <c r="X512" s="1895"/>
      <c r="Y512" s="1895"/>
      <c r="Z512" s="1895"/>
      <c r="AA512" s="1895"/>
      <c r="AB512" s="1895"/>
      <c r="AC512" s="1895"/>
      <c r="AD512" s="1895"/>
      <c r="AE512" s="1895"/>
      <c r="AF512" s="1895"/>
      <c r="AG512" s="1895"/>
      <c r="AH512" s="1895"/>
    </row>
    <row r="513" spans="1:34" ht="15.75" customHeight="1">
      <c r="A513" s="1895"/>
      <c r="B513" s="1895"/>
      <c r="C513" s="1895"/>
      <c r="D513" s="1895"/>
      <c r="E513" s="1895"/>
      <c r="F513" s="1895"/>
      <c r="G513" s="1895"/>
      <c r="H513" s="1895"/>
      <c r="I513" s="1895"/>
      <c r="J513" s="1895"/>
      <c r="K513" s="1895"/>
      <c r="L513" s="1895"/>
      <c r="M513" s="1895"/>
      <c r="N513" s="1895"/>
      <c r="O513" s="1895"/>
      <c r="P513" s="1895"/>
      <c r="Q513" s="1895"/>
      <c r="R513" s="1895"/>
      <c r="S513" s="1895"/>
      <c r="T513" s="1895"/>
      <c r="U513" s="1895"/>
      <c r="V513" s="1895"/>
      <c r="W513" s="1895"/>
      <c r="X513" s="1895"/>
      <c r="Y513" s="1895"/>
      <c r="Z513" s="1895"/>
      <c r="AA513" s="1895"/>
      <c r="AB513" s="1895"/>
      <c r="AC513" s="1895"/>
      <c r="AD513" s="1895"/>
      <c r="AE513" s="1895"/>
      <c r="AF513" s="1895"/>
      <c r="AG513" s="1895"/>
      <c r="AH513" s="1895"/>
    </row>
    <row r="514" spans="1:34" ht="15.75" customHeight="1">
      <c r="A514" s="1895"/>
      <c r="B514" s="1895"/>
      <c r="C514" s="1895"/>
      <c r="D514" s="1895"/>
      <c r="E514" s="1895"/>
      <c r="F514" s="1895"/>
      <c r="G514" s="1895"/>
      <c r="H514" s="1895"/>
      <c r="I514" s="1895"/>
      <c r="J514" s="1895"/>
      <c r="K514" s="1895"/>
      <c r="L514" s="1895"/>
      <c r="M514" s="1895"/>
      <c r="N514" s="1895"/>
      <c r="O514" s="1895"/>
      <c r="P514" s="1895"/>
      <c r="Q514" s="1895"/>
      <c r="R514" s="1895"/>
      <c r="S514" s="1895"/>
      <c r="T514" s="1895"/>
      <c r="U514" s="1895"/>
      <c r="V514" s="1895"/>
      <c r="W514" s="1895"/>
      <c r="X514" s="1895"/>
      <c r="Y514" s="1895"/>
      <c r="Z514" s="1895"/>
      <c r="AA514" s="1895"/>
      <c r="AB514" s="1895"/>
      <c r="AC514" s="1895"/>
      <c r="AD514" s="1895"/>
      <c r="AE514" s="1895"/>
      <c r="AF514" s="1895"/>
      <c r="AG514" s="1895"/>
      <c r="AH514" s="1895"/>
    </row>
    <row r="515" spans="1:34" ht="15.75" customHeight="1">
      <c r="A515" s="1895"/>
      <c r="B515" s="1895"/>
      <c r="C515" s="1895"/>
      <c r="D515" s="1895"/>
      <c r="E515" s="1895"/>
      <c r="F515" s="1895"/>
      <c r="G515" s="1895"/>
      <c r="H515" s="1895"/>
      <c r="I515" s="1895"/>
      <c r="J515" s="1895"/>
      <c r="K515" s="1895"/>
      <c r="L515" s="1895"/>
      <c r="M515" s="1895"/>
      <c r="N515" s="1895"/>
      <c r="O515" s="1895"/>
      <c r="P515" s="1895"/>
      <c r="Q515" s="1895"/>
      <c r="R515" s="1895"/>
      <c r="S515" s="1895"/>
      <c r="T515" s="1895"/>
      <c r="U515" s="1895"/>
      <c r="V515" s="1895"/>
      <c r="W515" s="1895"/>
      <c r="X515" s="1895"/>
      <c r="Y515" s="1895"/>
      <c r="Z515" s="1895"/>
      <c r="AA515" s="1895"/>
      <c r="AB515" s="1895"/>
      <c r="AC515" s="1895"/>
      <c r="AD515" s="1895"/>
      <c r="AE515" s="1895"/>
      <c r="AF515" s="1895"/>
      <c r="AG515" s="1895"/>
      <c r="AH515" s="1895"/>
    </row>
    <row r="516" spans="1:34" ht="15.75" customHeight="1">
      <c r="A516" s="1895"/>
      <c r="B516" s="1895"/>
      <c r="C516" s="1895"/>
      <c r="D516" s="1895"/>
      <c r="E516" s="1895"/>
      <c r="F516" s="1895"/>
      <c r="G516" s="1895"/>
      <c r="H516" s="1895"/>
      <c r="I516" s="1895"/>
      <c r="J516" s="1895"/>
      <c r="K516" s="1895"/>
      <c r="L516" s="1895"/>
      <c r="M516" s="1895"/>
      <c r="N516" s="1895"/>
      <c r="O516" s="1895"/>
      <c r="P516" s="1895"/>
      <c r="Q516" s="1895"/>
      <c r="R516" s="1895"/>
      <c r="S516" s="1895"/>
      <c r="T516" s="1895"/>
      <c r="U516" s="1895"/>
      <c r="V516" s="1895"/>
      <c r="W516" s="1895"/>
      <c r="X516" s="1895"/>
      <c r="Y516" s="1895"/>
      <c r="Z516" s="1895"/>
      <c r="AA516" s="1895"/>
      <c r="AB516" s="1895"/>
      <c r="AC516" s="1895"/>
      <c r="AD516" s="1895"/>
      <c r="AE516" s="1895"/>
      <c r="AF516" s="1895"/>
      <c r="AG516" s="1895"/>
      <c r="AH516" s="1895"/>
    </row>
    <row r="517" spans="1:34" ht="15.75" customHeight="1">
      <c r="A517" s="1895"/>
      <c r="B517" s="1895"/>
      <c r="C517" s="1895"/>
      <c r="D517" s="1895"/>
      <c r="E517" s="1895"/>
      <c r="F517" s="1895"/>
      <c r="G517" s="1895"/>
      <c r="H517" s="1895"/>
      <c r="I517" s="1895"/>
      <c r="J517" s="1895"/>
      <c r="K517" s="1895"/>
      <c r="L517" s="1895"/>
      <c r="M517" s="1895"/>
      <c r="N517" s="1895"/>
      <c r="O517" s="1895"/>
      <c r="P517" s="1895"/>
      <c r="Q517" s="1895"/>
      <c r="R517" s="1895"/>
      <c r="S517" s="1895"/>
      <c r="T517" s="1895"/>
      <c r="U517" s="1895"/>
      <c r="V517" s="1895"/>
      <c r="W517" s="1895"/>
      <c r="X517" s="1895"/>
      <c r="Y517" s="1895"/>
      <c r="Z517" s="1895"/>
      <c r="AA517" s="1895"/>
      <c r="AB517" s="1895"/>
      <c r="AC517" s="1895"/>
      <c r="AD517" s="1895"/>
      <c r="AE517" s="1895"/>
      <c r="AF517" s="1895"/>
      <c r="AG517" s="1895"/>
      <c r="AH517" s="1895"/>
    </row>
    <row r="518" spans="1:34" ht="15.75" customHeight="1">
      <c r="A518" s="1895"/>
      <c r="B518" s="1895"/>
      <c r="C518" s="1895"/>
      <c r="D518" s="1895"/>
      <c r="E518" s="1895"/>
      <c r="F518" s="1895"/>
      <c r="G518" s="1895"/>
      <c r="H518" s="1895"/>
      <c r="I518" s="1895"/>
      <c r="J518" s="1895"/>
      <c r="K518" s="1895"/>
      <c r="L518" s="1895"/>
      <c r="M518" s="1895"/>
      <c r="N518" s="1895"/>
      <c r="O518" s="1895"/>
      <c r="P518" s="1895"/>
      <c r="Q518" s="1895"/>
      <c r="R518" s="1895"/>
      <c r="S518" s="1895"/>
      <c r="T518" s="1895"/>
      <c r="U518" s="1895"/>
      <c r="V518" s="1895"/>
      <c r="W518" s="1895"/>
      <c r="X518" s="1895"/>
      <c r="Y518" s="1895"/>
      <c r="Z518" s="1895"/>
      <c r="AA518" s="1895"/>
      <c r="AB518" s="1895"/>
      <c r="AC518" s="1895"/>
      <c r="AD518" s="1895"/>
      <c r="AE518" s="1895"/>
      <c r="AF518" s="1895"/>
      <c r="AG518" s="1895"/>
      <c r="AH518" s="1895"/>
    </row>
    <row r="519" spans="1:34" ht="15.75" customHeight="1">
      <c r="A519" s="1895"/>
      <c r="B519" s="1895"/>
      <c r="C519" s="1895"/>
      <c r="D519" s="1895"/>
      <c r="E519" s="1895"/>
      <c r="F519" s="1895"/>
      <c r="G519" s="1895"/>
      <c r="H519" s="1895"/>
      <c r="I519" s="1895"/>
      <c r="J519" s="1895"/>
      <c r="K519" s="1895"/>
      <c r="L519" s="1895"/>
      <c r="M519" s="1895"/>
      <c r="N519" s="1895"/>
      <c r="O519" s="1895"/>
      <c r="P519" s="1895"/>
      <c r="Q519" s="1895"/>
      <c r="R519" s="1895"/>
      <c r="S519" s="1895"/>
      <c r="T519" s="1895"/>
      <c r="U519" s="1895"/>
      <c r="V519" s="1895"/>
      <c r="W519" s="1895"/>
      <c r="X519" s="1895"/>
      <c r="Y519" s="1895"/>
      <c r="Z519" s="1895"/>
      <c r="AA519" s="1895"/>
      <c r="AB519" s="1895"/>
      <c r="AC519" s="1895"/>
      <c r="AD519" s="1895"/>
      <c r="AE519" s="1895"/>
      <c r="AF519" s="1895"/>
      <c r="AG519" s="1895"/>
      <c r="AH519" s="1895"/>
    </row>
    <row r="520" spans="1:34" ht="15.75" customHeight="1">
      <c r="A520" s="1895"/>
      <c r="B520" s="1895"/>
      <c r="C520" s="1895"/>
      <c r="D520" s="1895"/>
      <c r="E520" s="1895"/>
      <c r="F520" s="1895"/>
      <c r="G520" s="1895"/>
      <c r="H520" s="1895"/>
      <c r="I520" s="1895"/>
      <c r="J520" s="1895"/>
      <c r="K520" s="1895"/>
      <c r="L520" s="1895"/>
      <c r="M520" s="1895"/>
      <c r="N520" s="1895"/>
      <c r="O520" s="1895"/>
      <c r="P520" s="1895"/>
      <c r="Q520" s="1895"/>
      <c r="R520" s="1895"/>
      <c r="S520" s="1895"/>
      <c r="T520" s="1895"/>
      <c r="U520" s="1895"/>
      <c r="V520" s="1895"/>
      <c r="W520" s="1895"/>
      <c r="X520" s="1895"/>
      <c r="Y520" s="1895"/>
      <c r="Z520" s="1895"/>
      <c r="AA520" s="1895"/>
      <c r="AB520" s="1895"/>
      <c r="AC520" s="1895"/>
      <c r="AD520" s="1895"/>
      <c r="AE520" s="1895"/>
      <c r="AF520" s="1895"/>
      <c r="AG520" s="1895"/>
      <c r="AH520" s="1895"/>
    </row>
    <row r="521" spans="1:34" ht="15.75" customHeight="1">
      <c r="A521" s="1895"/>
      <c r="B521" s="1895"/>
      <c r="C521" s="1895"/>
      <c r="D521" s="1895"/>
      <c r="E521" s="1895"/>
      <c r="F521" s="1895"/>
      <c r="G521" s="1895"/>
      <c r="H521" s="1895"/>
      <c r="I521" s="1895"/>
      <c r="J521" s="1895"/>
      <c r="K521" s="1895"/>
      <c r="L521" s="1895"/>
      <c r="M521" s="1895"/>
      <c r="N521" s="1895"/>
      <c r="O521" s="1895"/>
      <c r="P521" s="1895"/>
      <c r="Q521" s="1895"/>
      <c r="R521" s="1895"/>
      <c r="S521" s="1895"/>
      <c r="T521" s="1895"/>
      <c r="U521" s="1895"/>
      <c r="V521" s="1895"/>
      <c r="W521" s="1895"/>
      <c r="X521" s="1895"/>
      <c r="Y521" s="1895"/>
      <c r="Z521" s="1895"/>
      <c r="AA521" s="1895"/>
      <c r="AB521" s="1895"/>
      <c r="AC521" s="1895"/>
      <c r="AD521" s="1895"/>
      <c r="AE521" s="1895"/>
      <c r="AF521" s="1895"/>
      <c r="AG521" s="1895"/>
      <c r="AH521" s="1895"/>
    </row>
    <row r="522" spans="1:34" ht="15.75" customHeight="1">
      <c r="A522" s="1895"/>
      <c r="B522" s="1895"/>
      <c r="C522" s="1895"/>
      <c r="D522" s="1895"/>
      <c r="E522" s="1895"/>
      <c r="F522" s="1895"/>
      <c r="G522" s="1895"/>
      <c r="H522" s="1895"/>
      <c r="I522" s="1895"/>
      <c r="J522" s="1895"/>
      <c r="K522" s="1895"/>
      <c r="L522" s="1895"/>
      <c r="M522" s="1895"/>
      <c r="N522" s="1895"/>
      <c r="O522" s="1895"/>
      <c r="P522" s="1895"/>
      <c r="Q522" s="1895"/>
      <c r="R522" s="1895"/>
      <c r="S522" s="1895"/>
      <c r="T522" s="1895"/>
      <c r="U522" s="1895"/>
      <c r="V522" s="1895"/>
      <c r="W522" s="1895"/>
      <c r="X522" s="1895"/>
      <c r="Y522" s="1895"/>
      <c r="Z522" s="1895"/>
      <c r="AA522" s="1895"/>
      <c r="AB522" s="1895"/>
      <c r="AC522" s="1895"/>
      <c r="AD522" s="1895"/>
      <c r="AE522" s="1895"/>
      <c r="AF522" s="1895"/>
      <c r="AG522" s="1895"/>
      <c r="AH522" s="1895"/>
    </row>
    <row r="523" spans="1:34" ht="15.75" customHeight="1">
      <c r="A523" s="1895"/>
      <c r="B523" s="1895"/>
      <c r="C523" s="1895"/>
      <c r="D523" s="1895"/>
      <c r="E523" s="1895"/>
      <c r="F523" s="1895"/>
      <c r="G523" s="1895"/>
      <c r="H523" s="1895"/>
      <c r="I523" s="1895"/>
      <c r="J523" s="1895"/>
      <c r="K523" s="1895"/>
      <c r="L523" s="1895"/>
      <c r="M523" s="1895"/>
      <c r="N523" s="1895"/>
      <c r="O523" s="1895"/>
      <c r="P523" s="1895"/>
      <c r="Q523" s="1895"/>
      <c r="R523" s="1895"/>
      <c r="S523" s="1895"/>
      <c r="T523" s="1895"/>
      <c r="U523" s="1895"/>
      <c r="V523" s="1895"/>
      <c r="W523" s="1895"/>
      <c r="X523" s="1895"/>
      <c r="Y523" s="1895"/>
      <c r="Z523" s="1895"/>
      <c r="AA523" s="1895"/>
      <c r="AB523" s="1895"/>
      <c r="AC523" s="1895"/>
      <c r="AD523" s="1895"/>
      <c r="AE523" s="1895"/>
      <c r="AF523" s="1895"/>
      <c r="AG523" s="1895"/>
      <c r="AH523" s="1895"/>
    </row>
    <row r="524" spans="1:34" ht="15.75" customHeight="1">
      <c r="A524" s="1895"/>
      <c r="B524" s="1895"/>
      <c r="C524" s="1895"/>
      <c r="D524" s="1895"/>
      <c r="E524" s="1895"/>
      <c r="F524" s="1895"/>
      <c r="G524" s="1895"/>
      <c r="H524" s="1895"/>
      <c r="I524" s="1895"/>
      <c r="J524" s="1895"/>
      <c r="K524" s="1895"/>
      <c r="L524" s="1895"/>
      <c r="M524" s="1895"/>
      <c r="N524" s="1895"/>
      <c r="O524" s="1895"/>
      <c r="P524" s="1895"/>
      <c r="Q524" s="1895"/>
      <c r="R524" s="1895"/>
      <c r="S524" s="1895"/>
      <c r="T524" s="1895"/>
      <c r="U524" s="1895"/>
      <c r="V524" s="1895"/>
      <c r="W524" s="1895"/>
      <c r="X524" s="1895"/>
      <c r="Y524" s="1895"/>
      <c r="Z524" s="1895"/>
      <c r="AA524" s="1895"/>
      <c r="AB524" s="1895"/>
      <c r="AC524" s="1895"/>
      <c r="AD524" s="1895"/>
      <c r="AE524" s="1895"/>
      <c r="AF524" s="1895"/>
      <c r="AG524" s="1895"/>
      <c r="AH524" s="1895"/>
    </row>
    <row r="525" spans="1:34" ht="15.75" customHeight="1">
      <c r="A525" s="1895"/>
      <c r="B525" s="1895"/>
      <c r="C525" s="1895"/>
      <c r="D525" s="1895"/>
      <c r="E525" s="1895"/>
      <c r="F525" s="1895"/>
      <c r="G525" s="1895"/>
      <c r="H525" s="1895"/>
      <c r="I525" s="1895"/>
      <c r="J525" s="1895"/>
      <c r="K525" s="1895"/>
      <c r="L525" s="1895"/>
      <c r="M525" s="1895"/>
      <c r="N525" s="1895"/>
      <c r="O525" s="1895"/>
      <c r="P525" s="1895"/>
      <c r="Q525" s="1895"/>
      <c r="R525" s="1895"/>
      <c r="S525" s="1895"/>
      <c r="T525" s="1895"/>
      <c r="U525" s="1895"/>
      <c r="V525" s="1895"/>
      <c r="W525" s="1895"/>
      <c r="X525" s="1895"/>
      <c r="Y525" s="1895"/>
      <c r="Z525" s="1895"/>
      <c r="AA525" s="1895"/>
      <c r="AB525" s="1895"/>
      <c r="AC525" s="1895"/>
      <c r="AD525" s="1895"/>
      <c r="AE525" s="1895"/>
      <c r="AF525" s="1895"/>
      <c r="AG525" s="1895"/>
      <c r="AH525" s="1895"/>
    </row>
    <row r="526" spans="1:34" ht="15.75" customHeight="1">
      <c r="A526" s="1895"/>
      <c r="B526" s="1895"/>
      <c r="C526" s="1895"/>
      <c r="D526" s="1895"/>
      <c r="E526" s="1895"/>
      <c r="F526" s="1895"/>
      <c r="G526" s="1895"/>
      <c r="H526" s="1895"/>
      <c r="I526" s="1895"/>
      <c r="J526" s="1895"/>
      <c r="K526" s="1895"/>
      <c r="L526" s="1895"/>
      <c r="M526" s="1895"/>
      <c r="N526" s="1895"/>
      <c r="O526" s="1895"/>
      <c r="P526" s="1895"/>
      <c r="Q526" s="1895"/>
      <c r="R526" s="1895"/>
      <c r="S526" s="1895"/>
      <c r="T526" s="1895"/>
      <c r="U526" s="1895"/>
      <c r="V526" s="1895"/>
      <c r="W526" s="1895"/>
      <c r="X526" s="1895"/>
      <c r="Y526" s="1895"/>
      <c r="Z526" s="1895"/>
      <c r="AA526" s="1895"/>
      <c r="AB526" s="1895"/>
      <c r="AC526" s="1895"/>
      <c r="AD526" s="1895"/>
      <c r="AE526" s="1895"/>
      <c r="AF526" s="1895"/>
      <c r="AG526" s="1895"/>
      <c r="AH526" s="1895"/>
    </row>
    <row r="527" spans="1:34" ht="15.75" customHeight="1">
      <c r="A527" s="1895"/>
      <c r="B527" s="1895"/>
      <c r="C527" s="1895"/>
      <c r="D527" s="1895"/>
      <c r="E527" s="1895"/>
      <c r="F527" s="1895"/>
      <c r="G527" s="1895"/>
      <c r="H527" s="1895"/>
      <c r="I527" s="1895"/>
      <c r="J527" s="1895"/>
      <c r="K527" s="1895"/>
      <c r="L527" s="1895"/>
      <c r="M527" s="1895"/>
      <c r="N527" s="1895"/>
      <c r="O527" s="1895"/>
      <c r="P527" s="1895"/>
      <c r="Q527" s="1895"/>
      <c r="R527" s="1895"/>
      <c r="S527" s="1895"/>
      <c r="T527" s="1895"/>
      <c r="U527" s="1895"/>
      <c r="V527" s="1895"/>
      <c r="W527" s="1895"/>
      <c r="X527" s="1895"/>
      <c r="Y527" s="1895"/>
      <c r="Z527" s="1895"/>
      <c r="AA527" s="1895"/>
      <c r="AB527" s="1895"/>
      <c r="AC527" s="1895"/>
      <c r="AD527" s="1895"/>
      <c r="AE527" s="1895"/>
      <c r="AF527" s="1895"/>
      <c r="AG527" s="1895"/>
      <c r="AH527" s="1895"/>
    </row>
    <row r="528" spans="1:34" ht="15.75" customHeight="1">
      <c r="A528" s="1895"/>
      <c r="B528" s="1895"/>
      <c r="C528" s="1895"/>
      <c r="D528" s="1895"/>
      <c r="E528" s="1895"/>
      <c r="F528" s="1895"/>
      <c r="G528" s="1895"/>
      <c r="H528" s="1895"/>
      <c r="I528" s="1895"/>
      <c r="J528" s="1895"/>
      <c r="K528" s="1895"/>
      <c r="L528" s="1895"/>
      <c r="M528" s="1895"/>
      <c r="N528" s="1895"/>
      <c r="O528" s="1895"/>
      <c r="P528" s="1895"/>
      <c r="Q528" s="1895"/>
      <c r="R528" s="1895"/>
      <c r="S528" s="1895"/>
      <c r="T528" s="1895"/>
      <c r="U528" s="1895"/>
      <c r="V528" s="1895"/>
      <c r="W528" s="1895"/>
      <c r="X528" s="1895"/>
      <c r="Y528" s="1895"/>
      <c r="Z528" s="1895"/>
      <c r="AA528" s="1895"/>
      <c r="AB528" s="1895"/>
      <c r="AC528" s="1895"/>
      <c r="AD528" s="1895"/>
      <c r="AE528" s="1895"/>
      <c r="AF528" s="1895"/>
      <c r="AG528" s="1895"/>
      <c r="AH528" s="1895"/>
    </row>
    <row r="529" spans="1:34" ht="15.75" customHeight="1">
      <c r="A529" s="1895"/>
      <c r="B529" s="1895"/>
      <c r="C529" s="1895"/>
      <c r="D529" s="1895"/>
      <c r="E529" s="1895"/>
      <c r="F529" s="1895"/>
      <c r="G529" s="1895"/>
      <c r="H529" s="1895"/>
      <c r="I529" s="1895"/>
      <c r="J529" s="1895"/>
      <c r="K529" s="1895"/>
      <c r="L529" s="1895"/>
      <c r="M529" s="1895"/>
      <c r="N529" s="1895"/>
      <c r="O529" s="1895"/>
      <c r="P529" s="1895"/>
      <c r="Q529" s="1895"/>
      <c r="R529" s="1895"/>
      <c r="S529" s="1895"/>
      <c r="T529" s="1895"/>
      <c r="U529" s="1895"/>
      <c r="V529" s="1895"/>
      <c r="W529" s="1895"/>
      <c r="X529" s="1895"/>
      <c r="Y529" s="1895"/>
      <c r="Z529" s="1895"/>
      <c r="AA529" s="1895"/>
      <c r="AB529" s="1895"/>
      <c r="AC529" s="1895"/>
      <c r="AD529" s="1895"/>
      <c r="AE529" s="1895"/>
      <c r="AF529" s="1895"/>
      <c r="AG529" s="1895"/>
      <c r="AH529" s="1895"/>
    </row>
    <row r="530" spans="1:34" ht="15.75" customHeight="1">
      <c r="A530" s="1895"/>
      <c r="B530" s="1895"/>
      <c r="C530" s="1895"/>
      <c r="D530" s="1895"/>
      <c r="E530" s="1895"/>
      <c r="F530" s="1895"/>
      <c r="G530" s="1895"/>
      <c r="H530" s="1895"/>
      <c r="I530" s="1895"/>
      <c r="J530" s="1895"/>
      <c r="K530" s="1895"/>
      <c r="L530" s="1895"/>
      <c r="M530" s="1895"/>
      <c r="N530" s="1895"/>
      <c r="O530" s="1895"/>
      <c r="P530" s="1895"/>
      <c r="Q530" s="1895"/>
      <c r="R530" s="1895"/>
      <c r="S530" s="1895"/>
      <c r="T530" s="1895"/>
      <c r="U530" s="1895"/>
      <c r="V530" s="1895"/>
      <c r="W530" s="1895"/>
      <c r="X530" s="1895"/>
      <c r="Y530" s="1895"/>
      <c r="Z530" s="1895"/>
      <c r="AA530" s="1895"/>
      <c r="AB530" s="1895"/>
      <c r="AC530" s="1895"/>
      <c r="AD530" s="1895"/>
      <c r="AE530" s="1895"/>
      <c r="AF530" s="1895"/>
      <c r="AG530" s="1895"/>
      <c r="AH530" s="1895"/>
    </row>
    <row r="531" spans="1:34" ht="15.75" customHeight="1">
      <c r="A531" s="1895"/>
      <c r="B531" s="1895"/>
      <c r="C531" s="1895"/>
      <c r="D531" s="1895"/>
      <c r="E531" s="1895"/>
      <c r="F531" s="1895"/>
      <c r="G531" s="1895"/>
      <c r="H531" s="1895"/>
      <c r="I531" s="1895"/>
      <c r="J531" s="1895"/>
      <c r="K531" s="1895"/>
      <c r="L531" s="1895"/>
      <c r="M531" s="1895"/>
      <c r="N531" s="1895"/>
      <c r="O531" s="1895"/>
      <c r="P531" s="1895"/>
      <c r="Q531" s="1895"/>
      <c r="R531" s="1895"/>
      <c r="S531" s="1895"/>
      <c r="T531" s="1895"/>
      <c r="U531" s="1895"/>
      <c r="V531" s="1895"/>
      <c r="W531" s="1895"/>
      <c r="X531" s="1895"/>
      <c r="Y531" s="1895"/>
      <c r="Z531" s="1895"/>
      <c r="AA531" s="1895"/>
      <c r="AB531" s="1895"/>
      <c r="AC531" s="1895"/>
      <c r="AD531" s="1895"/>
      <c r="AE531" s="1895"/>
      <c r="AF531" s="1895"/>
      <c r="AG531" s="1895"/>
      <c r="AH531" s="1895"/>
    </row>
    <row r="532" spans="1:34" ht="15.75" customHeight="1">
      <c r="A532" s="1895"/>
      <c r="B532" s="1895"/>
      <c r="C532" s="1895"/>
      <c r="D532" s="1895"/>
      <c r="E532" s="1895"/>
      <c r="F532" s="1895"/>
      <c r="G532" s="1895"/>
      <c r="H532" s="1895"/>
      <c r="I532" s="1895"/>
      <c r="J532" s="1895"/>
      <c r="K532" s="1895"/>
      <c r="L532" s="1895"/>
      <c r="M532" s="1895"/>
      <c r="N532" s="1895"/>
      <c r="O532" s="1895"/>
      <c r="P532" s="1895"/>
      <c r="Q532" s="1895"/>
      <c r="R532" s="1895"/>
      <c r="S532" s="1895"/>
      <c r="T532" s="1895"/>
      <c r="U532" s="1895"/>
      <c r="V532" s="1895"/>
      <c r="W532" s="1895"/>
      <c r="X532" s="1895"/>
      <c r="Y532" s="1895"/>
      <c r="Z532" s="1895"/>
      <c r="AA532" s="1895"/>
      <c r="AB532" s="1895"/>
      <c r="AC532" s="1895"/>
      <c r="AD532" s="1895"/>
      <c r="AE532" s="1895"/>
      <c r="AF532" s="1895"/>
      <c r="AG532" s="1895"/>
      <c r="AH532" s="1895"/>
    </row>
    <row r="533" spans="1:34" ht="15.75" customHeight="1">
      <c r="A533" s="1895"/>
      <c r="B533" s="1895"/>
      <c r="C533" s="1895"/>
      <c r="D533" s="1895"/>
      <c r="E533" s="1895"/>
      <c r="F533" s="1895"/>
      <c r="G533" s="1895"/>
      <c r="H533" s="1895"/>
      <c r="I533" s="1895"/>
      <c r="J533" s="1895"/>
      <c r="K533" s="1895"/>
      <c r="L533" s="1895"/>
      <c r="M533" s="1895"/>
      <c r="N533" s="1895"/>
      <c r="O533" s="1895"/>
      <c r="P533" s="1895"/>
      <c r="Q533" s="1895"/>
      <c r="R533" s="1895"/>
      <c r="S533" s="1895"/>
      <c r="T533" s="1895"/>
      <c r="U533" s="1895"/>
      <c r="V533" s="1895"/>
      <c r="W533" s="1895"/>
      <c r="X533" s="1895"/>
      <c r="Y533" s="1895"/>
      <c r="Z533" s="1895"/>
      <c r="AA533" s="1895"/>
      <c r="AB533" s="1895"/>
      <c r="AC533" s="1895"/>
      <c r="AD533" s="1895"/>
      <c r="AE533" s="1895"/>
      <c r="AF533" s="1895"/>
      <c r="AG533" s="1895"/>
      <c r="AH533" s="1895"/>
    </row>
    <row r="534" spans="1:34" ht="15.75" customHeight="1">
      <c r="A534" s="1895"/>
      <c r="B534" s="1895"/>
      <c r="C534" s="1895"/>
      <c r="D534" s="1895"/>
      <c r="E534" s="1895"/>
      <c r="F534" s="1895"/>
      <c r="G534" s="1895"/>
      <c r="H534" s="1895"/>
      <c r="I534" s="1895"/>
      <c r="J534" s="1895"/>
      <c r="K534" s="1895"/>
      <c r="L534" s="1895"/>
      <c r="M534" s="1895"/>
      <c r="N534" s="1895"/>
      <c r="O534" s="1895"/>
      <c r="P534" s="1895"/>
      <c r="Q534" s="1895"/>
      <c r="R534" s="1895"/>
      <c r="S534" s="1895"/>
      <c r="T534" s="1895"/>
      <c r="U534" s="1895"/>
      <c r="V534" s="1895"/>
      <c r="W534" s="1895"/>
      <c r="X534" s="1895"/>
      <c r="Y534" s="1895"/>
      <c r="Z534" s="1895"/>
      <c r="AA534" s="1895"/>
      <c r="AB534" s="1895"/>
      <c r="AC534" s="1895"/>
      <c r="AD534" s="1895"/>
      <c r="AE534" s="1895"/>
      <c r="AF534" s="1895"/>
      <c r="AG534" s="1895"/>
      <c r="AH534" s="1895"/>
    </row>
    <row r="535" spans="1:34" ht="15.75" customHeight="1">
      <c r="A535" s="1895"/>
      <c r="B535" s="1895"/>
      <c r="C535" s="1895"/>
      <c r="D535" s="1895"/>
      <c r="E535" s="1895"/>
      <c r="F535" s="1895"/>
      <c r="G535" s="1895"/>
      <c r="H535" s="1895"/>
      <c r="I535" s="1895"/>
      <c r="J535" s="1895"/>
      <c r="K535" s="1895"/>
      <c r="L535" s="1895"/>
      <c r="M535" s="1895"/>
      <c r="N535" s="1895"/>
      <c r="O535" s="1895"/>
      <c r="P535" s="1895"/>
      <c r="Q535" s="1895"/>
      <c r="R535" s="1895"/>
      <c r="S535" s="1895"/>
      <c r="T535" s="1895"/>
      <c r="U535" s="1895"/>
      <c r="V535" s="1895"/>
      <c r="W535" s="1895"/>
      <c r="X535" s="1895"/>
      <c r="Y535" s="1895"/>
      <c r="Z535" s="1895"/>
      <c r="AA535" s="1895"/>
      <c r="AB535" s="1895"/>
      <c r="AC535" s="1895"/>
      <c r="AD535" s="1895"/>
      <c r="AE535" s="1895"/>
      <c r="AF535" s="1895"/>
      <c r="AG535" s="1895"/>
      <c r="AH535" s="1895"/>
    </row>
    <row r="536" spans="1:34" ht="15.75" customHeight="1">
      <c r="A536" s="1895"/>
      <c r="B536" s="1895"/>
      <c r="C536" s="1895"/>
      <c r="D536" s="1895"/>
      <c r="E536" s="1895"/>
      <c r="F536" s="1895"/>
      <c r="G536" s="1895"/>
      <c r="H536" s="1895"/>
      <c r="I536" s="1895"/>
      <c r="J536" s="1895"/>
      <c r="K536" s="1895"/>
      <c r="L536" s="1895"/>
      <c r="M536" s="1895"/>
      <c r="N536" s="1895"/>
      <c r="O536" s="1895"/>
      <c r="P536" s="1895"/>
      <c r="Q536" s="1895"/>
      <c r="R536" s="1895"/>
      <c r="S536" s="1895"/>
      <c r="T536" s="1895"/>
      <c r="U536" s="1895"/>
      <c r="V536" s="1895"/>
      <c r="W536" s="1895"/>
      <c r="X536" s="1895"/>
      <c r="Y536" s="1895"/>
      <c r="Z536" s="1895"/>
      <c r="AA536" s="1895"/>
      <c r="AB536" s="1895"/>
      <c r="AC536" s="1895"/>
      <c r="AD536" s="1895"/>
      <c r="AE536" s="1895"/>
      <c r="AF536" s="1895"/>
      <c r="AG536" s="1895"/>
      <c r="AH536" s="1895"/>
    </row>
    <row r="537" spans="1:34" ht="15.75" customHeight="1">
      <c r="A537" s="1895"/>
      <c r="B537" s="1895"/>
      <c r="C537" s="1895"/>
      <c r="D537" s="1895"/>
      <c r="E537" s="1895"/>
      <c r="F537" s="1895"/>
      <c r="G537" s="1895"/>
      <c r="H537" s="1895"/>
      <c r="I537" s="1895"/>
      <c r="J537" s="1895"/>
      <c r="K537" s="1895"/>
      <c r="L537" s="1895"/>
      <c r="M537" s="1895"/>
      <c r="N537" s="1895"/>
      <c r="O537" s="1895"/>
      <c r="P537" s="1895"/>
      <c r="Q537" s="1895"/>
      <c r="R537" s="1895"/>
      <c r="S537" s="1895"/>
      <c r="T537" s="1895"/>
      <c r="U537" s="1895"/>
      <c r="V537" s="1895"/>
      <c r="W537" s="1895"/>
      <c r="X537" s="1895"/>
      <c r="Y537" s="1895"/>
      <c r="Z537" s="1895"/>
      <c r="AA537" s="1895"/>
      <c r="AB537" s="1895"/>
      <c r="AC537" s="1895"/>
      <c r="AD537" s="1895"/>
      <c r="AE537" s="1895"/>
      <c r="AF537" s="1895"/>
      <c r="AG537" s="1895"/>
      <c r="AH537" s="1895"/>
    </row>
    <row r="538" spans="1:34" ht="15.75" customHeight="1">
      <c r="A538" s="1895"/>
      <c r="B538" s="1895"/>
      <c r="C538" s="1895"/>
      <c r="D538" s="1895"/>
      <c r="E538" s="1895"/>
      <c r="F538" s="1895"/>
      <c r="G538" s="1895"/>
      <c r="H538" s="1895"/>
      <c r="I538" s="1895"/>
      <c r="J538" s="1895"/>
      <c r="K538" s="1895"/>
      <c r="L538" s="1895"/>
      <c r="M538" s="1895"/>
      <c r="N538" s="1895"/>
      <c r="O538" s="1895"/>
      <c r="P538" s="1895"/>
      <c r="Q538" s="1895"/>
      <c r="R538" s="1895"/>
      <c r="S538" s="1895"/>
      <c r="T538" s="1895"/>
      <c r="U538" s="1895"/>
      <c r="V538" s="1895"/>
      <c r="W538" s="1895"/>
      <c r="X538" s="1895"/>
      <c r="Y538" s="1895"/>
      <c r="Z538" s="1895"/>
      <c r="AA538" s="1895"/>
      <c r="AB538" s="1895"/>
      <c r="AC538" s="1895"/>
      <c r="AD538" s="1895"/>
      <c r="AE538" s="1895"/>
      <c r="AF538" s="1895"/>
      <c r="AG538" s="1895"/>
      <c r="AH538" s="1895"/>
    </row>
    <row r="539" spans="1:34" ht="15.75" customHeight="1">
      <c r="A539" s="1895"/>
      <c r="B539" s="1895"/>
      <c r="C539" s="1895"/>
      <c r="D539" s="1895"/>
      <c r="E539" s="1895"/>
      <c r="F539" s="1895"/>
      <c r="G539" s="1895"/>
      <c r="H539" s="1895"/>
      <c r="I539" s="1895"/>
      <c r="J539" s="1895"/>
      <c r="K539" s="1895"/>
      <c r="L539" s="1895"/>
      <c r="M539" s="1895"/>
      <c r="N539" s="1895"/>
      <c r="O539" s="1895"/>
      <c r="P539" s="1895"/>
      <c r="Q539" s="1895"/>
      <c r="R539" s="1895"/>
      <c r="S539" s="1895"/>
      <c r="T539" s="1895"/>
      <c r="U539" s="1895"/>
      <c r="V539" s="1895"/>
      <c r="W539" s="1895"/>
      <c r="X539" s="1895"/>
      <c r="Y539" s="1895"/>
      <c r="Z539" s="1895"/>
      <c r="AA539" s="1895"/>
      <c r="AB539" s="1895"/>
      <c r="AC539" s="1895"/>
      <c r="AD539" s="1895"/>
      <c r="AE539" s="1895"/>
      <c r="AF539" s="1895"/>
      <c r="AG539" s="1895"/>
      <c r="AH539" s="1895"/>
    </row>
    <row r="540" spans="1:34" ht="15.75" customHeight="1">
      <c r="A540" s="1895"/>
      <c r="B540" s="1895"/>
      <c r="C540" s="1895"/>
      <c r="D540" s="1895"/>
      <c r="E540" s="1895"/>
      <c r="F540" s="1895"/>
      <c r="G540" s="1895"/>
      <c r="H540" s="1895"/>
      <c r="I540" s="1895"/>
      <c r="J540" s="1895"/>
      <c r="K540" s="1895"/>
      <c r="L540" s="1895"/>
      <c r="M540" s="1895"/>
      <c r="N540" s="1895"/>
      <c r="O540" s="1895"/>
      <c r="P540" s="1895"/>
      <c r="Q540" s="1895"/>
      <c r="R540" s="1895"/>
      <c r="S540" s="1895"/>
      <c r="T540" s="1895"/>
      <c r="U540" s="1895"/>
      <c r="V540" s="1895"/>
      <c r="W540" s="1895"/>
      <c r="X540" s="1895"/>
      <c r="Y540" s="1895"/>
      <c r="Z540" s="1895"/>
      <c r="AA540" s="1895"/>
      <c r="AB540" s="1895"/>
      <c r="AC540" s="1895"/>
      <c r="AD540" s="1895"/>
      <c r="AE540" s="1895"/>
      <c r="AF540" s="1895"/>
      <c r="AG540" s="1895"/>
      <c r="AH540" s="1895"/>
    </row>
    <row r="541" spans="1:34" ht="15.75" customHeight="1">
      <c r="A541" s="1895"/>
      <c r="B541" s="1895"/>
      <c r="C541" s="1895"/>
      <c r="D541" s="1895"/>
      <c r="E541" s="1895"/>
      <c r="F541" s="1895"/>
      <c r="G541" s="1895"/>
      <c r="H541" s="1895"/>
      <c r="I541" s="1895"/>
      <c r="J541" s="1895"/>
      <c r="K541" s="1895"/>
      <c r="L541" s="1895"/>
      <c r="M541" s="1895"/>
      <c r="N541" s="1895"/>
      <c r="O541" s="1895"/>
      <c r="P541" s="1895"/>
      <c r="Q541" s="1895"/>
      <c r="R541" s="1895"/>
      <c r="S541" s="1895"/>
      <c r="T541" s="1895"/>
      <c r="U541" s="1895"/>
      <c r="V541" s="1895"/>
      <c r="W541" s="1895"/>
      <c r="X541" s="1895"/>
      <c r="Y541" s="1895"/>
      <c r="Z541" s="1895"/>
      <c r="AA541" s="1895"/>
      <c r="AB541" s="1895"/>
      <c r="AC541" s="1895"/>
      <c r="AD541" s="1895"/>
      <c r="AE541" s="1895"/>
      <c r="AF541" s="1895"/>
      <c r="AG541" s="1895"/>
      <c r="AH541" s="1895"/>
    </row>
    <row r="542" spans="1:34" ht="15.75" customHeight="1">
      <c r="A542" s="1895"/>
      <c r="B542" s="1895"/>
      <c r="C542" s="1895"/>
      <c r="D542" s="1895"/>
      <c r="E542" s="1895"/>
      <c r="F542" s="1895"/>
      <c r="G542" s="1895"/>
      <c r="H542" s="1895"/>
      <c r="I542" s="1895"/>
      <c r="J542" s="1895"/>
      <c r="K542" s="1895"/>
      <c r="L542" s="1895"/>
      <c r="M542" s="1895"/>
      <c r="N542" s="1895"/>
      <c r="O542" s="1895"/>
      <c r="P542" s="1895"/>
      <c r="Q542" s="1895"/>
      <c r="R542" s="1895"/>
      <c r="S542" s="1895"/>
      <c r="T542" s="1895"/>
      <c r="U542" s="1895"/>
      <c r="V542" s="1895"/>
      <c r="W542" s="1895"/>
      <c r="X542" s="1895"/>
      <c r="Y542" s="1895"/>
      <c r="Z542" s="1895"/>
      <c r="AA542" s="1895"/>
      <c r="AB542" s="1895"/>
      <c r="AC542" s="1895"/>
      <c r="AD542" s="1895"/>
      <c r="AE542" s="1895"/>
      <c r="AF542" s="1895"/>
      <c r="AG542" s="1895"/>
      <c r="AH542" s="1895"/>
    </row>
    <row r="543" spans="1:34" ht="15.75" customHeight="1">
      <c r="A543" s="1895"/>
      <c r="B543" s="1895"/>
      <c r="C543" s="1895"/>
      <c r="D543" s="1895"/>
      <c r="E543" s="1895"/>
      <c r="F543" s="1895"/>
      <c r="G543" s="1895"/>
      <c r="H543" s="1895"/>
      <c r="I543" s="1895"/>
      <c r="J543" s="1895"/>
      <c r="K543" s="1895"/>
      <c r="L543" s="1895"/>
      <c r="M543" s="1895"/>
      <c r="N543" s="1895"/>
      <c r="O543" s="1895"/>
      <c r="P543" s="1895"/>
      <c r="Q543" s="1895"/>
      <c r="R543" s="1895"/>
      <c r="S543" s="1895"/>
      <c r="T543" s="1895"/>
      <c r="U543" s="1895"/>
      <c r="V543" s="1895"/>
      <c r="W543" s="1895"/>
      <c r="X543" s="1895"/>
      <c r="Y543" s="1895"/>
      <c r="Z543" s="1895"/>
      <c r="AA543" s="1895"/>
      <c r="AB543" s="1895"/>
      <c r="AC543" s="1895"/>
      <c r="AD543" s="1895"/>
      <c r="AE543" s="1895"/>
      <c r="AF543" s="1895"/>
      <c r="AG543" s="1895"/>
      <c r="AH543" s="1895"/>
    </row>
    <row r="544" spans="1:34" ht="15.75" customHeight="1">
      <c r="A544" s="1895"/>
      <c r="B544" s="1895"/>
      <c r="C544" s="1895"/>
      <c r="D544" s="1895"/>
      <c r="E544" s="1895"/>
      <c r="F544" s="1895"/>
      <c r="G544" s="1895"/>
      <c r="H544" s="1895"/>
      <c r="I544" s="1895"/>
      <c r="J544" s="1895"/>
      <c r="K544" s="1895"/>
      <c r="L544" s="1895"/>
      <c r="M544" s="1895"/>
      <c r="N544" s="1895"/>
      <c r="O544" s="1895"/>
      <c r="P544" s="1895"/>
      <c r="Q544" s="1895"/>
      <c r="R544" s="1895"/>
      <c r="S544" s="1895"/>
      <c r="T544" s="1895"/>
      <c r="U544" s="1895"/>
      <c r="V544" s="1895"/>
      <c r="W544" s="1895"/>
      <c r="X544" s="1895"/>
      <c r="Y544" s="1895"/>
      <c r="Z544" s="1895"/>
      <c r="AA544" s="1895"/>
      <c r="AB544" s="1895"/>
      <c r="AC544" s="1895"/>
      <c r="AD544" s="1895"/>
      <c r="AE544" s="1895"/>
      <c r="AF544" s="1895"/>
      <c r="AG544" s="1895"/>
      <c r="AH544" s="1895"/>
    </row>
    <row r="545" spans="1:34" ht="15.75" customHeight="1">
      <c r="A545" s="1895"/>
      <c r="B545" s="1895"/>
      <c r="C545" s="1895"/>
      <c r="D545" s="1895"/>
      <c r="E545" s="1895"/>
      <c r="F545" s="1895"/>
      <c r="G545" s="1895"/>
      <c r="H545" s="1895"/>
      <c r="I545" s="1895"/>
      <c r="J545" s="1895"/>
      <c r="K545" s="1895"/>
      <c r="L545" s="1895"/>
      <c r="M545" s="1895"/>
      <c r="N545" s="1895"/>
      <c r="O545" s="1895"/>
      <c r="P545" s="1895"/>
      <c r="Q545" s="1895"/>
      <c r="R545" s="1895"/>
      <c r="S545" s="1895"/>
      <c r="T545" s="1895"/>
      <c r="U545" s="1895"/>
      <c r="V545" s="1895"/>
      <c r="W545" s="1895"/>
      <c r="X545" s="1895"/>
      <c r="Y545" s="1895"/>
      <c r="Z545" s="1895"/>
      <c r="AA545" s="1895"/>
      <c r="AB545" s="1895"/>
      <c r="AC545" s="1895"/>
      <c r="AD545" s="1895"/>
      <c r="AE545" s="1895"/>
      <c r="AF545" s="1895"/>
      <c r="AG545" s="1895"/>
      <c r="AH545" s="1895"/>
    </row>
    <row r="546" spans="1:34" ht="15.75" customHeight="1">
      <c r="A546" s="1895"/>
      <c r="B546" s="1895"/>
      <c r="C546" s="1895"/>
      <c r="D546" s="1895"/>
      <c r="E546" s="1895"/>
      <c r="F546" s="1895"/>
      <c r="G546" s="1895"/>
      <c r="H546" s="1895"/>
      <c r="I546" s="1895"/>
      <c r="J546" s="1895"/>
      <c r="K546" s="1895"/>
      <c r="L546" s="1895"/>
      <c r="M546" s="1895"/>
      <c r="N546" s="1895"/>
      <c r="O546" s="1895"/>
      <c r="P546" s="1895"/>
      <c r="Q546" s="1895"/>
      <c r="R546" s="1895"/>
      <c r="S546" s="1895"/>
      <c r="T546" s="1895"/>
      <c r="U546" s="1895"/>
      <c r="V546" s="1895"/>
      <c r="W546" s="1895"/>
      <c r="X546" s="1895"/>
      <c r="Y546" s="1895"/>
      <c r="Z546" s="1895"/>
      <c r="AA546" s="1895"/>
      <c r="AB546" s="1895"/>
      <c r="AC546" s="1895"/>
      <c r="AD546" s="1895"/>
      <c r="AE546" s="1895"/>
      <c r="AF546" s="1895"/>
      <c r="AG546" s="1895"/>
      <c r="AH546" s="1895"/>
    </row>
    <row r="547" spans="1:34" ht="15.75" customHeight="1">
      <c r="A547" s="1895"/>
      <c r="B547" s="1895"/>
      <c r="C547" s="1895"/>
      <c r="D547" s="1895"/>
      <c r="E547" s="1895"/>
      <c r="F547" s="1895"/>
      <c r="G547" s="1895"/>
      <c r="H547" s="1895"/>
      <c r="I547" s="1895"/>
      <c r="J547" s="1895"/>
      <c r="K547" s="1895"/>
      <c r="L547" s="1895"/>
      <c r="M547" s="1895"/>
      <c r="N547" s="1895"/>
      <c r="O547" s="1895"/>
      <c r="P547" s="1895"/>
      <c r="Q547" s="1895"/>
      <c r="R547" s="1895"/>
      <c r="S547" s="1895"/>
      <c r="T547" s="1895"/>
      <c r="U547" s="1895"/>
      <c r="V547" s="1895"/>
      <c r="W547" s="1895"/>
      <c r="X547" s="1895"/>
      <c r="Y547" s="1895"/>
      <c r="Z547" s="1895"/>
      <c r="AA547" s="1895"/>
      <c r="AB547" s="1895"/>
      <c r="AC547" s="1895"/>
      <c r="AD547" s="1895"/>
      <c r="AE547" s="1895"/>
      <c r="AF547" s="1895"/>
      <c r="AG547" s="1895"/>
      <c r="AH547" s="1895"/>
    </row>
    <row r="548" spans="1:34" ht="15.75" customHeight="1">
      <c r="A548" s="1895"/>
      <c r="B548" s="1895"/>
      <c r="C548" s="1895"/>
      <c r="D548" s="1895"/>
      <c r="E548" s="1895"/>
      <c r="F548" s="1895"/>
      <c r="G548" s="1895"/>
      <c r="H548" s="1895"/>
      <c r="I548" s="1895"/>
      <c r="J548" s="1895"/>
      <c r="K548" s="1895"/>
      <c r="L548" s="1895"/>
      <c r="M548" s="1895"/>
      <c r="N548" s="1895"/>
      <c r="O548" s="1895"/>
      <c r="P548" s="1895"/>
      <c r="Q548" s="1895"/>
      <c r="R548" s="1895"/>
      <c r="S548" s="1895"/>
      <c r="T548" s="1895"/>
      <c r="U548" s="1895"/>
      <c r="V548" s="1895"/>
      <c r="W548" s="1895"/>
      <c r="X548" s="1895"/>
      <c r="Y548" s="1895"/>
      <c r="Z548" s="1895"/>
      <c r="AA548" s="1895"/>
      <c r="AB548" s="1895"/>
      <c r="AC548" s="1895"/>
      <c r="AD548" s="1895"/>
      <c r="AE548" s="1895"/>
      <c r="AF548" s="1895"/>
      <c r="AG548" s="1895"/>
      <c r="AH548" s="1895"/>
    </row>
    <row r="549" spans="1:34" ht="15.75" customHeight="1">
      <c r="A549" s="1895"/>
      <c r="B549" s="1895"/>
      <c r="C549" s="1895"/>
      <c r="D549" s="1895"/>
      <c r="E549" s="1895"/>
      <c r="F549" s="1895"/>
      <c r="G549" s="1895"/>
      <c r="H549" s="1895"/>
      <c r="I549" s="1895"/>
      <c r="J549" s="1895"/>
      <c r="K549" s="1895"/>
      <c r="L549" s="1895"/>
      <c r="M549" s="1895"/>
      <c r="N549" s="1895"/>
      <c r="O549" s="1895"/>
      <c r="P549" s="1895"/>
      <c r="Q549" s="1895"/>
      <c r="R549" s="1895"/>
      <c r="S549" s="1895"/>
      <c r="T549" s="1895"/>
      <c r="U549" s="1895"/>
      <c r="V549" s="1895"/>
      <c r="W549" s="1895"/>
      <c r="X549" s="1895"/>
      <c r="Y549" s="1895"/>
      <c r="Z549" s="1895"/>
      <c r="AA549" s="1895"/>
      <c r="AB549" s="1895"/>
      <c r="AC549" s="1895"/>
      <c r="AD549" s="1895"/>
      <c r="AE549" s="1895"/>
      <c r="AF549" s="1895"/>
      <c r="AG549" s="1895"/>
      <c r="AH549" s="1895"/>
    </row>
    <row r="550" spans="1:34" ht="15.75" customHeight="1">
      <c r="A550" s="1895"/>
      <c r="B550" s="1895"/>
      <c r="C550" s="1895"/>
      <c r="D550" s="1895"/>
      <c r="E550" s="1895"/>
      <c r="F550" s="1895"/>
      <c r="G550" s="1895"/>
      <c r="H550" s="1895"/>
      <c r="I550" s="1895"/>
      <c r="J550" s="1895"/>
      <c r="K550" s="1895"/>
      <c r="L550" s="1895"/>
      <c r="M550" s="1895"/>
      <c r="N550" s="1895"/>
      <c r="O550" s="1895"/>
      <c r="P550" s="1895"/>
      <c r="Q550" s="1895"/>
      <c r="R550" s="1895"/>
      <c r="S550" s="1895"/>
      <c r="T550" s="1895"/>
      <c r="U550" s="1895"/>
      <c r="V550" s="1895"/>
      <c r="W550" s="1895"/>
      <c r="X550" s="1895"/>
      <c r="Y550" s="1895"/>
      <c r="Z550" s="1895"/>
      <c r="AA550" s="1895"/>
      <c r="AB550" s="1895"/>
      <c r="AC550" s="1895"/>
      <c r="AD550" s="1895"/>
      <c r="AE550" s="1895"/>
      <c r="AF550" s="1895"/>
      <c r="AG550" s="1895"/>
      <c r="AH550" s="1895"/>
    </row>
    <row r="551" spans="1:34" ht="15.75" customHeight="1">
      <c r="A551" s="1895"/>
      <c r="B551" s="1895"/>
      <c r="C551" s="1895"/>
      <c r="D551" s="1895"/>
      <c r="E551" s="1895"/>
      <c r="F551" s="1895"/>
      <c r="G551" s="1895"/>
      <c r="H551" s="1895"/>
      <c r="I551" s="1895"/>
      <c r="J551" s="1895"/>
      <c r="K551" s="1895"/>
      <c r="L551" s="1895"/>
      <c r="M551" s="1895"/>
      <c r="N551" s="1895"/>
      <c r="O551" s="1895"/>
      <c r="P551" s="1895"/>
      <c r="Q551" s="1895"/>
      <c r="R551" s="1895"/>
      <c r="S551" s="1895"/>
      <c r="T551" s="1895"/>
      <c r="U551" s="1895"/>
      <c r="V551" s="1895"/>
      <c r="W551" s="1895"/>
      <c r="X551" s="1895"/>
      <c r="Y551" s="1895"/>
      <c r="Z551" s="1895"/>
      <c r="AA551" s="1895"/>
      <c r="AB551" s="1895"/>
      <c r="AC551" s="1895"/>
      <c r="AD551" s="1895"/>
      <c r="AE551" s="1895"/>
      <c r="AF551" s="1895"/>
      <c r="AG551" s="1895"/>
      <c r="AH551" s="1895"/>
    </row>
    <row r="552" spans="1:34" ht="15.75" customHeight="1">
      <c r="A552" s="1895"/>
      <c r="B552" s="1895"/>
      <c r="C552" s="1895"/>
      <c r="D552" s="1895"/>
      <c r="E552" s="1895"/>
      <c r="F552" s="1895"/>
      <c r="G552" s="1895"/>
      <c r="H552" s="1895"/>
      <c r="I552" s="1895"/>
      <c r="J552" s="1895"/>
      <c r="K552" s="1895"/>
      <c r="L552" s="1895"/>
      <c r="M552" s="1895"/>
      <c r="N552" s="1895"/>
      <c r="O552" s="1895"/>
      <c r="P552" s="1895"/>
      <c r="Q552" s="1895"/>
      <c r="R552" s="1895"/>
      <c r="S552" s="1895"/>
      <c r="T552" s="1895"/>
      <c r="U552" s="1895"/>
      <c r="V552" s="1895"/>
      <c r="W552" s="1895"/>
      <c r="X552" s="1895"/>
      <c r="Y552" s="1895"/>
      <c r="Z552" s="1895"/>
      <c r="AA552" s="1895"/>
      <c r="AB552" s="1895"/>
      <c r="AC552" s="1895"/>
      <c r="AD552" s="1895"/>
      <c r="AE552" s="1895"/>
      <c r="AF552" s="1895"/>
      <c r="AG552" s="1895"/>
      <c r="AH552" s="1895"/>
    </row>
    <row r="553" spans="1:34" ht="15.75" customHeight="1">
      <c r="A553" s="1895"/>
      <c r="B553" s="1895"/>
      <c r="C553" s="1895"/>
      <c r="D553" s="1895"/>
      <c r="E553" s="1895"/>
      <c r="F553" s="1895"/>
      <c r="G553" s="1895"/>
      <c r="H553" s="1895"/>
      <c r="I553" s="1895"/>
      <c r="J553" s="1895"/>
      <c r="K553" s="1895"/>
      <c r="L553" s="1895"/>
      <c r="M553" s="1895"/>
      <c r="N553" s="1895"/>
      <c r="O553" s="1895"/>
      <c r="P553" s="1895"/>
      <c r="Q553" s="1895"/>
      <c r="R553" s="1895"/>
      <c r="S553" s="1895"/>
      <c r="T553" s="1895"/>
      <c r="U553" s="1895"/>
      <c r="V553" s="1895"/>
      <c r="W553" s="1895"/>
      <c r="X553" s="1895"/>
      <c r="Y553" s="1895"/>
      <c r="Z553" s="1895"/>
      <c r="AA553" s="1895"/>
      <c r="AB553" s="1895"/>
      <c r="AC553" s="1895"/>
      <c r="AD553" s="1895"/>
      <c r="AE553" s="1895"/>
      <c r="AF553" s="1895"/>
      <c r="AG553" s="1895"/>
      <c r="AH553" s="1895"/>
    </row>
    <row r="554" spans="1:34" ht="15.75" customHeight="1">
      <c r="A554" s="1895"/>
      <c r="B554" s="1895"/>
      <c r="C554" s="1895"/>
      <c r="D554" s="1895"/>
      <c r="E554" s="1895"/>
      <c r="F554" s="1895"/>
      <c r="G554" s="1895"/>
      <c r="H554" s="1895"/>
      <c r="I554" s="1895"/>
      <c r="J554" s="1895"/>
      <c r="K554" s="1895"/>
      <c r="L554" s="1895"/>
      <c r="M554" s="1895"/>
      <c r="N554" s="1895"/>
      <c r="O554" s="1895"/>
      <c r="P554" s="1895"/>
      <c r="Q554" s="1895"/>
      <c r="R554" s="1895"/>
      <c r="S554" s="1895"/>
      <c r="T554" s="1895"/>
      <c r="U554" s="1895"/>
      <c r="V554" s="1895"/>
      <c r="W554" s="1895"/>
      <c r="X554" s="1895"/>
      <c r="Y554" s="1895"/>
      <c r="Z554" s="1895"/>
      <c r="AA554" s="1895"/>
      <c r="AB554" s="1895"/>
      <c r="AC554" s="1895"/>
      <c r="AD554" s="1895"/>
      <c r="AE554" s="1895"/>
      <c r="AF554" s="1895"/>
      <c r="AG554" s="1895"/>
      <c r="AH554" s="1895"/>
    </row>
    <row r="555" spans="1:34" ht="15.75" customHeight="1">
      <c r="A555" s="1895"/>
      <c r="B555" s="1895"/>
      <c r="C555" s="1895"/>
      <c r="D555" s="1895"/>
      <c r="E555" s="1895"/>
      <c r="F555" s="1895"/>
      <c r="G555" s="1895"/>
      <c r="H555" s="1895"/>
      <c r="I555" s="1895"/>
      <c r="J555" s="1895"/>
      <c r="K555" s="1895"/>
      <c r="L555" s="1895"/>
      <c r="M555" s="1895"/>
      <c r="N555" s="1895"/>
      <c r="O555" s="1895"/>
      <c r="P555" s="1895"/>
      <c r="Q555" s="1895"/>
      <c r="R555" s="1895"/>
      <c r="S555" s="1895"/>
      <c r="T555" s="1895"/>
      <c r="U555" s="1895"/>
      <c r="V555" s="1895"/>
      <c r="W555" s="1895"/>
      <c r="X555" s="1895"/>
      <c r="Y555" s="1895"/>
      <c r="Z555" s="1895"/>
      <c r="AA555" s="1895"/>
      <c r="AB555" s="1895"/>
      <c r="AC555" s="1895"/>
      <c r="AD555" s="1895"/>
      <c r="AE555" s="1895"/>
      <c r="AF555" s="1895"/>
      <c r="AG555" s="1895"/>
      <c r="AH555" s="1895"/>
    </row>
    <row r="556" spans="1:34" ht="15.75" customHeight="1">
      <c r="A556" s="1895"/>
      <c r="B556" s="1895"/>
      <c r="C556" s="1895"/>
      <c r="D556" s="1895"/>
      <c r="E556" s="1895"/>
      <c r="F556" s="1895"/>
      <c r="G556" s="1895"/>
      <c r="H556" s="1895"/>
      <c r="I556" s="1895"/>
      <c r="J556" s="1895"/>
      <c r="K556" s="1895"/>
      <c r="L556" s="1895"/>
      <c r="M556" s="1895"/>
      <c r="N556" s="1895"/>
      <c r="O556" s="1895"/>
      <c r="P556" s="1895"/>
      <c r="Q556" s="1895"/>
      <c r="R556" s="1895"/>
      <c r="S556" s="1895"/>
      <c r="T556" s="1895"/>
      <c r="U556" s="1895"/>
      <c r="V556" s="1895"/>
      <c r="W556" s="1895"/>
      <c r="X556" s="1895"/>
      <c r="Y556" s="1895"/>
      <c r="Z556" s="1895"/>
      <c r="AA556" s="1895"/>
      <c r="AB556" s="1895"/>
      <c r="AC556" s="1895"/>
      <c r="AD556" s="1895"/>
      <c r="AE556" s="1895"/>
      <c r="AF556" s="1895"/>
      <c r="AG556" s="1895"/>
      <c r="AH556" s="1895"/>
    </row>
    <row r="557" spans="1:34" ht="15.75" customHeight="1">
      <c r="A557" s="1895"/>
      <c r="B557" s="1895"/>
      <c r="C557" s="1895"/>
      <c r="D557" s="1895"/>
      <c r="E557" s="1895"/>
      <c r="F557" s="1895"/>
      <c r="G557" s="1895"/>
      <c r="H557" s="1895"/>
      <c r="I557" s="1895"/>
      <c r="J557" s="1895"/>
      <c r="K557" s="1895"/>
      <c r="L557" s="1895"/>
      <c r="M557" s="1895"/>
      <c r="N557" s="1895"/>
      <c r="O557" s="1895"/>
      <c r="P557" s="1895"/>
      <c r="Q557" s="1895"/>
      <c r="R557" s="1895"/>
      <c r="S557" s="1895"/>
      <c r="T557" s="1895"/>
      <c r="U557" s="1895"/>
      <c r="V557" s="1895"/>
      <c r="W557" s="1895"/>
      <c r="X557" s="1895"/>
      <c r="Y557" s="1895"/>
      <c r="Z557" s="1895"/>
      <c r="AA557" s="1895"/>
      <c r="AB557" s="1895"/>
      <c r="AC557" s="1895"/>
      <c r="AD557" s="1895"/>
      <c r="AE557" s="1895"/>
      <c r="AF557" s="1895"/>
      <c r="AG557" s="1895"/>
      <c r="AH557" s="1895"/>
    </row>
    <row r="558" spans="1:34" ht="15.75" customHeight="1">
      <c r="A558" s="1895"/>
      <c r="B558" s="1895"/>
      <c r="C558" s="1895"/>
      <c r="D558" s="1895"/>
      <c r="E558" s="1895"/>
      <c r="F558" s="1895"/>
      <c r="G558" s="1895"/>
      <c r="H558" s="1895"/>
      <c r="I558" s="1895"/>
      <c r="J558" s="1895"/>
      <c r="K558" s="1895"/>
      <c r="L558" s="1895"/>
      <c r="M558" s="1895"/>
      <c r="N558" s="1895"/>
      <c r="O558" s="1895"/>
      <c r="P558" s="1895"/>
      <c r="Q558" s="1895"/>
      <c r="R558" s="1895"/>
      <c r="S558" s="1895"/>
      <c r="T558" s="1895"/>
      <c r="U558" s="1895"/>
      <c r="V558" s="1895"/>
      <c r="W558" s="1895"/>
      <c r="X558" s="1895"/>
      <c r="Y558" s="1895"/>
      <c r="Z558" s="1895"/>
      <c r="AA558" s="1895"/>
      <c r="AB558" s="1895"/>
      <c r="AC558" s="1895"/>
      <c r="AD558" s="1895"/>
      <c r="AE558" s="1895"/>
      <c r="AF558" s="1895"/>
      <c r="AG558" s="1895"/>
      <c r="AH558" s="1895"/>
    </row>
    <row r="559" spans="1:34" ht="15.75" customHeight="1">
      <c r="A559" s="1895"/>
      <c r="B559" s="1895"/>
      <c r="C559" s="1895"/>
      <c r="D559" s="1895"/>
      <c r="E559" s="1895"/>
      <c r="F559" s="1895"/>
      <c r="G559" s="1895"/>
      <c r="H559" s="1895"/>
      <c r="I559" s="1895"/>
      <c r="J559" s="1895"/>
      <c r="K559" s="1895"/>
      <c r="L559" s="1895"/>
      <c r="M559" s="1895"/>
      <c r="N559" s="1895"/>
      <c r="O559" s="1895"/>
      <c r="P559" s="1895"/>
      <c r="Q559" s="1895"/>
      <c r="R559" s="1895"/>
      <c r="S559" s="1895"/>
      <c r="T559" s="1895"/>
      <c r="U559" s="1895"/>
      <c r="V559" s="1895"/>
      <c r="W559" s="1895"/>
      <c r="X559" s="1895"/>
      <c r="Y559" s="1895"/>
      <c r="Z559" s="1895"/>
      <c r="AA559" s="1895"/>
      <c r="AB559" s="1895"/>
      <c r="AC559" s="1895"/>
      <c r="AD559" s="1895"/>
      <c r="AE559" s="1895"/>
      <c r="AF559" s="1895"/>
      <c r="AG559" s="1895"/>
      <c r="AH559" s="1895"/>
    </row>
    <row r="560" spans="1:34" ht="15.75" customHeight="1">
      <c r="A560" s="1895"/>
      <c r="B560" s="1895"/>
      <c r="C560" s="1895"/>
      <c r="D560" s="1895"/>
      <c r="E560" s="1895"/>
      <c r="F560" s="1895"/>
      <c r="G560" s="1895"/>
      <c r="H560" s="1895"/>
      <c r="I560" s="1895"/>
      <c r="J560" s="1895"/>
      <c r="K560" s="1895"/>
      <c r="L560" s="1895"/>
      <c r="M560" s="1895"/>
      <c r="N560" s="1895"/>
      <c r="O560" s="1895"/>
      <c r="P560" s="1895"/>
      <c r="Q560" s="1895"/>
      <c r="R560" s="1895"/>
      <c r="S560" s="1895"/>
      <c r="T560" s="1895"/>
      <c r="U560" s="1895"/>
      <c r="V560" s="1895"/>
      <c r="W560" s="1895"/>
      <c r="X560" s="1895"/>
      <c r="Y560" s="1895"/>
      <c r="Z560" s="1895"/>
      <c r="AA560" s="1895"/>
      <c r="AB560" s="1895"/>
      <c r="AC560" s="1895"/>
      <c r="AD560" s="1895"/>
      <c r="AE560" s="1895"/>
      <c r="AF560" s="1895"/>
      <c r="AG560" s="1895"/>
      <c r="AH560" s="1895"/>
    </row>
    <row r="561" spans="1:34" ht="15.75" customHeight="1">
      <c r="A561" s="1895"/>
      <c r="B561" s="1895"/>
      <c r="C561" s="1895"/>
      <c r="D561" s="1895"/>
      <c r="E561" s="1895"/>
      <c r="F561" s="1895"/>
      <c r="G561" s="1895"/>
      <c r="H561" s="1895"/>
      <c r="I561" s="1895"/>
      <c r="J561" s="1895"/>
      <c r="K561" s="1895"/>
      <c r="L561" s="1895"/>
      <c r="M561" s="1895"/>
      <c r="N561" s="1895"/>
      <c r="O561" s="1895"/>
      <c r="P561" s="1895"/>
      <c r="Q561" s="1895"/>
      <c r="R561" s="1895"/>
      <c r="S561" s="1895"/>
      <c r="T561" s="1895"/>
      <c r="U561" s="1895"/>
      <c r="V561" s="1895"/>
      <c r="W561" s="1895"/>
      <c r="X561" s="1895"/>
      <c r="Y561" s="1895"/>
      <c r="Z561" s="1895"/>
      <c r="AA561" s="1895"/>
      <c r="AB561" s="1895"/>
      <c r="AC561" s="1895"/>
      <c r="AD561" s="1895"/>
      <c r="AE561" s="1895"/>
      <c r="AF561" s="1895"/>
      <c r="AG561" s="1895"/>
      <c r="AH561" s="1895"/>
    </row>
    <row r="562" spans="1:34" ht="15.75" customHeight="1">
      <c r="A562" s="1895"/>
      <c r="B562" s="1895"/>
      <c r="C562" s="1895"/>
      <c r="D562" s="1895"/>
      <c r="E562" s="1895"/>
      <c r="F562" s="1895"/>
      <c r="G562" s="1895"/>
      <c r="H562" s="1895"/>
      <c r="I562" s="1895"/>
      <c r="J562" s="1895"/>
      <c r="K562" s="1895"/>
      <c r="L562" s="1895"/>
      <c r="M562" s="1895"/>
      <c r="N562" s="1895"/>
      <c r="O562" s="1895"/>
      <c r="P562" s="1895"/>
      <c r="Q562" s="1895"/>
      <c r="R562" s="1895"/>
      <c r="S562" s="1895"/>
      <c r="T562" s="1895"/>
      <c r="U562" s="1895"/>
      <c r="V562" s="1895"/>
      <c r="W562" s="1895"/>
      <c r="X562" s="1895"/>
      <c r="Y562" s="1895"/>
      <c r="Z562" s="1895"/>
      <c r="AA562" s="1895"/>
      <c r="AB562" s="1895"/>
      <c r="AC562" s="1895"/>
      <c r="AD562" s="1895"/>
      <c r="AE562" s="1895"/>
      <c r="AF562" s="1895"/>
      <c r="AG562" s="1895"/>
      <c r="AH562" s="1895"/>
    </row>
    <row r="563" spans="1:34" ht="15.75" customHeight="1">
      <c r="A563" s="1895"/>
      <c r="B563" s="1895"/>
      <c r="C563" s="1895"/>
      <c r="D563" s="1895"/>
      <c r="E563" s="1895"/>
      <c r="F563" s="1895"/>
      <c r="G563" s="1895"/>
      <c r="H563" s="1895"/>
      <c r="I563" s="1895"/>
      <c r="J563" s="1895"/>
      <c r="K563" s="1895"/>
      <c r="L563" s="1895"/>
      <c r="M563" s="1895"/>
      <c r="N563" s="1895"/>
      <c r="O563" s="1895"/>
      <c r="P563" s="1895"/>
      <c r="Q563" s="1895"/>
      <c r="R563" s="1895"/>
      <c r="S563" s="1895"/>
      <c r="T563" s="1895"/>
      <c r="U563" s="1895"/>
      <c r="V563" s="1895"/>
      <c r="W563" s="1895"/>
      <c r="X563" s="1895"/>
      <c r="Y563" s="1895"/>
      <c r="Z563" s="1895"/>
      <c r="AA563" s="1895"/>
      <c r="AB563" s="1895"/>
      <c r="AC563" s="1895"/>
      <c r="AD563" s="1895"/>
      <c r="AE563" s="1895"/>
      <c r="AF563" s="1895"/>
      <c r="AG563" s="1895"/>
      <c r="AH563" s="1895"/>
    </row>
    <row r="564" spans="1:34" ht="15.75" customHeight="1">
      <c r="A564" s="1895"/>
      <c r="B564" s="1895"/>
      <c r="C564" s="1895"/>
      <c r="D564" s="1895"/>
      <c r="E564" s="1895"/>
      <c r="F564" s="1895"/>
      <c r="G564" s="1895"/>
      <c r="H564" s="1895"/>
      <c r="I564" s="1895"/>
      <c r="J564" s="1895"/>
      <c r="K564" s="1895"/>
      <c r="L564" s="1895"/>
      <c r="M564" s="1895"/>
      <c r="N564" s="1895"/>
      <c r="O564" s="1895"/>
      <c r="P564" s="1895"/>
      <c r="Q564" s="1895"/>
      <c r="R564" s="1895"/>
      <c r="S564" s="1895"/>
      <c r="T564" s="1895"/>
      <c r="U564" s="1895"/>
      <c r="V564" s="1895"/>
      <c r="W564" s="1895"/>
      <c r="X564" s="1895"/>
      <c r="Y564" s="1895"/>
      <c r="Z564" s="1895"/>
      <c r="AA564" s="1895"/>
      <c r="AB564" s="1895"/>
      <c r="AC564" s="1895"/>
      <c r="AD564" s="1895"/>
      <c r="AE564" s="1895"/>
      <c r="AF564" s="1895"/>
      <c r="AG564" s="1895"/>
      <c r="AH564" s="1895"/>
    </row>
    <row r="565" spans="1:34" ht="15.75" customHeight="1">
      <c r="A565" s="1895"/>
      <c r="B565" s="1895"/>
      <c r="C565" s="1895"/>
      <c r="D565" s="1895"/>
      <c r="E565" s="1895"/>
      <c r="F565" s="1895"/>
      <c r="G565" s="1895"/>
      <c r="H565" s="1895"/>
      <c r="I565" s="1895"/>
      <c r="J565" s="1895"/>
      <c r="K565" s="1895"/>
      <c r="L565" s="1895"/>
      <c r="M565" s="1895"/>
      <c r="N565" s="1895"/>
      <c r="O565" s="1895"/>
      <c r="P565" s="1895"/>
      <c r="Q565" s="1895"/>
      <c r="R565" s="1895"/>
      <c r="S565" s="1895"/>
      <c r="T565" s="1895"/>
      <c r="U565" s="1895"/>
      <c r="V565" s="1895"/>
      <c r="W565" s="1895"/>
      <c r="X565" s="1895"/>
      <c r="Y565" s="1895"/>
      <c r="Z565" s="1895"/>
      <c r="AA565" s="1895"/>
      <c r="AB565" s="1895"/>
      <c r="AC565" s="1895"/>
      <c r="AD565" s="1895"/>
      <c r="AE565" s="1895"/>
      <c r="AF565" s="1895"/>
      <c r="AG565" s="1895"/>
      <c r="AH565" s="1895"/>
    </row>
    <row r="566" spans="1:34" ht="15.75" customHeight="1">
      <c r="A566" s="1895"/>
      <c r="B566" s="1895"/>
      <c r="C566" s="1895"/>
      <c r="D566" s="1895"/>
      <c r="E566" s="1895"/>
      <c r="F566" s="1895"/>
      <c r="G566" s="1895"/>
      <c r="H566" s="1895"/>
      <c r="I566" s="1895"/>
      <c r="J566" s="1895"/>
      <c r="K566" s="1895"/>
      <c r="L566" s="1895"/>
      <c r="M566" s="1895"/>
      <c r="N566" s="1895"/>
      <c r="O566" s="1895"/>
      <c r="P566" s="1895"/>
      <c r="Q566" s="1895"/>
      <c r="R566" s="1895"/>
      <c r="S566" s="1895"/>
      <c r="T566" s="1895"/>
      <c r="U566" s="1895"/>
      <c r="V566" s="1895"/>
      <c r="W566" s="1895"/>
      <c r="X566" s="1895"/>
      <c r="Y566" s="1895"/>
      <c r="Z566" s="1895"/>
      <c r="AA566" s="1895"/>
      <c r="AB566" s="1895"/>
      <c r="AC566" s="1895"/>
      <c r="AD566" s="1895"/>
      <c r="AE566" s="1895"/>
      <c r="AF566" s="1895"/>
      <c r="AG566" s="1895"/>
      <c r="AH566" s="1895"/>
    </row>
    <row r="567" spans="1:34" ht="15.75" customHeight="1">
      <c r="A567" s="1895"/>
      <c r="B567" s="1895"/>
      <c r="C567" s="1895"/>
      <c r="D567" s="1895"/>
      <c r="E567" s="1895"/>
      <c r="F567" s="1895"/>
      <c r="G567" s="1895"/>
      <c r="H567" s="1895"/>
      <c r="I567" s="1895"/>
      <c r="J567" s="1895"/>
      <c r="K567" s="1895"/>
      <c r="L567" s="1895"/>
      <c r="M567" s="1895"/>
      <c r="N567" s="1895"/>
      <c r="O567" s="1895"/>
      <c r="P567" s="1895"/>
      <c r="Q567" s="1895"/>
      <c r="R567" s="1895"/>
      <c r="S567" s="1895"/>
      <c r="T567" s="1895"/>
      <c r="U567" s="1895"/>
      <c r="V567" s="1895"/>
      <c r="W567" s="1895"/>
      <c r="X567" s="1895"/>
      <c r="Y567" s="1895"/>
      <c r="Z567" s="1895"/>
      <c r="AA567" s="1895"/>
      <c r="AB567" s="1895"/>
      <c r="AC567" s="1895"/>
      <c r="AD567" s="1895"/>
      <c r="AE567" s="1895"/>
      <c r="AF567" s="1895"/>
      <c r="AG567" s="1895"/>
      <c r="AH567" s="1895"/>
    </row>
    <row r="568" spans="1:34" ht="15.75" customHeight="1">
      <c r="A568" s="1895"/>
      <c r="B568" s="1895"/>
      <c r="C568" s="1895"/>
      <c r="D568" s="1895"/>
      <c r="E568" s="1895"/>
      <c r="F568" s="1895"/>
      <c r="G568" s="1895"/>
      <c r="H568" s="1895"/>
      <c r="I568" s="1895"/>
      <c r="J568" s="1895"/>
      <c r="K568" s="1895"/>
      <c r="L568" s="1895"/>
      <c r="M568" s="1895"/>
      <c r="N568" s="1895"/>
      <c r="O568" s="1895"/>
      <c r="P568" s="1895"/>
      <c r="Q568" s="1895"/>
      <c r="R568" s="1895"/>
      <c r="S568" s="1895"/>
      <c r="T568" s="1895"/>
      <c r="U568" s="1895"/>
      <c r="V568" s="1895"/>
      <c r="W568" s="1895"/>
      <c r="X568" s="1895"/>
      <c r="Y568" s="1895"/>
      <c r="Z568" s="1895"/>
      <c r="AA568" s="1895"/>
      <c r="AB568" s="1895"/>
      <c r="AC568" s="1895"/>
      <c r="AD568" s="1895"/>
      <c r="AE568" s="1895"/>
      <c r="AF568" s="1895"/>
      <c r="AG568" s="1895"/>
      <c r="AH568" s="1895"/>
    </row>
    <row r="569" spans="1:34" ht="15.75" customHeight="1">
      <c r="A569" s="1895"/>
      <c r="B569" s="1895"/>
      <c r="C569" s="1895"/>
      <c r="D569" s="1895"/>
      <c r="E569" s="1895"/>
      <c r="F569" s="1895"/>
      <c r="G569" s="1895"/>
      <c r="H569" s="1895"/>
      <c r="I569" s="1895"/>
      <c r="J569" s="1895"/>
      <c r="K569" s="1895"/>
      <c r="L569" s="1895"/>
      <c r="M569" s="1895"/>
      <c r="N569" s="1895"/>
      <c r="O569" s="1895"/>
      <c r="P569" s="1895"/>
      <c r="Q569" s="1895"/>
      <c r="R569" s="1895"/>
      <c r="S569" s="1895"/>
      <c r="T569" s="1895"/>
      <c r="U569" s="1895"/>
      <c r="V569" s="1895"/>
      <c r="W569" s="1895"/>
      <c r="X569" s="1895"/>
      <c r="Y569" s="1895"/>
      <c r="Z569" s="1895"/>
      <c r="AA569" s="1895"/>
      <c r="AB569" s="1895"/>
      <c r="AC569" s="1895"/>
      <c r="AD569" s="1895"/>
      <c r="AE569" s="1895"/>
      <c r="AF569" s="1895"/>
      <c r="AG569" s="1895"/>
      <c r="AH569" s="1895"/>
    </row>
    <row r="570" spans="1:34" ht="15.75" customHeight="1">
      <c r="A570" s="1895"/>
      <c r="B570" s="1895"/>
      <c r="C570" s="1895"/>
      <c r="D570" s="1895"/>
      <c r="E570" s="1895"/>
      <c r="F570" s="1895"/>
      <c r="G570" s="1895"/>
      <c r="H570" s="1895"/>
      <c r="I570" s="1895"/>
      <c r="J570" s="1895"/>
      <c r="K570" s="1895"/>
      <c r="L570" s="1895"/>
      <c r="M570" s="1895"/>
      <c r="N570" s="1895"/>
      <c r="O570" s="1895"/>
      <c r="P570" s="1895"/>
      <c r="Q570" s="1895"/>
      <c r="R570" s="1895"/>
      <c r="S570" s="1895"/>
      <c r="T570" s="1895"/>
      <c r="U570" s="1895"/>
      <c r="V570" s="1895"/>
      <c r="W570" s="1895"/>
      <c r="X570" s="1895"/>
      <c r="Y570" s="1895"/>
      <c r="Z570" s="1895"/>
      <c r="AA570" s="1895"/>
      <c r="AB570" s="1895"/>
      <c r="AC570" s="1895"/>
      <c r="AD570" s="1895"/>
      <c r="AE570" s="1895"/>
      <c r="AF570" s="1895"/>
      <c r="AG570" s="1895"/>
      <c r="AH570" s="1895"/>
    </row>
    <row r="571" spans="1:34" ht="15.75" customHeight="1">
      <c r="A571" s="1895"/>
      <c r="B571" s="1895"/>
      <c r="C571" s="1895"/>
      <c r="D571" s="1895"/>
      <c r="E571" s="1895"/>
      <c r="F571" s="1895"/>
      <c r="G571" s="1895"/>
      <c r="H571" s="1895"/>
      <c r="I571" s="1895"/>
      <c r="J571" s="1895"/>
      <c r="K571" s="1895"/>
      <c r="L571" s="1895"/>
      <c r="M571" s="1895"/>
      <c r="N571" s="1895"/>
      <c r="O571" s="1895"/>
      <c r="P571" s="1895"/>
      <c r="Q571" s="1895"/>
      <c r="R571" s="1895"/>
      <c r="S571" s="1895"/>
      <c r="T571" s="1895"/>
      <c r="U571" s="1895"/>
      <c r="V571" s="1895"/>
      <c r="W571" s="1895"/>
      <c r="X571" s="1895"/>
      <c r="Y571" s="1895"/>
      <c r="Z571" s="1895"/>
      <c r="AA571" s="1895"/>
      <c r="AB571" s="1895"/>
      <c r="AC571" s="1895"/>
      <c r="AD571" s="1895"/>
      <c r="AE571" s="1895"/>
      <c r="AF571" s="1895"/>
      <c r="AG571" s="1895"/>
      <c r="AH571" s="1895"/>
    </row>
    <row r="572" spans="1:34" ht="15.75" customHeight="1">
      <c r="A572" s="1895"/>
      <c r="B572" s="1895"/>
      <c r="C572" s="1895"/>
      <c r="D572" s="1895"/>
      <c r="E572" s="1895"/>
      <c r="F572" s="1895"/>
      <c r="G572" s="1895"/>
      <c r="H572" s="1895"/>
      <c r="I572" s="1895"/>
      <c r="J572" s="1895"/>
      <c r="K572" s="1895"/>
      <c r="L572" s="1895"/>
      <c r="M572" s="1895"/>
      <c r="N572" s="1895"/>
      <c r="O572" s="1895"/>
      <c r="P572" s="1895"/>
      <c r="Q572" s="1895"/>
      <c r="R572" s="1895"/>
      <c r="S572" s="1895"/>
      <c r="T572" s="1895"/>
      <c r="U572" s="1895"/>
      <c r="V572" s="1895"/>
      <c r="W572" s="1895"/>
      <c r="X572" s="1895"/>
      <c r="Y572" s="1895"/>
      <c r="Z572" s="1895"/>
      <c r="AA572" s="1895"/>
      <c r="AB572" s="1895"/>
      <c r="AC572" s="1895"/>
      <c r="AD572" s="1895"/>
      <c r="AE572" s="1895"/>
      <c r="AF572" s="1895"/>
      <c r="AG572" s="1895"/>
      <c r="AH572" s="1895"/>
    </row>
    <row r="573" spans="1:34" ht="15.75" customHeight="1">
      <c r="A573" s="1895"/>
      <c r="B573" s="1895"/>
      <c r="C573" s="1895"/>
      <c r="D573" s="1895"/>
      <c r="E573" s="1895"/>
      <c r="F573" s="1895"/>
      <c r="G573" s="1895"/>
      <c r="H573" s="1895"/>
      <c r="I573" s="1895"/>
      <c r="J573" s="1895"/>
      <c r="K573" s="1895"/>
      <c r="L573" s="1895"/>
      <c r="M573" s="1895"/>
      <c r="N573" s="1895"/>
      <c r="O573" s="1895"/>
      <c r="P573" s="1895"/>
      <c r="Q573" s="1895"/>
      <c r="R573" s="1895"/>
      <c r="S573" s="1895"/>
      <c r="T573" s="1895"/>
      <c r="U573" s="1895"/>
      <c r="V573" s="1895"/>
      <c r="W573" s="1895"/>
      <c r="X573" s="1895"/>
      <c r="Y573" s="1895"/>
      <c r="Z573" s="1895"/>
      <c r="AA573" s="1895"/>
      <c r="AB573" s="1895"/>
      <c r="AC573" s="1895"/>
      <c r="AD573" s="1895"/>
      <c r="AE573" s="1895"/>
      <c r="AF573" s="1895"/>
      <c r="AG573" s="1895"/>
      <c r="AH573" s="1895"/>
    </row>
    <row r="574" spans="1:34" ht="15.75" customHeight="1">
      <c r="A574" s="1895"/>
      <c r="B574" s="1895"/>
      <c r="C574" s="1895"/>
      <c r="D574" s="1895"/>
      <c r="E574" s="1895"/>
      <c r="F574" s="1895"/>
      <c r="G574" s="1895"/>
      <c r="H574" s="1895"/>
      <c r="I574" s="1895"/>
      <c r="J574" s="1895"/>
      <c r="K574" s="1895"/>
      <c r="L574" s="1895"/>
      <c r="M574" s="1895"/>
      <c r="N574" s="1895"/>
      <c r="O574" s="1895"/>
      <c r="P574" s="1895"/>
      <c r="Q574" s="1895"/>
      <c r="R574" s="1895"/>
      <c r="S574" s="1895"/>
      <c r="T574" s="1895"/>
      <c r="U574" s="1895"/>
      <c r="V574" s="1895"/>
      <c r="W574" s="1895"/>
      <c r="X574" s="1895"/>
      <c r="Y574" s="1895"/>
      <c r="Z574" s="1895"/>
      <c r="AA574" s="1895"/>
      <c r="AB574" s="1895"/>
      <c r="AC574" s="1895"/>
      <c r="AD574" s="1895"/>
      <c r="AE574" s="1895"/>
      <c r="AF574" s="1895"/>
      <c r="AG574" s="1895"/>
      <c r="AH574" s="1895"/>
    </row>
    <row r="575" spans="1:34" ht="15.75" customHeight="1">
      <c r="A575" s="1895"/>
      <c r="B575" s="1895"/>
      <c r="C575" s="1895"/>
      <c r="D575" s="1895"/>
      <c r="E575" s="1895"/>
      <c r="F575" s="1895"/>
      <c r="G575" s="1895"/>
      <c r="H575" s="1895"/>
      <c r="I575" s="1895"/>
      <c r="J575" s="1895"/>
      <c r="K575" s="1895"/>
      <c r="L575" s="1895"/>
      <c r="M575" s="1895"/>
      <c r="N575" s="1895"/>
      <c r="O575" s="1895"/>
      <c r="P575" s="1895"/>
      <c r="Q575" s="1895"/>
      <c r="R575" s="1895"/>
      <c r="S575" s="1895"/>
      <c r="T575" s="1895"/>
      <c r="U575" s="1895"/>
      <c r="V575" s="1895"/>
      <c r="W575" s="1895"/>
      <c r="X575" s="1895"/>
      <c r="Y575" s="1895"/>
      <c r="Z575" s="1895"/>
      <c r="AA575" s="1895"/>
      <c r="AB575" s="1895"/>
      <c r="AC575" s="1895"/>
      <c r="AD575" s="1895"/>
      <c r="AE575" s="1895"/>
      <c r="AF575" s="1895"/>
      <c r="AG575" s="1895"/>
      <c r="AH575" s="1895"/>
    </row>
    <row r="576" spans="1:34" ht="15.75" customHeight="1">
      <c r="A576" s="1895"/>
      <c r="B576" s="1895"/>
      <c r="C576" s="1895"/>
      <c r="D576" s="1895"/>
      <c r="E576" s="1895"/>
      <c r="F576" s="1895"/>
      <c r="G576" s="1895"/>
      <c r="H576" s="1895"/>
      <c r="I576" s="1895"/>
      <c r="J576" s="1895"/>
      <c r="K576" s="1895"/>
      <c r="L576" s="1895"/>
      <c r="M576" s="1895"/>
      <c r="N576" s="1895"/>
      <c r="O576" s="1895"/>
      <c r="P576" s="1895"/>
      <c r="Q576" s="1895"/>
      <c r="R576" s="1895"/>
      <c r="S576" s="1895"/>
      <c r="T576" s="1895"/>
      <c r="U576" s="1895"/>
      <c r="V576" s="1895"/>
      <c r="W576" s="1895"/>
      <c r="X576" s="1895"/>
      <c r="Y576" s="1895"/>
      <c r="Z576" s="1895"/>
      <c r="AA576" s="1895"/>
      <c r="AB576" s="1895"/>
      <c r="AC576" s="1895"/>
      <c r="AD576" s="1895"/>
      <c r="AE576" s="1895"/>
      <c r="AF576" s="1895"/>
      <c r="AG576" s="1895"/>
      <c r="AH576" s="1895"/>
    </row>
    <row r="577" spans="1:34" ht="15.75" customHeight="1">
      <c r="A577" s="1895"/>
      <c r="B577" s="1895"/>
      <c r="C577" s="1895"/>
      <c r="D577" s="1895"/>
      <c r="E577" s="1895"/>
      <c r="F577" s="1895"/>
      <c r="G577" s="1895"/>
      <c r="H577" s="1895"/>
      <c r="I577" s="1895"/>
      <c r="J577" s="1895"/>
      <c r="K577" s="1895"/>
      <c r="L577" s="1895"/>
      <c r="M577" s="1895"/>
      <c r="N577" s="1895"/>
      <c r="O577" s="1895"/>
      <c r="P577" s="1895"/>
      <c r="Q577" s="1895"/>
      <c r="R577" s="1895"/>
      <c r="S577" s="1895"/>
      <c r="T577" s="1895"/>
      <c r="U577" s="1895"/>
      <c r="V577" s="1895"/>
      <c r="W577" s="1895"/>
      <c r="X577" s="1895"/>
      <c r="Y577" s="1895"/>
      <c r="Z577" s="1895"/>
      <c r="AA577" s="1895"/>
      <c r="AB577" s="1895"/>
      <c r="AC577" s="1895"/>
      <c r="AD577" s="1895"/>
      <c r="AE577" s="1895"/>
      <c r="AF577" s="1895"/>
      <c r="AG577" s="1895"/>
      <c r="AH577" s="1895"/>
    </row>
    <row r="578" spans="1:34" ht="15.75" customHeight="1">
      <c r="A578" s="1895"/>
      <c r="B578" s="1895"/>
      <c r="C578" s="1895"/>
      <c r="D578" s="1895"/>
      <c r="E578" s="1895"/>
      <c r="F578" s="1895"/>
      <c r="G578" s="1895"/>
      <c r="H578" s="1895"/>
      <c r="I578" s="1895"/>
      <c r="J578" s="1895"/>
      <c r="K578" s="1895"/>
      <c r="L578" s="1895"/>
      <c r="M578" s="1895"/>
      <c r="N578" s="1895"/>
      <c r="O578" s="1895"/>
      <c r="P578" s="1895"/>
      <c r="Q578" s="1895"/>
      <c r="R578" s="1895"/>
      <c r="S578" s="1895"/>
      <c r="T578" s="1895"/>
      <c r="U578" s="1895"/>
      <c r="V578" s="1895"/>
      <c r="W578" s="1895"/>
      <c r="X578" s="1895"/>
      <c r="Y578" s="1895"/>
      <c r="Z578" s="1895"/>
      <c r="AA578" s="1895"/>
      <c r="AB578" s="1895"/>
      <c r="AC578" s="1895"/>
      <c r="AD578" s="1895"/>
      <c r="AE578" s="1895"/>
      <c r="AF578" s="1895"/>
      <c r="AG578" s="1895"/>
      <c r="AH578" s="1895"/>
    </row>
    <row r="579" spans="1:34" ht="15.75" customHeight="1">
      <c r="A579" s="1895"/>
      <c r="B579" s="1895"/>
      <c r="C579" s="1895"/>
      <c r="D579" s="1895"/>
      <c r="E579" s="1895"/>
      <c r="F579" s="1895"/>
      <c r="G579" s="1895"/>
      <c r="H579" s="1895"/>
      <c r="I579" s="1895"/>
      <c r="J579" s="1895"/>
      <c r="K579" s="1895"/>
      <c r="L579" s="1895"/>
      <c r="M579" s="1895"/>
      <c r="N579" s="1895"/>
      <c r="O579" s="1895"/>
      <c r="P579" s="1895"/>
      <c r="Q579" s="1895"/>
      <c r="R579" s="1895"/>
      <c r="S579" s="1895"/>
      <c r="T579" s="1895"/>
      <c r="U579" s="1895"/>
      <c r="V579" s="1895"/>
      <c r="W579" s="1895"/>
      <c r="X579" s="1895"/>
      <c r="Y579" s="1895"/>
      <c r="Z579" s="1895"/>
      <c r="AA579" s="1895"/>
      <c r="AB579" s="1895"/>
      <c r="AC579" s="1895"/>
      <c r="AD579" s="1895"/>
      <c r="AE579" s="1895"/>
      <c r="AF579" s="1895"/>
      <c r="AG579" s="1895"/>
      <c r="AH579" s="1895"/>
    </row>
    <row r="580" spans="1:34" ht="15.75" customHeight="1">
      <c r="A580" s="1895"/>
      <c r="B580" s="1895"/>
      <c r="C580" s="1895"/>
      <c r="D580" s="1895"/>
      <c r="E580" s="1895"/>
      <c r="F580" s="1895"/>
      <c r="G580" s="1895"/>
      <c r="H580" s="1895"/>
      <c r="I580" s="1895"/>
      <c r="J580" s="1895"/>
      <c r="K580" s="1895"/>
      <c r="L580" s="1895"/>
      <c r="M580" s="1895"/>
      <c r="N580" s="1895"/>
      <c r="O580" s="1895"/>
      <c r="P580" s="1895"/>
      <c r="Q580" s="1895"/>
      <c r="R580" s="1895"/>
      <c r="S580" s="1895"/>
      <c r="T580" s="1895"/>
      <c r="U580" s="1895"/>
      <c r="V580" s="1895"/>
      <c r="W580" s="1895"/>
      <c r="X580" s="1895"/>
      <c r="Y580" s="1895"/>
      <c r="Z580" s="1895"/>
      <c r="AA580" s="1895"/>
      <c r="AB580" s="1895"/>
      <c r="AC580" s="1895"/>
      <c r="AD580" s="1895"/>
      <c r="AE580" s="1895"/>
      <c r="AF580" s="1895"/>
      <c r="AG580" s="1895"/>
      <c r="AH580" s="1895"/>
    </row>
    <row r="581" spans="1:34" ht="15.75" customHeight="1">
      <c r="A581" s="1895"/>
      <c r="B581" s="1895"/>
      <c r="C581" s="1895"/>
      <c r="D581" s="1895"/>
      <c r="E581" s="1895"/>
      <c r="F581" s="1895"/>
      <c r="G581" s="1895"/>
      <c r="H581" s="1895"/>
      <c r="I581" s="1895"/>
      <c r="J581" s="1895"/>
      <c r="K581" s="1895"/>
      <c r="L581" s="1895"/>
      <c r="M581" s="1895"/>
      <c r="N581" s="1895"/>
      <c r="O581" s="1895"/>
      <c r="P581" s="1895"/>
      <c r="Q581" s="1895"/>
      <c r="R581" s="1895"/>
      <c r="S581" s="1895"/>
      <c r="T581" s="1895"/>
      <c r="U581" s="1895"/>
      <c r="V581" s="1895"/>
      <c r="W581" s="1895"/>
      <c r="X581" s="1895"/>
      <c r="Y581" s="1895"/>
      <c r="Z581" s="1895"/>
      <c r="AA581" s="1895"/>
      <c r="AB581" s="1895"/>
      <c r="AC581" s="1895"/>
      <c r="AD581" s="1895"/>
      <c r="AE581" s="1895"/>
      <c r="AF581" s="1895"/>
      <c r="AG581" s="1895"/>
      <c r="AH581" s="1895"/>
    </row>
    <row r="582" spans="1:34" ht="15.75" customHeight="1">
      <c r="A582" s="1895"/>
      <c r="B582" s="1895"/>
      <c r="C582" s="1895"/>
      <c r="D582" s="1895"/>
      <c r="E582" s="1895"/>
      <c r="F582" s="1895"/>
      <c r="G582" s="1895"/>
      <c r="H582" s="1895"/>
      <c r="I582" s="1895"/>
      <c r="J582" s="1895"/>
      <c r="K582" s="1895"/>
      <c r="L582" s="1895"/>
      <c r="M582" s="1895"/>
      <c r="N582" s="1895"/>
      <c r="O582" s="1895"/>
      <c r="P582" s="1895"/>
      <c r="Q582" s="1895"/>
      <c r="R582" s="1895"/>
      <c r="S582" s="1895"/>
      <c r="T582" s="1895"/>
      <c r="U582" s="1895"/>
      <c r="V582" s="1895"/>
      <c r="W582" s="1895"/>
      <c r="X582" s="1895"/>
      <c r="Y582" s="1895"/>
      <c r="Z582" s="1895"/>
      <c r="AA582" s="1895"/>
      <c r="AB582" s="1895"/>
      <c r="AC582" s="1895"/>
      <c r="AD582" s="1895"/>
      <c r="AE582" s="1895"/>
      <c r="AF582" s="1895"/>
      <c r="AG582" s="1895"/>
      <c r="AH582" s="1895"/>
    </row>
    <row r="583" spans="1:34" ht="15.75" customHeight="1">
      <c r="A583" s="1895"/>
      <c r="B583" s="1895"/>
      <c r="C583" s="1895"/>
      <c r="D583" s="1895"/>
      <c r="E583" s="1895"/>
      <c r="F583" s="1895"/>
      <c r="G583" s="1895"/>
      <c r="H583" s="1895"/>
      <c r="I583" s="1895"/>
      <c r="J583" s="1895"/>
      <c r="K583" s="1895"/>
      <c r="L583" s="1895"/>
      <c r="M583" s="1895"/>
      <c r="N583" s="1895"/>
      <c r="O583" s="1895"/>
      <c r="P583" s="1895"/>
      <c r="Q583" s="1895"/>
      <c r="R583" s="1895"/>
      <c r="S583" s="1895"/>
      <c r="T583" s="1895"/>
      <c r="U583" s="1895"/>
      <c r="V583" s="1895"/>
      <c r="W583" s="1895"/>
      <c r="X583" s="1895"/>
      <c r="Y583" s="1895"/>
      <c r="Z583" s="1895"/>
      <c r="AA583" s="1895"/>
      <c r="AB583" s="1895"/>
      <c r="AC583" s="1895"/>
      <c r="AD583" s="1895"/>
      <c r="AE583" s="1895"/>
      <c r="AF583" s="1895"/>
      <c r="AG583" s="1895"/>
      <c r="AH583" s="1895"/>
    </row>
    <row r="584" spans="1:34" ht="15.75" customHeight="1">
      <c r="A584" s="1895"/>
      <c r="B584" s="1895"/>
      <c r="C584" s="1895"/>
      <c r="D584" s="1895"/>
      <c r="E584" s="1895"/>
      <c r="F584" s="1895"/>
      <c r="G584" s="1895"/>
      <c r="H584" s="1895"/>
      <c r="I584" s="1895"/>
      <c r="J584" s="1895"/>
      <c r="K584" s="1895"/>
      <c r="L584" s="1895"/>
      <c r="M584" s="1895"/>
      <c r="N584" s="1895"/>
      <c r="O584" s="1895"/>
      <c r="P584" s="1895"/>
      <c r="Q584" s="1895"/>
      <c r="R584" s="1895"/>
      <c r="S584" s="1895"/>
      <c r="T584" s="1895"/>
      <c r="U584" s="1895"/>
      <c r="V584" s="1895"/>
      <c r="W584" s="1895"/>
      <c r="X584" s="1895"/>
      <c r="Y584" s="1895"/>
      <c r="Z584" s="1895"/>
      <c r="AA584" s="1895"/>
      <c r="AB584" s="1895"/>
      <c r="AC584" s="1895"/>
      <c r="AD584" s="1895"/>
      <c r="AE584" s="1895"/>
      <c r="AF584" s="1895"/>
      <c r="AG584" s="1895"/>
      <c r="AH584" s="1895"/>
    </row>
    <row r="585" spans="1:34" ht="15.75" customHeight="1">
      <c r="A585" s="1895"/>
      <c r="B585" s="1895"/>
      <c r="C585" s="1895"/>
      <c r="D585" s="1895"/>
      <c r="E585" s="1895"/>
      <c r="F585" s="1895"/>
      <c r="G585" s="1895"/>
      <c r="H585" s="1895"/>
      <c r="I585" s="1895"/>
      <c r="J585" s="1895"/>
      <c r="K585" s="1895"/>
      <c r="L585" s="1895"/>
      <c r="M585" s="1895"/>
      <c r="N585" s="1895"/>
      <c r="O585" s="1895"/>
      <c r="P585" s="1895"/>
      <c r="Q585" s="1895"/>
      <c r="R585" s="1895"/>
      <c r="S585" s="1895"/>
      <c r="T585" s="1895"/>
      <c r="U585" s="1895"/>
      <c r="V585" s="1895"/>
      <c r="W585" s="1895"/>
      <c r="X585" s="1895"/>
      <c r="Y585" s="1895"/>
      <c r="Z585" s="1895"/>
      <c r="AA585" s="1895"/>
      <c r="AB585" s="1895"/>
      <c r="AC585" s="1895"/>
      <c r="AD585" s="1895"/>
      <c r="AE585" s="1895"/>
      <c r="AF585" s="1895"/>
      <c r="AG585" s="1895"/>
      <c r="AH585" s="1895"/>
    </row>
    <row r="586" spans="1:34" ht="15.75" customHeight="1">
      <c r="A586" s="1895"/>
      <c r="B586" s="1895"/>
      <c r="C586" s="1895"/>
      <c r="D586" s="1895"/>
      <c r="E586" s="1895"/>
      <c r="F586" s="1895"/>
      <c r="G586" s="1895"/>
      <c r="H586" s="1895"/>
      <c r="I586" s="1895"/>
      <c r="J586" s="1895"/>
      <c r="K586" s="1895"/>
      <c r="L586" s="1895"/>
      <c r="M586" s="1895"/>
      <c r="N586" s="1895"/>
      <c r="O586" s="1895"/>
      <c r="P586" s="1895"/>
      <c r="Q586" s="1895"/>
      <c r="R586" s="1895"/>
      <c r="S586" s="1895"/>
      <c r="T586" s="1895"/>
      <c r="U586" s="1895"/>
      <c r="V586" s="1895"/>
      <c r="W586" s="1895"/>
      <c r="X586" s="1895"/>
      <c r="Y586" s="1895"/>
      <c r="Z586" s="1895"/>
      <c r="AA586" s="1895"/>
      <c r="AB586" s="1895"/>
      <c r="AC586" s="1895"/>
      <c r="AD586" s="1895"/>
      <c r="AE586" s="1895"/>
      <c r="AF586" s="1895"/>
      <c r="AG586" s="1895"/>
      <c r="AH586" s="1895"/>
    </row>
    <row r="587" spans="1:34" ht="15.75" customHeight="1">
      <c r="A587" s="1895"/>
      <c r="B587" s="1895"/>
      <c r="C587" s="1895"/>
      <c r="D587" s="1895"/>
      <c r="E587" s="1895"/>
      <c r="F587" s="1895"/>
      <c r="G587" s="1895"/>
      <c r="H587" s="1895"/>
      <c r="I587" s="1895"/>
      <c r="J587" s="1895"/>
      <c r="K587" s="1895"/>
      <c r="L587" s="1895"/>
      <c r="M587" s="1895"/>
      <c r="N587" s="1895"/>
      <c r="O587" s="1895"/>
      <c r="P587" s="1895"/>
      <c r="Q587" s="1895"/>
      <c r="R587" s="1895"/>
      <c r="S587" s="1895"/>
      <c r="T587" s="1895"/>
      <c r="U587" s="1895"/>
      <c r="V587" s="1895"/>
      <c r="W587" s="1895"/>
      <c r="X587" s="1895"/>
      <c r="Y587" s="1895"/>
      <c r="Z587" s="1895"/>
      <c r="AA587" s="1895"/>
      <c r="AB587" s="1895"/>
      <c r="AC587" s="1895"/>
      <c r="AD587" s="1895"/>
      <c r="AE587" s="1895"/>
      <c r="AF587" s="1895"/>
      <c r="AG587" s="1895"/>
      <c r="AH587" s="1895"/>
    </row>
    <row r="588" spans="1:34" ht="15.75" customHeight="1">
      <c r="A588" s="1895"/>
      <c r="B588" s="1895"/>
      <c r="C588" s="1895"/>
      <c r="D588" s="1895"/>
      <c r="E588" s="1895"/>
      <c r="F588" s="1895"/>
      <c r="G588" s="1895"/>
      <c r="H588" s="1895"/>
      <c r="I588" s="1895"/>
      <c r="J588" s="1895"/>
      <c r="K588" s="1895"/>
      <c r="L588" s="1895"/>
      <c r="M588" s="1895"/>
      <c r="N588" s="1895"/>
      <c r="O588" s="1895"/>
      <c r="P588" s="1895"/>
      <c r="Q588" s="1895"/>
      <c r="R588" s="1895"/>
      <c r="S588" s="1895"/>
      <c r="T588" s="1895"/>
      <c r="U588" s="1895"/>
      <c r="V588" s="1895"/>
      <c r="W588" s="1895"/>
      <c r="X588" s="1895"/>
      <c r="Y588" s="1895"/>
      <c r="Z588" s="1895"/>
      <c r="AA588" s="1895"/>
      <c r="AB588" s="1895"/>
      <c r="AC588" s="1895"/>
      <c r="AD588" s="1895"/>
      <c r="AE588" s="1895"/>
      <c r="AF588" s="1895"/>
      <c r="AG588" s="1895"/>
      <c r="AH588" s="1895"/>
    </row>
    <row r="589" spans="1:34" ht="15.75" customHeight="1">
      <c r="A589" s="1895"/>
      <c r="B589" s="1895"/>
      <c r="C589" s="1895"/>
      <c r="D589" s="1895"/>
      <c r="E589" s="1895"/>
      <c r="F589" s="1895"/>
      <c r="G589" s="1895"/>
      <c r="H589" s="1895"/>
      <c r="I589" s="1895"/>
      <c r="J589" s="1895"/>
      <c r="K589" s="1895"/>
      <c r="L589" s="1895"/>
      <c r="M589" s="1895"/>
      <c r="N589" s="1895"/>
      <c r="O589" s="1895"/>
      <c r="P589" s="1895"/>
      <c r="Q589" s="1895"/>
      <c r="R589" s="1895"/>
      <c r="S589" s="1895"/>
      <c r="T589" s="1895"/>
      <c r="U589" s="1895"/>
      <c r="V589" s="1895"/>
      <c r="W589" s="1895"/>
      <c r="X589" s="1895"/>
      <c r="Y589" s="1895"/>
      <c r="Z589" s="1895"/>
      <c r="AA589" s="1895"/>
      <c r="AB589" s="1895"/>
      <c r="AC589" s="1895"/>
      <c r="AD589" s="1895"/>
      <c r="AE589" s="1895"/>
      <c r="AF589" s="1895"/>
      <c r="AG589" s="1895"/>
      <c r="AH589" s="1895"/>
    </row>
    <row r="590" spans="1:34" ht="15.75" customHeight="1">
      <c r="A590" s="1895"/>
      <c r="B590" s="1895"/>
      <c r="C590" s="1895"/>
      <c r="D590" s="1895"/>
      <c r="E590" s="1895"/>
      <c r="F590" s="1895"/>
      <c r="G590" s="1895"/>
      <c r="H590" s="1895"/>
      <c r="I590" s="1895"/>
      <c r="J590" s="1895"/>
      <c r="K590" s="1895"/>
      <c r="L590" s="1895"/>
      <c r="M590" s="1895"/>
      <c r="N590" s="1895"/>
      <c r="O590" s="1895"/>
      <c r="P590" s="1895"/>
      <c r="Q590" s="1895"/>
      <c r="R590" s="1895"/>
      <c r="S590" s="1895"/>
      <c r="T590" s="1895"/>
      <c r="U590" s="1895"/>
      <c r="V590" s="1895"/>
      <c r="W590" s="1895"/>
      <c r="X590" s="1895"/>
      <c r="Y590" s="1895"/>
      <c r="Z590" s="1895"/>
      <c r="AA590" s="1895"/>
      <c r="AB590" s="1895"/>
      <c r="AC590" s="1895"/>
      <c r="AD590" s="1895"/>
      <c r="AE590" s="1895"/>
      <c r="AF590" s="1895"/>
      <c r="AG590" s="1895"/>
      <c r="AH590" s="1895"/>
    </row>
    <row r="591" spans="1:34" ht="15.75" customHeight="1">
      <c r="A591" s="1895"/>
      <c r="B591" s="1895"/>
      <c r="C591" s="1895"/>
      <c r="D591" s="1895"/>
      <c r="E591" s="1895"/>
      <c r="F591" s="1895"/>
      <c r="G591" s="1895"/>
      <c r="H591" s="1895"/>
      <c r="I591" s="1895"/>
      <c r="J591" s="1895"/>
      <c r="K591" s="1895"/>
      <c r="L591" s="1895"/>
      <c r="M591" s="1895"/>
      <c r="N591" s="1895"/>
      <c r="O591" s="1895"/>
      <c r="P591" s="1895"/>
      <c r="Q591" s="1895"/>
      <c r="R591" s="1895"/>
      <c r="S591" s="1895"/>
      <c r="T591" s="1895"/>
      <c r="U591" s="1895"/>
      <c r="V591" s="1895"/>
      <c r="W591" s="1895"/>
      <c r="X591" s="1895"/>
      <c r="Y591" s="1895"/>
      <c r="Z591" s="1895"/>
      <c r="AA591" s="1895"/>
      <c r="AB591" s="1895"/>
      <c r="AC591" s="1895"/>
      <c r="AD591" s="1895"/>
      <c r="AE591" s="1895"/>
      <c r="AF591" s="1895"/>
      <c r="AG591" s="1895"/>
      <c r="AH591" s="1895"/>
    </row>
    <row r="592" spans="1:34" ht="15.75" customHeight="1">
      <c r="A592" s="1895"/>
      <c r="B592" s="1895"/>
      <c r="C592" s="1895"/>
      <c r="D592" s="1895"/>
      <c r="E592" s="1895"/>
      <c r="F592" s="1895"/>
      <c r="G592" s="1895"/>
      <c r="H592" s="1895"/>
      <c r="I592" s="1895"/>
      <c r="J592" s="1895"/>
      <c r="K592" s="1895"/>
      <c r="L592" s="1895"/>
      <c r="M592" s="1895"/>
      <c r="N592" s="1895"/>
      <c r="O592" s="1895"/>
      <c r="P592" s="1895"/>
      <c r="Q592" s="1895"/>
      <c r="R592" s="1895"/>
      <c r="S592" s="1895"/>
      <c r="T592" s="1895"/>
      <c r="U592" s="1895"/>
      <c r="V592" s="1895"/>
      <c r="W592" s="1895"/>
      <c r="X592" s="1895"/>
      <c r="Y592" s="1895"/>
      <c r="Z592" s="1895"/>
      <c r="AA592" s="1895"/>
      <c r="AB592" s="1895"/>
      <c r="AC592" s="1895"/>
      <c r="AD592" s="1895"/>
      <c r="AE592" s="1895"/>
      <c r="AF592" s="1895"/>
      <c r="AG592" s="1895"/>
      <c r="AH592" s="1895"/>
    </row>
    <row r="593" spans="1:34" ht="15.75" customHeight="1">
      <c r="A593" s="1895"/>
      <c r="B593" s="1895"/>
      <c r="C593" s="1895"/>
      <c r="D593" s="1895"/>
      <c r="E593" s="1895"/>
      <c r="F593" s="1895"/>
      <c r="G593" s="1895"/>
      <c r="H593" s="1895"/>
      <c r="I593" s="1895"/>
      <c r="J593" s="1895"/>
      <c r="K593" s="1895"/>
      <c r="L593" s="1895"/>
      <c r="M593" s="1895"/>
      <c r="N593" s="1895"/>
      <c r="O593" s="1895"/>
      <c r="P593" s="1895"/>
      <c r="Q593" s="1895"/>
      <c r="R593" s="1895"/>
      <c r="S593" s="1895"/>
      <c r="T593" s="1895"/>
      <c r="U593" s="1895"/>
      <c r="V593" s="1895"/>
      <c r="W593" s="1895"/>
      <c r="X593" s="1895"/>
      <c r="Y593" s="1895"/>
      <c r="Z593" s="1895"/>
      <c r="AA593" s="1895"/>
      <c r="AB593" s="1895"/>
      <c r="AC593" s="1895"/>
      <c r="AD593" s="1895"/>
      <c r="AE593" s="1895"/>
      <c r="AF593" s="1895"/>
      <c r="AG593" s="1895"/>
      <c r="AH593" s="1895"/>
    </row>
    <row r="594" spans="1:34" ht="15.75" customHeight="1">
      <c r="A594" s="1895"/>
      <c r="B594" s="1895"/>
      <c r="C594" s="1895"/>
      <c r="D594" s="1895"/>
      <c r="E594" s="1895"/>
      <c r="F594" s="1895"/>
      <c r="G594" s="1895"/>
      <c r="H594" s="1895"/>
      <c r="I594" s="1895"/>
      <c r="J594" s="1895"/>
      <c r="K594" s="1895"/>
      <c r="L594" s="1895"/>
      <c r="M594" s="1895"/>
      <c r="N594" s="1895"/>
      <c r="O594" s="1895"/>
      <c r="P594" s="1895"/>
      <c r="Q594" s="1895"/>
      <c r="R594" s="1895"/>
      <c r="S594" s="1895"/>
      <c r="T594" s="1895"/>
      <c r="U594" s="1895"/>
      <c r="V594" s="1895"/>
      <c r="W594" s="1895"/>
      <c r="X594" s="1895"/>
      <c r="Y594" s="1895"/>
      <c r="Z594" s="1895"/>
      <c r="AA594" s="1895"/>
      <c r="AB594" s="1895"/>
      <c r="AC594" s="1895"/>
      <c r="AD594" s="1895"/>
      <c r="AE594" s="1895"/>
      <c r="AF594" s="1895"/>
      <c r="AG594" s="1895"/>
      <c r="AH594" s="1895"/>
    </row>
    <row r="595" spans="1:34" ht="15.75" customHeight="1">
      <c r="A595" s="1895"/>
      <c r="B595" s="1895"/>
      <c r="C595" s="1895"/>
      <c r="D595" s="1895"/>
      <c r="E595" s="1895"/>
      <c r="F595" s="1895"/>
      <c r="G595" s="1895"/>
      <c r="H595" s="1895"/>
      <c r="I595" s="1895"/>
      <c r="J595" s="1895"/>
      <c r="K595" s="1895"/>
      <c r="L595" s="1895"/>
      <c r="M595" s="1895"/>
      <c r="N595" s="1895"/>
      <c r="O595" s="1895"/>
      <c r="P595" s="1895"/>
      <c r="Q595" s="1895"/>
      <c r="R595" s="1895"/>
      <c r="S595" s="1895"/>
      <c r="T595" s="1895"/>
      <c r="U595" s="1895"/>
      <c r="V595" s="1895"/>
      <c r="W595" s="1895"/>
      <c r="X595" s="1895"/>
      <c r="Y595" s="1895"/>
      <c r="Z595" s="1895"/>
      <c r="AA595" s="1895"/>
      <c r="AB595" s="1895"/>
      <c r="AC595" s="1895"/>
      <c r="AD595" s="1895"/>
      <c r="AE595" s="1895"/>
      <c r="AF595" s="1895"/>
      <c r="AG595" s="1895"/>
      <c r="AH595" s="1895"/>
    </row>
    <row r="596" spans="1:34" ht="15.75" customHeight="1">
      <c r="A596" s="1895"/>
      <c r="B596" s="1895"/>
      <c r="C596" s="1895"/>
      <c r="D596" s="1895"/>
      <c r="E596" s="1895"/>
      <c r="F596" s="1895"/>
      <c r="G596" s="1895"/>
      <c r="H596" s="1895"/>
      <c r="I596" s="1895"/>
      <c r="J596" s="1895"/>
      <c r="K596" s="1895"/>
      <c r="L596" s="1895"/>
      <c r="M596" s="1895"/>
      <c r="N596" s="1895"/>
      <c r="O596" s="1895"/>
      <c r="P596" s="1895"/>
      <c r="Q596" s="1895"/>
      <c r="R596" s="1895"/>
      <c r="S596" s="1895"/>
      <c r="T596" s="1895"/>
      <c r="U596" s="1895"/>
      <c r="V596" s="1895"/>
      <c r="W596" s="1895"/>
      <c r="X596" s="1895"/>
      <c r="Y596" s="1895"/>
      <c r="Z596" s="1895"/>
      <c r="AA596" s="1895"/>
      <c r="AB596" s="1895"/>
      <c r="AC596" s="1895"/>
      <c r="AD596" s="1895"/>
      <c r="AE596" s="1895"/>
      <c r="AF596" s="1895"/>
      <c r="AG596" s="1895"/>
      <c r="AH596" s="1895"/>
    </row>
    <row r="597" spans="1:34" ht="15.75" customHeight="1">
      <c r="A597" s="1895"/>
      <c r="B597" s="1895"/>
      <c r="C597" s="1895"/>
      <c r="D597" s="1895"/>
      <c r="E597" s="1895"/>
      <c r="F597" s="1895"/>
      <c r="G597" s="1895"/>
      <c r="H597" s="1895"/>
      <c r="I597" s="1895"/>
      <c r="J597" s="1895"/>
      <c r="K597" s="1895"/>
      <c r="L597" s="1895"/>
      <c r="M597" s="1895"/>
      <c r="N597" s="1895"/>
      <c r="O597" s="1895"/>
      <c r="P597" s="1895"/>
      <c r="Q597" s="1895"/>
      <c r="R597" s="1895"/>
      <c r="S597" s="1895"/>
      <c r="T597" s="1895"/>
      <c r="U597" s="1895"/>
      <c r="V597" s="1895"/>
      <c r="W597" s="1895"/>
      <c r="X597" s="1895"/>
      <c r="Y597" s="1895"/>
      <c r="Z597" s="1895"/>
      <c r="AA597" s="1895"/>
      <c r="AB597" s="1895"/>
      <c r="AC597" s="1895"/>
      <c r="AD597" s="1895"/>
      <c r="AE597" s="1895"/>
      <c r="AF597" s="1895"/>
      <c r="AG597" s="1895"/>
      <c r="AH597" s="1895"/>
    </row>
    <row r="598" spans="1:34" ht="15.75" customHeight="1">
      <c r="A598" s="1895"/>
      <c r="B598" s="1895"/>
      <c r="C598" s="1895"/>
      <c r="D598" s="1895"/>
      <c r="E598" s="1895"/>
      <c r="F598" s="1895"/>
      <c r="G598" s="1895"/>
      <c r="H598" s="1895"/>
      <c r="I598" s="1895"/>
      <c r="J598" s="1895"/>
      <c r="K598" s="1895"/>
      <c r="L598" s="1895"/>
      <c r="M598" s="1895"/>
      <c r="N598" s="1895"/>
      <c r="O598" s="1895"/>
      <c r="P598" s="1895"/>
      <c r="Q598" s="1895"/>
      <c r="R598" s="1895"/>
      <c r="S598" s="1895"/>
      <c r="T598" s="1895"/>
      <c r="U598" s="1895"/>
      <c r="V598" s="1895"/>
      <c r="W598" s="1895"/>
      <c r="X598" s="1895"/>
      <c r="Y598" s="1895"/>
      <c r="Z598" s="1895"/>
      <c r="AA598" s="1895"/>
      <c r="AB598" s="1895"/>
      <c r="AC598" s="1895"/>
      <c r="AD598" s="1895"/>
      <c r="AE598" s="1895"/>
      <c r="AF598" s="1895"/>
      <c r="AG598" s="1895"/>
      <c r="AH598" s="1895"/>
    </row>
    <row r="599" spans="1:34" ht="15.75" customHeight="1">
      <c r="A599" s="1895"/>
      <c r="B599" s="1895"/>
      <c r="C599" s="1895"/>
      <c r="D599" s="1895"/>
      <c r="E599" s="1895"/>
      <c r="F599" s="1895"/>
      <c r="G599" s="1895"/>
      <c r="H599" s="1895"/>
      <c r="I599" s="1895"/>
      <c r="J599" s="1895"/>
      <c r="K599" s="1895"/>
      <c r="L599" s="1895"/>
      <c r="M599" s="1895"/>
      <c r="N599" s="1895"/>
      <c r="O599" s="1895"/>
      <c r="P599" s="1895"/>
      <c r="Q599" s="1895"/>
      <c r="R599" s="1895"/>
      <c r="S599" s="1895"/>
      <c r="T599" s="1895"/>
      <c r="U599" s="1895"/>
      <c r="V599" s="1895"/>
      <c r="W599" s="1895"/>
      <c r="X599" s="1895"/>
      <c r="Y599" s="1895"/>
      <c r="Z599" s="1895"/>
      <c r="AA599" s="1895"/>
      <c r="AB599" s="1895"/>
      <c r="AC599" s="1895"/>
      <c r="AD599" s="1895"/>
      <c r="AE599" s="1895"/>
      <c r="AF599" s="1895"/>
      <c r="AG599" s="1895"/>
      <c r="AH599" s="1895"/>
    </row>
    <row r="600" spans="1:34" ht="15.75" customHeight="1">
      <c r="A600" s="1895"/>
      <c r="B600" s="1895"/>
      <c r="C600" s="1895"/>
      <c r="D600" s="1895"/>
      <c r="E600" s="1895"/>
      <c r="F600" s="1895"/>
      <c r="G600" s="1895"/>
      <c r="H600" s="1895"/>
      <c r="I600" s="1895"/>
      <c r="J600" s="1895"/>
      <c r="K600" s="1895"/>
      <c r="L600" s="1895"/>
      <c r="M600" s="1895"/>
      <c r="N600" s="1895"/>
      <c r="O600" s="1895"/>
      <c r="P600" s="1895"/>
      <c r="Q600" s="1895"/>
      <c r="R600" s="1895"/>
      <c r="S600" s="1895"/>
      <c r="T600" s="1895"/>
      <c r="U600" s="1895"/>
      <c r="V600" s="1895"/>
      <c r="W600" s="1895"/>
      <c r="X600" s="1895"/>
      <c r="Y600" s="1895"/>
      <c r="Z600" s="1895"/>
      <c r="AA600" s="1895"/>
      <c r="AB600" s="1895"/>
      <c r="AC600" s="1895"/>
      <c r="AD600" s="1895"/>
      <c r="AE600" s="1895"/>
      <c r="AF600" s="1895"/>
      <c r="AG600" s="1895"/>
      <c r="AH600" s="1895"/>
    </row>
    <row r="601" spans="1:34" ht="15.75" customHeight="1">
      <c r="A601" s="1895"/>
      <c r="B601" s="1895"/>
      <c r="C601" s="1895"/>
      <c r="D601" s="1895"/>
      <c r="E601" s="1895"/>
      <c r="F601" s="1895"/>
      <c r="G601" s="1895"/>
      <c r="H601" s="1895"/>
      <c r="I601" s="1895"/>
      <c r="J601" s="1895"/>
      <c r="K601" s="1895"/>
      <c r="L601" s="1895"/>
      <c r="M601" s="1895"/>
      <c r="N601" s="1895"/>
      <c r="O601" s="1895"/>
      <c r="P601" s="1895"/>
      <c r="Q601" s="1895"/>
      <c r="R601" s="1895"/>
      <c r="S601" s="1895"/>
      <c r="T601" s="1895"/>
      <c r="U601" s="1895"/>
      <c r="V601" s="1895"/>
      <c r="W601" s="1895"/>
      <c r="X601" s="1895"/>
      <c r="Y601" s="1895"/>
      <c r="Z601" s="1895"/>
      <c r="AA601" s="1895"/>
      <c r="AB601" s="1895"/>
      <c r="AC601" s="1895"/>
      <c r="AD601" s="1895"/>
      <c r="AE601" s="1895"/>
      <c r="AF601" s="1895"/>
      <c r="AG601" s="1895"/>
      <c r="AH601" s="1895"/>
    </row>
    <row r="602" spans="1:34" ht="15.75" customHeight="1">
      <c r="A602" s="1895"/>
      <c r="B602" s="1895"/>
      <c r="C602" s="1895"/>
      <c r="D602" s="1895"/>
      <c r="E602" s="1895"/>
      <c r="F602" s="1895"/>
      <c r="G602" s="1895"/>
      <c r="H602" s="1895"/>
      <c r="I602" s="1895"/>
      <c r="J602" s="1895"/>
      <c r="K602" s="1895"/>
      <c r="L602" s="1895"/>
      <c r="M602" s="1895"/>
      <c r="N602" s="1895"/>
      <c r="O602" s="1895"/>
      <c r="P602" s="1895"/>
      <c r="Q602" s="1895"/>
      <c r="R602" s="1895"/>
      <c r="S602" s="1895"/>
      <c r="T602" s="1895"/>
      <c r="U602" s="1895"/>
      <c r="V602" s="1895"/>
      <c r="W602" s="1895"/>
      <c r="X602" s="1895"/>
      <c r="Y602" s="1895"/>
      <c r="Z602" s="1895"/>
      <c r="AA602" s="1895"/>
      <c r="AB602" s="1895"/>
      <c r="AC602" s="1895"/>
      <c r="AD602" s="1895"/>
      <c r="AE602" s="1895"/>
      <c r="AF602" s="1895"/>
      <c r="AG602" s="1895"/>
      <c r="AH602" s="1895"/>
    </row>
    <row r="603" spans="1:34" ht="15.75" customHeight="1">
      <c r="A603" s="1895"/>
      <c r="B603" s="1895"/>
      <c r="C603" s="1895"/>
      <c r="D603" s="1895"/>
      <c r="E603" s="1895"/>
      <c r="F603" s="1895"/>
      <c r="G603" s="1895"/>
      <c r="H603" s="1895"/>
      <c r="I603" s="1895"/>
      <c r="J603" s="1895"/>
      <c r="K603" s="1895"/>
      <c r="L603" s="1895"/>
      <c r="M603" s="1895"/>
      <c r="N603" s="1895"/>
      <c r="O603" s="1895"/>
      <c r="P603" s="1895"/>
      <c r="Q603" s="1895"/>
      <c r="R603" s="1895"/>
      <c r="S603" s="1895"/>
      <c r="T603" s="1895"/>
      <c r="U603" s="1895"/>
      <c r="V603" s="1895"/>
      <c r="W603" s="1895"/>
      <c r="X603" s="1895"/>
      <c r="Y603" s="1895"/>
      <c r="Z603" s="1895"/>
      <c r="AA603" s="1895"/>
      <c r="AB603" s="1895"/>
      <c r="AC603" s="1895"/>
      <c r="AD603" s="1895"/>
      <c r="AE603" s="1895"/>
      <c r="AF603" s="1895"/>
      <c r="AG603" s="1895"/>
      <c r="AH603" s="1895"/>
    </row>
    <row r="604" spans="1:34" ht="15.75" customHeight="1">
      <c r="A604" s="1895"/>
      <c r="B604" s="1895"/>
      <c r="C604" s="1895"/>
      <c r="D604" s="1895"/>
      <c r="E604" s="1895"/>
      <c r="F604" s="1895"/>
      <c r="G604" s="1895"/>
      <c r="H604" s="1895"/>
      <c r="I604" s="1895"/>
      <c r="J604" s="1895"/>
      <c r="K604" s="1895"/>
      <c r="L604" s="1895"/>
      <c r="M604" s="1895"/>
      <c r="N604" s="1895"/>
      <c r="O604" s="1895"/>
      <c r="P604" s="1895"/>
      <c r="Q604" s="1895"/>
      <c r="R604" s="1895"/>
      <c r="S604" s="1895"/>
      <c r="T604" s="1895"/>
      <c r="U604" s="1895"/>
      <c r="V604" s="1895"/>
      <c r="W604" s="1895"/>
      <c r="X604" s="1895"/>
      <c r="Y604" s="1895"/>
      <c r="Z604" s="1895"/>
      <c r="AA604" s="1895"/>
      <c r="AB604" s="1895"/>
      <c r="AC604" s="1895"/>
      <c r="AD604" s="1895"/>
      <c r="AE604" s="1895"/>
      <c r="AF604" s="1895"/>
      <c r="AG604" s="1895"/>
      <c r="AH604" s="1895"/>
    </row>
    <row r="605" spans="1:34" ht="15.75" customHeight="1">
      <c r="A605" s="1895"/>
      <c r="B605" s="1895"/>
      <c r="C605" s="1895"/>
      <c r="D605" s="1895"/>
      <c r="E605" s="1895"/>
      <c r="F605" s="1895"/>
      <c r="G605" s="1895"/>
      <c r="H605" s="1895"/>
      <c r="I605" s="1895"/>
      <c r="J605" s="1895"/>
      <c r="K605" s="1895"/>
      <c r="L605" s="1895"/>
      <c r="M605" s="1895"/>
      <c r="N605" s="1895"/>
      <c r="O605" s="1895"/>
      <c r="P605" s="1895"/>
      <c r="Q605" s="1895"/>
      <c r="R605" s="1895"/>
      <c r="S605" s="1895"/>
      <c r="T605" s="1895"/>
      <c r="U605" s="1895"/>
      <c r="V605" s="1895"/>
      <c r="W605" s="1895"/>
      <c r="X605" s="1895"/>
      <c r="Y605" s="1895"/>
      <c r="Z605" s="1895"/>
      <c r="AA605" s="1895"/>
      <c r="AB605" s="1895"/>
      <c r="AC605" s="1895"/>
      <c r="AD605" s="1895"/>
      <c r="AE605" s="1895"/>
      <c r="AF605" s="1895"/>
      <c r="AG605" s="1895"/>
      <c r="AH605" s="1895"/>
    </row>
    <row r="606" spans="1:34" ht="15.75" customHeight="1">
      <c r="A606" s="1895"/>
      <c r="B606" s="1895"/>
      <c r="C606" s="1895"/>
      <c r="D606" s="1895"/>
      <c r="E606" s="1895"/>
      <c r="F606" s="1895"/>
      <c r="G606" s="1895"/>
      <c r="H606" s="1895"/>
      <c r="I606" s="1895"/>
      <c r="J606" s="1895"/>
      <c r="K606" s="1895"/>
      <c r="L606" s="1895"/>
      <c r="M606" s="1895"/>
      <c r="N606" s="1895"/>
      <c r="O606" s="1895"/>
      <c r="P606" s="1895"/>
      <c r="Q606" s="1895"/>
      <c r="R606" s="1895"/>
      <c r="S606" s="1895"/>
      <c r="T606" s="1895"/>
      <c r="U606" s="1895"/>
      <c r="V606" s="1895"/>
      <c r="W606" s="1895"/>
      <c r="X606" s="1895"/>
      <c r="Y606" s="1895"/>
      <c r="Z606" s="1895"/>
      <c r="AA606" s="1895"/>
      <c r="AB606" s="1895"/>
      <c r="AC606" s="1895"/>
      <c r="AD606" s="1895"/>
      <c r="AE606" s="1895"/>
      <c r="AF606" s="1895"/>
      <c r="AG606" s="1895"/>
      <c r="AH606" s="1895"/>
    </row>
    <row r="607" spans="1:34" ht="15.75" customHeight="1">
      <c r="A607" s="1895"/>
      <c r="B607" s="1895"/>
      <c r="C607" s="1895"/>
      <c r="D607" s="1895"/>
      <c r="E607" s="1895"/>
      <c r="F607" s="1895"/>
      <c r="G607" s="1895"/>
      <c r="H607" s="1895"/>
      <c r="I607" s="1895"/>
      <c r="J607" s="1895"/>
      <c r="K607" s="1895"/>
      <c r="L607" s="1895"/>
      <c r="M607" s="1895"/>
      <c r="N607" s="1895"/>
      <c r="O607" s="1895"/>
      <c r="P607" s="1895"/>
      <c r="Q607" s="1895"/>
      <c r="R607" s="1895"/>
      <c r="S607" s="1895"/>
      <c r="T607" s="1895"/>
      <c r="U607" s="1895"/>
      <c r="V607" s="1895"/>
      <c r="W607" s="1895"/>
      <c r="X607" s="1895"/>
      <c r="Y607" s="1895"/>
      <c r="Z607" s="1895"/>
      <c r="AA607" s="1895"/>
      <c r="AB607" s="1895"/>
      <c r="AC607" s="1895"/>
      <c r="AD607" s="1895"/>
      <c r="AE607" s="1895"/>
      <c r="AF607" s="1895"/>
      <c r="AG607" s="1895"/>
      <c r="AH607" s="1895"/>
    </row>
    <row r="608" spans="1:34" ht="15.75" customHeight="1">
      <c r="A608" s="1895"/>
      <c r="B608" s="1895"/>
      <c r="C608" s="1895"/>
      <c r="D608" s="1895"/>
      <c r="E608" s="1895"/>
      <c r="F608" s="1895"/>
      <c r="G608" s="1895"/>
      <c r="H608" s="1895"/>
      <c r="I608" s="1895"/>
      <c r="J608" s="1895"/>
      <c r="K608" s="1895"/>
      <c r="L608" s="1895"/>
      <c r="M608" s="1895"/>
      <c r="N608" s="1895"/>
      <c r="O608" s="1895"/>
      <c r="P608" s="1895"/>
      <c r="Q608" s="1895"/>
      <c r="R608" s="1895"/>
      <c r="S608" s="1895"/>
      <c r="T608" s="1895"/>
      <c r="U608" s="1895"/>
      <c r="V608" s="1895"/>
      <c r="W608" s="1895"/>
      <c r="X608" s="1895"/>
      <c r="Y608" s="1895"/>
      <c r="Z608" s="1895"/>
      <c r="AA608" s="1895"/>
      <c r="AB608" s="1895"/>
      <c r="AC608" s="1895"/>
      <c r="AD608" s="1895"/>
      <c r="AE608" s="1895"/>
      <c r="AF608" s="1895"/>
      <c r="AG608" s="1895"/>
      <c r="AH608" s="1895"/>
    </row>
    <row r="609" spans="1:34" ht="15.75" customHeight="1">
      <c r="A609" s="1895"/>
      <c r="B609" s="1895"/>
      <c r="C609" s="1895"/>
      <c r="D609" s="1895"/>
      <c r="E609" s="1895"/>
      <c r="F609" s="1895"/>
      <c r="G609" s="1895"/>
      <c r="H609" s="1895"/>
      <c r="I609" s="1895"/>
      <c r="J609" s="1895"/>
      <c r="K609" s="1895"/>
      <c r="L609" s="1895"/>
      <c r="M609" s="1895"/>
      <c r="N609" s="1895"/>
      <c r="O609" s="1895"/>
      <c r="P609" s="1895"/>
      <c r="Q609" s="1895"/>
      <c r="R609" s="1895"/>
      <c r="S609" s="1895"/>
      <c r="T609" s="1895"/>
      <c r="U609" s="1895"/>
      <c r="V609" s="1895"/>
      <c r="W609" s="1895"/>
      <c r="X609" s="1895"/>
      <c r="Y609" s="1895"/>
      <c r="Z609" s="1895"/>
      <c r="AA609" s="1895"/>
      <c r="AB609" s="1895"/>
      <c r="AC609" s="1895"/>
      <c r="AD609" s="1895"/>
      <c r="AE609" s="1895"/>
      <c r="AF609" s="1895"/>
      <c r="AG609" s="1895"/>
      <c r="AH609" s="1895"/>
    </row>
    <row r="610" spans="1:34" ht="15.75" customHeight="1">
      <c r="A610" s="1895"/>
      <c r="B610" s="1895"/>
      <c r="C610" s="1895"/>
      <c r="D610" s="1895"/>
      <c r="E610" s="1895"/>
      <c r="F610" s="1895"/>
      <c r="G610" s="1895"/>
      <c r="H610" s="1895"/>
      <c r="I610" s="1895"/>
      <c r="J610" s="1895"/>
      <c r="K610" s="1895"/>
      <c r="L610" s="1895"/>
      <c r="M610" s="1895"/>
      <c r="N610" s="1895"/>
      <c r="O610" s="1895"/>
      <c r="P610" s="1895"/>
      <c r="Q610" s="1895"/>
      <c r="R610" s="1895"/>
      <c r="S610" s="1895"/>
      <c r="T610" s="1895"/>
      <c r="U610" s="1895"/>
      <c r="V610" s="1895"/>
      <c r="W610" s="1895"/>
      <c r="X610" s="1895"/>
      <c r="Y610" s="1895"/>
      <c r="Z610" s="1895"/>
      <c r="AA610" s="1895"/>
      <c r="AB610" s="1895"/>
      <c r="AC610" s="1895"/>
      <c r="AD610" s="1895"/>
      <c r="AE610" s="1895"/>
      <c r="AF610" s="1895"/>
      <c r="AG610" s="1895"/>
      <c r="AH610" s="1895"/>
    </row>
    <row r="611" spans="1:34" ht="15.75" customHeight="1">
      <c r="A611" s="1895"/>
      <c r="B611" s="1895"/>
      <c r="C611" s="1895"/>
      <c r="D611" s="1895"/>
      <c r="E611" s="1895"/>
      <c r="F611" s="1895"/>
      <c r="G611" s="1895"/>
      <c r="H611" s="1895"/>
      <c r="I611" s="1895"/>
      <c r="J611" s="1895"/>
      <c r="K611" s="1895"/>
      <c r="L611" s="1895"/>
      <c r="M611" s="1895"/>
      <c r="N611" s="1895"/>
      <c r="O611" s="1895"/>
      <c r="P611" s="1895"/>
      <c r="Q611" s="1895"/>
      <c r="R611" s="1895"/>
      <c r="S611" s="1895"/>
      <c r="T611" s="1895"/>
      <c r="U611" s="1895"/>
      <c r="V611" s="1895"/>
      <c r="W611" s="1895"/>
      <c r="X611" s="1895"/>
      <c r="Y611" s="1895"/>
      <c r="Z611" s="1895"/>
      <c r="AA611" s="1895"/>
      <c r="AB611" s="1895"/>
      <c r="AC611" s="1895"/>
      <c r="AD611" s="1895"/>
      <c r="AE611" s="1895"/>
      <c r="AF611" s="1895"/>
      <c r="AG611" s="1895"/>
      <c r="AH611" s="1895"/>
    </row>
    <row r="612" spans="1:34" ht="15.75" customHeight="1">
      <c r="A612" s="1895"/>
      <c r="B612" s="1895"/>
      <c r="C612" s="1895"/>
      <c r="D612" s="1895"/>
      <c r="E612" s="1895"/>
      <c r="F612" s="1895"/>
      <c r="G612" s="1895"/>
      <c r="H612" s="1895"/>
      <c r="I612" s="1895"/>
      <c r="J612" s="1895"/>
      <c r="K612" s="1895"/>
      <c r="L612" s="1895"/>
      <c r="M612" s="1895"/>
      <c r="N612" s="1895"/>
      <c r="O612" s="1895"/>
      <c r="P612" s="1895"/>
      <c r="Q612" s="1895"/>
      <c r="R612" s="1895"/>
      <c r="S612" s="1895"/>
      <c r="T612" s="1895"/>
      <c r="U612" s="1895"/>
      <c r="V612" s="1895"/>
      <c r="W612" s="1895"/>
      <c r="X612" s="1895"/>
      <c r="Y612" s="1895"/>
      <c r="Z612" s="1895"/>
      <c r="AA612" s="1895"/>
      <c r="AB612" s="1895"/>
      <c r="AC612" s="1895"/>
      <c r="AD612" s="1895"/>
      <c r="AE612" s="1895"/>
      <c r="AF612" s="1895"/>
      <c r="AG612" s="1895"/>
      <c r="AH612" s="1895"/>
    </row>
    <row r="613" spans="1:34" ht="15.75" customHeight="1">
      <c r="A613" s="1895"/>
      <c r="B613" s="1895"/>
      <c r="C613" s="1895"/>
      <c r="D613" s="1895"/>
      <c r="E613" s="1895"/>
      <c r="F613" s="1895"/>
      <c r="G613" s="1895"/>
      <c r="H613" s="1895"/>
      <c r="I613" s="1895"/>
      <c r="J613" s="1895"/>
      <c r="K613" s="1895"/>
      <c r="L613" s="1895"/>
      <c r="M613" s="1895"/>
      <c r="N613" s="1895"/>
      <c r="O613" s="1895"/>
      <c r="P613" s="1895"/>
      <c r="Q613" s="1895"/>
      <c r="R613" s="1895"/>
      <c r="S613" s="1895"/>
      <c r="T613" s="1895"/>
      <c r="U613" s="1895"/>
      <c r="V613" s="1895"/>
      <c r="W613" s="1895"/>
      <c r="X613" s="1895"/>
      <c r="Y613" s="1895"/>
      <c r="Z613" s="1895"/>
      <c r="AA613" s="1895"/>
      <c r="AB613" s="1895"/>
      <c r="AC613" s="1895"/>
      <c r="AD613" s="1895"/>
      <c r="AE613" s="1895"/>
      <c r="AF613" s="1895"/>
      <c r="AG613" s="1895"/>
      <c r="AH613" s="1895"/>
    </row>
    <row r="614" spans="1:34" ht="15.75" customHeight="1">
      <c r="A614" s="1895"/>
      <c r="B614" s="1895"/>
      <c r="C614" s="1895"/>
      <c r="D614" s="1895"/>
      <c r="E614" s="1895"/>
      <c r="F614" s="1895"/>
      <c r="G614" s="1895"/>
      <c r="H614" s="1895"/>
      <c r="I614" s="1895"/>
      <c r="J614" s="1895"/>
      <c r="K614" s="1895"/>
      <c r="L614" s="1895"/>
      <c r="M614" s="1895"/>
      <c r="N614" s="1895"/>
      <c r="O614" s="1895"/>
      <c r="P614" s="1895"/>
      <c r="Q614" s="1895"/>
      <c r="R614" s="1895"/>
      <c r="S614" s="1895"/>
      <c r="T614" s="1895"/>
      <c r="U614" s="1895"/>
      <c r="V614" s="1895"/>
      <c r="W614" s="1895"/>
      <c r="X614" s="1895"/>
      <c r="Y614" s="1895"/>
      <c r="Z614" s="1895"/>
      <c r="AA614" s="1895"/>
      <c r="AB614" s="1895"/>
      <c r="AC614" s="1895"/>
      <c r="AD614" s="1895"/>
      <c r="AE614" s="1895"/>
      <c r="AF614" s="1895"/>
      <c r="AG614" s="1895"/>
      <c r="AH614" s="1895"/>
    </row>
    <row r="615" spans="1:34" ht="15.75" customHeight="1">
      <c r="A615" s="1895"/>
      <c r="B615" s="1895"/>
      <c r="C615" s="1895"/>
      <c r="D615" s="1895"/>
      <c r="E615" s="1895"/>
      <c r="F615" s="1895"/>
      <c r="G615" s="1895"/>
      <c r="H615" s="1895"/>
      <c r="I615" s="1895"/>
      <c r="J615" s="1895"/>
      <c r="K615" s="1895"/>
      <c r="L615" s="1895"/>
      <c r="M615" s="1895"/>
      <c r="N615" s="1895"/>
      <c r="O615" s="1895"/>
      <c r="P615" s="1895"/>
      <c r="Q615" s="1895"/>
      <c r="R615" s="1895"/>
      <c r="S615" s="1895"/>
      <c r="T615" s="1895"/>
      <c r="U615" s="1895"/>
      <c r="V615" s="1895"/>
      <c r="W615" s="1895"/>
      <c r="X615" s="1895"/>
      <c r="Y615" s="1895"/>
      <c r="Z615" s="1895"/>
      <c r="AA615" s="1895"/>
      <c r="AB615" s="1895"/>
      <c r="AC615" s="1895"/>
      <c r="AD615" s="1895"/>
      <c r="AE615" s="1895"/>
      <c r="AF615" s="1895"/>
      <c r="AG615" s="1895"/>
      <c r="AH615" s="1895"/>
    </row>
    <row r="616" spans="1:34" ht="15.75" customHeight="1">
      <c r="A616" s="1895"/>
      <c r="B616" s="1895"/>
      <c r="C616" s="1895"/>
      <c r="D616" s="1895"/>
      <c r="E616" s="1895"/>
      <c r="F616" s="1895"/>
      <c r="G616" s="1895"/>
      <c r="H616" s="1895"/>
      <c r="I616" s="1895"/>
      <c r="J616" s="1895"/>
      <c r="K616" s="1895"/>
      <c r="L616" s="1895"/>
      <c r="M616" s="1895"/>
      <c r="N616" s="1895"/>
      <c r="O616" s="1895"/>
      <c r="P616" s="1895"/>
      <c r="Q616" s="1895"/>
      <c r="R616" s="1895"/>
      <c r="S616" s="1895"/>
      <c r="T616" s="1895"/>
      <c r="U616" s="1895"/>
      <c r="V616" s="1895"/>
      <c r="W616" s="1895"/>
      <c r="X616" s="1895"/>
      <c r="Y616" s="1895"/>
      <c r="Z616" s="1895"/>
      <c r="AA616" s="1895"/>
      <c r="AB616" s="1895"/>
      <c r="AC616" s="1895"/>
      <c r="AD616" s="1895"/>
      <c r="AE616" s="1895"/>
      <c r="AF616" s="1895"/>
      <c r="AG616" s="1895"/>
      <c r="AH616" s="1895"/>
    </row>
    <row r="617" spans="1:34" ht="15.75" customHeight="1">
      <c r="A617" s="1895"/>
      <c r="B617" s="1895"/>
      <c r="C617" s="1895"/>
      <c r="D617" s="1895"/>
      <c r="E617" s="1895"/>
      <c r="F617" s="1895"/>
      <c r="G617" s="1895"/>
      <c r="H617" s="1895"/>
      <c r="I617" s="1895"/>
      <c r="J617" s="1895"/>
      <c r="K617" s="1895"/>
      <c r="L617" s="1895"/>
      <c r="M617" s="1895"/>
      <c r="N617" s="1895"/>
      <c r="O617" s="1895"/>
      <c r="P617" s="1895"/>
      <c r="Q617" s="1895"/>
      <c r="R617" s="1895"/>
      <c r="S617" s="1895"/>
      <c r="T617" s="1895"/>
      <c r="U617" s="1895"/>
      <c r="V617" s="1895"/>
      <c r="W617" s="1895"/>
      <c r="X617" s="1895"/>
      <c r="Y617" s="1895"/>
      <c r="Z617" s="1895"/>
      <c r="AA617" s="1895"/>
      <c r="AB617" s="1895"/>
      <c r="AC617" s="1895"/>
      <c r="AD617" s="1895"/>
      <c r="AE617" s="1895"/>
      <c r="AF617" s="1895"/>
      <c r="AG617" s="1895"/>
      <c r="AH617" s="1895"/>
    </row>
    <row r="618" spans="1:34" ht="15.75" customHeight="1">
      <c r="A618" s="1895"/>
      <c r="B618" s="1895"/>
      <c r="C618" s="1895"/>
      <c r="D618" s="1895"/>
      <c r="E618" s="1895"/>
      <c r="F618" s="1895"/>
      <c r="G618" s="1895"/>
      <c r="H618" s="1895"/>
      <c r="I618" s="1895"/>
      <c r="J618" s="1895"/>
      <c r="K618" s="1895"/>
      <c r="L618" s="1895"/>
      <c r="M618" s="1895"/>
      <c r="N618" s="1895"/>
      <c r="O618" s="1895"/>
      <c r="P618" s="1895"/>
      <c r="Q618" s="1895"/>
      <c r="R618" s="1895"/>
      <c r="S618" s="1895"/>
      <c r="T618" s="1895"/>
      <c r="U618" s="1895"/>
      <c r="V618" s="1895"/>
      <c r="W618" s="1895"/>
      <c r="X618" s="1895"/>
      <c r="Y618" s="1895"/>
      <c r="Z618" s="1895"/>
      <c r="AA618" s="1895"/>
      <c r="AB618" s="1895"/>
      <c r="AC618" s="1895"/>
      <c r="AD618" s="1895"/>
      <c r="AE618" s="1895"/>
      <c r="AF618" s="1895"/>
      <c r="AG618" s="1895"/>
      <c r="AH618" s="1895"/>
    </row>
    <row r="619" spans="1:34" ht="15.75" customHeight="1">
      <c r="A619" s="1895"/>
      <c r="B619" s="1895"/>
      <c r="C619" s="1895"/>
      <c r="D619" s="1895"/>
      <c r="E619" s="1895"/>
      <c r="F619" s="1895"/>
      <c r="G619" s="1895"/>
      <c r="H619" s="1895"/>
      <c r="I619" s="1895"/>
      <c r="J619" s="1895"/>
      <c r="K619" s="1895"/>
      <c r="L619" s="1895"/>
      <c r="M619" s="1895"/>
      <c r="N619" s="1895"/>
      <c r="O619" s="1895"/>
      <c r="P619" s="1895"/>
      <c r="Q619" s="1895"/>
      <c r="R619" s="1895"/>
      <c r="S619" s="1895"/>
      <c r="T619" s="1895"/>
      <c r="U619" s="1895"/>
      <c r="V619" s="1895"/>
      <c r="W619" s="1895"/>
      <c r="X619" s="1895"/>
      <c r="Y619" s="1895"/>
      <c r="Z619" s="1895"/>
      <c r="AA619" s="1895"/>
      <c r="AB619" s="1895"/>
      <c r="AC619" s="1895"/>
      <c r="AD619" s="1895"/>
      <c r="AE619" s="1895"/>
      <c r="AF619" s="1895"/>
      <c r="AG619" s="1895"/>
      <c r="AH619" s="1895"/>
    </row>
    <row r="620" spans="1:34" ht="15.75" customHeight="1">
      <c r="A620" s="1895"/>
      <c r="B620" s="1895"/>
      <c r="C620" s="1895"/>
      <c r="D620" s="1895"/>
      <c r="E620" s="1895"/>
      <c r="F620" s="1895"/>
      <c r="G620" s="1895"/>
      <c r="H620" s="1895"/>
      <c r="I620" s="1895"/>
      <c r="J620" s="1895"/>
      <c r="K620" s="1895"/>
      <c r="L620" s="1895"/>
      <c r="M620" s="1895"/>
      <c r="N620" s="1895"/>
      <c r="O620" s="1895"/>
      <c r="P620" s="1895"/>
      <c r="Q620" s="1895"/>
      <c r="R620" s="1895"/>
      <c r="S620" s="1895"/>
      <c r="T620" s="1895"/>
      <c r="U620" s="1895"/>
      <c r="V620" s="1895"/>
      <c r="W620" s="1895"/>
      <c r="X620" s="1895"/>
      <c r="Y620" s="1895"/>
      <c r="Z620" s="1895"/>
      <c r="AA620" s="1895"/>
      <c r="AB620" s="1895"/>
      <c r="AC620" s="1895"/>
      <c r="AD620" s="1895"/>
      <c r="AE620" s="1895"/>
      <c r="AF620" s="1895"/>
      <c r="AG620" s="1895"/>
      <c r="AH620" s="1895"/>
    </row>
    <row r="621" spans="1:34" ht="15.75" customHeight="1">
      <c r="A621" s="1895"/>
      <c r="B621" s="1895"/>
      <c r="C621" s="1895"/>
      <c r="D621" s="1895"/>
      <c r="E621" s="1895"/>
      <c r="F621" s="1895"/>
      <c r="G621" s="1895"/>
      <c r="H621" s="1895"/>
      <c r="I621" s="1895"/>
      <c r="J621" s="1895"/>
      <c r="K621" s="1895"/>
      <c r="L621" s="1895"/>
      <c r="M621" s="1895"/>
      <c r="N621" s="1895"/>
      <c r="O621" s="1895"/>
      <c r="P621" s="1895"/>
      <c r="Q621" s="1895"/>
      <c r="R621" s="1895"/>
      <c r="S621" s="1895"/>
      <c r="T621" s="1895"/>
      <c r="U621" s="1895"/>
      <c r="V621" s="1895"/>
      <c r="W621" s="1895"/>
      <c r="X621" s="1895"/>
      <c r="Y621" s="1895"/>
      <c r="Z621" s="1895"/>
      <c r="AA621" s="1895"/>
      <c r="AB621" s="1895"/>
      <c r="AC621" s="1895"/>
      <c r="AD621" s="1895"/>
      <c r="AE621" s="1895"/>
      <c r="AF621" s="1895"/>
      <c r="AG621" s="1895"/>
      <c r="AH621" s="1895"/>
    </row>
    <row r="622" spans="1:34" ht="15.75" customHeight="1">
      <c r="A622" s="1895"/>
      <c r="B622" s="1895"/>
      <c r="C622" s="1895"/>
      <c r="D622" s="1895"/>
      <c r="E622" s="1895"/>
      <c r="F622" s="1895"/>
      <c r="G622" s="1895"/>
      <c r="H622" s="1895"/>
      <c r="I622" s="1895"/>
      <c r="J622" s="1895"/>
      <c r="K622" s="1895"/>
      <c r="L622" s="1895"/>
      <c r="M622" s="1895"/>
      <c r="N622" s="1895"/>
      <c r="O622" s="1895"/>
      <c r="P622" s="1895"/>
      <c r="Q622" s="1895"/>
      <c r="R622" s="1895"/>
      <c r="S622" s="1895"/>
      <c r="T622" s="1895"/>
      <c r="U622" s="1895"/>
      <c r="V622" s="1895"/>
      <c r="W622" s="1895"/>
      <c r="X622" s="1895"/>
      <c r="Y622" s="1895"/>
      <c r="Z622" s="1895"/>
      <c r="AA622" s="1895"/>
      <c r="AB622" s="1895"/>
      <c r="AC622" s="1895"/>
      <c r="AD622" s="1895"/>
      <c r="AE622" s="1895"/>
      <c r="AF622" s="1895"/>
      <c r="AG622" s="1895"/>
      <c r="AH622" s="1895"/>
    </row>
    <row r="623" spans="1:34" ht="15.75" customHeight="1">
      <c r="A623" s="1895"/>
      <c r="B623" s="1895"/>
      <c r="C623" s="1895"/>
      <c r="D623" s="1895"/>
      <c r="E623" s="1895"/>
      <c r="F623" s="1895"/>
      <c r="G623" s="1895"/>
      <c r="H623" s="1895"/>
      <c r="I623" s="1895"/>
      <c r="J623" s="1895"/>
      <c r="K623" s="1895"/>
      <c r="L623" s="1895"/>
      <c r="M623" s="1895"/>
      <c r="N623" s="1895"/>
      <c r="O623" s="1895"/>
      <c r="P623" s="1895"/>
      <c r="Q623" s="1895"/>
      <c r="R623" s="1895"/>
      <c r="S623" s="1895"/>
      <c r="T623" s="1895"/>
      <c r="U623" s="1895"/>
      <c r="V623" s="1895"/>
      <c r="W623" s="1895"/>
      <c r="X623" s="1895"/>
      <c r="Y623" s="1895"/>
      <c r="Z623" s="1895"/>
      <c r="AA623" s="1895"/>
      <c r="AB623" s="1895"/>
      <c r="AC623" s="1895"/>
      <c r="AD623" s="1895"/>
      <c r="AE623" s="1895"/>
      <c r="AF623" s="1895"/>
      <c r="AG623" s="1895"/>
      <c r="AH623" s="1895"/>
    </row>
    <row r="624" spans="1:34" ht="15.75" customHeight="1">
      <c r="A624" s="1895"/>
      <c r="B624" s="1895"/>
      <c r="C624" s="1895"/>
      <c r="D624" s="1895"/>
      <c r="E624" s="1895"/>
      <c r="F624" s="1895"/>
      <c r="G624" s="1895"/>
      <c r="H624" s="1895"/>
      <c r="I624" s="1895"/>
      <c r="J624" s="1895"/>
      <c r="K624" s="1895"/>
      <c r="L624" s="1895"/>
      <c r="M624" s="1895"/>
      <c r="N624" s="1895"/>
      <c r="O624" s="1895"/>
      <c r="P624" s="1895"/>
      <c r="Q624" s="1895"/>
      <c r="R624" s="1895"/>
      <c r="S624" s="1895"/>
      <c r="T624" s="1895"/>
      <c r="U624" s="1895"/>
      <c r="V624" s="1895"/>
      <c r="W624" s="1895"/>
      <c r="X624" s="1895"/>
      <c r="Y624" s="1895"/>
      <c r="Z624" s="1895"/>
      <c r="AA624" s="1895"/>
      <c r="AB624" s="1895"/>
      <c r="AC624" s="1895"/>
      <c r="AD624" s="1895"/>
      <c r="AE624" s="1895"/>
      <c r="AF624" s="1895"/>
      <c r="AG624" s="1895"/>
      <c r="AH624" s="1895"/>
    </row>
    <row r="625" spans="1:34" ht="15.75" customHeight="1">
      <c r="A625" s="1895"/>
      <c r="B625" s="1895"/>
      <c r="C625" s="1895"/>
      <c r="D625" s="1895"/>
      <c r="E625" s="1895"/>
      <c r="F625" s="1895"/>
      <c r="G625" s="1895"/>
      <c r="H625" s="1895"/>
      <c r="I625" s="1895"/>
      <c r="J625" s="1895"/>
      <c r="K625" s="1895"/>
      <c r="L625" s="1895"/>
      <c r="M625" s="1895"/>
      <c r="N625" s="1895"/>
      <c r="O625" s="1895"/>
      <c r="P625" s="1895"/>
      <c r="Q625" s="1895"/>
      <c r="R625" s="1895"/>
      <c r="S625" s="1895"/>
      <c r="T625" s="1895"/>
      <c r="U625" s="1895"/>
      <c r="V625" s="1895"/>
      <c r="W625" s="1895"/>
      <c r="X625" s="1895"/>
      <c r="Y625" s="1895"/>
      <c r="Z625" s="1895"/>
      <c r="AA625" s="1895"/>
      <c r="AB625" s="1895"/>
      <c r="AC625" s="1895"/>
      <c r="AD625" s="1895"/>
      <c r="AE625" s="1895"/>
      <c r="AF625" s="1895"/>
      <c r="AG625" s="1895"/>
      <c r="AH625" s="1895"/>
    </row>
    <row r="626" spans="1:34" ht="15.75" customHeight="1">
      <c r="A626" s="1895"/>
      <c r="B626" s="1895"/>
      <c r="C626" s="1895"/>
      <c r="D626" s="1895"/>
      <c r="E626" s="1895"/>
      <c r="F626" s="1895"/>
      <c r="G626" s="1895"/>
      <c r="H626" s="1895"/>
      <c r="I626" s="1895"/>
      <c r="J626" s="1895"/>
      <c r="K626" s="1895"/>
      <c r="L626" s="1895"/>
      <c r="M626" s="1895"/>
      <c r="N626" s="1895"/>
      <c r="O626" s="1895"/>
      <c r="P626" s="1895"/>
      <c r="Q626" s="1895"/>
      <c r="R626" s="1895"/>
      <c r="S626" s="1895"/>
      <c r="T626" s="1895"/>
      <c r="U626" s="1895"/>
      <c r="V626" s="1895"/>
      <c r="W626" s="1895"/>
      <c r="X626" s="1895"/>
      <c r="Y626" s="1895"/>
      <c r="Z626" s="1895"/>
      <c r="AA626" s="1895"/>
      <c r="AB626" s="1895"/>
      <c r="AC626" s="1895"/>
      <c r="AD626" s="1895"/>
      <c r="AE626" s="1895"/>
      <c r="AF626" s="1895"/>
      <c r="AG626" s="1895"/>
      <c r="AH626" s="1895"/>
    </row>
    <row r="627" spans="1:34" ht="15.75" customHeight="1">
      <c r="A627" s="1895"/>
      <c r="B627" s="1895"/>
      <c r="C627" s="1895"/>
      <c r="D627" s="1895"/>
      <c r="E627" s="1895"/>
      <c r="F627" s="1895"/>
      <c r="G627" s="1895"/>
      <c r="H627" s="1895"/>
      <c r="I627" s="1895"/>
      <c r="J627" s="1895"/>
      <c r="K627" s="1895"/>
      <c r="L627" s="1895"/>
      <c r="M627" s="1895"/>
      <c r="N627" s="1895"/>
      <c r="O627" s="1895"/>
      <c r="P627" s="1895"/>
      <c r="Q627" s="1895"/>
      <c r="R627" s="1895"/>
      <c r="S627" s="1895"/>
      <c r="T627" s="1895"/>
      <c r="U627" s="1895"/>
      <c r="V627" s="1895"/>
      <c r="W627" s="1895"/>
      <c r="X627" s="1895"/>
      <c r="Y627" s="1895"/>
      <c r="Z627" s="1895"/>
      <c r="AA627" s="1895"/>
      <c r="AB627" s="1895"/>
      <c r="AC627" s="1895"/>
      <c r="AD627" s="1895"/>
      <c r="AE627" s="1895"/>
      <c r="AF627" s="1895"/>
      <c r="AG627" s="1895"/>
      <c r="AH627" s="1895"/>
    </row>
    <row r="628" spans="1:34" ht="15.75" customHeight="1">
      <c r="A628" s="1895"/>
      <c r="B628" s="1895"/>
      <c r="C628" s="1895"/>
      <c r="D628" s="1895"/>
      <c r="E628" s="1895"/>
      <c r="F628" s="1895"/>
      <c r="G628" s="1895"/>
      <c r="H628" s="1895"/>
      <c r="I628" s="1895"/>
      <c r="J628" s="1895"/>
      <c r="K628" s="1895"/>
      <c r="L628" s="1895"/>
      <c r="M628" s="1895"/>
      <c r="N628" s="1895"/>
      <c r="O628" s="1895"/>
      <c r="P628" s="1895"/>
      <c r="Q628" s="1895"/>
      <c r="R628" s="1895"/>
      <c r="S628" s="1895"/>
      <c r="T628" s="1895"/>
      <c r="U628" s="1895"/>
      <c r="V628" s="1895"/>
      <c r="W628" s="1895"/>
      <c r="X628" s="1895"/>
      <c r="Y628" s="1895"/>
      <c r="Z628" s="1895"/>
      <c r="AA628" s="1895"/>
      <c r="AB628" s="1895"/>
      <c r="AC628" s="1895"/>
      <c r="AD628" s="1895"/>
      <c r="AE628" s="1895"/>
      <c r="AF628" s="1895"/>
      <c r="AG628" s="1895"/>
      <c r="AH628" s="1895"/>
    </row>
    <row r="629" spans="1:34" ht="15.75" customHeight="1">
      <c r="A629" s="1895"/>
      <c r="B629" s="1895"/>
      <c r="C629" s="1895"/>
      <c r="D629" s="1895"/>
      <c r="E629" s="1895"/>
      <c r="F629" s="1895"/>
      <c r="G629" s="1895"/>
      <c r="H629" s="1895"/>
      <c r="I629" s="1895"/>
      <c r="J629" s="1895"/>
      <c r="K629" s="1895"/>
      <c r="L629" s="1895"/>
      <c r="M629" s="1895"/>
      <c r="N629" s="1895"/>
      <c r="O629" s="1895"/>
      <c r="P629" s="1895"/>
      <c r="Q629" s="1895"/>
      <c r="R629" s="1895"/>
      <c r="S629" s="1895"/>
      <c r="T629" s="1895"/>
      <c r="U629" s="1895"/>
      <c r="V629" s="1895"/>
      <c r="W629" s="1895"/>
      <c r="X629" s="1895"/>
      <c r="Y629" s="1895"/>
      <c r="Z629" s="1895"/>
      <c r="AA629" s="1895"/>
      <c r="AB629" s="1895"/>
      <c r="AC629" s="1895"/>
      <c r="AD629" s="1895"/>
      <c r="AE629" s="1895"/>
      <c r="AF629" s="1895"/>
      <c r="AG629" s="1895"/>
      <c r="AH629" s="1895"/>
    </row>
    <row r="630" spans="1:34" ht="15.75" customHeight="1">
      <c r="A630" s="1895"/>
      <c r="B630" s="1895"/>
      <c r="C630" s="1895"/>
      <c r="D630" s="1895"/>
      <c r="E630" s="1895"/>
      <c r="F630" s="1895"/>
      <c r="G630" s="1895"/>
      <c r="H630" s="1895"/>
      <c r="I630" s="1895"/>
      <c r="J630" s="1895"/>
      <c r="K630" s="1895"/>
      <c r="L630" s="1895"/>
      <c r="M630" s="1895"/>
      <c r="N630" s="1895"/>
      <c r="O630" s="1895"/>
      <c r="P630" s="1895"/>
      <c r="Q630" s="1895"/>
      <c r="R630" s="1895"/>
      <c r="S630" s="1895"/>
      <c r="T630" s="1895"/>
      <c r="U630" s="1895"/>
      <c r="V630" s="1895"/>
      <c r="W630" s="1895"/>
      <c r="X630" s="1895"/>
      <c r="Y630" s="1895"/>
      <c r="Z630" s="1895"/>
      <c r="AA630" s="1895"/>
      <c r="AB630" s="1895"/>
      <c r="AC630" s="1895"/>
      <c r="AD630" s="1895"/>
      <c r="AE630" s="1895"/>
      <c r="AF630" s="1895"/>
      <c r="AG630" s="1895"/>
      <c r="AH630" s="1895"/>
    </row>
    <row r="631" spans="1:34" ht="15.75" customHeight="1">
      <c r="A631" s="1895"/>
      <c r="B631" s="1895"/>
      <c r="C631" s="1895"/>
      <c r="D631" s="1895"/>
      <c r="E631" s="1895"/>
      <c r="F631" s="1895"/>
      <c r="G631" s="1895"/>
      <c r="H631" s="1895"/>
      <c r="I631" s="1895"/>
      <c r="J631" s="1895"/>
      <c r="K631" s="1895"/>
      <c r="L631" s="1895"/>
      <c r="M631" s="1895"/>
      <c r="N631" s="1895"/>
      <c r="O631" s="1895"/>
      <c r="P631" s="1895"/>
      <c r="Q631" s="1895"/>
      <c r="R631" s="1895"/>
      <c r="S631" s="1895"/>
      <c r="T631" s="1895"/>
      <c r="U631" s="1895"/>
      <c r="V631" s="1895"/>
      <c r="W631" s="1895"/>
      <c r="X631" s="1895"/>
      <c r="Y631" s="1895"/>
      <c r="Z631" s="1895"/>
      <c r="AA631" s="1895"/>
      <c r="AB631" s="1895"/>
      <c r="AC631" s="1895"/>
      <c r="AD631" s="1895"/>
      <c r="AE631" s="1895"/>
      <c r="AF631" s="1895"/>
      <c r="AG631" s="1895"/>
      <c r="AH631" s="1895"/>
    </row>
    <row r="632" spans="1:34" ht="15.75" customHeight="1">
      <c r="A632" s="1895"/>
      <c r="B632" s="1895"/>
      <c r="C632" s="1895"/>
      <c r="D632" s="1895"/>
      <c r="E632" s="1895"/>
      <c r="F632" s="1895"/>
      <c r="G632" s="1895"/>
      <c r="H632" s="1895"/>
      <c r="I632" s="1895"/>
      <c r="J632" s="1895"/>
      <c r="K632" s="1895"/>
      <c r="L632" s="1895"/>
      <c r="M632" s="1895"/>
      <c r="N632" s="1895"/>
      <c r="O632" s="1895"/>
      <c r="P632" s="1895"/>
      <c r="Q632" s="1895"/>
      <c r="R632" s="1895"/>
      <c r="S632" s="1895"/>
      <c r="T632" s="1895"/>
      <c r="U632" s="1895"/>
      <c r="V632" s="1895"/>
      <c r="W632" s="1895"/>
      <c r="X632" s="1895"/>
      <c r="Y632" s="1895"/>
      <c r="Z632" s="1895"/>
      <c r="AA632" s="1895"/>
      <c r="AB632" s="1895"/>
      <c r="AC632" s="1895"/>
      <c r="AD632" s="1895"/>
      <c r="AE632" s="1895"/>
      <c r="AF632" s="1895"/>
      <c r="AG632" s="1895"/>
      <c r="AH632" s="1895"/>
    </row>
    <row r="633" spans="1:34" ht="15.75" customHeight="1">
      <c r="A633" s="1895"/>
      <c r="B633" s="1895"/>
      <c r="C633" s="1895"/>
      <c r="D633" s="1895"/>
      <c r="E633" s="1895"/>
      <c r="F633" s="1895"/>
      <c r="G633" s="1895"/>
      <c r="H633" s="1895"/>
      <c r="I633" s="1895"/>
      <c r="J633" s="1895"/>
      <c r="K633" s="1895"/>
      <c r="L633" s="1895"/>
      <c r="M633" s="1895"/>
      <c r="N633" s="1895"/>
      <c r="O633" s="1895"/>
      <c r="P633" s="1895"/>
      <c r="Q633" s="1895"/>
      <c r="R633" s="1895"/>
      <c r="S633" s="1895"/>
      <c r="T633" s="1895"/>
      <c r="U633" s="1895"/>
      <c r="V633" s="1895"/>
      <c r="W633" s="1895"/>
      <c r="X633" s="1895"/>
      <c r="Y633" s="1895"/>
      <c r="Z633" s="1895"/>
      <c r="AA633" s="1895"/>
      <c r="AB633" s="1895"/>
      <c r="AC633" s="1895"/>
      <c r="AD633" s="1895"/>
      <c r="AE633" s="1895"/>
      <c r="AF633" s="1895"/>
      <c r="AG633" s="1895"/>
      <c r="AH633" s="1895"/>
    </row>
    <row r="634" spans="1:34" ht="15.75" customHeight="1">
      <c r="A634" s="1895"/>
      <c r="B634" s="1895"/>
      <c r="C634" s="1895"/>
      <c r="D634" s="1895"/>
      <c r="E634" s="1895"/>
      <c r="F634" s="1895"/>
      <c r="G634" s="1895"/>
      <c r="H634" s="1895"/>
      <c r="I634" s="1895"/>
      <c r="J634" s="1895"/>
      <c r="K634" s="1895"/>
      <c r="L634" s="1895"/>
      <c r="M634" s="1895"/>
      <c r="N634" s="1895"/>
      <c r="O634" s="1895"/>
      <c r="P634" s="1895"/>
      <c r="Q634" s="1895"/>
      <c r="R634" s="1895"/>
      <c r="S634" s="1895"/>
      <c r="T634" s="1895"/>
      <c r="U634" s="1895"/>
      <c r="V634" s="1895"/>
      <c r="W634" s="1895"/>
      <c r="X634" s="1895"/>
      <c r="Y634" s="1895"/>
      <c r="Z634" s="1895"/>
      <c r="AA634" s="1895"/>
      <c r="AB634" s="1895"/>
      <c r="AC634" s="1895"/>
      <c r="AD634" s="1895"/>
      <c r="AE634" s="1895"/>
      <c r="AF634" s="1895"/>
      <c r="AG634" s="1895"/>
      <c r="AH634" s="1895"/>
    </row>
    <row r="635" spans="1:34" ht="15.75" customHeight="1">
      <c r="A635" s="1895"/>
      <c r="B635" s="1895"/>
      <c r="C635" s="1895"/>
      <c r="D635" s="1895"/>
      <c r="E635" s="1895"/>
      <c r="F635" s="1895"/>
      <c r="G635" s="1895"/>
      <c r="H635" s="1895"/>
      <c r="I635" s="1895"/>
      <c r="J635" s="1895"/>
      <c r="K635" s="1895"/>
      <c r="L635" s="1895"/>
      <c r="M635" s="1895"/>
      <c r="N635" s="1895"/>
      <c r="O635" s="1895"/>
      <c r="P635" s="1895"/>
      <c r="Q635" s="1895"/>
      <c r="R635" s="1895"/>
      <c r="S635" s="1895"/>
      <c r="T635" s="1895"/>
      <c r="U635" s="1895"/>
      <c r="V635" s="1895"/>
      <c r="W635" s="1895"/>
      <c r="X635" s="1895"/>
      <c r="Y635" s="1895"/>
      <c r="Z635" s="1895"/>
      <c r="AA635" s="1895"/>
      <c r="AB635" s="1895"/>
      <c r="AC635" s="1895"/>
      <c r="AD635" s="1895"/>
      <c r="AE635" s="1895"/>
      <c r="AF635" s="1895"/>
      <c r="AG635" s="1895"/>
      <c r="AH635" s="1895"/>
    </row>
    <row r="636" spans="1:34" ht="15.75" customHeight="1">
      <c r="A636" s="1895"/>
      <c r="B636" s="1895"/>
      <c r="C636" s="1895"/>
      <c r="D636" s="1895"/>
      <c r="E636" s="1895"/>
      <c r="F636" s="1895"/>
      <c r="G636" s="1895"/>
      <c r="H636" s="1895"/>
      <c r="I636" s="1895"/>
      <c r="J636" s="1895"/>
      <c r="K636" s="1895"/>
      <c r="L636" s="1895"/>
      <c r="M636" s="1895"/>
      <c r="N636" s="1895"/>
      <c r="O636" s="1895"/>
      <c r="P636" s="1895"/>
      <c r="Q636" s="1895"/>
      <c r="R636" s="1895"/>
      <c r="S636" s="1895"/>
      <c r="T636" s="1895"/>
      <c r="U636" s="1895"/>
      <c r="V636" s="1895"/>
      <c r="W636" s="1895"/>
      <c r="X636" s="1895"/>
      <c r="Y636" s="1895"/>
      <c r="Z636" s="1895"/>
      <c r="AA636" s="1895"/>
      <c r="AB636" s="1895"/>
      <c r="AC636" s="1895"/>
      <c r="AD636" s="1895"/>
      <c r="AE636" s="1895"/>
      <c r="AF636" s="1895"/>
      <c r="AG636" s="1895"/>
      <c r="AH636" s="1895"/>
    </row>
    <row r="637" spans="1:34" ht="15.75" customHeight="1">
      <c r="A637" s="1895"/>
      <c r="B637" s="1895"/>
      <c r="C637" s="1895"/>
      <c r="D637" s="1895"/>
      <c r="E637" s="1895"/>
      <c r="F637" s="1895"/>
      <c r="G637" s="1895"/>
      <c r="H637" s="1895"/>
      <c r="I637" s="1895"/>
      <c r="J637" s="1895"/>
      <c r="K637" s="1895"/>
      <c r="L637" s="1895"/>
      <c r="M637" s="1895"/>
      <c r="N637" s="1895"/>
      <c r="O637" s="1895"/>
      <c r="P637" s="1895"/>
      <c r="Q637" s="1895"/>
      <c r="R637" s="1895"/>
      <c r="S637" s="1895"/>
      <c r="T637" s="1895"/>
      <c r="U637" s="1895"/>
      <c r="V637" s="1895"/>
      <c r="W637" s="1895"/>
      <c r="X637" s="1895"/>
      <c r="Y637" s="1895"/>
      <c r="Z637" s="1895"/>
      <c r="AA637" s="1895"/>
      <c r="AB637" s="1895"/>
      <c r="AC637" s="1895"/>
      <c r="AD637" s="1895"/>
      <c r="AE637" s="1895"/>
      <c r="AF637" s="1895"/>
      <c r="AG637" s="1895"/>
      <c r="AH637" s="1895"/>
    </row>
    <row r="638" spans="1:34" ht="15.75" customHeight="1">
      <c r="A638" s="1895"/>
      <c r="B638" s="1895"/>
      <c r="C638" s="1895"/>
      <c r="D638" s="1895"/>
      <c r="E638" s="1895"/>
      <c r="F638" s="1895"/>
      <c r="G638" s="1895"/>
      <c r="H638" s="1895"/>
      <c r="I638" s="1895"/>
      <c r="J638" s="1895"/>
      <c r="K638" s="1895"/>
      <c r="L638" s="1895"/>
      <c r="M638" s="1895"/>
      <c r="N638" s="1895"/>
      <c r="O638" s="1895"/>
      <c r="P638" s="1895"/>
      <c r="Q638" s="1895"/>
      <c r="R638" s="1895"/>
      <c r="S638" s="1895"/>
      <c r="T638" s="1895"/>
      <c r="U638" s="1895"/>
      <c r="V638" s="1895"/>
      <c r="W638" s="1895"/>
      <c r="X638" s="1895"/>
      <c r="Y638" s="1895"/>
      <c r="Z638" s="1895"/>
      <c r="AA638" s="1895"/>
      <c r="AB638" s="1895"/>
      <c r="AC638" s="1895"/>
      <c r="AD638" s="1895"/>
      <c r="AE638" s="1895"/>
      <c r="AF638" s="1895"/>
      <c r="AG638" s="1895"/>
      <c r="AH638" s="1895"/>
    </row>
    <row r="639" spans="1:34" ht="15.75" customHeight="1">
      <c r="A639" s="1895"/>
      <c r="B639" s="1895"/>
      <c r="C639" s="1895"/>
      <c r="D639" s="1895"/>
      <c r="E639" s="1895"/>
      <c r="F639" s="1895"/>
      <c r="G639" s="1895"/>
      <c r="H639" s="1895"/>
      <c r="I639" s="1895"/>
      <c r="J639" s="1895"/>
      <c r="K639" s="1895"/>
      <c r="L639" s="1895"/>
      <c r="M639" s="1895"/>
      <c r="N639" s="1895"/>
      <c r="O639" s="1895"/>
      <c r="P639" s="1895"/>
      <c r="Q639" s="1895"/>
      <c r="R639" s="1895"/>
      <c r="S639" s="1895"/>
      <c r="T639" s="1895"/>
      <c r="U639" s="1895"/>
      <c r="V639" s="1895"/>
      <c r="W639" s="1895"/>
      <c r="X639" s="1895"/>
      <c r="Y639" s="1895"/>
      <c r="Z639" s="1895"/>
      <c r="AA639" s="1895"/>
      <c r="AB639" s="1895"/>
      <c r="AC639" s="1895"/>
      <c r="AD639" s="1895"/>
      <c r="AE639" s="1895"/>
      <c r="AF639" s="1895"/>
      <c r="AG639" s="1895"/>
      <c r="AH639" s="1895"/>
    </row>
    <row r="640" spans="1:34" ht="15.75" customHeight="1">
      <c r="A640" s="1895"/>
      <c r="B640" s="1895"/>
      <c r="C640" s="1895"/>
      <c r="D640" s="1895"/>
      <c r="E640" s="1895"/>
      <c r="F640" s="1895"/>
      <c r="G640" s="1895"/>
      <c r="H640" s="1895"/>
      <c r="I640" s="1895"/>
      <c r="J640" s="1895"/>
      <c r="K640" s="1895"/>
      <c r="L640" s="1895"/>
      <c r="M640" s="1895"/>
      <c r="N640" s="1895"/>
      <c r="O640" s="1895"/>
      <c r="P640" s="1895"/>
      <c r="Q640" s="1895"/>
      <c r="R640" s="1895"/>
      <c r="S640" s="1895"/>
      <c r="T640" s="1895"/>
      <c r="U640" s="1895"/>
      <c r="V640" s="1895"/>
      <c r="W640" s="1895"/>
      <c r="X640" s="1895"/>
      <c r="Y640" s="1895"/>
      <c r="Z640" s="1895"/>
      <c r="AA640" s="1895"/>
      <c r="AB640" s="1895"/>
      <c r="AC640" s="1895"/>
      <c r="AD640" s="1895"/>
      <c r="AE640" s="1895"/>
      <c r="AF640" s="1895"/>
      <c r="AG640" s="1895"/>
      <c r="AH640" s="1895"/>
    </row>
    <row r="641" spans="1:34" ht="15.75" customHeight="1">
      <c r="A641" s="1895"/>
      <c r="B641" s="1895"/>
      <c r="C641" s="1895"/>
      <c r="D641" s="1895"/>
      <c r="E641" s="1895"/>
      <c r="F641" s="1895"/>
      <c r="G641" s="1895"/>
      <c r="H641" s="1895"/>
      <c r="I641" s="1895"/>
      <c r="J641" s="1895"/>
      <c r="K641" s="1895"/>
      <c r="L641" s="1895"/>
      <c r="M641" s="1895"/>
      <c r="N641" s="1895"/>
      <c r="O641" s="1895"/>
      <c r="P641" s="1895"/>
      <c r="Q641" s="1895"/>
      <c r="R641" s="1895"/>
      <c r="S641" s="1895"/>
      <c r="T641" s="1895"/>
      <c r="U641" s="1895"/>
      <c r="V641" s="1895"/>
      <c r="W641" s="1895"/>
      <c r="X641" s="1895"/>
      <c r="Y641" s="1895"/>
      <c r="Z641" s="1895"/>
      <c r="AA641" s="1895"/>
      <c r="AB641" s="1895"/>
      <c r="AC641" s="1895"/>
      <c r="AD641" s="1895"/>
      <c r="AE641" s="1895"/>
      <c r="AF641" s="1895"/>
      <c r="AG641" s="1895"/>
      <c r="AH641" s="1895"/>
    </row>
    <row r="642" spans="1:34" ht="15.75" customHeight="1">
      <c r="A642" s="1895"/>
      <c r="B642" s="1895"/>
      <c r="C642" s="1895"/>
      <c r="D642" s="1895"/>
      <c r="E642" s="1895"/>
      <c r="F642" s="1895"/>
      <c r="G642" s="1895"/>
      <c r="H642" s="1895"/>
      <c r="I642" s="1895"/>
      <c r="J642" s="1895"/>
      <c r="K642" s="1895"/>
      <c r="L642" s="1895"/>
      <c r="M642" s="1895"/>
      <c r="N642" s="1895"/>
      <c r="O642" s="1895"/>
      <c r="P642" s="1895"/>
      <c r="Q642" s="1895"/>
      <c r="R642" s="1895"/>
      <c r="S642" s="1895"/>
      <c r="T642" s="1895"/>
      <c r="U642" s="1895"/>
      <c r="V642" s="1895"/>
      <c r="W642" s="1895"/>
      <c r="X642" s="1895"/>
      <c r="Y642" s="1895"/>
      <c r="Z642" s="1895"/>
      <c r="AA642" s="1895"/>
      <c r="AB642" s="1895"/>
      <c r="AC642" s="1895"/>
      <c r="AD642" s="1895"/>
      <c r="AE642" s="1895"/>
      <c r="AF642" s="1895"/>
      <c r="AG642" s="1895"/>
      <c r="AH642" s="1895"/>
    </row>
    <row r="643" spans="1:34" ht="15.75" customHeight="1">
      <c r="A643" s="1895"/>
      <c r="B643" s="1895"/>
      <c r="C643" s="1895"/>
      <c r="D643" s="1895"/>
      <c r="E643" s="1895"/>
      <c r="F643" s="1895"/>
      <c r="G643" s="1895"/>
      <c r="H643" s="1895"/>
      <c r="I643" s="1895"/>
      <c r="J643" s="1895"/>
      <c r="K643" s="1895"/>
      <c r="L643" s="1895"/>
      <c r="M643" s="1895"/>
      <c r="N643" s="1895"/>
      <c r="O643" s="1895"/>
      <c r="P643" s="1895"/>
      <c r="Q643" s="1895"/>
      <c r="R643" s="1895"/>
      <c r="S643" s="1895"/>
      <c r="T643" s="1895"/>
      <c r="U643" s="1895"/>
      <c r="V643" s="1895"/>
      <c r="W643" s="1895"/>
      <c r="X643" s="1895"/>
      <c r="Y643" s="1895"/>
      <c r="Z643" s="1895"/>
      <c r="AA643" s="1895"/>
      <c r="AB643" s="1895"/>
      <c r="AC643" s="1895"/>
      <c r="AD643" s="1895"/>
      <c r="AE643" s="1895"/>
      <c r="AF643" s="1895"/>
      <c r="AG643" s="1895"/>
      <c r="AH643" s="1895"/>
    </row>
    <row r="644" spans="1:34" ht="15.75" customHeight="1">
      <c r="A644" s="1895"/>
      <c r="B644" s="1895"/>
      <c r="C644" s="1895"/>
      <c r="D644" s="1895"/>
      <c r="E644" s="1895"/>
      <c r="F644" s="1895"/>
      <c r="G644" s="1895"/>
      <c r="H644" s="1895"/>
      <c r="I644" s="1895"/>
      <c r="J644" s="1895"/>
      <c r="K644" s="1895"/>
      <c r="L644" s="1895"/>
      <c r="M644" s="1895"/>
      <c r="N644" s="1895"/>
      <c r="O644" s="1895"/>
      <c r="P644" s="1895"/>
      <c r="Q644" s="1895"/>
      <c r="R644" s="1895"/>
      <c r="S644" s="1895"/>
      <c r="T644" s="1895"/>
      <c r="U644" s="1895"/>
      <c r="V644" s="1895"/>
      <c r="W644" s="1895"/>
      <c r="X644" s="1895"/>
      <c r="Y644" s="1895"/>
      <c r="Z644" s="1895"/>
      <c r="AA644" s="1895"/>
      <c r="AB644" s="1895"/>
      <c r="AC644" s="1895"/>
      <c r="AD644" s="1895"/>
      <c r="AE644" s="1895"/>
      <c r="AF644" s="1895"/>
      <c r="AG644" s="1895"/>
      <c r="AH644" s="1895"/>
    </row>
    <row r="645" spans="1:34" ht="15.75" customHeight="1">
      <c r="A645" s="1895"/>
      <c r="B645" s="1895"/>
      <c r="C645" s="1895"/>
      <c r="D645" s="1895"/>
      <c r="E645" s="1895"/>
      <c r="F645" s="1895"/>
      <c r="G645" s="1895"/>
      <c r="H645" s="1895"/>
      <c r="I645" s="1895"/>
      <c r="J645" s="1895"/>
      <c r="K645" s="1895"/>
      <c r="L645" s="1895"/>
      <c r="M645" s="1895"/>
      <c r="N645" s="1895"/>
      <c r="O645" s="1895"/>
      <c r="P645" s="1895"/>
      <c r="Q645" s="1895"/>
      <c r="R645" s="1895"/>
      <c r="S645" s="1895"/>
      <c r="T645" s="1895"/>
      <c r="U645" s="1895"/>
      <c r="V645" s="1895"/>
      <c r="W645" s="1895"/>
      <c r="X645" s="1895"/>
      <c r="Y645" s="1895"/>
      <c r="Z645" s="1895"/>
      <c r="AA645" s="1895"/>
      <c r="AB645" s="1895"/>
      <c r="AC645" s="1895"/>
      <c r="AD645" s="1895"/>
      <c r="AE645" s="1895"/>
      <c r="AF645" s="1895"/>
      <c r="AG645" s="1895"/>
      <c r="AH645" s="1895"/>
    </row>
    <row r="646" spans="1:34" ht="15.75" customHeight="1">
      <c r="A646" s="1895"/>
      <c r="B646" s="1895"/>
      <c r="C646" s="1895"/>
      <c r="D646" s="1895"/>
      <c r="E646" s="1895"/>
      <c r="F646" s="1895"/>
      <c r="G646" s="1895"/>
      <c r="H646" s="1895"/>
      <c r="I646" s="1895"/>
      <c r="J646" s="1895"/>
      <c r="K646" s="1895"/>
      <c r="L646" s="1895"/>
      <c r="M646" s="1895"/>
      <c r="N646" s="1895"/>
      <c r="O646" s="1895"/>
      <c r="P646" s="1895"/>
      <c r="Q646" s="1895"/>
      <c r="R646" s="1895"/>
      <c r="S646" s="1895"/>
      <c r="T646" s="1895"/>
      <c r="U646" s="1895"/>
      <c r="V646" s="1895"/>
      <c r="W646" s="1895"/>
      <c r="X646" s="1895"/>
      <c r="Y646" s="1895"/>
      <c r="Z646" s="1895"/>
      <c r="AA646" s="1895"/>
      <c r="AB646" s="1895"/>
      <c r="AC646" s="1895"/>
      <c r="AD646" s="1895"/>
      <c r="AE646" s="1895"/>
      <c r="AF646" s="1895"/>
      <c r="AG646" s="1895"/>
      <c r="AH646" s="1895"/>
    </row>
    <row r="647" spans="1:34" ht="15.75" customHeight="1">
      <c r="A647" s="1895"/>
      <c r="B647" s="1895"/>
      <c r="C647" s="1895"/>
      <c r="D647" s="1895"/>
      <c r="E647" s="1895"/>
      <c r="F647" s="1895"/>
      <c r="G647" s="1895"/>
      <c r="H647" s="1895"/>
      <c r="I647" s="1895"/>
      <c r="J647" s="1895"/>
      <c r="K647" s="1895"/>
      <c r="L647" s="1895"/>
      <c r="M647" s="1895"/>
      <c r="N647" s="1895"/>
      <c r="O647" s="1895"/>
      <c r="P647" s="1895"/>
      <c r="Q647" s="1895"/>
      <c r="R647" s="1895"/>
      <c r="S647" s="1895"/>
      <c r="T647" s="1895"/>
      <c r="U647" s="1895"/>
      <c r="V647" s="1895"/>
      <c r="W647" s="1895"/>
      <c r="X647" s="1895"/>
      <c r="Y647" s="1895"/>
      <c r="Z647" s="1895"/>
      <c r="AA647" s="1895"/>
      <c r="AB647" s="1895"/>
      <c r="AC647" s="1895"/>
      <c r="AD647" s="1895"/>
      <c r="AE647" s="1895"/>
      <c r="AF647" s="1895"/>
      <c r="AG647" s="1895"/>
      <c r="AH647" s="1895"/>
    </row>
    <row r="648" spans="1:34" ht="15.75" customHeight="1">
      <c r="A648" s="1895"/>
      <c r="B648" s="1895"/>
      <c r="C648" s="1895"/>
      <c r="D648" s="1895"/>
      <c r="E648" s="1895"/>
      <c r="F648" s="1895"/>
      <c r="G648" s="1895"/>
      <c r="H648" s="1895"/>
      <c r="I648" s="1895"/>
      <c r="J648" s="1895"/>
      <c r="K648" s="1895"/>
      <c r="L648" s="1895"/>
      <c r="M648" s="1895"/>
      <c r="N648" s="1895"/>
      <c r="O648" s="1895"/>
      <c r="P648" s="1895"/>
      <c r="Q648" s="1895"/>
      <c r="R648" s="1895"/>
      <c r="S648" s="1895"/>
      <c r="T648" s="1895"/>
      <c r="U648" s="1895"/>
      <c r="V648" s="1895"/>
      <c r="W648" s="1895"/>
      <c r="X648" s="1895"/>
      <c r="Y648" s="1895"/>
      <c r="Z648" s="1895"/>
      <c r="AA648" s="1895"/>
      <c r="AB648" s="1895"/>
      <c r="AC648" s="1895"/>
      <c r="AD648" s="1895"/>
      <c r="AE648" s="1895"/>
      <c r="AF648" s="1895"/>
      <c r="AG648" s="1895"/>
      <c r="AH648" s="1895"/>
    </row>
    <row r="649" spans="1:34" ht="15.75" customHeight="1">
      <c r="A649" s="1895"/>
      <c r="B649" s="1895"/>
      <c r="C649" s="1895"/>
      <c r="D649" s="1895"/>
      <c r="E649" s="1895"/>
      <c r="F649" s="1895"/>
      <c r="G649" s="1895"/>
      <c r="H649" s="1895"/>
      <c r="I649" s="1895"/>
      <c r="J649" s="1895"/>
      <c r="K649" s="1895"/>
      <c r="L649" s="1895"/>
      <c r="M649" s="1895"/>
      <c r="N649" s="1895"/>
      <c r="O649" s="1895"/>
      <c r="P649" s="1895"/>
      <c r="Q649" s="1895"/>
      <c r="R649" s="1895"/>
      <c r="S649" s="1895"/>
      <c r="T649" s="1895"/>
      <c r="U649" s="1895"/>
      <c r="V649" s="1895"/>
      <c r="W649" s="1895"/>
      <c r="X649" s="1895"/>
      <c r="Y649" s="1895"/>
      <c r="Z649" s="1895"/>
      <c r="AA649" s="1895"/>
      <c r="AB649" s="1895"/>
      <c r="AC649" s="1895"/>
      <c r="AD649" s="1895"/>
      <c r="AE649" s="1895"/>
      <c r="AF649" s="1895"/>
      <c r="AG649" s="1895"/>
      <c r="AH649" s="1895"/>
    </row>
    <row r="650" spans="1:34" ht="15.75" customHeight="1">
      <c r="A650" s="1895"/>
      <c r="B650" s="1895"/>
      <c r="C650" s="1895"/>
      <c r="D650" s="1895"/>
      <c r="E650" s="1895"/>
      <c r="F650" s="1895"/>
      <c r="G650" s="1895"/>
      <c r="H650" s="1895"/>
      <c r="I650" s="1895"/>
      <c r="J650" s="1895"/>
      <c r="K650" s="1895"/>
      <c r="L650" s="1895"/>
      <c r="M650" s="1895"/>
      <c r="N650" s="1895"/>
      <c r="O650" s="1895"/>
      <c r="P650" s="1895"/>
      <c r="Q650" s="1895"/>
      <c r="R650" s="1895"/>
      <c r="S650" s="1895"/>
      <c r="T650" s="1895"/>
      <c r="U650" s="1895"/>
      <c r="V650" s="1895"/>
      <c r="W650" s="1895"/>
      <c r="X650" s="1895"/>
      <c r="Y650" s="1895"/>
      <c r="Z650" s="1895"/>
      <c r="AA650" s="1895"/>
      <c r="AB650" s="1895"/>
      <c r="AC650" s="1895"/>
      <c r="AD650" s="1895"/>
      <c r="AE650" s="1895"/>
      <c r="AF650" s="1895"/>
      <c r="AG650" s="1895"/>
      <c r="AH650" s="1895"/>
    </row>
    <row r="651" spans="1:34" ht="15.75" customHeight="1">
      <c r="A651" s="1895"/>
      <c r="B651" s="1895"/>
      <c r="C651" s="1895"/>
      <c r="D651" s="1895"/>
      <c r="E651" s="1895"/>
      <c r="F651" s="1895"/>
      <c r="G651" s="1895"/>
      <c r="H651" s="1895"/>
      <c r="I651" s="1895"/>
      <c r="J651" s="1895"/>
      <c r="K651" s="1895"/>
      <c r="L651" s="1895"/>
      <c r="M651" s="1895"/>
      <c r="N651" s="1895"/>
      <c r="O651" s="1895"/>
      <c r="P651" s="1895"/>
      <c r="Q651" s="1895"/>
      <c r="R651" s="1895"/>
      <c r="S651" s="1895"/>
      <c r="T651" s="1895"/>
      <c r="U651" s="1895"/>
      <c r="V651" s="1895"/>
      <c r="W651" s="1895"/>
      <c r="X651" s="1895"/>
      <c r="Y651" s="1895"/>
      <c r="Z651" s="1895"/>
      <c r="AA651" s="1895"/>
      <c r="AB651" s="1895"/>
      <c r="AC651" s="1895"/>
      <c r="AD651" s="1895"/>
      <c r="AE651" s="1895"/>
      <c r="AF651" s="1895"/>
      <c r="AG651" s="1895"/>
      <c r="AH651" s="1895"/>
    </row>
    <row r="652" spans="1:34" ht="15.75" customHeight="1">
      <c r="A652" s="1895"/>
      <c r="B652" s="1895"/>
      <c r="C652" s="1895"/>
      <c r="D652" s="1895"/>
      <c r="E652" s="1895"/>
      <c r="F652" s="1895"/>
      <c r="G652" s="1895"/>
      <c r="H652" s="1895"/>
      <c r="I652" s="1895"/>
      <c r="J652" s="1895"/>
      <c r="K652" s="1895"/>
      <c r="L652" s="1895"/>
      <c r="M652" s="1895"/>
      <c r="N652" s="1895"/>
      <c r="O652" s="1895"/>
      <c r="P652" s="1895"/>
      <c r="Q652" s="1895"/>
      <c r="R652" s="1895"/>
      <c r="S652" s="1895"/>
      <c r="T652" s="1895"/>
      <c r="U652" s="1895"/>
      <c r="V652" s="1895"/>
      <c r="W652" s="1895"/>
      <c r="X652" s="1895"/>
      <c r="Y652" s="1895"/>
      <c r="Z652" s="1895"/>
      <c r="AA652" s="1895"/>
      <c r="AB652" s="1895"/>
      <c r="AC652" s="1895"/>
      <c r="AD652" s="1895"/>
      <c r="AE652" s="1895"/>
      <c r="AF652" s="1895"/>
      <c r="AG652" s="1895"/>
      <c r="AH652" s="1895"/>
    </row>
    <row r="653" spans="1:34" ht="15.75" customHeight="1">
      <c r="A653" s="1895"/>
      <c r="B653" s="1895"/>
      <c r="C653" s="1895"/>
      <c r="D653" s="1895"/>
      <c r="E653" s="1895"/>
      <c r="F653" s="1895"/>
      <c r="G653" s="1895"/>
      <c r="H653" s="1895"/>
      <c r="I653" s="1895"/>
      <c r="J653" s="1895"/>
      <c r="K653" s="1895"/>
      <c r="L653" s="1895"/>
      <c r="M653" s="1895"/>
      <c r="N653" s="1895"/>
      <c r="O653" s="1895"/>
      <c r="P653" s="1895"/>
      <c r="Q653" s="1895"/>
      <c r="R653" s="1895"/>
      <c r="S653" s="1895"/>
      <c r="T653" s="1895"/>
      <c r="U653" s="1895"/>
      <c r="V653" s="1895"/>
      <c r="W653" s="1895"/>
      <c r="X653" s="1895"/>
      <c r="Y653" s="1895"/>
      <c r="Z653" s="1895"/>
      <c r="AA653" s="1895"/>
      <c r="AB653" s="1895"/>
      <c r="AC653" s="1895"/>
      <c r="AD653" s="1895"/>
      <c r="AE653" s="1895"/>
      <c r="AF653" s="1895"/>
      <c r="AG653" s="1895"/>
      <c r="AH653" s="1895"/>
    </row>
    <row r="654" spans="1:34" ht="15.75" customHeight="1">
      <c r="A654" s="1895"/>
      <c r="B654" s="1895"/>
      <c r="C654" s="1895"/>
      <c r="D654" s="1895"/>
      <c r="E654" s="1895"/>
      <c r="F654" s="1895"/>
      <c r="G654" s="1895"/>
      <c r="H654" s="1895"/>
      <c r="I654" s="1895"/>
      <c r="J654" s="1895"/>
      <c r="K654" s="1895"/>
      <c r="L654" s="1895"/>
      <c r="M654" s="1895"/>
      <c r="N654" s="1895"/>
      <c r="O654" s="1895"/>
      <c r="P654" s="1895"/>
      <c r="Q654" s="1895"/>
      <c r="R654" s="1895"/>
      <c r="S654" s="1895"/>
      <c r="T654" s="1895"/>
      <c r="U654" s="1895"/>
      <c r="V654" s="1895"/>
      <c r="W654" s="1895"/>
      <c r="X654" s="1895"/>
      <c r="Y654" s="1895"/>
      <c r="Z654" s="1895"/>
      <c r="AA654" s="1895"/>
      <c r="AB654" s="1895"/>
      <c r="AC654" s="1895"/>
      <c r="AD654" s="1895"/>
      <c r="AE654" s="1895"/>
      <c r="AF654" s="1895"/>
      <c r="AG654" s="1895"/>
      <c r="AH654" s="1895"/>
    </row>
    <row r="655" spans="1:34" ht="15.75" customHeight="1">
      <c r="A655" s="1895"/>
      <c r="B655" s="1895"/>
      <c r="C655" s="1895"/>
      <c r="D655" s="1895"/>
      <c r="E655" s="1895"/>
      <c r="F655" s="1895"/>
      <c r="G655" s="1895"/>
      <c r="H655" s="1895"/>
      <c r="I655" s="1895"/>
      <c r="J655" s="1895"/>
      <c r="K655" s="1895"/>
      <c r="L655" s="1895"/>
      <c r="M655" s="1895"/>
      <c r="N655" s="1895"/>
      <c r="O655" s="1895"/>
      <c r="P655" s="1895"/>
      <c r="Q655" s="1895"/>
      <c r="R655" s="1895"/>
      <c r="S655" s="1895"/>
      <c r="T655" s="1895"/>
      <c r="U655" s="1895"/>
      <c r="V655" s="1895"/>
      <c r="W655" s="1895"/>
      <c r="X655" s="1895"/>
      <c r="Y655" s="1895"/>
      <c r="Z655" s="1895"/>
      <c r="AA655" s="1895"/>
      <c r="AB655" s="1895"/>
      <c r="AC655" s="1895"/>
      <c r="AD655" s="1895"/>
      <c r="AE655" s="1895"/>
      <c r="AF655" s="1895"/>
      <c r="AG655" s="1895"/>
      <c r="AH655" s="1895"/>
    </row>
    <row r="656" spans="1:34" ht="15.75" customHeight="1">
      <c r="A656" s="1895"/>
      <c r="B656" s="1895"/>
      <c r="C656" s="1895"/>
      <c r="D656" s="1895"/>
      <c r="E656" s="1895"/>
      <c r="F656" s="1895"/>
      <c r="G656" s="1895"/>
      <c r="H656" s="1895"/>
      <c r="I656" s="1895"/>
      <c r="J656" s="1895"/>
      <c r="K656" s="1895"/>
      <c r="L656" s="1895"/>
      <c r="M656" s="1895"/>
      <c r="N656" s="1895"/>
      <c r="O656" s="1895"/>
      <c r="P656" s="1895"/>
      <c r="Q656" s="1895"/>
      <c r="R656" s="1895"/>
      <c r="S656" s="1895"/>
      <c r="T656" s="1895"/>
      <c r="U656" s="1895"/>
      <c r="V656" s="1895"/>
      <c r="W656" s="1895"/>
      <c r="X656" s="1895"/>
      <c r="Y656" s="1895"/>
      <c r="Z656" s="1895"/>
      <c r="AA656" s="1895"/>
      <c r="AB656" s="1895"/>
      <c r="AC656" s="1895"/>
      <c r="AD656" s="1895"/>
      <c r="AE656" s="1895"/>
      <c r="AF656" s="1895"/>
      <c r="AG656" s="1895"/>
      <c r="AH656" s="1895"/>
    </row>
    <row r="657" spans="1:34" ht="15.75" customHeight="1">
      <c r="A657" s="1895"/>
      <c r="B657" s="1895"/>
      <c r="C657" s="1895"/>
      <c r="D657" s="1895"/>
      <c r="E657" s="1895"/>
      <c r="F657" s="1895"/>
      <c r="G657" s="1895"/>
      <c r="H657" s="1895"/>
      <c r="I657" s="1895"/>
      <c r="J657" s="1895"/>
      <c r="K657" s="1895"/>
      <c r="L657" s="1895"/>
      <c r="M657" s="1895"/>
      <c r="N657" s="1895"/>
      <c r="O657" s="1895"/>
      <c r="P657" s="1895"/>
      <c r="Q657" s="1895"/>
      <c r="R657" s="1895"/>
      <c r="S657" s="1895"/>
      <c r="T657" s="1895"/>
      <c r="U657" s="1895"/>
      <c r="V657" s="1895"/>
      <c r="W657" s="1895"/>
      <c r="X657" s="1895"/>
      <c r="Y657" s="1895"/>
      <c r="Z657" s="1895"/>
      <c r="AA657" s="1895"/>
      <c r="AB657" s="1895"/>
      <c r="AC657" s="1895"/>
      <c r="AD657" s="1895"/>
      <c r="AE657" s="1895"/>
      <c r="AF657" s="1895"/>
      <c r="AG657" s="1895"/>
      <c r="AH657" s="1895"/>
    </row>
    <row r="658" spans="1:34" ht="15.75" customHeight="1">
      <c r="A658" s="1895"/>
      <c r="B658" s="1895"/>
      <c r="C658" s="1895"/>
      <c r="D658" s="1895"/>
      <c r="E658" s="1895"/>
      <c r="F658" s="1895"/>
      <c r="G658" s="1895"/>
      <c r="H658" s="1895"/>
      <c r="I658" s="1895"/>
      <c r="J658" s="1895"/>
      <c r="K658" s="1895"/>
      <c r="L658" s="1895"/>
      <c r="M658" s="1895"/>
      <c r="N658" s="1895"/>
      <c r="O658" s="1895"/>
      <c r="P658" s="1895"/>
      <c r="Q658" s="1895"/>
      <c r="R658" s="1895"/>
      <c r="S658" s="1895"/>
      <c r="T658" s="1895"/>
      <c r="U658" s="1895"/>
      <c r="V658" s="1895"/>
      <c r="W658" s="1895"/>
      <c r="X658" s="1895"/>
      <c r="Y658" s="1895"/>
      <c r="Z658" s="1895"/>
      <c r="AA658" s="1895"/>
      <c r="AB658" s="1895"/>
      <c r="AC658" s="1895"/>
      <c r="AD658" s="1895"/>
      <c r="AE658" s="1895"/>
      <c r="AF658" s="1895"/>
      <c r="AG658" s="1895"/>
      <c r="AH658" s="1895"/>
    </row>
    <row r="659" spans="1:34" ht="15.75" customHeight="1">
      <c r="A659" s="1895"/>
      <c r="B659" s="1895"/>
      <c r="C659" s="1895"/>
      <c r="D659" s="1895"/>
      <c r="E659" s="1895"/>
      <c r="F659" s="1895"/>
      <c r="G659" s="1895"/>
      <c r="H659" s="1895"/>
      <c r="I659" s="1895"/>
      <c r="J659" s="1895"/>
      <c r="K659" s="1895"/>
      <c r="L659" s="1895"/>
      <c r="M659" s="1895"/>
      <c r="N659" s="1895"/>
      <c r="O659" s="1895"/>
      <c r="P659" s="1895"/>
      <c r="Q659" s="1895"/>
      <c r="R659" s="1895"/>
      <c r="S659" s="1895"/>
      <c r="T659" s="1895"/>
      <c r="U659" s="1895"/>
      <c r="V659" s="1895"/>
      <c r="W659" s="1895"/>
      <c r="X659" s="1895"/>
      <c r="Y659" s="1895"/>
      <c r="Z659" s="1895"/>
      <c r="AA659" s="1895"/>
      <c r="AB659" s="1895"/>
      <c r="AC659" s="1895"/>
      <c r="AD659" s="1895"/>
      <c r="AE659" s="1895"/>
      <c r="AF659" s="1895"/>
      <c r="AG659" s="1895"/>
      <c r="AH659" s="1895"/>
    </row>
    <row r="660" spans="1:34" ht="15.75" customHeight="1">
      <c r="A660" s="1895"/>
      <c r="B660" s="1895"/>
      <c r="C660" s="1895"/>
      <c r="D660" s="1895"/>
      <c r="E660" s="1895"/>
      <c r="F660" s="1895"/>
      <c r="G660" s="1895"/>
      <c r="H660" s="1895"/>
      <c r="I660" s="1895"/>
      <c r="J660" s="1895"/>
      <c r="K660" s="1895"/>
      <c r="L660" s="1895"/>
      <c r="M660" s="1895"/>
      <c r="N660" s="1895"/>
      <c r="O660" s="1895"/>
      <c r="P660" s="1895"/>
      <c r="Q660" s="1895"/>
      <c r="R660" s="1895"/>
      <c r="S660" s="1895"/>
      <c r="T660" s="1895"/>
      <c r="U660" s="1895"/>
      <c r="V660" s="1895"/>
      <c r="W660" s="1895"/>
      <c r="X660" s="1895"/>
      <c r="Y660" s="1895"/>
      <c r="Z660" s="1895"/>
      <c r="AA660" s="1895"/>
      <c r="AB660" s="1895"/>
      <c r="AC660" s="1895"/>
      <c r="AD660" s="1895"/>
      <c r="AE660" s="1895"/>
      <c r="AF660" s="1895"/>
      <c r="AG660" s="1895"/>
      <c r="AH660" s="1895"/>
    </row>
    <row r="661" spans="1:34" ht="15.75" customHeight="1">
      <c r="A661" s="1895"/>
      <c r="B661" s="1895"/>
      <c r="C661" s="1895"/>
      <c r="D661" s="1895"/>
      <c r="E661" s="1895"/>
      <c r="F661" s="1895"/>
      <c r="G661" s="1895"/>
      <c r="H661" s="1895"/>
      <c r="I661" s="1895"/>
      <c r="J661" s="1895"/>
      <c r="K661" s="1895"/>
      <c r="L661" s="1895"/>
      <c r="M661" s="1895"/>
      <c r="N661" s="1895"/>
      <c r="O661" s="1895"/>
      <c r="P661" s="1895"/>
      <c r="Q661" s="1895"/>
      <c r="R661" s="1895"/>
      <c r="S661" s="1895"/>
      <c r="T661" s="1895"/>
      <c r="U661" s="1895"/>
      <c r="V661" s="1895"/>
      <c r="W661" s="1895"/>
      <c r="X661" s="1895"/>
      <c r="Y661" s="1895"/>
      <c r="Z661" s="1895"/>
      <c r="AA661" s="1895"/>
      <c r="AB661" s="1895"/>
      <c r="AC661" s="1895"/>
      <c r="AD661" s="1895"/>
      <c r="AE661" s="1895"/>
      <c r="AF661" s="1895"/>
      <c r="AG661" s="1895"/>
      <c r="AH661" s="1895"/>
    </row>
    <row r="662" spans="1:34" ht="15.75" customHeight="1">
      <c r="A662" s="1895"/>
      <c r="B662" s="1895"/>
      <c r="C662" s="1895"/>
      <c r="D662" s="1895"/>
      <c r="E662" s="1895"/>
      <c r="F662" s="1895"/>
      <c r="G662" s="1895"/>
      <c r="H662" s="1895"/>
      <c r="I662" s="1895"/>
      <c r="J662" s="1895"/>
      <c r="K662" s="1895"/>
      <c r="L662" s="1895"/>
      <c r="M662" s="1895"/>
      <c r="N662" s="1895"/>
      <c r="O662" s="1895"/>
      <c r="P662" s="1895"/>
      <c r="Q662" s="1895"/>
      <c r="R662" s="1895"/>
      <c r="S662" s="1895"/>
      <c r="T662" s="1895"/>
      <c r="U662" s="1895"/>
      <c r="V662" s="1895"/>
      <c r="W662" s="1895"/>
      <c r="X662" s="1895"/>
      <c r="Y662" s="1895"/>
      <c r="Z662" s="1895"/>
      <c r="AA662" s="1895"/>
      <c r="AB662" s="1895"/>
      <c r="AC662" s="1895"/>
      <c r="AD662" s="1895"/>
      <c r="AE662" s="1895"/>
      <c r="AF662" s="1895"/>
      <c r="AG662" s="1895"/>
      <c r="AH662" s="1895"/>
    </row>
    <row r="663" spans="1:34" ht="15.75" customHeight="1">
      <c r="A663" s="1895"/>
      <c r="B663" s="1895"/>
      <c r="C663" s="1895"/>
      <c r="D663" s="1895"/>
      <c r="E663" s="1895"/>
      <c r="F663" s="1895"/>
      <c r="G663" s="1895"/>
      <c r="H663" s="1895"/>
      <c r="I663" s="1895"/>
      <c r="J663" s="1895"/>
      <c r="K663" s="1895"/>
      <c r="L663" s="1895"/>
      <c r="M663" s="1895"/>
      <c r="N663" s="1895"/>
      <c r="O663" s="1895"/>
      <c r="P663" s="1895"/>
      <c r="Q663" s="1895"/>
      <c r="R663" s="1895"/>
      <c r="S663" s="1895"/>
      <c r="T663" s="1895"/>
      <c r="U663" s="1895"/>
      <c r="V663" s="1895"/>
      <c r="W663" s="1895"/>
      <c r="X663" s="1895"/>
      <c r="Y663" s="1895"/>
      <c r="Z663" s="1895"/>
      <c r="AA663" s="1895"/>
      <c r="AB663" s="1895"/>
      <c r="AC663" s="1895"/>
      <c r="AD663" s="1895"/>
      <c r="AE663" s="1895"/>
      <c r="AF663" s="1895"/>
      <c r="AG663" s="1895"/>
      <c r="AH663" s="1895"/>
    </row>
    <row r="664" spans="1:34" ht="15.75" customHeight="1">
      <c r="A664" s="1895"/>
      <c r="B664" s="1895"/>
      <c r="C664" s="1895"/>
      <c r="D664" s="1895"/>
      <c r="E664" s="1895"/>
      <c r="F664" s="1895"/>
      <c r="G664" s="1895"/>
      <c r="H664" s="1895"/>
      <c r="I664" s="1895"/>
      <c r="J664" s="1895"/>
      <c r="K664" s="1895"/>
      <c r="L664" s="1895"/>
      <c r="M664" s="1895"/>
      <c r="N664" s="1895"/>
      <c r="O664" s="1895"/>
      <c r="P664" s="1895"/>
      <c r="Q664" s="1895"/>
      <c r="R664" s="1895"/>
      <c r="S664" s="1895"/>
      <c r="T664" s="1895"/>
      <c r="U664" s="1895"/>
      <c r="V664" s="1895"/>
      <c r="W664" s="1895"/>
      <c r="X664" s="1895"/>
      <c r="Y664" s="1895"/>
      <c r="Z664" s="1895"/>
      <c r="AA664" s="1895"/>
      <c r="AB664" s="1895"/>
      <c r="AC664" s="1895"/>
      <c r="AD664" s="1895"/>
      <c r="AE664" s="1895"/>
      <c r="AF664" s="1895"/>
      <c r="AG664" s="1895"/>
      <c r="AH664" s="1895"/>
    </row>
    <row r="665" spans="1:34" ht="15.75" customHeight="1">
      <c r="A665" s="1895"/>
      <c r="B665" s="1895"/>
      <c r="C665" s="1895"/>
      <c r="D665" s="1895"/>
      <c r="E665" s="1895"/>
      <c r="F665" s="1895"/>
      <c r="G665" s="1895"/>
      <c r="H665" s="1895"/>
      <c r="I665" s="1895"/>
      <c r="J665" s="1895"/>
      <c r="K665" s="1895"/>
      <c r="L665" s="1895"/>
      <c r="M665" s="1895"/>
      <c r="N665" s="1895"/>
      <c r="O665" s="1895"/>
      <c r="P665" s="1895"/>
      <c r="Q665" s="1895"/>
      <c r="R665" s="1895"/>
      <c r="S665" s="1895"/>
      <c r="T665" s="1895"/>
      <c r="U665" s="1895"/>
      <c r="V665" s="1895"/>
      <c r="W665" s="1895"/>
      <c r="X665" s="1895"/>
      <c r="Y665" s="1895"/>
      <c r="Z665" s="1895"/>
      <c r="AA665" s="1895"/>
      <c r="AB665" s="1895"/>
      <c r="AC665" s="1895"/>
      <c r="AD665" s="1895"/>
      <c r="AE665" s="1895"/>
      <c r="AF665" s="1895"/>
      <c r="AG665" s="1895"/>
      <c r="AH665" s="1895"/>
    </row>
    <row r="666" spans="1:34" ht="15.75" customHeight="1">
      <c r="A666" s="1895"/>
      <c r="B666" s="1895"/>
      <c r="C666" s="1895"/>
      <c r="D666" s="1895"/>
      <c r="E666" s="1895"/>
      <c r="F666" s="1895"/>
      <c r="G666" s="1895"/>
      <c r="H666" s="1895"/>
      <c r="I666" s="1895"/>
      <c r="J666" s="1895"/>
      <c r="K666" s="1895"/>
      <c r="L666" s="1895"/>
      <c r="M666" s="1895"/>
      <c r="N666" s="1895"/>
      <c r="O666" s="1895"/>
      <c r="P666" s="1895"/>
      <c r="Q666" s="1895"/>
      <c r="R666" s="1895"/>
      <c r="S666" s="1895"/>
      <c r="T666" s="1895"/>
      <c r="U666" s="1895"/>
      <c r="V666" s="1895"/>
      <c r="W666" s="1895"/>
      <c r="X666" s="1895"/>
      <c r="Y666" s="1895"/>
      <c r="Z666" s="1895"/>
      <c r="AA666" s="1895"/>
      <c r="AB666" s="1895"/>
      <c r="AC666" s="1895"/>
      <c r="AD666" s="1895"/>
      <c r="AE666" s="1895"/>
      <c r="AF666" s="1895"/>
      <c r="AG666" s="1895"/>
      <c r="AH666" s="1895"/>
    </row>
    <row r="667" spans="1:34" ht="15.75" customHeight="1">
      <c r="A667" s="1895"/>
      <c r="B667" s="1895"/>
      <c r="C667" s="1895"/>
      <c r="D667" s="1895"/>
      <c r="E667" s="1895"/>
      <c r="F667" s="1895"/>
      <c r="G667" s="1895"/>
      <c r="H667" s="1895"/>
      <c r="I667" s="1895"/>
      <c r="J667" s="1895"/>
      <c r="K667" s="1895"/>
      <c r="L667" s="1895"/>
      <c r="M667" s="1895"/>
      <c r="N667" s="1895"/>
      <c r="O667" s="1895"/>
      <c r="P667" s="1895"/>
      <c r="Q667" s="1895"/>
      <c r="R667" s="1895"/>
      <c r="S667" s="1895"/>
      <c r="T667" s="1895"/>
      <c r="U667" s="1895"/>
      <c r="V667" s="1895"/>
      <c r="W667" s="1895"/>
      <c r="X667" s="1895"/>
      <c r="Y667" s="1895"/>
      <c r="Z667" s="1895"/>
      <c r="AA667" s="1895"/>
      <c r="AB667" s="1895"/>
      <c r="AC667" s="1895"/>
      <c r="AD667" s="1895"/>
      <c r="AE667" s="1895"/>
      <c r="AF667" s="1895"/>
      <c r="AG667" s="1895"/>
      <c r="AH667" s="1895"/>
    </row>
    <row r="668" spans="1:34" ht="15.75" customHeight="1">
      <c r="A668" s="1895"/>
      <c r="B668" s="1895"/>
      <c r="C668" s="1895"/>
      <c r="D668" s="1895"/>
      <c r="E668" s="1895"/>
      <c r="F668" s="1895"/>
      <c r="G668" s="1895"/>
      <c r="H668" s="1895"/>
      <c r="I668" s="1895"/>
      <c r="J668" s="1895"/>
      <c r="K668" s="1895"/>
      <c r="L668" s="1895"/>
      <c r="M668" s="1895"/>
      <c r="N668" s="1895"/>
      <c r="O668" s="1895"/>
      <c r="P668" s="1895"/>
      <c r="Q668" s="1895"/>
      <c r="R668" s="1895"/>
      <c r="S668" s="1895"/>
      <c r="T668" s="1895"/>
      <c r="U668" s="1895"/>
      <c r="V668" s="1895"/>
      <c r="W668" s="1895"/>
      <c r="X668" s="1895"/>
      <c r="Y668" s="1895"/>
      <c r="Z668" s="1895"/>
      <c r="AA668" s="1895"/>
      <c r="AB668" s="1895"/>
      <c r="AC668" s="1895"/>
      <c r="AD668" s="1895"/>
      <c r="AE668" s="1895"/>
      <c r="AF668" s="1895"/>
      <c r="AG668" s="1895"/>
      <c r="AH668" s="1895"/>
    </row>
    <row r="669" spans="1:34" ht="15.75" customHeight="1">
      <c r="A669" s="1895"/>
      <c r="B669" s="1895"/>
      <c r="C669" s="1895"/>
      <c r="D669" s="1895"/>
      <c r="E669" s="1895"/>
      <c r="F669" s="1895"/>
      <c r="G669" s="1895"/>
      <c r="H669" s="1895"/>
      <c r="I669" s="1895"/>
      <c r="J669" s="1895"/>
      <c r="K669" s="1895"/>
      <c r="L669" s="1895"/>
      <c r="M669" s="1895"/>
      <c r="N669" s="1895"/>
      <c r="O669" s="1895"/>
      <c r="P669" s="1895"/>
      <c r="Q669" s="1895"/>
      <c r="R669" s="1895"/>
      <c r="S669" s="1895"/>
      <c r="T669" s="1895"/>
      <c r="U669" s="1895"/>
      <c r="V669" s="1895"/>
      <c r="W669" s="1895"/>
      <c r="X669" s="1895"/>
      <c r="Y669" s="1895"/>
      <c r="Z669" s="1895"/>
      <c r="AA669" s="1895"/>
      <c r="AB669" s="1895"/>
      <c r="AC669" s="1895"/>
      <c r="AD669" s="1895"/>
      <c r="AE669" s="1895"/>
      <c r="AF669" s="1895"/>
      <c r="AG669" s="1895"/>
      <c r="AH669" s="1895"/>
    </row>
    <row r="670" spans="1:34" ht="15.75" customHeight="1">
      <c r="A670" s="1895"/>
      <c r="B670" s="1895"/>
      <c r="C670" s="1895"/>
      <c r="D670" s="1895"/>
      <c r="E670" s="1895"/>
      <c r="F670" s="1895"/>
      <c r="G670" s="1895"/>
      <c r="H670" s="1895"/>
      <c r="I670" s="1895"/>
      <c r="J670" s="1895"/>
      <c r="K670" s="1895"/>
      <c r="L670" s="1895"/>
      <c r="M670" s="1895"/>
      <c r="N670" s="1895"/>
      <c r="O670" s="1895"/>
      <c r="P670" s="1895"/>
      <c r="Q670" s="1895"/>
      <c r="R670" s="1895"/>
      <c r="S670" s="1895"/>
      <c r="T670" s="1895"/>
      <c r="U670" s="1895"/>
      <c r="V670" s="1895"/>
      <c r="W670" s="1895"/>
      <c r="X670" s="1895"/>
      <c r="Y670" s="1895"/>
      <c r="Z670" s="1895"/>
      <c r="AA670" s="1895"/>
      <c r="AB670" s="1895"/>
      <c r="AC670" s="1895"/>
      <c r="AD670" s="1895"/>
      <c r="AE670" s="1895"/>
      <c r="AF670" s="1895"/>
      <c r="AG670" s="1895"/>
      <c r="AH670" s="1895"/>
    </row>
    <row r="671" spans="1:34" ht="15.75" customHeight="1">
      <c r="A671" s="1895"/>
      <c r="B671" s="1895"/>
      <c r="C671" s="1895"/>
      <c r="D671" s="1895"/>
      <c r="E671" s="1895"/>
      <c r="F671" s="1895"/>
      <c r="G671" s="1895"/>
      <c r="H671" s="1895"/>
      <c r="I671" s="1895"/>
      <c r="J671" s="1895"/>
      <c r="K671" s="1895"/>
      <c r="L671" s="1895"/>
      <c r="M671" s="1895"/>
      <c r="N671" s="1895"/>
      <c r="O671" s="1895"/>
      <c r="P671" s="1895"/>
      <c r="Q671" s="1895"/>
      <c r="R671" s="1895"/>
      <c r="S671" s="1895"/>
      <c r="T671" s="1895"/>
      <c r="U671" s="1895"/>
      <c r="V671" s="1895"/>
      <c r="W671" s="1895"/>
      <c r="X671" s="1895"/>
      <c r="Y671" s="1895"/>
      <c r="Z671" s="1895"/>
      <c r="AA671" s="1895"/>
      <c r="AB671" s="1895"/>
      <c r="AC671" s="1895"/>
      <c r="AD671" s="1895"/>
      <c r="AE671" s="1895"/>
      <c r="AF671" s="1895"/>
      <c r="AG671" s="1895"/>
      <c r="AH671" s="1895"/>
    </row>
    <row r="672" spans="1:34" ht="15.75" customHeight="1">
      <c r="A672" s="1895"/>
      <c r="B672" s="1895"/>
      <c r="C672" s="1895"/>
      <c r="D672" s="1895"/>
      <c r="E672" s="1895"/>
      <c r="F672" s="1895"/>
      <c r="G672" s="1895"/>
      <c r="H672" s="1895"/>
      <c r="I672" s="1895"/>
      <c r="J672" s="1895"/>
      <c r="K672" s="1895"/>
      <c r="L672" s="1895"/>
      <c r="M672" s="1895"/>
      <c r="N672" s="1895"/>
      <c r="O672" s="1895"/>
      <c r="P672" s="1895"/>
      <c r="Q672" s="1895"/>
      <c r="R672" s="1895"/>
      <c r="S672" s="1895"/>
      <c r="T672" s="1895"/>
      <c r="U672" s="1895"/>
      <c r="V672" s="1895"/>
      <c r="W672" s="1895"/>
      <c r="X672" s="1895"/>
      <c r="Y672" s="1895"/>
      <c r="Z672" s="1895"/>
      <c r="AA672" s="1895"/>
      <c r="AB672" s="1895"/>
      <c r="AC672" s="1895"/>
      <c r="AD672" s="1895"/>
      <c r="AE672" s="1895"/>
      <c r="AF672" s="1895"/>
      <c r="AG672" s="1895"/>
      <c r="AH672" s="1895"/>
    </row>
    <row r="673" spans="1:34" ht="15.75" customHeight="1">
      <c r="A673" s="1895"/>
      <c r="B673" s="1895"/>
      <c r="C673" s="1895"/>
      <c r="D673" s="1895"/>
      <c r="E673" s="1895"/>
      <c r="F673" s="1895"/>
      <c r="G673" s="1895"/>
      <c r="H673" s="1895"/>
      <c r="I673" s="1895"/>
      <c r="J673" s="1895"/>
      <c r="K673" s="1895"/>
      <c r="L673" s="1895"/>
      <c r="M673" s="1895"/>
      <c r="N673" s="1895"/>
      <c r="O673" s="1895"/>
      <c r="P673" s="1895"/>
      <c r="Q673" s="1895"/>
      <c r="R673" s="1895"/>
      <c r="S673" s="1895"/>
      <c r="T673" s="1895"/>
      <c r="U673" s="1895"/>
      <c r="V673" s="1895"/>
      <c r="W673" s="1895"/>
      <c r="X673" s="1895"/>
      <c r="Y673" s="1895"/>
      <c r="Z673" s="1895"/>
      <c r="AA673" s="1895"/>
      <c r="AB673" s="1895"/>
      <c r="AC673" s="1895"/>
      <c r="AD673" s="1895"/>
      <c r="AE673" s="1895"/>
      <c r="AF673" s="1895"/>
      <c r="AG673" s="1895"/>
      <c r="AH673" s="1895"/>
    </row>
    <row r="674" spans="1:34" ht="15.75" customHeight="1">
      <c r="A674" s="1895"/>
      <c r="B674" s="1895"/>
      <c r="C674" s="1895"/>
      <c r="D674" s="1895"/>
      <c r="E674" s="1895"/>
      <c r="F674" s="1895"/>
      <c r="G674" s="1895"/>
      <c r="H674" s="1895"/>
      <c r="I674" s="1895"/>
      <c r="J674" s="1895"/>
      <c r="K674" s="1895"/>
      <c r="L674" s="1895"/>
      <c r="M674" s="1895"/>
      <c r="N674" s="1895"/>
      <c r="O674" s="1895"/>
      <c r="P674" s="1895"/>
      <c r="Q674" s="1895"/>
      <c r="R674" s="1895"/>
      <c r="S674" s="1895"/>
      <c r="T674" s="1895"/>
      <c r="U674" s="1895"/>
      <c r="V674" s="1895"/>
      <c r="W674" s="1895"/>
      <c r="X674" s="1895"/>
      <c r="Y674" s="1895"/>
      <c r="Z674" s="1895"/>
      <c r="AA674" s="1895"/>
      <c r="AB674" s="1895"/>
      <c r="AC674" s="1895"/>
      <c r="AD674" s="1895"/>
      <c r="AE674" s="1895"/>
      <c r="AF674" s="1895"/>
      <c r="AG674" s="1895"/>
      <c r="AH674" s="1895"/>
    </row>
    <row r="675" spans="1:34" ht="15.75" customHeight="1">
      <c r="A675" s="1895"/>
      <c r="B675" s="1895"/>
      <c r="C675" s="1895"/>
      <c r="D675" s="1895"/>
      <c r="E675" s="1895"/>
      <c r="F675" s="1895"/>
      <c r="G675" s="1895"/>
      <c r="H675" s="1895"/>
      <c r="I675" s="1895"/>
      <c r="J675" s="1895"/>
      <c r="K675" s="1895"/>
      <c r="L675" s="1895"/>
      <c r="M675" s="1895"/>
      <c r="N675" s="1895"/>
      <c r="O675" s="1895"/>
      <c r="P675" s="1895"/>
      <c r="Q675" s="1895"/>
      <c r="R675" s="1895"/>
      <c r="S675" s="1895"/>
      <c r="T675" s="1895"/>
      <c r="U675" s="1895"/>
      <c r="V675" s="1895"/>
      <c r="W675" s="1895"/>
      <c r="X675" s="1895"/>
      <c r="Y675" s="1895"/>
      <c r="Z675" s="1895"/>
      <c r="AA675" s="1895"/>
      <c r="AB675" s="1895"/>
      <c r="AC675" s="1895"/>
      <c r="AD675" s="1895"/>
      <c r="AE675" s="1895"/>
      <c r="AF675" s="1895"/>
      <c r="AG675" s="1895"/>
      <c r="AH675" s="1895"/>
    </row>
    <row r="676" spans="1:34" ht="15.75" customHeight="1">
      <c r="A676" s="1895"/>
      <c r="B676" s="1895"/>
      <c r="C676" s="1895"/>
      <c r="D676" s="1895"/>
      <c r="E676" s="1895"/>
      <c r="F676" s="1895"/>
      <c r="G676" s="1895"/>
      <c r="H676" s="1895"/>
      <c r="I676" s="1895"/>
      <c r="J676" s="1895"/>
      <c r="K676" s="1895"/>
      <c r="L676" s="1895"/>
      <c r="M676" s="1895"/>
      <c r="N676" s="1895"/>
      <c r="O676" s="1895"/>
      <c r="P676" s="1895"/>
      <c r="Q676" s="1895"/>
      <c r="R676" s="1895"/>
      <c r="S676" s="1895"/>
      <c r="T676" s="1895"/>
      <c r="U676" s="1895"/>
      <c r="V676" s="1895"/>
      <c r="W676" s="1895"/>
      <c r="X676" s="1895"/>
      <c r="Y676" s="1895"/>
      <c r="Z676" s="1895"/>
      <c r="AA676" s="1895"/>
      <c r="AB676" s="1895"/>
      <c r="AC676" s="1895"/>
      <c r="AD676" s="1895"/>
      <c r="AE676" s="1895"/>
      <c r="AF676" s="1895"/>
      <c r="AG676" s="1895"/>
      <c r="AH676" s="1895"/>
    </row>
    <row r="677" spans="1:34" ht="15.75" customHeight="1">
      <c r="A677" s="1895"/>
      <c r="B677" s="1895"/>
      <c r="C677" s="1895"/>
      <c r="D677" s="1895"/>
      <c r="E677" s="1895"/>
      <c r="F677" s="1895"/>
      <c r="G677" s="1895"/>
      <c r="H677" s="1895"/>
      <c r="I677" s="1895"/>
      <c r="J677" s="1895"/>
      <c r="K677" s="1895"/>
      <c r="L677" s="1895"/>
      <c r="M677" s="1895"/>
      <c r="N677" s="1895"/>
      <c r="O677" s="1895"/>
      <c r="P677" s="1895"/>
      <c r="Q677" s="1895"/>
      <c r="R677" s="1895"/>
      <c r="S677" s="1895"/>
      <c r="T677" s="1895"/>
      <c r="U677" s="1895"/>
      <c r="V677" s="1895"/>
      <c r="W677" s="1895"/>
      <c r="X677" s="1895"/>
      <c r="Y677" s="1895"/>
      <c r="Z677" s="1895"/>
      <c r="AA677" s="1895"/>
      <c r="AB677" s="1895"/>
      <c r="AC677" s="1895"/>
      <c r="AD677" s="1895"/>
      <c r="AE677" s="1895"/>
      <c r="AF677" s="1895"/>
      <c r="AG677" s="1895"/>
      <c r="AH677" s="1895"/>
    </row>
    <row r="678" spans="1:34" ht="15.75" customHeight="1">
      <c r="A678" s="1895"/>
      <c r="B678" s="1895"/>
      <c r="C678" s="1895"/>
      <c r="D678" s="1895"/>
      <c r="E678" s="1895"/>
      <c r="F678" s="1895"/>
      <c r="G678" s="1895"/>
      <c r="H678" s="1895"/>
      <c r="I678" s="1895"/>
      <c r="J678" s="1895"/>
      <c r="K678" s="1895"/>
      <c r="L678" s="1895"/>
      <c r="M678" s="1895"/>
      <c r="N678" s="1895"/>
      <c r="O678" s="1895"/>
      <c r="P678" s="1895"/>
      <c r="Q678" s="1895"/>
      <c r="R678" s="1895"/>
      <c r="S678" s="1895"/>
      <c r="T678" s="1895"/>
      <c r="U678" s="1895"/>
      <c r="V678" s="1895"/>
      <c r="W678" s="1895"/>
      <c r="X678" s="1895"/>
      <c r="Y678" s="1895"/>
      <c r="Z678" s="1895"/>
      <c r="AA678" s="1895"/>
      <c r="AB678" s="1895"/>
      <c r="AC678" s="1895"/>
      <c r="AD678" s="1895"/>
      <c r="AE678" s="1895"/>
      <c r="AF678" s="1895"/>
      <c r="AG678" s="1895"/>
      <c r="AH678" s="1895"/>
    </row>
    <row r="679" spans="1:34" ht="15.75" customHeight="1">
      <c r="A679" s="1895"/>
      <c r="B679" s="1895"/>
      <c r="C679" s="1895"/>
      <c r="D679" s="1895"/>
      <c r="E679" s="1895"/>
      <c r="F679" s="1895"/>
      <c r="G679" s="1895"/>
      <c r="H679" s="1895"/>
      <c r="I679" s="1895"/>
      <c r="J679" s="1895"/>
      <c r="K679" s="1895"/>
      <c r="L679" s="1895"/>
      <c r="M679" s="1895"/>
      <c r="N679" s="1895"/>
      <c r="O679" s="1895"/>
      <c r="P679" s="1895"/>
      <c r="Q679" s="1895"/>
      <c r="R679" s="1895"/>
      <c r="S679" s="1895"/>
      <c r="T679" s="1895"/>
      <c r="U679" s="1895"/>
      <c r="V679" s="1895"/>
      <c r="W679" s="1895"/>
      <c r="X679" s="1895"/>
      <c r="Y679" s="1895"/>
      <c r="Z679" s="1895"/>
      <c r="AA679" s="1895"/>
      <c r="AB679" s="1895"/>
      <c r="AC679" s="1895"/>
      <c r="AD679" s="1895"/>
      <c r="AE679" s="1895"/>
      <c r="AF679" s="1895"/>
      <c r="AG679" s="1895"/>
      <c r="AH679" s="1895"/>
    </row>
    <row r="680" spans="1:34" ht="15.75" customHeight="1">
      <c r="A680" s="1895"/>
      <c r="B680" s="1895"/>
      <c r="C680" s="1895"/>
      <c r="D680" s="1895"/>
      <c r="E680" s="1895"/>
      <c r="F680" s="1895"/>
      <c r="G680" s="1895"/>
      <c r="H680" s="1895"/>
      <c r="I680" s="1895"/>
      <c r="J680" s="1895"/>
      <c r="K680" s="1895"/>
      <c r="L680" s="1895"/>
      <c r="M680" s="1895"/>
      <c r="N680" s="1895"/>
      <c r="O680" s="1895"/>
      <c r="P680" s="1895"/>
      <c r="Q680" s="1895"/>
      <c r="R680" s="1895"/>
      <c r="S680" s="1895"/>
      <c r="T680" s="1895"/>
      <c r="U680" s="1895"/>
      <c r="V680" s="1895"/>
      <c r="W680" s="1895"/>
      <c r="X680" s="1895"/>
      <c r="Y680" s="1895"/>
      <c r="Z680" s="1895"/>
      <c r="AA680" s="1895"/>
      <c r="AB680" s="1895"/>
      <c r="AC680" s="1895"/>
      <c r="AD680" s="1895"/>
      <c r="AE680" s="1895"/>
      <c r="AF680" s="1895"/>
      <c r="AG680" s="1895"/>
      <c r="AH680" s="1895"/>
    </row>
    <row r="681" spans="1:34" ht="15.75" customHeight="1">
      <c r="A681" s="1895"/>
      <c r="B681" s="1895"/>
      <c r="C681" s="1895"/>
      <c r="D681" s="1895"/>
      <c r="E681" s="1895"/>
      <c r="F681" s="1895"/>
      <c r="G681" s="1895"/>
      <c r="H681" s="1895"/>
      <c r="I681" s="1895"/>
      <c r="J681" s="1895"/>
      <c r="K681" s="1895"/>
      <c r="L681" s="1895"/>
      <c r="M681" s="1895"/>
      <c r="N681" s="1895"/>
      <c r="O681" s="1895"/>
      <c r="P681" s="1895"/>
      <c r="Q681" s="1895"/>
      <c r="R681" s="1895"/>
      <c r="S681" s="1895"/>
      <c r="T681" s="1895"/>
      <c r="U681" s="1895"/>
      <c r="V681" s="1895"/>
      <c r="W681" s="1895"/>
      <c r="X681" s="1895"/>
      <c r="Y681" s="1895"/>
      <c r="Z681" s="1895"/>
      <c r="AA681" s="1895"/>
      <c r="AB681" s="1895"/>
      <c r="AC681" s="1895"/>
      <c r="AD681" s="1895"/>
      <c r="AE681" s="1895"/>
      <c r="AF681" s="1895"/>
      <c r="AG681" s="1895"/>
      <c r="AH681" s="1895"/>
    </row>
    <row r="682" spans="1:34" ht="15.75" customHeight="1">
      <c r="A682" s="1895"/>
      <c r="B682" s="1895"/>
      <c r="C682" s="1895"/>
      <c r="D682" s="1895"/>
      <c r="E682" s="1895"/>
      <c r="F682" s="1895"/>
      <c r="G682" s="1895"/>
      <c r="H682" s="1895"/>
      <c r="I682" s="1895"/>
      <c r="J682" s="1895"/>
      <c r="K682" s="1895"/>
      <c r="L682" s="1895"/>
      <c r="M682" s="1895"/>
      <c r="N682" s="1895"/>
      <c r="O682" s="1895"/>
      <c r="P682" s="1895"/>
      <c r="Q682" s="1895"/>
      <c r="R682" s="1895"/>
      <c r="S682" s="1895"/>
      <c r="T682" s="1895"/>
      <c r="U682" s="1895"/>
      <c r="V682" s="1895"/>
      <c r="W682" s="1895"/>
      <c r="X682" s="1895"/>
      <c r="Y682" s="1895"/>
      <c r="Z682" s="1895"/>
      <c r="AA682" s="1895"/>
      <c r="AB682" s="1895"/>
      <c r="AC682" s="1895"/>
      <c r="AD682" s="1895"/>
      <c r="AE682" s="1895"/>
      <c r="AF682" s="1895"/>
      <c r="AG682" s="1895"/>
      <c r="AH682" s="1895"/>
    </row>
    <row r="683" spans="1:34" ht="15.75" customHeight="1">
      <c r="A683" s="1895"/>
      <c r="B683" s="1895"/>
      <c r="C683" s="1895"/>
      <c r="D683" s="1895"/>
      <c r="E683" s="1895"/>
      <c r="F683" s="1895"/>
      <c r="G683" s="1895"/>
      <c r="H683" s="1895"/>
      <c r="I683" s="1895"/>
      <c r="J683" s="1895"/>
      <c r="K683" s="1895"/>
      <c r="L683" s="1895"/>
      <c r="M683" s="1895"/>
      <c r="N683" s="1895"/>
      <c r="O683" s="1895"/>
      <c r="P683" s="1895"/>
      <c r="Q683" s="1895"/>
      <c r="R683" s="1895"/>
      <c r="S683" s="1895"/>
      <c r="T683" s="1895"/>
      <c r="U683" s="1895"/>
      <c r="V683" s="1895"/>
      <c r="W683" s="1895"/>
      <c r="X683" s="1895"/>
      <c r="Y683" s="1895"/>
      <c r="Z683" s="1895"/>
      <c r="AA683" s="1895"/>
      <c r="AB683" s="1895"/>
      <c r="AC683" s="1895"/>
      <c r="AD683" s="1895"/>
      <c r="AE683" s="1895"/>
      <c r="AF683" s="1895"/>
      <c r="AG683" s="1895"/>
      <c r="AH683" s="1895"/>
    </row>
    <row r="684" spans="1:34" ht="15.75" customHeight="1">
      <c r="A684" s="1895"/>
      <c r="B684" s="1895"/>
      <c r="C684" s="1895"/>
      <c r="D684" s="1895"/>
      <c r="E684" s="1895"/>
      <c r="F684" s="1895"/>
      <c r="G684" s="1895"/>
      <c r="H684" s="1895"/>
      <c r="I684" s="1895"/>
      <c r="J684" s="1895"/>
      <c r="K684" s="1895"/>
      <c r="L684" s="1895"/>
      <c r="M684" s="1895"/>
      <c r="N684" s="1895"/>
      <c r="O684" s="1895"/>
      <c r="P684" s="1895"/>
      <c r="Q684" s="1895"/>
      <c r="R684" s="1895"/>
      <c r="S684" s="1895"/>
      <c r="T684" s="1895"/>
      <c r="U684" s="1895"/>
      <c r="V684" s="1895"/>
      <c r="W684" s="1895"/>
      <c r="X684" s="1895"/>
      <c r="Y684" s="1895"/>
      <c r="Z684" s="1895"/>
      <c r="AA684" s="1895"/>
      <c r="AB684" s="1895"/>
      <c r="AC684" s="1895"/>
      <c r="AD684" s="1895"/>
      <c r="AE684" s="1895"/>
      <c r="AF684" s="1895"/>
      <c r="AG684" s="1895"/>
      <c r="AH684" s="1895"/>
    </row>
    <row r="685" spans="1:34" ht="15.75" customHeight="1">
      <c r="A685" s="1895"/>
      <c r="B685" s="1895"/>
      <c r="C685" s="1895"/>
      <c r="D685" s="1895"/>
      <c r="E685" s="1895"/>
      <c r="F685" s="1895"/>
      <c r="G685" s="1895"/>
      <c r="H685" s="1895"/>
      <c r="I685" s="1895"/>
      <c r="J685" s="1895"/>
      <c r="K685" s="1895"/>
      <c r="L685" s="1895"/>
      <c r="M685" s="1895"/>
      <c r="N685" s="1895"/>
      <c r="O685" s="1895"/>
      <c r="P685" s="1895"/>
      <c r="Q685" s="1895"/>
      <c r="R685" s="1895"/>
      <c r="S685" s="1895"/>
      <c r="T685" s="1895"/>
      <c r="U685" s="1895"/>
      <c r="V685" s="1895"/>
      <c r="W685" s="1895"/>
      <c r="X685" s="1895"/>
      <c r="Y685" s="1895"/>
      <c r="Z685" s="1895"/>
      <c r="AA685" s="1895"/>
      <c r="AB685" s="1895"/>
      <c r="AC685" s="1895"/>
      <c r="AD685" s="1895"/>
      <c r="AE685" s="1895"/>
      <c r="AF685" s="1895"/>
      <c r="AG685" s="1895"/>
      <c r="AH685" s="1895"/>
    </row>
    <row r="686" spans="1:34" ht="15.75" customHeight="1">
      <c r="A686" s="1895"/>
      <c r="B686" s="1895"/>
      <c r="C686" s="1895"/>
      <c r="D686" s="1895"/>
      <c r="E686" s="1895"/>
      <c r="F686" s="1895"/>
      <c r="G686" s="1895"/>
      <c r="H686" s="1895"/>
      <c r="I686" s="1895"/>
      <c r="J686" s="1895"/>
      <c r="K686" s="1895"/>
      <c r="L686" s="1895"/>
      <c r="M686" s="1895"/>
      <c r="N686" s="1895"/>
      <c r="O686" s="1895"/>
      <c r="P686" s="1895"/>
      <c r="Q686" s="1895"/>
      <c r="R686" s="1895"/>
      <c r="S686" s="1895"/>
      <c r="T686" s="1895"/>
      <c r="U686" s="1895"/>
      <c r="V686" s="1895"/>
      <c r="W686" s="1895"/>
      <c r="X686" s="1895"/>
      <c r="Y686" s="1895"/>
      <c r="Z686" s="1895"/>
      <c r="AA686" s="1895"/>
      <c r="AB686" s="1895"/>
      <c r="AC686" s="1895"/>
      <c r="AD686" s="1895"/>
      <c r="AE686" s="1895"/>
      <c r="AF686" s="1895"/>
      <c r="AG686" s="1895"/>
      <c r="AH686" s="1895"/>
    </row>
    <row r="687" spans="1:34" ht="15.75" customHeight="1">
      <c r="A687" s="1895"/>
      <c r="B687" s="1895"/>
      <c r="C687" s="1895"/>
      <c r="D687" s="1895"/>
      <c r="E687" s="1895"/>
      <c r="F687" s="1895"/>
      <c r="G687" s="1895"/>
      <c r="H687" s="1895"/>
      <c r="I687" s="1895"/>
      <c r="J687" s="1895"/>
      <c r="K687" s="1895"/>
      <c r="L687" s="1895"/>
      <c r="M687" s="1895"/>
      <c r="N687" s="1895"/>
      <c r="O687" s="1895"/>
      <c r="P687" s="1895"/>
      <c r="Q687" s="1895"/>
      <c r="R687" s="1895"/>
      <c r="S687" s="1895"/>
      <c r="T687" s="1895"/>
      <c r="U687" s="1895"/>
      <c r="V687" s="1895"/>
      <c r="W687" s="1895"/>
      <c r="X687" s="1895"/>
      <c r="Y687" s="1895"/>
      <c r="Z687" s="1895"/>
      <c r="AA687" s="1895"/>
      <c r="AB687" s="1895"/>
      <c r="AC687" s="1895"/>
      <c r="AD687" s="1895"/>
      <c r="AE687" s="1895"/>
      <c r="AF687" s="1895"/>
      <c r="AG687" s="1895"/>
      <c r="AH687" s="1895"/>
    </row>
    <row r="688" spans="1:34" ht="15.75" customHeight="1">
      <c r="A688" s="1895"/>
      <c r="B688" s="1895"/>
      <c r="C688" s="1895"/>
      <c r="D688" s="1895"/>
      <c r="E688" s="1895"/>
      <c r="F688" s="1895"/>
      <c r="G688" s="1895"/>
      <c r="H688" s="1895"/>
      <c r="I688" s="1895"/>
      <c r="J688" s="1895"/>
      <c r="K688" s="1895"/>
      <c r="L688" s="1895"/>
      <c r="M688" s="1895"/>
      <c r="N688" s="1895"/>
      <c r="O688" s="1895"/>
      <c r="P688" s="1895"/>
      <c r="Q688" s="1895"/>
      <c r="R688" s="1895"/>
      <c r="S688" s="1895"/>
      <c r="T688" s="1895"/>
      <c r="U688" s="1895"/>
      <c r="V688" s="1895"/>
      <c r="W688" s="1895"/>
      <c r="X688" s="1895"/>
      <c r="Y688" s="1895"/>
      <c r="Z688" s="1895"/>
      <c r="AA688" s="1895"/>
      <c r="AB688" s="1895"/>
      <c r="AC688" s="1895"/>
      <c r="AD688" s="1895"/>
      <c r="AE688" s="1895"/>
      <c r="AF688" s="1895"/>
      <c r="AG688" s="1895"/>
      <c r="AH688" s="1895"/>
    </row>
    <row r="689" spans="1:34" ht="15.75" customHeight="1">
      <c r="A689" s="1895"/>
      <c r="B689" s="1895"/>
      <c r="C689" s="1895"/>
      <c r="D689" s="1895"/>
      <c r="E689" s="1895"/>
      <c r="F689" s="1895"/>
      <c r="G689" s="1895"/>
      <c r="H689" s="1895"/>
      <c r="I689" s="1895"/>
      <c r="J689" s="1895"/>
      <c r="K689" s="1895"/>
      <c r="L689" s="1895"/>
      <c r="M689" s="1895"/>
      <c r="N689" s="1895"/>
      <c r="O689" s="1895"/>
      <c r="P689" s="1895"/>
      <c r="Q689" s="1895"/>
      <c r="R689" s="1895"/>
      <c r="S689" s="1895"/>
      <c r="T689" s="1895"/>
      <c r="U689" s="1895"/>
      <c r="V689" s="1895"/>
      <c r="W689" s="1895"/>
      <c r="X689" s="1895"/>
      <c r="Y689" s="1895"/>
      <c r="Z689" s="1895"/>
      <c r="AA689" s="1895"/>
      <c r="AB689" s="1895"/>
      <c r="AC689" s="1895"/>
      <c r="AD689" s="1895"/>
      <c r="AE689" s="1895"/>
      <c r="AF689" s="1895"/>
      <c r="AG689" s="1895"/>
      <c r="AH689" s="1895"/>
    </row>
    <row r="690" spans="1:34" ht="15.75" customHeight="1">
      <c r="A690" s="1895"/>
      <c r="B690" s="1895"/>
      <c r="C690" s="1895"/>
      <c r="D690" s="1895"/>
      <c r="E690" s="1895"/>
      <c r="F690" s="1895"/>
      <c r="G690" s="1895"/>
      <c r="H690" s="1895"/>
      <c r="I690" s="1895"/>
      <c r="J690" s="1895"/>
      <c r="K690" s="1895"/>
      <c r="L690" s="1895"/>
      <c r="M690" s="1895"/>
      <c r="N690" s="1895"/>
      <c r="O690" s="1895"/>
      <c r="P690" s="1895"/>
      <c r="Q690" s="1895"/>
      <c r="R690" s="1895"/>
      <c r="S690" s="1895"/>
      <c r="T690" s="1895"/>
      <c r="U690" s="1895"/>
      <c r="V690" s="1895"/>
      <c r="W690" s="1895"/>
      <c r="X690" s="1895"/>
      <c r="Y690" s="1895"/>
      <c r="Z690" s="1895"/>
      <c r="AA690" s="1895"/>
      <c r="AB690" s="1895"/>
      <c r="AC690" s="1895"/>
      <c r="AD690" s="1895"/>
      <c r="AE690" s="1895"/>
      <c r="AF690" s="1895"/>
      <c r="AG690" s="1895"/>
      <c r="AH690" s="1895"/>
    </row>
    <row r="691" spans="1:34" ht="15.75" customHeight="1">
      <c r="A691" s="1895"/>
      <c r="B691" s="1895"/>
      <c r="C691" s="1895"/>
      <c r="D691" s="1895"/>
      <c r="E691" s="1895"/>
      <c r="F691" s="1895"/>
      <c r="G691" s="1895"/>
      <c r="H691" s="1895"/>
      <c r="I691" s="1895"/>
      <c r="J691" s="1895"/>
      <c r="K691" s="1895"/>
      <c r="L691" s="1895"/>
      <c r="M691" s="1895"/>
      <c r="N691" s="1895"/>
      <c r="O691" s="1895"/>
      <c r="P691" s="1895"/>
      <c r="Q691" s="1895"/>
      <c r="R691" s="1895"/>
      <c r="S691" s="1895"/>
      <c r="T691" s="1895"/>
      <c r="U691" s="1895"/>
      <c r="V691" s="1895"/>
      <c r="W691" s="1895"/>
      <c r="X691" s="1895"/>
      <c r="Y691" s="1895"/>
      <c r="Z691" s="1895"/>
      <c r="AA691" s="1895"/>
      <c r="AB691" s="1895"/>
      <c r="AC691" s="1895"/>
      <c r="AD691" s="1895"/>
      <c r="AE691" s="1895"/>
      <c r="AF691" s="1895"/>
      <c r="AG691" s="1895"/>
      <c r="AH691" s="1895"/>
    </row>
    <row r="692" spans="1:34" ht="15.75" customHeight="1">
      <c r="A692" s="1895"/>
      <c r="B692" s="1895"/>
      <c r="C692" s="1895"/>
      <c r="D692" s="1895"/>
      <c r="E692" s="1895"/>
      <c r="F692" s="1895"/>
      <c r="G692" s="1895"/>
      <c r="H692" s="1895"/>
      <c r="I692" s="1895"/>
      <c r="J692" s="1895"/>
      <c r="K692" s="1895"/>
      <c r="L692" s="1895"/>
      <c r="M692" s="1895"/>
      <c r="N692" s="1895"/>
      <c r="O692" s="1895"/>
      <c r="P692" s="1895"/>
      <c r="Q692" s="1895"/>
      <c r="R692" s="1895"/>
      <c r="S692" s="1895"/>
      <c r="T692" s="1895"/>
      <c r="U692" s="1895"/>
      <c r="V692" s="1895"/>
      <c r="W692" s="1895"/>
      <c r="X692" s="1895"/>
      <c r="Y692" s="1895"/>
      <c r="Z692" s="1895"/>
      <c r="AA692" s="1895"/>
      <c r="AB692" s="1895"/>
      <c r="AC692" s="1895"/>
      <c r="AD692" s="1895"/>
      <c r="AE692" s="1895"/>
      <c r="AF692" s="1895"/>
      <c r="AG692" s="1895"/>
      <c r="AH692" s="1895"/>
    </row>
    <row r="693" spans="1:34" ht="15.75" customHeight="1">
      <c r="A693" s="1895"/>
      <c r="B693" s="1895"/>
      <c r="C693" s="1895"/>
      <c r="D693" s="1895"/>
      <c r="E693" s="1895"/>
      <c r="F693" s="1895"/>
      <c r="G693" s="1895"/>
      <c r="H693" s="1895"/>
      <c r="I693" s="1895"/>
      <c r="J693" s="1895"/>
      <c r="K693" s="1895"/>
      <c r="L693" s="1895"/>
      <c r="M693" s="1895"/>
      <c r="N693" s="1895"/>
      <c r="O693" s="1895"/>
      <c r="P693" s="1895"/>
      <c r="Q693" s="1895"/>
      <c r="R693" s="1895"/>
      <c r="S693" s="1895"/>
      <c r="T693" s="1895"/>
      <c r="U693" s="1895"/>
      <c r="V693" s="1895"/>
      <c r="W693" s="1895"/>
      <c r="X693" s="1895"/>
      <c r="Y693" s="1895"/>
      <c r="Z693" s="1895"/>
      <c r="AA693" s="1895"/>
      <c r="AB693" s="1895"/>
      <c r="AC693" s="1895"/>
      <c r="AD693" s="1895"/>
      <c r="AE693" s="1895"/>
      <c r="AF693" s="1895"/>
      <c r="AG693" s="1895"/>
      <c r="AH693" s="1895"/>
    </row>
    <row r="694" spans="1:34" ht="15.75" customHeight="1">
      <c r="A694" s="1895"/>
      <c r="B694" s="1895"/>
      <c r="C694" s="1895"/>
      <c r="D694" s="1895"/>
      <c r="E694" s="1895"/>
      <c r="F694" s="1895"/>
      <c r="G694" s="1895"/>
      <c r="H694" s="1895"/>
      <c r="I694" s="1895"/>
      <c r="J694" s="1895"/>
      <c r="K694" s="1895"/>
      <c r="L694" s="1895"/>
      <c r="M694" s="1895"/>
      <c r="N694" s="1895"/>
      <c r="O694" s="1895"/>
      <c r="P694" s="1895"/>
      <c r="Q694" s="1895"/>
      <c r="R694" s="1895"/>
      <c r="S694" s="1895"/>
      <c r="T694" s="1895"/>
      <c r="U694" s="1895"/>
      <c r="V694" s="1895"/>
      <c r="W694" s="1895"/>
      <c r="X694" s="1895"/>
      <c r="Y694" s="1895"/>
      <c r="Z694" s="1895"/>
      <c r="AA694" s="1895"/>
      <c r="AB694" s="1895"/>
      <c r="AC694" s="1895"/>
      <c r="AD694" s="1895"/>
      <c r="AE694" s="1895"/>
      <c r="AF694" s="1895"/>
      <c r="AG694" s="1895"/>
      <c r="AH694" s="1895"/>
    </row>
    <row r="695" spans="1:34" ht="15.75" customHeight="1">
      <c r="A695" s="1895"/>
      <c r="B695" s="1895"/>
      <c r="C695" s="1895"/>
      <c r="D695" s="1895"/>
      <c r="E695" s="1895"/>
      <c r="F695" s="1895"/>
      <c r="G695" s="1895"/>
      <c r="H695" s="1895"/>
      <c r="I695" s="1895"/>
      <c r="J695" s="1895"/>
      <c r="K695" s="1895"/>
      <c r="L695" s="1895"/>
      <c r="M695" s="1895"/>
      <c r="N695" s="1895"/>
      <c r="O695" s="1895"/>
      <c r="P695" s="1895"/>
      <c r="Q695" s="1895"/>
      <c r="R695" s="1895"/>
      <c r="S695" s="1895"/>
      <c r="T695" s="1895"/>
      <c r="U695" s="1895"/>
      <c r="V695" s="1895"/>
      <c r="W695" s="1895"/>
      <c r="X695" s="1895"/>
      <c r="Y695" s="1895"/>
      <c r="Z695" s="1895"/>
      <c r="AA695" s="1895"/>
      <c r="AB695" s="1895"/>
      <c r="AC695" s="1895"/>
      <c r="AD695" s="1895"/>
      <c r="AE695" s="1895"/>
      <c r="AF695" s="1895"/>
      <c r="AG695" s="1895"/>
      <c r="AH695" s="1895"/>
    </row>
    <row r="696" spans="1:34" ht="15.75" customHeight="1">
      <c r="A696" s="1895"/>
      <c r="B696" s="1895"/>
      <c r="C696" s="1895"/>
      <c r="D696" s="1895"/>
      <c r="E696" s="1895"/>
      <c r="F696" s="1895"/>
      <c r="G696" s="1895"/>
      <c r="H696" s="1895"/>
      <c r="I696" s="1895"/>
      <c r="J696" s="1895"/>
      <c r="K696" s="1895"/>
      <c r="L696" s="1895"/>
      <c r="M696" s="1895"/>
      <c r="N696" s="1895"/>
      <c r="O696" s="1895"/>
      <c r="P696" s="1895"/>
      <c r="Q696" s="1895"/>
      <c r="R696" s="1895"/>
      <c r="S696" s="1895"/>
      <c r="T696" s="1895"/>
      <c r="U696" s="1895"/>
      <c r="V696" s="1895"/>
      <c r="W696" s="1895"/>
      <c r="X696" s="1895"/>
      <c r="Y696" s="1895"/>
      <c r="Z696" s="1895"/>
      <c r="AA696" s="1895"/>
      <c r="AB696" s="1895"/>
      <c r="AC696" s="1895"/>
      <c r="AD696" s="1895"/>
      <c r="AE696" s="1895"/>
      <c r="AF696" s="1895"/>
      <c r="AG696" s="1895"/>
      <c r="AH696" s="1895"/>
    </row>
    <row r="697" spans="1:34" ht="15.75" customHeight="1">
      <c r="A697" s="1895"/>
      <c r="B697" s="1895"/>
      <c r="C697" s="1895"/>
      <c r="D697" s="1895"/>
      <c r="E697" s="1895"/>
      <c r="F697" s="1895"/>
      <c r="G697" s="1895"/>
      <c r="H697" s="1895"/>
      <c r="I697" s="1895"/>
      <c r="J697" s="1895"/>
      <c r="K697" s="1895"/>
      <c r="L697" s="1895"/>
      <c r="M697" s="1895"/>
      <c r="N697" s="1895"/>
      <c r="O697" s="1895"/>
      <c r="P697" s="1895"/>
      <c r="Q697" s="1895"/>
      <c r="R697" s="1895"/>
      <c r="S697" s="1895"/>
      <c r="T697" s="1895"/>
      <c r="U697" s="1895"/>
      <c r="V697" s="1895"/>
      <c r="W697" s="1895"/>
      <c r="X697" s="1895"/>
      <c r="Y697" s="1895"/>
      <c r="Z697" s="1895"/>
      <c r="AA697" s="1895"/>
      <c r="AB697" s="1895"/>
      <c r="AC697" s="1895"/>
      <c r="AD697" s="1895"/>
      <c r="AE697" s="1895"/>
      <c r="AF697" s="1895"/>
      <c r="AG697" s="1895"/>
      <c r="AH697" s="1895"/>
    </row>
    <row r="698" spans="1:34" ht="15.75" customHeight="1">
      <c r="A698" s="1895"/>
      <c r="B698" s="1895"/>
      <c r="C698" s="1895"/>
      <c r="D698" s="1895"/>
      <c r="E698" s="1895"/>
      <c r="F698" s="1895"/>
      <c r="G698" s="1895"/>
      <c r="H698" s="1895"/>
      <c r="I698" s="1895"/>
      <c r="J698" s="1895"/>
      <c r="K698" s="1895"/>
      <c r="L698" s="1895"/>
      <c r="M698" s="1895"/>
      <c r="N698" s="1895"/>
      <c r="O698" s="1895"/>
      <c r="P698" s="1895"/>
      <c r="Q698" s="1895"/>
      <c r="R698" s="1895"/>
      <c r="S698" s="1895"/>
      <c r="T698" s="1895"/>
      <c r="U698" s="1895"/>
      <c r="V698" s="1895"/>
      <c r="W698" s="1895"/>
      <c r="X698" s="1895"/>
      <c r="Y698" s="1895"/>
      <c r="Z698" s="1895"/>
      <c r="AA698" s="1895"/>
      <c r="AB698" s="1895"/>
      <c r="AC698" s="1895"/>
      <c r="AD698" s="1895"/>
      <c r="AE698" s="1895"/>
      <c r="AF698" s="1895"/>
      <c r="AG698" s="1895"/>
      <c r="AH698" s="1895"/>
    </row>
    <row r="699" spans="1:34" ht="15.75" customHeight="1">
      <c r="A699" s="1895"/>
      <c r="B699" s="1895"/>
      <c r="C699" s="1895"/>
      <c r="D699" s="1895"/>
      <c r="E699" s="1895"/>
      <c r="F699" s="1895"/>
      <c r="G699" s="1895"/>
      <c r="H699" s="1895"/>
      <c r="I699" s="1895"/>
      <c r="J699" s="1895"/>
      <c r="K699" s="1895"/>
      <c r="L699" s="1895"/>
      <c r="M699" s="1895"/>
      <c r="N699" s="1895"/>
      <c r="O699" s="1895"/>
      <c r="P699" s="1895"/>
      <c r="Q699" s="1895"/>
      <c r="R699" s="1895"/>
      <c r="S699" s="1895"/>
      <c r="T699" s="1895"/>
      <c r="U699" s="1895"/>
      <c r="V699" s="1895"/>
      <c r="W699" s="1895"/>
      <c r="X699" s="1895"/>
      <c r="Y699" s="1895"/>
      <c r="Z699" s="1895"/>
      <c r="AA699" s="1895"/>
      <c r="AB699" s="1895"/>
      <c r="AC699" s="1895"/>
      <c r="AD699" s="1895"/>
      <c r="AE699" s="1895"/>
      <c r="AF699" s="1895"/>
      <c r="AG699" s="1895"/>
      <c r="AH699" s="1895"/>
    </row>
    <row r="700" spans="1:34" ht="15.75" customHeight="1">
      <c r="A700" s="1895"/>
      <c r="B700" s="1895"/>
      <c r="C700" s="1895"/>
      <c r="D700" s="1895"/>
      <c r="E700" s="1895"/>
      <c r="F700" s="1895"/>
      <c r="G700" s="1895"/>
      <c r="H700" s="1895"/>
      <c r="I700" s="1895"/>
      <c r="J700" s="1895"/>
      <c r="K700" s="1895"/>
      <c r="L700" s="1895"/>
      <c r="M700" s="1895"/>
      <c r="N700" s="1895"/>
      <c r="O700" s="1895"/>
      <c r="P700" s="1895"/>
      <c r="Q700" s="1895"/>
      <c r="R700" s="1895"/>
      <c r="S700" s="1895"/>
      <c r="T700" s="1895"/>
      <c r="U700" s="1895"/>
      <c r="V700" s="1895"/>
      <c r="W700" s="1895"/>
      <c r="X700" s="1895"/>
      <c r="Y700" s="1895"/>
      <c r="Z700" s="1895"/>
      <c r="AA700" s="1895"/>
      <c r="AB700" s="1895"/>
      <c r="AC700" s="1895"/>
      <c r="AD700" s="1895"/>
      <c r="AE700" s="1895"/>
      <c r="AF700" s="1895"/>
      <c r="AG700" s="1895"/>
      <c r="AH700" s="1895"/>
    </row>
    <row r="701" spans="1:34" ht="15.75" customHeight="1">
      <c r="A701" s="1895"/>
      <c r="B701" s="1895"/>
      <c r="C701" s="1895"/>
      <c r="D701" s="1895"/>
      <c r="E701" s="1895"/>
      <c r="F701" s="1895"/>
      <c r="G701" s="1895"/>
      <c r="H701" s="1895"/>
      <c r="I701" s="1895"/>
      <c r="J701" s="1895"/>
      <c r="K701" s="1895"/>
      <c r="L701" s="1895"/>
      <c r="M701" s="1895"/>
      <c r="N701" s="1895"/>
      <c r="O701" s="1895"/>
      <c r="P701" s="1895"/>
      <c r="Q701" s="1895"/>
      <c r="R701" s="1895"/>
      <c r="S701" s="1895"/>
      <c r="T701" s="1895"/>
      <c r="U701" s="1895"/>
      <c r="V701" s="1895"/>
      <c r="W701" s="1895"/>
      <c r="X701" s="1895"/>
      <c r="Y701" s="1895"/>
      <c r="Z701" s="1895"/>
      <c r="AA701" s="1895"/>
      <c r="AB701" s="1895"/>
      <c r="AC701" s="1895"/>
      <c r="AD701" s="1895"/>
      <c r="AE701" s="1895"/>
      <c r="AF701" s="1895"/>
      <c r="AG701" s="1895"/>
      <c r="AH701" s="1895"/>
    </row>
    <row r="702" spans="1:34" ht="15.75" customHeight="1">
      <c r="A702" s="1895"/>
      <c r="B702" s="1895"/>
      <c r="C702" s="1895"/>
      <c r="D702" s="1895"/>
      <c r="E702" s="1895"/>
      <c r="F702" s="1895"/>
      <c r="G702" s="1895"/>
      <c r="H702" s="1895"/>
      <c r="I702" s="1895"/>
      <c r="J702" s="1895"/>
      <c r="K702" s="1895"/>
      <c r="L702" s="1895"/>
      <c r="M702" s="1895"/>
      <c r="N702" s="1895"/>
      <c r="O702" s="1895"/>
      <c r="P702" s="1895"/>
      <c r="Q702" s="1895"/>
      <c r="R702" s="1895"/>
      <c r="S702" s="1895"/>
      <c r="T702" s="1895"/>
      <c r="U702" s="1895"/>
      <c r="V702" s="1895"/>
      <c r="W702" s="1895"/>
      <c r="X702" s="1895"/>
      <c r="Y702" s="1895"/>
      <c r="Z702" s="1895"/>
      <c r="AA702" s="1895"/>
      <c r="AB702" s="1895"/>
      <c r="AC702" s="1895"/>
      <c r="AD702" s="1895"/>
      <c r="AE702" s="1895"/>
      <c r="AF702" s="1895"/>
      <c r="AG702" s="1895"/>
      <c r="AH702" s="1895"/>
    </row>
    <row r="703" spans="1:34" ht="15.75" customHeight="1">
      <c r="A703" s="1895"/>
      <c r="B703" s="1895"/>
      <c r="C703" s="1895"/>
      <c r="D703" s="1895"/>
      <c r="E703" s="1895"/>
      <c r="F703" s="1895"/>
      <c r="G703" s="1895"/>
      <c r="H703" s="1895"/>
      <c r="I703" s="1895"/>
      <c r="J703" s="1895"/>
      <c r="K703" s="1895"/>
      <c r="L703" s="1895"/>
      <c r="M703" s="1895"/>
      <c r="N703" s="1895"/>
      <c r="O703" s="1895"/>
      <c r="P703" s="1895"/>
      <c r="Q703" s="1895"/>
      <c r="R703" s="1895"/>
      <c r="S703" s="1895"/>
      <c r="T703" s="1895"/>
      <c r="U703" s="1895"/>
      <c r="V703" s="1895"/>
      <c r="W703" s="1895"/>
      <c r="X703" s="1895"/>
      <c r="Y703" s="1895"/>
      <c r="Z703" s="1895"/>
      <c r="AA703" s="1895"/>
      <c r="AB703" s="1895"/>
      <c r="AC703" s="1895"/>
      <c r="AD703" s="1895"/>
      <c r="AE703" s="1895"/>
      <c r="AF703" s="1895"/>
      <c r="AG703" s="1895"/>
      <c r="AH703" s="1895"/>
    </row>
    <row r="704" spans="1:34" ht="15.75" customHeight="1">
      <c r="A704" s="1895"/>
      <c r="B704" s="1895"/>
      <c r="C704" s="1895"/>
      <c r="D704" s="1895"/>
      <c r="E704" s="1895"/>
      <c r="F704" s="1895"/>
      <c r="G704" s="1895"/>
      <c r="H704" s="1895"/>
      <c r="I704" s="1895"/>
      <c r="J704" s="1895"/>
      <c r="K704" s="1895"/>
      <c r="L704" s="1895"/>
      <c r="M704" s="1895"/>
      <c r="N704" s="1895"/>
      <c r="O704" s="1895"/>
      <c r="P704" s="1895"/>
      <c r="Q704" s="1895"/>
      <c r="R704" s="1895"/>
      <c r="S704" s="1895"/>
      <c r="T704" s="1895"/>
      <c r="U704" s="1895"/>
      <c r="V704" s="1895"/>
      <c r="W704" s="1895"/>
      <c r="X704" s="1895"/>
      <c r="Y704" s="1895"/>
      <c r="Z704" s="1895"/>
      <c r="AA704" s="1895"/>
      <c r="AB704" s="1895"/>
      <c r="AC704" s="1895"/>
      <c r="AD704" s="1895"/>
      <c r="AE704" s="1895"/>
      <c r="AF704" s="1895"/>
      <c r="AG704" s="1895"/>
      <c r="AH704" s="1895"/>
    </row>
    <row r="705" spans="1:34" ht="15.75" customHeight="1">
      <c r="A705" s="1895"/>
      <c r="B705" s="1895"/>
      <c r="C705" s="1895"/>
      <c r="D705" s="1895"/>
      <c r="E705" s="1895"/>
      <c r="F705" s="1895"/>
      <c r="G705" s="1895"/>
      <c r="H705" s="1895"/>
      <c r="I705" s="1895"/>
      <c r="J705" s="1895"/>
      <c r="K705" s="1895"/>
      <c r="L705" s="1895"/>
      <c r="M705" s="1895"/>
      <c r="N705" s="1895"/>
      <c r="O705" s="1895"/>
      <c r="P705" s="1895"/>
      <c r="Q705" s="1895"/>
      <c r="R705" s="1895"/>
      <c r="S705" s="1895"/>
      <c r="T705" s="1895"/>
      <c r="U705" s="1895"/>
      <c r="V705" s="1895"/>
      <c r="W705" s="1895"/>
      <c r="X705" s="1895"/>
      <c r="Y705" s="1895"/>
      <c r="Z705" s="1895"/>
      <c r="AA705" s="1895"/>
      <c r="AB705" s="1895"/>
      <c r="AC705" s="1895"/>
      <c r="AD705" s="1895"/>
      <c r="AE705" s="1895"/>
      <c r="AF705" s="1895"/>
      <c r="AG705" s="1895"/>
      <c r="AH705" s="1895"/>
    </row>
    <row r="706" spans="1:34" ht="15.75" customHeight="1">
      <c r="A706" s="1895"/>
      <c r="B706" s="1895"/>
      <c r="C706" s="1895"/>
      <c r="D706" s="1895"/>
      <c r="E706" s="1895"/>
      <c r="F706" s="1895"/>
      <c r="G706" s="1895"/>
      <c r="H706" s="1895"/>
      <c r="I706" s="1895"/>
      <c r="J706" s="1895"/>
      <c r="K706" s="1895"/>
      <c r="L706" s="1895"/>
      <c r="M706" s="1895"/>
      <c r="N706" s="1895"/>
      <c r="O706" s="1895"/>
      <c r="P706" s="1895"/>
      <c r="Q706" s="1895"/>
      <c r="R706" s="1895"/>
      <c r="S706" s="1895"/>
      <c r="T706" s="1895"/>
      <c r="U706" s="1895"/>
      <c r="V706" s="1895"/>
      <c r="W706" s="1895"/>
      <c r="X706" s="1895"/>
      <c r="Y706" s="1895"/>
      <c r="Z706" s="1895"/>
      <c r="AA706" s="1895"/>
      <c r="AB706" s="1895"/>
      <c r="AC706" s="1895"/>
      <c r="AD706" s="1895"/>
      <c r="AE706" s="1895"/>
      <c r="AF706" s="1895"/>
      <c r="AG706" s="1895"/>
      <c r="AH706" s="1895"/>
    </row>
    <row r="707" spans="1:34" ht="15.75" customHeight="1">
      <c r="A707" s="1895"/>
      <c r="B707" s="1895"/>
      <c r="C707" s="1895"/>
      <c r="D707" s="1895"/>
      <c r="E707" s="1895"/>
      <c r="F707" s="1895"/>
      <c r="G707" s="1895"/>
      <c r="H707" s="1895"/>
      <c r="I707" s="1895"/>
      <c r="J707" s="1895"/>
      <c r="K707" s="1895"/>
      <c r="L707" s="1895"/>
      <c r="M707" s="1895"/>
      <c r="N707" s="1895"/>
      <c r="O707" s="1895"/>
      <c r="P707" s="1895"/>
      <c r="Q707" s="1895"/>
      <c r="R707" s="1895"/>
      <c r="S707" s="1895"/>
      <c r="T707" s="1895"/>
      <c r="U707" s="1895"/>
      <c r="V707" s="1895"/>
      <c r="W707" s="1895"/>
      <c r="X707" s="1895"/>
      <c r="Y707" s="1895"/>
      <c r="Z707" s="1895"/>
      <c r="AA707" s="1895"/>
      <c r="AB707" s="1895"/>
      <c r="AC707" s="1895"/>
      <c r="AD707" s="1895"/>
      <c r="AE707" s="1895"/>
      <c r="AF707" s="1895"/>
      <c r="AG707" s="1895"/>
      <c r="AH707" s="1895"/>
    </row>
    <row r="708" spans="1:34" ht="15.75" customHeight="1">
      <c r="A708" s="1895"/>
      <c r="B708" s="1895"/>
      <c r="C708" s="1895"/>
      <c r="D708" s="1895"/>
      <c r="E708" s="1895"/>
      <c r="F708" s="1895"/>
      <c r="G708" s="1895"/>
      <c r="H708" s="1895"/>
      <c r="I708" s="1895"/>
      <c r="J708" s="1895"/>
      <c r="K708" s="1895"/>
      <c r="L708" s="1895"/>
      <c r="M708" s="1895"/>
      <c r="N708" s="1895"/>
      <c r="O708" s="1895"/>
      <c r="P708" s="1895"/>
      <c r="Q708" s="1895"/>
      <c r="R708" s="1895"/>
      <c r="S708" s="1895"/>
      <c r="T708" s="1895"/>
      <c r="U708" s="1895"/>
      <c r="V708" s="1895"/>
      <c r="W708" s="1895"/>
      <c r="X708" s="1895"/>
      <c r="Y708" s="1895"/>
      <c r="Z708" s="1895"/>
      <c r="AA708" s="1895"/>
      <c r="AB708" s="1895"/>
      <c r="AC708" s="1895"/>
      <c r="AD708" s="1895"/>
      <c r="AE708" s="1895"/>
      <c r="AF708" s="1895"/>
      <c r="AG708" s="1895"/>
      <c r="AH708" s="1895"/>
    </row>
    <row r="709" spans="1:34" ht="15.75" customHeight="1">
      <c r="A709" s="1895"/>
      <c r="B709" s="1895"/>
      <c r="C709" s="1895"/>
      <c r="D709" s="1895"/>
      <c r="E709" s="1895"/>
      <c r="F709" s="1895"/>
      <c r="G709" s="1895"/>
      <c r="H709" s="1895"/>
      <c r="I709" s="1895"/>
      <c r="J709" s="1895"/>
      <c r="K709" s="1895"/>
      <c r="L709" s="1895"/>
      <c r="M709" s="1895"/>
      <c r="N709" s="1895"/>
      <c r="O709" s="1895"/>
      <c r="P709" s="1895"/>
      <c r="Q709" s="1895"/>
      <c r="R709" s="1895"/>
      <c r="S709" s="1895"/>
      <c r="T709" s="1895"/>
      <c r="U709" s="1895"/>
      <c r="V709" s="1895"/>
      <c r="W709" s="1895"/>
      <c r="X709" s="1895"/>
      <c r="Y709" s="1895"/>
      <c r="Z709" s="1895"/>
      <c r="AA709" s="1895"/>
      <c r="AB709" s="1895"/>
      <c r="AC709" s="1895"/>
      <c r="AD709" s="1895"/>
      <c r="AE709" s="1895"/>
      <c r="AF709" s="1895"/>
      <c r="AG709" s="1895"/>
      <c r="AH709" s="1895"/>
    </row>
    <row r="710" spans="1:34" ht="15.75" customHeight="1">
      <c r="A710" s="1895"/>
      <c r="B710" s="1895"/>
      <c r="C710" s="1895"/>
      <c r="D710" s="1895"/>
      <c r="E710" s="1895"/>
      <c r="F710" s="1895"/>
      <c r="G710" s="1895"/>
      <c r="H710" s="1895"/>
      <c r="I710" s="1895"/>
      <c r="J710" s="1895"/>
      <c r="K710" s="1895"/>
      <c r="L710" s="1895"/>
      <c r="M710" s="1895"/>
      <c r="N710" s="1895"/>
      <c r="O710" s="1895"/>
      <c r="P710" s="1895"/>
      <c r="Q710" s="1895"/>
      <c r="R710" s="1895"/>
      <c r="S710" s="1895"/>
      <c r="T710" s="1895"/>
      <c r="U710" s="1895"/>
      <c r="V710" s="1895"/>
      <c r="W710" s="1895"/>
      <c r="X710" s="1895"/>
      <c r="Y710" s="1895"/>
      <c r="Z710" s="1895"/>
      <c r="AA710" s="1895"/>
      <c r="AB710" s="1895"/>
      <c r="AC710" s="1895"/>
      <c r="AD710" s="1895"/>
      <c r="AE710" s="1895"/>
      <c r="AF710" s="1895"/>
      <c r="AG710" s="1895"/>
      <c r="AH710" s="1895"/>
    </row>
    <row r="711" spans="1:34" ht="15.75" customHeight="1">
      <c r="A711" s="1895"/>
      <c r="B711" s="1895"/>
      <c r="C711" s="1895"/>
      <c r="D711" s="1895"/>
      <c r="E711" s="1895"/>
      <c r="F711" s="1895"/>
      <c r="G711" s="1895"/>
      <c r="H711" s="1895"/>
      <c r="I711" s="1895"/>
      <c r="J711" s="1895"/>
      <c r="K711" s="1895"/>
      <c r="L711" s="1895"/>
      <c r="M711" s="1895"/>
      <c r="N711" s="1895"/>
      <c r="O711" s="1895"/>
      <c r="P711" s="1895"/>
      <c r="Q711" s="1895"/>
      <c r="R711" s="1895"/>
      <c r="S711" s="1895"/>
      <c r="T711" s="1895"/>
      <c r="U711" s="1895"/>
      <c r="V711" s="1895"/>
      <c r="W711" s="1895"/>
      <c r="X711" s="1895"/>
      <c r="Y711" s="1895"/>
      <c r="Z711" s="1895"/>
      <c r="AA711" s="1895"/>
      <c r="AB711" s="1895"/>
      <c r="AC711" s="1895"/>
      <c r="AD711" s="1895"/>
      <c r="AE711" s="1895"/>
      <c r="AF711" s="1895"/>
      <c r="AG711" s="1895"/>
      <c r="AH711" s="1895"/>
    </row>
    <row r="712" spans="1:34" ht="15.75" customHeight="1">
      <c r="A712" s="1895"/>
      <c r="B712" s="1895"/>
      <c r="C712" s="1895"/>
      <c r="D712" s="1895"/>
      <c r="E712" s="1895"/>
      <c r="F712" s="1895"/>
      <c r="G712" s="1895"/>
      <c r="H712" s="1895"/>
      <c r="I712" s="1895"/>
      <c r="J712" s="1895"/>
      <c r="K712" s="1895"/>
      <c r="L712" s="1895"/>
      <c r="M712" s="1895"/>
      <c r="N712" s="1895"/>
      <c r="O712" s="1895"/>
      <c r="P712" s="1895"/>
      <c r="Q712" s="1895"/>
      <c r="R712" s="1895"/>
      <c r="S712" s="1895"/>
      <c r="T712" s="1895"/>
      <c r="U712" s="1895"/>
      <c r="V712" s="1895"/>
      <c r="W712" s="1895"/>
      <c r="X712" s="1895"/>
      <c r="Y712" s="1895"/>
      <c r="Z712" s="1895"/>
      <c r="AA712" s="1895"/>
      <c r="AB712" s="1895"/>
      <c r="AC712" s="1895"/>
      <c r="AD712" s="1895"/>
      <c r="AE712" s="1895"/>
      <c r="AF712" s="1895"/>
      <c r="AG712" s="1895"/>
      <c r="AH712" s="1895"/>
    </row>
    <row r="713" spans="1:34" ht="15.75" customHeight="1">
      <c r="A713" s="1895"/>
      <c r="B713" s="1895"/>
      <c r="C713" s="1895"/>
      <c r="D713" s="1895"/>
      <c r="E713" s="1895"/>
      <c r="F713" s="1895"/>
      <c r="G713" s="1895"/>
      <c r="H713" s="1895"/>
      <c r="I713" s="1895"/>
      <c r="J713" s="1895"/>
      <c r="K713" s="1895"/>
      <c r="L713" s="1895"/>
      <c r="M713" s="1895"/>
      <c r="N713" s="1895"/>
      <c r="O713" s="1895"/>
      <c r="P713" s="1895"/>
      <c r="Q713" s="1895"/>
      <c r="R713" s="1895"/>
      <c r="S713" s="1895"/>
      <c r="T713" s="1895"/>
      <c r="U713" s="1895"/>
      <c r="V713" s="1895"/>
      <c r="W713" s="1895"/>
      <c r="X713" s="1895"/>
      <c r="Y713" s="1895"/>
      <c r="Z713" s="1895"/>
      <c r="AA713" s="1895"/>
      <c r="AB713" s="1895"/>
      <c r="AC713" s="1895"/>
      <c r="AD713" s="1895"/>
      <c r="AE713" s="1895"/>
      <c r="AF713" s="1895"/>
      <c r="AG713" s="1895"/>
      <c r="AH713" s="1895"/>
    </row>
    <row r="714" spans="1:34" ht="15.75" customHeight="1">
      <c r="A714" s="1895"/>
      <c r="B714" s="1895"/>
      <c r="C714" s="1895"/>
      <c r="D714" s="1895"/>
      <c r="E714" s="1895"/>
      <c r="F714" s="1895"/>
      <c r="G714" s="1895"/>
      <c r="H714" s="1895"/>
      <c r="I714" s="1895"/>
      <c r="J714" s="1895"/>
      <c r="K714" s="1895"/>
      <c r="L714" s="1895"/>
      <c r="M714" s="1895"/>
      <c r="N714" s="1895"/>
      <c r="O714" s="1895"/>
      <c r="P714" s="1895"/>
      <c r="Q714" s="1895"/>
      <c r="R714" s="1895"/>
      <c r="S714" s="1895"/>
      <c r="T714" s="1895"/>
      <c r="U714" s="1895"/>
      <c r="V714" s="1895"/>
      <c r="W714" s="1895"/>
      <c r="X714" s="1895"/>
      <c r="Y714" s="1895"/>
      <c r="Z714" s="1895"/>
      <c r="AA714" s="1895"/>
      <c r="AB714" s="1895"/>
      <c r="AC714" s="1895"/>
      <c r="AD714" s="1895"/>
      <c r="AE714" s="1895"/>
      <c r="AF714" s="1895"/>
      <c r="AG714" s="1895"/>
      <c r="AH714" s="1895"/>
    </row>
    <row r="715" spans="1:34" ht="15.75" customHeight="1">
      <c r="A715" s="1895"/>
      <c r="B715" s="1895"/>
      <c r="C715" s="1895"/>
      <c r="D715" s="1895"/>
      <c r="E715" s="1895"/>
      <c r="F715" s="1895"/>
      <c r="G715" s="1895"/>
      <c r="H715" s="1895"/>
      <c r="I715" s="1895"/>
      <c r="J715" s="1895"/>
      <c r="K715" s="1895"/>
      <c r="L715" s="1895"/>
      <c r="M715" s="1895"/>
      <c r="N715" s="1895"/>
      <c r="O715" s="1895"/>
      <c r="P715" s="1895"/>
      <c r="Q715" s="1895"/>
      <c r="R715" s="1895"/>
      <c r="S715" s="1895"/>
      <c r="T715" s="1895"/>
      <c r="U715" s="1895"/>
      <c r="V715" s="1895"/>
      <c r="W715" s="1895"/>
      <c r="X715" s="1895"/>
      <c r="Y715" s="1895"/>
      <c r="Z715" s="1895"/>
      <c r="AA715" s="1895"/>
      <c r="AB715" s="1895"/>
      <c r="AC715" s="1895"/>
      <c r="AD715" s="1895"/>
      <c r="AE715" s="1895"/>
      <c r="AF715" s="1895"/>
      <c r="AG715" s="1895"/>
      <c r="AH715" s="1895"/>
    </row>
    <row r="716" spans="1:34" ht="15.75" customHeight="1">
      <c r="A716" s="1895"/>
      <c r="B716" s="1895"/>
      <c r="C716" s="1895"/>
      <c r="D716" s="1895"/>
      <c r="E716" s="1895"/>
      <c r="F716" s="1895"/>
      <c r="G716" s="1895"/>
      <c r="H716" s="1895"/>
      <c r="I716" s="1895"/>
      <c r="J716" s="1895"/>
      <c r="K716" s="1895"/>
      <c r="L716" s="1895"/>
      <c r="M716" s="1895"/>
      <c r="N716" s="1895"/>
      <c r="O716" s="1895"/>
      <c r="P716" s="1895"/>
      <c r="Q716" s="1895"/>
      <c r="R716" s="1895"/>
      <c r="S716" s="1895"/>
      <c r="T716" s="1895"/>
      <c r="U716" s="1895"/>
      <c r="V716" s="1895"/>
      <c r="W716" s="1895"/>
      <c r="X716" s="1895"/>
      <c r="Y716" s="1895"/>
      <c r="Z716" s="1895"/>
      <c r="AA716" s="1895"/>
      <c r="AB716" s="1895"/>
      <c r="AC716" s="1895"/>
      <c r="AD716" s="1895"/>
      <c r="AE716" s="1895"/>
      <c r="AF716" s="1895"/>
      <c r="AG716" s="1895"/>
      <c r="AH716" s="1895"/>
    </row>
    <row r="717" spans="1:34" ht="15.75" customHeight="1">
      <c r="A717" s="1895"/>
      <c r="B717" s="1895"/>
      <c r="C717" s="1895"/>
      <c r="D717" s="1895"/>
      <c r="E717" s="1895"/>
      <c r="F717" s="1895"/>
      <c r="G717" s="1895"/>
      <c r="H717" s="1895"/>
      <c r="I717" s="1895"/>
      <c r="J717" s="1895"/>
      <c r="K717" s="1895"/>
      <c r="L717" s="1895"/>
      <c r="M717" s="1895"/>
      <c r="N717" s="1895"/>
      <c r="O717" s="1895"/>
      <c r="P717" s="1895"/>
      <c r="Q717" s="1895"/>
      <c r="R717" s="1895"/>
      <c r="S717" s="1895"/>
      <c r="T717" s="1895"/>
      <c r="U717" s="1895"/>
      <c r="V717" s="1895"/>
      <c r="W717" s="1895"/>
      <c r="X717" s="1895"/>
      <c r="Y717" s="1895"/>
      <c r="Z717" s="1895"/>
      <c r="AA717" s="1895"/>
      <c r="AB717" s="1895"/>
      <c r="AC717" s="1895"/>
      <c r="AD717" s="1895"/>
      <c r="AE717" s="1895"/>
      <c r="AF717" s="1895"/>
      <c r="AG717" s="1895"/>
      <c r="AH717" s="1895"/>
    </row>
    <row r="718" spans="1:34" ht="15.75" customHeight="1">
      <c r="A718" s="1895"/>
      <c r="B718" s="1895"/>
      <c r="C718" s="1895"/>
      <c r="D718" s="1895"/>
      <c r="E718" s="1895"/>
      <c r="F718" s="1895"/>
      <c r="G718" s="1895"/>
      <c r="H718" s="1895"/>
      <c r="I718" s="1895"/>
      <c r="J718" s="1895"/>
      <c r="K718" s="1895"/>
      <c r="L718" s="1895"/>
      <c r="M718" s="1895"/>
      <c r="N718" s="1895"/>
      <c r="O718" s="1895"/>
      <c r="P718" s="1895"/>
      <c r="Q718" s="1895"/>
      <c r="R718" s="1895"/>
      <c r="S718" s="1895"/>
      <c r="T718" s="1895"/>
      <c r="U718" s="1895"/>
      <c r="V718" s="1895"/>
      <c r="W718" s="1895"/>
      <c r="X718" s="1895"/>
      <c r="Y718" s="1895"/>
      <c r="Z718" s="1895"/>
      <c r="AA718" s="1895"/>
      <c r="AB718" s="1895"/>
      <c r="AC718" s="1895"/>
      <c r="AD718" s="1895"/>
      <c r="AE718" s="1895"/>
      <c r="AF718" s="1895"/>
      <c r="AG718" s="1895"/>
      <c r="AH718" s="1895"/>
    </row>
    <row r="719" spans="1:34" ht="15.75" customHeight="1">
      <c r="A719" s="1895"/>
      <c r="B719" s="1895"/>
      <c r="C719" s="1895"/>
      <c r="D719" s="1895"/>
      <c r="E719" s="1895"/>
      <c r="F719" s="1895"/>
      <c r="G719" s="1895"/>
      <c r="H719" s="1895"/>
      <c r="I719" s="1895"/>
      <c r="J719" s="1895"/>
      <c r="K719" s="1895"/>
      <c r="L719" s="1895"/>
      <c r="M719" s="1895"/>
      <c r="N719" s="1895"/>
      <c r="O719" s="1895"/>
      <c r="P719" s="1895"/>
      <c r="Q719" s="1895"/>
      <c r="R719" s="1895"/>
      <c r="S719" s="1895"/>
      <c r="T719" s="1895"/>
      <c r="U719" s="1895"/>
      <c r="V719" s="1895"/>
      <c r="W719" s="1895"/>
      <c r="X719" s="1895"/>
      <c r="Y719" s="1895"/>
      <c r="Z719" s="1895"/>
      <c r="AA719" s="1895"/>
      <c r="AB719" s="1895"/>
      <c r="AC719" s="1895"/>
      <c r="AD719" s="1895"/>
      <c r="AE719" s="1895"/>
      <c r="AF719" s="1895"/>
      <c r="AG719" s="1895"/>
      <c r="AH719" s="1895"/>
    </row>
    <row r="720" spans="1:34" ht="15.75" customHeight="1">
      <c r="A720" s="1895"/>
      <c r="B720" s="1895"/>
      <c r="C720" s="1895"/>
      <c r="D720" s="1895"/>
      <c r="E720" s="1895"/>
      <c r="F720" s="1895"/>
      <c r="G720" s="1895"/>
      <c r="H720" s="1895"/>
      <c r="I720" s="1895"/>
      <c r="J720" s="1895"/>
      <c r="K720" s="1895"/>
      <c r="L720" s="1895"/>
      <c r="M720" s="1895"/>
      <c r="N720" s="1895"/>
      <c r="O720" s="1895"/>
      <c r="P720" s="1895"/>
      <c r="Q720" s="1895"/>
      <c r="R720" s="1895"/>
      <c r="S720" s="1895"/>
      <c r="T720" s="1895"/>
      <c r="U720" s="1895"/>
      <c r="V720" s="1895"/>
      <c r="W720" s="1895"/>
      <c r="X720" s="1895"/>
      <c r="Y720" s="1895"/>
      <c r="Z720" s="1895"/>
      <c r="AA720" s="1895"/>
      <c r="AB720" s="1895"/>
      <c r="AC720" s="1895"/>
      <c r="AD720" s="1895"/>
      <c r="AE720" s="1895"/>
      <c r="AF720" s="1895"/>
      <c r="AG720" s="1895"/>
      <c r="AH720" s="1895"/>
    </row>
    <row r="721" spans="1:34" ht="15.75" customHeight="1">
      <c r="A721" s="1895"/>
      <c r="B721" s="1895"/>
      <c r="C721" s="1895"/>
      <c r="D721" s="1895"/>
      <c r="E721" s="1895"/>
      <c r="F721" s="1895"/>
      <c r="G721" s="1895"/>
      <c r="H721" s="1895"/>
      <c r="I721" s="1895"/>
      <c r="J721" s="1895"/>
      <c r="K721" s="1895"/>
      <c r="L721" s="1895"/>
      <c r="M721" s="1895"/>
      <c r="N721" s="1895"/>
      <c r="O721" s="1895"/>
      <c r="P721" s="1895"/>
      <c r="Q721" s="1895"/>
      <c r="R721" s="1895"/>
      <c r="S721" s="1895"/>
      <c r="T721" s="1895"/>
      <c r="U721" s="1895"/>
      <c r="V721" s="1895"/>
      <c r="W721" s="1895"/>
      <c r="X721" s="1895"/>
      <c r="Y721" s="1895"/>
      <c r="Z721" s="1895"/>
      <c r="AA721" s="1895"/>
      <c r="AB721" s="1895"/>
      <c r="AC721" s="1895"/>
      <c r="AD721" s="1895"/>
      <c r="AE721" s="1895"/>
      <c r="AF721" s="1895"/>
      <c r="AG721" s="1895"/>
      <c r="AH721" s="1895"/>
    </row>
    <row r="722" spans="1:34" ht="15.75" customHeight="1">
      <c r="A722" s="1895"/>
      <c r="B722" s="1895"/>
      <c r="C722" s="1895"/>
      <c r="D722" s="1895"/>
      <c r="E722" s="1895"/>
      <c r="F722" s="1895"/>
      <c r="G722" s="1895"/>
      <c r="H722" s="1895"/>
      <c r="I722" s="1895"/>
      <c r="J722" s="1895"/>
      <c r="K722" s="1895"/>
      <c r="L722" s="1895"/>
      <c r="M722" s="1895"/>
      <c r="N722" s="1895"/>
      <c r="O722" s="1895"/>
      <c r="P722" s="1895"/>
      <c r="Q722" s="1895"/>
      <c r="R722" s="1895"/>
      <c r="S722" s="1895"/>
      <c r="T722" s="1895"/>
      <c r="U722" s="1895"/>
      <c r="V722" s="1895"/>
      <c r="W722" s="1895"/>
      <c r="X722" s="1895"/>
      <c r="Y722" s="1895"/>
      <c r="Z722" s="1895"/>
      <c r="AA722" s="1895"/>
      <c r="AB722" s="1895"/>
      <c r="AC722" s="1895"/>
      <c r="AD722" s="1895"/>
      <c r="AE722" s="1895"/>
      <c r="AF722" s="1895"/>
      <c r="AG722" s="1895"/>
      <c r="AH722" s="1895"/>
    </row>
    <row r="723" spans="1:34" ht="15.75" customHeight="1">
      <c r="A723" s="1895"/>
      <c r="B723" s="1895"/>
      <c r="C723" s="1895"/>
      <c r="D723" s="1895"/>
      <c r="E723" s="1895"/>
      <c r="F723" s="1895"/>
      <c r="G723" s="1895"/>
      <c r="H723" s="1895"/>
      <c r="I723" s="1895"/>
      <c r="J723" s="1895"/>
      <c r="K723" s="1895"/>
      <c r="L723" s="1895"/>
      <c r="M723" s="1895"/>
      <c r="N723" s="1895"/>
      <c r="O723" s="1895"/>
      <c r="P723" s="1895"/>
      <c r="Q723" s="1895"/>
      <c r="R723" s="1895"/>
      <c r="S723" s="1895"/>
      <c r="T723" s="1895"/>
      <c r="U723" s="1895"/>
      <c r="V723" s="1895"/>
      <c r="W723" s="1895"/>
      <c r="X723" s="1895"/>
      <c r="Y723" s="1895"/>
      <c r="Z723" s="1895"/>
      <c r="AA723" s="1895"/>
      <c r="AB723" s="1895"/>
      <c r="AC723" s="1895"/>
      <c r="AD723" s="1895"/>
      <c r="AE723" s="1895"/>
      <c r="AF723" s="1895"/>
      <c r="AG723" s="1895"/>
      <c r="AH723" s="1895"/>
    </row>
    <row r="724" spans="1:34" ht="15.75" customHeight="1">
      <c r="A724" s="1895"/>
      <c r="B724" s="1895"/>
      <c r="C724" s="1895"/>
      <c r="D724" s="1895"/>
      <c r="E724" s="1895"/>
      <c r="F724" s="1895"/>
      <c r="G724" s="1895"/>
      <c r="H724" s="1895"/>
      <c r="I724" s="1895"/>
      <c r="J724" s="1895"/>
      <c r="K724" s="1895"/>
      <c r="L724" s="1895"/>
      <c r="M724" s="1895"/>
      <c r="N724" s="1895"/>
      <c r="O724" s="1895"/>
      <c r="P724" s="1895"/>
      <c r="Q724" s="1895"/>
      <c r="R724" s="1895"/>
      <c r="S724" s="1895"/>
      <c r="T724" s="1895"/>
      <c r="U724" s="1895"/>
      <c r="V724" s="1895"/>
      <c r="W724" s="1895"/>
      <c r="X724" s="1895"/>
      <c r="Y724" s="1895"/>
      <c r="Z724" s="1895"/>
      <c r="AA724" s="1895"/>
      <c r="AB724" s="1895"/>
      <c r="AC724" s="1895"/>
      <c r="AD724" s="1895"/>
      <c r="AE724" s="1895"/>
      <c r="AF724" s="1895"/>
      <c r="AG724" s="1895"/>
      <c r="AH724" s="1895"/>
    </row>
    <row r="725" spans="1:34" ht="15.75" customHeight="1">
      <c r="A725" s="1895"/>
      <c r="B725" s="1895"/>
      <c r="C725" s="1895"/>
      <c r="D725" s="1895"/>
      <c r="E725" s="1895"/>
      <c r="F725" s="1895"/>
      <c r="G725" s="1895"/>
      <c r="H725" s="1895"/>
      <c r="I725" s="1895"/>
      <c r="J725" s="1895"/>
      <c r="K725" s="1895"/>
      <c r="L725" s="1895"/>
      <c r="M725" s="1895"/>
      <c r="N725" s="1895"/>
      <c r="O725" s="1895"/>
      <c r="P725" s="1895"/>
      <c r="Q725" s="1895"/>
      <c r="R725" s="1895"/>
      <c r="S725" s="1895"/>
      <c r="T725" s="1895"/>
      <c r="U725" s="1895"/>
      <c r="V725" s="1895"/>
      <c r="W725" s="1895"/>
      <c r="X725" s="1895"/>
      <c r="Y725" s="1895"/>
      <c r="Z725" s="1895"/>
      <c r="AA725" s="1895"/>
      <c r="AB725" s="1895"/>
      <c r="AC725" s="1895"/>
      <c r="AD725" s="1895"/>
      <c r="AE725" s="1895"/>
      <c r="AF725" s="1895"/>
      <c r="AG725" s="1895"/>
      <c r="AH725" s="1895"/>
    </row>
    <row r="726" spans="1:34" ht="15.75" customHeight="1">
      <c r="A726" s="1895"/>
      <c r="B726" s="1895"/>
      <c r="C726" s="1895"/>
      <c r="D726" s="1895"/>
      <c r="E726" s="1895"/>
      <c r="F726" s="1895"/>
      <c r="G726" s="1895"/>
      <c r="H726" s="1895"/>
      <c r="I726" s="1895"/>
      <c r="J726" s="1895"/>
      <c r="K726" s="1895"/>
      <c r="L726" s="1895"/>
      <c r="M726" s="1895"/>
      <c r="N726" s="1895"/>
      <c r="O726" s="1895"/>
      <c r="P726" s="1895"/>
      <c r="Q726" s="1895"/>
      <c r="R726" s="1895"/>
      <c r="S726" s="1895"/>
      <c r="T726" s="1895"/>
      <c r="U726" s="1895"/>
      <c r="V726" s="1895"/>
      <c r="W726" s="1895"/>
      <c r="X726" s="1895"/>
      <c r="Y726" s="1895"/>
      <c r="Z726" s="1895"/>
      <c r="AA726" s="1895"/>
      <c r="AB726" s="1895"/>
      <c r="AC726" s="1895"/>
      <c r="AD726" s="1895"/>
      <c r="AE726" s="1895"/>
      <c r="AF726" s="1895"/>
      <c r="AG726" s="1895"/>
      <c r="AH726" s="1895"/>
    </row>
    <row r="727" spans="1:34" ht="15.75" customHeight="1">
      <c r="A727" s="1895"/>
      <c r="B727" s="1895"/>
      <c r="C727" s="1895"/>
      <c r="D727" s="1895"/>
      <c r="E727" s="1895"/>
      <c r="F727" s="1895"/>
      <c r="G727" s="1895"/>
      <c r="H727" s="1895"/>
      <c r="I727" s="1895"/>
      <c r="J727" s="1895"/>
      <c r="K727" s="1895"/>
      <c r="L727" s="1895"/>
      <c r="M727" s="1895"/>
      <c r="N727" s="1895"/>
      <c r="O727" s="1895"/>
      <c r="P727" s="1895"/>
      <c r="Q727" s="1895"/>
      <c r="R727" s="1895"/>
      <c r="S727" s="1895"/>
      <c r="T727" s="1895"/>
      <c r="U727" s="1895"/>
      <c r="V727" s="1895"/>
      <c r="W727" s="1895"/>
      <c r="X727" s="1895"/>
      <c r="Y727" s="1895"/>
      <c r="Z727" s="1895"/>
      <c r="AA727" s="1895"/>
      <c r="AB727" s="1895"/>
      <c r="AC727" s="1895"/>
      <c r="AD727" s="1895"/>
      <c r="AE727" s="1895"/>
      <c r="AF727" s="1895"/>
      <c r="AG727" s="1895"/>
      <c r="AH727" s="1895"/>
    </row>
    <row r="728" spans="1:34" ht="15.75" customHeight="1">
      <c r="A728" s="1895"/>
      <c r="B728" s="1895"/>
      <c r="C728" s="1895"/>
      <c r="D728" s="1895"/>
      <c r="E728" s="1895"/>
      <c r="F728" s="1895"/>
      <c r="G728" s="1895"/>
      <c r="H728" s="1895"/>
      <c r="I728" s="1895"/>
      <c r="J728" s="1895"/>
      <c r="K728" s="1895"/>
      <c r="L728" s="1895"/>
      <c r="M728" s="1895"/>
      <c r="N728" s="1895"/>
      <c r="O728" s="1895"/>
      <c r="P728" s="1895"/>
      <c r="Q728" s="1895"/>
      <c r="R728" s="1895"/>
      <c r="S728" s="1895"/>
      <c r="T728" s="1895"/>
      <c r="U728" s="1895"/>
      <c r="V728" s="1895"/>
      <c r="W728" s="1895"/>
      <c r="X728" s="1895"/>
      <c r="Y728" s="1895"/>
      <c r="Z728" s="1895"/>
      <c r="AA728" s="1895"/>
      <c r="AB728" s="1895"/>
      <c r="AC728" s="1895"/>
      <c r="AD728" s="1895"/>
      <c r="AE728" s="1895"/>
      <c r="AF728" s="1895"/>
      <c r="AG728" s="1895"/>
      <c r="AH728" s="1895"/>
    </row>
    <row r="729" spans="1:34" ht="15.75" customHeight="1">
      <c r="A729" s="1895"/>
      <c r="B729" s="1895"/>
      <c r="C729" s="1895"/>
      <c r="D729" s="1895"/>
      <c r="E729" s="1895"/>
      <c r="F729" s="1895"/>
      <c r="G729" s="1895"/>
      <c r="H729" s="1895"/>
      <c r="I729" s="1895"/>
      <c r="J729" s="1895"/>
      <c r="K729" s="1895"/>
      <c r="L729" s="1895"/>
      <c r="M729" s="1895"/>
      <c r="N729" s="1895"/>
      <c r="O729" s="1895"/>
      <c r="P729" s="1895"/>
      <c r="Q729" s="1895"/>
      <c r="R729" s="1895"/>
      <c r="S729" s="1895"/>
      <c r="T729" s="1895"/>
      <c r="U729" s="1895"/>
      <c r="V729" s="1895"/>
      <c r="W729" s="1895"/>
      <c r="X729" s="1895"/>
      <c r="Y729" s="1895"/>
      <c r="Z729" s="1895"/>
      <c r="AA729" s="1895"/>
      <c r="AB729" s="1895"/>
      <c r="AC729" s="1895"/>
      <c r="AD729" s="1895"/>
      <c r="AE729" s="1895"/>
      <c r="AF729" s="1895"/>
      <c r="AG729" s="1895"/>
      <c r="AH729" s="1895"/>
    </row>
    <row r="730" spans="1:34" ht="15.75" customHeight="1">
      <c r="A730" s="1895"/>
      <c r="B730" s="1895"/>
      <c r="C730" s="1895"/>
      <c r="D730" s="1895"/>
      <c r="E730" s="1895"/>
      <c r="F730" s="1895"/>
      <c r="G730" s="1895"/>
      <c r="H730" s="1895"/>
      <c r="I730" s="1895"/>
      <c r="J730" s="1895"/>
      <c r="K730" s="1895"/>
      <c r="L730" s="1895"/>
      <c r="M730" s="1895"/>
      <c r="N730" s="1895"/>
      <c r="O730" s="1895"/>
      <c r="P730" s="1895"/>
      <c r="Q730" s="1895"/>
      <c r="R730" s="1895"/>
      <c r="S730" s="1895"/>
      <c r="T730" s="1895"/>
      <c r="U730" s="1895"/>
      <c r="V730" s="1895"/>
      <c r="W730" s="1895"/>
      <c r="X730" s="1895"/>
      <c r="Y730" s="1895"/>
      <c r="Z730" s="1895"/>
      <c r="AA730" s="1895"/>
      <c r="AB730" s="1895"/>
      <c r="AC730" s="1895"/>
      <c r="AD730" s="1895"/>
      <c r="AE730" s="1895"/>
      <c r="AF730" s="1895"/>
      <c r="AG730" s="1895"/>
      <c r="AH730" s="1895"/>
    </row>
    <row r="731" spans="1:34" ht="15.75" customHeight="1">
      <c r="A731" s="1895"/>
      <c r="B731" s="1895"/>
      <c r="C731" s="1895"/>
      <c r="D731" s="1895"/>
      <c r="E731" s="1895"/>
      <c r="F731" s="1895"/>
      <c r="G731" s="1895"/>
      <c r="H731" s="1895"/>
      <c r="I731" s="1895"/>
      <c r="J731" s="1895"/>
      <c r="K731" s="1895"/>
      <c r="L731" s="1895"/>
      <c r="M731" s="1895"/>
      <c r="N731" s="1895"/>
      <c r="O731" s="1895"/>
      <c r="P731" s="1895"/>
      <c r="Q731" s="1895"/>
      <c r="R731" s="1895"/>
      <c r="S731" s="1895"/>
      <c r="T731" s="1895"/>
      <c r="U731" s="1895"/>
      <c r="V731" s="1895"/>
      <c r="W731" s="1895"/>
      <c r="X731" s="1895"/>
      <c r="Y731" s="1895"/>
      <c r="Z731" s="1895"/>
      <c r="AA731" s="1895"/>
      <c r="AB731" s="1895"/>
      <c r="AC731" s="1895"/>
      <c r="AD731" s="1895"/>
      <c r="AE731" s="1895"/>
      <c r="AF731" s="1895"/>
      <c r="AG731" s="1895"/>
      <c r="AH731" s="1895"/>
    </row>
    <row r="732" spans="1:34" ht="15.75" customHeight="1">
      <c r="A732" s="1895"/>
      <c r="B732" s="1895"/>
      <c r="C732" s="1895"/>
      <c r="D732" s="1895"/>
      <c r="E732" s="1895"/>
      <c r="F732" s="1895"/>
      <c r="G732" s="1895"/>
      <c r="H732" s="1895"/>
      <c r="I732" s="1895"/>
      <c r="J732" s="1895"/>
      <c r="K732" s="1895"/>
      <c r="L732" s="1895"/>
      <c r="M732" s="1895"/>
      <c r="N732" s="1895"/>
      <c r="O732" s="1895"/>
      <c r="P732" s="1895"/>
      <c r="Q732" s="1895"/>
      <c r="R732" s="1895"/>
      <c r="S732" s="1895"/>
      <c r="T732" s="1895"/>
      <c r="U732" s="1895"/>
      <c r="V732" s="1895"/>
      <c r="W732" s="1895"/>
      <c r="X732" s="1895"/>
      <c r="Y732" s="1895"/>
      <c r="Z732" s="1895"/>
      <c r="AA732" s="1895"/>
      <c r="AB732" s="1895"/>
      <c r="AC732" s="1895"/>
      <c r="AD732" s="1895"/>
      <c r="AE732" s="1895"/>
      <c r="AF732" s="1895"/>
      <c r="AG732" s="1895"/>
      <c r="AH732" s="1895"/>
    </row>
    <row r="733" spans="1:34" ht="15.75" customHeight="1">
      <c r="A733" s="1895"/>
      <c r="B733" s="1895"/>
      <c r="C733" s="1895"/>
      <c r="D733" s="1895"/>
      <c r="E733" s="1895"/>
      <c r="F733" s="1895"/>
      <c r="G733" s="1895"/>
      <c r="H733" s="1895"/>
      <c r="I733" s="1895"/>
      <c r="J733" s="1895"/>
      <c r="K733" s="1895"/>
      <c r="L733" s="1895"/>
      <c r="M733" s="1895"/>
      <c r="N733" s="1895"/>
      <c r="O733" s="1895"/>
      <c r="P733" s="1895"/>
      <c r="Q733" s="1895"/>
      <c r="R733" s="1895"/>
      <c r="S733" s="1895"/>
      <c r="T733" s="1895"/>
      <c r="U733" s="1895"/>
      <c r="V733" s="1895"/>
      <c r="W733" s="1895"/>
      <c r="X733" s="1895"/>
      <c r="Y733" s="1895"/>
      <c r="Z733" s="1895"/>
      <c r="AA733" s="1895"/>
      <c r="AB733" s="1895"/>
      <c r="AC733" s="1895"/>
      <c r="AD733" s="1895"/>
      <c r="AE733" s="1895"/>
      <c r="AF733" s="1895"/>
      <c r="AG733" s="1895"/>
      <c r="AH733" s="1895"/>
    </row>
    <row r="734" spans="1:34" ht="15.75" customHeight="1">
      <c r="A734" s="1895"/>
      <c r="B734" s="1895"/>
      <c r="C734" s="1895"/>
      <c r="D734" s="1895"/>
      <c r="E734" s="1895"/>
      <c r="F734" s="1895"/>
      <c r="G734" s="1895"/>
      <c r="H734" s="1895"/>
      <c r="I734" s="1895"/>
      <c r="J734" s="1895"/>
      <c r="K734" s="1895"/>
      <c r="L734" s="1895"/>
      <c r="M734" s="1895"/>
      <c r="N734" s="1895"/>
      <c r="O734" s="1895"/>
      <c r="P734" s="1895"/>
      <c r="Q734" s="1895"/>
      <c r="R734" s="1895"/>
      <c r="S734" s="1895"/>
      <c r="T734" s="1895"/>
      <c r="U734" s="1895"/>
      <c r="V734" s="1895"/>
      <c r="W734" s="1895"/>
      <c r="X734" s="1895"/>
      <c r="Y734" s="1895"/>
      <c r="Z734" s="1895"/>
      <c r="AA734" s="1895"/>
      <c r="AB734" s="1895"/>
      <c r="AC734" s="1895"/>
      <c r="AD734" s="1895"/>
      <c r="AE734" s="1895"/>
      <c r="AF734" s="1895"/>
      <c r="AG734" s="1895"/>
      <c r="AH734" s="1895"/>
    </row>
    <row r="735" spans="1:34" ht="15.75" customHeight="1">
      <c r="A735" s="1895"/>
      <c r="B735" s="1895"/>
      <c r="C735" s="1895"/>
      <c r="D735" s="1895"/>
      <c r="E735" s="1895"/>
      <c r="F735" s="1895"/>
      <c r="G735" s="1895"/>
      <c r="H735" s="1895"/>
      <c r="I735" s="1895"/>
      <c r="J735" s="1895"/>
      <c r="K735" s="1895"/>
      <c r="L735" s="1895"/>
      <c r="M735" s="1895"/>
      <c r="N735" s="1895"/>
      <c r="O735" s="1895"/>
      <c r="P735" s="1895"/>
      <c r="Q735" s="1895"/>
      <c r="R735" s="1895"/>
      <c r="S735" s="1895"/>
      <c r="T735" s="1895"/>
      <c r="U735" s="1895"/>
      <c r="V735" s="1895"/>
      <c r="W735" s="1895"/>
      <c r="X735" s="1895"/>
      <c r="Y735" s="1895"/>
      <c r="Z735" s="1895"/>
      <c r="AA735" s="1895"/>
      <c r="AB735" s="1895"/>
      <c r="AC735" s="1895"/>
      <c r="AD735" s="1895"/>
      <c r="AE735" s="1895"/>
      <c r="AF735" s="1895"/>
      <c r="AG735" s="1895"/>
      <c r="AH735" s="1895"/>
    </row>
    <row r="736" spans="1:34" ht="15.75" customHeight="1">
      <c r="A736" s="1895"/>
      <c r="B736" s="1895"/>
      <c r="C736" s="1895"/>
      <c r="D736" s="1895"/>
      <c r="E736" s="1895"/>
      <c r="F736" s="1895"/>
      <c r="G736" s="1895"/>
      <c r="H736" s="1895"/>
      <c r="I736" s="1895"/>
      <c r="J736" s="1895"/>
      <c r="K736" s="1895"/>
      <c r="L736" s="1895"/>
      <c r="M736" s="1895"/>
      <c r="N736" s="1895"/>
      <c r="O736" s="1895"/>
      <c r="P736" s="1895"/>
      <c r="Q736" s="1895"/>
      <c r="R736" s="1895"/>
      <c r="S736" s="1895"/>
      <c r="T736" s="1895"/>
      <c r="U736" s="1895"/>
      <c r="V736" s="1895"/>
      <c r="W736" s="1895"/>
      <c r="X736" s="1895"/>
      <c r="Y736" s="1895"/>
      <c r="Z736" s="1895"/>
      <c r="AA736" s="1895"/>
      <c r="AB736" s="1895"/>
      <c r="AC736" s="1895"/>
      <c r="AD736" s="1895"/>
      <c r="AE736" s="1895"/>
      <c r="AF736" s="1895"/>
      <c r="AG736" s="1895"/>
      <c r="AH736" s="1895"/>
    </row>
    <row r="737" spans="1:34" ht="15.75" customHeight="1">
      <c r="A737" s="1895"/>
      <c r="B737" s="1895"/>
      <c r="C737" s="1895"/>
      <c r="D737" s="1895"/>
      <c r="E737" s="1895"/>
      <c r="F737" s="1895"/>
      <c r="G737" s="1895"/>
      <c r="H737" s="1895"/>
      <c r="I737" s="1895"/>
      <c r="J737" s="1895"/>
      <c r="K737" s="1895"/>
      <c r="L737" s="1895"/>
      <c r="M737" s="1895"/>
      <c r="N737" s="1895"/>
      <c r="O737" s="1895"/>
      <c r="P737" s="1895"/>
      <c r="Q737" s="1895"/>
      <c r="R737" s="1895"/>
      <c r="S737" s="1895"/>
      <c r="T737" s="1895"/>
      <c r="U737" s="1895"/>
      <c r="V737" s="1895"/>
      <c r="W737" s="1895"/>
      <c r="X737" s="1895"/>
      <c r="Y737" s="1895"/>
      <c r="Z737" s="1895"/>
      <c r="AA737" s="1895"/>
      <c r="AB737" s="1895"/>
      <c r="AC737" s="1895"/>
      <c r="AD737" s="1895"/>
      <c r="AE737" s="1895"/>
      <c r="AF737" s="1895"/>
      <c r="AG737" s="1895"/>
      <c r="AH737" s="1895"/>
    </row>
    <row r="738" spans="1:34" ht="15.75" customHeight="1">
      <c r="A738" s="1895"/>
      <c r="B738" s="1895"/>
      <c r="C738" s="1895"/>
      <c r="D738" s="1895"/>
      <c r="E738" s="1895"/>
      <c r="F738" s="1895"/>
      <c r="G738" s="1895"/>
      <c r="H738" s="1895"/>
      <c r="I738" s="1895"/>
      <c r="J738" s="1895"/>
      <c r="K738" s="1895"/>
      <c r="L738" s="1895"/>
      <c r="M738" s="1895"/>
      <c r="N738" s="1895"/>
      <c r="O738" s="1895"/>
      <c r="P738" s="1895"/>
      <c r="Q738" s="1895"/>
      <c r="R738" s="1895"/>
      <c r="S738" s="1895"/>
      <c r="T738" s="1895"/>
      <c r="U738" s="1895"/>
      <c r="V738" s="1895"/>
      <c r="W738" s="1895"/>
      <c r="X738" s="1895"/>
      <c r="Y738" s="1895"/>
      <c r="Z738" s="1895"/>
      <c r="AA738" s="1895"/>
      <c r="AB738" s="1895"/>
      <c r="AC738" s="1895"/>
      <c r="AD738" s="1895"/>
      <c r="AE738" s="1895"/>
      <c r="AF738" s="1895"/>
      <c r="AG738" s="1895"/>
      <c r="AH738" s="1895"/>
    </row>
    <row r="739" spans="1:34" ht="15.75" customHeight="1">
      <c r="A739" s="1895"/>
      <c r="B739" s="1895"/>
      <c r="C739" s="1895"/>
      <c r="D739" s="1895"/>
      <c r="E739" s="1895"/>
      <c r="F739" s="1895"/>
      <c r="G739" s="1895"/>
      <c r="H739" s="1895"/>
      <c r="I739" s="1895"/>
      <c r="J739" s="1895"/>
      <c r="K739" s="1895"/>
      <c r="L739" s="1895"/>
      <c r="M739" s="1895"/>
      <c r="N739" s="1895"/>
      <c r="O739" s="1895"/>
      <c r="P739" s="1895"/>
      <c r="Q739" s="1895"/>
      <c r="R739" s="1895"/>
      <c r="S739" s="1895"/>
      <c r="T739" s="1895"/>
      <c r="U739" s="1895"/>
      <c r="V739" s="1895"/>
      <c r="W739" s="1895"/>
      <c r="X739" s="1895"/>
      <c r="Y739" s="1895"/>
      <c r="Z739" s="1895"/>
      <c r="AA739" s="1895"/>
      <c r="AB739" s="1895"/>
      <c r="AC739" s="1895"/>
      <c r="AD739" s="1895"/>
      <c r="AE739" s="1895"/>
      <c r="AF739" s="1895"/>
      <c r="AG739" s="1895"/>
      <c r="AH739" s="1895"/>
    </row>
    <row r="740" spans="1:34" ht="15.75" customHeight="1">
      <c r="A740" s="1895"/>
      <c r="B740" s="1895"/>
      <c r="C740" s="1895"/>
      <c r="D740" s="1895"/>
      <c r="E740" s="1895"/>
      <c r="F740" s="1895"/>
      <c r="G740" s="1895"/>
      <c r="H740" s="1895"/>
      <c r="I740" s="1895"/>
      <c r="J740" s="1895"/>
      <c r="K740" s="1895"/>
      <c r="L740" s="1895"/>
      <c r="M740" s="1895"/>
      <c r="N740" s="1895"/>
      <c r="O740" s="1895"/>
      <c r="P740" s="1895"/>
      <c r="Q740" s="1895"/>
      <c r="R740" s="1895"/>
      <c r="S740" s="1895"/>
      <c r="T740" s="1895"/>
      <c r="U740" s="1895"/>
      <c r="V740" s="1895"/>
      <c r="W740" s="1895"/>
      <c r="X740" s="1895"/>
      <c r="Y740" s="1895"/>
      <c r="Z740" s="1895"/>
      <c r="AA740" s="1895"/>
      <c r="AB740" s="1895"/>
      <c r="AC740" s="1895"/>
      <c r="AD740" s="1895"/>
      <c r="AE740" s="1895"/>
      <c r="AF740" s="1895"/>
      <c r="AG740" s="1895"/>
      <c r="AH740" s="1895"/>
    </row>
    <row r="741" spans="1:34" ht="15.75" customHeight="1">
      <c r="A741" s="1895"/>
      <c r="B741" s="1895"/>
      <c r="C741" s="1895"/>
      <c r="D741" s="1895"/>
      <c r="E741" s="1895"/>
      <c r="F741" s="1895"/>
      <c r="G741" s="1895"/>
      <c r="H741" s="1895"/>
      <c r="I741" s="1895"/>
      <c r="J741" s="1895"/>
      <c r="K741" s="1895"/>
      <c r="L741" s="1895"/>
      <c r="M741" s="1895"/>
      <c r="N741" s="1895"/>
      <c r="O741" s="1895"/>
      <c r="P741" s="1895"/>
      <c r="Q741" s="1895"/>
      <c r="R741" s="1895"/>
      <c r="S741" s="1895"/>
      <c r="T741" s="1895"/>
      <c r="U741" s="1895"/>
      <c r="V741" s="1895"/>
      <c r="W741" s="1895"/>
      <c r="X741" s="1895"/>
      <c r="Y741" s="1895"/>
      <c r="Z741" s="1895"/>
      <c r="AA741" s="1895"/>
      <c r="AB741" s="1895"/>
      <c r="AC741" s="1895"/>
      <c r="AD741" s="1895"/>
      <c r="AE741" s="1895"/>
      <c r="AF741" s="1895"/>
      <c r="AG741" s="1895"/>
      <c r="AH741" s="1895"/>
    </row>
    <row r="742" spans="1:34" ht="15.75" customHeight="1">
      <c r="A742" s="1895"/>
      <c r="B742" s="1895"/>
      <c r="C742" s="1895"/>
      <c r="D742" s="1895"/>
      <c r="E742" s="1895"/>
      <c r="F742" s="1895"/>
      <c r="G742" s="1895"/>
      <c r="H742" s="1895"/>
      <c r="I742" s="1895"/>
      <c r="J742" s="1895"/>
      <c r="K742" s="1895"/>
      <c r="L742" s="1895"/>
      <c r="M742" s="1895"/>
      <c r="N742" s="1895"/>
      <c r="O742" s="1895"/>
      <c r="P742" s="1895"/>
      <c r="Q742" s="1895"/>
      <c r="R742" s="1895"/>
      <c r="S742" s="1895"/>
      <c r="T742" s="1895"/>
      <c r="U742" s="1895"/>
      <c r="V742" s="1895"/>
      <c r="W742" s="1895"/>
      <c r="X742" s="1895"/>
      <c r="Y742" s="1895"/>
      <c r="Z742" s="1895"/>
      <c r="AA742" s="1895"/>
      <c r="AB742" s="1895"/>
      <c r="AC742" s="1895"/>
      <c r="AD742" s="1895"/>
      <c r="AE742" s="1895"/>
      <c r="AF742" s="1895"/>
      <c r="AG742" s="1895"/>
      <c r="AH742" s="1895"/>
    </row>
    <row r="743" spans="1:34" ht="15.75" customHeight="1">
      <c r="A743" s="1895"/>
      <c r="B743" s="1895"/>
      <c r="C743" s="1895"/>
      <c r="D743" s="1895"/>
      <c r="E743" s="1895"/>
      <c r="F743" s="1895"/>
      <c r="G743" s="1895"/>
      <c r="H743" s="1895"/>
      <c r="I743" s="1895"/>
      <c r="J743" s="1895"/>
      <c r="K743" s="1895"/>
      <c r="L743" s="1895"/>
      <c r="M743" s="1895"/>
      <c r="N743" s="1895"/>
      <c r="O743" s="1895"/>
      <c r="P743" s="1895"/>
      <c r="Q743" s="1895"/>
      <c r="R743" s="1895"/>
      <c r="S743" s="1895"/>
      <c r="T743" s="1895"/>
      <c r="U743" s="1895"/>
      <c r="V743" s="1895"/>
      <c r="W743" s="1895"/>
      <c r="X743" s="1895"/>
      <c r="Y743" s="1895"/>
      <c r="Z743" s="1895"/>
      <c r="AA743" s="1895"/>
      <c r="AB743" s="1895"/>
      <c r="AC743" s="1895"/>
      <c r="AD743" s="1895"/>
      <c r="AE743" s="1895"/>
      <c r="AF743" s="1895"/>
      <c r="AG743" s="1895"/>
      <c r="AH743" s="1895"/>
    </row>
    <row r="744" spans="1:34" ht="15.75" customHeight="1">
      <c r="A744" s="1895"/>
      <c r="B744" s="1895"/>
      <c r="C744" s="1895"/>
      <c r="D744" s="1895"/>
      <c r="E744" s="1895"/>
      <c r="F744" s="1895"/>
      <c r="G744" s="1895"/>
      <c r="H744" s="1895"/>
      <c r="I744" s="1895"/>
      <c r="J744" s="1895"/>
      <c r="K744" s="1895"/>
      <c r="L744" s="1895"/>
      <c r="M744" s="1895"/>
      <c r="N744" s="1895"/>
      <c r="O744" s="1895"/>
      <c r="P744" s="1895"/>
      <c r="Q744" s="1895"/>
      <c r="R744" s="1895"/>
      <c r="S744" s="1895"/>
      <c r="T744" s="1895"/>
      <c r="U744" s="1895"/>
      <c r="V744" s="1895"/>
      <c r="W744" s="1895"/>
      <c r="X744" s="1895"/>
      <c r="Y744" s="1895"/>
      <c r="Z744" s="1895"/>
      <c r="AA744" s="1895"/>
      <c r="AB744" s="1895"/>
      <c r="AC744" s="1895"/>
      <c r="AD744" s="1895"/>
      <c r="AE744" s="1895"/>
      <c r="AF744" s="1895"/>
      <c r="AG744" s="1895"/>
      <c r="AH744" s="1895"/>
    </row>
    <row r="745" spans="1:34" ht="15.75" customHeight="1">
      <c r="A745" s="1895"/>
      <c r="B745" s="1895"/>
      <c r="C745" s="1895"/>
      <c r="D745" s="1895"/>
      <c r="E745" s="1895"/>
      <c r="F745" s="1895"/>
      <c r="G745" s="1895"/>
      <c r="H745" s="1895"/>
      <c r="I745" s="1895"/>
      <c r="J745" s="1895"/>
      <c r="K745" s="1895"/>
      <c r="L745" s="1895"/>
      <c r="M745" s="1895"/>
      <c r="N745" s="1895"/>
      <c r="O745" s="1895"/>
      <c r="P745" s="1895"/>
      <c r="Q745" s="1895"/>
      <c r="R745" s="1895"/>
      <c r="S745" s="1895"/>
      <c r="T745" s="1895"/>
      <c r="U745" s="1895"/>
      <c r="V745" s="1895"/>
      <c r="W745" s="1895"/>
      <c r="X745" s="1895"/>
      <c r="Y745" s="1895"/>
      <c r="Z745" s="1895"/>
      <c r="AA745" s="1895"/>
      <c r="AB745" s="1895"/>
      <c r="AC745" s="1895"/>
      <c r="AD745" s="1895"/>
      <c r="AE745" s="1895"/>
      <c r="AF745" s="1895"/>
      <c r="AG745" s="1895"/>
      <c r="AH745" s="1895"/>
    </row>
    <row r="746" spans="1:34" ht="15.75" customHeight="1">
      <c r="A746" s="1895"/>
      <c r="B746" s="1895"/>
      <c r="C746" s="1895"/>
      <c r="D746" s="1895"/>
      <c r="E746" s="1895"/>
      <c r="F746" s="1895"/>
      <c r="G746" s="1895"/>
      <c r="H746" s="1895"/>
      <c r="I746" s="1895"/>
      <c r="J746" s="1895"/>
      <c r="K746" s="1895"/>
      <c r="L746" s="1895"/>
      <c r="M746" s="1895"/>
      <c r="N746" s="1895"/>
      <c r="O746" s="1895"/>
      <c r="P746" s="1895"/>
      <c r="Q746" s="1895"/>
      <c r="R746" s="1895"/>
      <c r="S746" s="1895"/>
      <c r="T746" s="1895"/>
      <c r="U746" s="1895"/>
      <c r="V746" s="1895"/>
      <c r="W746" s="1895"/>
      <c r="X746" s="1895"/>
      <c r="Y746" s="1895"/>
      <c r="Z746" s="1895"/>
      <c r="AA746" s="1895"/>
      <c r="AB746" s="1895"/>
      <c r="AC746" s="1895"/>
      <c r="AD746" s="1895"/>
      <c r="AE746" s="1895"/>
      <c r="AF746" s="1895"/>
      <c r="AG746" s="1895"/>
      <c r="AH746" s="1895"/>
    </row>
    <row r="747" spans="1:34" ht="15.75" customHeight="1">
      <c r="A747" s="1895"/>
      <c r="B747" s="1895"/>
      <c r="C747" s="1895"/>
      <c r="D747" s="1895"/>
      <c r="E747" s="1895"/>
      <c r="F747" s="1895"/>
      <c r="G747" s="1895"/>
      <c r="H747" s="1895"/>
      <c r="I747" s="1895"/>
      <c r="J747" s="1895"/>
      <c r="K747" s="1895"/>
      <c r="L747" s="1895"/>
      <c r="M747" s="1895"/>
      <c r="N747" s="1895"/>
      <c r="O747" s="1895"/>
      <c r="P747" s="1895"/>
      <c r="Q747" s="1895"/>
      <c r="R747" s="1895"/>
      <c r="S747" s="1895"/>
      <c r="T747" s="1895"/>
      <c r="U747" s="1895"/>
      <c r="V747" s="1895"/>
      <c r="W747" s="1895"/>
      <c r="X747" s="1895"/>
      <c r="Y747" s="1895"/>
      <c r="Z747" s="1895"/>
      <c r="AA747" s="1895"/>
      <c r="AB747" s="1895"/>
      <c r="AC747" s="1895"/>
      <c r="AD747" s="1895"/>
      <c r="AE747" s="1895"/>
      <c r="AF747" s="1895"/>
      <c r="AG747" s="1895"/>
      <c r="AH747" s="1895"/>
    </row>
    <row r="748" spans="1:34" ht="15.75" customHeight="1">
      <c r="A748" s="1895"/>
      <c r="B748" s="1895"/>
      <c r="C748" s="1895"/>
      <c r="D748" s="1895"/>
      <c r="E748" s="1895"/>
      <c r="F748" s="1895"/>
      <c r="G748" s="1895"/>
      <c r="H748" s="1895"/>
      <c r="I748" s="1895"/>
      <c r="J748" s="1895"/>
      <c r="K748" s="1895"/>
      <c r="L748" s="1895"/>
      <c r="M748" s="1895"/>
      <c r="N748" s="1895"/>
      <c r="O748" s="1895"/>
      <c r="P748" s="1895"/>
      <c r="Q748" s="1895"/>
      <c r="R748" s="1895"/>
      <c r="S748" s="1895"/>
      <c r="T748" s="1895"/>
      <c r="U748" s="1895"/>
      <c r="V748" s="1895"/>
      <c r="W748" s="1895"/>
      <c r="X748" s="1895"/>
      <c r="Y748" s="1895"/>
      <c r="Z748" s="1895"/>
      <c r="AA748" s="1895"/>
      <c r="AB748" s="1895"/>
      <c r="AC748" s="1895"/>
      <c r="AD748" s="1895"/>
      <c r="AE748" s="1895"/>
      <c r="AF748" s="1895"/>
      <c r="AG748" s="1895"/>
      <c r="AH748" s="1895"/>
    </row>
    <row r="749" spans="1:34" ht="15.75" customHeight="1">
      <c r="A749" s="1895"/>
      <c r="B749" s="1895"/>
      <c r="C749" s="1895"/>
      <c r="D749" s="1895"/>
      <c r="E749" s="1895"/>
      <c r="F749" s="1895"/>
      <c r="G749" s="1895"/>
      <c r="H749" s="1895"/>
      <c r="I749" s="1895"/>
      <c r="J749" s="1895"/>
      <c r="K749" s="1895"/>
      <c r="L749" s="1895"/>
      <c r="M749" s="1895"/>
      <c r="N749" s="1895"/>
      <c r="O749" s="1895"/>
      <c r="P749" s="1895"/>
      <c r="Q749" s="1895"/>
      <c r="R749" s="1895"/>
      <c r="S749" s="1895"/>
      <c r="T749" s="1895"/>
      <c r="U749" s="1895"/>
      <c r="V749" s="1895"/>
      <c r="W749" s="1895"/>
      <c r="X749" s="1895"/>
      <c r="Y749" s="1895"/>
      <c r="Z749" s="1895"/>
      <c r="AA749" s="1895"/>
      <c r="AB749" s="1895"/>
      <c r="AC749" s="1895"/>
      <c r="AD749" s="1895"/>
      <c r="AE749" s="1895"/>
      <c r="AF749" s="1895"/>
      <c r="AG749" s="1895"/>
      <c r="AH749" s="1895"/>
    </row>
    <row r="750" spans="1:34" ht="15.75" customHeight="1">
      <c r="A750" s="1895"/>
      <c r="B750" s="1895"/>
      <c r="C750" s="1895"/>
      <c r="D750" s="1895"/>
      <c r="E750" s="1895"/>
      <c r="F750" s="1895"/>
      <c r="G750" s="1895"/>
      <c r="H750" s="1895"/>
      <c r="I750" s="1895"/>
      <c r="J750" s="1895"/>
      <c r="K750" s="1895"/>
      <c r="L750" s="1895"/>
      <c r="M750" s="1895"/>
      <c r="N750" s="1895"/>
      <c r="O750" s="1895"/>
      <c r="P750" s="1895"/>
      <c r="Q750" s="1895"/>
      <c r="R750" s="1895"/>
      <c r="S750" s="1895"/>
      <c r="T750" s="1895"/>
      <c r="U750" s="1895"/>
      <c r="V750" s="1895"/>
      <c r="W750" s="1895"/>
      <c r="X750" s="1895"/>
      <c r="Y750" s="1895"/>
      <c r="Z750" s="1895"/>
      <c r="AA750" s="1895"/>
      <c r="AB750" s="1895"/>
      <c r="AC750" s="1895"/>
      <c r="AD750" s="1895"/>
      <c r="AE750" s="1895"/>
      <c r="AF750" s="1895"/>
      <c r="AG750" s="1895"/>
      <c r="AH750" s="1895"/>
    </row>
    <row r="751" spans="1:34" ht="15.75" customHeight="1">
      <c r="A751" s="1895"/>
      <c r="B751" s="1895"/>
      <c r="C751" s="1895"/>
      <c r="D751" s="1895"/>
      <c r="E751" s="1895"/>
      <c r="F751" s="1895"/>
      <c r="G751" s="1895"/>
      <c r="H751" s="1895"/>
      <c r="I751" s="1895"/>
      <c r="J751" s="1895"/>
      <c r="K751" s="1895"/>
      <c r="L751" s="1895"/>
      <c r="M751" s="1895"/>
      <c r="N751" s="1895"/>
      <c r="O751" s="1895"/>
      <c r="P751" s="1895"/>
      <c r="Q751" s="1895"/>
      <c r="R751" s="1895"/>
      <c r="S751" s="1895"/>
      <c r="T751" s="1895"/>
      <c r="U751" s="1895"/>
      <c r="V751" s="1895"/>
      <c r="W751" s="1895"/>
      <c r="X751" s="1895"/>
      <c r="Y751" s="1895"/>
      <c r="Z751" s="1895"/>
      <c r="AA751" s="1895"/>
      <c r="AB751" s="1895"/>
      <c r="AC751" s="1895"/>
      <c r="AD751" s="1895"/>
      <c r="AE751" s="1895"/>
      <c r="AF751" s="1895"/>
      <c r="AG751" s="1895"/>
      <c r="AH751" s="1895"/>
    </row>
    <row r="752" spans="1:34" ht="15.75" customHeight="1">
      <c r="A752" s="1895"/>
      <c r="B752" s="1895"/>
      <c r="C752" s="1895"/>
      <c r="D752" s="1895"/>
      <c r="E752" s="1895"/>
      <c r="F752" s="1895"/>
      <c r="G752" s="1895"/>
      <c r="H752" s="1895"/>
      <c r="I752" s="1895"/>
      <c r="J752" s="1895"/>
      <c r="K752" s="1895"/>
      <c r="L752" s="1895"/>
      <c r="M752" s="1895"/>
      <c r="N752" s="1895"/>
      <c r="O752" s="1895"/>
      <c r="P752" s="1895"/>
      <c r="Q752" s="1895"/>
      <c r="R752" s="1895"/>
      <c r="S752" s="1895"/>
      <c r="T752" s="1895"/>
      <c r="U752" s="1895"/>
      <c r="V752" s="1895"/>
      <c r="W752" s="1895"/>
      <c r="X752" s="1895"/>
      <c r="Y752" s="1895"/>
      <c r="Z752" s="1895"/>
      <c r="AA752" s="1895"/>
      <c r="AB752" s="1895"/>
      <c r="AC752" s="1895"/>
      <c r="AD752" s="1895"/>
      <c r="AE752" s="1895"/>
      <c r="AF752" s="1895"/>
      <c r="AG752" s="1895"/>
      <c r="AH752" s="1895"/>
    </row>
    <row r="753" spans="1:34" ht="15.75" customHeight="1">
      <c r="A753" s="1895"/>
      <c r="B753" s="1895"/>
      <c r="C753" s="1895"/>
      <c r="D753" s="1895"/>
      <c r="E753" s="1895"/>
      <c r="F753" s="1895"/>
      <c r="G753" s="1895"/>
      <c r="H753" s="1895"/>
      <c r="I753" s="1895"/>
      <c r="J753" s="1895"/>
      <c r="K753" s="1895"/>
      <c r="L753" s="1895"/>
      <c r="M753" s="1895"/>
      <c r="N753" s="1895"/>
      <c r="O753" s="1895"/>
      <c r="P753" s="1895"/>
      <c r="Q753" s="1895"/>
      <c r="R753" s="1895"/>
      <c r="S753" s="1895"/>
      <c r="T753" s="1895"/>
      <c r="U753" s="1895"/>
      <c r="V753" s="1895"/>
      <c r="W753" s="1895"/>
      <c r="X753" s="1895"/>
      <c r="Y753" s="1895"/>
      <c r="Z753" s="1895"/>
      <c r="AA753" s="1895"/>
      <c r="AB753" s="1895"/>
      <c r="AC753" s="1895"/>
      <c r="AD753" s="1895"/>
      <c r="AE753" s="1895"/>
      <c r="AF753" s="1895"/>
      <c r="AG753" s="1895"/>
      <c r="AH753" s="1895"/>
    </row>
    <row r="754" spans="1:34" ht="15.75" customHeight="1">
      <c r="A754" s="1895"/>
      <c r="B754" s="1895"/>
      <c r="C754" s="1895"/>
      <c r="D754" s="1895"/>
      <c r="E754" s="1895"/>
      <c r="F754" s="1895"/>
      <c r="G754" s="1895"/>
      <c r="H754" s="1895"/>
      <c r="I754" s="1895"/>
      <c r="J754" s="1895"/>
      <c r="K754" s="1895"/>
      <c r="L754" s="1895"/>
      <c r="M754" s="1895"/>
      <c r="N754" s="1895"/>
      <c r="O754" s="1895"/>
      <c r="P754" s="1895"/>
      <c r="Q754" s="1895"/>
      <c r="R754" s="1895"/>
      <c r="S754" s="1895"/>
      <c r="T754" s="1895"/>
      <c r="U754" s="1895"/>
      <c r="V754" s="1895"/>
      <c r="W754" s="1895"/>
      <c r="X754" s="1895"/>
      <c r="Y754" s="1895"/>
      <c r="Z754" s="1895"/>
      <c r="AA754" s="1895"/>
      <c r="AB754" s="1895"/>
      <c r="AC754" s="1895"/>
      <c r="AD754" s="1895"/>
      <c r="AE754" s="1895"/>
      <c r="AF754" s="1895"/>
      <c r="AG754" s="1895"/>
      <c r="AH754" s="1895"/>
    </row>
    <row r="755" spans="1:34" ht="15.75" customHeight="1">
      <c r="A755" s="1895"/>
      <c r="B755" s="1895"/>
      <c r="C755" s="1895"/>
      <c r="D755" s="1895"/>
      <c r="E755" s="1895"/>
      <c r="F755" s="1895"/>
      <c r="G755" s="1895"/>
      <c r="H755" s="1895"/>
      <c r="I755" s="1895"/>
      <c r="J755" s="1895"/>
      <c r="K755" s="1895"/>
      <c r="L755" s="1895"/>
      <c r="M755" s="1895"/>
      <c r="N755" s="1895"/>
      <c r="O755" s="1895"/>
      <c r="P755" s="1895"/>
      <c r="Q755" s="1895"/>
      <c r="R755" s="1895"/>
      <c r="S755" s="1895"/>
      <c r="T755" s="1895"/>
      <c r="U755" s="1895"/>
      <c r="V755" s="1895"/>
      <c r="W755" s="1895"/>
      <c r="X755" s="1895"/>
      <c r="Y755" s="1895"/>
      <c r="Z755" s="1895"/>
      <c r="AA755" s="1895"/>
      <c r="AB755" s="1895"/>
      <c r="AC755" s="1895"/>
      <c r="AD755" s="1895"/>
      <c r="AE755" s="1895"/>
      <c r="AF755" s="1895"/>
      <c r="AG755" s="1895"/>
      <c r="AH755" s="1895"/>
    </row>
    <row r="756" spans="1:34" ht="15.75" customHeight="1">
      <c r="A756" s="1895"/>
      <c r="B756" s="1895"/>
      <c r="C756" s="1895"/>
      <c r="D756" s="1895"/>
      <c r="E756" s="1895"/>
      <c r="F756" s="1895"/>
      <c r="G756" s="1895"/>
      <c r="H756" s="1895"/>
      <c r="I756" s="1895"/>
      <c r="J756" s="1895"/>
      <c r="K756" s="1895"/>
      <c r="L756" s="1895"/>
      <c r="M756" s="1895"/>
      <c r="N756" s="1895"/>
      <c r="O756" s="1895"/>
      <c r="P756" s="1895"/>
      <c r="Q756" s="1895"/>
      <c r="R756" s="1895"/>
      <c r="S756" s="1895"/>
      <c r="T756" s="1895"/>
      <c r="U756" s="1895"/>
      <c r="V756" s="1895"/>
      <c r="W756" s="1895"/>
      <c r="X756" s="1895"/>
      <c r="Y756" s="1895"/>
      <c r="Z756" s="1895"/>
      <c r="AA756" s="1895"/>
      <c r="AB756" s="1895"/>
      <c r="AC756" s="1895"/>
      <c r="AD756" s="1895"/>
      <c r="AE756" s="1895"/>
      <c r="AF756" s="1895"/>
      <c r="AG756" s="1895"/>
      <c r="AH756" s="1895"/>
    </row>
    <row r="757" spans="1:34" ht="15.75" customHeight="1">
      <c r="A757" s="1895"/>
      <c r="B757" s="1895"/>
      <c r="C757" s="1895"/>
      <c r="D757" s="1895"/>
      <c r="E757" s="1895"/>
      <c r="F757" s="1895"/>
      <c r="G757" s="1895"/>
      <c r="H757" s="1895"/>
      <c r="I757" s="1895"/>
      <c r="J757" s="1895"/>
      <c r="K757" s="1895"/>
      <c r="L757" s="1895"/>
      <c r="M757" s="1895"/>
      <c r="N757" s="1895"/>
      <c r="O757" s="1895"/>
      <c r="P757" s="1895"/>
      <c r="Q757" s="1895"/>
      <c r="R757" s="1895"/>
      <c r="S757" s="1895"/>
      <c r="T757" s="1895"/>
      <c r="U757" s="1895"/>
      <c r="V757" s="1895"/>
      <c r="W757" s="1895"/>
      <c r="X757" s="1895"/>
      <c r="Y757" s="1895"/>
      <c r="Z757" s="1895"/>
      <c r="AA757" s="1895"/>
      <c r="AB757" s="1895"/>
      <c r="AC757" s="1895"/>
      <c r="AD757" s="1895"/>
      <c r="AE757" s="1895"/>
      <c r="AF757" s="1895"/>
      <c r="AG757" s="1895"/>
      <c r="AH757" s="1895"/>
    </row>
    <row r="758" spans="1:34" ht="15.75" customHeight="1">
      <c r="A758" s="1895"/>
      <c r="B758" s="1895"/>
      <c r="C758" s="1895"/>
      <c r="D758" s="1895"/>
      <c r="E758" s="1895"/>
      <c r="F758" s="1895"/>
      <c r="G758" s="1895"/>
      <c r="H758" s="1895"/>
      <c r="I758" s="1895"/>
      <c r="J758" s="1895"/>
      <c r="K758" s="1895"/>
      <c r="L758" s="1895"/>
      <c r="M758" s="1895"/>
      <c r="N758" s="1895"/>
      <c r="O758" s="1895"/>
      <c r="P758" s="1895"/>
      <c r="Q758" s="1895"/>
      <c r="R758" s="1895"/>
      <c r="S758" s="1895"/>
      <c r="T758" s="1895"/>
      <c r="U758" s="1895"/>
      <c r="V758" s="1895"/>
      <c r="W758" s="1895"/>
      <c r="X758" s="1895"/>
      <c r="Y758" s="1895"/>
      <c r="Z758" s="1895"/>
      <c r="AA758" s="1895"/>
      <c r="AB758" s="1895"/>
      <c r="AC758" s="1895"/>
      <c r="AD758" s="1895"/>
      <c r="AE758" s="1895"/>
      <c r="AF758" s="1895"/>
      <c r="AG758" s="1895"/>
      <c r="AH758" s="1895"/>
    </row>
    <row r="759" spans="1:34" ht="15.75" customHeight="1">
      <c r="A759" s="1895"/>
      <c r="B759" s="1895"/>
      <c r="C759" s="1895"/>
      <c r="D759" s="1895"/>
      <c r="E759" s="1895"/>
      <c r="F759" s="1895"/>
      <c r="G759" s="1895"/>
      <c r="H759" s="1895"/>
      <c r="I759" s="1895"/>
      <c r="J759" s="1895"/>
      <c r="K759" s="1895"/>
      <c r="L759" s="1895"/>
      <c r="M759" s="1895"/>
      <c r="N759" s="1895"/>
      <c r="O759" s="1895"/>
      <c r="P759" s="1895"/>
      <c r="Q759" s="1895"/>
      <c r="R759" s="1895"/>
      <c r="S759" s="1895"/>
      <c r="T759" s="1895"/>
      <c r="U759" s="1895"/>
      <c r="V759" s="1895"/>
      <c r="W759" s="1895"/>
      <c r="X759" s="1895"/>
      <c r="Y759" s="1895"/>
      <c r="Z759" s="1895"/>
      <c r="AA759" s="1895"/>
      <c r="AB759" s="1895"/>
      <c r="AC759" s="1895"/>
      <c r="AD759" s="1895"/>
      <c r="AE759" s="1895"/>
      <c r="AF759" s="1895"/>
      <c r="AG759" s="1895"/>
      <c r="AH759" s="1895"/>
    </row>
    <row r="760" spans="1:34" ht="15.75" customHeight="1">
      <c r="A760" s="1895"/>
      <c r="B760" s="1895"/>
      <c r="C760" s="1895"/>
      <c r="D760" s="1895"/>
      <c r="E760" s="1895"/>
      <c r="F760" s="1895"/>
      <c r="G760" s="1895"/>
      <c r="H760" s="1895"/>
      <c r="I760" s="1895"/>
      <c r="J760" s="1895"/>
      <c r="K760" s="1895"/>
      <c r="L760" s="1895"/>
      <c r="M760" s="1895"/>
      <c r="N760" s="1895"/>
      <c r="O760" s="1895"/>
      <c r="P760" s="1895"/>
      <c r="Q760" s="1895"/>
      <c r="R760" s="1895"/>
      <c r="S760" s="1895"/>
      <c r="T760" s="1895"/>
      <c r="U760" s="1895"/>
      <c r="V760" s="1895"/>
      <c r="W760" s="1895"/>
      <c r="X760" s="1895"/>
      <c r="Y760" s="1895"/>
      <c r="Z760" s="1895"/>
      <c r="AA760" s="1895"/>
      <c r="AB760" s="1895"/>
      <c r="AC760" s="1895"/>
      <c r="AD760" s="1895"/>
      <c r="AE760" s="1895"/>
      <c r="AF760" s="1895"/>
      <c r="AG760" s="1895"/>
      <c r="AH760" s="1895"/>
    </row>
    <row r="761" spans="1:34" ht="15.75" customHeight="1">
      <c r="A761" s="1895"/>
      <c r="B761" s="1895"/>
      <c r="C761" s="1895"/>
      <c r="D761" s="1895"/>
      <c r="E761" s="1895"/>
      <c r="F761" s="1895"/>
      <c r="G761" s="1895"/>
      <c r="H761" s="1895"/>
      <c r="I761" s="1895"/>
      <c r="J761" s="1895"/>
      <c r="K761" s="1895"/>
      <c r="L761" s="1895"/>
      <c r="M761" s="1895"/>
      <c r="N761" s="1895"/>
      <c r="O761" s="1895"/>
      <c r="P761" s="1895"/>
      <c r="Q761" s="1895"/>
      <c r="R761" s="1895"/>
      <c r="S761" s="1895"/>
      <c r="T761" s="1895"/>
      <c r="U761" s="1895"/>
      <c r="V761" s="1895"/>
      <c r="W761" s="1895"/>
      <c r="X761" s="1895"/>
      <c r="Y761" s="1895"/>
      <c r="Z761" s="1895"/>
      <c r="AA761" s="1895"/>
      <c r="AB761" s="1895"/>
      <c r="AC761" s="1895"/>
      <c r="AD761" s="1895"/>
      <c r="AE761" s="1895"/>
      <c r="AF761" s="1895"/>
      <c r="AG761" s="1895"/>
      <c r="AH761" s="1895"/>
    </row>
    <row r="762" spans="1:34" ht="15.75" customHeight="1">
      <c r="A762" s="1895"/>
      <c r="B762" s="1895"/>
      <c r="C762" s="1895"/>
      <c r="D762" s="1895"/>
      <c r="E762" s="1895"/>
      <c r="F762" s="1895"/>
      <c r="G762" s="1895"/>
      <c r="H762" s="1895"/>
      <c r="I762" s="1895"/>
      <c r="J762" s="1895"/>
      <c r="K762" s="1895"/>
      <c r="L762" s="1895"/>
      <c r="M762" s="1895"/>
      <c r="N762" s="1895"/>
      <c r="O762" s="1895"/>
      <c r="P762" s="1895"/>
      <c r="Q762" s="1895"/>
      <c r="R762" s="1895"/>
      <c r="S762" s="1895"/>
      <c r="T762" s="1895"/>
      <c r="U762" s="1895"/>
      <c r="V762" s="1895"/>
      <c r="W762" s="1895"/>
      <c r="X762" s="1895"/>
      <c r="Y762" s="1895"/>
      <c r="Z762" s="1895"/>
      <c r="AA762" s="1895"/>
      <c r="AB762" s="1895"/>
      <c r="AC762" s="1895"/>
      <c r="AD762" s="1895"/>
      <c r="AE762" s="1895"/>
      <c r="AF762" s="1895"/>
      <c r="AG762" s="1895"/>
      <c r="AH762" s="1895"/>
    </row>
    <row r="763" spans="1:34" ht="15.75" customHeight="1">
      <c r="A763" s="1895"/>
      <c r="B763" s="1895"/>
      <c r="C763" s="1895"/>
      <c r="D763" s="1895"/>
      <c r="E763" s="1895"/>
      <c r="F763" s="1895"/>
      <c r="G763" s="1895"/>
      <c r="H763" s="1895"/>
      <c r="I763" s="1895"/>
      <c r="J763" s="1895"/>
      <c r="K763" s="1895"/>
      <c r="L763" s="1895"/>
      <c r="M763" s="1895"/>
      <c r="N763" s="1895"/>
      <c r="O763" s="1895"/>
      <c r="P763" s="1895"/>
      <c r="Q763" s="1895"/>
      <c r="R763" s="1895"/>
      <c r="S763" s="1895"/>
      <c r="T763" s="1895"/>
      <c r="U763" s="1895"/>
      <c r="V763" s="1895"/>
      <c r="W763" s="1895"/>
      <c r="X763" s="1895"/>
      <c r="Y763" s="1895"/>
      <c r="Z763" s="1895"/>
      <c r="AA763" s="1895"/>
      <c r="AB763" s="1895"/>
      <c r="AC763" s="1895"/>
      <c r="AD763" s="1895"/>
      <c r="AE763" s="1895"/>
      <c r="AF763" s="1895"/>
      <c r="AG763" s="1895"/>
      <c r="AH763" s="1895"/>
    </row>
    <row r="764" spans="1:34" ht="15.75" customHeight="1">
      <c r="A764" s="1895"/>
      <c r="B764" s="1895"/>
      <c r="C764" s="1895"/>
      <c r="D764" s="1895"/>
      <c r="E764" s="1895"/>
      <c r="F764" s="1895"/>
      <c r="G764" s="1895"/>
      <c r="H764" s="1895"/>
      <c r="I764" s="1895"/>
      <c r="J764" s="1895"/>
      <c r="K764" s="1895"/>
      <c r="L764" s="1895"/>
      <c r="M764" s="1895"/>
      <c r="N764" s="1895"/>
      <c r="O764" s="1895"/>
      <c r="P764" s="1895"/>
      <c r="Q764" s="1895"/>
      <c r="R764" s="1895"/>
      <c r="S764" s="1895"/>
      <c r="T764" s="1895"/>
      <c r="U764" s="1895"/>
      <c r="V764" s="1895"/>
      <c r="W764" s="1895"/>
      <c r="X764" s="1895"/>
      <c r="Y764" s="1895"/>
      <c r="Z764" s="1895"/>
      <c r="AA764" s="1895"/>
      <c r="AB764" s="1895"/>
      <c r="AC764" s="1895"/>
      <c r="AD764" s="1895"/>
      <c r="AE764" s="1895"/>
      <c r="AF764" s="1895"/>
      <c r="AG764" s="1895"/>
      <c r="AH764" s="1895"/>
    </row>
    <row r="765" spans="1:34" ht="15.75" customHeight="1">
      <c r="A765" s="1895"/>
      <c r="B765" s="1895"/>
      <c r="C765" s="1895"/>
      <c r="D765" s="1895"/>
      <c r="E765" s="1895"/>
      <c r="F765" s="1895"/>
      <c r="G765" s="1895"/>
      <c r="H765" s="1895"/>
      <c r="I765" s="1895"/>
      <c r="J765" s="1895"/>
      <c r="K765" s="1895"/>
      <c r="L765" s="1895"/>
      <c r="M765" s="1895"/>
      <c r="N765" s="1895"/>
      <c r="O765" s="1895"/>
      <c r="P765" s="1895"/>
      <c r="Q765" s="1895"/>
      <c r="R765" s="1895"/>
      <c r="S765" s="1895"/>
      <c r="T765" s="1895"/>
      <c r="U765" s="1895"/>
      <c r="V765" s="1895"/>
      <c r="W765" s="1895"/>
      <c r="X765" s="1895"/>
      <c r="Y765" s="1895"/>
      <c r="Z765" s="1895"/>
      <c r="AA765" s="1895"/>
      <c r="AB765" s="1895"/>
      <c r="AC765" s="1895"/>
      <c r="AD765" s="1895"/>
      <c r="AE765" s="1895"/>
      <c r="AF765" s="1895"/>
      <c r="AG765" s="1895"/>
      <c r="AH765" s="1895"/>
    </row>
    <row r="766" spans="1:34" ht="15.75" customHeight="1">
      <c r="A766" s="1895"/>
      <c r="B766" s="1895"/>
      <c r="C766" s="1895"/>
      <c r="D766" s="1895"/>
      <c r="E766" s="1895"/>
      <c r="F766" s="1895"/>
      <c r="G766" s="1895"/>
      <c r="H766" s="1895"/>
      <c r="I766" s="1895"/>
      <c r="J766" s="1895"/>
      <c r="K766" s="1895"/>
      <c r="L766" s="1895"/>
      <c r="M766" s="1895"/>
      <c r="N766" s="1895"/>
      <c r="O766" s="1895"/>
      <c r="P766" s="1895"/>
      <c r="Q766" s="1895"/>
      <c r="R766" s="1895"/>
      <c r="S766" s="1895"/>
      <c r="T766" s="1895"/>
      <c r="U766" s="1895"/>
      <c r="V766" s="1895"/>
      <c r="W766" s="1895"/>
      <c r="X766" s="1895"/>
      <c r="Y766" s="1895"/>
      <c r="Z766" s="1895"/>
      <c r="AA766" s="1895"/>
      <c r="AB766" s="1895"/>
      <c r="AC766" s="1895"/>
      <c r="AD766" s="1895"/>
      <c r="AE766" s="1895"/>
      <c r="AF766" s="1895"/>
      <c r="AG766" s="1895"/>
      <c r="AH766" s="1895"/>
    </row>
    <row r="767" spans="1:34" ht="15.75" customHeight="1">
      <c r="A767" s="1895"/>
      <c r="B767" s="1895"/>
      <c r="C767" s="1895"/>
      <c r="D767" s="1895"/>
      <c r="E767" s="1895"/>
      <c r="F767" s="1895"/>
      <c r="G767" s="1895"/>
      <c r="H767" s="1895"/>
      <c r="I767" s="1895"/>
      <c r="J767" s="1895"/>
      <c r="K767" s="1895"/>
      <c r="L767" s="1895"/>
      <c r="M767" s="1895"/>
      <c r="N767" s="1895"/>
      <c r="O767" s="1895"/>
      <c r="P767" s="1895"/>
      <c r="Q767" s="1895"/>
      <c r="R767" s="1895"/>
      <c r="S767" s="1895"/>
      <c r="T767" s="1895"/>
      <c r="U767" s="1895"/>
      <c r="V767" s="1895"/>
      <c r="W767" s="1895"/>
      <c r="X767" s="1895"/>
      <c r="Y767" s="1895"/>
      <c r="Z767" s="1895"/>
      <c r="AA767" s="1895"/>
      <c r="AB767" s="1895"/>
      <c r="AC767" s="1895"/>
      <c r="AD767" s="1895"/>
      <c r="AE767" s="1895"/>
      <c r="AF767" s="1895"/>
      <c r="AG767" s="1895"/>
      <c r="AH767" s="1895"/>
    </row>
    <row r="768" spans="1:34" ht="15.75" customHeight="1">
      <c r="A768" s="1895"/>
      <c r="B768" s="1895"/>
      <c r="C768" s="1895"/>
      <c r="D768" s="1895"/>
      <c r="E768" s="1895"/>
      <c r="F768" s="1895"/>
      <c r="G768" s="1895"/>
      <c r="H768" s="1895"/>
      <c r="I768" s="1895"/>
      <c r="J768" s="1895"/>
      <c r="K768" s="1895"/>
      <c r="L768" s="1895"/>
      <c r="M768" s="1895"/>
      <c r="N768" s="1895"/>
      <c r="O768" s="1895"/>
      <c r="P768" s="1895"/>
      <c r="Q768" s="1895"/>
      <c r="R768" s="1895"/>
      <c r="S768" s="1895"/>
      <c r="T768" s="1895"/>
      <c r="U768" s="1895"/>
      <c r="V768" s="1895"/>
      <c r="W768" s="1895"/>
      <c r="X768" s="1895"/>
      <c r="Y768" s="1895"/>
      <c r="Z768" s="1895"/>
      <c r="AA768" s="1895"/>
      <c r="AB768" s="1895"/>
      <c r="AC768" s="1895"/>
      <c r="AD768" s="1895"/>
      <c r="AE768" s="1895"/>
      <c r="AF768" s="1895"/>
      <c r="AG768" s="1895"/>
      <c r="AH768" s="1895"/>
    </row>
    <row r="769" spans="1:34" ht="15.75" customHeight="1">
      <c r="A769" s="1895"/>
      <c r="B769" s="1895"/>
      <c r="C769" s="1895"/>
      <c r="D769" s="1895"/>
      <c r="E769" s="1895"/>
      <c r="F769" s="1895"/>
      <c r="G769" s="1895"/>
      <c r="H769" s="1895"/>
      <c r="I769" s="1895"/>
      <c r="J769" s="1895"/>
      <c r="K769" s="1895"/>
      <c r="L769" s="1895"/>
      <c r="M769" s="1895"/>
      <c r="N769" s="1895"/>
      <c r="O769" s="1895"/>
      <c r="P769" s="1895"/>
      <c r="Q769" s="1895"/>
      <c r="R769" s="1895"/>
      <c r="S769" s="1895"/>
      <c r="T769" s="1895"/>
      <c r="U769" s="1895"/>
      <c r="V769" s="1895"/>
      <c r="W769" s="1895"/>
      <c r="X769" s="1895"/>
      <c r="Y769" s="1895"/>
      <c r="Z769" s="1895"/>
      <c r="AA769" s="1895"/>
      <c r="AB769" s="1895"/>
      <c r="AC769" s="1895"/>
      <c r="AD769" s="1895"/>
      <c r="AE769" s="1895"/>
      <c r="AF769" s="1895"/>
      <c r="AG769" s="1895"/>
      <c r="AH769" s="1895"/>
    </row>
    <row r="770" spans="1:34" ht="15.75" customHeight="1">
      <c r="A770" s="1895"/>
      <c r="B770" s="1895"/>
      <c r="C770" s="1895"/>
      <c r="D770" s="1895"/>
      <c r="E770" s="1895"/>
      <c r="F770" s="1895"/>
      <c r="G770" s="1895"/>
      <c r="H770" s="1895"/>
      <c r="I770" s="1895"/>
      <c r="J770" s="1895"/>
      <c r="K770" s="1895"/>
      <c r="L770" s="1895"/>
      <c r="M770" s="1895"/>
      <c r="N770" s="1895"/>
      <c r="O770" s="1895"/>
      <c r="P770" s="1895"/>
      <c r="Q770" s="1895"/>
      <c r="R770" s="1895"/>
      <c r="S770" s="1895"/>
      <c r="T770" s="1895"/>
      <c r="U770" s="1895"/>
      <c r="V770" s="1895"/>
      <c r="W770" s="1895"/>
      <c r="X770" s="1895"/>
      <c r="Y770" s="1895"/>
      <c r="Z770" s="1895"/>
      <c r="AA770" s="1895"/>
      <c r="AB770" s="1895"/>
      <c r="AC770" s="1895"/>
      <c r="AD770" s="1895"/>
      <c r="AE770" s="1895"/>
      <c r="AF770" s="1895"/>
      <c r="AG770" s="1895"/>
      <c r="AH770" s="1895"/>
    </row>
    <row r="771" spans="1:34" ht="15.75" customHeight="1">
      <c r="A771" s="1895"/>
      <c r="B771" s="1895"/>
      <c r="C771" s="1895"/>
      <c r="D771" s="1895"/>
      <c r="E771" s="1895"/>
      <c r="F771" s="1895"/>
      <c r="G771" s="1895"/>
      <c r="H771" s="1895"/>
      <c r="I771" s="1895"/>
      <c r="J771" s="1895"/>
      <c r="K771" s="1895"/>
      <c r="L771" s="1895"/>
      <c r="M771" s="1895"/>
      <c r="N771" s="1895"/>
      <c r="O771" s="1895"/>
      <c r="P771" s="1895"/>
      <c r="Q771" s="1895"/>
      <c r="R771" s="1895"/>
      <c r="S771" s="1895"/>
      <c r="T771" s="1895"/>
      <c r="U771" s="1895"/>
      <c r="V771" s="1895"/>
      <c r="W771" s="1895"/>
      <c r="X771" s="1895"/>
      <c r="Y771" s="1895"/>
      <c r="Z771" s="1895"/>
      <c r="AA771" s="1895"/>
      <c r="AB771" s="1895"/>
      <c r="AC771" s="1895"/>
      <c r="AD771" s="1895"/>
      <c r="AE771" s="1895"/>
      <c r="AF771" s="1895"/>
      <c r="AG771" s="1895"/>
      <c r="AH771" s="1895"/>
    </row>
    <row r="772" spans="1:34" ht="15.75" customHeight="1">
      <c r="A772" s="1895"/>
      <c r="B772" s="1895"/>
      <c r="C772" s="1895"/>
      <c r="D772" s="1895"/>
      <c r="E772" s="1895"/>
      <c r="F772" s="1895"/>
      <c r="G772" s="1895"/>
      <c r="H772" s="1895"/>
      <c r="I772" s="1895"/>
      <c r="J772" s="1895"/>
      <c r="K772" s="1895"/>
      <c r="L772" s="1895"/>
      <c r="M772" s="1895"/>
      <c r="N772" s="1895"/>
      <c r="O772" s="1895"/>
      <c r="P772" s="1895"/>
      <c r="Q772" s="1895"/>
      <c r="R772" s="1895"/>
      <c r="S772" s="1895"/>
      <c r="T772" s="1895"/>
      <c r="U772" s="1895"/>
      <c r="V772" s="1895"/>
      <c r="W772" s="1895"/>
      <c r="X772" s="1895"/>
      <c r="Y772" s="1895"/>
      <c r="Z772" s="1895"/>
      <c r="AA772" s="1895"/>
      <c r="AB772" s="1895"/>
      <c r="AC772" s="1895"/>
      <c r="AD772" s="1895"/>
      <c r="AE772" s="1895"/>
      <c r="AF772" s="1895"/>
      <c r="AG772" s="1895"/>
      <c r="AH772" s="1895"/>
    </row>
    <row r="773" spans="1:34" ht="15.75" customHeight="1">
      <c r="A773" s="1895"/>
      <c r="B773" s="1895"/>
      <c r="C773" s="1895"/>
      <c r="D773" s="1895"/>
      <c r="E773" s="1895"/>
      <c r="F773" s="1895"/>
      <c r="G773" s="1895"/>
      <c r="H773" s="1895"/>
      <c r="I773" s="1895"/>
      <c r="J773" s="1895"/>
      <c r="K773" s="1895"/>
      <c r="L773" s="1895"/>
      <c r="M773" s="1895"/>
      <c r="N773" s="1895"/>
      <c r="O773" s="1895"/>
      <c r="P773" s="1895"/>
      <c r="Q773" s="1895"/>
      <c r="R773" s="1895"/>
      <c r="S773" s="1895"/>
      <c r="T773" s="1895"/>
      <c r="U773" s="1895"/>
      <c r="V773" s="1895"/>
      <c r="W773" s="1895"/>
      <c r="X773" s="1895"/>
      <c r="Y773" s="1895"/>
      <c r="Z773" s="1895"/>
      <c r="AA773" s="1895"/>
      <c r="AB773" s="1895"/>
      <c r="AC773" s="1895"/>
      <c r="AD773" s="1895"/>
      <c r="AE773" s="1895"/>
      <c r="AF773" s="1895"/>
      <c r="AG773" s="1895"/>
      <c r="AH773" s="1895"/>
    </row>
    <row r="774" spans="1:34" ht="15.75" customHeight="1">
      <c r="A774" s="1895"/>
      <c r="B774" s="1895"/>
      <c r="C774" s="1895"/>
      <c r="D774" s="1895"/>
      <c r="E774" s="1895"/>
      <c r="F774" s="1895"/>
      <c r="G774" s="1895"/>
      <c r="H774" s="1895"/>
      <c r="I774" s="1895"/>
      <c r="J774" s="1895"/>
      <c r="K774" s="1895"/>
      <c r="L774" s="1895"/>
      <c r="M774" s="1895"/>
      <c r="N774" s="1895"/>
      <c r="O774" s="1895"/>
      <c r="P774" s="1895"/>
      <c r="Q774" s="1895"/>
      <c r="R774" s="1895"/>
      <c r="S774" s="1895"/>
      <c r="T774" s="1895"/>
      <c r="U774" s="1895"/>
      <c r="V774" s="1895"/>
      <c r="W774" s="1895"/>
      <c r="X774" s="1895"/>
      <c r="Y774" s="1895"/>
      <c r="Z774" s="1895"/>
      <c r="AA774" s="1895"/>
      <c r="AB774" s="1895"/>
      <c r="AC774" s="1895"/>
      <c r="AD774" s="1895"/>
      <c r="AE774" s="1895"/>
      <c r="AF774" s="1895"/>
      <c r="AG774" s="1895"/>
      <c r="AH774" s="1895"/>
    </row>
    <row r="775" spans="1:34" ht="15.75" customHeight="1">
      <c r="A775" s="1895"/>
      <c r="B775" s="1895"/>
      <c r="C775" s="1895"/>
      <c r="D775" s="1895"/>
      <c r="E775" s="1895"/>
      <c r="F775" s="1895"/>
      <c r="G775" s="1895"/>
      <c r="H775" s="1895"/>
      <c r="I775" s="1895"/>
      <c r="J775" s="1895"/>
      <c r="K775" s="1895"/>
      <c r="L775" s="1895"/>
      <c r="M775" s="1895"/>
      <c r="N775" s="1895"/>
      <c r="O775" s="1895"/>
      <c r="P775" s="1895"/>
      <c r="Q775" s="1895"/>
      <c r="R775" s="1895"/>
      <c r="S775" s="1895"/>
      <c r="T775" s="1895"/>
      <c r="U775" s="1895"/>
      <c r="V775" s="1895"/>
      <c r="W775" s="1895"/>
      <c r="X775" s="1895"/>
      <c r="Y775" s="1895"/>
      <c r="Z775" s="1895"/>
      <c r="AA775" s="1895"/>
      <c r="AB775" s="1895"/>
      <c r="AC775" s="1895"/>
      <c r="AD775" s="1895"/>
      <c r="AE775" s="1895"/>
      <c r="AF775" s="1895"/>
      <c r="AG775" s="1895"/>
      <c r="AH775" s="1895"/>
    </row>
    <row r="776" spans="1:34" ht="15.75" customHeight="1">
      <c r="A776" s="1895"/>
      <c r="B776" s="1895"/>
      <c r="C776" s="1895"/>
      <c r="D776" s="1895"/>
      <c r="E776" s="1895"/>
      <c r="F776" s="1895"/>
      <c r="G776" s="1895"/>
      <c r="H776" s="1895"/>
      <c r="I776" s="1895"/>
      <c r="J776" s="1895"/>
      <c r="K776" s="1895"/>
      <c r="L776" s="1895"/>
      <c r="M776" s="1895"/>
      <c r="N776" s="1895"/>
      <c r="O776" s="1895"/>
      <c r="P776" s="1895"/>
      <c r="Q776" s="1895"/>
      <c r="R776" s="1895"/>
      <c r="S776" s="1895"/>
      <c r="T776" s="1895"/>
      <c r="U776" s="1895"/>
      <c r="V776" s="1895"/>
      <c r="W776" s="1895"/>
      <c r="X776" s="1895"/>
      <c r="Y776" s="1895"/>
      <c r="Z776" s="1895"/>
      <c r="AA776" s="1895"/>
      <c r="AB776" s="1895"/>
      <c r="AC776" s="1895"/>
      <c r="AD776" s="1895"/>
      <c r="AE776" s="1895"/>
      <c r="AF776" s="1895"/>
      <c r="AG776" s="1895"/>
      <c r="AH776" s="1895"/>
    </row>
    <row r="777" spans="1:34" ht="15.75" customHeight="1">
      <c r="A777" s="1895"/>
      <c r="B777" s="1895"/>
      <c r="C777" s="1895"/>
      <c r="D777" s="1895"/>
      <c r="E777" s="1895"/>
      <c r="F777" s="1895"/>
      <c r="G777" s="1895"/>
      <c r="H777" s="1895"/>
      <c r="I777" s="1895"/>
      <c r="J777" s="1895"/>
      <c r="K777" s="1895"/>
      <c r="L777" s="1895"/>
      <c r="M777" s="1895"/>
      <c r="N777" s="1895"/>
      <c r="O777" s="1895"/>
      <c r="P777" s="1895"/>
      <c r="Q777" s="1895"/>
      <c r="R777" s="1895"/>
      <c r="S777" s="1895"/>
      <c r="T777" s="1895"/>
      <c r="U777" s="1895"/>
      <c r="V777" s="1895"/>
      <c r="W777" s="1895"/>
      <c r="X777" s="1895"/>
      <c r="Y777" s="1895"/>
      <c r="Z777" s="1895"/>
      <c r="AA777" s="1895"/>
      <c r="AB777" s="1895"/>
      <c r="AC777" s="1895"/>
      <c r="AD777" s="1895"/>
      <c r="AE777" s="1895"/>
      <c r="AF777" s="1895"/>
      <c r="AG777" s="1895"/>
      <c r="AH777" s="1895"/>
    </row>
    <row r="778" spans="1:34" ht="15.75" customHeight="1">
      <c r="A778" s="1895"/>
      <c r="B778" s="1895"/>
      <c r="C778" s="1895"/>
      <c r="D778" s="1895"/>
      <c r="E778" s="1895"/>
      <c r="F778" s="1895"/>
      <c r="G778" s="1895"/>
      <c r="H778" s="1895"/>
      <c r="I778" s="1895"/>
      <c r="J778" s="1895"/>
      <c r="K778" s="1895"/>
      <c r="L778" s="1895"/>
      <c r="M778" s="1895"/>
      <c r="N778" s="1895"/>
      <c r="O778" s="1895"/>
      <c r="P778" s="1895"/>
      <c r="Q778" s="1895"/>
      <c r="R778" s="1895"/>
      <c r="S778" s="1895"/>
      <c r="T778" s="1895"/>
      <c r="U778" s="1895"/>
      <c r="V778" s="1895"/>
      <c r="W778" s="1895"/>
      <c r="X778" s="1895"/>
      <c r="Y778" s="1895"/>
      <c r="Z778" s="1895"/>
      <c r="AA778" s="1895"/>
      <c r="AB778" s="1895"/>
      <c r="AC778" s="1895"/>
      <c r="AD778" s="1895"/>
      <c r="AE778" s="1895"/>
      <c r="AF778" s="1895"/>
      <c r="AG778" s="1895"/>
      <c r="AH778" s="1895"/>
    </row>
    <row r="779" spans="1:34" ht="15.75" customHeight="1">
      <c r="A779" s="1895"/>
      <c r="B779" s="1895"/>
      <c r="C779" s="1895"/>
      <c r="D779" s="1895"/>
      <c r="E779" s="1895"/>
      <c r="F779" s="1895"/>
      <c r="G779" s="1895"/>
      <c r="H779" s="1895"/>
      <c r="I779" s="1895"/>
      <c r="J779" s="1895"/>
      <c r="K779" s="1895"/>
      <c r="L779" s="1895"/>
      <c r="M779" s="1895"/>
      <c r="N779" s="1895"/>
      <c r="O779" s="1895"/>
      <c r="P779" s="1895"/>
      <c r="Q779" s="1895"/>
      <c r="R779" s="1895"/>
      <c r="S779" s="1895"/>
      <c r="T779" s="1895"/>
      <c r="U779" s="1895"/>
      <c r="V779" s="1895"/>
      <c r="W779" s="1895"/>
      <c r="X779" s="1895"/>
      <c r="Y779" s="1895"/>
      <c r="Z779" s="1895"/>
      <c r="AA779" s="1895"/>
      <c r="AB779" s="1895"/>
      <c r="AC779" s="1895"/>
      <c r="AD779" s="1895"/>
      <c r="AE779" s="1895"/>
      <c r="AF779" s="1895"/>
      <c r="AG779" s="1895"/>
      <c r="AH779" s="1895"/>
    </row>
    <row r="780" spans="1:34" ht="15.75" customHeight="1">
      <c r="A780" s="1895"/>
      <c r="B780" s="1895"/>
      <c r="C780" s="1895"/>
      <c r="D780" s="1895"/>
      <c r="E780" s="1895"/>
      <c r="F780" s="1895"/>
      <c r="G780" s="1895"/>
      <c r="H780" s="1895"/>
      <c r="I780" s="1895"/>
      <c r="J780" s="1895"/>
      <c r="K780" s="1895"/>
      <c r="L780" s="1895"/>
      <c r="M780" s="1895"/>
      <c r="N780" s="1895"/>
      <c r="O780" s="1895"/>
      <c r="P780" s="1895"/>
      <c r="Q780" s="1895"/>
      <c r="R780" s="1895"/>
      <c r="S780" s="1895"/>
      <c r="T780" s="1895"/>
      <c r="U780" s="1895"/>
      <c r="V780" s="1895"/>
      <c r="W780" s="1895"/>
      <c r="X780" s="1895"/>
      <c r="Y780" s="1895"/>
      <c r="Z780" s="1895"/>
      <c r="AA780" s="1895"/>
      <c r="AB780" s="1895"/>
      <c r="AC780" s="1895"/>
      <c r="AD780" s="1895"/>
      <c r="AE780" s="1895"/>
      <c r="AF780" s="1895"/>
      <c r="AG780" s="1895"/>
      <c r="AH780" s="1895"/>
    </row>
    <row r="781" spans="1:34" ht="15.75" customHeight="1">
      <c r="A781" s="1895"/>
      <c r="B781" s="1895"/>
      <c r="C781" s="1895"/>
      <c r="D781" s="1895"/>
      <c r="E781" s="1895"/>
      <c r="F781" s="1895"/>
      <c r="G781" s="1895"/>
      <c r="H781" s="1895"/>
      <c r="I781" s="1895"/>
      <c r="J781" s="1895"/>
      <c r="K781" s="1895"/>
      <c r="L781" s="1895"/>
      <c r="M781" s="1895"/>
      <c r="N781" s="1895"/>
      <c r="O781" s="1895"/>
      <c r="P781" s="1895"/>
      <c r="Q781" s="1895"/>
      <c r="R781" s="1895"/>
      <c r="S781" s="1895"/>
      <c r="T781" s="1895"/>
      <c r="U781" s="1895"/>
      <c r="V781" s="1895"/>
      <c r="W781" s="1895"/>
      <c r="X781" s="1895"/>
      <c r="Y781" s="1895"/>
      <c r="Z781" s="1895"/>
      <c r="AA781" s="1895"/>
      <c r="AB781" s="1895"/>
      <c r="AC781" s="1895"/>
      <c r="AD781" s="1895"/>
      <c r="AE781" s="1895"/>
      <c r="AF781" s="1895"/>
      <c r="AG781" s="1895"/>
      <c r="AH781" s="1895"/>
    </row>
    <row r="782" spans="1:34" ht="15.75" customHeight="1">
      <c r="A782" s="1895"/>
      <c r="B782" s="1895"/>
      <c r="C782" s="1895"/>
      <c r="D782" s="1895"/>
      <c r="E782" s="1895"/>
      <c r="F782" s="1895"/>
      <c r="G782" s="1895"/>
      <c r="H782" s="1895"/>
      <c r="I782" s="1895"/>
      <c r="J782" s="1895"/>
      <c r="K782" s="1895"/>
      <c r="L782" s="1895"/>
      <c r="M782" s="1895"/>
      <c r="N782" s="1895"/>
      <c r="O782" s="1895"/>
      <c r="P782" s="1895"/>
      <c r="Q782" s="1895"/>
      <c r="R782" s="1895"/>
      <c r="S782" s="1895"/>
      <c r="T782" s="1895"/>
      <c r="U782" s="1895"/>
      <c r="V782" s="1895"/>
      <c r="W782" s="1895"/>
      <c r="X782" s="1895"/>
      <c r="Y782" s="1895"/>
      <c r="Z782" s="1895"/>
      <c r="AA782" s="1895"/>
      <c r="AB782" s="1895"/>
      <c r="AC782" s="1895"/>
      <c r="AD782" s="1895"/>
      <c r="AE782" s="1895"/>
      <c r="AF782" s="1895"/>
      <c r="AG782" s="1895"/>
      <c r="AH782" s="1895"/>
    </row>
    <row r="783" spans="1:34" ht="15.75" customHeight="1">
      <c r="A783" s="1895"/>
      <c r="B783" s="1895"/>
      <c r="C783" s="1895"/>
      <c r="D783" s="1895"/>
      <c r="E783" s="1895"/>
      <c r="F783" s="1895"/>
      <c r="G783" s="1895"/>
      <c r="H783" s="1895"/>
      <c r="I783" s="1895"/>
      <c r="J783" s="1895"/>
      <c r="K783" s="1895"/>
      <c r="L783" s="1895"/>
      <c r="M783" s="1895"/>
      <c r="N783" s="1895"/>
      <c r="O783" s="1895"/>
      <c r="P783" s="1895"/>
      <c r="Q783" s="1895"/>
      <c r="R783" s="1895"/>
      <c r="S783" s="1895"/>
      <c r="T783" s="1895"/>
      <c r="U783" s="1895"/>
      <c r="V783" s="1895"/>
      <c r="W783" s="1895"/>
      <c r="X783" s="1895"/>
      <c r="Y783" s="1895"/>
      <c r="Z783" s="1895"/>
      <c r="AA783" s="1895"/>
      <c r="AB783" s="1895"/>
      <c r="AC783" s="1895"/>
      <c r="AD783" s="1895"/>
      <c r="AE783" s="1895"/>
      <c r="AF783" s="1895"/>
      <c r="AG783" s="1895"/>
      <c r="AH783" s="1895"/>
    </row>
    <row r="784" spans="1:34" ht="15.75" customHeight="1">
      <c r="A784" s="1895"/>
      <c r="B784" s="1895"/>
      <c r="C784" s="1895"/>
      <c r="D784" s="1895"/>
      <c r="E784" s="1895"/>
      <c r="F784" s="1895"/>
      <c r="G784" s="1895"/>
      <c r="H784" s="1895"/>
      <c r="I784" s="1895"/>
      <c r="J784" s="1895"/>
      <c r="K784" s="1895"/>
      <c r="L784" s="1895"/>
      <c r="M784" s="1895"/>
      <c r="N784" s="1895"/>
      <c r="O784" s="1895"/>
      <c r="P784" s="1895"/>
      <c r="Q784" s="1895"/>
      <c r="R784" s="1895"/>
      <c r="S784" s="1895"/>
      <c r="T784" s="1895"/>
      <c r="U784" s="1895"/>
      <c r="V784" s="1895"/>
      <c r="W784" s="1895"/>
      <c r="X784" s="1895"/>
      <c r="Y784" s="1895"/>
      <c r="Z784" s="1895"/>
      <c r="AA784" s="1895"/>
      <c r="AB784" s="1895"/>
      <c r="AC784" s="1895"/>
      <c r="AD784" s="1895"/>
      <c r="AE784" s="1895"/>
      <c r="AF784" s="1895"/>
      <c r="AG784" s="1895"/>
      <c r="AH784" s="1895"/>
    </row>
    <row r="785" spans="1:34" ht="15.75" customHeight="1">
      <c r="A785" s="1895"/>
      <c r="B785" s="1895"/>
      <c r="C785" s="1895"/>
      <c r="D785" s="1895"/>
      <c r="E785" s="1895"/>
      <c r="F785" s="1895"/>
      <c r="G785" s="1895"/>
      <c r="H785" s="1895"/>
      <c r="I785" s="1895"/>
      <c r="J785" s="1895"/>
      <c r="K785" s="1895"/>
      <c r="L785" s="1895"/>
      <c r="M785" s="1895"/>
      <c r="N785" s="1895"/>
      <c r="O785" s="1895"/>
      <c r="P785" s="1895"/>
      <c r="Q785" s="1895"/>
      <c r="R785" s="1895"/>
      <c r="S785" s="1895"/>
      <c r="T785" s="1895"/>
      <c r="U785" s="1895"/>
      <c r="V785" s="1895"/>
      <c r="W785" s="1895"/>
      <c r="X785" s="1895"/>
      <c r="Y785" s="1895"/>
      <c r="Z785" s="1895"/>
      <c r="AA785" s="1895"/>
      <c r="AB785" s="1895"/>
      <c r="AC785" s="1895"/>
      <c r="AD785" s="1895"/>
      <c r="AE785" s="1895"/>
      <c r="AF785" s="1895"/>
      <c r="AG785" s="1895"/>
      <c r="AH785" s="1895"/>
    </row>
    <row r="786" spans="1:34" ht="15.75" customHeight="1">
      <c r="A786" s="1895"/>
      <c r="B786" s="1895"/>
      <c r="C786" s="1895"/>
      <c r="D786" s="1895"/>
      <c r="E786" s="1895"/>
      <c r="F786" s="1895"/>
      <c r="G786" s="1895"/>
      <c r="H786" s="1895"/>
      <c r="I786" s="1895"/>
      <c r="J786" s="1895"/>
      <c r="K786" s="1895"/>
      <c r="L786" s="1895"/>
      <c r="M786" s="1895"/>
      <c r="N786" s="1895"/>
      <c r="O786" s="1895"/>
      <c r="P786" s="1895"/>
      <c r="Q786" s="1895"/>
      <c r="R786" s="1895"/>
      <c r="S786" s="1895"/>
      <c r="T786" s="1895"/>
      <c r="U786" s="1895"/>
      <c r="V786" s="1895"/>
      <c r="W786" s="1895"/>
      <c r="X786" s="1895"/>
      <c r="Y786" s="1895"/>
      <c r="Z786" s="1895"/>
      <c r="AA786" s="1895"/>
      <c r="AB786" s="1895"/>
      <c r="AC786" s="1895"/>
      <c r="AD786" s="1895"/>
      <c r="AE786" s="1895"/>
      <c r="AF786" s="1895"/>
      <c r="AG786" s="1895"/>
      <c r="AH786" s="1895"/>
    </row>
    <row r="787" spans="1:34" ht="15.75" customHeight="1">
      <c r="A787" s="1895"/>
      <c r="B787" s="1895"/>
      <c r="C787" s="1895"/>
      <c r="D787" s="1895"/>
      <c r="E787" s="1895"/>
      <c r="F787" s="1895"/>
      <c r="G787" s="1895"/>
      <c r="H787" s="1895"/>
      <c r="I787" s="1895"/>
      <c r="J787" s="1895"/>
      <c r="K787" s="1895"/>
      <c r="L787" s="1895"/>
      <c r="M787" s="1895"/>
      <c r="N787" s="1895"/>
      <c r="O787" s="1895"/>
      <c r="P787" s="1895"/>
      <c r="Q787" s="1895"/>
      <c r="R787" s="1895"/>
      <c r="S787" s="1895"/>
      <c r="T787" s="1895"/>
      <c r="U787" s="1895"/>
      <c r="V787" s="1895"/>
      <c r="W787" s="1895"/>
      <c r="X787" s="1895"/>
      <c r="Y787" s="1895"/>
      <c r="Z787" s="1895"/>
      <c r="AA787" s="1895"/>
      <c r="AB787" s="1895"/>
      <c r="AC787" s="1895"/>
      <c r="AD787" s="1895"/>
      <c r="AE787" s="1895"/>
      <c r="AF787" s="1895"/>
      <c r="AG787" s="1895"/>
      <c r="AH787" s="1895"/>
    </row>
    <row r="788" spans="1:34" ht="15.75" customHeight="1">
      <c r="A788" s="1895"/>
      <c r="B788" s="1895"/>
      <c r="C788" s="1895"/>
      <c r="D788" s="1895"/>
      <c r="E788" s="1895"/>
      <c r="F788" s="1895"/>
      <c r="G788" s="1895"/>
      <c r="H788" s="1895"/>
      <c r="I788" s="1895"/>
      <c r="J788" s="1895"/>
      <c r="K788" s="1895"/>
      <c r="L788" s="1895"/>
      <c r="M788" s="1895"/>
      <c r="N788" s="1895"/>
      <c r="O788" s="1895"/>
      <c r="P788" s="1895"/>
      <c r="Q788" s="1895"/>
      <c r="R788" s="1895"/>
      <c r="S788" s="1895"/>
      <c r="T788" s="1895"/>
      <c r="U788" s="1895"/>
      <c r="V788" s="1895"/>
      <c r="W788" s="1895"/>
      <c r="X788" s="1895"/>
      <c r="Y788" s="1895"/>
      <c r="Z788" s="1895"/>
      <c r="AA788" s="1895"/>
      <c r="AB788" s="1895"/>
      <c r="AC788" s="1895"/>
      <c r="AD788" s="1895"/>
      <c r="AE788" s="1895"/>
      <c r="AF788" s="1895"/>
      <c r="AG788" s="1895"/>
      <c r="AH788" s="1895"/>
    </row>
    <row r="789" spans="1:34" ht="15.75" customHeight="1">
      <c r="A789" s="1895"/>
      <c r="B789" s="1895"/>
      <c r="C789" s="1895"/>
      <c r="D789" s="1895"/>
      <c r="E789" s="1895"/>
      <c r="F789" s="1895"/>
      <c r="G789" s="1895"/>
      <c r="H789" s="1895"/>
      <c r="I789" s="1895"/>
      <c r="J789" s="1895"/>
      <c r="K789" s="1895"/>
      <c r="L789" s="1895"/>
      <c r="M789" s="1895"/>
      <c r="N789" s="1895"/>
      <c r="O789" s="1895"/>
      <c r="P789" s="1895"/>
      <c r="Q789" s="1895"/>
      <c r="R789" s="1895"/>
      <c r="S789" s="1895"/>
      <c r="T789" s="1895"/>
      <c r="U789" s="1895"/>
      <c r="V789" s="1895"/>
      <c r="W789" s="1895"/>
      <c r="X789" s="1895"/>
      <c r="Y789" s="1895"/>
      <c r="Z789" s="1895"/>
      <c r="AA789" s="1895"/>
      <c r="AB789" s="1895"/>
      <c r="AC789" s="1895"/>
      <c r="AD789" s="1895"/>
      <c r="AE789" s="1895"/>
      <c r="AF789" s="1895"/>
      <c r="AG789" s="1895"/>
      <c r="AH789" s="1895"/>
    </row>
    <row r="790" spans="1:34" ht="15.75" customHeight="1">
      <c r="A790" s="1895"/>
      <c r="B790" s="1895"/>
      <c r="C790" s="1895"/>
      <c r="D790" s="1895"/>
      <c r="E790" s="1895"/>
      <c r="F790" s="1895"/>
      <c r="G790" s="1895"/>
      <c r="H790" s="1895"/>
      <c r="I790" s="1895"/>
      <c r="J790" s="1895"/>
      <c r="K790" s="1895"/>
      <c r="L790" s="1895"/>
      <c r="M790" s="1895"/>
      <c r="N790" s="1895"/>
      <c r="O790" s="1895"/>
      <c r="P790" s="1895"/>
      <c r="Q790" s="1895"/>
      <c r="R790" s="1895"/>
      <c r="S790" s="1895"/>
      <c r="T790" s="1895"/>
      <c r="U790" s="1895"/>
      <c r="V790" s="1895"/>
      <c r="W790" s="1895"/>
      <c r="X790" s="1895"/>
      <c r="Y790" s="1895"/>
      <c r="Z790" s="1895"/>
      <c r="AA790" s="1895"/>
      <c r="AB790" s="1895"/>
      <c r="AC790" s="1895"/>
      <c r="AD790" s="1895"/>
      <c r="AE790" s="1895"/>
      <c r="AF790" s="1895"/>
      <c r="AG790" s="1895"/>
      <c r="AH790" s="1895"/>
    </row>
    <row r="791" spans="1:34" ht="15.75" customHeight="1">
      <c r="A791" s="1895"/>
      <c r="B791" s="1895"/>
      <c r="C791" s="1895"/>
      <c r="D791" s="1895"/>
      <c r="E791" s="1895"/>
      <c r="F791" s="1895"/>
      <c r="G791" s="1895"/>
      <c r="H791" s="1895"/>
      <c r="I791" s="1895"/>
      <c r="J791" s="1895"/>
      <c r="K791" s="1895"/>
      <c r="L791" s="1895"/>
      <c r="M791" s="1895"/>
      <c r="N791" s="1895"/>
      <c r="O791" s="1895"/>
      <c r="P791" s="1895"/>
      <c r="Q791" s="1895"/>
      <c r="R791" s="1895"/>
      <c r="S791" s="1895"/>
      <c r="T791" s="1895"/>
      <c r="U791" s="1895"/>
      <c r="V791" s="1895"/>
      <c r="W791" s="1895"/>
      <c r="X791" s="1895"/>
      <c r="Y791" s="1895"/>
      <c r="Z791" s="1895"/>
      <c r="AA791" s="1895"/>
      <c r="AB791" s="1895"/>
      <c r="AC791" s="1895"/>
      <c r="AD791" s="1895"/>
      <c r="AE791" s="1895"/>
      <c r="AF791" s="1895"/>
      <c r="AG791" s="1895"/>
      <c r="AH791" s="1895"/>
    </row>
    <row r="792" spans="1:34" ht="15.75" customHeight="1">
      <c r="A792" s="1895"/>
      <c r="B792" s="1895"/>
      <c r="C792" s="1895"/>
      <c r="D792" s="1895"/>
      <c r="E792" s="1895"/>
      <c r="F792" s="1895"/>
      <c r="G792" s="1895"/>
      <c r="H792" s="1895"/>
      <c r="I792" s="1895"/>
      <c r="J792" s="1895"/>
      <c r="K792" s="1895"/>
      <c r="L792" s="1895"/>
      <c r="M792" s="1895"/>
      <c r="N792" s="1895"/>
      <c r="O792" s="1895"/>
      <c r="P792" s="1895"/>
      <c r="Q792" s="1895"/>
      <c r="R792" s="1895"/>
      <c r="S792" s="1895"/>
      <c r="T792" s="1895"/>
      <c r="U792" s="1895"/>
      <c r="V792" s="1895"/>
      <c r="W792" s="1895"/>
      <c r="X792" s="1895"/>
      <c r="Y792" s="1895"/>
      <c r="Z792" s="1895"/>
      <c r="AA792" s="1895"/>
      <c r="AB792" s="1895"/>
      <c r="AC792" s="1895"/>
      <c r="AD792" s="1895"/>
      <c r="AE792" s="1895"/>
      <c r="AF792" s="1895"/>
      <c r="AG792" s="1895"/>
      <c r="AH792" s="1895"/>
    </row>
    <row r="793" spans="1:34" ht="15.75" customHeight="1">
      <c r="A793" s="1895"/>
      <c r="B793" s="1895"/>
      <c r="C793" s="1895"/>
      <c r="D793" s="1895"/>
      <c r="E793" s="1895"/>
      <c r="F793" s="1895"/>
      <c r="G793" s="1895"/>
      <c r="H793" s="1895"/>
      <c r="I793" s="1895"/>
      <c r="J793" s="1895"/>
      <c r="K793" s="1895"/>
      <c r="L793" s="1895"/>
      <c r="M793" s="1895"/>
      <c r="N793" s="1895"/>
      <c r="O793" s="1895"/>
      <c r="P793" s="1895"/>
      <c r="Q793" s="1895"/>
      <c r="R793" s="1895"/>
      <c r="S793" s="1895"/>
      <c r="T793" s="1895"/>
      <c r="U793" s="1895"/>
      <c r="V793" s="1895"/>
      <c r="W793" s="1895"/>
      <c r="X793" s="1895"/>
      <c r="Y793" s="1895"/>
      <c r="Z793" s="1895"/>
      <c r="AA793" s="1895"/>
      <c r="AB793" s="1895"/>
      <c r="AC793" s="1895"/>
      <c r="AD793" s="1895"/>
      <c r="AE793" s="1895"/>
      <c r="AF793" s="1895"/>
      <c r="AG793" s="1895"/>
      <c r="AH793" s="1895"/>
    </row>
    <row r="794" spans="1:34" ht="15.75" customHeight="1">
      <c r="A794" s="1895"/>
      <c r="B794" s="1895"/>
      <c r="C794" s="1895"/>
      <c r="D794" s="1895"/>
      <c r="E794" s="1895"/>
      <c r="F794" s="1895"/>
      <c r="G794" s="1895"/>
      <c r="H794" s="1895"/>
      <c r="I794" s="1895"/>
      <c r="J794" s="1895"/>
      <c r="K794" s="1895"/>
      <c r="L794" s="1895"/>
      <c r="M794" s="1895"/>
      <c r="N794" s="1895"/>
      <c r="O794" s="1895"/>
      <c r="P794" s="1895"/>
      <c r="Q794" s="1895"/>
      <c r="R794" s="1895"/>
      <c r="S794" s="1895"/>
      <c r="T794" s="1895"/>
      <c r="U794" s="1895"/>
      <c r="V794" s="1895"/>
      <c r="W794" s="1895"/>
      <c r="X794" s="1895"/>
      <c r="Y794" s="1895"/>
      <c r="Z794" s="1895"/>
      <c r="AA794" s="1895"/>
      <c r="AB794" s="1895"/>
      <c r="AC794" s="1895"/>
      <c r="AD794" s="1895"/>
      <c r="AE794" s="1895"/>
      <c r="AF794" s="1895"/>
      <c r="AG794" s="1895"/>
      <c r="AH794" s="1895"/>
    </row>
    <row r="795" spans="1:34" ht="15.75" customHeight="1">
      <c r="A795" s="1895"/>
      <c r="B795" s="1895"/>
      <c r="C795" s="1895"/>
      <c r="D795" s="1895"/>
      <c r="E795" s="1895"/>
      <c r="F795" s="1895"/>
      <c r="G795" s="1895"/>
      <c r="H795" s="1895"/>
      <c r="I795" s="1895"/>
      <c r="J795" s="1895"/>
      <c r="K795" s="1895"/>
      <c r="L795" s="1895"/>
      <c r="M795" s="1895"/>
      <c r="N795" s="1895"/>
      <c r="O795" s="1895"/>
      <c r="P795" s="1895"/>
      <c r="Q795" s="1895"/>
      <c r="R795" s="1895"/>
      <c r="S795" s="1895"/>
      <c r="T795" s="1895"/>
      <c r="U795" s="1895"/>
      <c r="V795" s="1895"/>
      <c r="W795" s="1895"/>
      <c r="X795" s="1895"/>
      <c r="Y795" s="1895"/>
      <c r="Z795" s="1895"/>
      <c r="AA795" s="1895"/>
      <c r="AB795" s="1895"/>
      <c r="AC795" s="1895"/>
      <c r="AD795" s="1895"/>
      <c r="AE795" s="1895"/>
      <c r="AF795" s="1895"/>
      <c r="AG795" s="1895"/>
      <c r="AH795" s="1895"/>
    </row>
    <row r="796" spans="1:34" ht="15.75" customHeight="1">
      <c r="A796" s="1895"/>
      <c r="B796" s="1895"/>
      <c r="C796" s="1895"/>
      <c r="D796" s="1895"/>
      <c r="E796" s="1895"/>
      <c r="F796" s="1895"/>
      <c r="G796" s="1895"/>
      <c r="H796" s="1895"/>
      <c r="I796" s="1895"/>
      <c r="J796" s="1895"/>
      <c r="K796" s="1895"/>
      <c r="L796" s="1895"/>
      <c r="M796" s="1895"/>
      <c r="N796" s="1895"/>
      <c r="O796" s="1895"/>
      <c r="P796" s="1895"/>
      <c r="Q796" s="1895"/>
      <c r="R796" s="1895"/>
      <c r="S796" s="1895"/>
      <c r="T796" s="1895"/>
      <c r="U796" s="1895"/>
      <c r="V796" s="1895"/>
      <c r="W796" s="1895"/>
      <c r="X796" s="1895"/>
      <c r="Y796" s="1895"/>
      <c r="Z796" s="1895"/>
      <c r="AA796" s="1895"/>
      <c r="AB796" s="1895"/>
      <c r="AC796" s="1895"/>
      <c r="AD796" s="1895"/>
      <c r="AE796" s="1895"/>
      <c r="AF796" s="1895"/>
      <c r="AG796" s="1895"/>
      <c r="AH796" s="1895"/>
    </row>
    <row r="797" spans="1:34" ht="15.75" customHeight="1">
      <c r="A797" s="1895"/>
      <c r="B797" s="1895"/>
      <c r="C797" s="1895"/>
      <c r="D797" s="1895"/>
      <c r="E797" s="1895"/>
      <c r="F797" s="1895"/>
      <c r="G797" s="1895"/>
      <c r="H797" s="1895"/>
      <c r="I797" s="1895"/>
      <c r="J797" s="1895"/>
      <c r="K797" s="1895"/>
      <c r="L797" s="1895"/>
      <c r="M797" s="1895"/>
      <c r="N797" s="1895"/>
      <c r="O797" s="1895"/>
      <c r="P797" s="1895"/>
      <c r="Q797" s="1895"/>
      <c r="R797" s="1895"/>
      <c r="S797" s="1895"/>
      <c r="T797" s="1895"/>
      <c r="U797" s="1895"/>
      <c r="V797" s="1895"/>
      <c r="W797" s="1895"/>
      <c r="X797" s="1895"/>
      <c r="Y797" s="1895"/>
      <c r="Z797" s="1895"/>
      <c r="AA797" s="1895"/>
      <c r="AB797" s="1895"/>
      <c r="AC797" s="1895"/>
      <c r="AD797" s="1895"/>
      <c r="AE797" s="1895"/>
      <c r="AF797" s="1895"/>
      <c r="AG797" s="1895"/>
      <c r="AH797" s="1895"/>
    </row>
    <row r="798" spans="1:34" ht="15.75" customHeight="1">
      <c r="A798" s="1895"/>
      <c r="B798" s="1895"/>
      <c r="C798" s="1895"/>
      <c r="D798" s="1895"/>
      <c r="E798" s="1895"/>
      <c r="F798" s="1895"/>
      <c r="G798" s="1895"/>
      <c r="H798" s="1895"/>
      <c r="I798" s="1895"/>
      <c r="J798" s="1895"/>
      <c r="K798" s="1895"/>
      <c r="L798" s="1895"/>
      <c r="M798" s="1895"/>
      <c r="N798" s="1895"/>
      <c r="O798" s="1895"/>
      <c r="P798" s="1895"/>
      <c r="Q798" s="1895"/>
      <c r="R798" s="1895"/>
      <c r="S798" s="1895"/>
      <c r="T798" s="1895"/>
      <c r="U798" s="1895"/>
      <c r="V798" s="1895"/>
      <c r="W798" s="1895"/>
      <c r="X798" s="1895"/>
      <c r="Y798" s="1895"/>
      <c r="Z798" s="1895"/>
      <c r="AA798" s="1895"/>
      <c r="AB798" s="1895"/>
      <c r="AC798" s="1895"/>
      <c r="AD798" s="1895"/>
      <c r="AE798" s="1895"/>
      <c r="AF798" s="1895"/>
      <c r="AG798" s="1895"/>
      <c r="AH798" s="1895"/>
    </row>
    <row r="799" spans="1:34" ht="15.75" customHeight="1">
      <c r="A799" s="1895"/>
      <c r="B799" s="1895"/>
      <c r="C799" s="1895"/>
      <c r="D799" s="1895"/>
      <c r="E799" s="1895"/>
      <c r="F799" s="1895"/>
      <c r="G799" s="1895"/>
      <c r="H799" s="1895"/>
      <c r="I799" s="1895"/>
      <c r="J799" s="1895"/>
      <c r="K799" s="1895"/>
      <c r="L799" s="1895"/>
      <c r="M799" s="1895"/>
      <c r="N799" s="1895"/>
      <c r="O799" s="1895"/>
      <c r="P799" s="1895"/>
      <c r="Q799" s="1895"/>
      <c r="R799" s="1895"/>
      <c r="S799" s="1895"/>
      <c r="T799" s="1895"/>
      <c r="U799" s="1895"/>
      <c r="V799" s="1895"/>
      <c r="W799" s="1895"/>
      <c r="X799" s="1895"/>
      <c r="Y799" s="1895"/>
      <c r="Z799" s="1895"/>
      <c r="AA799" s="1895"/>
      <c r="AB799" s="1895"/>
      <c r="AC799" s="1895"/>
      <c r="AD799" s="1895"/>
      <c r="AE799" s="1895"/>
      <c r="AF799" s="1895"/>
      <c r="AG799" s="1895"/>
      <c r="AH799" s="1895"/>
    </row>
    <row r="800" spans="1:34" ht="15.75" customHeight="1">
      <c r="A800" s="1895"/>
      <c r="B800" s="1895"/>
      <c r="C800" s="1895"/>
      <c r="D800" s="1895"/>
      <c r="E800" s="1895"/>
      <c r="F800" s="1895"/>
      <c r="G800" s="1895"/>
      <c r="H800" s="1895"/>
      <c r="I800" s="1895"/>
      <c r="J800" s="1895"/>
      <c r="K800" s="1895"/>
      <c r="L800" s="1895"/>
      <c r="M800" s="1895"/>
      <c r="N800" s="1895"/>
      <c r="O800" s="1895"/>
      <c r="P800" s="1895"/>
      <c r="Q800" s="1895"/>
      <c r="R800" s="1895"/>
      <c r="S800" s="1895"/>
      <c r="T800" s="1895"/>
      <c r="U800" s="1895"/>
      <c r="V800" s="1895"/>
      <c r="W800" s="1895"/>
      <c r="X800" s="1895"/>
      <c r="Y800" s="1895"/>
      <c r="Z800" s="1895"/>
      <c r="AA800" s="1895"/>
      <c r="AB800" s="1895"/>
      <c r="AC800" s="1895"/>
      <c r="AD800" s="1895"/>
      <c r="AE800" s="1895"/>
      <c r="AF800" s="1895"/>
      <c r="AG800" s="1895"/>
      <c r="AH800" s="1895"/>
    </row>
    <row r="801" spans="1:34" ht="15.75" customHeight="1">
      <c r="A801" s="1895"/>
      <c r="B801" s="1895"/>
      <c r="C801" s="1895"/>
      <c r="D801" s="1895"/>
      <c r="E801" s="1895"/>
      <c r="F801" s="1895"/>
      <c r="G801" s="1895"/>
      <c r="H801" s="1895"/>
      <c r="I801" s="1895"/>
      <c r="J801" s="1895"/>
      <c r="K801" s="1895"/>
      <c r="L801" s="1895"/>
      <c r="M801" s="1895"/>
      <c r="N801" s="1895"/>
      <c r="O801" s="1895"/>
      <c r="P801" s="1895"/>
      <c r="Q801" s="1895"/>
      <c r="R801" s="1895"/>
      <c r="S801" s="1895"/>
      <c r="T801" s="1895"/>
      <c r="U801" s="1895"/>
      <c r="V801" s="1895"/>
      <c r="W801" s="1895"/>
      <c r="X801" s="1895"/>
      <c r="Y801" s="1895"/>
      <c r="Z801" s="1895"/>
      <c r="AA801" s="1895"/>
      <c r="AB801" s="1895"/>
      <c r="AC801" s="1895"/>
      <c r="AD801" s="1895"/>
      <c r="AE801" s="1895"/>
      <c r="AF801" s="1895"/>
      <c r="AG801" s="1895"/>
      <c r="AH801" s="1895"/>
    </row>
    <row r="802" spans="1:34" ht="15.75" customHeight="1">
      <c r="A802" s="1895"/>
      <c r="B802" s="1895"/>
      <c r="C802" s="1895"/>
      <c r="D802" s="1895"/>
      <c r="E802" s="1895"/>
      <c r="F802" s="1895"/>
      <c r="G802" s="1895"/>
      <c r="H802" s="1895"/>
      <c r="I802" s="1895"/>
      <c r="J802" s="1895"/>
      <c r="K802" s="1895"/>
      <c r="L802" s="1895"/>
      <c r="M802" s="1895"/>
      <c r="N802" s="1895"/>
      <c r="O802" s="1895"/>
      <c r="P802" s="1895"/>
      <c r="Q802" s="1895"/>
      <c r="R802" s="1895"/>
      <c r="S802" s="1895"/>
      <c r="T802" s="1895"/>
      <c r="U802" s="1895"/>
      <c r="V802" s="1895"/>
      <c r="W802" s="1895"/>
      <c r="X802" s="1895"/>
      <c r="Y802" s="1895"/>
      <c r="Z802" s="1895"/>
      <c r="AA802" s="1895"/>
      <c r="AB802" s="1895"/>
      <c r="AC802" s="1895"/>
      <c r="AD802" s="1895"/>
      <c r="AE802" s="1895"/>
      <c r="AF802" s="1895"/>
      <c r="AG802" s="1895"/>
      <c r="AH802" s="1895"/>
    </row>
    <row r="803" spans="1:34" ht="15.75" customHeight="1">
      <c r="A803" s="1895"/>
      <c r="B803" s="1895"/>
      <c r="C803" s="1895"/>
      <c r="D803" s="1895"/>
      <c r="E803" s="1895"/>
      <c r="F803" s="1895"/>
      <c r="G803" s="1895"/>
      <c r="H803" s="1895"/>
      <c r="I803" s="1895"/>
      <c r="J803" s="1895"/>
      <c r="K803" s="1895"/>
      <c r="L803" s="1895"/>
      <c r="M803" s="1895"/>
      <c r="N803" s="1895"/>
      <c r="O803" s="1895"/>
      <c r="P803" s="1895"/>
      <c r="Q803" s="1895"/>
      <c r="R803" s="1895"/>
      <c r="S803" s="1895"/>
      <c r="T803" s="1895"/>
      <c r="U803" s="1895"/>
      <c r="V803" s="1895"/>
      <c r="W803" s="1895"/>
      <c r="X803" s="1895"/>
      <c r="Y803" s="1895"/>
      <c r="Z803" s="1895"/>
      <c r="AA803" s="1895"/>
      <c r="AB803" s="1895"/>
      <c r="AC803" s="1895"/>
      <c r="AD803" s="1895"/>
      <c r="AE803" s="1895"/>
      <c r="AF803" s="1895"/>
      <c r="AG803" s="1895"/>
      <c r="AH803" s="1895"/>
    </row>
    <row r="804" spans="1:34" ht="15.75" customHeight="1">
      <c r="A804" s="1895"/>
      <c r="B804" s="1895"/>
      <c r="C804" s="1895"/>
      <c r="D804" s="1895"/>
      <c r="E804" s="1895"/>
      <c r="F804" s="1895"/>
      <c r="G804" s="1895"/>
      <c r="H804" s="1895"/>
      <c r="I804" s="1895"/>
      <c r="J804" s="1895"/>
      <c r="K804" s="1895"/>
      <c r="L804" s="1895"/>
      <c r="M804" s="1895"/>
      <c r="N804" s="1895"/>
      <c r="O804" s="1895"/>
      <c r="P804" s="1895"/>
      <c r="Q804" s="1895"/>
      <c r="R804" s="1895"/>
      <c r="S804" s="1895"/>
      <c r="T804" s="1895"/>
      <c r="U804" s="1895"/>
      <c r="V804" s="1895"/>
      <c r="W804" s="1895"/>
      <c r="X804" s="1895"/>
      <c r="Y804" s="1895"/>
      <c r="Z804" s="1895"/>
      <c r="AA804" s="1895"/>
      <c r="AB804" s="1895"/>
      <c r="AC804" s="1895"/>
      <c r="AD804" s="1895"/>
      <c r="AE804" s="1895"/>
      <c r="AF804" s="1895"/>
      <c r="AG804" s="1895"/>
      <c r="AH804" s="1895"/>
    </row>
    <row r="805" spans="1:34" ht="15.75" customHeight="1">
      <c r="A805" s="1895"/>
      <c r="B805" s="1895"/>
      <c r="C805" s="1895"/>
      <c r="D805" s="1895"/>
      <c r="E805" s="1895"/>
      <c r="F805" s="1895"/>
      <c r="G805" s="1895"/>
      <c r="H805" s="1895"/>
      <c r="I805" s="1895"/>
      <c r="J805" s="1895"/>
      <c r="K805" s="1895"/>
      <c r="L805" s="1895"/>
      <c r="M805" s="1895"/>
      <c r="N805" s="1895"/>
      <c r="O805" s="1895"/>
      <c r="P805" s="1895"/>
      <c r="Q805" s="1895"/>
      <c r="R805" s="1895"/>
      <c r="S805" s="1895"/>
      <c r="T805" s="1895"/>
      <c r="U805" s="1895"/>
      <c r="V805" s="1895"/>
      <c r="W805" s="1895"/>
      <c r="X805" s="1895"/>
      <c r="Y805" s="1895"/>
      <c r="Z805" s="1895"/>
      <c r="AA805" s="1895"/>
      <c r="AB805" s="1895"/>
      <c r="AC805" s="1895"/>
      <c r="AD805" s="1895"/>
      <c r="AE805" s="1895"/>
      <c r="AF805" s="1895"/>
      <c r="AG805" s="1895"/>
      <c r="AH805" s="1895"/>
    </row>
    <row r="806" spans="1:34" ht="15.75" customHeight="1">
      <c r="A806" s="1895"/>
      <c r="B806" s="1895"/>
      <c r="C806" s="1895"/>
      <c r="D806" s="1895"/>
      <c r="E806" s="1895"/>
      <c r="F806" s="1895"/>
      <c r="G806" s="1895"/>
      <c r="H806" s="1895"/>
      <c r="I806" s="1895"/>
      <c r="J806" s="1895"/>
      <c r="K806" s="1895"/>
      <c r="L806" s="1895"/>
      <c r="M806" s="1895"/>
      <c r="N806" s="1895"/>
      <c r="O806" s="1895"/>
      <c r="P806" s="1895"/>
      <c r="Q806" s="1895"/>
      <c r="R806" s="1895"/>
      <c r="S806" s="1895"/>
      <c r="T806" s="1895"/>
      <c r="U806" s="1895"/>
      <c r="V806" s="1895"/>
      <c r="W806" s="1895"/>
      <c r="X806" s="1895"/>
      <c r="Y806" s="1895"/>
      <c r="Z806" s="1895"/>
      <c r="AA806" s="1895"/>
      <c r="AB806" s="1895"/>
      <c r="AC806" s="1895"/>
      <c r="AD806" s="1895"/>
      <c r="AE806" s="1895"/>
      <c r="AF806" s="1895"/>
      <c r="AG806" s="1895"/>
      <c r="AH806" s="1895"/>
    </row>
    <row r="807" spans="1:34" ht="15.75" customHeight="1">
      <c r="A807" s="1895"/>
      <c r="B807" s="1895"/>
      <c r="C807" s="1895"/>
      <c r="D807" s="1895"/>
      <c r="E807" s="1895"/>
      <c r="F807" s="1895"/>
      <c r="G807" s="1895"/>
      <c r="H807" s="1895"/>
      <c r="I807" s="1895"/>
      <c r="J807" s="1895"/>
      <c r="K807" s="1895"/>
      <c r="L807" s="1895"/>
      <c r="M807" s="1895"/>
      <c r="N807" s="1895"/>
      <c r="O807" s="1895"/>
      <c r="P807" s="1895"/>
      <c r="Q807" s="1895"/>
      <c r="R807" s="1895"/>
      <c r="S807" s="1895"/>
      <c r="T807" s="1895"/>
      <c r="U807" s="1895"/>
      <c r="V807" s="1895"/>
      <c r="W807" s="1895"/>
      <c r="X807" s="1895"/>
      <c r="Y807" s="1895"/>
      <c r="Z807" s="1895"/>
      <c r="AA807" s="1895"/>
      <c r="AB807" s="1895"/>
      <c r="AC807" s="1895"/>
      <c r="AD807" s="1895"/>
      <c r="AE807" s="1895"/>
      <c r="AF807" s="1895"/>
      <c r="AG807" s="1895"/>
      <c r="AH807" s="1895"/>
    </row>
    <row r="808" spans="1:34" ht="15.75" customHeight="1">
      <c r="A808" s="1895"/>
      <c r="B808" s="1895"/>
      <c r="C808" s="1895"/>
      <c r="D808" s="1895"/>
      <c r="E808" s="1895"/>
      <c r="F808" s="1895"/>
      <c r="G808" s="1895"/>
      <c r="H808" s="1895"/>
      <c r="I808" s="1895"/>
      <c r="J808" s="1895"/>
      <c r="K808" s="1895"/>
      <c r="L808" s="1895"/>
      <c r="M808" s="1895"/>
      <c r="N808" s="1895"/>
      <c r="O808" s="1895"/>
      <c r="P808" s="1895"/>
      <c r="Q808" s="1895"/>
      <c r="R808" s="1895"/>
      <c r="S808" s="1895"/>
      <c r="T808" s="1895"/>
      <c r="U808" s="1895"/>
      <c r="V808" s="1895"/>
      <c r="W808" s="1895"/>
      <c r="X808" s="1895"/>
      <c r="Y808" s="1895"/>
      <c r="Z808" s="1895"/>
      <c r="AA808" s="1895"/>
      <c r="AB808" s="1895"/>
      <c r="AC808" s="1895"/>
      <c r="AD808" s="1895"/>
      <c r="AE808" s="1895"/>
      <c r="AF808" s="1895"/>
      <c r="AG808" s="1895"/>
      <c r="AH808" s="1895"/>
    </row>
    <row r="809" spans="1:34" ht="15.75" customHeight="1">
      <c r="A809" s="1895"/>
      <c r="B809" s="1895"/>
      <c r="C809" s="1895"/>
      <c r="D809" s="1895"/>
      <c r="E809" s="1895"/>
      <c r="F809" s="1895"/>
      <c r="G809" s="1895"/>
      <c r="H809" s="1895"/>
      <c r="I809" s="1895"/>
      <c r="J809" s="1895"/>
      <c r="K809" s="1895"/>
      <c r="L809" s="1895"/>
      <c r="M809" s="1895"/>
      <c r="N809" s="1895"/>
      <c r="O809" s="1895"/>
      <c r="P809" s="1895"/>
      <c r="Q809" s="1895"/>
      <c r="R809" s="1895"/>
      <c r="S809" s="1895"/>
      <c r="T809" s="1895"/>
      <c r="U809" s="1895"/>
      <c r="V809" s="1895"/>
      <c r="W809" s="1895"/>
      <c r="X809" s="1895"/>
      <c r="Y809" s="1895"/>
      <c r="Z809" s="1895"/>
      <c r="AA809" s="1895"/>
      <c r="AB809" s="1895"/>
      <c r="AC809" s="1895"/>
      <c r="AD809" s="1895"/>
      <c r="AE809" s="1895"/>
      <c r="AF809" s="1895"/>
      <c r="AG809" s="1895"/>
      <c r="AH809" s="1895"/>
    </row>
    <row r="810" spans="1:34" ht="15.75" customHeight="1">
      <c r="A810" s="1895"/>
      <c r="B810" s="1895"/>
      <c r="C810" s="1895"/>
      <c r="D810" s="1895"/>
      <c r="E810" s="1895"/>
      <c r="F810" s="1895"/>
      <c r="G810" s="1895"/>
      <c r="H810" s="1895"/>
      <c r="I810" s="1895"/>
      <c r="J810" s="1895"/>
      <c r="K810" s="1895"/>
      <c r="L810" s="1895"/>
      <c r="M810" s="1895"/>
      <c r="N810" s="1895"/>
      <c r="O810" s="1895"/>
      <c r="P810" s="1895"/>
      <c r="Q810" s="1895"/>
      <c r="R810" s="1895"/>
      <c r="S810" s="1895"/>
      <c r="T810" s="1895"/>
      <c r="U810" s="1895"/>
      <c r="V810" s="1895"/>
      <c r="W810" s="1895"/>
      <c r="X810" s="1895"/>
      <c r="Y810" s="1895"/>
      <c r="Z810" s="1895"/>
      <c r="AA810" s="1895"/>
      <c r="AB810" s="1895"/>
      <c r="AC810" s="1895"/>
      <c r="AD810" s="1895"/>
      <c r="AE810" s="1895"/>
      <c r="AF810" s="1895"/>
      <c r="AG810" s="1895"/>
      <c r="AH810" s="1895"/>
    </row>
    <row r="811" spans="1:34" ht="15.75" customHeight="1">
      <c r="A811" s="1895"/>
      <c r="B811" s="1895"/>
      <c r="C811" s="1895"/>
      <c r="D811" s="1895"/>
      <c r="E811" s="1895"/>
      <c r="F811" s="1895"/>
      <c r="G811" s="1895"/>
      <c r="H811" s="1895"/>
      <c r="I811" s="1895"/>
      <c r="J811" s="1895"/>
      <c r="K811" s="1895"/>
      <c r="L811" s="1895"/>
      <c r="M811" s="1895"/>
      <c r="N811" s="1895"/>
      <c r="O811" s="1895"/>
      <c r="P811" s="1895"/>
      <c r="Q811" s="1895"/>
      <c r="R811" s="1895"/>
      <c r="S811" s="1895"/>
      <c r="T811" s="1895"/>
      <c r="U811" s="1895"/>
      <c r="V811" s="1895"/>
      <c r="W811" s="1895"/>
      <c r="X811" s="1895"/>
      <c r="Y811" s="1895"/>
      <c r="Z811" s="1895"/>
      <c r="AA811" s="1895"/>
      <c r="AB811" s="1895"/>
      <c r="AC811" s="1895"/>
      <c r="AD811" s="1895"/>
      <c r="AE811" s="1895"/>
      <c r="AF811" s="1895"/>
      <c r="AG811" s="1895"/>
      <c r="AH811" s="1895"/>
    </row>
    <row r="812" spans="1:34" ht="15.75" customHeight="1">
      <c r="A812" s="1895"/>
      <c r="B812" s="1895"/>
      <c r="C812" s="1895"/>
      <c r="D812" s="1895"/>
      <c r="E812" s="1895"/>
      <c r="F812" s="1895"/>
      <c r="G812" s="1895"/>
      <c r="H812" s="1895"/>
      <c r="I812" s="1895"/>
      <c r="J812" s="1895"/>
      <c r="K812" s="1895"/>
      <c r="L812" s="1895"/>
      <c r="M812" s="1895"/>
      <c r="N812" s="1895"/>
      <c r="O812" s="1895"/>
      <c r="P812" s="1895"/>
      <c r="Q812" s="1895"/>
      <c r="R812" s="1895"/>
      <c r="S812" s="1895"/>
      <c r="T812" s="1895"/>
      <c r="U812" s="1895"/>
      <c r="V812" s="1895"/>
      <c r="W812" s="1895"/>
      <c r="X812" s="1895"/>
      <c r="Y812" s="1895"/>
      <c r="Z812" s="1895"/>
      <c r="AA812" s="1895"/>
      <c r="AB812" s="1895"/>
      <c r="AC812" s="1895"/>
      <c r="AD812" s="1895"/>
      <c r="AE812" s="1895"/>
      <c r="AF812" s="1895"/>
      <c r="AG812" s="1895"/>
      <c r="AH812" s="1895"/>
    </row>
    <row r="813" spans="1:34" ht="15.75" customHeight="1">
      <c r="A813" s="1895"/>
      <c r="B813" s="1895"/>
      <c r="C813" s="1895"/>
      <c r="D813" s="1895"/>
      <c r="E813" s="1895"/>
      <c r="F813" s="1895"/>
      <c r="G813" s="1895"/>
      <c r="H813" s="1895"/>
      <c r="I813" s="1895"/>
      <c r="J813" s="1895"/>
      <c r="K813" s="1895"/>
      <c r="L813" s="1895"/>
      <c r="M813" s="1895"/>
      <c r="N813" s="1895"/>
      <c r="O813" s="1895"/>
      <c r="P813" s="1895"/>
      <c r="Q813" s="1895"/>
      <c r="R813" s="1895"/>
      <c r="S813" s="1895"/>
      <c r="T813" s="1895"/>
      <c r="U813" s="1895"/>
      <c r="V813" s="1895"/>
      <c r="W813" s="1895"/>
      <c r="X813" s="1895"/>
      <c r="Y813" s="1895"/>
      <c r="Z813" s="1895"/>
      <c r="AA813" s="1895"/>
      <c r="AB813" s="1895"/>
      <c r="AC813" s="1895"/>
      <c r="AD813" s="1895"/>
      <c r="AE813" s="1895"/>
      <c r="AF813" s="1895"/>
      <c r="AG813" s="1895"/>
      <c r="AH813" s="1895"/>
    </row>
    <row r="814" spans="1:34" ht="15.75" customHeight="1">
      <c r="A814" s="1895"/>
      <c r="B814" s="1895"/>
      <c r="C814" s="1895"/>
      <c r="D814" s="1895"/>
      <c r="E814" s="1895"/>
      <c r="F814" s="1895"/>
      <c r="G814" s="1895"/>
      <c r="H814" s="1895"/>
      <c r="I814" s="1895"/>
      <c r="J814" s="1895"/>
      <c r="K814" s="1895"/>
      <c r="L814" s="1895"/>
      <c r="M814" s="1895"/>
      <c r="N814" s="1895"/>
      <c r="O814" s="1895"/>
      <c r="P814" s="1895"/>
      <c r="Q814" s="1895"/>
      <c r="R814" s="1895"/>
      <c r="S814" s="1895"/>
      <c r="T814" s="1895"/>
      <c r="U814" s="1895"/>
      <c r="V814" s="1895"/>
      <c r="W814" s="1895"/>
      <c r="X814" s="1895"/>
      <c r="Y814" s="1895"/>
      <c r="Z814" s="1895"/>
      <c r="AA814" s="1895"/>
      <c r="AB814" s="1895"/>
      <c r="AC814" s="1895"/>
      <c r="AD814" s="1895"/>
      <c r="AE814" s="1895"/>
      <c r="AF814" s="1895"/>
      <c r="AG814" s="1895"/>
      <c r="AH814" s="1895"/>
    </row>
    <row r="815" spans="1:34" ht="15.75" customHeight="1">
      <c r="A815" s="1895"/>
      <c r="B815" s="1895"/>
      <c r="C815" s="1895"/>
      <c r="D815" s="1895"/>
      <c r="E815" s="1895"/>
      <c r="F815" s="1895"/>
      <c r="G815" s="1895"/>
      <c r="H815" s="1895"/>
      <c r="I815" s="1895"/>
      <c r="J815" s="1895"/>
      <c r="K815" s="1895"/>
      <c r="L815" s="1895"/>
      <c r="M815" s="1895"/>
      <c r="N815" s="1895"/>
      <c r="O815" s="1895"/>
      <c r="P815" s="1895"/>
      <c r="Q815" s="1895"/>
      <c r="R815" s="1895"/>
      <c r="S815" s="1895"/>
      <c r="T815" s="1895"/>
      <c r="U815" s="1895"/>
      <c r="V815" s="1895"/>
      <c r="W815" s="1895"/>
      <c r="X815" s="1895"/>
      <c r="Y815" s="1895"/>
      <c r="Z815" s="1895"/>
      <c r="AA815" s="1895"/>
      <c r="AB815" s="1895"/>
      <c r="AC815" s="1895"/>
      <c r="AD815" s="1895"/>
      <c r="AE815" s="1895"/>
      <c r="AF815" s="1895"/>
      <c r="AG815" s="1895"/>
      <c r="AH815" s="1895"/>
    </row>
    <row r="816" spans="1:34" ht="15.75" customHeight="1">
      <c r="A816" s="1895"/>
      <c r="B816" s="1895"/>
      <c r="C816" s="1895"/>
      <c r="D816" s="1895"/>
      <c r="E816" s="1895"/>
      <c r="F816" s="1895"/>
      <c r="G816" s="1895"/>
      <c r="H816" s="1895"/>
      <c r="I816" s="1895"/>
      <c r="J816" s="1895"/>
      <c r="K816" s="1895"/>
      <c r="L816" s="1895"/>
      <c r="M816" s="1895"/>
      <c r="N816" s="1895"/>
      <c r="O816" s="1895"/>
      <c r="P816" s="1895"/>
      <c r="Q816" s="1895"/>
      <c r="R816" s="1895"/>
      <c r="S816" s="1895"/>
      <c r="T816" s="1895"/>
      <c r="U816" s="1895"/>
      <c r="V816" s="1895"/>
      <c r="W816" s="1895"/>
      <c r="X816" s="1895"/>
      <c r="Y816" s="1895"/>
      <c r="Z816" s="1895"/>
      <c r="AA816" s="1895"/>
      <c r="AB816" s="1895"/>
      <c r="AC816" s="1895"/>
      <c r="AD816" s="1895"/>
      <c r="AE816" s="1895"/>
      <c r="AF816" s="1895"/>
      <c r="AG816" s="1895"/>
      <c r="AH816" s="1895"/>
    </row>
    <row r="817" spans="1:34" ht="15.75" customHeight="1">
      <c r="A817" s="1895"/>
      <c r="B817" s="1895"/>
      <c r="C817" s="1895"/>
      <c r="D817" s="1895"/>
      <c r="E817" s="1895"/>
      <c r="F817" s="1895"/>
      <c r="G817" s="1895"/>
      <c r="H817" s="1895"/>
      <c r="I817" s="1895"/>
      <c r="J817" s="1895"/>
      <c r="K817" s="1895"/>
      <c r="L817" s="1895"/>
      <c r="M817" s="1895"/>
      <c r="N817" s="1895"/>
      <c r="O817" s="1895"/>
      <c r="P817" s="1895"/>
      <c r="Q817" s="1895"/>
      <c r="R817" s="1895"/>
      <c r="S817" s="1895"/>
      <c r="T817" s="1895"/>
      <c r="U817" s="1895"/>
      <c r="V817" s="1895"/>
      <c r="W817" s="1895"/>
      <c r="X817" s="1895"/>
      <c r="Y817" s="1895"/>
      <c r="Z817" s="1895"/>
      <c r="AA817" s="1895"/>
      <c r="AB817" s="1895"/>
      <c r="AC817" s="1895"/>
      <c r="AD817" s="1895"/>
      <c r="AE817" s="1895"/>
      <c r="AF817" s="1895"/>
      <c r="AG817" s="1895"/>
      <c r="AH817" s="1895"/>
    </row>
    <row r="818" spans="1:34" ht="15.75" customHeight="1">
      <c r="A818" s="1895"/>
      <c r="B818" s="1895"/>
      <c r="C818" s="1895"/>
      <c r="D818" s="1895"/>
      <c r="E818" s="1895"/>
      <c r="F818" s="1895"/>
      <c r="G818" s="1895"/>
      <c r="H818" s="1895"/>
      <c r="I818" s="1895"/>
      <c r="J818" s="1895"/>
      <c r="K818" s="1895"/>
      <c r="L818" s="1895"/>
      <c r="M818" s="1895"/>
      <c r="N818" s="1895"/>
      <c r="O818" s="1895"/>
      <c r="P818" s="1895"/>
      <c r="Q818" s="1895"/>
      <c r="R818" s="1895"/>
      <c r="S818" s="1895"/>
      <c r="T818" s="1895"/>
      <c r="U818" s="1895"/>
      <c r="V818" s="1895"/>
      <c r="W818" s="1895"/>
      <c r="X818" s="1895"/>
      <c r="Y818" s="1895"/>
      <c r="Z818" s="1895"/>
      <c r="AA818" s="1895"/>
      <c r="AB818" s="1895"/>
      <c r="AC818" s="1895"/>
      <c r="AD818" s="1895"/>
      <c r="AE818" s="1895"/>
      <c r="AF818" s="1895"/>
      <c r="AG818" s="1895"/>
      <c r="AH818" s="1895"/>
    </row>
    <row r="819" spans="1:34" ht="15.75" customHeight="1">
      <c r="A819" s="1895"/>
      <c r="B819" s="1895"/>
      <c r="C819" s="1895"/>
      <c r="D819" s="1895"/>
      <c r="E819" s="1895"/>
      <c r="F819" s="1895"/>
      <c r="G819" s="1895"/>
      <c r="H819" s="1895"/>
      <c r="I819" s="1895"/>
      <c r="J819" s="1895"/>
      <c r="K819" s="1895"/>
      <c r="L819" s="1895"/>
      <c r="M819" s="1895"/>
      <c r="N819" s="1895"/>
      <c r="O819" s="1895"/>
      <c r="P819" s="1895"/>
      <c r="Q819" s="1895"/>
      <c r="R819" s="1895"/>
      <c r="S819" s="1895"/>
      <c r="T819" s="1895"/>
      <c r="U819" s="1895"/>
      <c r="V819" s="1895"/>
      <c r="W819" s="1895"/>
      <c r="X819" s="1895"/>
      <c r="Y819" s="1895"/>
      <c r="Z819" s="1895"/>
      <c r="AA819" s="1895"/>
      <c r="AB819" s="1895"/>
      <c r="AC819" s="1895"/>
      <c r="AD819" s="1895"/>
      <c r="AE819" s="1895"/>
      <c r="AF819" s="1895"/>
      <c r="AG819" s="1895"/>
      <c r="AH819" s="1895"/>
    </row>
    <row r="820" spans="1:34" ht="15.75" customHeight="1">
      <c r="A820" s="1895"/>
      <c r="B820" s="1895"/>
      <c r="C820" s="1895"/>
      <c r="D820" s="1895"/>
      <c r="E820" s="1895"/>
      <c r="F820" s="1895"/>
      <c r="G820" s="1895"/>
      <c r="H820" s="1895"/>
      <c r="I820" s="1895"/>
      <c r="J820" s="1895"/>
      <c r="K820" s="1895"/>
      <c r="L820" s="1895"/>
      <c r="M820" s="1895"/>
      <c r="N820" s="1895"/>
      <c r="O820" s="1895"/>
      <c r="P820" s="1895"/>
      <c r="Q820" s="1895"/>
      <c r="R820" s="1895"/>
      <c r="S820" s="1895"/>
      <c r="T820" s="1895"/>
      <c r="U820" s="1895"/>
      <c r="V820" s="1895"/>
      <c r="W820" s="1895"/>
      <c r="X820" s="1895"/>
      <c r="Y820" s="1895"/>
      <c r="Z820" s="1895"/>
      <c r="AA820" s="1895"/>
      <c r="AB820" s="1895"/>
      <c r="AC820" s="1895"/>
      <c r="AD820" s="1895"/>
      <c r="AE820" s="1895"/>
      <c r="AF820" s="1895"/>
      <c r="AG820" s="1895"/>
      <c r="AH820" s="1895"/>
    </row>
    <row r="821" spans="1:34" ht="15.75" customHeight="1">
      <c r="A821" s="1895"/>
      <c r="B821" s="1895"/>
      <c r="C821" s="1895"/>
      <c r="D821" s="1895"/>
      <c r="E821" s="1895"/>
      <c r="F821" s="1895"/>
      <c r="G821" s="1895"/>
      <c r="H821" s="1895"/>
      <c r="I821" s="1895"/>
      <c r="J821" s="1895"/>
      <c r="K821" s="1895"/>
      <c r="L821" s="1895"/>
      <c r="M821" s="1895"/>
      <c r="N821" s="1895"/>
      <c r="O821" s="1895"/>
      <c r="P821" s="1895"/>
      <c r="Q821" s="1895"/>
      <c r="R821" s="1895"/>
      <c r="S821" s="1895"/>
      <c r="T821" s="1895"/>
      <c r="U821" s="1895"/>
      <c r="V821" s="1895"/>
      <c r="W821" s="1895"/>
      <c r="X821" s="1895"/>
      <c r="Y821" s="1895"/>
      <c r="Z821" s="1895"/>
      <c r="AA821" s="1895"/>
      <c r="AB821" s="1895"/>
      <c r="AC821" s="1895"/>
      <c r="AD821" s="1895"/>
      <c r="AE821" s="1895"/>
      <c r="AF821" s="1895"/>
      <c r="AG821" s="1895"/>
      <c r="AH821" s="1895"/>
    </row>
    <row r="822" spans="1:34" ht="15.75" customHeight="1">
      <c r="A822" s="1895"/>
      <c r="B822" s="1895"/>
      <c r="C822" s="1895"/>
      <c r="D822" s="1895"/>
      <c r="E822" s="1895"/>
      <c r="F822" s="1895"/>
      <c r="G822" s="1895"/>
      <c r="H822" s="1895"/>
      <c r="I822" s="1895"/>
      <c r="J822" s="1895"/>
      <c r="K822" s="1895"/>
      <c r="L822" s="1895"/>
      <c r="M822" s="1895"/>
      <c r="N822" s="1895"/>
      <c r="O822" s="1895"/>
      <c r="P822" s="1895"/>
      <c r="Q822" s="1895"/>
      <c r="R822" s="1895"/>
      <c r="S822" s="1895"/>
      <c r="T822" s="1895"/>
      <c r="U822" s="1895"/>
      <c r="V822" s="1895"/>
      <c r="W822" s="1895"/>
      <c r="X822" s="1895"/>
      <c r="Y822" s="1895"/>
      <c r="Z822" s="1895"/>
      <c r="AA822" s="1895"/>
      <c r="AB822" s="1895"/>
      <c r="AC822" s="1895"/>
      <c r="AD822" s="1895"/>
      <c r="AE822" s="1895"/>
      <c r="AF822" s="1895"/>
      <c r="AG822" s="1895"/>
      <c r="AH822" s="1895"/>
    </row>
    <row r="823" spans="1:34" ht="15.75" customHeight="1">
      <c r="A823" s="1895"/>
      <c r="B823" s="1895"/>
      <c r="C823" s="1895"/>
      <c r="D823" s="1895"/>
      <c r="E823" s="1895"/>
      <c r="F823" s="1895"/>
      <c r="G823" s="1895"/>
      <c r="H823" s="1895"/>
      <c r="I823" s="1895"/>
      <c r="J823" s="1895"/>
      <c r="K823" s="1895"/>
      <c r="L823" s="1895"/>
      <c r="M823" s="1895"/>
      <c r="N823" s="1895"/>
      <c r="O823" s="1895"/>
      <c r="P823" s="1895"/>
      <c r="Q823" s="1895"/>
      <c r="R823" s="1895"/>
      <c r="S823" s="1895"/>
      <c r="T823" s="1895"/>
      <c r="U823" s="1895"/>
      <c r="V823" s="1895"/>
      <c r="W823" s="1895"/>
      <c r="X823" s="1895"/>
      <c r="Y823" s="1895"/>
      <c r="Z823" s="1895"/>
      <c r="AA823" s="1895"/>
      <c r="AB823" s="1895"/>
      <c r="AC823" s="1895"/>
      <c r="AD823" s="1895"/>
      <c r="AE823" s="1895"/>
      <c r="AF823" s="1895"/>
      <c r="AG823" s="1895"/>
      <c r="AH823" s="1895"/>
    </row>
    <row r="824" spans="1:34" ht="15.75" customHeight="1">
      <c r="A824" s="1895"/>
      <c r="B824" s="1895"/>
      <c r="C824" s="1895"/>
      <c r="D824" s="1895"/>
      <c r="E824" s="1895"/>
      <c r="F824" s="1895"/>
      <c r="G824" s="1895"/>
      <c r="H824" s="1895"/>
      <c r="I824" s="1895"/>
      <c r="J824" s="1895"/>
      <c r="K824" s="1895"/>
      <c r="L824" s="1895"/>
      <c r="M824" s="1895"/>
      <c r="N824" s="1895"/>
      <c r="O824" s="1895"/>
      <c r="P824" s="1895"/>
      <c r="Q824" s="1895"/>
      <c r="R824" s="1895"/>
      <c r="S824" s="1895"/>
      <c r="T824" s="1895"/>
      <c r="U824" s="1895"/>
      <c r="V824" s="1895"/>
      <c r="W824" s="1895"/>
      <c r="X824" s="1895"/>
      <c r="Y824" s="1895"/>
      <c r="Z824" s="1895"/>
      <c r="AA824" s="1895"/>
      <c r="AB824" s="1895"/>
      <c r="AC824" s="1895"/>
      <c r="AD824" s="1895"/>
      <c r="AE824" s="1895"/>
      <c r="AF824" s="1895"/>
      <c r="AG824" s="1895"/>
      <c r="AH824" s="1895"/>
    </row>
    <row r="825" spans="1:34" ht="15.75" customHeight="1">
      <c r="A825" s="1895"/>
      <c r="B825" s="1895"/>
      <c r="C825" s="1895"/>
      <c r="D825" s="1895"/>
      <c r="E825" s="1895"/>
      <c r="F825" s="1895"/>
      <c r="G825" s="1895"/>
      <c r="H825" s="1895"/>
      <c r="I825" s="1895"/>
      <c r="J825" s="1895"/>
      <c r="K825" s="1895"/>
      <c r="L825" s="1895"/>
      <c r="M825" s="1895"/>
      <c r="N825" s="1895"/>
      <c r="O825" s="1895"/>
      <c r="P825" s="1895"/>
      <c r="Q825" s="1895"/>
      <c r="R825" s="1895"/>
      <c r="S825" s="1895"/>
      <c r="T825" s="1895"/>
      <c r="U825" s="1895"/>
      <c r="V825" s="1895"/>
      <c r="W825" s="1895"/>
      <c r="X825" s="1895"/>
      <c r="Y825" s="1895"/>
      <c r="Z825" s="1895"/>
      <c r="AA825" s="1895"/>
      <c r="AB825" s="1895"/>
      <c r="AC825" s="1895"/>
      <c r="AD825" s="1895"/>
      <c r="AE825" s="1895"/>
      <c r="AF825" s="1895"/>
      <c r="AG825" s="1895"/>
      <c r="AH825" s="1895"/>
    </row>
    <row r="826" spans="1:34" ht="15.75" customHeight="1">
      <c r="A826" s="1895"/>
      <c r="B826" s="1895"/>
      <c r="C826" s="1895"/>
      <c r="D826" s="1895"/>
      <c r="E826" s="1895"/>
      <c r="F826" s="1895"/>
      <c r="G826" s="1895"/>
      <c r="H826" s="1895"/>
      <c r="I826" s="1895"/>
      <c r="J826" s="1895"/>
      <c r="K826" s="1895"/>
      <c r="L826" s="1895"/>
      <c r="M826" s="1895"/>
      <c r="N826" s="1895"/>
      <c r="O826" s="1895"/>
      <c r="P826" s="1895"/>
      <c r="Q826" s="1895"/>
      <c r="R826" s="1895"/>
      <c r="S826" s="1895"/>
      <c r="T826" s="1895"/>
      <c r="U826" s="1895"/>
      <c r="V826" s="1895"/>
      <c r="W826" s="1895"/>
      <c r="X826" s="1895"/>
      <c r="Y826" s="1895"/>
      <c r="Z826" s="1895"/>
      <c r="AA826" s="1895"/>
      <c r="AB826" s="1895"/>
      <c r="AC826" s="1895"/>
      <c r="AD826" s="1895"/>
      <c r="AE826" s="1895"/>
      <c r="AF826" s="1895"/>
      <c r="AG826" s="1895"/>
      <c r="AH826" s="1895"/>
    </row>
    <row r="827" spans="1:34" ht="15.75" customHeight="1">
      <c r="A827" s="1895"/>
      <c r="B827" s="1895"/>
      <c r="C827" s="1895"/>
      <c r="D827" s="1895"/>
      <c r="E827" s="1895"/>
      <c r="F827" s="1895"/>
      <c r="G827" s="1895"/>
      <c r="H827" s="1895"/>
      <c r="I827" s="1895"/>
      <c r="J827" s="1895"/>
      <c r="K827" s="1895"/>
      <c r="L827" s="1895"/>
      <c r="M827" s="1895"/>
      <c r="N827" s="1895"/>
      <c r="O827" s="1895"/>
      <c r="P827" s="1895"/>
      <c r="Q827" s="1895"/>
      <c r="R827" s="1895"/>
      <c r="S827" s="1895"/>
      <c r="T827" s="1895"/>
      <c r="U827" s="1895"/>
      <c r="V827" s="1895"/>
      <c r="W827" s="1895"/>
      <c r="X827" s="1895"/>
      <c r="Y827" s="1895"/>
      <c r="Z827" s="1895"/>
      <c r="AA827" s="1895"/>
      <c r="AB827" s="1895"/>
      <c r="AC827" s="1895"/>
      <c r="AD827" s="1895"/>
      <c r="AE827" s="1895"/>
      <c r="AF827" s="1895"/>
      <c r="AG827" s="1895"/>
      <c r="AH827" s="1895"/>
    </row>
    <row r="828" spans="1:34" ht="15.75" customHeight="1">
      <c r="A828" s="1895"/>
      <c r="B828" s="1895"/>
      <c r="C828" s="1895"/>
      <c r="D828" s="1895"/>
      <c r="E828" s="1895"/>
      <c r="F828" s="1895"/>
      <c r="G828" s="1895"/>
      <c r="H828" s="1895"/>
      <c r="I828" s="1895"/>
      <c r="J828" s="1895"/>
      <c r="K828" s="1895"/>
      <c r="L828" s="1895"/>
      <c r="M828" s="1895"/>
      <c r="N828" s="1895"/>
      <c r="O828" s="1895"/>
      <c r="P828" s="1895"/>
      <c r="Q828" s="1895"/>
      <c r="R828" s="1895"/>
      <c r="S828" s="1895"/>
      <c r="T828" s="1895"/>
      <c r="U828" s="1895"/>
      <c r="V828" s="1895"/>
      <c r="W828" s="1895"/>
      <c r="X828" s="1895"/>
      <c r="Y828" s="1895"/>
      <c r="Z828" s="1895"/>
      <c r="AA828" s="1895"/>
      <c r="AB828" s="1895"/>
      <c r="AC828" s="1895"/>
      <c r="AD828" s="1895"/>
      <c r="AE828" s="1895"/>
      <c r="AF828" s="1895"/>
      <c r="AG828" s="1895"/>
      <c r="AH828" s="1895"/>
    </row>
    <row r="829" spans="1:34" ht="15.75" customHeight="1">
      <c r="A829" s="1895"/>
      <c r="B829" s="1895"/>
      <c r="C829" s="1895"/>
      <c r="D829" s="1895"/>
      <c r="E829" s="1895"/>
      <c r="F829" s="1895"/>
      <c r="G829" s="1895"/>
      <c r="H829" s="1895"/>
      <c r="I829" s="1895"/>
      <c r="J829" s="1895"/>
      <c r="K829" s="1895"/>
      <c r="L829" s="1895"/>
      <c r="M829" s="1895"/>
      <c r="N829" s="1895"/>
      <c r="O829" s="1895"/>
      <c r="P829" s="1895"/>
      <c r="Q829" s="1895"/>
      <c r="R829" s="1895"/>
      <c r="S829" s="1895"/>
      <c r="T829" s="1895"/>
      <c r="U829" s="1895"/>
      <c r="V829" s="1895"/>
      <c r="W829" s="1895"/>
      <c r="X829" s="1895"/>
      <c r="Y829" s="1895"/>
      <c r="Z829" s="1895"/>
      <c r="AA829" s="1895"/>
      <c r="AB829" s="1895"/>
      <c r="AC829" s="1895"/>
      <c r="AD829" s="1895"/>
      <c r="AE829" s="1895"/>
      <c r="AF829" s="1895"/>
      <c r="AG829" s="1895"/>
      <c r="AH829" s="1895"/>
    </row>
    <row r="830" spans="1:34" ht="15.75" customHeight="1">
      <c r="A830" s="1895"/>
      <c r="B830" s="1895"/>
      <c r="C830" s="1895"/>
      <c r="D830" s="1895"/>
      <c r="E830" s="1895"/>
      <c r="F830" s="1895"/>
      <c r="G830" s="1895"/>
      <c r="H830" s="1895"/>
      <c r="I830" s="1895"/>
      <c r="J830" s="1895"/>
      <c r="K830" s="1895"/>
      <c r="L830" s="1895"/>
      <c r="M830" s="1895"/>
      <c r="N830" s="1895"/>
      <c r="O830" s="1895"/>
      <c r="P830" s="1895"/>
      <c r="Q830" s="1895"/>
      <c r="R830" s="1895"/>
      <c r="S830" s="1895"/>
      <c r="T830" s="1895"/>
      <c r="U830" s="1895"/>
      <c r="V830" s="1895"/>
      <c r="W830" s="1895"/>
      <c r="X830" s="1895"/>
      <c r="Y830" s="1895"/>
      <c r="Z830" s="1895"/>
      <c r="AA830" s="1895"/>
      <c r="AB830" s="1895"/>
      <c r="AC830" s="1895"/>
      <c r="AD830" s="1895"/>
      <c r="AE830" s="1895"/>
      <c r="AF830" s="1895"/>
      <c r="AG830" s="1895"/>
      <c r="AH830" s="1895"/>
    </row>
    <row r="831" spans="1:34" ht="15.75" customHeight="1">
      <c r="A831" s="1895"/>
      <c r="B831" s="1895"/>
      <c r="C831" s="1895"/>
      <c r="D831" s="1895"/>
      <c r="E831" s="1895"/>
      <c r="F831" s="1895"/>
      <c r="G831" s="1895"/>
      <c r="H831" s="1895"/>
      <c r="I831" s="1895"/>
      <c r="J831" s="1895"/>
      <c r="K831" s="1895"/>
      <c r="L831" s="1895"/>
      <c r="M831" s="1895"/>
      <c r="N831" s="1895"/>
      <c r="O831" s="1895"/>
      <c r="P831" s="1895"/>
      <c r="Q831" s="1895"/>
      <c r="R831" s="1895"/>
      <c r="S831" s="1895"/>
      <c r="T831" s="1895"/>
      <c r="U831" s="1895"/>
      <c r="V831" s="1895"/>
      <c r="W831" s="1895"/>
      <c r="X831" s="1895"/>
      <c r="Y831" s="1895"/>
      <c r="Z831" s="1895"/>
      <c r="AA831" s="1895"/>
      <c r="AB831" s="1895"/>
      <c r="AC831" s="1895"/>
      <c r="AD831" s="1895"/>
      <c r="AE831" s="1895"/>
      <c r="AF831" s="1895"/>
      <c r="AG831" s="1895"/>
      <c r="AH831" s="1895"/>
    </row>
    <row r="832" spans="1:34" ht="15.75" customHeight="1">
      <c r="A832" s="1895"/>
      <c r="B832" s="1895"/>
      <c r="C832" s="1895"/>
      <c r="D832" s="1895"/>
      <c r="E832" s="1895"/>
      <c r="F832" s="1895"/>
      <c r="G832" s="1895"/>
      <c r="H832" s="1895"/>
      <c r="I832" s="1895"/>
      <c r="J832" s="1895"/>
      <c r="K832" s="1895"/>
      <c r="L832" s="1895"/>
      <c r="M832" s="1895"/>
      <c r="N832" s="1895"/>
      <c r="O832" s="1895"/>
      <c r="P832" s="1895"/>
      <c r="Q832" s="1895"/>
      <c r="R832" s="1895"/>
      <c r="S832" s="1895"/>
      <c r="T832" s="1895"/>
      <c r="U832" s="1895"/>
      <c r="V832" s="1895"/>
      <c r="W832" s="1895"/>
      <c r="X832" s="1895"/>
      <c r="Y832" s="1895"/>
      <c r="Z832" s="1895"/>
      <c r="AA832" s="1895"/>
      <c r="AB832" s="1895"/>
      <c r="AC832" s="1895"/>
      <c r="AD832" s="1895"/>
      <c r="AE832" s="1895"/>
      <c r="AF832" s="1895"/>
      <c r="AG832" s="1895"/>
      <c r="AH832" s="1895"/>
    </row>
    <row r="833" spans="1:34" ht="15.75" customHeight="1">
      <c r="A833" s="1895"/>
      <c r="B833" s="1895"/>
      <c r="C833" s="1895"/>
      <c r="D833" s="1895"/>
      <c r="E833" s="1895"/>
      <c r="F833" s="1895"/>
      <c r="G833" s="1895"/>
      <c r="H833" s="1895"/>
      <c r="I833" s="1895"/>
      <c r="J833" s="1895"/>
      <c r="K833" s="1895"/>
      <c r="L833" s="1895"/>
      <c r="M833" s="1895"/>
      <c r="N833" s="1895"/>
      <c r="O833" s="1895"/>
      <c r="P833" s="1895"/>
      <c r="Q833" s="1895"/>
      <c r="R833" s="1895"/>
      <c r="S833" s="1895"/>
      <c r="T833" s="1895"/>
      <c r="U833" s="1895"/>
      <c r="V833" s="1895"/>
      <c r="W833" s="1895"/>
      <c r="X833" s="1895"/>
      <c r="Y833" s="1895"/>
      <c r="Z833" s="1895"/>
      <c r="AA833" s="1895"/>
      <c r="AB833" s="1895"/>
      <c r="AC833" s="1895"/>
      <c r="AD833" s="1895"/>
      <c r="AE833" s="1895"/>
      <c r="AF833" s="1895"/>
      <c r="AG833" s="1895"/>
      <c r="AH833" s="1895"/>
    </row>
    <row r="834" spans="1:34" ht="15.75" customHeight="1">
      <c r="A834" s="1895"/>
      <c r="B834" s="1895"/>
      <c r="C834" s="1895"/>
      <c r="D834" s="1895"/>
      <c r="E834" s="1895"/>
      <c r="F834" s="1895"/>
      <c r="G834" s="1895"/>
      <c r="H834" s="1895"/>
      <c r="I834" s="1895"/>
      <c r="J834" s="1895"/>
      <c r="K834" s="1895"/>
      <c r="L834" s="1895"/>
      <c r="M834" s="1895"/>
      <c r="N834" s="1895"/>
      <c r="O834" s="1895"/>
      <c r="P834" s="1895"/>
      <c r="Q834" s="1895"/>
      <c r="R834" s="1895"/>
      <c r="S834" s="1895"/>
      <c r="T834" s="1895"/>
      <c r="U834" s="1895"/>
      <c r="V834" s="1895"/>
      <c r="W834" s="1895"/>
      <c r="X834" s="1895"/>
      <c r="Y834" s="1895"/>
      <c r="Z834" s="1895"/>
      <c r="AA834" s="1895"/>
      <c r="AB834" s="1895"/>
      <c r="AC834" s="1895"/>
      <c r="AD834" s="1895"/>
      <c r="AE834" s="1895"/>
      <c r="AF834" s="1895"/>
      <c r="AG834" s="1895"/>
      <c r="AH834" s="1895"/>
    </row>
    <row r="835" spans="1:34" ht="15.75" customHeight="1">
      <c r="A835" s="1895"/>
      <c r="B835" s="1895"/>
      <c r="C835" s="1895"/>
      <c r="D835" s="1895"/>
      <c r="E835" s="1895"/>
      <c r="F835" s="1895"/>
      <c r="G835" s="1895"/>
      <c r="H835" s="1895"/>
      <c r="I835" s="1895"/>
      <c r="J835" s="1895"/>
      <c r="K835" s="1895"/>
      <c r="L835" s="1895"/>
      <c r="M835" s="1895"/>
      <c r="N835" s="1895"/>
      <c r="O835" s="1895"/>
      <c r="P835" s="1895"/>
      <c r="Q835" s="1895"/>
      <c r="R835" s="1895"/>
      <c r="S835" s="1895"/>
      <c r="T835" s="1895"/>
      <c r="U835" s="1895"/>
      <c r="V835" s="1895"/>
      <c r="W835" s="1895"/>
      <c r="X835" s="1895"/>
      <c r="Y835" s="1895"/>
      <c r="Z835" s="1895"/>
      <c r="AA835" s="1895"/>
      <c r="AB835" s="1895"/>
      <c r="AC835" s="1895"/>
      <c r="AD835" s="1895"/>
      <c r="AE835" s="1895"/>
      <c r="AF835" s="1895"/>
      <c r="AG835" s="1895"/>
      <c r="AH835" s="1895"/>
    </row>
    <row r="836" spans="1:34" ht="15.75" customHeight="1">
      <c r="A836" s="1895"/>
      <c r="B836" s="1895"/>
      <c r="C836" s="1895"/>
      <c r="D836" s="1895"/>
      <c r="E836" s="1895"/>
      <c r="F836" s="1895"/>
      <c r="G836" s="1895"/>
      <c r="H836" s="1895"/>
      <c r="I836" s="1895"/>
      <c r="J836" s="1895"/>
      <c r="K836" s="1895"/>
      <c r="L836" s="1895"/>
      <c r="M836" s="1895"/>
      <c r="N836" s="1895"/>
      <c r="O836" s="1895"/>
      <c r="P836" s="1895"/>
      <c r="Q836" s="1895"/>
      <c r="R836" s="1895"/>
      <c r="S836" s="1895"/>
      <c r="T836" s="1895"/>
      <c r="U836" s="1895"/>
      <c r="V836" s="1895"/>
      <c r="W836" s="1895"/>
      <c r="X836" s="1895"/>
      <c r="Y836" s="1895"/>
      <c r="Z836" s="1895"/>
      <c r="AA836" s="1895"/>
      <c r="AB836" s="1895"/>
      <c r="AC836" s="1895"/>
      <c r="AD836" s="1895"/>
      <c r="AE836" s="1895"/>
      <c r="AF836" s="1895"/>
      <c r="AG836" s="1895"/>
      <c r="AH836" s="1895"/>
    </row>
    <row r="837" spans="1:34" ht="15.75" customHeight="1">
      <c r="A837" s="1895"/>
      <c r="B837" s="1895"/>
      <c r="C837" s="1895"/>
      <c r="D837" s="1895"/>
      <c r="E837" s="1895"/>
      <c r="F837" s="1895"/>
      <c r="G837" s="1895"/>
      <c r="H837" s="1895"/>
      <c r="I837" s="1895"/>
      <c r="J837" s="1895"/>
      <c r="K837" s="1895"/>
      <c r="L837" s="1895"/>
      <c r="M837" s="1895"/>
      <c r="N837" s="1895"/>
      <c r="O837" s="1895"/>
      <c r="P837" s="1895"/>
      <c r="Q837" s="1895"/>
      <c r="R837" s="1895"/>
      <c r="S837" s="1895"/>
      <c r="T837" s="1895"/>
      <c r="U837" s="1895"/>
      <c r="V837" s="1895"/>
      <c r="W837" s="1895"/>
      <c r="X837" s="1895"/>
      <c r="Y837" s="1895"/>
      <c r="Z837" s="1895"/>
      <c r="AA837" s="1895"/>
      <c r="AB837" s="1895"/>
      <c r="AC837" s="1895"/>
      <c r="AD837" s="1895"/>
      <c r="AE837" s="1895"/>
      <c r="AF837" s="1895"/>
      <c r="AG837" s="1895"/>
      <c r="AH837" s="1895"/>
    </row>
    <row r="838" spans="1:34" ht="15.75" customHeight="1">
      <c r="A838" s="1895"/>
      <c r="B838" s="1895"/>
      <c r="C838" s="1895"/>
      <c r="D838" s="1895"/>
      <c r="E838" s="1895"/>
      <c r="F838" s="1895"/>
      <c r="G838" s="1895"/>
      <c r="H838" s="1895"/>
      <c r="I838" s="1895"/>
      <c r="J838" s="1895"/>
      <c r="K838" s="1895"/>
      <c r="L838" s="1895"/>
      <c r="M838" s="1895"/>
      <c r="N838" s="1895"/>
      <c r="O838" s="1895"/>
      <c r="P838" s="1895"/>
      <c r="Q838" s="1895"/>
      <c r="R838" s="1895"/>
      <c r="S838" s="1895"/>
      <c r="T838" s="1895"/>
      <c r="U838" s="1895"/>
      <c r="V838" s="1895"/>
      <c r="W838" s="1895"/>
      <c r="X838" s="1895"/>
      <c r="Y838" s="1895"/>
      <c r="Z838" s="1895"/>
      <c r="AA838" s="1895"/>
      <c r="AB838" s="1895"/>
      <c r="AC838" s="1895"/>
      <c r="AD838" s="1895"/>
      <c r="AE838" s="1895"/>
      <c r="AF838" s="1895"/>
      <c r="AG838" s="1895"/>
      <c r="AH838" s="1895"/>
    </row>
    <row r="839" spans="1:34" ht="15.75" customHeight="1">
      <c r="A839" s="1895"/>
      <c r="B839" s="1895"/>
      <c r="C839" s="1895"/>
      <c r="D839" s="1895"/>
      <c r="E839" s="1895"/>
      <c r="F839" s="1895"/>
      <c r="G839" s="1895"/>
      <c r="H839" s="1895"/>
      <c r="I839" s="1895"/>
      <c r="J839" s="1895"/>
      <c r="K839" s="1895"/>
      <c r="L839" s="1895"/>
      <c r="M839" s="1895"/>
      <c r="N839" s="1895"/>
      <c r="O839" s="1895"/>
      <c r="P839" s="1895"/>
      <c r="Q839" s="1895"/>
      <c r="R839" s="1895"/>
      <c r="S839" s="1895"/>
      <c r="T839" s="1895"/>
      <c r="U839" s="1895"/>
      <c r="V839" s="1895"/>
      <c r="W839" s="1895"/>
      <c r="X839" s="1895"/>
      <c r="Y839" s="1895"/>
      <c r="Z839" s="1895"/>
      <c r="AA839" s="1895"/>
      <c r="AB839" s="1895"/>
      <c r="AC839" s="1895"/>
      <c r="AD839" s="1895"/>
      <c r="AE839" s="1895"/>
      <c r="AF839" s="1895"/>
      <c r="AG839" s="1895"/>
      <c r="AH839" s="1895"/>
    </row>
    <row r="840" spans="1:34" ht="15.75" customHeight="1">
      <c r="A840" s="1895"/>
      <c r="B840" s="1895"/>
      <c r="C840" s="1895"/>
      <c r="D840" s="1895"/>
      <c r="E840" s="1895"/>
      <c r="F840" s="1895"/>
      <c r="G840" s="1895"/>
      <c r="H840" s="1895"/>
      <c r="I840" s="1895"/>
      <c r="J840" s="1895"/>
      <c r="K840" s="1895"/>
      <c r="L840" s="1895"/>
      <c r="M840" s="1895"/>
      <c r="N840" s="1895"/>
      <c r="O840" s="1895"/>
      <c r="P840" s="1895"/>
      <c r="Q840" s="1895"/>
      <c r="R840" s="1895"/>
      <c r="S840" s="1895"/>
      <c r="T840" s="1895"/>
      <c r="U840" s="1895"/>
      <c r="V840" s="1895"/>
      <c r="W840" s="1895"/>
      <c r="X840" s="1895"/>
      <c r="Y840" s="1895"/>
      <c r="Z840" s="1895"/>
      <c r="AA840" s="1895"/>
      <c r="AB840" s="1895"/>
      <c r="AC840" s="1895"/>
      <c r="AD840" s="1895"/>
      <c r="AE840" s="1895"/>
      <c r="AF840" s="1895"/>
      <c r="AG840" s="1895"/>
      <c r="AH840" s="1895"/>
    </row>
    <row r="841" spans="1:34" ht="15.75" customHeight="1">
      <c r="A841" s="1895"/>
      <c r="B841" s="1895"/>
      <c r="C841" s="1895"/>
      <c r="D841" s="1895"/>
      <c r="E841" s="1895"/>
      <c r="F841" s="1895"/>
      <c r="G841" s="1895"/>
      <c r="H841" s="1895"/>
      <c r="I841" s="1895"/>
      <c r="J841" s="1895"/>
      <c r="K841" s="1895"/>
      <c r="L841" s="1895"/>
      <c r="M841" s="1895"/>
      <c r="N841" s="1895"/>
      <c r="O841" s="1895"/>
      <c r="P841" s="1895"/>
      <c r="Q841" s="1895"/>
      <c r="R841" s="1895"/>
      <c r="S841" s="1895"/>
      <c r="T841" s="1895"/>
      <c r="U841" s="1895"/>
      <c r="V841" s="1895"/>
      <c r="W841" s="1895"/>
      <c r="X841" s="1895"/>
      <c r="Y841" s="1895"/>
      <c r="Z841" s="1895"/>
      <c r="AA841" s="1895"/>
      <c r="AB841" s="1895"/>
      <c r="AC841" s="1895"/>
      <c r="AD841" s="1895"/>
      <c r="AE841" s="1895"/>
      <c r="AF841" s="1895"/>
      <c r="AG841" s="1895"/>
      <c r="AH841" s="1895"/>
    </row>
    <row r="842" spans="1:34" ht="15.75" customHeight="1">
      <c r="A842" s="1895"/>
      <c r="B842" s="1895"/>
      <c r="C842" s="1895"/>
      <c r="D842" s="1895"/>
      <c r="E842" s="1895"/>
      <c r="F842" s="1895"/>
      <c r="G842" s="1895"/>
      <c r="H842" s="1895"/>
      <c r="I842" s="1895"/>
      <c r="J842" s="1895"/>
      <c r="K842" s="1895"/>
      <c r="L842" s="1895"/>
      <c r="M842" s="1895"/>
      <c r="N842" s="1895"/>
      <c r="O842" s="1895"/>
      <c r="P842" s="1895"/>
      <c r="Q842" s="1895"/>
      <c r="R842" s="1895"/>
      <c r="S842" s="1895"/>
      <c r="T842" s="1895"/>
      <c r="U842" s="1895"/>
      <c r="V842" s="1895"/>
      <c r="W842" s="1895"/>
      <c r="X842" s="1895"/>
      <c r="Y842" s="1895"/>
      <c r="Z842" s="1895"/>
      <c r="AA842" s="1895"/>
      <c r="AB842" s="1895"/>
      <c r="AC842" s="1895"/>
      <c r="AD842" s="1895"/>
      <c r="AE842" s="1895"/>
      <c r="AF842" s="1895"/>
      <c r="AG842" s="1895"/>
      <c r="AH842" s="1895"/>
    </row>
    <row r="843" spans="1:34" ht="15.75" customHeight="1">
      <c r="A843" s="1895"/>
      <c r="B843" s="1895"/>
      <c r="C843" s="1895"/>
      <c r="D843" s="1895"/>
      <c r="E843" s="1895"/>
      <c r="F843" s="1895"/>
      <c r="G843" s="1895"/>
      <c r="H843" s="1895"/>
      <c r="I843" s="1895"/>
      <c r="J843" s="1895"/>
      <c r="K843" s="1895"/>
      <c r="L843" s="1895"/>
      <c r="M843" s="1895"/>
      <c r="N843" s="1895"/>
      <c r="O843" s="1895"/>
      <c r="P843" s="1895"/>
      <c r="Q843" s="1895"/>
      <c r="R843" s="1895"/>
      <c r="S843" s="1895"/>
      <c r="T843" s="1895"/>
      <c r="U843" s="1895"/>
      <c r="V843" s="1895"/>
      <c r="W843" s="1895"/>
      <c r="X843" s="1895"/>
      <c r="Y843" s="1895"/>
      <c r="Z843" s="1895"/>
      <c r="AA843" s="1895"/>
      <c r="AB843" s="1895"/>
      <c r="AC843" s="1895"/>
      <c r="AD843" s="1895"/>
      <c r="AE843" s="1895"/>
      <c r="AF843" s="1895"/>
      <c r="AG843" s="1895"/>
      <c r="AH843" s="1895"/>
    </row>
    <row r="844" spans="1:34" ht="15.75" customHeight="1">
      <c r="A844" s="1895"/>
      <c r="B844" s="1895"/>
      <c r="C844" s="1895"/>
      <c r="D844" s="1895"/>
      <c r="E844" s="1895"/>
      <c r="F844" s="1895"/>
      <c r="G844" s="1895"/>
      <c r="H844" s="1895"/>
      <c r="I844" s="1895"/>
      <c r="J844" s="1895"/>
      <c r="K844" s="1895"/>
      <c r="L844" s="1895"/>
      <c r="M844" s="1895"/>
      <c r="N844" s="1895"/>
      <c r="O844" s="1895"/>
      <c r="P844" s="1895"/>
      <c r="Q844" s="1895"/>
      <c r="R844" s="1895"/>
      <c r="S844" s="1895"/>
      <c r="T844" s="1895"/>
      <c r="U844" s="1895"/>
      <c r="V844" s="1895"/>
      <c r="W844" s="1895"/>
      <c r="X844" s="1895"/>
      <c r="Y844" s="1895"/>
      <c r="Z844" s="1895"/>
      <c r="AA844" s="1895"/>
      <c r="AB844" s="1895"/>
      <c r="AC844" s="1895"/>
      <c r="AD844" s="1895"/>
      <c r="AE844" s="1895"/>
      <c r="AF844" s="1895"/>
      <c r="AG844" s="1895"/>
      <c r="AH844" s="1895"/>
    </row>
    <row r="845" spans="1:34" ht="15.75" customHeight="1">
      <c r="A845" s="1895"/>
      <c r="B845" s="1895"/>
      <c r="C845" s="1895"/>
      <c r="D845" s="1895"/>
      <c r="E845" s="1895"/>
      <c r="F845" s="1895"/>
      <c r="G845" s="1895"/>
      <c r="H845" s="1895"/>
      <c r="I845" s="1895"/>
      <c r="J845" s="1895"/>
      <c r="K845" s="1895"/>
      <c r="L845" s="1895"/>
      <c r="M845" s="1895"/>
      <c r="N845" s="1895"/>
      <c r="O845" s="1895"/>
      <c r="P845" s="1895"/>
      <c r="Q845" s="1895"/>
      <c r="R845" s="1895"/>
      <c r="S845" s="1895"/>
      <c r="T845" s="1895"/>
      <c r="U845" s="1895"/>
      <c r="V845" s="1895"/>
      <c r="W845" s="1895"/>
      <c r="X845" s="1895"/>
      <c r="Y845" s="1895"/>
      <c r="Z845" s="1895"/>
      <c r="AA845" s="1895"/>
      <c r="AB845" s="1895"/>
      <c r="AC845" s="1895"/>
      <c r="AD845" s="1895"/>
      <c r="AE845" s="1895"/>
      <c r="AF845" s="1895"/>
      <c r="AG845" s="1895"/>
      <c r="AH845" s="1895"/>
    </row>
    <row r="846" spans="1:34" ht="15.75" customHeight="1">
      <c r="A846" s="1895"/>
      <c r="B846" s="1895"/>
      <c r="C846" s="1895"/>
      <c r="D846" s="1895"/>
      <c r="E846" s="1895"/>
      <c r="F846" s="1895"/>
      <c r="G846" s="1895"/>
      <c r="H846" s="1895"/>
      <c r="I846" s="1895"/>
      <c r="J846" s="1895"/>
      <c r="K846" s="1895"/>
      <c r="L846" s="1895"/>
      <c r="M846" s="1895"/>
      <c r="N846" s="1895"/>
      <c r="O846" s="1895"/>
      <c r="P846" s="1895"/>
      <c r="Q846" s="1895"/>
      <c r="R846" s="1895"/>
      <c r="S846" s="1895"/>
      <c r="T846" s="1895"/>
      <c r="U846" s="1895"/>
      <c r="V846" s="1895"/>
      <c r="W846" s="1895"/>
      <c r="X846" s="1895"/>
      <c r="Y846" s="1895"/>
      <c r="Z846" s="1895"/>
      <c r="AA846" s="1895"/>
      <c r="AB846" s="1895"/>
      <c r="AC846" s="1895"/>
      <c r="AD846" s="1895"/>
      <c r="AE846" s="1895"/>
      <c r="AF846" s="1895"/>
      <c r="AG846" s="1895"/>
      <c r="AH846" s="1895"/>
    </row>
    <row r="847" spans="1:34" ht="15.75" customHeight="1">
      <c r="A847" s="1895"/>
      <c r="B847" s="1895"/>
      <c r="C847" s="1895"/>
      <c r="D847" s="1895"/>
      <c r="E847" s="1895"/>
      <c r="F847" s="1895"/>
      <c r="G847" s="1895"/>
      <c r="H847" s="1895"/>
      <c r="I847" s="1895"/>
      <c r="J847" s="1895"/>
      <c r="K847" s="1895"/>
      <c r="L847" s="1895"/>
      <c r="M847" s="1895"/>
      <c r="N847" s="1895"/>
      <c r="O847" s="1895"/>
      <c r="P847" s="1895"/>
      <c r="Q847" s="1895"/>
      <c r="R847" s="1895"/>
      <c r="S847" s="1895"/>
      <c r="T847" s="1895"/>
      <c r="U847" s="1895"/>
      <c r="V847" s="1895"/>
      <c r="W847" s="1895"/>
      <c r="X847" s="1895"/>
      <c r="Y847" s="1895"/>
      <c r="Z847" s="1895"/>
      <c r="AA847" s="1895"/>
      <c r="AB847" s="1895"/>
      <c r="AC847" s="1895"/>
      <c r="AD847" s="1895"/>
      <c r="AE847" s="1895"/>
      <c r="AF847" s="1895"/>
      <c r="AG847" s="1895"/>
      <c r="AH847" s="1895"/>
    </row>
    <row r="848" spans="1:34" ht="15.75" customHeight="1">
      <c r="A848" s="1895"/>
      <c r="B848" s="1895"/>
      <c r="C848" s="1895"/>
      <c r="D848" s="1895"/>
      <c r="E848" s="1895"/>
      <c r="F848" s="1895"/>
      <c r="G848" s="1895"/>
      <c r="H848" s="1895"/>
      <c r="I848" s="1895"/>
      <c r="J848" s="1895"/>
      <c r="K848" s="1895"/>
      <c r="L848" s="1895"/>
      <c r="M848" s="1895"/>
      <c r="N848" s="1895"/>
      <c r="O848" s="1895"/>
      <c r="P848" s="1895"/>
      <c r="Q848" s="1895"/>
      <c r="R848" s="1895"/>
      <c r="S848" s="1895"/>
      <c r="T848" s="1895"/>
      <c r="U848" s="1895"/>
      <c r="V848" s="1895"/>
      <c r="W848" s="1895"/>
      <c r="X848" s="1895"/>
      <c r="Y848" s="1895"/>
      <c r="Z848" s="1895"/>
      <c r="AA848" s="1895"/>
      <c r="AB848" s="1895"/>
      <c r="AC848" s="1895"/>
      <c r="AD848" s="1895"/>
      <c r="AE848" s="1895"/>
      <c r="AF848" s="1895"/>
      <c r="AG848" s="1895"/>
      <c r="AH848" s="1895"/>
    </row>
    <row r="849" spans="1:34" ht="15.75" customHeight="1">
      <c r="A849" s="1895"/>
      <c r="B849" s="1895"/>
      <c r="C849" s="1895"/>
      <c r="D849" s="1895"/>
      <c r="E849" s="1895"/>
      <c r="F849" s="1895"/>
      <c r="G849" s="1895"/>
      <c r="H849" s="1895"/>
      <c r="I849" s="1895"/>
      <c r="J849" s="1895"/>
      <c r="K849" s="1895"/>
      <c r="L849" s="1895"/>
      <c r="M849" s="1895"/>
      <c r="N849" s="1895"/>
      <c r="O849" s="1895"/>
      <c r="P849" s="1895"/>
      <c r="Q849" s="1895"/>
      <c r="R849" s="1895"/>
      <c r="S849" s="1895"/>
      <c r="T849" s="1895"/>
      <c r="U849" s="1895"/>
      <c r="V849" s="1895"/>
      <c r="W849" s="1895"/>
      <c r="X849" s="1895"/>
      <c r="Y849" s="1895"/>
      <c r="Z849" s="1895"/>
      <c r="AA849" s="1895"/>
      <c r="AB849" s="1895"/>
      <c r="AC849" s="1895"/>
      <c r="AD849" s="1895"/>
      <c r="AE849" s="1895"/>
      <c r="AF849" s="1895"/>
      <c r="AG849" s="1895"/>
      <c r="AH849" s="1895"/>
    </row>
    <row r="850" spans="1:34" ht="15.75" customHeight="1">
      <c r="A850" s="1895"/>
      <c r="B850" s="1895"/>
      <c r="C850" s="1895"/>
      <c r="D850" s="1895"/>
      <c r="E850" s="1895"/>
      <c r="F850" s="1895"/>
      <c r="G850" s="1895"/>
      <c r="H850" s="1895"/>
      <c r="I850" s="1895"/>
      <c r="J850" s="1895"/>
      <c r="K850" s="1895"/>
      <c r="L850" s="1895"/>
      <c r="M850" s="1895"/>
      <c r="N850" s="1895"/>
      <c r="O850" s="1895"/>
      <c r="P850" s="1895"/>
      <c r="Q850" s="1895"/>
      <c r="R850" s="1895"/>
      <c r="S850" s="1895"/>
      <c r="T850" s="1895"/>
      <c r="U850" s="1895"/>
      <c r="V850" s="1895"/>
      <c r="W850" s="1895"/>
      <c r="X850" s="1895"/>
      <c r="Y850" s="1895"/>
      <c r="Z850" s="1895"/>
      <c r="AA850" s="1895"/>
      <c r="AB850" s="1895"/>
      <c r="AC850" s="1895"/>
      <c r="AD850" s="1895"/>
      <c r="AE850" s="1895"/>
      <c r="AF850" s="1895"/>
      <c r="AG850" s="1895"/>
      <c r="AH850" s="1895"/>
    </row>
    <row r="851" spans="1:34" ht="15.75" customHeight="1">
      <c r="A851" s="1895"/>
      <c r="B851" s="1895"/>
      <c r="C851" s="1895"/>
      <c r="D851" s="1895"/>
      <c r="E851" s="1895"/>
      <c r="F851" s="1895"/>
      <c r="G851" s="1895"/>
      <c r="H851" s="1895"/>
      <c r="I851" s="1895"/>
      <c r="J851" s="1895"/>
      <c r="K851" s="1895"/>
      <c r="L851" s="1895"/>
      <c r="M851" s="1895"/>
      <c r="N851" s="1895"/>
      <c r="O851" s="1895"/>
      <c r="P851" s="1895"/>
      <c r="Q851" s="1895"/>
      <c r="R851" s="1895"/>
      <c r="S851" s="1895"/>
      <c r="T851" s="1895"/>
      <c r="U851" s="1895"/>
      <c r="V851" s="1895"/>
      <c r="W851" s="1895"/>
      <c r="X851" s="1895"/>
      <c r="Y851" s="1895"/>
      <c r="Z851" s="1895"/>
      <c r="AA851" s="1895"/>
      <c r="AB851" s="1895"/>
      <c r="AC851" s="1895"/>
      <c r="AD851" s="1895"/>
      <c r="AE851" s="1895"/>
      <c r="AF851" s="1895"/>
      <c r="AG851" s="1895"/>
      <c r="AH851" s="1895"/>
    </row>
    <row r="852" spans="1:34" ht="15.75" customHeight="1">
      <c r="A852" s="1895"/>
      <c r="B852" s="1895"/>
      <c r="C852" s="1895"/>
      <c r="D852" s="1895"/>
      <c r="E852" s="1895"/>
      <c r="F852" s="1895"/>
      <c r="G852" s="1895"/>
      <c r="H852" s="1895"/>
      <c r="I852" s="1895"/>
      <c r="J852" s="1895"/>
      <c r="K852" s="1895"/>
      <c r="L852" s="1895"/>
      <c r="M852" s="1895"/>
      <c r="N852" s="1895"/>
      <c r="O852" s="1895"/>
      <c r="P852" s="1895"/>
      <c r="Q852" s="1895"/>
      <c r="R852" s="1895"/>
      <c r="S852" s="1895"/>
      <c r="T852" s="1895"/>
      <c r="U852" s="1895"/>
      <c r="V852" s="1895"/>
      <c r="W852" s="1895"/>
      <c r="X852" s="1895"/>
      <c r="Y852" s="1895"/>
      <c r="Z852" s="1895"/>
      <c r="AA852" s="1895"/>
      <c r="AB852" s="1895"/>
      <c r="AC852" s="1895"/>
      <c r="AD852" s="1895"/>
      <c r="AE852" s="1895"/>
      <c r="AF852" s="1895"/>
      <c r="AG852" s="1895"/>
      <c r="AH852" s="1895"/>
    </row>
    <row r="853" spans="1:34" ht="15.75" customHeight="1">
      <c r="A853" s="1895"/>
      <c r="B853" s="1895"/>
      <c r="C853" s="1895"/>
      <c r="D853" s="1895"/>
      <c r="E853" s="1895"/>
      <c r="F853" s="1895"/>
      <c r="G853" s="1895"/>
      <c r="H853" s="1895"/>
      <c r="I853" s="1895"/>
      <c r="J853" s="1895"/>
      <c r="K853" s="1895"/>
      <c r="L853" s="1895"/>
      <c r="M853" s="1895"/>
      <c r="N853" s="1895"/>
      <c r="O853" s="1895"/>
      <c r="P853" s="1895"/>
      <c r="Q853" s="1895"/>
      <c r="R853" s="1895"/>
      <c r="S853" s="1895"/>
      <c r="T853" s="1895"/>
      <c r="U853" s="1895"/>
      <c r="V853" s="1895"/>
      <c r="W853" s="1895"/>
      <c r="X853" s="1895"/>
      <c r="Y853" s="1895"/>
      <c r="Z853" s="1895"/>
      <c r="AA853" s="1895"/>
      <c r="AB853" s="1895"/>
      <c r="AC853" s="1895"/>
      <c r="AD853" s="1895"/>
      <c r="AE853" s="1895"/>
      <c r="AF853" s="1895"/>
      <c r="AG853" s="1895"/>
      <c r="AH853" s="1895"/>
    </row>
    <row r="854" spans="1:34" ht="15.75" customHeight="1">
      <c r="A854" s="1895"/>
      <c r="B854" s="1895"/>
      <c r="C854" s="1895"/>
      <c r="D854" s="1895"/>
      <c r="E854" s="1895"/>
      <c r="F854" s="1895"/>
      <c r="G854" s="1895"/>
      <c r="H854" s="1895"/>
      <c r="I854" s="1895"/>
      <c r="J854" s="1895"/>
      <c r="K854" s="1895"/>
      <c r="L854" s="1895"/>
      <c r="M854" s="1895"/>
      <c r="N854" s="1895"/>
      <c r="O854" s="1895"/>
      <c r="P854" s="1895"/>
      <c r="Q854" s="1895"/>
      <c r="R854" s="1895"/>
      <c r="S854" s="1895"/>
      <c r="T854" s="1895"/>
      <c r="U854" s="1895"/>
      <c r="V854" s="1895"/>
      <c r="W854" s="1895"/>
      <c r="X854" s="1895"/>
      <c r="Y854" s="1895"/>
      <c r="Z854" s="1895"/>
      <c r="AA854" s="1895"/>
      <c r="AB854" s="1895"/>
      <c r="AC854" s="1895"/>
      <c r="AD854" s="1895"/>
      <c r="AE854" s="1895"/>
      <c r="AF854" s="1895"/>
      <c r="AG854" s="1895"/>
      <c r="AH854" s="1895"/>
    </row>
    <row r="855" spans="1:34" ht="15.75" customHeight="1">
      <c r="A855" s="1895"/>
      <c r="B855" s="1895"/>
      <c r="C855" s="1895"/>
      <c r="D855" s="1895"/>
      <c r="E855" s="1895"/>
      <c r="F855" s="1895"/>
      <c r="G855" s="1895"/>
      <c r="H855" s="1895"/>
      <c r="I855" s="1895"/>
      <c r="J855" s="1895"/>
      <c r="K855" s="1895"/>
      <c r="L855" s="1895"/>
      <c r="M855" s="1895"/>
      <c r="N855" s="1895"/>
      <c r="O855" s="1895"/>
      <c r="P855" s="1895"/>
      <c r="Q855" s="1895"/>
      <c r="R855" s="1895"/>
      <c r="S855" s="1895"/>
      <c r="T855" s="1895"/>
      <c r="U855" s="1895"/>
      <c r="V855" s="1895"/>
      <c r="W855" s="1895"/>
      <c r="X855" s="1895"/>
      <c r="Y855" s="1895"/>
      <c r="Z855" s="1895"/>
      <c r="AA855" s="1895"/>
      <c r="AB855" s="1895"/>
      <c r="AC855" s="1895"/>
      <c r="AD855" s="1895"/>
      <c r="AE855" s="1895"/>
      <c r="AF855" s="1895"/>
      <c r="AG855" s="1895"/>
      <c r="AH855" s="1895"/>
    </row>
    <row r="856" spans="1:34" ht="15.75" customHeight="1">
      <c r="A856" s="1895"/>
      <c r="B856" s="1895"/>
      <c r="C856" s="1895"/>
      <c r="D856" s="1895"/>
      <c r="E856" s="1895"/>
      <c r="F856" s="1895"/>
      <c r="G856" s="1895"/>
      <c r="H856" s="1895"/>
      <c r="I856" s="1895"/>
      <c r="J856" s="1895"/>
      <c r="K856" s="1895"/>
      <c r="L856" s="1895"/>
      <c r="M856" s="1895"/>
      <c r="N856" s="1895"/>
      <c r="O856" s="1895"/>
      <c r="P856" s="1895"/>
      <c r="Q856" s="1895"/>
      <c r="R856" s="1895"/>
      <c r="S856" s="1895"/>
      <c r="T856" s="1895"/>
      <c r="U856" s="1895"/>
      <c r="V856" s="1895"/>
      <c r="W856" s="1895"/>
      <c r="X856" s="1895"/>
      <c r="Y856" s="1895"/>
      <c r="Z856" s="1895"/>
      <c r="AA856" s="1895"/>
      <c r="AB856" s="1895"/>
      <c r="AC856" s="1895"/>
      <c r="AD856" s="1895"/>
      <c r="AE856" s="1895"/>
      <c r="AF856" s="1895"/>
      <c r="AG856" s="1895"/>
      <c r="AH856" s="1895"/>
    </row>
    <row r="857" spans="1:34" ht="15.75" customHeight="1">
      <c r="A857" s="1895"/>
      <c r="B857" s="1895"/>
      <c r="C857" s="1895"/>
      <c r="D857" s="1895"/>
      <c r="E857" s="1895"/>
      <c r="F857" s="1895"/>
      <c r="G857" s="1895"/>
      <c r="H857" s="1895"/>
      <c r="I857" s="1895"/>
      <c r="J857" s="1895"/>
      <c r="K857" s="1895"/>
      <c r="L857" s="1895"/>
      <c r="M857" s="1895"/>
      <c r="N857" s="1895"/>
      <c r="O857" s="1895"/>
      <c r="P857" s="1895"/>
      <c r="Q857" s="1895"/>
      <c r="R857" s="1895"/>
      <c r="S857" s="1895"/>
      <c r="T857" s="1895"/>
      <c r="U857" s="1895"/>
      <c r="V857" s="1895"/>
      <c r="W857" s="1895"/>
      <c r="X857" s="1895"/>
      <c r="Y857" s="1895"/>
      <c r="Z857" s="1895"/>
      <c r="AA857" s="1895"/>
      <c r="AB857" s="1895"/>
      <c r="AC857" s="1895"/>
      <c r="AD857" s="1895"/>
      <c r="AE857" s="1895"/>
      <c r="AF857" s="1895"/>
      <c r="AG857" s="1895"/>
      <c r="AH857" s="1895"/>
    </row>
    <row r="858" spans="1:34" ht="15.75" customHeight="1">
      <c r="A858" s="1895"/>
      <c r="B858" s="1895"/>
      <c r="C858" s="1895"/>
      <c r="D858" s="1895"/>
      <c r="E858" s="1895"/>
      <c r="F858" s="1895"/>
      <c r="G858" s="1895"/>
      <c r="H858" s="1895"/>
      <c r="I858" s="1895"/>
      <c r="J858" s="1895"/>
      <c r="K858" s="1895"/>
      <c r="L858" s="1895"/>
      <c r="M858" s="1895"/>
      <c r="N858" s="1895"/>
      <c r="O858" s="1895"/>
      <c r="P858" s="1895"/>
      <c r="Q858" s="1895"/>
      <c r="R858" s="1895"/>
      <c r="S858" s="1895"/>
      <c r="T858" s="1895"/>
      <c r="U858" s="1895"/>
      <c r="V858" s="1895"/>
      <c r="W858" s="1895"/>
      <c r="X858" s="1895"/>
      <c r="Y858" s="1895"/>
      <c r="Z858" s="1895"/>
      <c r="AA858" s="1895"/>
      <c r="AB858" s="1895"/>
      <c r="AC858" s="1895"/>
      <c r="AD858" s="1895"/>
      <c r="AE858" s="1895"/>
      <c r="AF858" s="1895"/>
      <c r="AG858" s="1895"/>
      <c r="AH858" s="1895"/>
    </row>
    <row r="859" spans="1:34" ht="15.75" customHeight="1">
      <c r="A859" s="1895"/>
      <c r="B859" s="1895"/>
      <c r="C859" s="1895"/>
      <c r="D859" s="1895"/>
      <c r="E859" s="1895"/>
      <c r="F859" s="1895"/>
      <c r="G859" s="1895"/>
      <c r="H859" s="1895"/>
      <c r="I859" s="1895"/>
      <c r="J859" s="1895"/>
      <c r="K859" s="1895"/>
      <c r="L859" s="1895"/>
      <c r="M859" s="1895"/>
      <c r="N859" s="1895"/>
      <c r="O859" s="1895"/>
      <c r="P859" s="1895"/>
      <c r="Q859" s="1895"/>
      <c r="R859" s="1895"/>
      <c r="S859" s="1895"/>
      <c r="T859" s="1895"/>
      <c r="U859" s="1895"/>
      <c r="V859" s="1895"/>
      <c r="W859" s="1895"/>
      <c r="X859" s="1895"/>
      <c r="Y859" s="1895"/>
      <c r="Z859" s="1895"/>
      <c r="AA859" s="1895"/>
      <c r="AB859" s="1895"/>
      <c r="AC859" s="1895"/>
      <c r="AD859" s="1895"/>
      <c r="AE859" s="1895"/>
      <c r="AF859" s="1895"/>
      <c r="AG859" s="1895"/>
      <c r="AH859" s="1895"/>
    </row>
    <row r="860" spans="1:34" ht="15.75" customHeight="1">
      <c r="A860" s="1895"/>
      <c r="B860" s="1895"/>
      <c r="C860" s="1895"/>
      <c r="D860" s="1895"/>
      <c r="E860" s="1895"/>
      <c r="F860" s="1895"/>
      <c r="G860" s="1895"/>
      <c r="H860" s="1895"/>
      <c r="I860" s="1895"/>
      <c r="J860" s="1895"/>
      <c r="K860" s="1895"/>
      <c r="L860" s="1895"/>
      <c r="M860" s="1895"/>
      <c r="N860" s="1895"/>
      <c r="O860" s="1895"/>
      <c r="P860" s="1895"/>
      <c r="Q860" s="1895"/>
      <c r="R860" s="1895"/>
      <c r="S860" s="1895"/>
      <c r="T860" s="1895"/>
      <c r="U860" s="1895"/>
      <c r="V860" s="1895"/>
      <c r="W860" s="1895"/>
      <c r="X860" s="1895"/>
      <c r="Y860" s="1895"/>
      <c r="Z860" s="1895"/>
      <c r="AA860" s="1895"/>
      <c r="AB860" s="1895"/>
      <c r="AC860" s="1895"/>
      <c r="AD860" s="1895"/>
      <c r="AE860" s="1895"/>
      <c r="AF860" s="1895"/>
      <c r="AG860" s="1895"/>
      <c r="AH860" s="1895"/>
    </row>
    <row r="861" spans="1:34" ht="15.75" customHeight="1">
      <c r="A861" s="1895"/>
      <c r="B861" s="1895"/>
      <c r="C861" s="1895"/>
      <c r="D861" s="1895"/>
      <c r="E861" s="1895"/>
      <c r="F861" s="1895"/>
      <c r="G861" s="1895"/>
      <c r="H861" s="1895"/>
      <c r="I861" s="1895"/>
      <c r="J861" s="1895"/>
      <c r="K861" s="1895"/>
      <c r="L861" s="1895"/>
      <c r="M861" s="1895"/>
      <c r="N861" s="1895"/>
      <c r="O861" s="1895"/>
      <c r="P861" s="1895"/>
      <c r="Q861" s="1895"/>
      <c r="R861" s="1895"/>
      <c r="S861" s="1895"/>
      <c r="T861" s="1895"/>
      <c r="U861" s="1895"/>
      <c r="V861" s="1895"/>
      <c r="W861" s="1895"/>
      <c r="X861" s="1895"/>
      <c r="Y861" s="1895"/>
      <c r="Z861" s="1895"/>
      <c r="AA861" s="1895"/>
      <c r="AB861" s="1895"/>
      <c r="AC861" s="1895"/>
      <c r="AD861" s="1895"/>
      <c r="AE861" s="1895"/>
      <c r="AF861" s="1895"/>
      <c r="AG861" s="1895"/>
      <c r="AH861" s="1895"/>
    </row>
    <row r="862" spans="1:34" ht="15.75" customHeight="1">
      <c r="A862" s="1895"/>
      <c r="B862" s="1895"/>
      <c r="C862" s="1895"/>
      <c r="D862" s="1895"/>
      <c r="E862" s="1895"/>
      <c r="F862" s="1895"/>
      <c r="G862" s="1895"/>
      <c r="H862" s="1895"/>
      <c r="I862" s="1895"/>
      <c r="J862" s="1895"/>
      <c r="K862" s="1895"/>
      <c r="L862" s="1895"/>
      <c r="M862" s="1895"/>
      <c r="N862" s="1895"/>
      <c r="O862" s="1895"/>
      <c r="P862" s="1895"/>
      <c r="Q862" s="1895"/>
      <c r="R862" s="1895"/>
      <c r="S862" s="1895"/>
      <c r="T862" s="1895"/>
      <c r="U862" s="1895"/>
      <c r="V862" s="1895"/>
      <c r="W862" s="1895"/>
      <c r="X862" s="1895"/>
      <c r="Y862" s="1895"/>
      <c r="Z862" s="1895"/>
      <c r="AA862" s="1895"/>
      <c r="AB862" s="1895"/>
      <c r="AC862" s="1895"/>
      <c r="AD862" s="1895"/>
      <c r="AE862" s="1895"/>
      <c r="AF862" s="1895"/>
      <c r="AG862" s="1895"/>
      <c r="AH862" s="1895"/>
    </row>
    <row r="863" spans="1:34" ht="15.75" customHeight="1">
      <c r="A863" s="1895"/>
      <c r="B863" s="1895"/>
      <c r="C863" s="1895"/>
      <c r="D863" s="1895"/>
      <c r="E863" s="1895"/>
      <c r="F863" s="1895"/>
      <c r="G863" s="1895"/>
      <c r="H863" s="1895"/>
      <c r="I863" s="1895"/>
      <c r="J863" s="1895"/>
      <c r="K863" s="1895"/>
      <c r="L863" s="1895"/>
      <c r="M863" s="1895"/>
      <c r="N863" s="1895"/>
      <c r="O863" s="1895"/>
      <c r="P863" s="1895"/>
      <c r="Q863" s="1895"/>
      <c r="R863" s="1895"/>
      <c r="S863" s="1895"/>
      <c r="T863" s="1895"/>
      <c r="U863" s="1895"/>
      <c r="V863" s="1895"/>
      <c r="W863" s="1895"/>
      <c r="X863" s="1895"/>
      <c r="Y863" s="1895"/>
      <c r="Z863" s="1895"/>
      <c r="AA863" s="1895"/>
      <c r="AB863" s="1895"/>
      <c r="AC863" s="1895"/>
      <c r="AD863" s="1895"/>
      <c r="AE863" s="1895"/>
      <c r="AF863" s="1895"/>
      <c r="AG863" s="1895"/>
      <c r="AH863" s="1895"/>
    </row>
    <row r="864" spans="1:34" ht="15.75" customHeight="1">
      <c r="A864" s="1895"/>
      <c r="B864" s="1895"/>
      <c r="C864" s="1895"/>
      <c r="D864" s="1895"/>
      <c r="E864" s="1895"/>
      <c r="F864" s="1895"/>
      <c r="G864" s="1895"/>
      <c r="H864" s="1895"/>
      <c r="I864" s="1895"/>
      <c r="J864" s="1895"/>
      <c r="K864" s="1895"/>
      <c r="L864" s="1895"/>
      <c r="M864" s="1895"/>
      <c r="N864" s="1895"/>
      <c r="O864" s="1895"/>
      <c r="P864" s="1895"/>
      <c r="Q864" s="1895"/>
      <c r="R864" s="1895"/>
      <c r="S864" s="1895"/>
      <c r="T864" s="1895"/>
      <c r="U864" s="1895"/>
      <c r="V864" s="1895"/>
      <c r="W864" s="1895"/>
      <c r="X864" s="1895"/>
      <c r="Y864" s="1895"/>
      <c r="Z864" s="1895"/>
      <c r="AA864" s="1895"/>
      <c r="AB864" s="1895"/>
      <c r="AC864" s="1895"/>
      <c r="AD864" s="1895"/>
      <c r="AE864" s="1895"/>
      <c r="AF864" s="1895"/>
      <c r="AG864" s="1895"/>
      <c r="AH864" s="1895"/>
    </row>
    <row r="865" spans="1:34" ht="15.75" customHeight="1">
      <c r="A865" s="1895"/>
      <c r="B865" s="1895"/>
      <c r="C865" s="1895"/>
      <c r="D865" s="1895"/>
      <c r="E865" s="1895"/>
      <c r="F865" s="1895"/>
      <c r="G865" s="1895"/>
      <c r="H865" s="1895"/>
      <c r="I865" s="1895"/>
      <c r="J865" s="1895"/>
      <c r="K865" s="1895"/>
      <c r="L865" s="1895"/>
      <c r="M865" s="1895"/>
      <c r="N865" s="1895"/>
      <c r="O865" s="1895"/>
      <c r="P865" s="1895"/>
      <c r="Q865" s="1895"/>
      <c r="R865" s="1895"/>
      <c r="S865" s="1895"/>
      <c r="T865" s="1895"/>
      <c r="U865" s="1895"/>
      <c r="V865" s="1895"/>
      <c r="W865" s="1895"/>
      <c r="X865" s="1895"/>
      <c r="Y865" s="1895"/>
      <c r="Z865" s="1895"/>
      <c r="AA865" s="1895"/>
      <c r="AB865" s="1895"/>
      <c r="AC865" s="1895"/>
      <c r="AD865" s="1895"/>
      <c r="AE865" s="1895"/>
      <c r="AF865" s="1895"/>
      <c r="AG865" s="1895"/>
      <c r="AH865" s="1895"/>
    </row>
    <row r="866" spans="1:34" ht="15.75" customHeight="1">
      <c r="A866" s="1895"/>
      <c r="B866" s="1895"/>
      <c r="C866" s="1895"/>
      <c r="D866" s="1895"/>
      <c r="E866" s="1895"/>
      <c r="F866" s="1895"/>
      <c r="G866" s="1895"/>
      <c r="H866" s="1895"/>
      <c r="I866" s="1895"/>
      <c r="J866" s="1895"/>
      <c r="K866" s="1895"/>
      <c r="L866" s="1895"/>
      <c r="M866" s="1895"/>
      <c r="N866" s="1895"/>
      <c r="O866" s="1895"/>
      <c r="P866" s="1895"/>
      <c r="Q866" s="1895"/>
      <c r="R866" s="1895"/>
      <c r="S866" s="1895"/>
      <c r="T866" s="1895"/>
      <c r="U866" s="1895"/>
      <c r="V866" s="1895"/>
      <c r="W866" s="1895"/>
      <c r="X866" s="1895"/>
      <c r="Y866" s="1895"/>
      <c r="Z866" s="1895"/>
      <c r="AA866" s="1895"/>
      <c r="AB866" s="1895"/>
      <c r="AC866" s="1895"/>
      <c r="AD866" s="1895"/>
      <c r="AE866" s="1895"/>
      <c r="AF866" s="1895"/>
      <c r="AG866" s="1895"/>
      <c r="AH866" s="1895"/>
    </row>
    <row r="867" spans="1:34" ht="15.75" customHeight="1">
      <c r="A867" s="1895"/>
      <c r="B867" s="1895"/>
      <c r="C867" s="1895"/>
      <c r="D867" s="1895"/>
      <c r="E867" s="1895"/>
      <c r="F867" s="1895"/>
      <c r="G867" s="1895"/>
      <c r="H867" s="1895"/>
      <c r="I867" s="1895"/>
      <c r="J867" s="1895"/>
      <c r="K867" s="1895"/>
      <c r="L867" s="1895"/>
      <c r="M867" s="1895"/>
      <c r="N867" s="1895"/>
      <c r="O867" s="1895"/>
      <c r="P867" s="1895"/>
      <c r="Q867" s="1895"/>
      <c r="R867" s="1895"/>
      <c r="S867" s="1895"/>
      <c r="T867" s="1895"/>
      <c r="U867" s="1895"/>
      <c r="V867" s="1895"/>
      <c r="W867" s="1895"/>
      <c r="X867" s="1895"/>
      <c r="Y867" s="1895"/>
      <c r="Z867" s="1895"/>
      <c r="AA867" s="1895"/>
      <c r="AB867" s="1895"/>
      <c r="AC867" s="1895"/>
      <c r="AD867" s="1895"/>
      <c r="AE867" s="1895"/>
      <c r="AF867" s="1895"/>
      <c r="AG867" s="1895"/>
      <c r="AH867" s="1895"/>
    </row>
    <row r="868" spans="1:34" ht="15.75" customHeight="1">
      <c r="A868" s="1895"/>
      <c r="B868" s="1895"/>
      <c r="C868" s="1895"/>
      <c r="D868" s="1895"/>
      <c r="E868" s="1895"/>
      <c r="F868" s="1895"/>
      <c r="G868" s="1895"/>
      <c r="H868" s="1895"/>
      <c r="I868" s="1895"/>
      <c r="J868" s="1895"/>
      <c r="K868" s="1895"/>
      <c r="L868" s="1895"/>
      <c r="M868" s="1895"/>
      <c r="N868" s="1895"/>
      <c r="O868" s="1895"/>
      <c r="P868" s="1895"/>
      <c r="Q868" s="1895"/>
      <c r="R868" s="1895"/>
      <c r="S868" s="1895"/>
      <c r="T868" s="1895"/>
      <c r="U868" s="1895"/>
      <c r="V868" s="1895"/>
      <c r="W868" s="1895"/>
      <c r="X868" s="1895"/>
      <c r="Y868" s="1895"/>
      <c r="Z868" s="1895"/>
      <c r="AA868" s="1895"/>
      <c r="AB868" s="1895"/>
      <c r="AC868" s="1895"/>
      <c r="AD868" s="1895"/>
      <c r="AE868" s="1895"/>
      <c r="AF868" s="1895"/>
      <c r="AG868" s="1895"/>
      <c r="AH868" s="1895"/>
    </row>
    <row r="869" spans="1:34" ht="15.75" customHeight="1">
      <c r="A869" s="1895"/>
      <c r="B869" s="1895"/>
      <c r="C869" s="1895"/>
      <c r="D869" s="1895"/>
      <c r="E869" s="1895"/>
      <c r="F869" s="1895"/>
      <c r="G869" s="1895"/>
      <c r="H869" s="1895"/>
      <c r="I869" s="1895"/>
      <c r="J869" s="1895"/>
      <c r="K869" s="1895"/>
      <c r="L869" s="1895"/>
      <c r="M869" s="1895"/>
      <c r="N869" s="1895"/>
      <c r="O869" s="1895"/>
      <c r="P869" s="1895"/>
      <c r="Q869" s="1895"/>
      <c r="R869" s="1895"/>
      <c r="S869" s="1895"/>
      <c r="T869" s="1895"/>
      <c r="U869" s="1895"/>
      <c r="V869" s="1895"/>
      <c r="W869" s="1895"/>
      <c r="X869" s="1895"/>
      <c r="Y869" s="1895"/>
      <c r="Z869" s="1895"/>
      <c r="AA869" s="1895"/>
      <c r="AB869" s="1895"/>
      <c r="AC869" s="1895"/>
      <c r="AD869" s="1895"/>
      <c r="AE869" s="1895"/>
      <c r="AF869" s="1895"/>
      <c r="AG869" s="1895"/>
      <c r="AH869" s="1895"/>
    </row>
    <row r="870" spans="1:34" ht="15.75" customHeight="1">
      <c r="A870" s="1895"/>
      <c r="B870" s="1895"/>
      <c r="C870" s="1895"/>
      <c r="D870" s="1895"/>
      <c r="E870" s="1895"/>
      <c r="F870" s="1895"/>
      <c r="G870" s="1895"/>
      <c r="H870" s="1895"/>
      <c r="I870" s="1895"/>
      <c r="J870" s="1895"/>
      <c r="K870" s="1895"/>
      <c r="L870" s="1895"/>
      <c r="M870" s="1895"/>
      <c r="N870" s="1895"/>
      <c r="O870" s="1895"/>
      <c r="P870" s="1895"/>
      <c r="Q870" s="1895"/>
      <c r="R870" s="1895"/>
      <c r="S870" s="1895"/>
      <c r="T870" s="1895"/>
      <c r="U870" s="1895"/>
      <c r="V870" s="1895"/>
      <c r="W870" s="1895"/>
      <c r="X870" s="1895"/>
      <c r="Y870" s="1895"/>
      <c r="Z870" s="1895"/>
      <c r="AA870" s="1895"/>
      <c r="AB870" s="1895"/>
      <c r="AC870" s="1895"/>
      <c r="AD870" s="1895"/>
      <c r="AE870" s="1895"/>
      <c r="AF870" s="1895"/>
      <c r="AG870" s="1895"/>
      <c r="AH870" s="1895"/>
    </row>
    <row r="871" spans="1:34" ht="15.75" customHeight="1">
      <c r="A871" s="1895"/>
      <c r="B871" s="1895"/>
      <c r="C871" s="1895"/>
      <c r="D871" s="1895"/>
      <c r="E871" s="1895"/>
      <c r="F871" s="1895"/>
      <c r="G871" s="1895"/>
      <c r="H871" s="1895"/>
      <c r="I871" s="1895"/>
      <c r="J871" s="1895"/>
      <c r="K871" s="1895"/>
      <c r="L871" s="1895"/>
      <c r="M871" s="1895"/>
      <c r="N871" s="1895"/>
      <c r="O871" s="1895"/>
      <c r="P871" s="1895"/>
      <c r="Q871" s="1895"/>
      <c r="R871" s="1895"/>
      <c r="S871" s="1895"/>
      <c r="T871" s="1895"/>
      <c r="U871" s="1895"/>
      <c r="V871" s="1895"/>
      <c r="W871" s="1895"/>
      <c r="X871" s="1895"/>
      <c r="Y871" s="1895"/>
      <c r="Z871" s="1895"/>
      <c r="AA871" s="1895"/>
      <c r="AB871" s="1895"/>
      <c r="AC871" s="1895"/>
      <c r="AD871" s="1895"/>
      <c r="AE871" s="1895"/>
      <c r="AF871" s="1895"/>
      <c r="AG871" s="1895"/>
      <c r="AH871" s="1895"/>
    </row>
    <row r="872" spans="1:34" ht="15.75" customHeight="1">
      <c r="A872" s="1895"/>
      <c r="B872" s="1895"/>
      <c r="C872" s="1895"/>
      <c r="D872" s="1895"/>
      <c r="E872" s="1895"/>
      <c r="F872" s="1895"/>
      <c r="G872" s="1895"/>
      <c r="H872" s="1895"/>
      <c r="I872" s="1895"/>
      <c r="J872" s="1895"/>
      <c r="K872" s="1895"/>
      <c r="L872" s="1895"/>
      <c r="M872" s="1895"/>
      <c r="N872" s="1895"/>
      <c r="O872" s="1895"/>
      <c r="P872" s="1895"/>
      <c r="Q872" s="1895"/>
      <c r="R872" s="1895"/>
      <c r="S872" s="1895"/>
      <c r="T872" s="1895"/>
      <c r="U872" s="1895"/>
      <c r="V872" s="1895"/>
      <c r="W872" s="1895"/>
      <c r="X872" s="1895"/>
      <c r="Y872" s="1895"/>
      <c r="Z872" s="1895"/>
      <c r="AA872" s="1895"/>
      <c r="AB872" s="1895"/>
      <c r="AC872" s="1895"/>
      <c r="AD872" s="1895"/>
      <c r="AE872" s="1895"/>
      <c r="AF872" s="1895"/>
      <c r="AG872" s="1895"/>
      <c r="AH872" s="1895"/>
    </row>
    <row r="873" spans="1:34" ht="15.75" customHeight="1">
      <c r="A873" s="1895"/>
      <c r="B873" s="1895"/>
      <c r="C873" s="1895"/>
      <c r="D873" s="1895"/>
      <c r="E873" s="1895"/>
      <c r="F873" s="1895"/>
      <c r="G873" s="1895"/>
      <c r="H873" s="1895"/>
      <c r="I873" s="1895"/>
      <c r="J873" s="1895"/>
      <c r="K873" s="1895"/>
      <c r="L873" s="1895"/>
      <c r="M873" s="1895"/>
      <c r="N873" s="1895"/>
      <c r="O873" s="1895"/>
      <c r="P873" s="1895"/>
      <c r="Q873" s="1895"/>
      <c r="R873" s="1895"/>
      <c r="S873" s="1895"/>
      <c r="T873" s="1895"/>
      <c r="U873" s="1895"/>
      <c r="V873" s="1895"/>
      <c r="W873" s="1895"/>
      <c r="X873" s="1895"/>
      <c r="Y873" s="1895"/>
      <c r="Z873" s="1895"/>
      <c r="AA873" s="1895"/>
      <c r="AB873" s="1895"/>
      <c r="AC873" s="1895"/>
      <c r="AD873" s="1895"/>
      <c r="AE873" s="1895"/>
      <c r="AF873" s="1895"/>
      <c r="AG873" s="1895"/>
      <c r="AH873" s="1895"/>
    </row>
    <row r="874" spans="1:34" ht="15.75" customHeight="1">
      <c r="A874" s="1895"/>
      <c r="B874" s="1895"/>
      <c r="C874" s="1895"/>
      <c r="D874" s="1895"/>
      <c r="E874" s="1895"/>
      <c r="F874" s="1895"/>
      <c r="G874" s="1895"/>
      <c r="H874" s="1895"/>
      <c r="I874" s="1895"/>
      <c r="J874" s="1895"/>
      <c r="K874" s="1895"/>
      <c r="L874" s="1895"/>
      <c r="M874" s="1895"/>
      <c r="N874" s="1895"/>
      <c r="O874" s="1895"/>
      <c r="P874" s="1895"/>
      <c r="Q874" s="1895"/>
      <c r="R874" s="1895"/>
      <c r="S874" s="1895"/>
      <c r="T874" s="1895"/>
      <c r="U874" s="1895"/>
      <c r="V874" s="1895"/>
      <c r="W874" s="1895"/>
      <c r="X874" s="1895"/>
      <c r="Y874" s="1895"/>
      <c r="Z874" s="1895"/>
      <c r="AA874" s="1895"/>
      <c r="AB874" s="1895"/>
      <c r="AC874" s="1895"/>
      <c r="AD874" s="1895"/>
      <c r="AE874" s="1895"/>
      <c r="AF874" s="1895"/>
      <c r="AG874" s="1895"/>
      <c r="AH874" s="1895"/>
    </row>
    <row r="875" spans="1:34" ht="15.75" customHeight="1">
      <c r="A875" s="1895"/>
      <c r="B875" s="1895"/>
      <c r="C875" s="1895"/>
      <c r="D875" s="1895"/>
      <c r="E875" s="1895"/>
      <c r="F875" s="1895"/>
      <c r="G875" s="1895"/>
      <c r="H875" s="1895"/>
      <c r="I875" s="1895"/>
      <c r="J875" s="1895"/>
      <c r="K875" s="1895"/>
      <c r="L875" s="1895"/>
      <c r="M875" s="1895"/>
      <c r="N875" s="1895"/>
      <c r="O875" s="1895"/>
      <c r="P875" s="1895"/>
      <c r="Q875" s="1895"/>
      <c r="R875" s="1895"/>
      <c r="S875" s="1895"/>
      <c r="T875" s="1895"/>
      <c r="U875" s="1895"/>
      <c r="V875" s="1895"/>
      <c r="W875" s="1895"/>
      <c r="X875" s="1895"/>
      <c r="Y875" s="1895"/>
      <c r="Z875" s="1895"/>
      <c r="AA875" s="1895"/>
      <c r="AB875" s="1895"/>
      <c r="AC875" s="1895"/>
      <c r="AD875" s="1895"/>
      <c r="AE875" s="1895"/>
      <c r="AF875" s="1895"/>
      <c r="AG875" s="1895"/>
      <c r="AH875" s="1895"/>
    </row>
    <row r="876" spans="1:34" ht="15.75" customHeight="1">
      <c r="A876" s="1895"/>
      <c r="B876" s="1895"/>
      <c r="C876" s="1895"/>
      <c r="D876" s="1895"/>
      <c r="E876" s="1895"/>
      <c r="F876" s="1895"/>
      <c r="G876" s="1895"/>
      <c r="H876" s="1895"/>
      <c r="I876" s="1895"/>
      <c r="J876" s="1895"/>
      <c r="K876" s="1895"/>
      <c r="L876" s="1895"/>
      <c r="M876" s="1895"/>
      <c r="N876" s="1895"/>
      <c r="O876" s="1895"/>
      <c r="P876" s="1895"/>
      <c r="Q876" s="1895"/>
      <c r="R876" s="1895"/>
      <c r="S876" s="1895"/>
      <c r="T876" s="1895"/>
      <c r="U876" s="1895"/>
      <c r="V876" s="1895"/>
      <c r="W876" s="1895"/>
      <c r="X876" s="1895"/>
      <c r="Y876" s="1895"/>
      <c r="Z876" s="1895"/>
      <c r="AA876" s="1895"/>
      <c r="AB876" s="1895"/>
      <c r="AC876" s="1895"/>
      <c r="AD876" s="1895"/>
      <c r="AE876" s="1895"/>
      <c r="AF876" s="1895"/>
      <c r="AG876" s="1895"/>
      <c r="AH876" s="1895"/>
    </row>
    <row r="877" spans="1:34" ht="15.75" customHeight="1">
      <c r="A877" s="1895"/>
      <c r="B877" s="1895"/>
      <c r="C877" s="1895"/>
      <c r="D877" s="1895"/>
      <c r="E877" s="1895"/>
      <c r="F877" s="1895"/>
      <c r="G877" s="1895"/>
      <c r="H877" s="1895"/>
      <c r="I877" s="1895"/>
      <c r="J877" s="1895"/>
      <c r="K877" s="1895"/>
      <c r="L877" s="1895"/>
      <c r="M877" s="1895"/>
      <c r="N877" s="1895"/>
      <c r="O877" s="1895"/>
      <c r="P877" s="1895"/>
      <c r="Q877" s="1895"/>
      <c r="R877" s="1895"/>
      <c r="S877" s="1895"/>
      <c r="T877" s="1895"/>
      <c r="U877" s="1895"/>
      <c r="V877" s="1895"/>
      <c r="W877" s="1895"/>
      <c r="X877" s="1895"/>
      <c r="Y877" s="1895"/>
      <c r="Z877" s="1895"/>
      <c r="AA877" s="1895"/>
      <c r="AB877" s="1895"/>
      <c r="AC877" s="1895"/>
      <c r="AD877" s="1895"/>
      <c r="AE877" s="1895"/>
      <c r="AF877" s="1895"/>
      <c r="AG877" s="1895"/>
      <c r="AH877" s="1895"/>
    </row>
    <row r="878" spans="1:34" ht="15.75" customHeight="1">
      <c r="A878" s="1895"/>
      <c r="B878" s="1895"/>
      <c r="C878" s="1895"/>
      <c r="D878" s="1895"/>
      <c r="E878" s="1895"/>
      <c r="F878" s="1895"/>
      <c r="G878" s="1895"/>
      <c r="H878" s="1895"/>
      <c r="I878" s="1895"/>
      <c r="J878" s="1895"/>
      <c r="K878" s="1895"/>
      <c r="L878" s="1895"/>
      <c r="M878" s="1895"/>
      <c r="N878" s="1895"/>
      <c r="O878" s="1895"/>
      <c r="P878" s="1895"/>
      <c r="Q878" s="1895"/>
      <c r="R878" s="1895"/>
      <c r="S878" s="1895"/>
      <c r="T878" s="1895"/>
      <c r="U878" s="1895"/>
      <c r="V878" s="1895"/>
      <c r="W878" s="1895"/>
      <c r="X878" s="1895"/>
      <c r="Y878" s="1895"/>
      <c r="Z878" s="1895"/>
      <c r="AA878" s="1895"/>
      <c r="AB878" s="1895"/>
      <c r="AC878" s="1895"/>
      <c r="AD878" s="1895"/>
      <c r="AE878" s="1895"/>
      <c r="AF878" s="1895"/>
      <c r="AG878" s="1895"/>
      <c r="AH878" s="1895"/>
    </row>
    <row r="879" spans="1:34" ht="15.75" customHeight="1">
      <c r="A879" s="1895"/>
      <c r="B879" s="1895"/>
      <c r="C879" s="1895"/>
      <c r="D879" s="1895"/>
      <c r="E879" s="1895"/>
      <c r="F879" s="1895"/>
      <c r="G879" s="1895"/>
      <c r="H879" s="1895"/>
      <c r="I879" s="1895"/>
      <c r="J879" s="1895"/>
      <c r="K879" s="1895"/>
      <c r="L879" s="1895"/>
      <c r="M879" s="1895"/>
      <c r="N879" s="1895"/>
      <c r="O879" s="1895"/>
      <c r="P879" s="1895"/>
      <c r="Q879" s="1895"/>
      <c r="R879" s="1895"/>
      <c r="S879" s="1895"/>
      <c r="T879" s="1895"/>
      <c r="U879" s="1895"/>
      <c r="V879" s="1895"/>
      <c r="W879" s="1895"/>
      <c r="X879" s="1895"/>
      <c r="Y879" s="1895"/>
      <c r="Z879" s="1895"/>
      <c r="AA879" s="1895"/>
      <c r="AB879" s="1895"/>
      <c r="AC879" s="1895"/>
      <c r="AD879" s="1895"/>
      <c r="AE879" s="1895"/>
      <c r="AF879" s="1895"/>
      <c r="AG879" s="1895"/>
      <c r="AH879" s="1895"/>
    </row>
    <row r="880" spans="1:34" ht="15.75" customHeight="1">
      <c r="A880" s="1895"/>
      <c r="B880" s="1895"/>
      <c r="C880" s="1895"/>
      <c r="D880" s="1895"/>
      <c r="E880" s="1895"/>
      <c r="F880" s="1895"/>
      <c r="G880" s="1895"/>
      <c r="H880" s="1895"/>
      <c r="I880" s="1895"/>
      <c r="J880" s="1895"/>
      <c r="K880" s="1895"/>
      <c r="L880" s="1895"/>
      <c r="M880" s="1895"/>
      <c r="N880" s="1895"/>
      <c r="O880" s="1895"/>
      <c r="P880" s="1895"/>
      <c r="Q880" s="1895"/>
      <c r="R880" s="1895"/>
      <c r="S880" s="1895"/>
      <c r="T880" s="1895"/>
      <c r="U880" s="1895"/>
      <c r="V880" s="1895"/>
      <c r="W880" s="1895"/>
      <c r="X880" s="1895"/>
      <c r="Y880" s="1895"/>
      <c r="Z880" s="1895"/>
      <c r="AA880" s="1895"/>
      <c r="AB880" s="1895"/>
      <c r="AC880" s="1895"/>
      <c r="AD880" s="1895"/>
      <c r="AE880" s="1895"/>
      <c r="AF880" s="1895"/>
      <c r="AG880" s="1895"/>
      <c r="AH880" s="1895"/>
    </row>
    <row r="881" spans="1:34" ht="15.75" customHeight="1">
      <c r="A881" s="1895"/>
      <c r="B881" s="1895"/>
      <c r="C881" s="1895"/>
      <c r="D881" s="1895"/>
      <c r="E881" s="1895"/>
      <c r="F881" s="1895"/>
      <c r="G881" s="1895"/>
      <c r="H881" s="1895"/>
      <c r="I881" s="1895"/>
      <c r="J881" s="1895"/>
      <c r="K881" s="1895"/>
      <c r="L881" s="1895"/>
      <c r="M881" s="1895"/>
      <c r="N881" s="1895"/>
      <c r="O881" s="1895"/>
      <c r="P881" s="1895"/>
      <c r="Q881" s="1895"/>
      <c r="R881" s="1895"/>
      <c r="S881" s="1895"/>
      <c r="T881" s="1895"/>
      <c r="U881" s="1895"/>
      <c r="V881" s="1895"/>
      <c r="W881" s="1895"/>
      <c r="X881" s="1895"/>
      <c r="Y881" s="1895"/>
      <c r="Z881" s="1895"/>
      <c r="AA881" s="1895"/>
      <c r="AB881" s="1895"/>
      <c r="AC881" s="1895"/>
      <c r="AD881" s="1895"/>
      <c r="AE881" s="1895"/>
      <c r="AF881" s="1895"/>
      <c r="AG881" s="1895"/>
      <c r="AH881" s="1895"/>
    </row>
    <row r="882" spans="1:34" ht="15.75" customHeight="1">
      <c r="A882" s="1895"/>
      <c r="B882" s="1895"/>
      <c r="C882" s="1895"/>
      <c r="D882" s="1895"/>
      <c r="E882" s="1895"/>
      <c r="F882" s="1895"/>
      <c r="G882" s="1895"/>
      <c r="H882" s="1895"/>
      <c r="I882" s="1895"/>
      <c r="J882" s="1895"/>
      <c r="K882" s="1895"/>
      <c r="L882" s="1895"/>
      <c r="M882" s="1895"/>
      <c r="N882" s="1895"/>
      <c r="O882" s="1895"/>
      <c r="P882" s="1895"/>
      <c r="Q882" s="1895"/>
      <c r="R882" s="1895"/>
      <c r="S882" s="1895"/>
      <c r="T882" s="1895"/>
      <c r="U882" s="1895"/>
      <c r="V882" s="1895"/>
      <c r="W882" s="1895"/>
      <c r="X882" s="1895"/>
      <c r="Y882" s="1895"/>
      <c r="Z882" s="1895"/>
      <c r="AA882" s="1895"/>
      <c r="AB882" s="1895"/>
      <c r="AC882" s="1895"/>
      <c r="AD882" s="1895"/>
      <c r="AE882" s="1895"/>
      <c r="AF882" s="1895"/>
      <c r="AG882" s="1895"/>
      <c r="AH882" s="1895"/>
    </row>
    <row r="883" spans="1:34" ht="15.75" customHeight="1">
      <c r="A883" s="1895"/>
      <c r="B883" s="1895"/>
      <c r="C883" s="1895"/>
      <c r="D883" s="1895"/>
      <c r="E883" s="1895"/>
      <c r="F883" s="1895"/>
      <c r="G883" s="1895"/>
      <c r="H883" s="1895"/>
      <c r="I883" s="1895"/>
      <c r="J883" s="1895"/>
      <c r="K883" s="1895"/>
      <c r="L883" s="1895"/>
      <c r="M883" s="1895"/>
      <c r="N883" s="1895"/>
      <c r="O883" s="1895"/>
      <c r="P883" s="1895"/>
      <c r="Q883" s="1895"/>
      <c r="R883" s="1895"/>
      <c r="S883" s="1895"/>
      <c r="T883" s="1895"/>
      <c r="U883" s="1895"/>
      <c r="V883" s="1895"/>
      <c r="W883" s="1895"/>
      <c r="X883" s="1895"/>
      <c r="Y883" s="1895"/>
      <c r="Z883" s="1895"/>
      <c r="AA883" s="1895"/>
      <c r="AB883" s="1895"/>
      <c r="AC883" s="1895"/>
      <c r="AD883" s="1895"/>
      <c r="AE883" s="1895"/>
      <c r="AF883" s="1895"/>
      <c r="AG883" s="1895"/>
      <c r="AH883" s="1895"/>
    </row>
    <row r="884" spans="1:34" ht="15.75" customHeight="1">
      <c r="A884" s="1895"/>
      <c r="B884" s="1895"/>
      <c r="C884" s="1895"/>
      <c r="D884" s="1895"/>
      <c r="E884" s="1895"/>
      <c r="F884" s="1895"/>
      <c r="G884" s="1895"/>
      <c r="H884" s="1895"/>
      <c r="I884" s="1895"/>
      <c r="J884" s="1895"/>
      <c r="K884" s="1895"/>
      <c r="L884" s="1895"/>
      <c r="M884" s="1895"/>
      <c r="N884" s="1895"/>
      <c r="O884" s="1895"/>
      <c r="P884" s="1895"/>
      <c r="Q884" s="1895"/>
      <c r="R884" s="1895"/>
      <c r="S884" s="1895"/>
      <c r="T884" s="1895"/>
      <c r="U884" s="1895"/>
      <c r="V884" s="1895"/>
      <c r="W884" s="1895"/>
      <c r="X884" s="1895"/>
      <c r="Y884" s="1895"/>
      <c r="Z884" s="1895"/>
      <c r="AA884" s="1895"/>
      <c r="AB884" s="1895"/>
      <c r="AC884" s="1895"/>
      <c r="AD884" s="1895"/>
      <c r="AE884" s="1895"/>
      <c r="AF884" s="1895"/>
      <c r="AG884" s="1895"/>
      <c r="AH884" s="1895"/>
    </row>
    <row r="885" spans="1:34" ht="15.75" customHeight="1">
      <c r="A885" s="1895"/>
      <c r="B885" s="1895"/>
      <c r="C885" s="1895"/>
      <c r="D885" s="1895"/>
      <c r="E885" s="1895"/>
      <c r="F885" s="1895"/>
      <c r="G885" s="1895"/>
      <c r="H885" s="1895"/>
      <c r="I885" s="1895"/>
      <c r="J885" s="1895"/>
      <c r="K885" s="1895"/>
      <c r="L885" s="1895"/>
      <c r="M885" s="1895"/>
      <c r="N885" s="1895"/>
      <c r="O885" s="1895"/>
      <c r="P885" s="1895"/>
      <c r="Q885" s="1895"/>
      <c r="R885" s="1895"/>
      <c r="S885" s="1895"/>
      <c r="T885" s="1895"/>
      <c r="U885" s="1895"/>
      <c r="V885" s="1895"/>
      <c r="W885" s="1895"/>
      <c r="X885" s="1895"/>
      <c r="Y885" s="1895"/>
      <c r="Z885" s="1895"/>
      <c r="AA885" s="1895"/>
      <c r="AB885" s="1895"/>
      <c r="AC885" s="1895"/>
      <c r="AD885" s="1895"/>
      <c r="AE885" s="1895"/>
      <c r="AF885" s="1895"/>
      <c r="AG885" s="1895"/>
      <c r="AH885" s="1895"/>
    </row>
    <row r="886" spans="1:34" ht="15.75" customHeight="1">
      <c r="A886" s="1895"/>
      <c r="B886" s="1895"/>
      <c r="C886" s="1895"/>
      <c r="D886" s="1895"/>
      <c r="E886" s="1895"/>
      <c r="F886" s="1895"/>
      <c r="G886" s="1895"/>
      <c r="H886" s="1895"/>
      <c r="I886" s="1895"/>
      <c r="J886" s="1895"/>
      <c r="K886" s="1895"/>
      <c r="L886" s="1895"/>
      <c r="M886" s="1895"/>
      <c r="N886" s="1895"/>
      <c r="O886" s="1895"/>
      <c r="P886" s="1895"/>
      <c r="Q886" s="1895"/>
      <c r="R886" s="1895"/>
      <c r="S886" s="1895"/>
      <c r="T886" s="1895"/>
      <c r="U886" s="1895"/>
      <c r="V886" s="1895"/>
      <c r="W886" s="1895"/>
      <c r="X886" s="1895"/>
      <c r="Y886" s="1895"/>
      <c r="Z886" s="1895"/>
      <c r="AA886" s="1895"/>
      <c r="AB886" s="1895"/>
      <c r="AC886" s="1895"/>
      <c r="AD886" s="1895"/>
      <c r="AE886" s="1895"/>
      <c r="AF886" s="1895"/>
      <c r="AG886" s="1895"/>
      <c r="AH886" s="1895"/>
    </row>
    <row r="887" spans="1:34" ht="15.75" customHeight="1">
      <c r="A887" s="1895"/>
      <c r="B887" s="1895"/>
      <c r="C887" s="1895"/>
      <c r="D887" s="1895"/>
      <c r="E887" s="1895"/>
      <c r="F887" s="1895"/>
      <c r="G887" s="1895"/>
      <c r="H887" s="1895"/>
      <c r="I887" s="1895"/>
      <c r="J887" s="1895"/>
      <c r="K887" s="1895"/>
      <c r="L887" s="1895"/>
      <c r="M887" s="1895"/>
      <c r="N887" s="1895"/>
      <c r="O887" s="1895"/>
      <c r="P887" s="1895"/>
      <c r="Q887" s="1895"/>
      <c r="R887" s="1895"/>
      <c r="S887" s="1895"/>
      <c r="T887" s="1895"/>
      <c r="U887" s="1895"/>
      <c r="V887" s="1895"/>
      <c r="W887" s="1895"/>
      <c r="X887" s="1895"/>
      <c r="Y887" s="1895"/>
      <c r="Z887" s="1895"/>
      <c r="AA887" s="1895"/>
      <c r="AB887" s="1895"/>
      <c r="AC887" s="1895"/>
      <c r="AD887" s="1895"/>
      <c r="AE887" s="1895"/>
      <c r="AF887" s="1895"/>
      <c r="AG887" s="1895"/>
      <c r="AH887" s="1895"/>
    </row>
    <row r="888" spans="1:34" ht="15.75" customHeight="1">
      <c r="A888" s="1895"/>
      <c r="B888" s="1895"/>
      <c r="C888" s="1895"/>
      <c r="D888" s="1895"/>
      <c r="E888" s="1895"/>
      <c r="F888" s="1895"/>
      <c r="G888" s="1895"/>
      <c r="H888" s="1895"/>
      <c r="I888" s="1895"/>
      <c r="J888" s="1895"/>
      <c r="K888" s="1895"/>
      <c r="L888" s="1895"/>
      <c r="M888" s="1895"/>
      <c r="N888" s="1895"/>
      <c r="O888" s="1895"/>
      <c r="P888" s="1895"/>
      <c r="Q888" s="1895"/>
      <c r="R888" s="1895"/>
      <c r="S888" s="1895"/>
      <c r="T888" s="1895"/>
      <c r="U888" s="1895"/>
      <c r="V888" s="1895"/>
      <c r="W888" s="1895"/>
      <c r="X888" s="1895"/>
      <c r="Y888" s="1895"/>
      <c r="Z888" s="1895"/>
      <c r="AA888" s="1895"/>
      <c r="AB888" s="1895"/>
      <c r="AC888" s="1895"/>
      <c r="AD888" s="1895"/>
      <c r="AE888" s="1895"/>
      <c r="AF888" s="1895"/>
      <c r="AG888" s="1895"/>
      <c r="AH888" s="1895"/>
    </row>
    <row r="889" spans="1:34" ht="15.75" customHeight="1">
      <c r="A889" s="1895"/>
      <c r="B889" s="1895"/>
      <c r="C889" s="1895"/>
      <c r="D889" s="1895"/>
      <c r="E889" s="1895"/>
      <c r="F889" s="1895"/>
      <c r="G889" s="1895"/>
      <c r="H889" s="1895"/>
      <c r="I889" s="1895"/>
      <c r="J889" s="1895"/>
      <c r="K889" s="1895"/>
      <c r="L889" s="1895"/>
      <c r="M889" s="1895"/>
      <c r="N889" s="1895"/>
      <c r="O889" s="1895"/>
      <c r="P889" s="1895"/>
      <c r="Q889" s="1895"/>
      <c r="R889" s="1895"/>
      <c r="S889" s="1895"/>
      <c r="T889" s="1895"/>
      <c r="U889" s="1895"/>
      <c r="V889" s="1895"/>
      <c r="W889" s="1895"/>
      <c r="X889" s="1895"/>
      <c r="Y889" s="1895"/>
      <c r="Z889" s="1895"/>
      <c r="AA889" s="1895"/>
      <c r="AB889" s="1895"/>
      <c r="AC889" s="1895"/>
      <c r="AD889" s="1895"/>
      <c r="AE889" s="1895"/>
      <c r="AF889" s="1895"/>
      <c r="AG889" s="1895"/>
      <c r="AH889" s="1895"/>
    </row>
    <row r="890" spans="1:34" ht="15.75" customHeight="1">
      <c r="A890" s="1895"/>
      <c r="B890" s="1895"/>
      <c r="C890" s="1895"/>
      <c r="D890" s="1895"/>
      <c r="E890" s="1895"/>
      <c r="F890" s="1895"/>
      <c r="G890" s="1895"/>
      <c r="H890" s="1895"/>
      <c r="I890" s="1895"/>
      <c r="J890" s="1895"/>
      <c r="K890" s="1895"/>
      <c r="L890" s="1895"/>
      <c r="M890" s="1895"/>
      <c r="N890" s="1895"/>
      <c r="O890" s="1895"/>
      <c r="P890" s="1895"/>
      <c r="Q890" s="1895"/>
      <c r="R890" s="1895"/>
      <c r="S890" s="1895"/>
      <c r="T890" s="1895"/>
      <c r="U890" s="1895"/>
      <c r="V890" s="1895"/>
      <c r="W890" s="1895"/>
      <c r="X890" s="1895"/>
      <c r="Y890" s="1895"/>
      <c r="Z890" s="1895"/>
      <c r="AA890" s="1895"/>
      <c r="AB890" s="1895"/>
      <c r="AC890" s="1895"/>
      <c r="AD890" s="1895"/>
      <c r="AE890" s="1895"/>
      <c r="AF890" s="1895"/>
      <c r="AG890" s="1895"/>
      <c r="AH890" s="1895"/>
    </row>
    <row r="891" spans="1:34" ht="15.75" customHeight="1">
      <c r="A891" s="1895"/>
      <c r="B891" s="1895"/>
      <c r="C891" s="1895"/>
      <c r="D891" s="1895"/>
      <c r="E891" s="1895"/>
      <c r="F891" s="1895"/>
      <c r="G891" s="1895"/>
      <c r="H891" s="1895"/>
      <c r="I891" s="1895"/>
      <c r="J891" s="1895"/>
      <c r="K891" s="1895"/>
      <c r="L891" s="1895"/>
      <c r="M891" s="1895"/>
      <c r="N891" s="1895"/>
      <c r="O891" s="1895"/>
      <c r="P891" s="1895"/>
      <c r="Q891" s="1895"/>
      <c r="R891" s="1895"/>
      <c r="S891" s="1895"/>
      <c r="T891" s="1895"/>
      <c r="U891" s="1895"/>
      <c r="V891" s="1895"/>
      <c r="W891" s="1895"/>
      <c r="X891" s="1895"/>
      <c r="Y891" s="1895"/>
      <c r="Z891" s="1895"/>
      <c r="AA891" s="1895"/>
      <c r="AB891" s="1895"/>
      <c r="AC891" s="1895"/>
      <c r="AD891" s="1895"/>
      <c r="AE891" s="1895"/>
      <c r="AF891" s="1895"/>
      <c r="AG891" s="1895"/>
      <c r="AH891" s="1895"/>
    </row>
    <row r="892" spans="1:34" ht="15.75" customHeight="1">
      <c r="A892" s="1895"/>
      <c r="B892" s="1895"/>
      <c r="C892" s="1895"/>
      <c r="D892" s="1895"/>
      <c r="E892" s="1895"/>
      <c r="F892" s="1895"/>
      <c r="G892" s="1895"/>
      <c r="H892" s="1895"/>
      <c r="I892" s="1895"/>
      <c r="J892" s="1895"/>
      <c r="K892" s="1895"/>
      <c r="L892" s="1895"/>
      <c r="M892" s="1895"/>
      <c r="N892" s="1895"/>
      <c r="O892" s="1895"/>
      <c r="P892" s="1895"/>
      <c r="Q892" s="1895"/>
      <c r="R892" s="1895"/>
      <c r="S892" s="1895"/>
      <c r="T892" s="1895"/>
      <c r="U892" s="1895"/>
      <c r="V892" s="1895"/>
      <c r="W892" s="1895"/>
      <c r="X892" s="1895"/>
      <c r="Y892" s="1895"/>
      <c r="Z892" s="1895"/>
      <c r="AA892" s="1895"/>
      <c r="AB892" s="1895"/>
      <c r="AC892" s="1895"/>
      <c r="AD892" s="1895"/>
      <c r="AE892" s="1895"/>
      <c r="AF892" s="1895"/>
      <c r="AG892" s="1895"/>
      <c r="AH892" s="1895"/>
    </row>
    <row r="893" spans="1:34" ht="15.75" customHeight="1">
      <c r="A893" s="1895"/>
      <c r="B893" s="1895"/>
      <c r="C893" s="1895"/>
      <c r="D893" s="1895"/>
      <c r="E893" s="1895"/>
      <c r="F893" s="1895"/>
      <c r="G893" s="1895"/>
      <c r="H893" s="1895"/>
      <c r="I893" s="1895"/>
      <c r="J893" s="1895"/>
      <c r="K893" s="1895"/>
      <c r="L893" s="1895"/>
      <c r="M893" s="1895"/>
      <c r="N893" s="1895"/>
      <c r="O893" s="1895"/>
      <c r="P893" s="1895"/>
      <c r="Q893" s="1895"/>
      <c r="R893" s="1895"/>
      <c r="S893" s="1895"/>
      <c r="T893" s="1895"/>
      <c r="U893" s="1895"/>
      <c r="V893" s="1895"/>
      <c r="W893" s="1895"/>
      <c r="X893" s="1895"/>
      <c r="Y893" s="1895"/>
      <c r="Z893" s="1895"/>
      <c r="AA893" s="1895"/>
      <c r="AB893" s="1895"/>
      <c r="AC893" s="1895"/>
      <c r="AD893" s="1895"/>
      <c r="AE893" s="1895"/>
      <c r="AF893" s="1895"/>
      <c r="AG893" s="1895"/>
      <c r="AH893" s="1895"/>
    </row>
    <row r="894" spans="1:34" ht="15.75" customHeight="1">
      <c r="A894" s="1895"/>
      <c r="B894" s="1895"/>
      <c r="C894" s="1895"/>
      <c r="D894" s="1895"/>
      <c r="E894" s="1895"/>
      <c r="F894" s="1895"/>
      <c r="G894" s="1895"/>
      <c r="H894" s="1895"/>
      <c r="I894" s="1895"/>
      <c r="J894" s="1895"/>
      <c r="K894" s="1895"/>
      <c r="L894" s="1895"/>
      <c r="M894" s="1895"/>
      <c r="N894" s="1895"/>
      <c r="O894" s="1895"/>
      <c r="P894" s="1895"/>
      <c r="Q894" s="1895"/>
      <c r="R894" s="1895"/>
      <c r="S894" s="1895"/>
      <c r="T894" s="1895"/>
      <c r="U894" s="1895"/>
      <c r="V894" s="1895"/>
      <c r="W894" s="1895"/>
      <c r="X894" s="1895"/>
      <c r="Y894" s="1895"/>
      <c r="Z894" s="1895"/>
      <c r="AA894" s="1895"/>
      <c r="AB894" s="1895"/>
      <c r="AC894" s="1895"/>
      <c r="AD894" s="1895"/>
      <c r="AE894" s="1895"/>
      <c r="AF894" s="1895"/>
      <c r="AG894" s="1895"/>
      <c r="AH894" s="1895"/>
    </row>
    <row r="895" spans="1:34" ht="15.75" customHeight="1">
      <c r="A895" s="1895"/>
      <c r="B895" s="1895"/>
      <c r="C895" s="1895"/>
      <c r="D895" s="1895"/>
      <c r="E895" s="1895"/>
      <c r="F895" s="1895"/>
      <c r="G895" s="1895"/>
      <c r="H895" s="1895"/>
      <c r="I895" s="1895"/>
      <c r="J895" s="1895"/>
      <c r="K895" s="1895"/>
      <c r="L895" s="1895"/>
      <c r="M895" s="1895"/>
      <c r="N895" s="1895"/>
      <c r="O895" s="1895"/>
      <c r="P895" s="1895"/>
      <c r="Q895" s="1895"/>
      <c r="R895" s="1895"/>
      <c r="S895" s="1895"/>
      <c r="T895" s="1895"/>
      <c r="U895" s="1895"/>
      <c r="V895" s="1895"/>
      <c r="W895" s="1895"/>
      <c r="X895" s="1895"/>
      <c r="Y895" s="1895"/>
      <c r="Z895" s="1895"/>
      <c r="AA895" s="1895"/>
      <c r="AB895" s="1895"/>
      <c r="AC895" s="1895"/>
      <c r="AD895" s="1895"/>
      <c r="AE895" s="1895"/>
      <c r="AF895" s="1895"/>
      <c r="AG895" s="1895"/>
      <c r="AH895" s="1895"/>
    </row>
    <row r="896" spans="1:34" ht="15.75" customHeight="1">
      <c r="A896" s="1895"/>
      <c r="B896" s="1895"/>
      <c r="C896" s="1895"/>
      <c r="D896" s="1895"/>
      <c r="E896" s="1895"/>
      <c r="F896" s="1895"/>
      <c r="G896" s="1895"/>
      <c r="H896" s="1895"/>
      <c r="I896" s="1895"/>
      <c r="J896" s="1895"/>
      <c r="K896" s="1895"/>
      <c r="L896" s="1895"/>
      <c r="M896" s="1895"/>
      <c r="N896" s="1895"/>
      <c r="O896" s="1895"/>
      <c r="P896" s="1895"/>
      <c r="Q896" s="1895"/>
      <c r="R896" s="1895"/>
      <c r="S896" s="1895"/>
      <c r="T896" s="1895"/>
      <c r="U896" s="1895"/>
      <c r="V896" s="1895"/>
      <c r="W896" s="1895"/>
      <c r="X896" s="1895"/>
      <c r="Y896" s="1895"/>
      <c r="Z896" s="1895"/>
      <c r="AA896" s="1895"/>
      <c r="AB896" s="1895"/>
      <c r="AC896" s="1895"/>
      <c r="AD896" s="1895"/>
      <c r="AE896" s="1895"/>
      <c r="AF896" s="1895"/>
      <c r="AG896" s="1895"/>
      <c r="AH896" s="1895"/>
    </row>
    <row r="897" spans="1:34" ht="15.75" customHeight="1">
      <c r="A897" s="1895"/>
      <c r="B897" s="1895"/>
      <c r="C897" s="1895"/>
      <c r="D897" s="1895"/>
      <c r="E897" s="1895"/>
      <c r="F897" s="1895"/>
      <c r="G897" s="1895"/>
      <c r="H897" s="1895"/>
      <c r="I897" s="1895"/>
      <c r="J897" s="1895"/>
      <c r="K897" s="1895"/>
      <c r="L897" s="1895"/>
      <c r="M897" s="1895"/>
      <c r="N897" s="1895"/>
      <c r="O897" s="1895"/>
      <c r="P897" s="1895"/>
      <c r="Q897" s="1895"/>
      <c r="R897" s="1895"/>
      <c r="S897" s="1895"/>
      <c r="T897" s="1895"/>
      <c r="U897" s="1895"/>
      <c r="V897" s="1895"/>
      <c r="W897" s="1895"/>
      <c r="X897" s="1895"/>
      <c r="Y897" s="1895"/>
      <c r="Z897" s="1895"/>
      <c r="AA897" s="1895"/>
      <c r="AB897" s="1895"/>
      <c r="AC897" s="1895"/>
      <c r="AD897" s="1895"/>
      <c r="AE897" s="1895"/>
      <c r="AF897" s="1895"/>
      <c r="AG897" s="1895"/>
      <c r="AH897" s="1895"/>
    </row>
    <row r="898" spans="1:34" ht="15.75" customHeight="1">
      <c r="A898" s="1895"/>
      <c r="B898" s="1895"/>
      <c r="C898" s="1895"/>
      <c r="D898" s="1895"/>
      <c r="E898" s="1895"/>
      <c r="F898" s="1895"/>
      <c r="G898" s="1895"/>
      <c r="H898" s="1895"/>
      <c r="I898" s="1895"/>
      <c r="J898" s="1895"/>
      <c r="K898" s="1895"/>
      <c r="L898" s="1895"/>
      <c r="M898" s="1895"/>
      <c r="N898" s="1895"/>
      <c r="O898" s="1895"/>
      <c r="P898" s="1895"/>
      <c r="Q898" s="1895"/>
      <c r="R898" s="1895"/>
      <c r="S898" s="1895"/>
      <c r="T898" s="1895"/>
      <c r="U898" s="1895"/>
      <c r="V898" s="1895"/>
      <c r="W898" s="1895"/>
      <c r="X898" s="1895"/>
      <c r="Y898" s="1895"/>
      <c r="Z898" s="1895"/>
      <c r="AA898" s="1895"/>
      <c r="AB898" s="1895"/>
      <c r="AC898" s="1895"/>
      <c r="AD898" s="1895"/>
      <c r="AE898" s="1895"/>
      <c r="AF898" s="1895"/>
      <c r="AG898" s="1895"/>
      <c r="AH898" s="1895"/>
    </row>
    <row r="899" spans="1:34" ht="15.75" customHeight="1">
      <c r="A899" s="1895"/>
      <c r="B899" s="1895"/>
      <c r="C899" s="1895"/>
      <c r="D899" s="1895"/>
      <c r="E899" s="1895"/>
      <c r="F899" s="1895"/>
      <c r="G899" s="1895"/>
      <c r="H899" s="1895"/>
      <c r="I899" s="1895"/>
      <c r="J899" s="1895"/>
      <c r="K899" s="1895"/>
      <c r="L899" s="1895"/>
      <c r="M899" s="1895"/>
      <c r="N899" s="1895"/>
      <c r="O899" s="1895"/>
      <c r="P899" s="1895"/>
      <c r="Q899" s="1895"/>
      <c r="R899" s="1895"/>
      <c r="S899" s="1895"/>
      <c r="T899" s="1895"/>
      <c r="U899" s="1895"/>
      <c r="V899" s="1895"/>
      <c r="W899" s="1895"/>
      <c r="X899" s="1895"/>
      <c r="Y899" s="1895"/>
      <c r="Z899" s="1895"/>
      <c r="AA899" s="1895"/>
      <c r="AB899" s="1895"/>
      <c r="AC899" s="1895"/>
      <c r="AD899" s="1895"/>
      <c r="AE899" s="1895"/>
      <c r="AF899" s="1895"/>
      <c r="AG899" s="1895"/>
      <c r="AH899" s="1895"/>
    </row>
    <row r="900" spans="1:34" ht="15.75" customHeight="1">
      <c r="A900" s="1895"/>
      <c r="B900" s="1895"/>
      <c r="C900" s="1895"/>
      <c r="D900" s="1895"/>
      <c r="E900" s="1895"/>
      <c r="F900" s="1895"/>
      <c r="G900" s="1895"/>
      <c r="H900" s="1895"/>
      <c r="I900" s="1895"/>
      <c r="J900" s="1895"/>
      <c r="K900" s="1895"/>
      <c r="L900" s="1895"/>
      <c r="M900" s="1895"/>
      <c r="N900" s="1895"/>
      <c r="O900" s="1895"/>
      <c r="P900" s="1895"/>
      <c r="Q900" s="1895"/>
      <c r="R900" s="1895"/>
      <c r="S900" s="1895"/>
      <c r="T900" s="1895"/>
      <c r="U900" s="1895"/>
      <c r="V900" s="1895"/>
      <c r="W900" s="1895"/>
      <c r="X900" s="1895"/>
      <c r="Y900" s="1895"/>
      <c r="Z900" s="1895"/>
      <c r="AA900" s="1895"/>
      <c r="AB900" s="1895"/>
      <c r="AC900" s="1895"/>
      <c r="AD900" s="1895"/>
      <c r="AE900" s="1895"/>
      <c r="AF900" s="1895"/>
      <c r="AG900" s="1895"/>
      <c r="AH900" s="1895"/>
    </row>
    <row r="901" spans="1:34" ht="15.75" customHeight="1">
      <c r="A901" s="1895"/>
      <c r="B901" s="1895"/>
      <c r="C901" s="1895"/>
      <c r="D901" s="1895"/>
      <c r="E901" s="1895"/>
      <c r="F901" s="1895"/>
      <c r="G901" s="1895"/>
      <c r="H901" s="1895"/>
      <c r="I901" s="1895"/>
      <c r="J901" s="1895"/>
      <c r="K901" s="1895"/>
      <c r="L901" s="1895"/>
      <c r="M901" s="1895"/>
      <c r="N901" s="1895"/>
      <c r="O901" s="1895"/>
      <c r="P901" s="1895"/>
      <c r="Q901" s="1895"/>
      <c r="R901" s="1895"/>
      <c r="S901" s="1895"/>
      <c r="T901" s="1895"/>
      <c r="U901" s="1895"/>
      <c r="V901" s="1895"/>
      <c r="W901" s="1895"/>
      <c r="X901" s="1895"/>
      <c r="Y901" s="1895"/>
      <c r="Z901" s="1895"/>
      <c r="AA901" s="1895"/>
      <c r="AB901" s="1895"/>
      <c r="AC901" s="1895"/>
      <c r="AD901" s="1895"/>
      <c r="AE901" s="1895"/>
      <c r="AF901" s="1895"/>
      <c r="AG901" s="1895"/>
      <c r="AH901" s="1895"/>
    </row>
    <row r="902" spans="1:34" ht="15.75" customHeight="1">
      <c r="A902" s="1895"/>
      <c r="B902" s="1895"/>
      <c r="C902" s="1895"/>
      <c r="D902" s="1895"/>
      <c r="E902" s="1895"/>
      <c r="F902" s="1895"/>
      <c r="G902" s="1895"/>
      <c r="H902" s="1895"/>
      <c r="I902" s="1895"/>
      <c r="J902" s="1895"/>
      <c r="K902" s="1895"/>
      <c r="L902" s="1895"/>
      <c r="M902" s="1895"/>
      <c r="N902" s="1895"/>
      <c r="O902" s="1895"/>
      <c r="P902" s="1895"/>
      <c r="Q902" s="1895"/>
      <c r="R902" s="1895"/>
      <c r="S902" s="1895"/>
      <c r="T902" s="1895"/>
      <c r="U902" s="1895"/>
      <c r="V902" s="1895"/>
      <c r="W902" s="1895"/>
      <c r="X902" s="1895"/>
      <c r="Y902" s="1895"/>
      <c r="Z902" s="1895"/>
      <c r="AA902" s="1895"/>
      <c r="AB902" s="1895"/>
      <c r="AC902" s="1895"/>
      <c r="AD902" s="1895"/>
      <c r="AE902" s="1895"/>
      <c r="AF902" s="1895"/>
      <c r="AG902" s="1895"/>
      <c r="AH902" s="1895"/>
    </row>
    <row r="903" spans="1:34" ht="15.75" customHeight="1">
      <c r="A903" s="1895"/>
      <c r="B903" s="1895"/>
      <c r="C903" s="1895"/>
      <c r="D903" s="1895"/>
      <c r="E903" s="1895"/>
      <c r="F903" s="1895"/>
      <c r="G903" s="1895"/>
      <c r="H903" s="1895"/>
      <c r="I903" s="1895"/>
      <c r="J903" s="1895"/>
      <c r="K903" s="1895"/>
      <c r="L903" s="1895"/>
      <c r="M903" s="1895"/>
      <c r="N903" s="1895"/>
      <c r="O903" s="1895"/>
      <c r="P903" s="1895"/>
      <c r="Q903" s="1895"/>
      <c r="R903" s="1895"/>
      <c r="S903" s="1895"/>
      <c r="T903" s="1895"/>
      <c r="U903" s="1895"/>
      <c r="V903" s="1895"/>
      <c r="W903" s="1895"/>
      <c r="X903" s="1895"/>
      <c r="Y903" s="1895"/>
      <c r="Z903" s="1895"/>
      <c r="AA903" s="1895"/>
      <c r="AB903" s="1895"/>
      <c r="AC903" s="1895"/>
      <c r="AD903" s="1895"/>
      <c r="AE903" s="1895"/>
      <c r="AF903" s="1895"/>
      <c r="AG903" s="1895"/>
      <c r="AH903" s="1895"/>
    </row>
    <row r="904" spans="1:34" ht="15.75" customHeight="1">
      <c r="A904" s="1895"/>
      <c r="B904" s="1895"/>
      <c r="C904" s="1895"/>
      <c r="D904" s="1895"/>
      <c r="E904" s="1895"/>
      <c r="F904" s="1895"/>
      <c r="G904" s="1895"/>
      <c r="H904" s="1895"/>
      <c r="I904" s="1895"/>
      <c r="J904" s="1895"/>
      <c r="K904" s="1895"/>
      <c r="L904" s="1895"/>
      <c r="M904" s="1895"/>
      <c r="N904" s="1895"/>
      <c r="O904" s="1895"/>
      <c r="P904" s="1895"/>
      <c r="Q904" s="1895"/>
      <c r="R904" s="1895"/>
      <c r="S904" s="1895"/>
      <c r="T904" s="1895"/>
      <c r="U904" s="1895"/>
      <c r="V904" s="1895"/>
      <c r="W904" s="1895"/>
      <c r="X904" s="1895"/>
      <c r="Y904" s="1895"/>
      <c r="Z904" s="1895"/>
      <c r="AA904" s="1895"/>
      <c r="AB904" s="1895"/>
      <c r="AC904" s="1895"/>
      <c r="AD904" s="1895"/>
      <c r="AE904" s="1895"/>
      <c r="AF904" s="1895"/>
      <c r="AG904" s="1895"/>
      <c r="AH904" s="1895"/>
    </row>
    <row r="905" spans="1:34" ht="15.75" customHeight="1">
      <c r="A905" s="1895"/>
      <c r="B905" s="1895"/>
      <c r="C905" s="1895"/>
      <c r="D905" s="1895"/>
      <c r="E905" s="1895"/>
      <c r="F905" s="1895"/>
      <c r="G905" s="1895"/>
      <c r="H905" s="1895"/>
      <c r="I905" s="1895"/>
      <c r="J905" s="1895"/>
      <c r="K905" s="1895"/>
      <c r="L905" s="1895"/>
      <c r="M905" s="1895"/>
      <c r="N905" s="1895"/>
      <c r="O905" s="1895"/>
      <c r="P905" s="1895"/>
      <c r="Q905" s="1895"/>
      <c r="R905" s="1895"/>
      <c r="S905" s="1895"/>
      <c r="T905" s="1895"/>
      <c r="U905" s="1895"/>
      <c r="V905" s="1895"/>
      <c r="W905" s="1895"/>
      <c r="X905" s="1895"/>
      <c r="Y905" s="1895"/>
      <c r="Z905" s="1895"/>
      <c r="AA905" s="1895"/>
      <c r="AB905" s="1895"/>
      <c r="AC905" s="1895"/>
      <c r="AD905" s="1895"/>
      <c r="AE905" s="1895"/>
      <c r="AF905" s="1895"/>
      <c r="AG905" s="1895"/>
      <c r="AH905" s="1895"/>
    </row>
    <row r="906" spans="1:34" ht="15.75" customHeight="1">
      <c r="A906" s="1895"/>
      <c r="B906" s="1895"/>
      <c r="C906" s="1895"/>
      <c r="D906" s="1895"/>
      <c r="E906" s="1895"/>
      <c r="F906" s="1895"/>
      <c r="G906" s="1895"/>
      <c r="H906" s="1895"/>
      <c r="I906" s="1895"/>
      <c r="J906" s="1895"/>
      <c r="K906" s="1895"/>
      <c r="L906" s="1895"/>
      <c r="M906" s="1895"/>
      <c r="N906" s="1895"/>
      <c r="O906" s="1895"/>
      <c r="P906" s="1895"/>
      <c r="Q906" s="1895"/>
      <c r="R906" s="1895"/>
      <c r="S906" s="1895"/>
      <c r="T906" s="1895"/>
      <c r="U906" s="1895"/>
      <c r="V906" s="1895"/>
      <c r="W906" s="1895"/>
      <c r="X906" s="1895"/>
      <c r="Y906" s="1895"/>
      <c r="Z906" s="1895"/>
      <c r="AA906" s="1895"/>
      <c r="AB906" s="1895"/>
      <c r="AC906" s="1895"/>
      <c r="AD906" s="1895"/>
      <c r="AE906" s="1895"/>
      <c r="AF906" s="1895"/>
      <c r="AG906" s="1895"/>
      <c r="AH906" s="1895"/>
    </row>
    <row r="907" spans="1:34" ht="15.75" customHeight="1">
      <c r="A907" s="1895"/>
      <c r="B907" s="1895"/>
      <c r="C907" s="1895"/>
      <c r="D907" s="1895"/>
      <c r="E907" s="1895"/>
      <c r="F907" s="1895"/>
      <c r="G907" s="1895"/>
      <c r="H907" s="1895"/>
      <c r="I907" s="1895"/>
      <c r="J907" s="1895"/>
      <c r="K907" s="1895"/>
      <c r="L907" s="1895"/>
      <c r="M907" s="1895"/>
      <c r="N907" s="1895"/>
      <c r="O907" s="1895"/>
      <c r="P907" s="1895"/>
      <c r="Q907" s="1895"/>
      <c r="R907" s="1895"/>
      <c r="S907" s="1895"/>
      <c r="T907" s="1895"/>
      <c r="U907" s="1895"/>
      <c r="V907" s="1895"/>
      <c r="W907" s="1895"/>
      <c r="X907" s="1895"/>
      <c r="Y907" s="1895"/>
      <c r="Z907" s="1895"/>
      <c r="AA907" s="1895"/>
      <c r="AB907" s="1895"/>
      <c r="AC907" s="1895"/>
      <c r="AD907" s="1895"/>
      <c r="AE907" s="1895"/>
      <c r="AF907" s="1895"/>
      <c r="AG907" s="1895"/>
      <c r="AH907" s="1895"/>
    </row>
    <row r="908" spans="1:34" ht="15.75" customHeight="1">
      <c r="A908" s="1895"/>
      <c r="B908" s="1895"/>
      <c r="C908" s="1895"/>
      <c r="D908" s="1895"/>
      <c r="E908" s="1895"/>
      <c r="F908" s="1895"/>
      <c r="G908" s="1895"/>
      <c r="H908" s="1895"/>
      <c r="I908" s="1895"/>
      <c r="J908" s="1895"/>
      <c r="K908" s="1895"/>
      <c r="L908" s="1895"/>
      <c r="M908" s="1895"/>
      <c r="N908" s="1895"/>
      <c r="O908" s="1895"/>
      <c r="P908" s="1895"/>
      <c r="Q908" s="1895"/>
      <c r="R908" s="1895"/>
      <c r="S908" s="1895"/>
      <c r="T908" s="1895"/>
      <c r="U908" s="1895"/>
      <c r="V908" s="1895"/>
      <c r="W908" s="1895"/>
      <c r="X908" s="1895"/>
      <c r="Y908" s="1895"/>
      <c r="Z908" s="1895"/>
      <c r="AA908" s="1895"/>
      <c r="AB908" s="1895"/>
      <c r="AC908" s="1895"/>
      <c r="AD908" s="1895"/>
      <c r="AE908" s="1895"/>
      <c r="AF908" s="1895"/>
      <c r="AG908" s="1895"/>
      <c r="AH908" s="1895"/>
    </row>
    <row r="909" spans="1:34" ht="15.75" customHeight="1">
      <c r="A909" s="1895"/>
      <c r="B909" s="1895"/>
      <c r="C909" s="1895"/>
      <c r="D909" s="1895"/>
      <c r="E909" s="1895"/>
      <c r="F909" s="1895"/>
      <c r="G909" s="1895"/>
      <c r="H909" s="1895"/>
      <c r="I909" s="1895"/>
      <c r="J909" s="1895"/>
      <c r="K909" s="1895"/>
      <c r="L909" s="1895"/>
      <c r="M909" s="1895"/>
      <c r="N909" s="1895"/>
      <c r="O909" s="1895"/>
      <c r="P909" s="1895"/>
      <c r="Q909" s="1895"/>
      <c r="R909" s="1895"/>
      <c r="S909" s="1895"/>
      <c r="T909" s="1895"/>
      <c r="U909" s="1895"/>
      <c r="V909" s="1895"/>
      <c r="W909" s="1895"/>
      <c r="X909" s="1895"/>
      <c r="Y909" s="1895"/>
      <c r="Z909" s="1895"/>
      <c r="AA909" s="1895"/>
      <c r="AB909" s="1895"/>
      <c r="AC909" s="1895"/>
      <c r="AD909" s="1895"/>
      <c r="AE909" s="1895"/>
      <c r="AF909" s="1895"/>
      <c r="AG909" s="1895"/>
      <c r="AH909" s="1895"/>
    </row>
    <row r="910" spans="1:34" ht="15.75" customHeight="1">
      <c r="A910" s="1895"/>
      <c r="B910" s="1895"/>
      <c r="C910" s="1895"/>
      <c r="D910" s="1895"/>
      <c r="E910" s="1895"/>
      <c r="F910" s="1895"/>
      <c r="G910" s="1895"/>
      <c r="H910" s="1895"/>
      <c r="I910" s="1895"/>
      <c r="J910" s="1895"/>
      <c r="K910" s="1895"/>
      <c r="L910" s="1895"/>
      <c r="M910" s="1895"/>
      <c r="N910" s="1895"/>
      <c r="O910" s="1895"/>
      <c r="P910" s="1895"/>
      <c r="Q910" s="1895"/>
      <c r="R910" s="1895"/>
      <c r="S910" s="1895"/>
      <c r="T910" s="1895"/>
      <c r="U910" s="1895"/>
      <c r="V910" s="1895"/>
      <c r="W910" s="1895"/>
      <c r="X910" s="1895"/>
      <c r="Y910" s="1895"/>
      <c r="Z910" s="1895"/>
      <c r="AA910" s="1895"/>
      <c r="AB910" s="1895"/>
      <c r="AC910" s="1895"/>
      <c r="AD910" s="1895"/>
      <c r="AE910" s="1895"/>
      <c r="AF910" s="1895"/>
      <c r="AG910" s="1895"/>
      <c r="AH910" s="1895"/>
    </row>
    <row r="911" spans="1:34" ht="15.75" customHeight="1">
      <c r="A911" s="1895"/>
      <c r="B911" s="1895"/>
      <c r="C911" s="1895"/>
      <c r="D911" s="1895"/>
      <c r="E911" s="1895"/>
      <c r="F911" s="1895"/>
      <c r="G911" s="1895"/>
      <c r="H911" s="1895"/>
      <c r="I911" s="1895"/>
      <c r="J911" s="1895"/>
      <c r="K911" s="1895"/>
      <c r="L911" s="1895"/>
      <c r="M911" s="1895"/>
      <c r="N911" s="1895"/>
      <c r="O911" s="1895"/>
      <c r="P911" s="1895"/>
      <c r="Q911" s="1895"/>
      <c r="R911" s="1895"/>
      <c r="S911" s="1895"/>
      <c r="T911" s="1895"/>
      <c r="U911" s="1895"/>
      <c r="V911" s="1895"/>
      <c r="W911" s="1895"/>
      <c r="X911" s="1895"/>
      <c r="Y911" s="1895"/>
      <c r="Z911" s="1895"/>
      <c r="AA911" s="1895"/>
      <c r="AB911" s="1895"/>
      <c r="AC911" s="1895"/>
      <c r="AD911" s="1895"/>
      <c r="AE911" s="1895"/>
      <c r="AF911" s="1895"/>
      <c r="AG911" s="1895"/>
      <c r="AH911" s="1895"/>
    </row>
    <row r="912" spans="1:34" ht="15.75" customHeight="1">
      <c r="A912" s="1895"/>
      <c r="B912" s="1895"/>
      <c r="C912" s="1895"/>
      <c r="D912" s="1895"/>
      <c r="E912" s="1895"/>
      <c r="F912" s="1895"/>
      <c r="G912" s="1895"/>
      <c r="H912" s="1895"/>
      <c r="I912" s="1895"/>
      <c r="J912" s="1895"/>
      <c r="K912" s="1895"/>
      <c r="L912" s="1895"/>
      <c r="M912" s="1895"/>
      <c r="N912" s="1895"/>
      <c r="O912" s="1895"/>
      <c r="P912" s="1895"/>
      <c r="Q912" s="1895"/>
      <c r="R912" s="1895"/>
      <c r="S912" s="1895"/>
      <c r="T912" s="1895"/>
      <c r="U912" s="1895"/>
      <c r="V912" s="1895"/>
      <c r="W912" s="1895"/>
      <c r="X912" s="1895"/>
      <c r="Y912" s="1895"/>
      <c r="Z912" s="1895"/>
      <c r="AA912" s="1895"/>
      <c r="AB912" s="1895"/>
      <c r="AC912" s="1895"/>
      <c r="AD912" s="1895"/>
      <c r="AE912" s="1895"/>
      <c r="AF912" s="1895"/>
      <c r="AG912" s="1895"/>
      <c r="AH912" s="1895"/>
    </row>
    <row r="913" spans="1:34" ht="15.75" customHeight="1">
      <c r="A913" s="1895"/>
      <c r="B913" s="1895"/>
      <c r="C913" s="1895"/>
      <c r="D913" s="1895"/>
      <c r="E913" s="1895"/>
      <c r="F913" s="1895"/>
      <c r="G913" s="1895"/>
      <c r="H913" s="1895"/>
      <c r="I913" s="1895"/>
      <c r="J913" s="1895"/>
      <c r="K913" s="1895"/>
      <c r="L913" s="1895"/>
      <c r="M913" s="1895"/>
      <c r="N913" s="1895"/>
      <c r="O913" s="1895"/>
      <c r="P913" s="1895"/>
      <c r="Q913" s="1895"/>
      <c r="R913" s="1895"/>
      <c r="S913" s="1895"/>
      <c r="T913" s="1895"/>
      <c r="U913" s="1895"/>
      <c r="V913" s="1895"/>
      <c r="W913" s="1895"/>
      <c r="X913" s="1895"/>
      <c r="Y913" s="1895"/>
      <c r="Z913" s="1895"/>
      <c r="AA913" s="1895"/>
      <c r="AB913" s="1895"/>
      <c r="AC913" s="1895"/>
      <c r="AD913" s="1895"/>
      <c r="AE913" s="1895"/>
      <c r="AF913" s="1895"/>
      <c r="AG913" s="1895"/>
      <c r="AH913" s="1895"/>
    </row>
    <row r="914" spans="1:34" ht="15.75" customHeight="1">
      <c r="A914" s="1895"/>
      <c r="B914" s="1895"/>
      <c r="C914" s="1895"/>
      <c r="D914" s="1895"/>
      <c r="E914" s="1895"/>
      <c r="F914" s="1895"/>
      <c r="G914" s="1895"/>
      <c r="H914" s="1895"/>
      <c r="I914" s="1895"/>
      <c r="J914" s="1895"/>
      <c r="K914" s="1895"/>
      <c r="L914" s="1895"/>
      <c r="M914" s="1895"/>
      <c r="N914" s="1895"/>
      <c r="O914" s="1895"/>
      <c r="P914" s="1895"/>
      <c r="Q914" s="1895"/>
      <c r="R914" s="1895"/>
      <c r="S914" s="1895"/>
      <c r="T914" s="1895"/>
      <c r="U914" s="1895"/>
      <c r="V914" s="1895"/>
      <c r="W914" s="1895"/>
      <c r="X914" s="1895"/>
      <c r="Y914" s="1895"/>
      <c r="Z914" s="1895"/>
      <c r="AA914" s="1895"/>
      <c r="AB914" s="1895"/>
      <c r="AC914" s="1895"/>
      <c r="AD914" s="1895"/>
      <c r="AE914" s="1895"/>
      <c r="AF914" s="1895"/>
      <c r="AG914" s="1895"/>
      <c r="AH914" s="1895"/>
    </row>
    <row r="915" spans="1:34" ht="15.75" customHeight="1">
      <c r="A915" s="1895"/>
      <c r="B915" s="1895"/>
      <c r="C915" s="1895"/>
      <c r="D915" s="1895"/>
      <c r="E915" s="1895"/>
      <c r="F915" s="1895"/>
      <c r="G915" s="1895"/>
      <c r="H915" s="1895"/>
      <c r="I915" s="1895"/>
      <c r="J915" s="1895"/>
      <c r="K915" s="1895"/>
      <c r="L915" s="1895"/>
      <c r="M915" s="1895"/>
      <c r="N915" s="1895"/>
      <c r="O915" s="1895"/>
      <c r="P915" s="1895"/>
      <c r="Q915" s="1895"/>
      <c r="R915" s="1895"/>
      <c r="S915" s="1895"/>
      <c r="T915" s="1895"/>
      <c r="U915" s="1895"/>
      <c r="V915" s="1895"/>
      <c r="W915" s="1895"/>
      <c r="X915" s="1895"/>
      <c r="Y915" s="1895"/>
      <c r="Z915" s="1895"/>
      <c r="AA915" s="1895"/>
      <c r="AB915" s="1895"/>
      <c r="AC915" s="1895"/>
      <c r="AD915" s="1895"/>
      <c r="AE915" s="1895"/>
      <c r="AF915" s="1895"/>
      <c r="AG915" s="1895"/>
      <c r="AH915" s="1895"/>
    </row>
    <row r="916" spans="1:34" ht="15.75" customHeight="1">
      <c r="A916" s="1895"/>
      <c r="B916" s="1895"/>
      <c r="C916" s="1895"/>
      <c r="D916" s="1895"/>
      <c r="E916" s="1895"/>
      <c r="F916" s="1895"/>
      <c r="G916" s="1895"/>
      <c r="H916" s="1895"/>
      <c r="I916" s="1895"/>
      <c r="J916" s="1895"/>
      <c r="K916" s="1895"/>
      <c r="L916" s="1895"/>
      <c r="M916" s="1895"/>
      <c r="N916" s="1895"/>
      <c r="O916" s="1895"/>
      <c r="P916" s="1895"/>
      <c r="Q916" s="1895"/>
      <c r="R916" s="1895"/>
      <c r="S916" s="1895"/>
      <c r="T916" s="1895"/>
      <c r="U916" s="1895"/>
      <c r="V916" s="1895"/>
      <c r="W916" s="1895"/>
      <c r="X916" s="1895"/>
      <c r="Y916" s="1895"/>
      <c r="Z916" s="1895"/>
      <c r="AA916" s="1895"/>
      <c r="AB916" s="1895"/>
      <c r="AC916" s="1895"/>
      <c r="AD916" s="1895"/>
      <c r="AE916" s="1895"/>
      <c r="AF916" s="1895"/>
      <c r="AG916" s="1895"/>
      <c r="AH916" s="1895"/>
    </row>
    <row r="917" spans="1:34" ht="15.75" customHeight="1">
      <c r="A917" s="1895"/>
      <c r="B917" s="1895"/>
      <c r="C917" s="1895"/>
      <c r="D917" s="1895"/>
      <c r="E917" s="1895"/>
      <c r="F917" s="1895"/>
      <c r="G917" s="1895"/>
      <c r="H917" s="1895"/>
      <c r="I917" s="1895"/>
      <c r="J917" s="1895"/>
      <c r="K917" s="1895"/>
      <c r="L917" s="1895"/>
      <c r="M917" s="1895"/>
      <c r="N917" s="1895"/>
      <c r="O917" s="1895"/>
      <c r="P917" s="1895"/>
      <c r="Q917" s="1895"/>
      <c r="R917" s="1895"/>
      <c r="S917" s="1895"/>
      <c r="T917" s="1895"/>
      <c r="U917" s="1895"/>
      <c r="V917" s="1895"/>
      <c r="W917" s="1895"/>
      <c r="X917" s="1895"/>
      <c r="Y917" s="1895"/>
      <c r="Z917" s="1895"/>
      <c r="AA917" s="1895"/>
      <c r="AB917" s="1895"/>
      <c r="AC917" s="1895"/>
      <c r="AD917" s="1895"/>
      <c r="AE917" s="1895"/>
      <c r="AF917" s="1895"/>
      <c r="AG917" s="1895"/>
      <c r="AH917" s="1895"/>
    </row>
    <row r="918" spans="1:34" ht="15.75" customHeight="1">
      <c r="A918" s="1895"/>
      <c r="B918" s="1895"/>
      <c r="C918" s="1895"/>
      <c r="D918" s="1895"/>
      <c r="E918" s="1895"/>
      <c r="F918" s="1895"/>
      <c r="G918" s="1895"/>
      <c r="H918" s="1895"/>
      <c r="I918" s="1895"/>
      <c r="J918" s="1895"/>
      <c r="K918" s="1895"/>
      <c r="L918" s="1895"/>
      <c r="M918" s="1895"/>
      <c r="N918" s="1895"/>
      <c r="O918" s="1895"/>
      <c r="P918" s="1895"/>
      <c r="Q918" s="1895"/>
      <c r="R918" s="1895"/>
      <c r="S918" s="1895"/>
      <c r="T918" s="1895"/>
      <c r="U918" s="1895"/>
      <c r="V918" s="1895"/>
      <c r="W918" s="1895"/>
      <c r="X918" s="1895"/>
      <c r="Y918" s="1895"/>
      <c r="Z918" s="1895"/>
      <c r="AA918" s="1895"/>
      <c r="AB918" s="1895"/>
      <c r="AC918" s="1895"/>
      <c r="AD918" s="1895"/>
      <c r="AE918" s="1895"/>
      <c r="AF918" s="1895"/>
      <c r="AG918" s="1895"/>
      <c r="AH918" s="1895"/>
    </row>
    <row r="919" spans="1:34" ht="15.75" customHeight="1">
      <c r="A919" s="1895"/>
      <c r="B919" s="1895"/>
      <c r="C919" s="1895"/>
      <c r="D919" s="1895"/>
      <c r="E919" s="1895"/>
      <c r="F919" s="1895"/>
      <c r="G919" s="1895"/>
      <c r="H919" s="1895"/>
      <c r="I919" s="1895"/>
      <c r="J919" s="1895"/>
      <c r="K919" s="1895"/>
      <c r="L919" s="1895"/>
      <c r="M919" s="1895"/>
      <c r="N919" s="1895"/>
      <c r="O919" s="1895"/>
      <c r="P919" s="1895"/>
      <c r="Q919" s="1895"/>
      <c r="R919" s="1895"/>
      <c r="S919" s="1895"/>
      <c r="T919" s="1895"/>
      <c r="U919" s="1895"/>
      <c r="V919" s="1895"/>
      <c r="W919" s="1895"/>
      <c r="X919" s="1895"/>
      <c r="Y919" s="1895"/>
      <c r="Z919" s="1895"/>
      <c r="AA919" s="1895"/>
      <c r="AB919" s="1895"/>
      <c r="AC919" s="1895"/>
      <c r="AD919" s="1895"/>
      <c r="AE919" s="1895"/>
      <c r="AF919" s="1895"/>
      <c r="AG919" s="1895"/>
      <c r="AH919" s="1895"/>
    </row>
    <row r="920" spans="1:34" ht="15.75" customHeight="1">
      <c r="A920" s="1895"/>
      <c r="B920" s="1895"/>
      <c r="C920" s="1895"/>
      <c r="D920" s="1895"/>
      <c r="E920" s="1895"/>
      <c r="F920" s="1895"/>
      <c r="G920" s="1895"/>
      <c r="H920" s="1895"/>
      <c r="I920" s="1895"/>
      <c r="J920" s="1895"/>
      <c r="K920" s="1895"/>
      <c r="L920" s="1895"/>
      <c r="M920" s="1895"/>
      <c r="N920" s="1895"/>
      <c r="O920" s="1895"/>
      <c r="P920" s="1895"/>
      <c r="Q920" s="1895"/>
      <c r="R920" s="1895"/>
      <c r="S920" s="1895"/>
      <c r="T920" s="1895"/>
      <c r="U920" s="1895"/>
      <c r="V920" s="1895"/>
      <c r="W920" s="1895"/>
      <c r="X920" s="1895"/>
      <c r="Y920" s="1895"/>
      <c r="Z920" s="1895"/>
      <c r="AA920" s="1895"/>
      <c r="AB920" s="1895"/>
      <c r="AC920" s="1895"/>
      <c r="AD920" s="1895"/>
      <c r="AE920" s="1895"/>
      <c r="AF920" s="1895"/>
      <c r="AG920" s="1895"/>
      <c r="AH920" s="1895"/>
    </row>
    <row r="921" spans="1:34" ht="15.75" customHeight="1">
      <c r="A921" s="1895"/>
      <c r="B921" s="1895"/>
      <c r="C921" s="1895"/>
      <c r="D921" s="1895"/>
      <c r="E921" s="1895"/>
      <c r="F921" s="1895"/>
      <c r="G921" s="1895"/>
      <c r="H921" s="1895"/>
      <c r="I921" s="1895"/>
      <c r="J921" s="1895"/>
      <c r="K921" s="1895"/>
      <c r="L921" s="1895"/>
      <c r="M921" s="1895"/>
      <c r="N921" s="1895"/>
      <c r="O921" s="1895"/>
      <c r="P921" s="1895"/>
      <c r="Q921" s="1895"/>
      <c r="R921" s="1895"/>
      <c r="S921" s="1895"/>
      <c r="T921" s="1895"/>
      <c r="U921" s="1895"/>
      <c r="V921" s="1895"/>
      <c r="W921" s="1895"/>
      <c r="X921" s="1895"/>
      <c r="Y921" s="1895"/>
      <c r="Z921" s="1895"/>
      <c r="AA921" s="1895"/>
      <c r="AB921" s="1895"/>
      <c r="AC921" s="1895"/>
      <c r="AD921" s="1895"/>
      <c r="AE921" s="1895"/>
      <c r="AF921" s="1895"/>
      <c r="AG921" s="1895"/>
      <c r="AH921" s="1895"/>
    </row>
    <row r="922" spans="1:34" ht="15.75" customHeight="1">
      <c r="A922" s="1895"/>
      <c r="B922" s="1895"/>
      <c r="C922" s="1895"/>
      <c r="D922" s="1895"/>
      <c r="E922" s="1895"/>
      <c r="F922" s="1895"/>
      <c r="G922" s="1895"/>
      <c r="H922" s="1895"/>
      <c r="I922" s="1895"/>
      <c r="J922" s="1895"/>
      <c r="K922" s="1895"/>
      <c r="L922" s="1895"/>
      <c r="M922" s="1895"/>
      <c r="N922" s="1895"/>
      <c r="O922" s="1895"/>
      <c r="P922" s="1895"/>
      <c r="Q922" s="1895"/>
      <c r="R922" s="1895"/>
      <c r="S922" s="1895"/>
      <c r="T922" s="1895"/>
      <c r="U922" s="1895"/>
      <c r="V922" s="1895"/>
      <c r="W922" s="1895"/>
      <c r="X922" s="1895"/>
      <c r="Y922" s="1895"/>
      <c r="Z922" s="1895"/>
      <c r="AA922" s="1895"/>
      <c r="AB922" s="1895"/>
      <c r="AC922" s="1895"/>
      <c r="AD922" s="1895"/>
      <c r="AE922" s="1895"/>
      <c r="AF922" s="1895"/>
      <c r="AG922" s="1895"/>
      <c r="AH922" s="1895"/>
    </row>
    <row r="923" spans="1:34" ht="15.75" customHeight="1">
      <c r="A923" s="1895"/>
      <c r="B923" s="1895"/>
      <c r="C923" s="1895"/>
      <c r="D923" s="1895"/>
      <c r="E923" s="1895"/>
      <c r="F923" s="1895"/>
      <c r="G923" s="1895"/>
      <c r="H923" s="1895"/>
      <c r="I923" s="1895"/>
      <c r="J923" s="1895"/>
      <c r="K923" s="1895"/>
      <c r="L923" s="1895"/>
      <c r="M923" s="1895"/>
      <c r="N923" s="1895"/>
      <c r="O923" s="1895"/>
      <c r="P923" s="1895"/>
      <c r="Q923" s="1895"/>
      <c r="R923" s="1895"/>
      <c r="S923" s="1895"/>
      <c r="T923" s="1895"/>
      <c r="U923" s="1895"/>
      <c r="V923" s="1895"/>
      <c r="W923" s="1895"/>
      <c r="X923" s="1895"/>
      <c r="Y923" s="1895"/>
      <c r="Z923" s="1895"/>
      <c r="AA923" s="1895"/>
      <c r="AB923" s="1895"/>
      <c r="AC923" s="1895"/>
      <c r="AD923" s="1895"/>
      <c r="AE923" s="1895"/>
      <c r="AF923" s="1895"/>
      <c r="AG923" s="1895"/>
      <c r="AH923" s="1895"/>
    </row>
    <row r="924" spans="1:34" ht="15.75" customHeight="1">
      <c r="A924" s="1895"/>
      <c r="B924" s="1895"/>
      <c r="C924" s="1895"/>
      <c r="D924" s="1895"/>
      <c r="E924" s="1895"/>
      <c r="F924" s="1895"/>
      <c r="G924" s="1895"/>
      <c r="H924" s="1895"/>
      <c r="I924" s="1895"/>
      <c r="J924" s="1895"/>
      <c r="K924" s="1895"/>
      <c r="L924" s="1895"/>
      <c r="M924" s="1895"/>
      <c r="N924" s="1895"/>
      <c r="O924" s="1895"/>
      <c r="P924" s="1895"/>
      <c r="Q924" s="1895"/>
      <c r="R924" s="1895"/>
      <c r="S924" s="1895"/>
      <c r="T924" s="1895"/>
      <c r="U924" s="1895"/>
      <c r="V924" s="1895"/>
      <c r="W924" s="1895"/>
      <c r="X924" s="1895"/>
      <c r="Y924" s="1895"/>
      <c r="Z924" s="1895"/>
      <c r="AA924" s="1895"/>
      <c r="AB924" s="1895"/>
      <c r="AC924" s="1895"/>
      <c r="AD924" s="1895"/>
      <c r="AE924" s="1895"/>
      <c r="AF924" s="1895"/>
      <c r="AG924" s="1895"/>
      <c r="AH924" s="1895"/>
    </row>
    <row r="925" spans="1:34" ht="15.75" customHeight="1">
      <c r="A925" s="1895"/>
      <c r="B925" s="1895"/>
      <c r="C925" s="1895"/>
      <c r="D925" s="1895"/>
      <c r="E925" s="1895"/>
      <c r="F925" s="1895"/>
      <c r="G925" s="1895"/>
      <c r="H925" s="1895"/>
      <c r="I925" s="1895"/>
      <c r="J925" s="1895"/>
      <c r="K925" s="1895"/>
      <c r="L925" s="1895"/>
      <c r="M925" s="1895"/>
      <c r="N925" s="1895"/>
      <c r="O925" s="1895"/>
      <c r="P925" s="1895"/>
      <c r="Q925" s="1895"/>
      <c r="R925" s="1895"/>
      <c r="S925" s="1895"/>
      <c r="T925" s="1895"/>
      <c r="U925" s="1895"/>
      <c r="V925" s="1895"/>
      <c r="W925" s="1895"/>
      <c r="X925" s="1895"/>
      <c r="Y925" s="1895"/>
      <c r="Z925" s="1895"/>
      <c r="AA925" s="1895"/>
      <c r="AB925" s="1895"/>
      <c r="AC925" s="1895"/>
      <c r="AD925" s="1895"/>
      <c r="AE925" s="1895"/>
      <c r="AF925" s="1895"/>
      <c r="AG925" s="1895"/>
      <c r="AH925" s="1895"/>
    </row>
    <row r="926" spans="1:34" ht="15.75" customHeight="1">
      <c r="A926" s="1895"/>
      <c r="B926" s="1895"/>
      <c r="C926" s="1895"/>
      <c r="D926" s="1895"/>
      <c r="E926" s="1895"/>
      <c r="F926" s="1895"/>
      <c r="G926" s="1895"/>
      <c r="H926" s="1895"/>
      <c r="I926" s="1895"/>
      <c r="J926" s="1895"/>
      <c r="K926" s="1895"/>
      <c r="L926" s="1895"/>
      <c r="M926" s="1895"/>
      <c r="N926" s="1895"/>
      <c r="O926" s="1895"/>
      <c r="P926" s="1895"/>
      <c r="Q926" s="1895"/>
      <c r="R926" s="1895"/>
      <c r="S926" s="1895"/>
      <c r="T926" s="1895"/>
      <c r="U926" s="1895"/>
      <c r="V926" s="1895"/>
      <c r="W926" s="1895"/>
      <c r="X926" s="1895"/>
      <c r="Y926" s="1895"/>
      <c r="Z926" s="1895"/>
      <c r="AA926" s="1895"/>
      <c r="AB926" s="1895"/>
      <c r="AC926" s="1895"/>
      <c r="AD926" s="1895"/>
      <c r="AE926" s="1895"/>
      <c r="AF926" s="1895"/>
      <c r="AG926" s="1895"/>
      <c r="AH926" s="1895"/>
    </row>
    <row r="927" spans="1:34" ht="15.75" customHeight="1">
      <c r="A927" s="1895"/>
      <c r="B927" s="1895"/>
      <c r="C927" s="1895"/>
      <c r="D927" s="1895"/>
      <c r="E927" s="1895"/>
      <c r="F927" s="1895"/>
      <c r="G927" s="1895"/>
      <c r="H927" s="1895"/>
      <c r="I927" s="1895"/>
      <c r="J927" s="1895"/>
      <c r="K927" s="1895"/>
      <c r="L927" s="1895"/>
      <c r="M927" s="1895"/>
      <c r="N927" s="1895"/>
      <c r="O927" s="1895"/>
      <c r="P927" s="1895"/>
      <c r="Q927" s="1895"/>
      <c r="R927" s="1895"/>
      <c r="S927" s="1895"/>
      <c r="T927" s="1895"/>
      <c r="U927" s="1895"/>
      <c r="V927" s="1895"/>
      <c r="W927" s="1895"/>
      <c r="X927" s="1895"/>
      <c r="Y927" s="1895"/>
      <c r="Z927" s="1895"/>
      <c r="AA927" s="1895"/>
      <c r="AB927" s="1895"/>
      <c r="AC927" s="1895"/>
      <c r="AD927" s="1895"/>
      <c r="AE927" s="1895"/>
      <c r="AF927" s="1895"/>
      <c r="AG927" s="1895"/>
      <c r="AH927" s="1895"/>
    </row>
    <row r="928" spans="1:34" ht="15.75" customHeight="1">
      <c r="A928" s="1895"/>
      <c r="B928" s="1895"/>
      <c r="C928" s="1895"/>
      <c r="D928" s="1895"/>
      <c r="E928" s="1895"/>
      <c r="F928" s="1895"/>
      <c r="G928" s="1895"/>
      <c r="H928" s="1895"/>
      <c r="I928" s="1895"/>
      <c r="J928" s="1895"/>
      <c r="K928" s="1895"/>
      <c r="L928" s="1895"/>
      <c r="M928" s="1895"/>
      <c r="N928" s="1895"/>
      <c r="O928" s="1895"/>
      <c r="P928" s="1895"/>
      <c r="Q928" s="1895"/>
      <c r="R928" s="1895"/>
      <c r="S928" s="1895"/>
      <c r="T928" s="1895"/>
      <c r="U928" s="1895"/>
      <c r="V928" s="1895"/>
      <c r="W928" s="1895"/>
      <c r="X928" s="1895"/>
      <c r="Y928" s="1895"/>
      <c r="Z928" s="1895"/>
      <c r="AA928" s="1895"/>
      <c r="AB928" s="1895"/>
      <c r="AC928" s="1895"/>
      <c r="AD928" s="1895"/>
      <c r="AE928" s="1895"/>
      <c r="AF928" s="1895"/>
      <c r="AG928" s="1895"/>
      <c r="AH928" s="1895"/>
    </row>
    <row r="929" spans="1:34" ht="15.75" customHeight="1">
      <c r="A929" s="1895"/>
      <c r="B929" s="1895"/>
      <c r="C929" s="1895"/>
      <c r="D929" s="1895"/>
      <c r="E929" s="1895"/>
      <c r="F929" s="1895"/>
      <c r="G929" s="1895"/>
      <c r="H929" s="1895"/>
      <c r="I929" s="1895"/>
      <c r="J929" s="1895"/>
      <c r="K929" s="1895"/>
      <c r="L929" s="1895"/>
      <c r="M929" s="1895"/>
      <c r="N929" s="1895"/>
      <c r="O929" s="1895"/>
      <c r="P929" s="1895"/>
      <c r="Q929" s="1895"/>
      <c r="R929" s="1895"/>
      <c r="S929" s="1895"/>
      <c r="T929" s="1895"/>
      <c r="U929" s="1895"/>
      <c r="V929" s="1895"/>
      <c r="W929" s="1895"/>
      <c r="X929" s="1895"/>
      <c r="Y929" s="1895"/>
      <c r="Z929" s="1895"/>
      <c r="AA929" s="1895"/>
      <c r="AB929" s="1895"/>
      <c r="AC929" s="1895"/>
      <c r="AD929" s="1895"/>
      <c r="AE929" s="1895"/>
      <c r="AF929" s="1895"/>
      <c r="AG929" s="1895"/>
      <c r="AH929" s="1895"/>
    </row>
    <row r="930" spans="1:34" ht="15.75" customHeight="1">
      <c r="A930" s="1895"/>
      <c r="B930" s="1895"/>
      <c r="C930" s="1895"/>
      <c r="D930" s="1895"/>
      <c r="E930" s="1895"/>
      <c r="F930" s="1895"/>
      <c r="G930" s="1895"/>
      <c r="H930" s="1895"/>
      <c r="I930" s="1895"/>
      <c r="J930" s="1895"/>
      <c r="K930" s="1895"/>
      <c r="L930" s="1895"/>
      <c r="M930" s="1895"/>
      <c r="N930" s="1895"/>
      <c r="O930" s="1895"/>
      <c r="P930" s="1895"/>
      <c r="Q930" s="1895"/>
      <c r="R930" s="1895"/>
      <c r="S930" s="1895"/>
      <c r="T930" s="1895"/>
      <c r="U930" s="1895"/>
      <c r="V930" s="1895"/>
      <c r="W930" s="1895"/>
      <c r="X930" s="1895"/>
      <c r="Y930" s="1895"/>
      <c r="Z930" s="1895"/>
      <c r="AA930" s="1895"/>
      <c r="AB930" s="1895"/>
      <c r="AC930" s="1895"/>
      <c r="AD930" s="1895"/>
      <c r="AE930" s="1895"/>
      <c r="AF930" s="1895"/>
      <c r="AG930" s="1895"/>
      <c r="AH930" s="1895"/>
    </row>
    <row r="931" spans="1:34" ht="15.75" customHeight="1">
      <c r="A931" s="1895"/>
      <c r="B931" s="1895"/>
      <c r="C931" s="1895"/>
      <c r="D931" s="1895"/>
      <c r="E931" s="1895"/>
      <c r="F931" s="1895"/>
      <c r="G931" s="1895"/>
      <c r="H931" s="1895"/>
      <c r="I931" s="1895"/>
      <c r="J931" s="1895"/>
      <c r="K931" s="1895"/>
      <c r="L931" s="1895"/>
      <c r="M931" s="1895"/>
      <c r="N931" s="1895"/>
      <c r="O931" s="1895"/>
      <c r="P931" s="1895"/>
      <c r="Q931" s="1895"/>
      <c r="R931" s="1895"/>
      <c r="S931" s="1895"/>
      <c r="T931" s="1895"/>
      <c r="U931" s="1895"/>
      <c r="V931" s="1895"/>
      <c r="W931" s="1895"/>
      <c r="X931" s="1895"/>
      <c r="Y931" s="1895"/>
      <c r="Z931" s="1895"/>
      <c r="AA931" s="1895"/>
      <c r="AB931" s="1895"/>
      <c r="AC931" s="1895"/>
      <c r="AD931" s="1895"/>
      <c r="AE931" s="1895"/>
      <c r="AF931" s="1895"/>
      <c r="AG931" s="1895"/>
      <c r="AH931" s="1895"/>
    </row>
    <row r="932" spans="1:34" ht="15.75" customHeight="1">
      <c r="A932" s="1895"/>
      <c r="B932" s="1895"/>
      <c r="C932" s="1895"/>
      <c r="D932" s="1895"/>
      <c r="E932" s="1895"/>
      <c r="F932" s="1895"/>
      <c r="G932" s="1895"/>
      <c r="H932" s="1895"/>
      <c r="I932" s="1895"/>
      <c r="J932" s="1895"/>
      <c r="K932" s="1895"/>
      <c r="L932" s="1895"/>
      <c r="M932" s="1895"/>
      <c r="N932" s="1895"/>
      <c r="O932" s="1895"/>
      <c r="P932" s="1895"/>
      <c r="Q932" s="1895"/>
      <c r="R932" s="1895"/>
      <c r="S932" s="1895"/>
      <c r="T932" s="1895"/>
      <c r="U932" s="1895"/>
      <c r="V932" s="1895"/>
      <c r="W932" s="1895"/>
      <c r="X932" s="1895"/>
      <c r="Y932" s="1895"/>
      <c r="Z932" s="1895"/>
      <c r="AA932" s="1895"/>
      <c r="AB932" s="1895"/>
      <c r="AC932" s="1895"/>
      <c r="AD932" s="1895"/>
      <c r="AE932" s="1895"/>
      <c r="AF932" s="1895"/>
      <c r="AG932" s="1895"/>
      <c r="AH932" s="1895"/>
    </row>
    <row r="933" spans="1:34" ht="15.75" customHeight="1">
      <c r="A933" s="1895"/>
      <c r="B933" s="1895"/>
      <c r="C933" s="1895"/>
      <c r="D933" s="1895"/>
      <c r="E933" s="1895"/>
      <c r="F933" s="1895"/>
      <c r="G933" s="1895"/>
      <c r="H933" s="1895"/>
      <c r="I933" s="1895"/>
      <c r="J933" s="1895"/>
      <c r="K933" s="1895"/>
      <c r="L933" s="1895"/>
      <c r="M933" s="1895"/>
      <c r="N933" s="1895"/>
      <c r="O933" s="1895"/>
      <c r="P933" s="1895"/>
      <c r="Q933" s="1895"/>
      <c r="R933" s="1895"/>
      <c r="S933" s="1895"/>
      <c r="T933" s="1895"/>
      <c r="U933" s="1895"/>
      <c r="V933" s="1895"/>
      <c r="W933" s="1895"/>
      <c r="X933" s="1895"/>
      <c r="Y933" s="1895"/>
      <c r="Z933" s="1895"/>
      <c r="AA933" s="1895"/>
      <c r="AB933" s="1895"/>
      <c r="AC933" s="1895"/>
      <c r="AD933" s="1895"/>
      <c r="AE933" s="1895"/>
      <c r="AF933" s="1895"/>
      <c r="AG933" s="1895"/>
      <c r="AH933" s="1895"/>
    </row>
    <row r="934" spans="1:34" ht="15.75" customHeight="1">
      <c r="A934" s="1895"/>
      <c r="B934" s="1895"/>
      <c r="C934" s="1895"/>
      <c r="D934" s="1895"/>
      <c r="E934" s="1895"/>
      <c r="F934" s="1895"/>
      <c r="G934" s="1895"/>
      <c r="H934" s="1895"/>
      <c r="I934" s="1895"/>
      <c r="J934" s="1895"/>
      <c r="K934" s="1895"/>
      <c r="L934" s="1895"/>
      <c r="M934" s="1895"/>
      <c r="N934" s="1895"/>
      <c r="O934" s="1895"/>
      <c r="P934" s="1895"/>
      <c r="Q934" s="1895"/>
      <c r="R934" s="1895"/>
      <c r="S934" s="1895"/>
      <c r="T934" s="1895"/>
      <c r="U934" s="1895"/>
      <c r="V934" s="1895"/>
      <c r="W934" s="1895"/>
      <c r="X934" s="1895"/>
      <c r="Y934" s="1895"/>
      <c r="Z934" s="1895"/>
      <c r="AA934" s="1895"/>
      <c r="AB934" s="1895"/>
      <c r="AC934" s="1895"/>
      <c r="AD934" s="1895"/>
      <c r="AE934" s="1895"/>
      <c r="AF934" s="1895"/>
      <c r="AG934" s="1895"/>
      <c r="AH934" s="1895"/>
    </row>
    <row r="935" spans="1:34" ht="15.75" customHeight="1">
      <c r="A935" s="1895"/>
      <c r="B935" s="1895"/>
      <c r="C935" s="1895"/>
      <c r="D935" s="1895"/>
      <c r="E935" s="1895"/>
      <c r="F935" s="1895"/>
      <c r="G935" s="1895"/>
      <c r="H935" s="1895"/>
      <c r="I935" s="1895"/>
      <c r="J935" s="1895"/>
      <c r="K935" s="1895"/>
      <c r="L935" s="1895"/>
      <c r="M935" s="1895"/>
      <c r="N935" s="1895"/>
      <c r="O935" s="1895"/>
      <c r="P935" s="1895"/>
      <c r="Q935" s="1895"/>
      <c r="R935" s="1895"/>
      <c r="S935" s="1895"/>
      <c r="T935" s="1895"/>
      <c r="U935" s="1895"/>
      <c r="V935" s="1895"/>
      <c r="W935" s="1895"/>
      <c r="X935" s="1895"/>
      <c r="Y935" s="1895"/>
      <c r="Z935" s="1895"/>
      <c r="AA935" s="1895"/>
      <c r="AB935" s="1895"/>
      <c r="AC935" s="1895"/>
      <c r="AD935" s="1895"/>
      <c r="AE935" s="1895"/>
      <c r="AF935" s="1895"/>
      <c r="AG935" s="1895"/>
      <c r="AH935" s="1895"/>
    </row>
    <row r="936" spans="1:34" ht="15.75" customHeight="1">
      <c r="A936" s="1895"/>
      <c r="B936" s="1895"/>
      <c r="C936" s="1895"/>
      <c r="D936" s="1895"/>
      <c r="E936" s="1895"/>
      <c r="F936" s="1895"/>
      <c r="G936" s="1895"/>
      <c r="H936" s="1895"/>
      <c r="I936" s="1895"/>
      <c r="J936" s="1895"/>
      <c r="K936" s="1895"/>
      <c r="L936" s="1895"/>
      <c r="M936" s="1895"/>
      <c r="N936" s="1895"/>
      <c r="O936" s="1895"/>
      <c r="P936" s="1895"/>
      <c r="Q936" s="1895"/>
      <c r="R936" s="1895"/>
      <c r="S936" s="1895"/>
      <c r="T936" s="1895"/>
      <c r="U936" s="1895"/>
      <c r="V936" s="1895"/>
      <c r="W936" s="1895"/>
      <c r="X936" s="1895"/>
      <c r="Y936" s="1895"/>
      <c r="Z936" s="1895"/>
      <c r="AA936" s="1895"/>
      <c r="AB936" s="1895"/>
      <c r="AC936" s="1895"/>
      <c r="AD936" s="1895"/>
      <c r="AE936" s="1895"/>
      <c r="AF936" s="1895"/>
      <c r="AG936" s="1895"/>
      <c r="AH936" s="1895"/>
    </row>
    <row r="937" spans="1:34" ht="15.75" customHeight="1">
      <c r="A937" s="1895"/>
      <c r="B937" s="1895"/>
      <c r="C937" s="1895"/>
      <c r="D937" s="1895"/>
      <c r="E937" s="1895"/>
      <c r="F937" s="1895"/>
      <c r="G937" s="1895"/>
      <c r="H937" s="1895"/>
      <c r="I937" s="1895"/>
      <c r="J937" s="1895"/>
      <c r="K937" s="1895"/>
      <c r="L937" s="1895"/>
      <c r="M937" s="1895"/>
      <c r="N937" s="1895"/>
      <c r="O937" s="1895"/>
      <c r="P937" s="1895"/>
      <c r="Q937" s="1895"/>
      <c r="R937" s="1895"/>
      <c r="S937" s="1895"/>
      <c r="T937" s="1895"/>
      <c r="U937" s="1895"/>
      <c r="V937" s="1895"/>
      <c r="W937" s="1895"/>
      <c r="X937" s="1895"/>
      <c r="Y937" s="1895"/>
      <c r="Z937" s="1895"/>
      <c r="AA937" s="1895"/>
      <c r="AB937" s="1895"/>
      <c r="AC937" s="1895"/>
      <c r="AD937" s="1895"/>
      <c r="AE937" s="1895"/>
      <c r="AF937" s="1895"/>
      <c r="AG937" s="1895"/>
      <c r="AH937" s="1895"/>
    </row>
    <row r="938" spans="1:34" ht="15.75" customHeight="1">
      <c r="A938" s="1895"/>
      <c r="B938" s="1895"/>
      <c r="C938" s="1895"/>
      <c r="D938" s="1895"/>
      <c r="E938" s="1895"/>
      <c r="F938" s="1895"/>
      <c r="G938" s="1895"/>
      <c r="H938" s="1895"/>
      <c r="I938" s="1895"/>
      <c r="J938" s="1895"/>
      <c r="K938" s="1895"/>
      <c r="L938" s="1895"/>
      <c r="M938" s="1895"/>
      <c r="N938" s="1895"/>
      <c r="O938" s="1895"/>
      <c r="P938" s="1895"/>
      <c r="Q938" s="1895"/>
      <c r="R938" s="1895"/>
      <c r="S938" s="1895"/>
      <c r="T938" s="1895"/>
      <c r="U938" s="1895"/>
      <c r="V938" s="1895"/>
      <c r="W938" s="1895"/>
      <c r="X938" s="1895"/>
      <c r="Y938" s="1895"/>
      <c r="Z938" s="1895"/>
      <c r="AA938" s="1895"/>
      <c r="AB938" s="1895"/>
      <c r="AC938" s="1895"/>
      <c r="AD938" s="1895"/>
      <c r="AE938" s="1895"/>
      <c r="AF938" s="1895"/>
      <c r="AG938" s="1895"/>
      <c r="AH938" s="1895"/>
    </row>
    <row r="939" spans="1:34" ht="15.75" customHeight="1">
      <c r="A939" s="1895"/>
      <c r="B939" s="1895"/>
      <c r="C939" s="1895"/>
      <c r="D939" s="1895"/>
      <c r="E939" s="1895"/>
      <c r="F939" s="1895"/>
      <c r="G939" s="1895"/>
      <c r="H939" s="1895"/>
      <c r="I939" s="1895"/>
      <c r="J939" s="1895"/>
      <c r="K939" s="1895"/>
      <c r="L939" s="1895"/>
      <c r="M939" s="1895"/>
      <c r="N939" s="1895"/>
      <c r="O939" s="1895"/>
      <c r="P939" s="1895"/>
      <c r="Q939" s="1895"/>
      <c r="R939" s="1895"/>
      <c r="S939" s="1895"/>
      <c r="T939" s="1895"/>
      <c r="U939" s="1895"/>
      <c r="V939" s="1895"/>
      <c r="W939" s="1895"/>
      <c r="X939" s="1895"/>
      <c r="Y939" s="1895"/>
      <c r="Z939" s="1895"/>
      <c r="AA939" s="1895"/>
      <c r="AB939" s="1895"/>
      <c r="AC939" s="1895"/>
      <c r="AD939" s="1895"/>
      <c r="AE939" s="1895"/>
      <c r="AF939" s="1895"/>
      <c r="AG939" s="1895"/>
      <c r="AH939" s="1895"/>
    </row>
    <row r="940" spans="1:34" ht="15.75" customHeight="1">
      <c r="A940" s="1895"/>
      <c r="B940" s="1895"/>
      <c r="C940" s="1895"/>
      <c r="D940" s="1895"/>
      <c r="E940" s="1895"/>
      <c r="F940" s="1895"/>
      <c r="G940" s="1895"/>
      <c r="H940" s="1895"/>
      <c r="I940" s="1895"/>
      <c r="J940" s="1895"/>
      <c r="K940" s="1895"/>
      <c r="L940" s="1895"/>
      <c r="M940" s="1895"/>
      <c r="N940" s="1895"/>
      <c r="O940" s="1895"/>
      <c r="P940" s="1895"/>
      <c r="Q940" s="1895"/>
      <c r="R940" s="1895"/>
      <c r="S940" s="1895"/>
      <c r="T940" s="1895"/>
      <c r="U940" s="1895"/>
      <c r="V940" s="1895"/>
      <c r="W940" s="1895"/>
      <c r="X940" s="1895"/>
      <c r="Y940" s="1895"/>
      <c r="Z940" s="1895"/>
      <c r="AA940" s="1895"/>
      <c r="AB940" s="1895"/>
      <c r="AC940" s="1895"/>
      <c r="AD940" s="1895"/>
      <c r="AE940" s="1895"/>
      <c r="AF940" s="1895"/>
      <c r="AG940" s="1895"/>
      <c r="AH940" s="1895"/>
    </row>
    <row r="941" spans="1:34" ht="15.75" customHeight="1">
      <c r="A941" s="1895"/>
      <c r="B941" s="1895"/>
      <c r="C941" s="1895"/>
      <c r="D941" s="1895"/>
      <c r="E941" s="1895"/>
      <c r="F941" s="1895"/>
      <c r="G941" s="1895"/>
      <c r="H941" s="1895"/>
      <c r="I941" s="1895"/>
      <c r="J941" s="1895"/>
      <c r="K941" s="1895"/>
      <c r="L941" s="1895"/>
      <c r="M941" s="1895"/>
      <c r="N941" s="1895"/>
      <c r="O941" s="1895"/>
      <c r="P941" s="1895"/>
      <c r="Q941" s="1895"/>
      <c r="R941" s="1895"/>
      <c r="S941" s="1895"/>
      <c r="T941" s="1895"/>
      <c r="U941" s="1895"/>
      <c r="V941" s="1895"/>
      <c r="W941" s="1895"/>
      <c r="X941" s="1895"/>
      <c r="Y941" s="1895"/>
      <c r="Z941" s="1895"/>
      <c r="AA941" s="1895"/>
      <c r="AB941" s="1895"/>
      <c r="AC941" s="1895"/>
      <c r="AD941" s="1895"/>
      <c r="AE941" s="1895"/>
      <c r="AF941" s="1895"/>
      <c r="AG941" s="1895"/>
      <c r="AH941" s="1895"/>
    </row>
    <row r="942" spans="1:34" ht="15.75" customHeight="1">
      <c r="A942" s="1895"/>
      <c r="B942" s="1895"/>
      <c r="C942" s="1895"/>
      <c r="D942" s="1895"/>
      <c r="E942" s="1895"/>
      <c r="F942" s="1895"/>
      <c r="G942" s="1895"/>
      <c r="H942" s="1895"/>
      <c r="I942" s="1895"/>
      <c r="J942" s="1895"/>
      <c r="K942" s="1895"/>
      <c r="L942" s="1895"/>
      <c r="M942" s="1895"/>
      <c r="N942" s="1895"/>
      <c r="O942" s="1895"/>
      <c r="P942" s="1895"/>
      <c r="Q942" s="1895"/>
      <c r="R942" s="1895"/>
      <c r="S942" s="1895"/>
      <c r="T942" s="1895"/>
      <c r="U942" s="1895"/>
      <c r="V942" s="1895"/>
      <c r="W942" s="1895"/>
      <c r="X942" s="1895"/>
      <c r="Y942" s="1895"/>
      <c r="Z942" s="1895"/>
      <c r="AA942" s="1895"/>
      <c r="AB942" s="1895"/>
      <c r="AC942" s="1895"/>
      <c r="AD942" s="1895"/>
      <c r="AE942" s="1895"/>
      <c r="AF942" s="1895"/>
      <c r="AG942" s="1895"/>
      <c r="AH942" s="1895"/>
    </row>
    <row r="943" spans="1:34" ht="15.75" customHeight="1">
      <c r="A943" s="1895"/>
      <c r="B943" s="1895"/>
      <c r="C943" s="1895"/>
      <c r="D943" s="1895"/>
      <c r="E943" s="1895"/>
      <c r="F943" s="1895"/>
      <c r="G943" s="1895"/>
      <c r="H943" s="1895"/>
      <c r="I943" s="1895"/>
      <c r="J943" s="1895"/>
      <c r="K943" s="1895"/>
      <c r="L943" s="1895"/>
      <c r="M943" s="1895"/>
      <c r="N943" s="1895"/>
      <c r="O943" s="1895"/>
      <c r="P943" s="1895"/>
      <c r="Q943" s="1895"/>
      <c r="R943" s="1895"/>
      <c r="S943" s="1895"/>
      <c r="T943" s="1895"/>
      <c r="U943" s="1895"/>
      <c r="V943" s="1895"/>
      <c r="W943" s="1895"/>
      <c r="X943" s="1895"/>
      <c r="Y943" s="1895"/>
      <c r="Z943" s="1895"/>
      <c r="AA943" s="1895"/>
      <c r="AB943" s="1895"/>
      <c r="AC943" s="1895"/>
      <c r="AD943" s="1895"/>
      <c r="AE943" s="1895"/>
      <c r="AF943" s="1895"/>
      <c r="AG943" s="1895"/>
      <c r="AH943" s="1895"/>
    </row>
    <row r="944" spans="1:34" ht="15.75" customHeight="1">
      <c r="A944" s="1895"/>
      <c r="B944" s="1895"/>
      <c r="C944" s="1895"/>
      <c r="D944" s="1895"/>
      <c r="E944" s="1895"/>
      <c r="F944" s="1895"/>
      <c r="G944" s="1895"/>
      <c r="H944" s="1895"/>
      <c r="I944" s="1895"/>
      <c r="J944" s="1895"/>
      <c r="K944" s="1895"/>
      <c r="L944" s="1895"/>
      <c r="M944" s="1895"/>
      <c r="N944" s="1895"/>
      <c r="O944" s="1895"/>
      <c r="P944" s="1895"/>
      <c r="Q944" s="1895"/>
      <c r="R944" s="1895"/>
      <c r="S944" s="1895"/>
      <c r="T944" s="1895"/>
      <c r="U944" s="1895"/>
      <c r="V944" s="1895"/>
      <c r="W944" s="1895"/>
      <c r="X944" s="1895"/>
      <c r="Y944" s="1895"/>
      <c r="Z944" s="1895"/>
      <c r="AA944" s="1895"/>
      <c r="AB944" s="1895"/>
      <c r="AC944" s="1895"/>
      <c r="AD944" s="1895"/>
      <c r="AE944" s="1895"/>
      <c r="AF944" s="1895"/>
      <c r="AG944" s="1895"/>
      <c r="AH944" s="1895"/>
    </row>
    <row r="945" spans="1:34" ht="15.75" customHeight="1">
      <c r="A945" s="1895"/>
      <c r="B945" s="1895"/>
      <c r="C945" s="1895"/>
      <c r="D945" s="1895"/>
      <c r="E945" s="1895"/>
      <c r="F945" s="1895"/>
      <c r="G945" s="1895"/>
      <c r="H945" s="1895"/>
      <c r="I945" s="1895"/>
      <c r="J945" s="1895"/>
      <c r="K945" s="1895"/>
      <c r="L945" s="1895"/>
      <c r="M945" s="1895"/>
      <c r="N945" s="1895"/>
      <c r="O945" s="1895"/>
      <c r="P945" s="1895"/>
      <c r="Q945" s="1895"/>
      <c r="R945" s="1895"/>
      <c r="S945" s="1895"/>
      <c r="T945" s="1895"/>
      <c r="U945" s="1895"/>
      <c r="V945" s="1895"/>
      <c r="W945" s="1895"/>
      <c r="X945" s="1895"/>
      <c r="Y945" s="1895"/>
      <c r="Z945" s="1895"/>
      <c r="AA945" s="1895"/>
      <c r="AB945" s="1895"/>
      <c r="AC945" s="1895"/>
      <c r="AD945" s="1895"/>
      <c r="AE945" s="1895"/>
      <c r="AF945" s="1895"/>
      <c r="AG945" s="1895"/>
      <c r="AH945" s="1895"/>
    </row>
    <row r="946" spans="1:34" ht="15.75" customHeight="1">
      <c r="A946" s="1895"/>
      <c r="B946" s="1895"/>
      <c r="C946" s="1895"/>
      <c r="D946" s="1895"/>
      <c r="E946" s="1895"/>
      <c r="F946" s="1895"/>
      <c r="G946" s="1895"/>
      <c r="H946" s="1895"/>
      <c r="I946" s="1895"/>
      <c r="J946" s="1895"/>
      <c r="K946" s="1895"/>
      <c r="L946" s="1895"/>
      <c r="M946" s="1895"/>
      <c r="N946" s="1895"/>
      <c r="O946" s="1895"/>
      <c r="P946" s="1895"/>
      <c r="Q946" s="1895"/>
      <c r="R946" s="1895"/>
      <c r="S946" s="1895"/>
      <c r="T946" s="1895"/>
      <c r="U946" s="1895"/>
      <c r="V946" s="1895"/>
      <c r="W946" s="1895"/>
      <c r="X946" s="1895"/>
      <c r="Y946" s="1895"/>
      <c r="Z946" s="1895"/>
      <c r="AA946" s="1895"/>
      <c r="AB946" s="1895"/>
      <c r="AC946" s="1895"/>
      <c r="AD946" s="1895"/>
      <c r="AE946" s="1895"/>
      <c r="AF946" s="1895"/>
      <c r="AG946" s="1895"/>
      <c r="AH946" s="1895"/>
    </row>
    <row r="947" spans="1:34" ht="15.75" customHeight="1">
      <c r="A947" s="1895"/>
      <c r="B947" s="1895"/>
      <c r="C947" s="1895"/>
      <c r="D947" s="1895"/>
      <c r="E947" s="1895"/>
      <c r="F947" s="1895"/>
      <c r="G947" s="1895"/>
      <c r="H947" s="1895"/>
      <c r="I947" s="1895"/>
      <c r="J947" s="1895"/>
      <c r="K947" s="1895"/>
      <c r="L947" s="1895"/>
      <c r="M947" s="1895"/>
      <c r="N947" s="1895"/>
      <c r="O947" s="1895"/>
      <c r="P947" s="1895"/>
      <c r="Q947" s="1895"/>
      <c r="R947" s="1895"/>
      <c r="S947" s="1895"/>
      <c r="T947" s="1895"/>
      <c r="U947" s="1895"/>
      <c r="V947" s="1895"/>
      <c r="W947" s="1895"/>
      <c r="X947" s="1895"/>
      <c r="Y947" s="1895"/>
      <c r="Z947" s="1895"/>
      <c r="AA947" s="1895"/>
      <c r="AB947" s="1895"/>
      <c r="AC947" s="1895"/>
      <c r="AD947" s="1895"/>
      <c r="AE947" s="1895"/>
      <c r="AF947" s="1895"/>
      <c r="AG947" s="1895"/>
      <c r="AH947" s="1895"/>
    </row>
    <row r="948" spans="1:34" ht="15.75" customHeight="1">
      <c r="A948" s="1895"/>
      <c r="B948" s="1895"/>
      <c r="C948" s="1895"/>
      <c r="D948" s="1895"/>
      <c r="E948" s="1895"/>
      <c r="F948" s="1895"/>
      <c r="G948" s="1895"/>
      <c r="H948" s="1895"/>
      <c r="I948" s="1895"/>
      <c r="J948" s="1895"/>
      <c r="K948" s="1895"/>
      <c r="L948" s="1895"/>
      <c r="M948" s="1895"/>
      <c r="N948" s="1895"/>
      <c r="O948" s="1895"/>
      <c r="P948" s="1895"/>
      <c r="Q948" s="1895"/>
      <c r="R948" s="1895"/>
      <c r="S948" s="1895"/>
      <c r="T948" s="1895"/>
      <c r="U948" s="1895"/>
      <c r="V948" s="1895"/>
      <c r="W948" s="1895"/>
      <c r="X948" s="1895"/>
      <c r="Y948" s="1895"/>
      <c r="Z948" s="1895"/>
      <c r="AA948" s="1895"/>
      <c r="AB948" s="1895"/>
      <c r="AC948" s="1895"/>
      <c r="AD948" s="1895"/>
      <c r="AE948" s="1895"/>
      <c r="AF948" s="1895"/>
      <c r="AG948" s="1895"/>
      <c r="AH948" s="1895"/>
    </row>
    <row r="949" spans="1:34" ht="15.75" customHeight="1">
      <c r="A949" s="1895"/>
      <c r="B949" s="1895"/>
      <c r="C949" s="1895"/>
      <c r="D949" s="1895"/>
      <c r="E949" s="1895"/>
      <c r="F949" s="1895"/>
      <c r="G949" s="1895"/>
      <c r="H949" s="1895"/>
      <c r="I949" s="1895"/>
      <c r="J949" s="1895"/>
      <c r="K949" s="1895"/>
      <c r="L949" s="1895"/>
      <c r="M949" s="1895"/>
      <c r="N949" s="1895"/>
      <c r="O949" s="1895"/>
      <c r="P949" s="1895"/>
      <c r="Q949" s="1895"/>
      <c r="R949" s="1895"/>
      <c r="S949" s="1895"/>
      <c r="T949" s="1895"/>
      <c r="U949" s="1895"/>
      <c r="V949" s="1895"/>
      <c r="W949" s="1895"/>
      <c r="X949" s="1895"/>
      <c r="Y949" s="1895"/>
      <c r="Z949" s="1895"/>
      <c r="AA949" s="1895"/>
      <c r="AB949" s="1895"/>
      <c r="AC949" s="1895"/>
      <c r="AD949" s="1895"/>
      <c r="AE949" s="1895"/>
      <c r="AF949" s="1895"/>
      <c r="AG949" s="1895"/>
      <c r="AH949" s="1895"/>
    </row>
    <row r="950" spans="1:34" ht="15.75" customHeight="1">
      <c r="A950" s="1895"/>
      <c r="B950" s="1895"/>
      <c r="C950" s="1895"/>
      <c r="D950" s="1895"/>
      <c r="E950" s="1895"/>
      <c r="F950" s="1895"/>
      <c r="G950" s="1895"/>
      <c r="H950" s="1895"/>
      <c r="I950" s="1895"/>
      <c r="J950" s="1895"/>
      <c r="K950" s="1895"/>
      <c r="L950" s="1895"/>
      <c r="M950" s="1895"/>
      <c r="N950" s="1895"/>
      <c r="O950" s="1895"/>
      <c r="P950" s="1895"/>
      <c r="Q950" s="1895"/>
      <c r="R950" s="1895"/>
      <c r="S950" s="1895"/>
      <c r="T950" s="1895"/>
      <c r="U950" s="1895"/>
      <c r="V950" s="1895"/>
      <c r="W950" s="1895"/>
      <c r="X950" s="1895"/>
      <c r="Y950" s="1895"/>
      <c r="Z950" s="1895"/>
      <c r="AA950" s="1895"/>
      <c r="AB950" s="1895"/>
      <c r="AC950" s="1895"/>
      <c r="AD950" s="1895"/>
      <c r="AE950" s="1895"/>
      <c r="AF950" s="1895"/>
      <c r="AG950" s="1895"/>
      <c r="AH950" s="1895"/>
    </row>
    <row r="951" spans="1:34" ht="15.75" customHeight="1">
      <c r="A951" s="1895"/>
      <c r="B951" s="1895"/>
      <c r="C951" s="1895"/>
      <c r="D951" s="1895"/>
      <c r="E951" s="1895"/>
      <c r="F951" s="1895"/>
      <c r="G951" s="1895"/>
      <c r="H951" s="1895"/>
      <c r="I951" s="1895"/>
      <c r="J951" s="1895"/>
      <c r="K951" s="1895"/>
      <c r="L951" s="1895"/>
      <c r="M951" s="1895"/>
      <c r="N951" s="1895"/>
      <c r="O951" s="1895"/>
      <c r="P951" s="1895"/>
      <c r="Q951" s="1895"/>
      <c r="R951" s="1895"/>
      <c r="S951" s="1895"/>
      <c r="T951" s="1895"/>
      <c r="U951" s="1895"/>
      <c r="V951" s="1895"/>
      <c r="W951" s="1895"/>
      <c r="X951" s="1895"/>
      <c r="Y951" s="1895"/>
      <c r="Z951" s="1895"/>
      <c r="AA951" s="1895"/>
      <c r="AB951" s="1895"/>
      <c r="AC951" s="1895"/>
      <c r="AD951" s="1895"/>
      <c r="AE951" s="1895"/>
      <c r="AF951" s="1895"/>
      <c r="AG951" s="1895"/>
      <c r="AH951" s="1895"/>
    </row>
    <row r="952" spans="1:34" ht="15.75" customHeight="1">
      <c r="A952" s="1895"/>
      <c r="B952" s="1895"/>
      <c r="C952" s="1895"/>
      <c r="D952" s="1895"/>
      <c r="E952" s="1895"/>
      <c r="F952" s="1895"/>
      <c r="G952" s="1895"/>
      <c r="H952" s="1895"/>
      <c r="I952" s="1895"/>
      <c r="J952" s="1895"/>
      <c r="K952" s="1895"/>
      <c r="L952" s="1895"/>
      <c r="M952" s="1895"/>
      <c r="N952" s="1895"/>
      <c r="O952" s="1895"/>
      <c r="P952" s="1895"/>
      <c r="Q952" s="1895"/>
      <c r="R952" s="1895"/>
      <c r="S952" s="1895"/>
      <c r="T952" s="1895"/>
      <c r="U952" s="1895"/>
      <c r="V952" s="1895"/>
      <c r="W952" s="1895"/>
      <c r="X952" s="1895"/>
      <c r="Y952" s="1895"/>
      <c r="Z952" s="1895"/>
      <c r="AA952" s="1895"/>
      <c r="AB952" s="1895"/>
      <c r="AC952" s="1895"/>
      <c r="AD952" s="1895"/>
      <c r="AE952" s="1895"/>
      <c r="AF952" s="1895"/>
      <c r="AG952" s="1895"/>
      <c r="AH952" s="1895"/>
    </row>
    <row r="953" spans="1:34" ht="15.75" customHeight="1">
      <c r="A953" s="1895"/>
      <c r="B953" s="1895"/>
      <c r="C953" s="1895"/>
      <c r="D953" s="1895"/>
      <c r="E953" s="1895"/>
      <c r="F953" s="1895"/>
      <c r="G953" s="1895"/>
      <c r="H953" s="1895"/>
      <c r="I953" s="1895"/>
      <c r="J953" s="1895"/>
      <c r="K953" s="1895"/>
      <c r="L953" s="1895"/>
      <c r="M953" s="1895"/>
      <c r="N953" s="1895"/>
      <c r="O953" s="1895"/>
      <c r="P953" s="1895"/>
      <c r="Q953" s="1895"/>
      <c r="R953" s="1895"/>
      <c r="S953" s="1895"/>
      <c r="T953" s="1895"/>
      <c r="U953" s="1895"/>
      <c r="V953" s="1895"/>
      <c r="W953" s="1895"/>
      <c r="X953" s="1895"/>
      <c r="Y953" s="1895"/>
      <c r="Z953" s="1895"/>
      <c r="AA953" s="1895"/>
      <c r="AB953" s="1895"/>
      <c r="AC953" s="1895"/>
      <c r="AD953" s="1895"/>
      <c r="AE953" s="1895"/>
      <c r="AF953" s="1895"/>
      <c r="AG953" s="1895"/>
      <c r="AH953" s="1895"/>
    </row>
    <row r="954" spans="1:34" ht="15.75" customHeight="1">
      <c r="A954" s="1895"/>
      <c r="B954" s="1895"/>
      <c r="C954" s="1895"/>
      <c r="D954" s="1895"/>
      <c r="E954" s="1895"/>
      <c r="F954" s="1895"/>
      <c r="G954" s="1895"/>
      <c r="H954" s="1895"/>
      <c r="I954" s="1895"/>
      <c r="J954" s="1895"/>
      <c r="K954" s="1895"/>
      <c r="L954" s="1895"/>
      <c r="M954" s="1895"/>
      <c r="N954" s="1895"/>
      <c r="O954" s="1895"/>
      <c r="P954" s="1895"/>
      <c r="Q954" s="1895"/>
      <c r="R954" s="1895"/>
      <c r="S954" s="1895"/>
      <c r="T954" s="1895"/>
      <c r="U954" s="1895"/>
      <c r="V954" s="1895"/>
      <c r="W954" s="1895"/>
      <c r="X954" s="1895"/>
      <c r="Y954" s="1895"/>
      <c r="Z954" s="1895"/>
      <c r="AA954" s="1895"/>
      <c r="AB954" s="1895"/>
      <c r="AC954" s="1895"/>
      <c r="AD954" s="1895"/>
      <c r="AE954" s="1895"/>
      <c r="AF954" s="1895"/>
      <c r="AG954" s="1895"/>
      <c r="AH954" s="1895"/>
    </row>
    <row r="955" spans="1:34" ht="15.75" customHeight="1">
      <c r="A955" s="1895"/>
      <c r="B955" s="1895"/>
      <c r="C955" s="1895"/>
      <c r="D955" s="1895"/>
      <c r="E955" s="1895"/>
      <c r="F955" s="1895"/>
      <c r="G955" s="1895"/>
      <c r="H955" s="1895"/>
      <c r="I955" s="1895"/>
      <c r="J955" s="1895"/>
      <c r="K955" s="1895"/>
      <c r="L955" s="1895"/>
      <c r="M955" s="1895"/>
      <c r="N955" s="1895"/>
      <c r="O955" s="1895"/>
      <c r="P955" s="1895"/>
      <c r="Q955" s="1895"/>
      <c r="R955" s="1895"/>
      <c r="S955" s="1895"/>
      <c r="T955" s="1895"/>
      <c r="U955" s="1895"/>
      <c r="V955" s="1895"/>
      <c r="W955" s="1895"/>
      <c r="X955" s="1895"/>
      <c r="Y955" s="1895"/>
      <c r="Z955" s="1895"/>
      <c r="AA955" s="1895"/>
      <c r="AB955" s="1895"/>
      <c r="AC955" s="1895"/>
      <c r="AD955" s="1895"/>
      <c r="AE955" s="1895"/>
      <c r="AF955" s="1895"/>
      <c r="AG955" s="1895"/>
      <c r="AH955" s="1895"/>
    </row>
    <row r="956" spans="1:34" ht="15.75" customHeight="1">
      <c r="A956" s="1895"/>
      <c r="B956" s="1895"/>
      <c r="C956" s="1895"/>
      <c r="D956" s="1895"/>
      <c r="E956" s="1895"/>
      <c r="F956" s="1895"/>
      <c r="G956" s="1895"/>
      <c r="H956" s="1895"/>
      <c r="I956" s="1895"/>
      <c r="J956" s="1895"/>
      <c r="K956" s="1895"/>
      <c r="L956" s="1895"/>
      <c r="M956" s="1895"/>
      <c r="N956" s="1895"/>
      <c r="O956" s="1895"/>
      <c r="P956" s="1895"/>
      <c r="Q956" s="1895"/>
      <c r="R956" s="1895"/>
      <c r="S956" s="1895"/>
      <c r="T956" s="1895"/>
      <c r="U956" s="1895"/>
      <c r="V956" s="1895"/>
      <c r="W956" s="1895"/>
      <c r="X956" s="1895"/>
      <c r="Y956" s="1895"/>
      <c r="Z956" s="1895"/>
      <c r="AA956" s="1895"/>
      <c r="AB956" s="1895"/>
      <c r="AC956" s="1895"/>
      <c r="AD956" s="1895"/>
      <c r="AE956" s="1895"/>
      <c r="AF956" s="1895"/>
      <c r="AG956" s="1895"/>
      <c r="AH956" s="1895"/>
    </row>
    <row r="957" spans="1:34" ht="15.75" customHeight="1">
      <c r="A957" s="1895"/>
      <c r="B957" s="1895"/>
      <c r="C957" s="1895"/>
      <c r="D957" s="1895"/>
      <c r="E957" s="1895"/>
      <c r="F957" s="1895"/>
      <c r="G957" s="1895"/>
      <c r="H957" s="1895"/>
      <c r="I957" s="1895"/>
      <c r="J957" s="1895"/>
      <c r="K957" s="1895"/>
      <c r="L957" s="1895"/>
      <c r="M957" s="1895"/>
      <c r="N957" s="1895"/>
      <c r="O957" s="1895"/>
      <c r="P957" s="1895"/>
      <c r="Q957" s="1895"/>
      <c r="R957" s="1895"/>
      <c r="S957" s="1895"/>
      <c r="T957" s="1895"/>
      <c r="U957" s="1895"/>
      <c r="V957" s="1895"/>
      <c r="W957" s="1895"/>
      <c r="X957" s="1895"/>
      <c r="Y957" s="1895"/>
      <c r="Z957" s="1895"/>
      <c r="AA957" s="1895"/>
      <c r="AB957" s="1895"/>
      <c r="AC957" s="1895"/>
      <c r="AD957" s="1895"/>
      <c r="AE957" s="1895"/>
      <c r="AF957" s="1895"/>
      <c r="AG957" s="1895"/>
      <c r="AH957" s="1895"/>
    </row>
    <row r="958" spans="1:34" ht="15.75" customHeight="1">
      <c r="A958" s="1895"/>
      <c r="B958" s="1895"/>
      <c r="C958" s="1895"/>
      <c r="D958" s="1895"/>
      <c r="E958" s="1895"/>
      <c r="F958" s="1895"/>
      <c r="G958" s="1895"/>
      <c r="H958" s="1895"/>
      <c r="I958" s="1895"/>
      <c r="J958" s="1895"/>
      <c r="K958" s="1895"/>
      <c r="L958" s="1895"/>
      <c r="M958" s="1895"/>
      <c r="N958" s="1895"/>
      <c r="O958" s="1895"/>
      <c r="P958" s="1895"/>
      <c r="Q958" s="1895"/>
      <c r="R958" s="1895"/>
      <c r="S958" s="1895"/>
      <c r="T958" s="1895"/>
      <c r="U958" s="1895"/>
      <c r="V958" s="1895"/>
      <c r="W958" s="1895"/>
      <c r="X958" s="1895"/>
      <c r="Y958" s="1895"/>
      <c r="Z958" s="1895"/>
      <c r="AA958" s="1895"/>
      <c r="AB958" s="1895"/>
      <c r="AC958" s="1895"/>
      <c r="AD958" s="1895"/>
      <c r="AE958" s="1895"/>
      <c r="AF958" s="1895"/>
      <c r="AG958" s="1895"/>
      <c r="AH958" s="1895"/>
    </row>
    <row r="959" spans="1:34" ht="15.75" customHeight="1">
      <c r="A959" s="1895"/>
      <c r="B959" s="1895"/>
      <c r="C959" s="1895"/>
      <c r="D959" s="1895"/>
      <c r="E959" s="1895"/>
      <c r="F959" s="1895"/>
      <c r="G959" s="1895"/>
      <c r="H959" s="1895"/>
      <c r="I959" s="1895"/>
      <c r="J959" s="1895"/>
      <c r="K959" s="1895"/>
      <c r="L959" s="1895"/>
      <c r="M959" s="1895"/>
      <c r="N959" s="1895"/>
      <c r="O959" s="1895"/>
      <c r="P959" s="1895"/>
      <c r="Q959" s="1895"/>
      <c r="R959" s="1895"/>
      <c r="S959" s="1895"/>
      <c r="T959" s="1895"/>
      <c r="U959" s="1895"/>
      <c r="V959" s="1895"/>
      <c r="W959" s="1895"/>
      <c r="X959" s="1895"/>
      <c r="Y959" s="1895"/>
      <c r="Z959" s="1895"/>
      <c r="AA959" s="1895"/>
      <c r="AB959" s="1895"/>
      <c r="AC959" s="1895"/>
      <c r="AD959" s="1895"/>
      <c r="AE959" s="1895"/>
      <c r="AF959" s="1895"/>
      <c r="AG959" s="1895"/>
      <c r="AH959" s="1895"/>
    </row>
    <row r="960" spans="1:34" ht="15.75" customHeight="1">
      <c r="A960" s="1895"/>
      <c r="B960" s="1895"/>
      <c r="C960" s="1895"/>
      <c r="D960" s="1895"/>
      <c r="E960" s="1895"/>
      <c r="F960" s="1895"/>
      <c r="G960" s="1895"/>
      <c r="H960" s="1895"/>
      <c r="I960" s="1895"/>
      <c r="J960" s="1895"/>
      <c r="K960" s="1895"/>
      <c r="L960" s="1895"/>
      <c r="M960" s="1895"/>
      <c r="N960" s="1895"/>
      <c r="O960" s="1895"/>
      <c r="P960" s="1895"/>
      <c r="Q960" s="1895"/>
      <c r="R960" s="1895"/>
      <c r="S960" s="1895"/>
      <c r="T960" s="1895"/>
      <c r="U960" s="1895"/>
      <c r="V960" s="1895"/>
      <c r="W960" s="1895"/>
      <c r="X960" s="1895"/>
      <c r="Y960" s="1895"/>
      <c r="Z960" s="1895"/>
      <c r="AA960" s="1895"/>
      <c r="AB960" s="1895"/>
      <c r="AC960" s="1895"/>
      <c r="AD960" s="1895"/>
      <c r="AE960" s="1895"/>
      <c r="AF960" s="1895"/>
      <c r="AG960" s="1895"/>
      <c r="AH960" s="1895"/>
    </row>
    <row r="961" spans="1:34" ht="15.75" customHeight="1">
      <c r="A961" s="1895"/>
      <c r="B961" s="1895"/>
      <c r="C961" s="1895"/>
      <c r="D961" s="1895"/>
      <c r="E961" s="1895"/>
      <c r="F961" s="1895"/>
      <c r="G961" s="1895"/>
      <c r="H961" s="1895"/>
      <c r="I961" s="1895"/>
      <c r="J961" s="1895"/>
      <c r="K961" s="1895"/>
      <c r="L961" s="1895"/>
      <c r="M961" s="1895"/>
      <c r="N961" s="1895"/>
      <c r="O961" s="1895"/>
      <c r="P961" s="1895"/>
      <c r="Q961" s="1895"/>
      <c r="R961" s="1895"/>
      <c r="S961" s="1895"/>
      <c r="T961" s="1895"/>
      <c r="U961" s="1895"/>
      <c r="V961" s="1895"/>
      <c r="W961" s="1895"/>
      <c r="X961" s="1895"/>
      <c r="Y961" s="1895"/>
      <c r="Z961" s="1895"/>
      <c r="AA961" s="1895"/>
      <c r="AB961" s="1895"/>
      <c r="AC961" s="1895"/>
      <c r="AD961" s="1895"/>
      <c r="AE961" s="1895"/>
      <c r="AF961" s="1895"/>
      <c r="AG961" s="1895"/>
      <c r="AH961" s="1895"/>
    </row>
    <row r="962" spans="1:34" ht="15.75" customHeight="1">
      <c r="A962" s="1895"/>
      <c r="B962" s="1895"/>
      <c r="C962" s="1895"/>
      <c r="D962" s="1895"/>
      <c r="E962" s="1895"/>
      <c r="F962" s="1895"/>
      <c r="G962" s="1895"/>
      <c r="H962" s="1895"/>
      <c r="I962" s="1895"/>
      <c r="J962" s="1895"/>
      <c r="K962" s="1895"/>
      <c r="L962" s="1895"/>
      <c r="M962" s="1895"/>
      <c r="N962" s="1895"/>
      <c r="O962" s="1895"/>
      <c r="P962" s="1895"/>
      <c r="Q962" s="1895"/>
      <c r="R962" s="1895"/>
      <c r="S962" s="1895"/>
      <c r="T962" s="1895"/>
      <c r="U962" s="1895"/>
      <c r="V962" s="1895"/>
      <c r="W962" s="1895"/>
      <c r="X962" s="1895"/>
      <c r="Y962" s="1895"/>
      <c r="Z962" s="1895"/>
      <c r="AA962" s="1895"/>
      <c r="AB962" s="1895"/>
      <c r="AC962" s="1895"/>
      <c r="AD962" s="1895"/>
      <c r="AE962" s="1895"/>
      <c r="AF962" s="1895"/>
      <c r="AG962" s="1895"/>
      <c r="AH962" s="1895"/>
    </row>
    <row r="963" spans="1:34" ht="15.75" customHeight="1">
      <c r="A963" s="1895"/>
      <c r="B963" s="1895"/>
      <c r="C963" s="1895"/>
      <c r="D963" s="1895"/>
      <c r="E963" s="1895"/>
      <c r="F963" s="1895"/>
      <c r="G963" s="1895"/>
      <c r="H963" s="1895"/>
      <c r="I963" s="1895"/>
      <c r="J963" s="1895"/>
      <c r="K963" s="1895"/>
      <c r="L963" s="1895"/>
      <c r="M963" s="1895"/>
      <c r="N963" s="1895"/>
      <c r="O963" s="1895"/>
      <c r="P963" s="1895"/>
      <c r="Q963" s="1895"/>
      <c r="R963" s="1895"/>
      <c r="S963" s="1895"/>
      <c r="T963" s="1895"/>
      <c r="U963" s="1895"/>
      <c r="V963" s="1895"/>
      <c r="W963" s="1895"/>
      <c r="X963" s="1895"/>
      <c r="Y963" s="1895"/>
      <c r="Z963" s="1895"/>
      <c r="AA963" s="1895"/>
      <c r="AB963" s="1895"/>
      <c r="AC963" s="1895"/>
      <c r="AD963" s="1895"/>
      <c r="AE963" s="1895"/>
      <c r="AF963" s="1895"/>
      <c r="AG963" s="1895"/>
      <c r="AH963" s="1895"/>
    </row>
    <row r="964" spans="1:34" ht="15.75" customHeight="1">
      <c r="A964" s="1895"/>
      <c r="B964" s="1895"/>
      <c r="C964" s="1895"/>
      <c r="D964" s="1895"/>
      <c r="E964" s="1895"/>
      <c r="F964" s="1895"/>
      <c r="G964" s="1895"/>
      <c r="H964" s="1895"/>
      <c r="I964" s="1895"/>
      <c r="J964" s="1895"/>
      <c r="K964" s="1895"/>
      <c r="L964" s="1895"/>
      <c r="M964" s="1895"/>
      <c r="N964" s="1895"/>
      <c r="O964" s="1895"/>
      <c r="P964" s="1895"/>
      <c r="Q964" s="1895"/>
      <c r="R964" s="1895"/>
      <c r="S964" s="1895"/>
      <c r="T964" s="1895"/>
      <c r="U964" s="1895"/>
      <c r="V964" s="1895"/>
      <c r="W964" s="1895"/>
      <c r="X964" s="1895"/>
      <c r="Y964" s="1895"/>
      <c r="Z964" s="1895"/>
      <c r="AA964" s="1895"/>
      <c r="AB964" s="1895"/>
      <c r="AC964" s="1895"/>
      <c r="AD964" s="1895"/>
      <c r="AE964" s="1895"/>
      <c r="AF964" s="1895"/>
      <c r="AG964" s="1895"/>
      <c r="AH964" s="1895"/>
    </row>
    <row r="965" spans="1:34" ht="15.75" customHeight="1">
      <c r="A965" s="1895"/>
      <c r="B965" s="1895"/>
      <c r="C965" s="1895"/>
      <c r="D965" s="1895"/>
      <c r="E965" s="1895"/>
      <c r="F965" s="1895"/>
      <c r="G965" s="1895"/>
      <c r="H965" s="1895"/>
      <c r="I965" s="1895"/>
      <c r="J965" s="1895"/>
      <c r="K965" s="1895"/>
      <c r="L965" s="1895"/>
      <c r="M965" s="1895"/>
      <c r="N965" s="1895"/>
      <c r="O965" s="1895"/>
      <c r="P965" s="1895"/>
      <c r="Q965" s="1895"/>
      <c r="R965" s="1895"/>
      <c r="S965" s="1895"/>
      <c r="T965" s="1895"/>
      <c r="U965" s="1895"/>
      <c r="V965" s="1895"/>
      <c r="W965" s="1895"/>
      <c r="X965" s="1895"/>
      <c r="Y965" s="1895"/>
      <c r="Z965" s="1895"/>
      <c r="AA965" s="1895"/>
      <c r="AB965" s="1895"/>
      <c r="AC965" s="1895"/>
      <c r="AD965" s="1895"/>
      <c r="AE965" s="1895"/>
      <c r="AF965" s="1895"/>
      <c r="AG965" s="1895"/>
      <c r="AH965" s="1895"/>
    </row>
    <row r="966" spans="1:34" ht="15.75" customHeight="1">
      <c r="A966" s="1895"/>
      <c r="B966" s="1895"/>
      <c r="C966" s="1895"/>
      <c r="D966" s="1895"/>
      <c r="E966" s="1895"/>
      <c r="F966" s="1895"/>
      <c r="G966" s="1895"/>
      <c r="H966" s="1895"/>
      <c r="I966" s="1895"/>
      <c r="J966" s="1895"/>
      <c r="K966" s="1895"/>
      <c r="L966" s="1895"/>
      <c r="M966" s="1895"/>
      <c r="N966" s="1895"/>
      <c r="O966" s="1895"/>
      <c r="P966" s="1895"/>
      <c r="Q966" s="1895"/>
      <c r="R966" s="1895"/>
      <c r="S966" s="1895"/>
      <c r="T966" s="1895"/>
      <c r="U966" s="1895"/>
      <c r="V966" s="1895"/>
      <c r="W966" s="1895"/>
      <c r="X966" s="1895"/>
      <c r="Y966" s="1895"/>
      <c r="Z966" s="1895"/>
      <c r="AA966" s="1895"/>
      <c r="AB966" s="1895"/>
      <c r="AC966" s="1895"/>
      <c r="AD966" s="1895"/>
      <c r="AE966" s="1895"/>
      <c r="AF966" s="1895"/>
      <c r="AG966" s="1895"/>
      <c r="AH966" s="1895"/>
    </row>
    <row r="967" spans="1:34" ht="15.75" customHeight="1">
      <c r="A967" s="1895"/>
      <c r="B967" s="1895"/>
      <c r="C967" s="1895"/>
      <c r="D967" s="1895"/>
      <c r="E967" s="1895"/>
      <c r="F967" s="1895"/>
      <c r="G967" s="1895"/>
      <c r="H967" s="1895"/>
      <c r="I967" s="1895"/>
      <c r="J967" s="1895"/>
      <c r="K967" s="1895"/>
      <c r="L967" s="1895"/>
      <c r="M967" s="1895"/>
      <c r="N967" s="1895"/>
      <c r="O967" s="1895"/>
      <c r="P967" s="1895"/>
      <c r="Q967" s="1895"/>
      <c r="R967" s="1895"/>
      <c r="S967" s="1895"/>
      <c r="T967" s="1895"/>
      <c r="U967" s="1895"/>
      <c r="V967" s="1895"/>
      <c r="W967" s="1895"/>
      <c r="X967" s="1895"/>
      <c r="Y967" s="1895"/>
      <c r="Z967" s="1895"/>
      <c r="AA967" s="1895"/>
      <c r="AB967" s="1895"/>
      <c r="AC967" s="1895"/>
      <c r="AD967" s="1895"/>
      <c r="AE967" s="1895"/>
      <c r="AF967" s="1895"/>
      <c r="AG967" s="1895"/>
      <c r="AH967" s="1895"/>
    </row>
    <row r="968" spans="1:34" ht="15.75" customHeight="1">
      <c r="A968" s="1895"/>
      <c r="B968" s="1895"/>
      <c r="C968" s="1895"/>
      <c r="D968" s="1895"/>
      <c r="E968" s="1895"/>
      <c r="F968" s="1895"/>
      <c r="G968" s="1895"/>
      <c r="H968" s="1895"/>
      <c r="I968" s="1895"/>
      <c r="J968" s="1895"/>
      <c r="K968" s="1895"/>
      <c r="L968" s="1895"/>
      <c r="M968" s="1895"/>
      <c r="N968" s="1895"/>
      <c r="O968" s="1895"/>
      <c r="P968" s="1895"/>
      <c r="Q968" s="1895"/>
      <c r="R968" s="1895"/>
      <c r="S968" s="1895"/>
      <c r="T968" s="1895"/>
      <c r="U968" s="1895"/>
      <c r="V968" s="1895"/>
      <c r="W968" s="1895"/>
      <c r="X968" s="1895"/>
      <c r="Y968" s="1895"/>
      <c r="Z968" s="1895"/>
      <c r="AA968" s="1895"/>
      <c r="AB968" s="1895"/>
      <c r="AC968" s="1895"/>
      <c r="AD968" s="1895"/>
      <c r="AE968" s="1895"/>
      <c r="AF968" s="1895"/>
      <c r="AG968" s="1895"/>
      <c r="AH968" s="1895"/>
    </row>
    <row r="969" spans="1:34" ht="15.75" customHeight="1">
      <c r="A969" s="1895"/>
      <c r="B969" s="1895"/>
      <c r="C969" s="1895"/>
      <c r="D969" s="1895"/>
      <c r="E969" s="1895"/>
      <c r="F969" s="1895"/>
      <c r="G969" s="1895"/>
      <c r="H969" s="1895"/>
      <c r="I969" s="1895"/>
      <c r="J969" s="1895"/>
      <c r="K969" s="1895"/>
      <c r="L969" s="1895"/>
      <c r="M969" s="1895"/>
      <c r="N969" s="1895"/>
      <c r="O969" s="1895"/>
      <c r="P969" s="1895"/>
      <c r="Q969" s="1895"/>
      <c r="R969" s="1895"/>
      <c r="S969" s="1895"/>
      <c r="T969" s="1895"/>
      <c r="U969" s="1895"/>
      <c r="V969" s="1895"/>
      <c r="W969" s="1895"/>
      <c r="X969" s="1895"/>
      <c r="Y969" s="1895"/>
      <c r="Z969" s="1895"/>
      <c r="AA969" s="1895"/>
      <c r="AB969" s="1895"/>
      <c r="AC969" s="1895"/>
      <c r="AD969" s="1895"/>
      <c r="AE969" s="1895"/>
      <c r="AF969" s="1895"/>
      <c r="AG969" s="1895"/>
      <c r="AH969" s="1895"/>
    </row>
    <row r="970" spans="1:34" ht="15.75" customHeight="1">
      <c r="A970" s="1895"/>
      <c r="B970" s="1895"/>
      <c r="C970" s="1895"/>
      <c r="D970" s="1895"/>
      <c r="E970" s="1895"/>
      <c r="F970" s="1895"/>
      <c r="G970" s="1895"/>
      <c r="H970" s="1895"/>
      <c r="I970" s="1895"/>
      <c r="J970" s="1895"/>
      <c r="K970" s="1895"/>
      <c r="L970" s="1895"/>
      <c r="M970" s="1895"/>
      <c r="N970" s="1895"/>
      <c r="O970" s="1895"/>
      <c r="P970" s="1895"/>
      <c r="Q970" s="1895"/>
      <c r="R970" s="1895"/>
      <c r="S970" s="1895"/>
      <c r="T970" s="1895"/>
      <c r="U970" s="1895"/>
      <c r="V970" s="1895"/>
      <c r="W970" s="1895"/>
      <c r="X970" s="1895"/>
      <c r="Y970" s="1895"/>
      <c r="Z970" s="1895"/>
      <c r="AA970" s="1895"/>
      <c r="AB970" s="1895"/>
      <c r="AC970" s="1895"/>
      <c r="AD970" s="1895"/>
      <c r="AE970" s="1895"/>
      <c r="AF970" s="1895"/>
      <c r="AG970" s="1895"/>
      <c r="AH970" s="1895"/>
    </row>
    <row r="971" spans="1:34" ht="15.75" customHeight="1">
      <c r="A971" s="1895"/>
      <c r="B971" s="1895"/>
      <c r="C971" s="1895"/>
      <c r="D971" s="1895"/>
      <c r="E971" s="1895"/>
      <c r="F971" s="1895"/>
      <c r="G971" s="1895"/>
      <c r="H971" s="1895"/>
      <c r="I971" s="1895"/>
      <c r="J971" s="1895"/>
      <c r="K971" s="1895"/>
      <c r="L971" s="1895"/>
      <c r="M971" s="1895"/>
      <c r="N971" s="1895"/>
      <c r="O971" s="1895"/>
      <c r="P971" s="1895"/>
      <c r="Q971" s="1895"/>
      <c r="R971" s="1895"/>
      <c r="S971" s="1895"/>
      <c r="T971" s="1895"/>
      <c r="U971" s="1895"/>
      <c r="V971" s="1895"/>
      <c r="W971" s="1895"/>
      <c r="X971" s="1895"/>
      <c r="Y971" s="1895"/>
      <c r="Z971" s="1895"/>
      <c r="AA971" s="1895"/>
      <c r="AB971" s="1895"/>
      <c r="AC971" s="1895"/>
      <c r="AD971" s="1895"/>
      <c r="AE971" s="1895"/>
      <c r="AF971" s="1895"/>
      <c r="AG971" s="1895"/>
      <c r="AH971" s="1895"/>
    </row>
    <row r="972" spans="1:34" ht="15.75" customHeight="1">
      <c r="A972" s="1895"/>
      <c r="B972" s="1895"/>
      <c r="C972" s="1895"/>
      <c r="D972" s="1895"/>
      <c r="E972" s="1895"/>
      <c r="F972" s="1895"/>
      <c r="G972" s="1895"/>
      <c r="H972" s="1895"/>
      <c r="I972" s="1895"/>
      <c r="J972" s="1895"/>
      <c r="K972" s="1895"/>
      <c r="L972" s="1895"/>
      <c r="M972" s="1895"/>
      <c r="N972" s="1895"/>
      <c r="O972" s="1895"/>
      <c r="P972" s="1895"/>
      <c r="Q972" s="1895"/>
      <c r="R972" s="1895"/>
      <c r="S972" s="1895"/>
      <c r="T972" s="1895"/>
      <c r="U972" s="1895"/>
      <c r="V972" s="1895"/>
      <c r="W972" s="1895"/>
      <c r="X972" s="1895"/>
      <c r="Y972" s="1895"/>
      <c r="Z972" s="1895"/>
      <c r="AA972" s="1895"/>
      <c r="AB972" s="1895"/>
      <c r="AC972" s="1895"/>
      <c r="AD972" s="1895"/>
      <c r="AE972" s="1895"/>
      <c r="AF972" s="1895"/>
      <c r="AG972" s="1895"/>
      <c r="AH972" s="1895"/>
    </row>
    <row r="973" spans="1:34" ht="15.75" customHeight="1">
      <c r="A973" s="1895"/>
      <c r="B973" s="1895"/>
      <c r="C973" s="1895"/>
      <c r="D973" s="1895"/>
      <c r="E973" s="1895"/>
      <c r="F973" s="1895"/>
      <c r="G973" s="1895"/>
      <c r="H973" s="1895"/>
      <c r="I973" s="1895"/>
      <c r="J973" s="1895"/>
      <c r="K973" s="1895"/>
      <c r="L973" s="1895"/>
      <c r="M973" s="1895"/>
      <c r="N973" s="1895"/>
      <c r="O973" s="1895"/>
      <c r="P973" s="1895"/>
      <c r="Q973" s="1895"/>
      <c r="R973" s="1895"/>
      <c r="S973" s="1895"/>
      <c r="T973" s="1895"/>
      <c r="U973" s="1895"/>
      <c r="V973" s="1895"/>
      <c r="W973" s="1895"/>
      <c r="X973" s="1895"/>
      <c r="Y973" s="1895"/>
      <c r="Z973" s="1895"/>
      <c r="AA973" s="1895"/>
      <c r="AB973" s="1895"/>
      <c r="AC973" s="1895"/>
      <c r="AD973" s="1895"/>
      <c r="AE973" s="1895"/>
      <c r="AF973" s="1895"/>
      <c r="AG973" s="1895"/>
      <c r="AH973" s="1895"/>
    </row>
    <row r="974" spans="1:34" ht="15.75" customHeight="1">
      <c r="A974" s="1895"/>
      <c r="B974" s="1895"/>
      <c r="C974" s="1895"/>
      <c r="D974" s="1895"/>
      <c r="E974" s="1895"/>
      <c r="F974" s="1895"/>
      <c r="G974" s="1895"/>
      <c r="H974" s="1895"/>
      <c r="I974" s="1895"/>
      <c r="J974" s="1895"/>
      <c r="K974" s="1895"/>
      <c r="L974" s="1895"/>
      <c r="M974" s="1895"/>
      <c r="N974" s="1895"/>
      <c r="O974" s="1895"/>
      <c r="P974" s="1895"/>
      <c r="Q974" s="1895"/>
      <c r="R974" s="1895"/>
      <c r="S974" s="1895"/>
      <c r="T974" s="1895"/>
      <c r="U974" s="1895"/>
      <c r="V974" s="1895"/>
      <c r="W974" s="1895"/>
      <c r="X974" s="1895"/>
      <c r="Y974" s="1895"/>
      <c r="Z974" s="1895"/>
      <c r="AA974" s="1895"/>
      <c r="AB974" s="1895"/>
      <c r="AC974" s="1895"/>
      <c r="AD974" s="1895"/>
      <c r="AE974" s="1895"/>
      <c r="AF974" s="1895"/>
      <c r="AG974" s="1895"/>
      <c r="AH974" s="1895"/>
    </row>
    <row r="975" spans="1:34" ht="15.75" customHeight="1">
      <c r="A975" s="1895"/>
      <c r="B975" s="1895"/>
      <c r="C975" s="1895"/>
      <c r="D975" s="1895"/>
      <c r="E975" s="1895"/>
      <c r="F975" s="1895"/>
      <c r="G975" s="1895"/>
      <c r="H975" s="1895"/>
      <c r="I975" s="1895"/>
      <c r="J975" s="1895"/>
      <c r="K975" s="1895"/>
      <c r="L975" s="1895"/>
      <c r="M975" s="1895"/>
      <c r="N975" s="1895"/>
      <c r="O975" s="1895"/>
      <c r="P975" s="1895"/>
      <c r="Q975" s="1895"/>
      <c r="R975" s="1895"/>
      <c r="S975" s="1895"/>
      <c r="T975" s="1895"/>
      <c r="U975" s="1895"/>
      <c r="V975" s="1895"/>
      <c r="W975" s="1895"/>
      <c r="X975" s="1895"/>
      <c r="Y975" s="1895"/>
      <c r="Z975" s="1895"/>
      <c r="AA975" s="1895"/>
      <c r="AB975" s="1895"/>
      <c r="AC975" s="1895"/>
      <c r="AD975" s="1895"/>
      <c r="AE975" s="1895"/>
      <c r="AF975" s="1895"/>
      <c r="AG975" s="1895"/>
      <c r="AH975" s="1895"/>
    </row>
    <row r="976" spans="1:34" ht="15.75" customHeight="1">
      <c r="A976" s="1895"/>
      <c r="B976" s="1895"/>
      <c r="C976" s="1895"/>
      <c r="D976" s="1895"/>
      <c r="E976" s="1895"/>
      <c r="F976" s="1895"/>
      <c r="G976" s="1895"/>
      <c r="H976" s="1895"/>
      <c r="I976" s="1895"/>
      <c r="J976" s="1895"/>
      <c r="K976" s="1895"/>
      <c r="L976" s="1895"/>
      <c r="M976" s="1895"/>
      <c r="N976" s="1895"/>
      <c r="O976" s="1895"/>
      <c r="P976" s="1895"/>
      <c r="Q976" s="1895"/>
      <c r="R976" s="1895"/>
      <c r="S976" s="1895"/>
      <c r="T976" s="1895"/>
      <c r="U976" s="1895"/>
      <c r="V976" s="1895"/>
      <c r="W976" s="1895"/>
      <c r="X976" s="1895"/>
      <c r="Y976" s="1895"/>
      <c r="Z976" s="1895"/>
      <c r="AA976" s="1895"/>
      <c r="AB976" s="1895"/>
      <c r="AC976" s="1895"/>
      <c r="AD976" s="1895"/>
      <c r="AE976" s="1895"/>
      <c r="AF976" s="1895"/>
      <c r="AG976" s="1895"/>
      <c r="AH976" s="1895"/>
    </row>
    <row r="977" spans="1:34" ht="15.75" customHeight="1">
      <c r="A977" s="1895"/>
      <c r="B977" s="1895"/>
      <c r="C977" s="1895"/>
      <c r="D977" s="1895"/>
      <c r="E977" s="1895"/>
      <c r="F977" s="1895"/>
      <c r="G977" s="1895"/>
      <c r="H977" s="1895"/>
      <c r="I977" s="1895"/>
      <c r="J977" s="1895"/>
      <c r="K977" s="1895"/>
      <c r="L977" s="1895"/>
      <c r="M977" s="1895"/>
      <c r="N977" s="1895"/>
      <c r="O977" s="1895"/>
      <c r="P977" s="1895"/>
      <c r="Q977" s="1895"/>
      <c r="R977" s="1895"/>
      <c r="S977" s="1895"/>
      <c r="T977" s="1895"/>
      <c r="U977" s="1895"/>
      <c r="V977" s="1895"/>
      <c r="W977" s="1895"/>
      <c r="X977" s="1895"/>
      <c r="Y977" s="1895"/>
      <c r="Z977" s="1895"/>
      <c r="AA977" s="1895"/>
      <c r="AB977" s="1895"/>
      <c r="AC977" s="1895"/>
      <c r="AD977" s="1895"/>
      <c r="AE977" s="1895"/>
      <c r="AF977" s="1895"/>
      <c r="AG977" s="1895"/>
      <c r="AH977" s="1895"/>
    </row>
    <row r="978" spans="1:34" ht="15.75" customHeight="1">
      <c r="A978" s="1895"/>
      <c r="B978" s="1895"/>
      <c r="C978" s="1895"/>
      <c r="D978" s="1895"/>
      <c r="E978" s="1895"/>
      <c r="F978" s="1895"/>
      <c r="G978" s="1895"/>
      <c r="H978" s="1895"/>
      <c r="I978" s="1895"/>
      <c r="J978" s="1895"/>
      <c r="K978" s="1895"/>
      <c r="L978" s="1895"/>
      <c r="M978" s="1895"/>
      <c r="N978" s="1895"/>
      <c r="O978" s="1895"/>
      <c r="P978" s="1895"/>
      <c r="Q978" s="1895"/>
      <c r="R978" s="1895"/>
      <c r="S978" s="1895"/>
      <c r="T978" s="1895"/>
      <c r="U978" s="1895"/>
      <c r="V978" s="1895"/>
      <c r="W978" s="1895"/>
      <c r="X978" s="1895"/>
      <c r="Y978" s="1895"/>
      <c r="Z978" s="1895"/>
      <c r="AA978" s="1895"/>
      <c r="AB978" s="1895"/>
      <c r="AC978" s="1895"/>
      <c r="AD978" s="1895"/>
      <c r="AE978" s="1895"/>
      <c r="AF978" s="1895"/>
      <c r="AG978" s="1895"/>
      <c r="AH978" s="1895"/>
    </row>
    <row r="979" spans="1:34" ht="15.75" customHeight="1">
      <c r="A979" s="1895"/>
      <c r="B979" s="1895"/>
      <c r="C979" s="1895"/>
      <c r="D979" s="1895"/>
      <c r="E979" s="1895"/>
      <c r="F979" s="1895"/>
      <c r="G979" s="1895"/>
      <c r="H979" s="1895"/>
      <c r="I979" s="1895"/>
      <c r="J979" s="1895"/>
      <c r="K979" s="1895"/>
      <c r="L979" s="1895"/>
      <c r="M979" s="1895"/>
      <c r="N979" s="1895"/>
      <c r="O979" s="1895"/>
      <c r="P979" s="1895"/>
      <c r="Q979" s="1895"/>
      <c r="R979" s="1895"/>
      <c r="S979" s="1895"/>
      <c r="T979" s="1895"/>
      <c r="U979" s="1895"/>
      <c r="V979" s="1895"/>
      <c r="W979" s="1895"/>
      <c r="X979" s="1895"/>
      <c r="Y979" s="1895"/>
      <c r="Z979" s="1895"/>
      <c r="AA979" s="1895"/>
      <c r="AB979" s="1895"/>
      <c r="AC979" s="1895"/>
      <c r="AD979" s="1895"/>
      <c r="AE979" s="1895"/>
      <c r="AF979" s="1895"/>
      <c r="AG979" s="1895"/>
      <c r="AH979" s="1895"/>
    </row>
    <row r="980" spans="1:34" ht="15.75" customHeight="1">
      <c r="A980" s="1895"/>
      <c r="B980" s="1895"/>
      <c r="C980" s="1895"/>
      <c r="D980" s="1895"/>
      <c r="E980" s="1895"/>
      <c r="F980" s="1895"/>
      <c r="G980" s="1895"/>
      <c r="H980" s="1895"/>
      <c r="I980" s="1895"/>
      <c r="J980" s="1895"/>
      <c r="K980" s="1895"/>
      <c r="L980" s="1895"/>
      <c r="M980" s="1895"/>
      <c r="N980" s="1895"/>
      <c r="O980" s="1895"/>
      <c r="P980" s="1895"/>
      <c r="Q980" s="1895"/>
      <c r="R980" s="1895"/>
      <c r="S980" s="1895"/>
      <c r="T980" s="1895"/>
      <c r="U980" s="1895"/>
      <c r="V980" s="1895"/>
      <c r="W980" s="1895"/>
      <c r="X980" s="1895"/>
      <c r="Y980" s="1895"/>
      <c r="Z980" s="1895"/>
      <c r="AA980" s="1895"/>
      <c r="AB980" s="1895"/>
      <c r="AC980" s="1895"/>
      <c r="AD980" s="1895"/>
      <c r="AE980" s="1895"/>
      <c r="AF980" s="1895"/>
      <c r="AG980" s="1895"/>
      <c r="AH980" s="1895"/>
    </row>
    <row r="981" spans="1:34" ht="15.75" customHeight="1">
      <c r="A981" s="1895"/>
      <c r="B981" s="1895"/>
      <c r="C981" s="1895"/>
      <c r="D981" s="1895"/>
      <c r="E981" s="1895"/>
      <c r="F981" s="1895"/>
      <c r="G981" s="1895"/>
      <c r="H981" s="1895"/>
      <c r="I981" s="1895"/>
      <c r="J981" s="1895"/>
      <c r="K981" s="1895"/>
      <c r="L981" s="1895"/>
      <c r="M981" s="1895"/>
      <c r="N981" s="1895"/>
      <c r="O981" s="1895"/>
      <c r="P981" s="1895"/>
      <c r="Q981" s="1895"/>
      <c r="R981" s="1895"/>
      <c r="S981" s="1895"/>
      <c r="T981" s="1895"/>
      <c r="U981" s="1895"/>
      <c r="V981" s="1895"/>
      <c r="W981" s="1895"/>
      <c r="X981" s="1895"/>
      <c r="Y981" s="1895"/>
      <c r="Z981" s="1895"/>
      <c r="AA981" s="1895"/>
      <c r="AB981" s="1895"/>
      <c r="AC981" s="1895"/>
      <c r="AD981" s="1895"/>
      <c r="AE981" s="1895"/>
      <c r="AF981" s="1895"/>
      <c r="AG981" s="1895"/>
      <c r="AH981" s="1895"/>
    </row>
    <row r="982" spans="1:34" ht="15.75" customHeight="1">
      <c r="A982" s="1895"/>
      <c r="B982" s="1895"/>
      <c r="C982" s="1895"/>
      <c r="D982" s="1895"/>
      <c r="E982" s="1895"/>
      <c r="F982" s="1895"/>
      <c r="G982" s="1895"/>
      <c r="H982" s="1895"/>
      <c r="I982" s="1895"/>
      <c r="J982" s="1895"/>
      <c r="K982" s="1895"/>
      <c r="L982" s="1895"/>
      <c r="M982" s="1895"/>
      <c r="N982" s="1895"/>
      <c r="O982" s="1895"/>
      <c r="P982" s="1895"/>
      <c r="Q982" s="1895"/>
      <c r="R982" s="1895"/>
      <c r="S982" s="1895"/>
      <c r="T982" s="1895"/>
      <c r="U982" s="1895"/>
      <c r="V982" s="1895"/>
      <c r="W982" s="1895"/>
      <c r="X982" s="1895"/>
      <c r="Y982" s="1895"/>
      <c r="Z982" s="1895"/>
      <c r="AA982" s="1895"/>
      <c r="AB982" s="1895"/>
      <c r="AC982" s="1895"/>
      <c r="AD982" s="1895"/>
      <c r="AE982" s="1895"/>
      <c r="AF982" s="1895"/>
      <c r="AG982" s="1895"/>
      <c r="AH982" s="1895"/>
    </row>
    <row r="983" spans="1:34" ht="15.75" customHeight="1">
      <c r="A983" s="1895"/>
      <c r="B983" s="1895"/>
      <c r="C983" s="1895"/>
      <c r="D983" s="1895"/>
      <c r="E983" s="1895"/>
      <c r="F983" s="1895"/>
      <c r="G983" s="1895"/>
      <c r="H983" s="1895"/>
      <c r="I983" s="1895"/>
      <c r="J983" s="1895"/>
      <c r="K983" s="1895"/>
      <c r="L983" s="1895"/>
      <c r="M983" s="1895"/>
      <c r="N983" s="1895"/>
      <c r="O983" s="1895"/>
      <c r="P983" s="1895"/>
      <c r="Q983" s="1895"/>
      <c r="R983" s="1895"/>
      <c r="S983" s="1895"/>
      <c r="T983" s="1895"/>
      <c r="U983" s="1895"/>
      <c r="V983" s="1895"/>
      <c r="W983" s="1895"/>
      <c r="X983" s="1895"/>
      <c r="Y983" s="1895"/>
      <c r="Z983" s="1895"/>
      <c r="AA983" s="1895"/>
      <c r="AB983" s="1895"/>
      <c r="AC983" s="1895"/>
      <c r="AD983" s="1895"/>
      <c r="AE983" s="1895"/>
      <c r="AF983" s="1895"/>
      <c r="AG983" s="1895"/>
      <c r="AH983" s="1895"/>
    </row>
    <row r="984" spans="1:34" ht="15.75" customHeight="1">
      <c r="A984" s="1895"/>
      <c r="B984" s="1895"/>
      <c r="C984" s="1895"/>
      <c r="D984" s="1895"/>
      <c r="E984" s="1895"/>
      <c r="F984" s="1895"/>
      <c r="G984" s="1895"/>
      <c r="H984" s="1895"/>
      <c r="I984" s="1895"/>
      <c r="J984" s="1895"/>
      <c r="K984" s="1895"/>
      <c r="L984" s="1895"/>
      <c r="M984" s="1895"/>
      <c r="N984" s="1895"/>
      <c r="O984" s="1895"/>
      <c r="P984" s="1895"/>
      <c r="Q984" s="1895"/>
      <c r="R984" s="1895"/>
      <c r="S984" s="1895"/>
      <c r="T984" s="1895"/>
      <c r="U984" s="1895"/>
      <c r="V984" s="1895"/>
      <c r="W984" s="1895"/>
      <c r="X984" s="1895"/>
      <c r="Y984" s="1895"/>
      <c r="Z984" s="1895"/>
      <c r="AA984" s="1895"/>
      <c r="AB984" s="1895"/>
      <c r="AC984" s="1895"/>
      <c r="AD984" s="1895"/>
      <c r="AE984" s="1895"/>
      <c r="AF984" s="1895"/>
      <c r="AG984" s="1895"/>
      <c r="AH984" s="1895"/>
    </row>
    <row r="985" spans="1:34" ht="15.75" customHeight="1">
      <c r="A985" s="1895"/>
      <c r="B985" s="1895"/>
      <c r="C985" s="1895"/>
      <c r="D985" s="1895"/>
      <c r="E985" s="1895"/>
      <c r="F985" s="1895"/>
      <c r="G985" s="1895"/>
      <c r="H985" s="1895"/>
      <c r="I985" s="1895"/>
      <c r="J985" s="1895"/>
      <c r="K985" s="1895"/>
      <c r="L985" s="1895"/>
      <c r="M985" s="1895"/>
      <c r="N985" s="1895"/>
      <c r="O985" s="1895"/>
      <c r="P985" s="1895"/>
      <c r="Q985" s="1895"/>
      <c r="R985" s="1895"/>
      <c r="S985" s="1895"/>
      <c r="T985" s="1895"/>
      <c r="U985" s="1895"/>
      <c r="V985" s="1895"/>
      <c r="W985" s="1895"/>
      <c r="X985" s="1895"/>
      <c r="Y985" s="1895"/>
      <c r="Z985" s="1895"/>
      <c r="AA985" s="1895"/>
      <c r="AB985" s="1895"/>
      <c r="AC985" s="1895"/>
      <c r="AD985" s="1895"/>
      <c r="AE985" s="1895"/>
      <c r="AF985" s="1895"/>
      <c r="AG985" s="1895"/>
      <c r="AH985" s="1895"/>
    </row>
    <row r="986" spans="1:34" ht="15.75" customHeight="1">
      <c r="A986" s="1895"/>
      <c r="B986" s="1895"/>
      <c r="C986" s="1895"/>
      <c r="D986" s="1895"/>
      <c r="E986" s="1895"/>
      <c r="F986" s="1895"/>
      <c r="G986" s="1895"/>
      <c r="H986" s="1895"/>
      <c r="I986" s="1895"/>
      <c r="J986" s="1895"/>
      <c r="K986" s="1895"/>
      <c r="L986" s="1895"/>
      <c r="M986" s="1895"/>
      <c r="N986" s="1895"/>
      <c r="O986" s="1895"/>
      <c r="P986" s="1895"/>
      <c r="Q986" s="1895"/>
      <c r="R986" s="1895"/>
      <c r="S986" s="1895"/>
      <c r="T986" s="1895"/>
      <c r="U986" s="1895"/>
      <c r="V986" s="1895"/>
      <c r="W986" s="1895"/>
      <c r="X986" s="1895"/>
      <c r="Y986" s="1895"/>
      <c r="Z986" s="1895"/>
      <c r="AA986" s="1895"/>
      <c r="AB986" s="1895"/>
      <c r="AC986" s="1895"/>
      <c r="AD986" s="1895"/>
      <c r="AE986" s="1895"/>
      <c r="AF986" s="1895"/>
      <c r="AG986" s="1895"/>
      <c r="AH986" s="1895"/>
    </row>
    <row r="987" spans="1:34" ht="15.75" customHeight="1">
      <c r="A987" s="1895"/>
      <c r="B987" s="1895"/>
      <c r="C987" s="1895"/>
      <c r="D987" s="1895"/>
      <c r="E987" s="1895"/>
      <c r="F987" s="1895"/>
      <c r="G987" s="1895"/>
      <c r="H987" s="1895"/>
      <c r="I987" s="1895"/>
      <c r="J987" s="1895"/>
      <c r="K987" s="1895"/>
      <c r="L987" s="1895"/>
      <c r="M987" s="1895"/>
      <c r="N987" s="1895"/>
      <c r="O987" s="1895"/>
      <c r="P987" s="1895"/>
      <c r="Q987" s="1895"/>
      <c r="R987" s="1895"/>
      <c r="S987" s="1895"/>
      <c r="T987" s="1895"/>
      <c r="U987" s="1895"/>
      <c r="V987" s="1895"/>
      <c r="W987" s="1895"/>
      <c r="X987" s="1895"/>
      <c r="Y987" s="1895"/>
      <c r="Z987" s="1895"/>
      <c r="AA987" s="1895"/>
      <c r="AB987" s="1895"/>
      <c r="AC987" s="1895"/>
      <c r="AD987" s="1895"/>
      <c r="AE987" s="1895"/>
      <c r="AF987" s="1895"/>
      <c r="AG987" s="1895"/>
      <c r="AH987" s="1895"/>
    </row>
    <row r="988" spans="1:34" ht="15.75" customHeight="1">
      <c r="A988" s="1895"/>
      <c r="B988" s="1895"/>
      <c r="C988" s="1895"/>
      <c r="D988" s="1895"/>
      <c r="E988" s="1895"/>
      <c r="F988" s="1895"/>
      <c r="G988" s="1895"/>
      <c r="H988" s="1895"/>
      <c r="I988" s="1895"/>
      <c r="J988" s="1895"/>
      <c r="K988" s="1895"/>
      <c r="L988" s="1895"/>
      <c r="M988" s="1895"/>
      <c r="N988" s="1895"/>
      <c r="O988" s="1895"/>
      <c r="P988" s="1895"/>
      <c r="Q988" s="1895"/>
      <c r="R988" s="1895"/>
      <c r="S988" s="1895"/>
      <c r="T988" s="1895"/>
      <c r="U988" s="1895"/>
      <c r="V988" s="1895"/>
      <c r="W988" s="1895"/>
      <c r="X988" s="1895"/>
      <c r="Y988" s="1895"/>
      <c r="Z988" s="1895"/>
      <c r="AA988" s="1895"/>
      <c r="AB988" s="1895"/>
      <c r="AC988" s="1895"/>
      <c r="AD988" s="1895"/>
      <c r="AE988" s="1895"/>
      <c r="AF988" s="1895"/>
      <c r="AG988" s="1895"/>
      <c r="AH988" s="1895"/>
    </row>
    <row r="989" spans="1:34" ht="15.75" customHeight="1">
      <c r="A989" s="1895"/>
      <c r="B989" s="1895"/>
      <c r="C989" s="1895"/>
      <c r="D989" s="1895"/>
      <c r="E989" s="1895"/>
      <c r="F989" s="1895"/>
      <c r="G989" s="1895"/>
      <c r="H989" s="1895"/>
      <c r="I989" s="1895"/>
      <c r="J989" s="1895"/>
      <c r="K989" s="1895"/>
      <c r="L989" s="1895"/>
      <c r="M989" s="1895"/>
      <c r="N989" s="1895"/>
      <c r="O989" s="1895"/>
      <c r="P989" s="1895"/>
      <c r="Q989" s="1895"/>
      <c r="R989" s="1895"/>
      <c r="S989" s="1895"/>
      <c r="T989" s="1895"/>
      <c r="U989" s="1895"/>
      <c r="V989" s="1895"/>
      <c r="W989" s="1895"/>
      <c r="X989" s="1895"/>
      <c r="Y989" s="1895"/>
      <c r="Z989" s="1895"/>
      <c r="AA989" s="1895"/>
      <c r="AB989" s="1895"/>
      <c r="AC989" s="1895"/>
      <c r="AD989" s="1895"/>
      <c r="AE989" s="1895"/>
      <c r="AF989" s="1895"/>
      <c r="AG989" s="1895"/>
      <c r="AH989" s="1895"/>
    </row>
    <row r="990" spans="1:34" ht="15.75" customHeight="1">
      <c r="A990" s="1895"/>
      <c r="B990" s="1895"/>
      <c r="C990" s="1895"/>
      <c r="D990" s="1895"/>
      <c r="E990" s="1895"/>
      <c r="F990" s="1895"/>
      <c r="G990" s="1895"/>
      <c r="H990" s="1895"/>
      <c r="I990" s="1895"/>
      <c r="J990" s="1895"/>
      <c r="K990" s="1895"/>
      <c r="L990" s="1895"/>
      <c r="M990" s="1895"/>
      <c r="N990" s="1895"/>
      <c r="O990" s="1895"/>
      <c r="P990" s="1895"/>
      <c r="Q990" s="1895"/>
      <c r="R990" s="1895"/>
      <c r="S990" s="1895"/>
      <c r="T990" s="1895"/>
      <c r="U990" s="1895"/>
      <c r="V990" s="1895"/>
      <c r="W990" s="1895"/>
      <c r="X990" s="1895"/>
      <c r="Y990" s="1895"/>
      <c r="Z990" s="1895"/>
      <c r="AA990" s="1895"/>
      <c r="AB990" s="1895"/>
      <c r="AC990" s="1895"/>
      <c r="AD990" s="1895"/>
      <c r="AE990" s="1895"/>
      <c r="AF990" s="1895"/>
      <c r="AG990" s="1895"/>
      <c r="AH990" s="1895"/>
    </row>
    <row r="991" spans="1:34" ht="15.75" customHeight="1">
      <c r="A991" s="1895"/>
      <c r="B991" s="1895"/>
      <c r="C991" s="1895"/>
      <c r="D991" s="1895"/>
      <c r="E991" s="1895"/>
      <c r="F991" s="1895"/>
      <c r="G991" s="1895"/>
      <c r="H991" s="1895"/>
      <c r="I991" s="1895"/>
      <c r="J991" s="1895"/>
      <c r="K991" s="1895"/>
      <c r="L991" s="1895"/>
      <c r="M991" s="1895"/>
      <c r="N991" s="1895"/>
      <c r="O991" s="1895"/>
      <c r="P991" s="1895"/>
      <c r="Q991" s="1895"/>
      <c r="R991" s="1895"/>
      <c r="S991" s="1895"/>
      <c r="T991" s="1895"/>
      <c r="U991" s="1895"/>
      <c r="V991" s="1895"/>
      <c r="W991" s="1895"/>
      <c r="X991" s="1895"/>
      <c r="Y991" s="1895"/>
      <c r="Z991" s="1895"/>
      <c r="AA991" s="1895"/>
      <c r="AB991" s="1895"/>
      <c r="AC991" s="1895"/>
      <c r="AD991" s="1895"/>
      <c r="AE991" s="1895"/>
      <c r="AF991" s="1895"/>
      <c r="AG991" s="1895"/>
      <c r="AH991" s="1895"/>
    </row>
    <row r="992" spans="1:34" ht="15.75" customHeight="1">
      <c r="A992" s="1895"/>
      <c r="B992" s="1895"/>
      <c r="C992" s="1895"/>
      <c r="D992" s="1895"/>
      <c r="E992" s="1895"/>
      <c r="F992" s="1895"/>
      <c r="G992" s="1895"/>
      <c r="H992" s="1895"/>
      <c r="I992" s="1895"/>
      <c r="J992" s="1895"/>
      <c r="K992" s="1895"/>
      <c r="L992" s="1895"/>
      <c r="M992" s="1895"/>
      <c r="N992" s="1895"/>
      <c r="O992" s="1895"/>
      <c r="P992" s="1895"/>
      <c r="Q992" s="1895"/>
      <c r="R992" s="1895"/>
      <c r="S992" s="1895"/>
      <c r="T992" s="1895"/>
      <c r="U992" s="1895"/>
      <c r="V992" s="1895"/>
      <c r="W992" s="1895"/>
      <c r="X992" s="1895"/>
      <c r="Y992" s="1895"/>
      <c r="Z992" s="1895"/>
      <c r="AA992" s="1895"/>
      <c r="AB992" s="1895"/>
      <c r="AC992" s="1895"/>
      <c r="AD992" s="1895"/>
      <c r="AE992" s="1895"/>
      <c r="AF992" s="1895"/>
      <c r="AG992" s="1895"/>
      <c r="AH992" s="1895"/>
    </row>
    <row r="993" spans="1:34" ht="15.75" customHeight="1">
      <c r="A993" s="1895"/>
      <c r="B993" s="1895"/>
      <c r="C993" s="1895"/>
      <c r="D993" s="1895"/>
      <c r="E993" s="1895"/>
      <c r="F993" s="1895"/>
      <c r="G993" s="1895"/>
      <c r="H993" s="1895"/>
      <c r="I993" s="1895"/>
      <c r="J993" s="1895"/>
      <c r="K993" s="1895"/>
      <c r="L993" s="1895"/>
      <c r="M993" s="1895"/>
      <c r="N993" s="1895"/>
      <c r="O993" s="1895"/>
      <c r="P993" s="1895"/>
      <c r="Q993" s="1895"/>
      <c r="R993" s="1895"/>
      <c r="S993" s="1895"/>
      <c r="T993" s="1895"/>
      <c r="U993" s="1895"/>
      <c r="V993" s="1895"/>
      <c r="W993" s="1895"/>
      <c r="X993" s="1895"/>
      <c r="Y993" s="1895"/>
      <c r="Z993" s="1895"/>
      <c r="AA993" s="1895"/>
      <c r="AB993" s="1895"/>
      <c r="AC993" s="1895"/>
      <c r="AD993" s="1895"/>
      <c r="AE993" s="1895"/>
      <c r="AF993" s="1895"/>
      <c r="AG993" s="1895"/>
      <c r="AH993" s="1895"/>
    </row>
    <row r="994" spans="1:34" ht="15.75" customHeight="1">
      <c r="A994" s="1895"/>
      <c r="B994" s="1895"/>
      <c r="C994" s="1895"/>
      <c r="D994" s="1895"/>
      <c r="E994" s="1895"/>
      <c r="F994" s="1895"/>
      <c r="G994" s="1895"/>
      <c r="H994" s="1895"/>
      <c r="I994" s="1895"/>
      <c r="J994" s="1895"/>
      <c r="K994" s="1895"/>
      <c r="L994" s="1895"/>
      <c r="M994" s="1895"/>
      <c r="N994" s="1895"/>
      <c r="O994" s="1895"/>
      <c r="P994" s="1895"/>
      <c r="Q994" s="1895"/>
      <c r="R994" s="1895"/>
      <c r="S994" s="1895"/>
      <c r="T994" s="1895"/>
      <c r="U994" s="1895"/>
      <c r="V994" s="1895"/>
      <c r="W994" s="1895"/>
      <c r="X994" s="1895"/>
      <c r="Y994" s="1895"/>
      <c r="Z994" s="1895"/>
      <c r="AA994" s="1895"/>
      <c r="AB994" s="1895"/>
      <c r="AC994" s="1895"/>
      <c r="AD994" s="1895"/>
      <c r="AE994" s="1895"/>
      <c r="AF994" s="1895"/>
      <c r="AG994" s="1895"/>
      <c r="AH994" s="1895"/>
    </row>
    <row r="995" spans="1:34" ht="15.75" customHeight="1">
      <c r="A995" s="1895"/>
      <c r="B995" s="1895"/>
      <c r="C995" s="1895"/>
      <c r="D995" s="1895"/>
      <c r="E995" s="1895"/>
      <c r="F995" s="1895"/>
      <c r="G995" s="1895"/>
      <c r="H995" s="1895"/>
      <c r="I995" s="1895"/>
      <c r="J995" s="1895"/>
      <c r="K995" s="1895"/>
      <c r="L995" s="1895"/>
      <c r="M995" s="1895"/>
      <c r="N995" s="1895"/>
      <c r="O995" s="1895"/>
      <c r="P995" s="1895"/>
      <c r="Q995" s="1895"/>
      <c r="R995" s="1895"/>
      <c r="S995" s="1895"/>
      <c r="T995" s="1895"/>
      <c r="U995" s="1895"/>
      <c r="V995" s="1895"/>
      <c r="W995" s="1895"/>
      <c r="X995" s="1895"/>
      <c r="Y995" s="1895"/>
      <c r="Z995" s="1895"/>
      <c r="AA995" s="1895"/>
      <c r="AB995" s="1895"/>
      <c r="AC995" s="1895"/>
      <c r="AD995" s="1895"/>
      <c r="AE995" s="1895"/>
      <c r="AF995" s="1895"/>
      <c r="AG995" s="1895"/>
      <c r="AH995" s="1895"/>
    </row>
    <row r="996" spans="1:34" ht="15.75" customHeight="1">
      <c r="A996" s="1895"/>
      <c r="B996" s="1895"/>
      <c r="C996" s="1895"/>
      <c r="D996" s="1895"/>
      <c r="E996" s="1895"/>
      <c r="F996" s="1895"/>
      <c r="G996" s="1895"/>
      <c r="H996" s="1895"/>
      <c r="I996" s="1895"/>
      <c r="J996" s="1895"/>
      <c r="K996" s="1895"/>
      <c r="L996" s="1895"/>
      <c r="M996" s="1895"/>
      <c r="N996" s="1895"/>
      <c r="O996" s="1895"/>
      <c r="P996" s="1895"/>
      <c r="Q996" s="1895"/>
      <c r="R996" s="1895"/>
      <c r="S996" s="1895"/>
      <c r="T996" s="1895"/>
      <c r="U996" s="1895"/>
      <c r="V996" s="1895"/>
      <c r="W996" s="1895"/>
      <c r="X996" s="1895"/>
      <c r="Y996" s="1895"/>
      <c r="Z996" s="1895"/>
      <c r="AA996" s="1895"/>
      <c r="AB996" s="1895"/>
      <c r="AC996" s="1895"/>
      <c r="AD996" s="1895"/>
      <c r="AE996" s="1895"/>
      <c r="AF996" s="1895"/>
      <c r="AG996" s="1895"/>
      <c r="AH996" s="1895"/>
    </row>
    <row r="997" spans="1:34" ht="15.75" customHeight="1">
      <c r="A997" s="1895"/>
      <c r="B997" s="1895"/>
      <c r="C997" s="1895"/>
      <c r="D997" s="1895"/>
      <c r="E997" s="1895"/>
      <c r="F997" s="1895"/>
      <c r="G997" s="1895"/>
      <c r="H997" s="1895"/>
      <c r="I997" s="1895"/>
      <c r="J997" s="1895"/>
      <c r="K997" s="1895"/>
      <c r="L997" s="1895"/>
      <c r="M997" s="1895"/>
      <c r="N997" s="1895"/>
      <c r="O997" s="1895"/>
      <c r="P997" s="1895"/>
      <c r="Q997" s="1895"/>
      <c r="R997" s="1895"/>
      <c r="S997" s="1895"/>
      <c r="T997" s="1895"/>
      <c r="U997" s="1895"/>
      <c r="V997" s="1895"/>
      <c r="W997" s="1895"/>
      <c r="X997" s="1895"/>
      <c r="Y997" s="1895"/>
      <c r="Z997" s="1895"/>
      <c r="AA997" s="1895"/>
      <c r="AB997" s="1895"/>
      <c r="AC997" s="1895"/>
      <c r="AD997" s="1895"/>
      <c r="AE997" s="1895"/>
      <c r="AF997" s="1895"/>
      <c r="AG997" s="1895"/>
      <c r="AH997" s="1895"/>
    </row>
    <row r="998" spans="1:34" ht="15.75" customHeight="1">
      <c r="A998" s="1895"/>
      <c r="B998" s="1895"/>
      <c r="C998" s="1895"/>
      <c r="D998" s="1895"/>
      <c r="E998" s="1895"/>
      <c r="F998" s="1895"/>
      <c r="G998" s="1895"/>
      <c r="H998" s="1895"/>
      <c r="I998" s="1895"/>
      <c r="J998" s="1895"/>
      <c r="K998" s="1895"/>
      <c r="L998" s="1895"/>
      <c r="M998" s="1895"/>
      <c r="N998" s="1895"/>
      <c r="O998" s="1895"/>
      <c r="P998" s="1895"/>
      <c r="Q998" s="1895"/>
      <c r="R998" s="1895"/>
      <c r="S998" s="1895"/>
      <c r="T998" s="1895"/>
      <c r="U998" s="1895"/>
      <c r="V998" s="1895"/>
      <c r="W998" s="1895"/>
      <c r="X998" s="1895"/>
      <c r="Y998" s="1895"/>
      <c r="Z998" s="1895"/>
      <c r="AA998" s="1895"/>
      <c r="AB998" s="1895"/>
      <c r="AC998" s="1895"/>
      <c r="AD998" s="1895"/>
      <c r="AE998" s="1895"/>
      <c r="AF998" s="1895"/>
      <c r="AG998" s="1895"/>
      <c r="AH998" s="1895"/>
    </row>
    <row r="999" spans="1:34" ht="15.75" customHeight="1">
      <c r="A999" s="1895"/>
      <c r="B999" s="1895"/>
      <c r="C999" s="1895"/>
      <c r="D999" s="1895"/>
      <c r="E999" s="1895"/>
      <c r="F999" s="1895"/>
      <c r="G999" s="1895"/>
      <c r="H999" s="1895"/>
      <c r="I999" s="1895"/>
      <c r="J999" s="1895"/>
      <c r="K999" s="1895"/>
      <c r="L999" s="1895"/>
      <c r="M999" s="1895"/>
      <c r="N999" s="1895"/>
      <c r="O999" s="1895"/>
      <c r="P999" s="1895"/>
      <c r="Q999" s="1895"/>
      <c r="R999" s="1895"/>
      <c r="S999" s="1895"/>
      <c r="T999" s="1895"/>
      <c r="U999" s="1895"/>
      <c r="V999" s="1895"/>
      <c r="W999" s="1895"/>
      <c r="X999" s="1895"/>
      <c r="Y999" s="1895"/>
      <c r="Z999" s="1895"/>
      <c r="AA999" s="1895"/>
      <c r="AB999" s="1895"/>
      <c r="AC999" s="1895"/>
      <c r="AD999" s="1895"/>
      <c r="AE999" s="1895"/>
      <c r="AF999" s="1895"/>
      <c r="AG999" s="1895"/>
      <c r="AH999" s="1895"/>
    </row>
    <row r="1000" spans="1:34" ht="15.75" customHeight="1">
      <c r="A1000" s="1895"/>
      <c r="B1000" s="1895"/>
      <c r="C1000" s="1895"/>
      <c r="D1000" s="1895"/>
      <c r="E1000" s="1895"/>
      <c r="F1000" s="1895"/>
      <c r="G1000" s="1895"/>
      <c r="H1000" s="1895"/>
      <c r="I1000" s="1895"/>
      <c r="J1000" s="1895"/>
      <c r="K1000" s="1895"/>
      <c r="L1000" s="1895"/>
      <c r="M1000" s="1895"/>
      <c r="N1000" s="1895"/>
      <c r="O1000" s="1895"/>
      <c r="P1000" s="1895"/>
      <c r="Q1000" s="1895"/>
      <c r="R1000" s="1895"/>
      <c r="S1000" s="1895"/>
      <c r="T1000" s="1895"/>
      <c r="U1000" s="1895"/>
      <c r="V1000" s="1895"/>
      <c r="W1000" s="1895"/>
      <c r="X1000" s="1895"/>
      <c r="Y1000" s="1895"/>
      <c r="Z1000" s="1895"/>
      <c r="AA1000" s="1895"/>
      <c r="AB1000" s="1895"/>
      <c r="AC1000" s="1895"/>
      <c r="AD1000" s="1895"/>
      <c r="AE1000" s="1895"/>
      <c r="AF1000" s="1895"/>
      <c r="AG1000" s="1895"/>
      <c r="AH1000" s="1895"/>
    </row>
  </sheetData>
  <mergeCells count="13">
    <mergeCell ref="G6:H6"/>
    <mergeCell ref="I6:J6"/>
    <mergeCell ref="K6:L6"/>
    <mergeCell ref="M6:N6"/>
    <mergeCell ref="B1:N1"/>
    <mergeCell ref="B2:N2"/>
    <mergeCell ref="B3:N3"/>
    <mergeCell ref="B5:B7"/>
    <mergeCell ref="C5:F5"/>
    <mergeCell ref="G5:J5"/>
    <mergeCell ref="K5:N5"/>
    <mergeCell ref="C6:D6"/>
    <mergeCell ref="E6:F6"/>
  </mergeCells>
  <printOptions horizontalCentered="1"/>
  <pageMargins left="0.39370078740157499" right="0.39370078740157499" top="0.74803149606299202" bottom="0.74803149606299202" header="0" footer="0"/>
  <pageSetup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20"/>
  <sheetViews>
    <sheetView showGridLines="0" workbookViewId="0"/>
  </sheetViews>
  <sheetFormatPr defaultColWidth="14.44140625" defaultRowHeight="15" customHeight="1"/>
  <cols>
    <col min="1" max="1" width="3.44140625" style="2208" customWidth="1"/>
    <col min="2" max="2" width="5.33203125" style="2208" customWidth="1"/>
    <col min="3" max="3" width="5.88671875" style="2208" customWidth="1"/>
    <col min="4" max="4" width="24.6640625" style="2208" customWidth="1"/>
    <col min="5" max="5" width="14.88671875" style="2208" customWidth="1"/>
    <col min="6" max="6" width="17.33203125" style="2208" customWidth="1"/>
    <col min="7" max="7" width="14.88671875" style="2208" customWidth="1"/>
    <col min="8" max="8" width="17" style="2208" customWidth="1"/>
    <col min="9" max="9" width="16.44140625" style="2208" customWidth="1"/>
    <col min="10" max="10" width="13.109375" style="2208" customWidth="1"/>
    <col min="11" max="12" width="13.33203125" style="2208" customWidth="1"/>
    <col min="13" max="13" width="16.109375" style="2208" customWidth="1"/>
    <col min="14" max="14" width="11.44140625" style="2208" customWidth="1"/>
    <col min="15" max="15" width="12.88671875" style="2208" bestFit="1" customWidth="1"/>
    <col min="16" max="16384" width="14.44140625" style="2208"/>
  </cols>
  <sheetData>
    <row r="1" spans="1:20" ht="15.75" customHeight="1">
      <c r="A1" s="2209"/>
      <c r="B1" s="2209"/>
      <c r="C1" s="3128" t="s">
        <v>1749</v>
      </c>
      <c r="D1" s="3129"/>
      <c r="E1" s="3129"/>
      <c r="F1" s="3129"/>
      <c r="G1" s="3129"/>
      <c r="H1" s="3129"/>
      <c r="I1" s="3129"/>
      <c r="J1" s="3129"/>
      <c r="K1" s="3129"/>
      <c r="L1" s="3129"/>
      <c r="M1" s="3129"/>
      <c r="N1" s="2209"/>
      <c r="O1" s="2209"/>
    </row>
    <row r="2" spans="1:20" ht="24.9" customHeight="1">
      <c r="A2" s="2209"/>
      <c r="B2" s="2209"/>
      <c r="C2" s="3128" t="s">
        <v>1748</v>
      </c>
      <c r="D2" s="3129"/>
      <c r="E2" s="3129"/>
      <c r="F2" s="3129"/>
      <c r="G2" s="3129"/>
      <c r="H2" s="3129"/>
      <c r="I2" s="3129"/>
      <c r="J2" s="3129"/>
      <c r="K2" s="3129"/>
      <c r="L2" s="3129"/>
      <c r="M2" s="3129"/>
      <c r="N2" s="2209"/>
      <c r="O2" s="2209"/>
    </row>
    <row r="3" spans="1:20" ht="15.75" customHeight="1">
      <c r="A3" s="2209"/>
      <c r="B3" s="2209"/>
      <c r="C3" s="3130"/>
      <c r="D3" s="3129"/>
      <c r="E3" s="3129"/>
      <c r="F3" s="3129"/>
      <c r="G3" s="3129"/>
      <c r="H3" s="3129"/>
      <c r="I3" s="3129"/>
      <c r="J3" s="3129"/>
      <c r="K3" s="3129"/>
      <c r="L3" s="3129"/>
      <c r="M3" s="3129"/>
      <c r="N3" s="2209"/>
      <c r="O3" s="2209"/>
    </row>
    <row r="4" spans="1:20" ht="15.75" customHeight="1" thickBot="1">
      <c r="A4" s="2209"/>
      <c r="B4" s="2209"/>
      <c r="C4" s="2209"/>
      <c r="D4" s="3131"/>
      <c r="E4" s="3129"/>
      <c r="F4" s="3129"/>
      <c r="G4" s="3129"/>
      <c r="H4" s="3129"/>
      <c r="I4" s="3129"/>
      <c r="J4" s="3129"/>
      <c r="K4" s="3129"/>
      <c r="L4" s="3129"/>
      <c r="M4" s="3129"/>
      <c r="N4" s="2209"/>
      <c r="O4" s="2209"/>
    </row>
    <row r="5" spans="1:20" ht="22.5" customHeight="1" thickTop="1">
      <c r="A5" s="2209"/>
      <c r="B5" s="2209"/>
      <c r="C5" s="3132" t="s">
        <v>127</v>
      </c>
      <c r="D5" s="3135" t="s">
        <v>1747</v>
      </c>
      <c r="E5" s="3138" t="s">
        <v>72</v>
      </c>
      <c r="F5" s="3139"/>
      <c r="G5" s="3138" t="s">
        <v>1472</v>
      </c>
      <c r="H5" s="3139"/>
      <c r="I5" s="3142" t="s">
        <v>434</v>
      </c>
      <c r="J5" s="3143" t="s">
        <v>1746</v>
      </c>
      <c r="K5" s="3139"/>
      <c r="L5" s="3144" t="s">
        <v>757</v>
      </c>
      <c r="M5" s="3145"/>
      <c r="N5" s="2209"/>
      <c r="O5" s="2209"/>
    </row>
    <row r="6" spans="1:20" ht="22.5" customHeight="1">
      <c r="A6" s="2209"/>
      <c r="B6" s="2209"/>
      <c r="C6" s="3133"/>
      <c r="D6" s="3136"/>
      <c r="E6" s="3140"/>
      <c r="F6" s="3141"/>
      <c r="G6" s="3140"/>
      <c r="H6" s="3141"/>
      <c r="I6" s="3137"/>
      <c r="J6" s="3146" t="s">
        <v>506</v>
      </c>
      <c r="K6" s="3141"/>
      <c r="L6" s="3146" t="s">
        <v>1745</v>
      </c>
      <c r="M6" s="3147"/>
      <c r="N6" s="2209"/>
      <c r="O6" s="2209"/>
    </row>
    <row r="7" spans="1:20" ht="30.75" customHeight="1">
      <c r="A7" s="2209"/>
      <c r="B7" s="2209"/>
      <c r="C7" s="3134"/>
      <c r="D7" s="3137"/>
      <c r="E7" s="2253" t="s">
        <v>66</v>
      </c>
      <c r="F7" s="2252" t="s">
        <v>506</v>
      </c>
      <c r="G7" s="2253" t="s">
        <v>66</v>
      </c>
      <c r="H7" s="2252" t="s">
        <v>506</v>
      </c>
      <c r="I7" s="2252" t="s">
        <v>506</v>
      </c>
      <c r="J7" s="2251" t="s">
        <v>221</v>
      </c>
      <c r="K7" s="2251" t="s">
        <v>432</v>
      </c>
      <c r="L7" s="2250" t="s">
        <v>221</v>
      </c>
      <c r="M7" s="2249" t="s">
        <v>432</v>
      </c>
      <c r="N7" s="2209"/>
      <c r="O7" s="2209"/>
    </row>
    <row r="8" spans="1:20" ht="28.5" customHeight="1">
      <c r="A8" s="2209"/>
      <c r="B8" s="2209"/>
      <c r="C8" s="2248"/>
      <c r="D8" s="2247" t="s">
        <v>1744</v>
      </c>
      <c r="E8" s="2246"/>
      <c r="F8" s="2246"/>
      <c r="G8" s="2246"/>
      <c r="H8" s="2246"/>
      <c r="I8" s="2246"/>
      <c r="J8" s="2246"/>
      <c r="K8" s="2246"/>
      <c r="L8" s="2246"/>
      <c r="M8" s="2245"/>
      <c r="N8" s="2209"/>
      <c r="O8" s="2209"/>
    </row>
    <row r="9" spans="1:20" ht="26.25" customHeight="1">
      <c r="A9" s="2209"/>
      <c r="B9" s="2209"/>
      <c r="C9" s="2228">
        <v>1</v>
      </c>
      <c r="D9" s="261" t="s">
        <v>1739</v>
      </c>
      <c r="E9" s="2227">
        <v>106</v>
      </c>
      <c r="F9" s="2226">
        <v>8</v>
      </c>
      <c r="G9" s="2225">
        <v>25770</v>
      </c>
      <c r="H9" s="2225">
        <v>154</v>
      </c>
      <c r="I9" s="2225">
        <v>159088</v>
      </c>
      <c r="J9" s="2224">
        <v>7.6960750017491072E-2</v>
      </c>
      <c r="K9" s="2224">
        <v>50.541511657829439</v>
      </c>
      <c r="L9" s="2224" t="s">
        <v>73</v>
      </c>
      <c r="M9" s="2223" t="s">
        <v>73</v>
      </c>
      <c r="N9" s="2222"/>
      <c r="O9" s="2222"/>
      <c r="P9" s="2222"/>
      <c r="Q9" s="2222"/>
      <c r="R9" s="2222"/>
      <c r="S9" s="2222"/>
      <c r="T9" s="2222"/>
    </row>
    <row r="10" spans="1:20" ht="26.25" customHeight="1">
      <c r="A10" s="2209"/>
      <c r="B10" s="2209"/>
      <c r="C10" s="2228">
        <v>2</v>
      </c>
      <c r="D10" s="261" t="s">
        <v>1740</v>
      </c>
      <c r="E10" s="2227">
        <v>11611</v>
      </c>
      <c r="F10" s="2226">
        <v>7217</v>
      </c>
      <c r="G10" s="2225">
        <v>53846</v>
      </c>
      <c r="H10" s="2225">
        <v>31766</v>
      </c>
      <c r="I10" s="2225">
        <v>29207</v>
      </c>
      <c r="J10" s="2224">
        <v>15.874903799062478</v>
      </c>
      <c r="K10" s="2224">
        <v>9.2789269523171107</v>
      </c>
      <c r="L10" s="2224">
        <v>340.15518913676044</v>
      </c>
      <c r="M10" s="2223">
        <v>-8.055782912548004</v>
      </c>
      <c r="N10" s="2222"/>
      <c r="O10" s="2222"/>
      <c r="P10" s="2222"/>
      <c r="Q10" s="2222"/>
      <c r="R10" s="2222"/>
      <c r="S10" s="2222"/>
      <c r="T10" s="2222"/>
    </row>
    <row r="11" spans="1:20" ht="26.25" customHeight="1">
      <c r="A11" s="2209"/>
      <c r="B11" s="2209"/>
      <c r="C11" s="2228">
        <v>3</v>
      </c>
      <c r="D11" s="261" t="s">
        <v>1741</v>
      </c>
      <c r="E11" s="2227">
        <v>23324</v>
      </c>
      <c r="F11" s="2226">
        <v>7637</v>
      </c>
      <c r="G11" s="2225">
        <v>125374</v>
      </c>
      <c r="H11" s="2225">
        <v>91147</v>
      </c>
      <c r="I11" s="2225">
        <v>28715</v>
      </c>
      <c r="J11" s="2224">
        <v>45.550269362625059</v>
      </c>
      <c r="K11" s="2224">
        <v>9.1226208592387383</v>
      </c>
      <c r="L11" s="2224" t="s">
        <v>73</v>
      </c>
      <c r="M11" s="2223">
        <v>-68.495946109032673</v>
      </c>
      <c r="N11" s="2222"/>
      <c r="O11" s="2222"/>
      <c r="P11" s="2222"/>
      <c r="Q11" s="2222"/>
      <c r="R11" s="2222"/>
      <c r="S11" s="2222"/>
      <c r="T11" s="2222"/>
    </row>
    <row r="12" spans="1:20" ht="26.25" customHeight="1">
      <c r="A12" s="2209"/>
      <c r="B12" s="2209"/>
      <c r="C12" s="2228">
        <v>4</v>
      </c>
      <c r="D12" s="261" t="s">
        <v>1742</v>
      </c>
      <c r="E12" s="2227">
        <v>22131</v>
      </c>
      <c r="F12" s="2226">
        <v>3173</v>
      </c>
      <c r="G12" s="2225">
        <v>76822</v>
      </c>
      <c r="H12" s="2225">
        <v>51837</v>
      </c>
      <c r="I12" s="2225">
        <v>26852</v>
      </c>
      <c r="J12" s="2224">
        <v>25.905288302965491</v>
      </c>
      <c r="K12" s="2224">
        <v>8.5307544945944134</v>
      </c>
      <c r="L12" s="2229" t="s">
        <v>73</v>
      </c>
      <c r="M12" s="2223">
        <v>-48.199162760190596</v>
      </c>
      <c r="N12" s="2222"/>
      <c r="O12" s="2222"/>
      <c r="P12" s="2222"/>
      <c r="Q12" s="2222"/>
      <c r="R12" s="2222"/>
      <c r="S12" s="2222"/>
      <c r="T12" s="2222"/>
    </row>
    <row r="13" spans="1:20" ht="26.25" customHeight="1">
      <c r="A13" s="2209"/>
      <c r="B13" s="2209"/>
      <c r="C13" s="2228">
        <v>5</v>
      </c>
      <c r="D13" s="261" t="s">
        <v>1738</v>
      </c>
      <c r="E13" s="2227">
        <v>2</v>
      </c>
      <c r="F13" s="2226">
        <v>1</v>
      </c>
      <c r="G13" s="2225">
        <v>22786</v>
      </c>
      <c r="H13" s="2225">
        <v>4726</v>
      </c>
      <c r="I13" s="2225">
        <v>20453</v>
      </c>
      <c r="J13" s="2224">
        <v>2.3617954843030056</v>
      </c>
      <c r="K13" s="2224">
        <v>6.4978221986421696</v>
      </c>
      <c r="L13" s="2224" t="s">
        <v>73</v>
      </c>
      <c r="M13" s="2223">
        <v>332.77613203554807</v>
      </c>
      <c r="N13" s="2222"/>
      <c r="O13" s="2222"/>
      <c r="P13" s="2222"/>
      <c r="Q13" s="2222"/>
      <c r="R13" s="2222"/>
      <c r="S13" s="2222"/>
      <c r="T13" s="2222"/>
    </row>
    <row r="14" spans="1:20" ht="26.25" customHeight="1">
      <c r="A14" s="2209"/>
      <c r="B14" s="2209"/>
      <c r="C14" s="2228">
        <v>6</v>
      </c>
      <c r="D14" s="261" t="s">
        <v>1734</v>
      </c>
      <c r="E14" s="2227">
        <v>1954</v>
      </c>
      <c r="F14" s="2226">
        <v>542</v>
      </c>
      <c r="G14" s="2225">
        <v>6423</v>
      </c>
      <c r="H14" s="2225">
        <v>2517</v>
      </c>
      <c r="I14" s="2225">
        <v>7512</v>
      </c>
      <c r="J14" s="2224">
        <v>1.2578584921689939</v>
      </c>
      <c r="K14" s="2224">
        <v>2.3865271772453909</v>
      </c>
      <c r="L14" s="2224">
        <v>364.39114391143914</v>
      </c>
      <c r="M14" s="2223">
        <v>198.45053635280095</v>
      </c>
      <c r="N14" s="2222"/>
      <c r="O14" s="2222"/>
      <c r="P14" s="2222"/>
      <c r="Q14" s="2222"/>
      <c r="R14" s="2222"/>
      <c r="S14" s="2222"/>
      <c r="T14" s="2222"/>
    </row>
    <row r="15" spans="1:20" ht="26.25" customHeight="1">
      <c r="A15" s="2209"/>
      <c r="B15" s="2209"/>
      <c r="C15" s="2228">
        <v>7</v>
      </c>
      <c r="D15" s="261" t="s">
        <v>1729</v>
      </c>
      <c r="E15" s="2227">
        <v>16</v>
      </c>
      <c r="F15" s="2226">
        <v>14</v>
      </c>
      <c r="G15" s="2225">
        <v>4253</v>
      </c>
      <c r="H15" s="2225">
        <v>991</v>
      </c>
      <c r="I15" s="2225">
        <v>7497</v>
      </c>
      <c r="J15" s="2224">
        <v>0.49524742381385489</v>
      </c>
      <c r="K15" s="2224">
        <v>2.3817617475783677</v>
      </c>
      <c r="L15" s="2224" t="s">
        <v>73</v>
      </c>
      <c r="M15" s="2223" t="s">
        <v>73</v>
      </c>
      <c r="N15" s="2222"/>
      <c r="O15" s="2222"/>
      <c r="P15" s="2222"/>
      <c r="Q15" s="2222"/>
      <c r="R15" s="2222"/>
      <c r="S15" s="2222"/>
      <c r="T15" s="2222"/>
    </row>
    <row r="16" spans="1:20" ht="26.25" customHeight="1">
      <c r="A16" s="2209"/>
      <c r="B16" s="2209"/>
      <c r="C16" s="2228">
        <v>8</v>
      </c>
      <c r="D16" s="261" t="s">
        <v>1731</v>
      </c>
      <c r="E16" s="2227">
        <v>64</v>
      </c>
      <c r="F16" s="2226">
        <v>53</v>
      </c>
      <c r="G16" s="2225">
        <v>1275</v>
      </c>
      <c r="H16" s="2225">
        <v>605</v>
      </c>
      <c r="I16" s="2225">
        <v>4350</v>
      </c>
      <c r="J16" s="2224">
        <v>0.30234580364014352</v>
      </c>
      <c r="K16" s="2224">
        <v>1.3819746034368279</v>
      </c>
      <c r="L16" s="2224" t="s">
        <v>73</v>
      </c>
      <c r="M16" s="2223" t="s">
        <v>73</v>
      </c>
      <c r="N16" s="2222"/>
      <c r="O16" s="2222"/>
      <c r="P16" s="2222"/>
      <c r="Q16" s="2222"/>
      <c r="R16" s="2222"/>
      <c r="S16" s="2222"/>
      <c r="T16" s="2222"/>
    </row>
    <row r="17" spans="1:20" ht="26.25" customHeight="1">
      <c r="A17" s="2209"/>
      <c r="B17" s="2209"/>
      <c r="C17" s="2228">
        <v>9</v>
      </c>
      <c r="D17" s="261" t="s">
        <v>1737</v>
      </c>
      <c r="E17" s="2227">
        <v>553</v>
      </c>
      <c r="F17" s="2226">
        <v>508</v>
      </c>
      <c r="G17" s="2225">
        <v>2478</v>
      </c>
      <c r="H17" s="2225">
        <v>71</v>
      </c>
      <c r="I17" s="2225">
        <v>2723</v>
      </c>
      <c r="J17" s="2224">
        <v>3.5481904228843286E-2</v>
      </c>
      <c r="K17" s="2224">
        <v>0.86508433222034076</v>
      </c>
      <c r="L17" s="2224">
        <v>-86.023622047244103</v>
      </c>
      <c r="M17" s="2223" t="s">
        <v>73</v>
      </c>
      <c r="N17" s="2222"/>
      <c r="O17" s="2222"/>
      <c r="P17" s="2222"/>
      <c r="Q17" s="2222"/>
      <c r="R17" s="2222"/>
      <c r="S17" s="2222"/>
      <c r="T17" s="2222"/>
    </row>
    <row r="18" spans="1:20" ht="26.25" customHeight="1">
      <c r="A18" s="2209"/>
      <c r="B18" s="2209"/>
      <c r="C18" s="2228">
        <v>10</v>
      </c>
      <c r="D18" s="261" t="s">
        <v>1736</v>
      </c>
      <c r="E18" s="2227">
        <v>3146</v>
      </c>
      <c r="F18" s="2226">
        <v>757</v>
      </c>
      <c r="G18" s="2225">
        <v>7592</v>
      </c>
      <c r="H18" s="2225">
        <v>4247</v>
      </c>
      <c r="I18" s="2225">
        <v>2544</v>
      </c>
      <c r="J18" s="2224">
        <v>2.122417567040809</v>
      </c>
      <c r="K18" s="2224">
        <v>0.80821687152719313</v>
      </c>
      <c r="L18" s="2224" t="s">
        <v>73</v>
      </c>
      <c r="M18" s="2223">
        <v>-40.098893336472806</v>
      </c>
      <c r="N18" s="2222"/>
      <c r="O18" s="2222"/>
      <c r="P18" s="2222"/>
      <c r="Q18" s="2222"/>
      <c r="R18" s="2222"/>
      <c r="S18" s="2222"/>
      <c r="T18" s="2222"/>
    </row>
    <row r="19" spans="1:20" ht="26.25" customHeight="1">
      <c r="A19" s="2209"/>
      <c r="B19" s="2209"/>
      <c r="C19" s="2228">
        <v>11</v>
      </c>
      <c r="D19" s="261" t="s">
        <v>1727</v>
      </c>
      <c r="E19" s="2227">
        <v>453</v>
      </c>
      <c r="F19" s="2226">
        <v>232</v>
      </c>
      <c r="G19" s="2225">
        <v>1512</v>
      </c>
      <c r="H19" s="2225">
        <v>684</v>
      </c>
      <c r="I19" s="2225">
        <v>2291</v>
      </c>
      <c r="J19" s="2224">
        <v>0.34182566890885652</v>
      </c>
      <c r="K19" s="2224">
        <v>0.72783995781006272</v>
      </c>
      <c r="L19" s="2224">
        <v>194.82758620689654</v>
      </c>
      <c r="M19" s="2223">
        <v>234.94152046783628</v>
      </c>
      <c r="N19" s="2222"/>
      <c r="O19" s="2222"/>
      <c r="P19" s="2222"/>
      <c r="Q19" s="2222"/>
      <c r="R19" s="2222"/>
      <c r="S19" s="2222"/>
      <c r="T19" s="2222"/>
    </row>
    <row r="20" spans="1:20" ht="26.25" customHeight="1">
      <c r="A20" s="2209"/>
      <c r="B20" s="2209"/>
      <c r="C20" s="2228">
        <v>12</v>
      </c>
      <c r="D20" s="261" t="s">
        <v>1732</v>
      </c>
      <c r="E20" s="2227">
        <v>1009</v>
      </c>
      <c r="F20" s="2226">
        <v>621</v>
      </c>
      <c r="G20" s="2225">
        <v>2735</v>
      </c>
      <c r="H20" s="2225">
        <v>1502</v>
      </c>
      <c r="I20" s="2225">
        <v>2112</v>
      </c>
      <c r="J20" s="2224">
        <v>0.75061718523552989</v>
      </c>
      <c r="K20" s="2224">
        <v>0.67097249711691509</v>
      </c>
      <c r="L20" s="2224">
        <v>141.86795491143317</v>
      </c>
      <c r="M20" s="2223">
        <v>40.612516644474027</v>
      </c>
      <c r="N20" s="2222"/>
      <c r="O20" s="2222"/>
      <c r="P20" s="2222"/>
      <c r="Q20" s="2222"/>
      <c r="R20" s="2222"/>
      <c r="S20" s="2222"/>
      <c r="T20" s="2222"/>
    </row>
    <row r="21" spans="1:20" ht="26.25" customHeight="1">
      <c r="A21" s="2209"/>
      <c r="B21" s="2209"/>
      <c r="C21" s="2228">
        <v>13</v>
      </c>
      <c r="D21" s="261" t="s">
        <v>1733</v>
      </c>
      <c r="E21" s="2227">
        <v>1003</v>
      </c>
      <c r="F21" s="2226">
        <v>372</v>
      </c>
      <c r="G21" s="2225">
        <v>3222</v>
      </c>
      <c r="H21" s="2225">
        <v>1799</v>
      </c>
      <c r="I21" s="2225">
        <v>2088</v>
      </c>
      <c r="J21" s="2224">
        <v>0.89904148884069124</v>
      </c>
      <c r="K21" s="2224">
        <v>0.66334780964967743</v>
      </c>
      <c r="L21" s="2224">
        <v>383.60215053763443</v>
      </c>
      <c r="M21" s="2223">
        <v>16.064480266814908</v>
      </c>
      <c r="N21" s="2222"/>
      <c r="O21" s="2222"/>
      <c r="P21" s="2222"/>
      <c r="Q21" s="2222"/>
      <c r="R21" s="2222"/>
      <c r="S21" s="2222"/>
      <c r="T21" s="2222"/>
    </row>
    <row r="22" spans="1:20" ht="26.25" customHeight="1">
      <c r="A22" s="2209"/>
      <c r="B22" s="2209"/>
      <c r="C22" s="2228">
        <v>14</v>
      </c>
      <c r="D22" s="261" t="s">
        <v>1735</v>
      </c>
      <c r="E22" s="2227">
        <v>1556</v>
      </c>
      <c r="F22" s="2226">
        <v>481</v>
      </c>
      <c r="G22" s="2225">
        <v>3627</v>
      </c>
      <c r="H22" s="2225">
        <v>2143</v>
      </c>
      <c r="I22" s="2225">
        <v>1621</v>
      </c>
      <c r="J22" s="2224">
        <v>1.0709538135550869</v>
      </c>
      <c r="K22" s="2224">
        <v>0.5149840993496777</v>
      </c>
      <c r="L22" s="2224">
        <v>345.53014553014555</v>
      </c>
      <c r="M22" s="2223">
        <v>-24.358376108259449</v>
      </c>
      <c r="N22" s="2222"/>
      <c r="O22" s="2222"/>
      <c r="P22" s="2222"/>
      <c r="Q22" s="2222"/>
      <c r="R22" s="2222"/>
      <c r="S22" s="2222"/>
      <c r="T22" s="2222"/>
    </row>
    <row r="23" spans="1:20" ht="26.25" customHeight="1">
      <c r="A23" s="2209"/>
      <c r="B23" s="2209"/>
      <c r="C23" s="2228">
        <v>15</v>
      </c>
      <c r="D23" s="261" t="s">
        <v>1728</v>
      </c>
      <c r="E23" s="2227">
        <v>0</v>
      </c>
      <c r="F23" s="2226">
        <v>0</v>
      </c>
      <c r="G23" s="2225">
        <v>306</v>
      </c>
      <c r="H23" s="2225">
        <v>299</v>
      </c>
      <c r="I23" s="2225">
        <v>760</v>
      </c>
      <c r="J23" s="2224">
        <v>0.14942379386512877</v>
      </c>
      <c r="K23" s="2224">
        <v>0.24144843646252626</v>
      </c>
      <c r="L23" s="2224" t="s">
        <v>73</v>
      </c>
      <c r="M23" s="2223">
        <v>154.18060200668896</v>
      </c>
      <c r="N23" s="2222"/>
      <c r="O23" s="2222"/>
      <c r="P23" s="2222"/>
      <c r="Q23" s="2222"/>
      <c r="R23" s="2222"/>
      <c r="S23" s="2222"/>
      <c r="T23" s="2222"/>
    </row>
    <row r="24" spans="1:20" ht="26.25" customHeight="1">
      <c r="A24" s="2209"/>
      <c r="B24" s="2209"/>
      <c r="C24" s="2228">
        <v>16</v>
      </c>
      <c r="D24" s="261" t="s">
        <v>1730</v>
      </c>
      <c r="E24" s="2227">
        <v>930</v>
      </c>
      <c r="F24" s="2226">
        <v>309</v>
      </c>
      <c r="G24" s="2225">
        <v>927</v>
      </c>
      <c r="H24" s="2225">
        <v>184</v>
      </c>
      <c r="I24" s="2225">
        <v>429</v>
      </c>
      <c r="J24" s="2224">
        <v>9.195310391700233E-2</v>
      </c>
      <c r="K24" s="2224">
        <v>0.13629128847687338</v>
      </c>
      <c r="L24" s="2224">
        <v>-40.453074433656951</v>
      </c>
      <c r="M24" s="2223">
        <v>133.15217391304347</v>
      </c>
      <c r="N24" s="2222"/>
      <c r="O24" s="2222"/>
      <c r="P24" s="2222"/>
      <c r="Q24" s="2222"/>
      <c r="R24" s="2222"/>
      <c r="S24" s="2222"/>
      <c r="T24" s="2222"/>
    </row>
    <row r="25" spans="1:20" ht="26.25" customHeight="1">
      <c r="A25" s="2209"/>
      <c r="B25" s="2209"/>
      <c r="C25" s="2228">
        <v>17</v>
      </c>
      <c r="D25" s="261" t="s">
        <v>1726</v>
      </c>
      <c r="E25" s="2227">
        <v>710</v>
      </c>
      <c r="F25" s="2226">
        <v>364</v>
      </c>
      <c r="G25" s="2225">
        <v>856</v>
      </c>
      <c r="H25" s="2225">
        <v>642</v>
      </c>
      <c r="I25" s="2225">
        <v>82</v>
      </c>
      <c r="J25" s="2224">
        <v>0.32083637344954075</v>
      </c>
      <c r="K25" s="2224">
        <v>2.6051015513062041E-2</v>
      </c>
      <c r="L25" s="2224">
        <v>76.373626373626365</v>
      </c>
      <c r="M25" s="2223">
        <v>-87.227414330218068</v>
      </c>
      <c r="N25" s="2222"/>
      <c r="O25" s="2222"/>
      <c r="P25" s="2222"/>
      <c r="Q25" s="2222"/>
      <c r="R25" s="2222"/>
      <c r="S25" s="2222"/>
      <c r="T25" s="2222"/>
    </row>
    <row r="26" spans="1:20" ht="26.25" customHeight="1">
      <c r="A26" s="2209"/>
      <c r="B26" s="2209"/>
      <c r="C26" s="2228">
        <v>18</v>
      </c>
      <c r="D26" s="261" t="s">
        <v>1725</v>
      </c>
      <c r="E26" s="2227">
        <v>2</v>
      </c>
      <c r="F26" s="2226">
        <v>1</v>
      </c>
      <c r="G26" s="2225">
        <v>3</v>
      </c>
      <c r="H26" s="2225">
        <v>2</v>
      </c>
      <c r="I26" s="2225">
        <v>0</v>
      </c>
      <c r="J26" s="2224">
        <v>9.9949025996741675E-4</v>
      </c>
      <c r="K26" s="2224">
        <v>0</v>
      </c>
      <c r="L26" s="2224">
        <v>100</v>
      </c>
      <c r="M26" s="2223" t="s">
        <v>73</v>
      </c>
      <c r="N26" s="2222"/>
      <c r="O26" s="2222"/>
      <c r="P26" s="2222"/>
      <c r="Q26" s="2222"/>
      <c r="R26" s="2222"/>
      <c r="S26" s="2222"/>
      <c r="T26" s="2222"/>
    </row>
    <row r="27" spans="1:20" ht="26.25" customHeight="1">
      <c r="A27" s="2209"/>
      <c r="B27" s="2209"/>
      <c r="C27" s="2228">
        <v>19</v>
      </c>
      <c r="D27" s="261" t="s">
        <v>1724</v>
      </c>
      <c r="E27" s="2227">
        <v>1073</v>
      </c>
      <c r="F27" s="2226">
        <v>501</v>
      </c>
      <c r="G27" s="2225">
        <v>125</v>
      </c>
      <c r="H27" s="2225">
        <v>125</v>
      </c>
      <c r="I27" s="2225">
        <v>0</v>
      </c>
      <c r="J27" s="2224">
        <v>6.2468141247963536E-2</v>
      </c>
      <c r="K27" s="2224">
        <v>0</v>
      </c>
      <c r="L27" s="2224">
        <v>-75.049900199600799</v>
      </c>
      <c r="M27" s="2223" t="s">
        <v>73</v>
      </c>
      <c r="N27" s="2222"/>
      <c r="O27" s="2222"/>
      <c r="P27" s="2222"/>
      <c r="Q27" s="2222"/>
      <c r="R27" s="2222"/>
      <c r="S27" s="2222"/>
      <c r="T27" s="2222"/>
    </row>
    <row r="28" spans="1:20" ht="26.25" customHeight="1">
      <c r="A28" s="2209"/>
      <c r="B28" s="2209"/>
      <c r="C28" s="2228">
        <v>20</v>
      </c>
      <c r="D28" s="261" t="s">
        <v>736</v>
      </c>
      <c r="E28" s="2227">
        <v>2438</v>
      </c>
      <c r="F28" s="2226">
        <v>1224</v>
      </c>
      <c r="G28" s="2225">
        <v>14728</v>
      </c>
      <c r="H28" s="2225">
        <v>4661</v>
      </c>
      <c r="I28" s="2225">
        <v>16443</v>
      </c>
      <c r="J28" s="2224">
        <v>2.3293120508540643</v>
      </c>
      <c r="K28" s="2224">
        <v>5.2238640009912096</v>
      </c>
      <c r="L28" s="2224">
        <v>280.80065359477123</v>
      </c>
      <c r="M28" s="2223">
        <v>252.77837373954085</v>
      </c>
      <c r="N28" s="2222"/>
      <c r="O28" s="2222"/>
      <c r="P28" s="2222"/>
      <c r="Q28" s="2222"/>
      <c r="R28" s="2222"/>
      <c r="S28" s="2222"/>
      <c r="T28" s="2222"/>
    </row>
    <row r="29" spans="1:20" ht="26.25" customHeight="1">
      <c r="A29" s="2209"/>
      <c r="B29" s="2209"/>
      <c r="C29" s="2228"/>
      <c r="D29" s="2244" t="s">
        <v>313</v>
      </c>
      <c r="E29" s="2243">
        <v>72081</v>
      </c>
      <c r="F29" s="2242">
        <v>24015</v>
      </c>
      <c r="G29" s="2241">
        <v>354660</v>
      </c>
      <c r="H29" s="2241">
        <v>200102</v>
      </c>
      <c r="I29" s="2241">
        <v>314767</v>
      </c>
      <c r="J29" s="2240">
        <v>100</v>
      </c>
      <c r="K29" s="2240">
        <v>99.999999999999986</v>
      </c>
      <c r="L29" s="2240" t="s">
        <v>73</v>
      </c>
      <c r="M29" s="2239">
        <v>57.303275329581908</v>
      </c>
      <c r="N29" s="2222"/>
      <c r="O29" s="2222"/>
      <c r="P29" s="2222"/>
      <c r="Q29" s="2222"/>
      <c r="R29" s="2222"/>
      <c r="S29" s="2222"/>
      <c r="T29" s="2222"/>
    </row>
    <row r="30" spans="1:20" ht="26.25" customHeight="1">
      <c r="A30" s="2209"/>
      <c r="B30" s="2209"/>
      <c r="C30" s="2238"/>
      <c r="D30" s="2237"/>
      <c r="E30" s="2237"/>
      <c r="F30" s="2236"/>
      <c r="G30" s="2235"/>
      <c r="H30" s="2235"/>
      <c r="I30" s="2235"/>
      <c r="J30" s="2235"/>
      <c r="K30" s="2235"/>
      <c r="L30" s="2235"/>
      <c r="M30" s="2234"/>
      <c r="N30" s="2222"/>
      <c r="O30" s="2222"/>
      <c r="P30" s="2222"/>
      <c r="Q30" s="2222"/>
      <c r="R30" s="2222"/>
      <c r="S30" s="2222"/>
      <c r="T30" s="2222"/>
    </row>
    <row r="31" spans="1:20" ht="21" customHeight="1">
      <c r="A31" s="2209"/>
      <c r="B31" s="2209"/>
      <c r="C31" s="2233"/>
      <c r="D31" s="2232" t="s">
        <v>1743</v>
      </c>
      <c r="E31" s="2232"/>
      <c r="F31" s="2231"/>
      <c r="G31" s="2231"/>
      <c r="H31" s="2231"/>
      <c r="I31" s="2231"/>
      <c r="J31" s="2231"/>
      <c r="K31" s="2231"/>
      <c r="L31" s="2231"/>
      <c r="M31" s="2230"/>
      <c r="N31" s="2222"/>
      <c r="O31" s="2222"/>
      <c r="P31" s="2222"/>
      <c r="Q31" s="2222"/>
      <c r="R31" s="2222"/>
      <c r="S31" s="2222"/>
      <c r="T31" s="2222"/>
    </row>
    <row r="32" spans="1:20" ht="21" customHeight="1">
      <c r="A32" s="2209"/>
      <c r="B32" s="2209"/>
      <c r="C32" s="2228">
        <v>1</v>
      </c>
      <c r="D32" s="261" t="s">
        <v>1742</v>
      </c>
      <c r="E32" s="2227">
        <v>32785</v>
      </c>
      <c r="F32" s="2226">
        <v>14839</v>
      </c>
      <c r="G32" s="2225">
        <v>108191</v>
      </c>
      <c r="H32" s="2225">
        <v>64316</v>
      </c>
      <c r="I32" s="2225">
        <v>52317</v>
      </c>
      <c r="J32" s="2224">
        <v>42.222878713277531</v>
      </c>
      <c r="K32" s="2224">
        <v>31.195291816729075</v>
      </c>
      <c r="L32" s="2224">
        <v>333.42543298065902</v>
      </c>
      <c r="M32" s="2223">
        <v>-18.656321910566575</v>
      </c>
      <c r="N32" s="2222"/>
      <c r="O32" s="2222"/>
      <c r="P32" s="2222"/>
      <c r="Q32" s="2222"/>
      <c r="R32" s="2222"/>
      <c r="S32" s="2222"/>
      <c r="T32" s="2222"/>
    </row>
    <row r="33" spans="1:20" ht="21" customHeight="1">
      <c r="A33" s="2209"/>
      <c r="B33" s="2209"/>
      <c r="C33" s="2228">
        <v>2</v>
      </c>
      <c r="D33" s="261" t="s">
        <v>1741</v>
      </c>
      <c r="E33" s="2227">
        <v>23636</v>
      </c>
      <c r="F33" s="2226">
        <v>10209</v>
      </c>
      <c r="G33" s="2225">
        <v>63607</v>
      </c>
      <c r="H33" s="2225">
        <v>32888</v>
      </c>
      <c r="I33" s="2225">
        <v>36134</v>
      </c>
      <c r="J33" s="2224">
        <v>21.590677827014606</v>
      </c>
      <c r="K33" s="2224">
        <v>21.545781954349227</v>
      </c>
      <c r="L33" s="2224">
        <v>222.14712508570869</v>
      </c>
      <c r="M33" s="2223">
        <v>9.869861347603992</v>
      </c>
      <c r="N33" s="2222"/>
      <c r="O33" s="2222"/>
      <c r="P33" s="2222"/>
      <c r="Q33" s="2222"/>
      <c r="R33" s="2222"/>
      <c r="S33" s="2222"/>
      <c r="T33" s="2222"/>
    </row>
    <row r="34" spans="1:20" ht="21" customHeight="1">
      <c r="A34" s="2209"/>
      <c r="B34" s="2209"/>
      <c r="C34" s="2228">
        <v>3</v>
      </c>
      <c r="D34" s="261" t="s">
        <v>1740</v>
      </c>
      <c r="E34" s="2227">
        <v>28866</v>
      </c>
      <c r="F34" s="2226">
        <v>12085</v>
      </c>
      <c r="G34" s="2225">
        <v>68798</v>
      </c>
      <c r="H34" s="2225">
        <v>38366</v>
      </c>
      <c r="I34" s="2225">
        <v>35701</v>
      </c>
      <c r="J34" s="2224">
        <v>25.186935827999346</v>
      </c>
      <c r="K34" s="2224">
        <v>21.287595105779094</v>
      </c>
      <c r="L34" s="2224">
        <v>217.46793545717833</v>
      </c>
      <c r="M34" s="2223">
        <v>-6.9462544961684802</v>
      </c>
      <c r="N34" s="2222"/>
      <c r="O34" s="2222"/>
      <c r="P34" s="2222"/>
      <c r="Q34" s="2222"/>
      <c r="R34" s="2222"/>
      <c r="S34" s="2222"/>
      <c r="T34" s="2222"/>
    </row>
    <row r="35" spans="1:20" ht="21" customHeight="1">
      <c r="A35" s="2209"/>
      <c r="B35" s="2209"/>
      <c r="C35" s="2228">
        <v>4</v>
      </c>
      <c r="D35" s="261" t="s">
        <v>1739</v>
      </c>
      <c r="E35" s="2227">
        <v>1028</v>
      </c>
      <c r="F35" s="2226">
        <v>787</v>
      </c>
      <c r="G35" s="2225">
        <v>10557</v>
      </c>
      <c r="H35" s="2225">
        <v>1776</v>
      </c>
      <c r="I35" s="2225">
        <v>23762</v>
      </c>
      <c r="J35" s="2224">
        <v>1.1659281142294435</v>
      </c>
      <c r="K35" s="2224">
        <v>14.168674124072794</v>
      </c>
      <c r="L35" s="2224">
        <v>125.66709021601015</v>
      </c>
      <c r="M35" s="2223" t="s">
        <v>73</v>
      </c>
      <c r="N35" s="2222"/>
      <c r="O35" s="2222"/>
      <c r="P35" s="2222"/>
      <c r="Q35" s="2222"/>
      <c r="R35" s="2222"/>
      <c r="S35" s="2222"/>
      <c r="T35" s="2222"/>
    </row>
    <row r="36" spans="1:20" ht="21" customHeight="1">
      <c r="A36" s="2209"/>
      <c r="B36" s="2209"/>
      <c r="C36" s="2228">
        <v>5</v>
      </c>
      <c r="D36" s="261" t="s">
        <v>1738</v>
      </c>
      <c r="E36" s="2227">
        <v>1012</v>
      </c>
      <c r="F36" s="2226">
        <v>793</v>
      </c>
      <c r="G36" s="2225">
        <v>12803</v>
      </c>
      <c r="H36" s="2225">
        <v>5487</v>
      </c>
      <c r="I36" s="2225">
        <v>8709</v>
      </c>
      <c r="J36" s="2224">
        <v>3.6021664204825208</v>
      </c>
      <c r="K36" s="2224">
        <v>5.1929544207789728</v>
      </c>
      <c r="L36" s="2224" t="s">
        <v>73</v>
      </c>
      <c r="M36" s="2223">
        <v>58.720612356478938</v>
      </c>
      <c r="N36" s="2222"/>
      <c r="O36" s="2222"/>
      <c r="P36" s="2222"/>
      <c r="Q36" s="2222"/>
      <c r="R36" s="2222"/>
      <c r="S36" s="2222"/>
      <c r="T36" s="2222"/>
    </row>
    <row r="37" spans="1:20" ht="21" customHeight="1">
      <c r="A37" s="2209"/>
      <c r="B37" s="2209"/>
      <c r="C37" s="2228">
        <v>6</v>
      </c>
      <c r="D37" s="261" t="s">
        <v>1737</v>
      </c>
      <c r="E37" s="2227">
        <v>1526</v>
      </c>
      <c r="F37" s="2226">
        <v>575</v>
      </c>
      <c r="G37" s="2225">
        <v>3178</v>
      </c>
      <c r="H37" s="2225">
        <v>1471</v>
      </c>
      <c r="I37" s="2225">
        <v>2477</v>
      </c>
      <c r="J37" s="2224">
        <v>0.96569834236008534</v>
      </c>
      <c r="K37" s="2224">
        <v>1.4769718796956615</v>
      </c>
      <c r="L37" s="2224">
        <v>155.82608695652175</v>
      </c>
      <c r="M37" s="2223">
        <v>68.388851121685931</v>
      </c>
      <c r="N37" s="2222"/>
      <c r="O37" s="2222"/>
      <c r="P37" s="2222"/>
      <c r="Q37" s="2222"/>
      <c r="R37" s="2222"/>
      <c r="S37" s="2222"/>
      <c r="T37" s="2222"/>
    </row>
    <row r="38" spans="1:20" ht="21" customHeight="1">
      <c r="A38" s="2209"/>
      <c r="B38" s="2209"/>
      <c r="C38" s="2228">
        <v>7</v>
      </c>
      <c r="D38" s="261" t="s">
        <v>1736</v>
      </c>
      <c r="E38" s="2227">
        <v>1794</v>
      </c>
      <c r="F38" s="2226">
        <v>654</v>
      </c>
      <c r="G38" s="2225">
        <v>4477</v>
      </c>
      <c r="H38" s="2225">
        <v>2425</v>
      </c>
      <c r="I38" s="2225">
        <v>2338</v>
      </c>
      <c r="J38" s="2224">
        <v>1.5919908091252255</v>
      </c>
      <c r="K38" s="2224">
        <v>1.3940897273833091</v>
      </c>
      <c r="L38" s="2224">
        <v>270.79510703363911</v>
      </c>
      <c r="M38" s="2223">
        <v>-3.5876288659793865</v>
      </c>
      <c r="N38" s="2222"/>
      <c r="O38" s="2222"/>
      <c r="P38" s="2222"/>
      <c r="Q38" s="2222"/>
      <c r="R38" s="2222"/>
      <c r="S38" s="2222"/>
      <c r="T38" s="2222"/>
    </row>
    <row r="39" spans="1:20" ht="21" customHeight="1">
      <c r="A39" s="2209"/>
      <c r="B39" s="2209"/>
      <c r="C39" s="2228">
        <v>8</v>
      </c>
      <c r="D39" s="261" t="s">
        <v>1735</v>
      </c>
      <c r="E39" s="2227">
        <v>1577</v>
      </c>
      <c r="F39" s="2226">
        <v>665</v>
      </c>
      <c r="G39" s="2225">
        <v>3231</v>
      </c>
      <c r="H39" s="2225">
        <v>1858</v>
      </c>
      <c r="I39" s="2225">
        <v>1723</v>
      </c>
      <c r="J39" s="2224">
        <v>1.2197603807648121</v>
      </c>
      <c r="K39" s="2224">
        <v>1.0273809239869296</v>
      </c>
      <c r="L39" s="2224">
        <v>179.3984962406015</v>
      </c>
      <c r="M39" s="2223">
        <v>-7.2658772874058091</v>
      </c>
      <c r="N39" s="2222"/>
      <c r="O39" s="2222"/>
      <c r="P39" s="2222"/>
      <c r="Q39" s="2222"/>
      <c r="R39" s="2222"/>
      <c r="S39" s="2222"/>
      <c r="T39" s="2222"/>
    </row>
    <row r="40" spans="1:20" ht="21" customHeight="1">
      <c r="A40" s="2209"/>
      <c r="B40" s="2209"/>
      <c r="C40" s="2228">
        <v>9</v>
      </c>
      <c r="D40" s="261" t="s">
        <v>1734</v>
      </c>
      <c r="E40" s="2227">
        <v>193</v>
      </c>
      <c r="F40" s="2226">
        <v>53</v>
      </c>
      <c r="G40" s="2225">
        <v>1057</v>
      </c>
      <c r="H40" s="2225">
        <v>605</v>
      </c>
      <c r="I40" s="2225">
        <v>652</v>
      </c>
      <c r="J40" s="2224">
        <v>0.39717708846216976</v>
      </c>
      <c r="K40" s="2224">
        <v>0.3887709590478689</v>
      </c>
      <c r="L40" s="2224" t="s">
        <v>73</v>
      </c>
      <c r="M40" s="2223">
        <v>7.7685950413223237</v>
      </c>
      <c r="N40" s="2222"/>
      <c r="O40" s="2222"/>
      <c r="P40" s="2222"/>
      <c r="Q40" s="2222"/>
      <c r="R40" s="2222"/>
      <c r="S40" s="2222"/>
      <c r="T40" s="2222"/>
    </row>
    <row r="41" spans="1:20" ht="21" customHeight="1">
      <c r="A41" s="2209"/>
      <c r="B41" s="2209"/>
      <c r="C41" s="2228">
        <v>10</v>
      </c>
      <c r="D41" s="261" t="s">
        <v>1733</v>
      </c>
      <c r="E41" s="2227">
        <v>243</v>
      </c>
      <c r="F41" s="2226">
        <v>62</v>
      </c>
      <c r="G41" s="2225">
        <v>959</v>
      </c>
      <c r="H41" s="2225">
        <v>541</v>
      </c>
      <c r="I41" s="2225">
        <v>633</v>
      </c>
      <c r="J41" s="2224">
        <v>0.35516166092236995</v>
      </c>
      <c r="K41" s="2224">
        <v>0.37744174398359048</v>
      </c>
      <c r="L41" s="2224" t="s">
        <v>73</v>
      </c>
      <c r="M41" s="2223">
        <v>17.005545286506461</v>
      </c>
      <c r="N41" s="2222"/>
      <c r="O41" s="2222"/>
      <c r="P41" s="2222"/>
      <c r="Q41" s="2222"/>
      <c r="R41" s="2222"/>
      <c r="S41" s="2222"/>
      <c r="T41" s="2222"/>
    </row>
    <row r="42" spans="1:20" ht="21" customHeight="1">
      <c r="A42" s="2209"/>
      <c r="B42" s="2209"/>
      <c r="C42" s="2228">
        <v>11</v>
      </c>
      <c r="D42" s="261" t="s">
        <v>1732</v>
      </c>
      <c r="E42" s="2227">
        <v>621</v>
      </c>
      <c r="F42" s="2226">
        <v>370</v>
      </c>
      <c r="G42" s="2225">
        <v>1121</v>
      </c>
      <c r="H42" s="2225">
        <v>687</v>
      </c>
      <c r="I42" s="2225">
        <v>479</v>
      </c>
      <c r="J42" s="2224">
        <v>0.45100935499753819</v>
      </c>
      <c r="K42" s="2224">
        <v>0.28561547451522884</v>
      </c>
      <c r="L42" s="2229">
        <v>85.675675675675663</v>
      </c>
      <c r="M42" s="2223">
        <v>-30.276564774381363</v>
      </c>
      <c r="N42" s="2222"/>
      <c r="O42" s="2222"/>
      <c r="P42" s="2222"/>
      <c r="Q42" s="2222"/>
      <c r="R42" s="2222"/>
      <c r="S42" s="2222"/>
      <c r="T42" s="2222"/>
    </row>
    <row r="43" spans="1:20" ht="21" customHeight="1">
      <c r="A43" s="2209"/>
      <c r="B43" s="2209"/>
      <c r="C43" s="2228">
        <v>12</v>
      </c>
      <c r="D43" s="261" t="s">
        <v>1731</v>
      </c>
      <c r="E43" s="2227">
        <v>251</v>
      </c>
      <c r="F43" s="2226">
        <v>70</v>
      </c>
      <c r="G43" s="2225">
        <v>647</v>
      </c>
      <c r="H43" s="2225">
        <v>343</v>
      </c>
      <c r="I43" s="2225">
        <v>428</v>
      </c>
      <c r="J43" s="2224">
        <v>0.22517643197111442</v>
      </c>
      <c r="K43" s="2224">
        <v>0.25520547618479739</v>
      </c>
      <c r="L43" s="2224">
        <v>390.00000000000006</v>
      </c>
      <c r="M43" s="2223">
        <v>24.781341107871711</v>
      </c>
      <c r="N43" s="2222"/>
      <c r="O43" s="2222"/>
      <c r="P43" s="2222"/>
      <c r="Q43" s="2222"/>
      <c r="R43" s="2222"/>
      <c r="S43" s="2222"/>
      <c r="T43" s="2222"/>
    </row>
    <row r="44" spans="1:20" ht="21" customHeight="1">
      <c r="A44" s="2209"/>
      <c r="B44" s="2209"/>
      <c r="C44" s="2228">
        <v>13</v>
      </c>
      <c r="D44" s="261" t="s">
        <v>1730</v>
      </c>
      <c r="E44" s="2227">
        <v>49</v>
      </c>
      <c r="F44" s="2226">
        <v>10</v>
      </c>
      <c r="G44" s="2225">
        <v>253</v>
      </c>
      <c r="H44" s="2225">
        <v>111</v>
      </c>
      <c r="I44" s="2225">
        <v>275</v>
      </c>
      <c r="J44" s="2224">
        <v>7.2870507139340221E-2</v>
      </c>
      <c r="K44" s="2224">
        <v>0.16397548119350297</v>
      </c>
      <c r="L44" s="2224" t="s">
        <v>73</v>
      </c>
      <c r="M44" s="2223">
        <v>147.74774774774775</v>
      </c>
      <c r="N44" s="2222"/>
      <c r="O44" s="2222"/>
      <c r="P44" s="2222"/>
      <c r="Q44" s="2222"/>
      <c r="R44" s="2222"/>
      <c r="S44" s="2222"/>
      <c r="T44" s="2222"/>
    </row>
    <row r="45" spans="1:20" ht="21" customHeight="1">
      <c r="A45" s="2209"/>
      <c r="B45" s="2209"/>
      <c r="C45" s="2228">
        <v>14</v>
      </c>
      <c r="D45" s="261" t="s">
        <v>1729</v>
      </c>
      <c r="E45" s="2227">
        <v>18</v>
      </c>
      <c r="F45" s="2226">
        <v>5</v>
      </c>
      <c r="G45" s="2225">
        <v>890</v>
      </c>
      <c r="H45" s="2225">
        <v>49</v>
      </c>
      <c r="I45" s="2225">
        <v>266</v>
      </c>
      <c r="J45" s="2224">
        <v>3.2168061710159193E-2</v>
      </c>
      <c r="K45" s="2224">
        <v>0.15860901089989743</v>
      </c>
      <c r="L45" s="2224" t="s">
        <v>73</v>
      </c>
      <c r="M45" s="2223" t="s">
        <v>73</v>
      </c>
      <c r="N45" s="2222"/>
      <c r="O45" s="2222"/>
      <c r="P45" s="2222"/>
      <c r="Q45" s="2222"/>
      <c r="R45" s="2222"/>
      <c r="S45" s="2222"/>
      <c r="T45" s="2222"/>
    </row>
    <row r="46" spans="1:20" ht="21" customHeight="1">
      <c r="A46" s="2209"/>
      <c r="B46" s="2209"/>
      <c r="C46" s="2228">
        <v>15</v>
      </c>
      <c r="D46" s="261" t="s">
        <v>1728</v>
      </c>
      <c r="E46" s="2227">
        <v>26</v>
      </c>
      <c r="F46" s="2226">
        <v>9</v>
      </c>
      <c r="G46" s="2225">
        <v>293</v>
      </c>
      <c r="H46" s="2225">
        <v>131</v>
      </c>
      <c r="I46" s="2225">
        <v>198</v>
      </c>
      <c r="J46" s="2224">
        <v>8.6000328245527655E-2</v>
      </c>
      <c r="K46" s="2224">
        <v>0.11806234645932215</v>
      </c>
      <c r="L46" s="2224" t="s">
        <v>73</v>
      </c>
      <c r="M46" s="2223">
        <v>51.145038167938935</v>
      </c>
      <c r="N46" s="2222"/>
      <c r="O46" s="2222"/>
      <c r="P46" s="2222"/>
      <c r="Q46" s="2222"/>
      <c r="R46" s="2222"/>
      <c r="S46" s="2222"/>
      <c r="T46" s="2222"/>
    </row>
    <row r="47" spans="1:20" ht="21" customHeight="1">
      <c r="A47" s="2209"/>
      <c r="B47" s="2209"/>
      <c r="C47" s="2228">
        <v>16</v>
      </c>
      <c r="D47" s="261" t="s">
        <v>1727</v>
      </c>
      <c r="E47" s="2227">
        <v>252</v>
      </c>
      <c r="F47" s="2226">
        <v>86</v>
      </c>
      <c r="G47" s="2225">
        <v>353</v>
      </c>
      <c r="H47" s="2225">
        <v>256</v>
      </c>
      <c r="I47" s="2225">
        <v>139</v>
      </c>
      <c r="J47" s="2224">
        <v>0.16806171015919907</v>
      </c>
      <c r="K47" s="2224">
        <v>8.2882152312352422E-2</v>
      </c>
      <c r="L47" s="2224">
        <v>197.67441860465115</v>
      </c>
      <c r="M47" s="2223">
        <v>-45.703125</v>
      </c>
      <c r="N47" s="2222"/>
      <c r="O47" s="2222"/>
      <c r="P47" s="2222"/>
      <c r="Q47" s="2222"/>
      <c r="R47" s="2222"/>
      <c r="S47" s="2222"/>
      <c r="T47" s="2222"/>
    </row>
    <row r="48" spans="1:20" ht="21" customHeight="1">
      <c r="A48" s="2209"/>
      <c r="B48" s="2209"/>
      <c r="C48" s="2228">
        <v>17</v>
      </c>
      <c r="D48" s="261" t="s">
        <v>1726</v>
      </c>
      <c r="E48" s="2227">
        <v>65</v>
      </c>
      <c r="F48" s="2226">
        <v>25</v>
      </c>
      <c r="G48" s="2225">
        <v>143</v>
      </c>
      <c r="H48" s="2225">
        <v>71</v>
      </c>
      <c r="I48" s="2225">
        <v>84</v>
      </c>
      <c r="J48" s="2224">
        <v>4.6610864926965367E-2</v>
      </c>
      <c r="K48" s="2224">
        <v>5.0087056073651826E-2</v>
      </c>
      <c r="L48" s="2224">
        <v>184</v>
      </c>
      <c r="M48" s="2223">
        <v>18.309859154929576</v>
      </c>
      <c r="N48" s="2222"/>
      <c r="O48" s="2222"/>
      <c r="P48" s="2222"/>
      <c r="Q48" s="2222"/>
      <c r="R48" s="2222"/>
      <c r="S48" s="2222"/>
      <c r="T48" s="2222"/>
    </row>
    <row r="49" spans="1:20" ht="21" customHeight="1">
      <c r="A49" s="2209"/>
      <c r="B49" s="2209"/>
      <c r="C49" s="2228">
        <v>18</v>
      </c>
      <c r="D49" s="261" t="s">
        <v>1725</v>
      </c>
      <c r="E49" s="2227">
        <v>9</v>
      </c>
      <c r="F49" s="2226">
        <v>3</v>
      </c>
      <c r="G49" s="2225">
        <v>54</v>
      </c>
      <c r="H49" s="2225">
        <v>26</v>
      </c>
      <c r="I49" s="2225">
        <v>34</v>
      </c>
      <c r="J49" s="2224">
        <v>1.7068767438043655E-2</v>
      </c>
      <c r="K49" s="2224">
        <v>2.0273332220287644E-2</v>
      </c>
      <c r="L49" s="2224" t="s">
        <v>73</v>
      </c>
      <c r="M49" s="2223">
        <v>30.76923076923077</v>
      </c>
      <c r="N49" s="2222"/>
      <c r="O49" s="2222"/>
      <c r="P49" s="2222"/>
      <c r="Q49" s="2222"/>
      <c r="R49" s="2222"/>
      <c r="S49" s="2222"/>
      <c r="T49" s="2222"/>
    </row>
    <row r="50" spans="1:20" ht="21" customHeight="1">
      <c r="A50" s="2209"/>
      <c r="B50" s="2209"/>
      <c r="C50" s="2228">
        <v>19</v>
      </c>
      <c r="D50" s="261" t="s">
        <v>1724</v>
      </c>
      <c r="E50" s="2227">
        <v>0</v>
      </c>
      <c r="F50" s="2226">
        <v>0</v>
      </c>
      <c r="G50" s="2225">
        <v>0</v>
      </c>
      <c r="H50" s="2225">
        <v>0</v>
      </c>
      <c r="I50" s="2225">
        <v>0</v>
      </c>
      <c r="J50" s="2224">
        <v>0</v>
      </c>
      <c r="K50" s="2224">
        <v>0</v>
      </c>
      <c r="L50" s="2224" t="s">
        <v>73</v>
      </c>
      <c r="M50" s="2223" t="s">
        <v>73</v>
      </c>
      <c r="N50" s="2222"/>
      <c r="O50" s="2222"/>
      <c r="P50" s="2222"/>
      <c r="Q50" s="2222"/>
      <c r="R50" s="2222"/>
      <c r="S50" s="2222"/>
      <c r="T50" s="2222"/>
    </row>
    <row r="51" spans="1:20" ht="21" customHeight="1">
      <c r="A51" s="2209"/>
      <c r="B51" s="2209"/>
      <c r="C51" s="2228">
        <v>20</v>
      </c>
      <c r="D51" s="261" t="s">
        <v>736</v>
      </c>
      <c r="E51" s="2227">
        <v>667</v>
      </c>
      <c r="F51" s="2226">
        <v>327</v>
      </c>
      <c r="G51" s="2225">
        <v>1841</v>
      </c>
      <c r="H51" s="2225">
        <v>918</v>
      </c>
      <c r="I51" s="2225">
        <v>1359</v>
      </c>
      <c r="J51" s="2224">
        <v>0.60265878877400303</v>
      </c>
      <c r="K51" s="2224">
        <v>0.81033701433443839</v>
      </c>
      <c r="L51" s="2224">
        <v>180.73394495412845</v>
      </c>
      <c r="M51" s="2223">
        <v>48.039215686274517</v>
      </c>
      <c r="N51" s="2222"/>
      <c r="O51" s="2222"/>
      <c r="P51" s="2222"/>
      <c r="Q51" s="2222"/>
      <c r="R51" s="2222"/>
      <c r="S51" s="2222"/>
      <c r="T51" s="2222"/>
    </row>
    <row r="52" spans="1:20" ht="15.75" customHeight="1" thickBot="1">
      <c r="A52" s="2209"/>
      <c r="B52" s="2209"/>
      <c r="C52" s="1529"/>
      <c r="D52" s="2221" t="s">
        <v>1723</v>
      </c>
      <c r="E52" s="2220">
        <v>94618</v>
      </c>
      <c r="F52" s="2219">
        <v>41627</v>
      </c>
      <c r="G52" s="2218">
        <v>282453</v>
      </c>
      <c r="H52" s="2218">
        <v>152325</v>
      </c>
      <c r="I52" s="2218">
        <v>167708</v>
      </c>
      <c r="J52" s="2217">
        <v>100.00000000000001</v>
      </c>
      <c r="K52" s="2217">
        <v>100</v>
      </c>
      <c r="L52" s="2216">
        <v>265.92836380233985</v>
      </c>
      <c r="M52" s="2215">
        <v>10.098801903824061</v>
      </c>
      <c r="N52" s="2209"/>
      <c r="O52" s="2209"/>
    </row>
    <row r="53" spans="1:20" ht="15.75" customHeight="1" thickTop="1">
      <c r="A53" s="2209"/>
      <c r="B53" s="2209"/>
      <c r="C53" s="2214" t="s">
        <v>1722</v>
      </c>
      <c r="D53" s="2213"/>
      <c r="E53" s="2213"/>
      <c r="F53" s="2212"/>
      <c r="G53" s="2212"/>
      <c r="H53" s="2212"/>
      <c r="I53" s="2212"/>
      <c r="J53" s="2211"/>
      <c r="K53" s="2211"/>
      <c r="L53" s="2211"/>
      <c r="M53" s="2211"/>
      <c r="N53" s="2209"/>
      <c r="O53" s="2209"/>
    </row>
    <row r="54" spans="1:20" ht="15.75" customHeight="1">
      <c r="A54" s="2209"/>
      <c r="B54" s="2209"/>
      <c r="C54" s="2210" t="s">
        <v>1721</v>
      </c>
      <c r="D54" s="2209"/>
      <c r="E54" s="2209"/>
      <c r="F54" s="2209"/>
      <c r="G54" s="2209"/>
      <c r="H54" s="2209"/>
      <c r="I54" s="2209"/>
      <c r="J54" s="2209"/>
      <c r="K54" s="2209"/>
      <c r="L54" s="2209"/>
      <c r="M54" s="2209"/>
      <c r="N54" s="2209"/>
      <c r="O54" s="2209"/>
    </row>
    <row r="55" spans="1:20" ht="15.75" customHeight="1">
      <c r="A55" s="2209"/>
      <c r="B55" s="2209"/>
      <c r="C55" s="2209"/>
      <c r="D55" s="2209"/>
      <c r="E55" s="2209"/>
      <c r="F55" s="2209"/>
      <c r="G55" s="2209"/>
      <c r="H55" s="2209"/>
      <c r="I55" s="2209"/>
      <c r="J55" s="2209"/>
      <c r="K55" s="2209"/>
      <c r="L55" s="2209"/>
      <c r="M55" s="2209"/>
      <c r="N55" s="2209"/>
      <c r="O55" s="2209"/>
    </row>
    <row r="56" spans="1:20" ht="15.75" customHeight="1">
      <c r="A56" s="2209"/>
      <c r="B56" s="2209"/>
      <c r="C56" s="2209"/>
      <c r="D56" s="2209"/>
      <c r="E56" s="2209"/>
      <c r="F56" s="2209"/>
      <c r="G56" s="2209"/>
      <c r="H56" s="2209"/>
      <c r="I56" s="2209"/>
      <c r="J56" s="2209"/>
      <c r="K56" s="2209"/>
      <c r="L56" s="2209"/>
      <c r="M56" s="2209"/>
      <c r="N56" s="2209"/>
      <c r="O56" s="2209"/>
    </row>
    <row r="57" spans="1:20" ht="15.75" customHeight="1">
      <c r="A57" s="2209"/>
      <c r="B57" s="2209"/>
      <c r="C57" s="2209"/>
      <c r="D57" s="2209"/>
      <c r="E57" s="2209"/>
      <c r="F57" s="2209"/>
      <c r="G57" s="2209"/>
      <c r="H57" s="2209"/>
      <c r="I57" s="2209"/>
      <c r="J57" s="2209"/>
      <c r="K57" s="2209"/>
      <c r="L57" s="2209"/>
      <c r="M57" s="2209"/>
      <c r="N57" s="2209"/>
      <c r="O57" s="2209"/>
    </row>
    <row r="58" spans="1:20" ht="15.75" customHeight="1">
      <c r="A58" s="2209"/>
      <c r="B58" s="2209"/>
      <c r="C58" s="2209"/>
      <c r="D58" s="2209"/>
      <c r="E58" s="2209"/>
      <c r="F58" s="2209"/>
      <c r="G58" s="2209"/>
      <c r="H58" s="2209"/>
      <c r="I58" s="2209"/>
      <c r="J58" s="2209"/>
      <c r="K58" s="2209"/>
      <c r="L58" s="2209"/>
      <c r="M58" s="2209"/>
      <c r="N58" s="2209"/>
      <c r="O58" s="2209"/>
    </row>
    <row r="59" spans="1:20" ht="15.75" customHeight="1">
      <c r="A59" s="2209"/>
      <c r="B59" s="2209"/>
      <c r="C59" s="2209"/>
      <c r="D59" s="2209"/>
      <c r="E59" s="2209"/>
      <c r="F59" s="2209"/>
      <c r="G59" s="2209"/>
      <c r="H59" s="2209"/>
      <c r="I59" s="2209"/>
      <c r="J59" s="2209"/>
      <c r="K59" s="2209"/>
      <c r="L59" s="2209"/>
      <c r="M59" s="2209"/>
      <c r="N59" s="2209"/>
      <c r="O59" s="2209"/>
    </row>
    <row r="60" spans="1:20" ht="15.75" customHeight="1">
      <c r="A60" s="2209"/>
      <c r="B60" s="2209"/>
      <c r="C60" s="2209"/>
      <c r="D60" s="2209"/>
      <c r="E60" s="2209"/>
      <c r="F60" s="2209"/>
      <c r="G60" s="2209"/>
      <c r="H60" s="2209"/>
      <c r="I60" s="2209"/>
      <c r="J60" s="2209"/>
      <c r="K60" s="2209"/>
      <c r="L60" s="2209"/>
      <c r="M60" s="2209"/>
      <c r="N60" s="2209"/>
      <c r="O60" s="2209"/>
    </row>
    <row r="61" spans="1:20" ht="15.75" customHeight="1">
      <c r="A61" s="2209"/>
      <c r="B61" s="2209"/>
      <c r="C61" s="2209"/>
      <c r="D61" s="2209"/>
      <c r="E61" s="2209"/>
      <c r="F61" s="2209"/>
      <c r="G61" s="2209"/>
      <c r="H61" s="2209"/>
      <c r="I61" s="2209"/>
      <c r="J61" s="2209"/>
      <c r="K61" s="2209"/>
      <c r="L61" s="2209"/>
      <c r="M61" s="2209"/>
      <c r="N61" s="2209"/>
      <c r="O61" s="2209"/>
    </row>
    <row r="62" spans="1:20" ht="15.75" customHeight="1">
      <c r="A62" s="2209"/>
      <c r="B62" s="2209"/>
      <c r="C62" s="2209"/>
      <c r="D62" s="2209"/>
      <c r="E62" s="2209"/>
      <c r="F62" s="2209"/>
      <c r="G62" s="2209"/>
      <c r="H62" s="2209"/>
      <c r="I62" s="2209"/>
      <c r="J62" s="2209"/>
      <c r="K62" s="2209"/>
      <c r="L62" s="2209"/>
      <c r="M62" s="2209"/>
      <c r="N62" s="2209"/>
      <c r="O62" s="2209"/>
    </row>
    <row r="63" spans="1:20" ht="15.75" customHeight="1">
      <c r="A63" s="2209"/>
      <c r="B63" s="2209"/>
      <c r="C63" s="2209"/>
      <c r="D63" s="2209"/>
      <c r="E63" s="2209"/>
      <c r="F63" s="2209"/>
      <c r="G63" s="2209"/>
      <c r="H63" s="2209"/>
      <c r="I63" s="2209"/>
      <c r="J63" s="2209"/>
      <c r="K63" s="2209"/>
      <c r="L63" s="2209"/>
      <c r="M63" s="2209"/>
      <c r="N63" s="2209"/>
      <c r="O63" s="2209"/>
    </row>
    <row r="64" spans="1:20" ht="15.75" customHeight="1">
      <c r="A64" s="2209"/>
      <c r="B64" s="2209"/>
      <c r="C64" s="2209"/>
      <c r="D64" s="2209"/>
      <c r="E64" s="2209"/>
      <c r="F64" s="2209"/>
      <c r="G64" s="2209"/>
      <c r="H64" s="2209"/>
      <c r="I64" s="2209"/>
      <c r="J64" s="2209"/>
      <c r="K64" s="2209"/>
      <c r="L64" s="2209"/>
      <c r="M64" s="2209"/>
      <c r="N64" s="2209"/>
      <c r="O64" s="2209"/>
    </row>
    <row r="65" spans="1:15" ht="15.75" customHeight="1">
      <c r="A65" s="2209"/>
      <c r="B65" s="2209"/>
      <c r="C65" s="2209"/>
      <c r="D65" s="2209"/>
      <c r="E65" s="2209"/>
      <c r="F65" s="2209"/>
      <c r="G65" s="2209"/>
      <c r="H65" s="2209"/>
      <c r="I65" s="2209"/>
      <c r="J65" s="2209"/>
      <c r="K65" s="2209"/>
      <c r="L65" s="2209"/>
      <c r="M65" s="2209"/>
      <c r="N65" s="2209"/>
      <c r="O65" s="2209"/>
    </row>
    <row r="66" spans="1:15" ht="15.75" customHeight="1">
      <c r="A66" s="2209"/>
      <c r="B66" s="2209"/>
      <c r="C66" s="2209"/>
      <c r="D66" s="2209"/>
      <c r="E66" s="2209"/>
      <c r="F66" s="2209"/>
      <c r="G66" s="2209"/>
      <c r="H66" s="2209"/>
      <c r="I66" s="2209"/>
      <c r="J66" s="2209"/>
      <c r="K66" s="2209"/>
      <c r="L66" s="2209"/>
      <c r="M66" s="2209"/>
      <c r="N66" s="2209"/>
      <c r="O66" s="2209"/>
    </row>
    <row r="67" spans="1:15" ht="15.75" customHeight="1">
      <c r="A67" s="2209"/>
      <c r="B67" s="2209"/>
      <c r="C67" s="2209"/>
      <c r="D67" s="2209"/>
      <c r="E67" s="2209"/>
      <c r="F67" s="2209"/>
      <c r="G67" s="2209"/>
      <c r="H67" s="2209"/>
      <c r="I67" s="2209"/>
      <c r="J67" s="2209"/>
      <c r="K67" s="2209"/>
      <c r="L67" s="2209"/>
      <c r="M67" s="2209"/>
      <c r="N67" s="2209"/>
      <c r="O67" s="2209"/>
    </row>
    <row r="68" spans="1:15" ht="15.75" customHeight="1">
      <c r="A68" s="2209"/>
      <c r="B68" s="2209"/>
      <c r="C68" s="2209"/>
      <c r="D68" s="2209"/>
      <c r="E68" s="2209"/>
      <c r="F68" s="2209"/>
      <c r="G68" s="2209"/>
      <c r="H68" s="2209"/>
      <c r="I68" s="2209"/>
      <c r="J68" s="2209"/>
      <c r="K68" s="2209"/>
      <c r="L68" s="2209"/>
      <c r="M68" s="2209"/>
      <c r="N68" s="2209"/>
      <c r="O68" s="2209"/>
    </row>
    <row r="69" spans="1:15" ht="15.75" customHeight="1">
      <c r="A69" s="2209"/>
      <c r="B69" s="2209"/>
      <c r="C69" s="2209"/>
      <c r="D69" s="2209"/>
      <c r="E69" s="2209"/>
      <c r="F69" s="2209"/>
      <c r="G69" s="2209"/>
      <c r="H69" s="2209"/>
      <c r="I69" s="2209"/>
      <c r="J69" s="2209"/>
      <c r="K69" s="2209"/>
      <c r="L69" s="2209"/>
      <c r="M69" s="2209"/>
      <c r="N69" s="2209"/>
      <c r="O69" s="2209"/>
    </row>
    <row r="70" spans="1:15" ht="15.75" customHeight="1">
      <c r="A70" s="2209"/>
      <c r="B70" s="2209"/>
      <c r="C70" s="2209"/>
      <c r="D70" s="2209"/>
      <c r="E70" s="2209"/>
      <c r="F70" s="2209"/>
      <c r="G70" s="2209"/>
      <c r="H70" s="2209"/>
      <c r="I70" s="2209"/>
      <c r="J70" s="2209"/>
      <c r="K70" s="2209"/>
      <c r="L70" s="2209"/>
      <c r="M70" s="2209"/>
      <c r="N70" s="2209"/>
      <c r="O70" s="2209"/>
    </row>
    <row r="71" spans="1:15" ht="15.75" customHeight="1">
      <c r="A71" s="2209"/>
      <c r="B71" s="2209"/>
      <c r="C71" s="2209"/>
      <c r="D71" s="2209"/>
      <c r="E71" s="2209"/>
      <c r="F71" s="2209"/>
      <c r="G71" s="2209"/>
      <c r="H71" s="2209"/>
      <c r="I71" s="2209"/>
      <c r="J71" s="2209"/>
      <c r="K71" s="2209"/>
      <c r="L71" s="2209"/>
      <c r="M71" s="2209"/>
      <c r="N71" s="2209"/>
      <c r="O71" s="2209"/>
    </row>
    <row r="72" spans="1:15" ht="15.75" customHeight="1">
      <c r="A72" s="2209"/>
      <c r="B72" s="2209"/>
      <c r="C72" s="2209"/>
      <c r="D72" s="2209"/>
      <c r="E72" s="2209"/>
      <c r="F72" s="2209"/>
      <c r="G72" s="2209"/>
      <c r="H72" s="2209"/>
      <c r="I72" s="2209"/>
      <c r="J72" s="2209"/>
      <c r="K72" s="2209"/>
      <c r="L72" s="2209"/>
      <c r="M72" s="2209"/>
      <c r="N72" s="2209"/>
      <c r="O72" s="2209"/>
    </row>
    <row r="73" spans="1:15" ht="15.75" customHeight="1">
      <c r="A73" s="2209"/>
      <c r="B73" s="2209"/>
      <c r="C73" s="2209"/>
      <c r="D73" s="2209"/>
      <c r="E73" s="2209"/>
      <c r="F73" s="2209"/>
      <c r="G73" s="2209"/>
      <c r="H73" s="2209"/>
      <c r="I73" s="2209"/>
      <c r="J73" s="2209"/>
      <c r="K73" s="2209"/>
      <c r="L73" s="2209"/>
      <c r="M73" s="2209"/>
      <c r="N73" s="2209"/>
      <c r="O73" s="2209"/>
    </row>
    <row r="74" spans="1:15" ht="15.75" customHeight="1">
      <c r="A74" s="2209"/>
      <c r="B74" s="2209"/>
      <c r="C74" s="2209"/>
      <c r="D74" s="2209"/>
      <c r="E74" s="2209"/>
      <c r="F74" s="2209"/>
      <c r="G74" s="2209"/>
      <c r="H74" s="2209"/>
      <c r="I74" s="2209"/>
      <c r="J74" s="2209"/>
      <c r="K74" s="2209"/>
      <c r="L74" s="2209"/>
      <c r="M74" s="2209"/>
      <c r="N74" s="2209"/>
      <c r="O74" s="2209"/>
    </row>
    <row r="75" spans="1:15" ht="15.75" customHeight="1">
      <c r="A75" s="2209"/>
      <c r="B75" s="2209"/>
      <c r="C75" s="2209"/>
      <c r="D75" s="2209"/>
      <c r="E75" s="2209"/>
      <c r="F75" s="2209"/>
      <c r="G75" s="2209"/>
      <c r="H75" s="2209"/>
      <c r="I75" s="2209"/>
      <c r="J75" s="2209"/>
      <c r="K75" s="2209"/>
      <c r="L75" s="2209"/>
      <c r="M75" s="2209"/>
      <c r="N75" s="2209"/>
      <c r="O75" s="2209"/>
    </row>
    <row r="76" spans="1:15" ht="15.75" customHeight="1">
      <c r="A76" s="2209"/>
      <c r="B76" s="2209"/>
      <c r="C76" s="2209"/>
      <c r="D76" s="2209"/>
      <c r="E76" s="2209"/>
      <c r="F76" s="2209"/>
      <c r="G76" s="2209"/>
      <c r="H76" s="2209"/>
      <c r="I76" s="2209"/>
      <c r="J76" s="2209"/>
      <c r="K76" s="2209"/>
      <c r="L76" s="2209"/>
      <c r="M76" s="2209"/>
      <c r="N76" s="2209"/>
      <c r="O76" s="2209"/>
    </row>
    <row r="77" spans="1:15" ht="15.75" customHeight="1">
      <c r="A77" s="2209"/>
      <c r="B77" s="2209"/>
      <c r="C77" s="2209"/>
      <c r="D77" s="2209"/>
      <c r="E77" s="2209"/>
      <c r="F77" s="2209"/>
      <c r="G77" s="2209"/>
      <c r="H77" s="2209"/>
      <c r="I77" s="2209"/>
      <c r="J77" s="2209"/>
      <c r="K77" s="2209"/>
      <c r="L77" s="2209"/>
      <c r="M77" s="2209"/>
      <c r="N77" s="2209"/>
      <c r="O77" s="2209"/>
    </row>
    <row r="78" spans="1:15" ht="15.75" customHeight="1">
      <c r="A78" s="2209"/>
      <c r="B78" s="2209"/>
      <c r="C78" s="2209"/>
      <c r="D78" s="2209"/>
      <c r="E78" s="2209"/>
      <c r="F78" s="2209"/>
      <c r="G78" s="2209"/>
      <c r="H78" s="2209"/>
      <c r="I78" s="2209"/>
      <c r="J78" s="2209"/>
      <c r="K78" s="2209"/>
      <c r="L78" s="2209"/>
      <c r="M78" s="2209"/>
      <c r="N78" s="2209"/>
      <c r="O78" s="2209"/>
    </row>
    <row r="79" spans="1:15" ht="15.75" customHeight="1">
      <c r="A79" s="2209"/>
      <c r="B79" s="2209"/>
      <c r="C79" s="2209"/>
      <c r="D79" s="2209"/>
      <c r="E79" s="2209"/>
      <c r="F79" s="2209"/>
      <c r="G79" s="2209"/>
      <c r="H79" s="2209"/>
      <c r="I79" s="2209"/>
      <c r="J79" s="2209"/>
      <c r="K79" s="2209"/>
      <c r="L79" s="2209"/>
      <c r="M79" s="2209"/>
      <c r="N79" s="2209"/>
      <c r="O79" s="2209"/>
    </row>
    <row r="80" spans="1:15" ht="15.75" customHeight="1">
      <c r="A80" s="2209"/>
      <c r="B80" s="2209"/>
      <c r="C80" s="2209"/>
      <c r="D80" s="2209"/>
      <c r="E80" s="2209"/>
      <c r="F80" s="2209"/>
      <c r="G80" s="2209"/>
      <c r="H80" s="2209"/>
      <c r="I80" s="2209"/>
      <c r="J80" s="2209"/>
      <c r="K80" s="2209"/>
      <c r="L80" s="2209"/>
      <c r="M80" s="2209"/>
      <c r="N80" s="2209"/>
      <c r="O80" s="2209"/>
    </row>
    <row r="81" spans="1:15" ht="15.75" customHeight="1">
      <c r="A81" s="2209"/>
      <c r="B81" s="2209"/>
      <c r="C81" s="2209"/>
      <c r="D81" s="2209"/>
      <c r="E81" s="2209"/>
      <c r="F81" s="2209"/>
      <c r="G81" s="2209"/>
      <c r="H81" s="2209"/>
      <c r="I81" s="2209"/>
      <c r="J81" s="2209"/>
      <c r="K81" s="2209"/>
      <c r="L81" s="2209"/>
      <c r="M81" s="2209"/>
      <c r="N81" s="2209"/>
      <c r="O81" s="2209"/>
    </row>
    <row r="82" spans="1:15" ht="15.75" customHeight="1">
      <c r="A82" s="2209"/>
      <c r="B82" s="2209"/>
      <c r="C82" s="2209"/>
      <c r="D82" s="2209"/>
      <c r="E82" s="2209"/>
      <c r="F82" s="2209"/>
      <c r="G82" s="2209"/>
      <c r="H82" s="2209"/>
      <c r="I82" s="2209"/>
      <c r="J82" s="2209"/>
      <c r="K82" s="2209"/>
      <c r="L82" s="2209"/>
      <c r="M82" s="2209"/>
      <c r="N82" s="2209"/>
      <c r="O82" s="2209"/>
    </row>
    <row r="83" spans="1:15" ht="15.75" customHeight="1">
      <c r="A83" s="2209"/>
      <c r="B83" s="2209"/>
      <c r="C83" s="2209"/>
      <c r="D83" s="2209"/>
      <c r="E83" s="2209"/>
      <c r="F83" s="2209"/>
      <c r="G83" s="2209"/>
      <c r="H83" s="2209"/>
      <c r="I83" s="2209"/>
      <c r="J83" s="2209"/>
      <c r="K83" s="2209"/>
      <c r="L83" s="2209"/>
      <c r="M83" s="2209"/>
      <c r="N83" s="2209"/>
      <c r="O83" s="2209"/>
    </row>
    <row r="84" spans="1:15" ht="15.75" customHeight="1">
      <c r="A84" s="2209"/>
      <c r="B84" s="2209"/>
      <c r="C84" s="2209"/>
      <c r="D84" s="2209"/>
      <c r="E84" s="2209"/>
      <c r="F84" s="2209"/>
      <c r="G84" s="2209"/>
      <c r="H84" s="2209"/>
      <c r="I84" s="2209"/>
      <c r="J84" s="2209"/>
      <c r="K84" s="2209"/>
      <c r="L84" s="2209"/>
      <c r="M84" s="2209"/>
      <c r="N84" s="2209"/>
      <c r="O84" s="2209"/>
    </row>
    <row r="85" spans="1:15" ht="15.75" customHeight="1">
      <c r="A85" s="2209"/>
      <c r="B85" s="2209"/>
      <c r="C85" s="2209"/>
      <c r="D85" s="2209"/>
      <c r="E85" s="2209"/>
      <c r="F85" s="2209"/>
      <c r="G85" s="2209"/>
      <c r="H85" s="2209"/>
      <c r="I85" s="2209"/>
      <c r="J85" s="2209"/>
      <c r="K85" s="2209"/>
      <c r="L85" s="2209"/>
      <c r="M85" s="2209"/>
      <c r="N85" s="2209"/>
      <c r="O85" s="2209"/>
    </row>
    <row r="86" spans="1:15" ht="15.75" customHeight="1">
      <c r="A86" s="2209"/>
      <c r="B86" s="2209"/>
      <c r="C86" s="2209"/>
      <c r="D86" s="2209"/>
      <c r="E86" s="2209"/>
      <c r="F86" s="2209"/>
      <c r="G86" s="2209"/>
      <c r="H86" s="2209"/>
      <c r="I86" s="2209"/>
      <c r="J86" s="2209"/>
      <c r="K86" s="2209"/>
      <c r="L86" s="2209"/>
      <c r="M86" s="2209"/>
      <c r="N86" s="2209"/>
      <c r="O86" s="2209"/>
    </row>
    <row r="87" spans="1:15" ht="15.75" customHeight="1">
      <c r="A87" s="2209"/>
      <c r="B87" s="2209"/>
      <c r="C87" s="2209"/>
      <c r="D87" s="2209"/>
      <c r="E87" s="2209"/>
      <c r="F87" s="2209"/>
      <c r="G87" s="2209"/>
      <c r="H87" s="2209"/>
      <c r="I87" s="2209"/>
      <c r="J87" s="2209"/>
      <c r="K87" s="2209"/>
      <c r="L87" s="2209"/>
      <c r="M87" s="2209"/>
      <c r="N87" s="2209"/>
      <c r="O87" s="2209"/>
    </row>
    <row r="88" spans="1:15" ht="15.75" customHeight="1">
      <c r="A88" s="2209"/>
      <c r="B88" s="2209"/>
      <c r="C88" s="2209"/>
      <c r="D88" s="2209"/>
      <c r="E88" s="2209"/>
      <c r="F88" s="2209"/>
      <c r="G88" s="2209"/>
      <c r="H88" s="2209"/>
      <c r="I88" s="2209"/>
      <c r="J88" s="2209"/>
      <c r="K88" s="2209"/>
      <c r="L88" s="2209"/>
      <c r="M88" s="2209"/>
      <c r="N88" s="2209"/>
      <c r="O88" s="2209"/>
    </row>
    <row r="89" spans="1:15" ht="15.75" customHeight="1">
      <c r="A89" s="2209"/>
      <c r="B89" s="2209"/>
      <c r="C89" s="2209"/>
      <c r="D89" s="2209"/>
      <c r="E89" s="2209"/>
      <c r="F89" s="2209"/>
      <c r="G89" s="2209"/>
      <c r="H89" s="2209"/>
      <c r="I89" s="2209"/>
      <c r="J89" s="2209"/>
      <c r="K89" s="2209"/>
      <c r="L89" s="2209"/>
      <c r="M89" s="2209"/>
      <c r="N89" s="2209"/>
      <c r="O89" s="2209"/>
    </row>
    <row r="90" spans="1:15" ht="15.75" customHeight="1">
      <c r="A90" s="2209"/>
      <c r="B90" s="2209"/>
      <c r="C90" s="2209"/>
      <c r="D90" s="2209"/>
      <c r="E90" s="2209"/>
      <c r="F90" s="2209"/>
      <c r="G90" s="2209"/>
      <c r="H90" s="2209"/>
      <c r="I90" s="2209"/>
      <c r="J90" s="2209"/>
      <c r="K90" s="2209"/>
      <c r="L90" s="2209"/>
      <c r="M90" s="2209"/>
      <c r="N90" s="2209"/>
      <c r="O90" s="2209"/>
    </row>
    <row r="91" spans="1:15" ht="15.75" customHeight="1">
      <c r="A91" s="2209"/>
      <c r="B91" s="2209"/>
      <c r="C91" s="2209"/>
      <c r="D91" s="2209"/>
      <c r="E91" s="2209"/>
      <c r="F91" s="2209"/>
      <c r="G91" s="2209"/>
      <c r="H91" s="2209"/>
      <c r="I91" s="2209"/>
      <c r="J91" s="2209"/>
      <c r="K91" s="2209"/>
      <c r="L91" s="2209"/>
      <c r="M91" s="2209"/>
      <c r="N91" s="2209"/>
      <c r="O91" s="2209"/>
    </row>
    <row r="92" spans="1:15" ht="15.75" customHeight="1">
      <c r="A92" s="2209"/>
      <c r="B92" s="2209"/>
      <c r="C92" s="2209"/>
      <c r="D92" s="2209"/>
      <c r="E92" s="2209"/>
      <c r="F92" s="2209"/>
      <c r="G92" s="2209"/>
      <c r="H92" s="2209"/>
      <c r="I92" s="2209"/>
      <c r="J92" s="2209"/>
      <c r="K92" s="2209"/>
      <c r="L92" s="2209"/>
      <c r="M92" s="2209"/>
      <c r="N92" s="2209"/>
      <c r="O92" s="2209"/>
    </row>
    <row r="93" spans="1:15" ht="15.75" customHeight="1">
      <c r="A93" s="2209"/>
      <c r="B93" s="2209"/>
      <c r="C93" s="2209"/>
      <c r="D93" s="2209"/>
      <c r="E93" s="2209"/>
      <c r="F93" s="2209"/>
      <c r="G93" s="2209"/>
      <c r="H93" s="2209"/>
      <c r="I93" s="2209"/>
      <c r="J93" s="2209"/>
      <c r="K93" s="2209"/>
      <c r="L93" s="2209"/>
      <c r="M93" s="2209"/>
      <c r="N93" s="2209"/>
      <c r="O93" s="2209"/>
    </row>
    <row r="94" spans="1:15" ht="15.75" customHeight="1">
      <c r="A94" s="2209"/>
      <c r="B94" s="2209"/>
      <c r="C94" s="2209"/>
      <c r="D94" s="2209"/>
      <c r="E94" s="2209"/>
      <c r="F94" s="2209"/>
      <c r="G94" s="2209"/>
      <c r="H94" s="2209"/>
      <c r="I94" s="2209"/>
      <c r="J94" s="2209"/>
      <c r="K94" s="2209"/>
      <c r="L94" s="2209"/>
      <c r="M94" s="2209"/>
      <c r="N94" s="2209"/>
      <c r="O94" s="2209"/>
    </row>
    <row r="95" spans="1:15" ht="15.75" customHeight="1">
      <c r="A95" s="2209"/>
      <c r="B95" s="2209"/>
      <c r="C95" s="2209"/>
      <c r="D95" s="2209"/>
      <c r="E95" s="2209"/>
      <c r="F95" s="2209"/>
      <c r="G95" s="2209"/>
      <c r="H95" s="2209"/>
      <c r="I95" s="2209"/>
      <c r="J95" s="2209"/>
      <c r="K95" s="2209"/>
      <c r="L95" s="2209"/>
      <c r="M95" s="2209"/>
      <c r="N95" s="2209"/>
      <c r="O95" s="2209"/>
    </row>
    <row r="96" spans="1:15" ht="15.75" customHeight="1">
      <c r="A96" s="2209"/>
      <c r="B96" s="2209"/>
      <c r="C96" s="2209"/>
      <c r="D96" s="2209"/>
      <c r="E96" s="2209"/>
      <c r="F96" s="2209"/>
      <c r="G96" s="2209"/>
      <c r="H96" s="2209"/>
      <c r="I96" s="2209"/>
      <c r="J96" s="2209"/>
      <c r="K96" s="2209"/>
      <c r="L96" s="2209"/>
      <c r="M96" s="2209"/>
      <c r="N96" s="2209"/>
      <c r="O96" s="2209"/>
    </row>
    <row r="97" spans="1:15" ht="15.75" customHeight="1">
      <c r="A97" s="2209"/>
      <c r="B97" s="2209"/>
      <c r="C97" s="2209"/>
      <c r="D97" s="2209"/>
      <c r="E97" s="2209"/>
      <c r="F97" s="2209"/>
      <c r="G97" s="2209"/>
      <c r="H97" s="2209"/>
      <c r="I97" s="2209"/>
      <c r="J97" s="2209"/>
      <c r="K97" s="2209"/>
      <c r="L97" s="2209"/>
      <c r="M97" s="2209"/>
      <c r="N97" s="2209"/>
      <c r="O97" s="2209"/>
    </row>
    <row r="98" spans="1:15" ht="15.75" customHeight="1">
      <c r="A98" s="2209"/>
      <c r="B98" s="2209"/>
      <c r="C98" s="2209"/>
      <c r="D98" s="2209"/>
      <c r="E98" s="2209"/>
      <c r="F98" s="2209"/>
      <c r="G98" s="2209"/>
      <c r="H98" s="2209"/>
      <c r="I98" s="2209"/>
      <c r="J98" s="2209"/>
      <c r="K98" s="2209"/>
      <c r="L98" s="2209"/>
      <c r="M98" s="2209"/>
      <c r="N98" s="2209"/>
      <c r="O98" s="2209"/>
    </row>
    <row r="99" spans="1:15" ht="15.75" customHeight="1">
      <c r="A99" s="2209"/>
      <c r="B99" s="2209"/>
      <c r="C99" s="2209"/>
      <c r="D99" s="2209"/>
      <c r="E99" s="2209"/>
      <c r="F99" s="2209"/>
      <c r="G99" s="2209"/>
      <c r="H99" s="2209"/>
      <c r="I99" s="2209"/>
      <c r="J99" s="2209"/>
      <c r="K99" s="2209"/>
      <c r="L99" s="2209"/>
      <c r="M99" s="2209"/>
      <c r="N99" s="2209"/>
      <c r="O99" s="2209"/>
    </row>
    <row r="100" spans="1:15" ht="15.75" customHeight="1">
      <c r="A100" s="2209"/>
      <c r="B100" s="2209"/>
      <c r="C100" s="2209"/>
      <c r="D100" s="2209"/>
      <c r="E100" s="2209"/>
      <c r="F100" s="2209"/>
      <c r="G100" s="2209"/>
      <c r="H100" s="2209"/>
      <c r="I100" s="2209"/>
      <c r="J100" s="2209"/>
      <c r="K100" s="2209"/>
      <c r="L100" s="2209"/>
      <c r="M100" s="2209"/>
      <c r="N100" s="2209"/>
      <c r="O100" s="2209"/>
    </row>
    <row r="101" spans="1:15" ht="15.75" customHeight="1">
      <c r="A101" s="2209"/>
      <c r="B101" s="2209"/>
      <c r="C101" s="2209"/>
      <c r="D101" s="2209"/>
      <c r="E101" s="2209"/>
      <c r="F101" s="2209"/>
      <c r="G101" s="2209"/>
      <c r="H101" s="2209"/>
      <c r="I101" s="2209"/>
      <c r="J101" s="2209"/>
      <c r="K101" s="2209"/>
      <c r="L101" s="2209"/>
      <c r="M101" s="2209"/>
      <c r="N101" s="2209"/>
      <c r="O101" s="2209"/>
    </row>
    <row r="102" spans="1:15" ht="15.75" customHeight="1">
      <c r="A102" s="2209"/>
      <c r="B102" s="2209"/>
      <c r="C102" s="2209"/>
      <c r="D102" s="2209"/>
      <c r="E102" s="2209"/>
      <c r="F102" s="2209"/>
      <c r="G102" s="2209"/>
      <c r="H102" s="2209"/>
      <c r="I102" s="2209"/>
      <c r="J102" s="2209"/>
      <c r="K102" s="2209"/>
      <c r="L102" s="2209"/>
      <c r="M102" s="2209"/>
      <c r="N102" s="2209"/>
      <c r="O102" s="2209"/>
    </row>
    <row r="103" spans="1:15" ht="15.75" customHeight="1">
      <c r="A103" s="2209"/>
      <c r="B103" s="2209"/>
      <c r="C103" s="2209"/>
      <c r="D103" s="2209"/>
      <c r="E103" s="2209"/>
      <c r="F103" s="2209"/>
      <c r="G103" s="2209"/>
      <c r="H103" s="2209"/>
      <c r="I103" s="2209"/>
      <c r="J103" s="2209"/>
      <c r="K103" s="2209"/>
      <c r="L103" s="2209"/>
      <c r="M103" s="2209"/>
      <c r="N103" s="2209"/>
      <c r="O103" s="2209"/>
    </row>
    <row r="104" spans="1:15" ht="15.75" customHeight="1">
      <c r="A104" s="2209"/>
      <c r="B104" s="2209"/>
      <c r="C104" s="2209"/>
      <c r="D104" s="2209"/>
      <c r="E104" s="2209"/>
      <c r="F104" s="2209"/>
      <c r="G104" s="2209"/>
      <c r="H104" s="2209"/>
      <c r="I104" s="2209"/>
      <c r="J104" s="2209"/>
      <c r="K104" s="2209"/>
      <c r="L104" s="2209"/>
      <c r="M104" s="2209"/>
      <c r="N104" s="2209"/>
      <c r="O104" s="2209"/>
    </row>
    <row r="105" spans="1:15" ht="15.75" customHeight="1">
      <c r="A105" s="2209"/>
      <c r="B105" s="2209"/>
      <c r="C105" s="2209"/>
      <c r="D105" s="2209"/>
      <c r="E105" s="2209"/>
      <c r="F105" s="2209"/>
      <c r="G105" s="2209"/>
      <c r="H105" s="2209"/>
      <c r="I105" s="2209"/>
      <c r="J105" s="2209"/>
      <c r="K105" s="2209"/>
      <c r="L105" s="2209"/>
      <c r="M105" s="2209"/>
      <c r="N105" s="2209"/>
      <c r="O105" s="2209"/>
    </row>
    <row r="106" spans="1:15" ht="15.75" customHeight="1">
      <c r="A106" s="2209"/>
      <c r="B106" s="2209"/>
      <c r="C106" s="2209"/>
      <c r="D106" s="2209"/>
      <c r="E106" s="2209"/>
      <c r="F106" s="2209"/>
      <c r="G106" s="2209"/>
      <c r="H106" s="2209"/>
      <c r="I106" s="2209"/>
      <c r="J106" s="2209"/>
      <c r="K106" s="2209"/>
      <c r="L106" s="2209"/>
      <c r="M106" s="2209"/>
      <c r="N106" s="2209"/>
      <c r="O106" s="2209"/>
    </row>
    <row r="107" spans="1:15" ht="15.75" customHeight="1">
      <c r="A107" s="2209"/>
      <c r="B107" s="2209"/>
      <c r="C107" s="2209"/>
      <c r="D107" s="2209"/>
      <c r="E107" s="2209"/>
      <c r="F107" s="2209"/>
      <c r="G107" s="2209"/>
      <c r="H107" s="2209"/>
      <c r="I107" s="2209"/>
      <c r="J107" s="2209"/>
      <c r="K107" s="2209"/>
      <c r="L107" s="2209"/>
      <c r="M107" s="2209"/>
      <c r="N107" s="2209"/>
      <c r="O107" s="2209"/>
    </row>
    <row r="108" spans="1:15" ht="15.75" customHeight="1">
      <c r="A108" s="2209"/>
      <c r="B108" s="2209"/>
      <c r="C108" s="2209"/>
      <c r="D108" s="2209"/>
      <c r="E108" s="2209"/>
      <c r="F108" s="2209"/>
      <c r="G108" s="2209"/>
      <c r="H108" s="2209"/>
      <c r="I108" s="2209"/>
      <c r="J108" s="2209"/>
      <c r="K108" s="2209"/>
      <c r="L108" s="2209"/>
      <c r="M108" s="2209"/>
      <c r="N108" s="2209"/>
      <c r="O108" s="2209"/>
    </row>
    <row r="109" spans="1:15" ht="15.75" customHeight="1">
      <c r="A109" s="2209"/>
      <c r="B109" s="2209"/>
      <c r="C109" s="2209"/>
      <c r="D109" s="2209"/>
      <c r="E109" s="2209"/>
      <c r="F109" s="2209"/>
      <c r="G109" s="2209"/>
      <c r="H109" s="2209"/>
      <c r="I109" s="2209"/>
      <c r="J109" s="2209"/>
      <c r="K109" s="2209"/>
      <c r="L109" s="2209"/>
      <c r="M109" s="2209"/>
      <c r="N109" s="2209"/>
      <c r="O109" s="2209"/>
    </row>
    <row r="110" spans="1:15" ht="15.75" customHeight="1">
      <c r="A110" s="2209"/>
      <c r="B110" s="2209"/>
      <c r="C110" s="2209"/>
      <c r="D110" s="2209"/>
      <c r="E110" s="2209"/>
      <c r="F110" s="2209"/>
      <c r="G110" s="2209"/>
      <c r="H110" s="2209"/>
      <c r="I110" s="2209"/>
      <c r="J110" s="2209"/>
      <c r="K110" s="2209"/>
      <c r="L110" s="2209"/>
      <c r="M110" s="2209"/>
      <c r="N110" s="2209"/>
      <c r="O110" s="2209"/>
    </row>
    <row r="111" spans="1:15" ht="15.75" customHeight="1">
      <c r="A111" s="2209"/>
      <c r="B111" s="2209"/>
      <c r="C111" s="2209"/>
      <c r="D111" s="2209"/>
      <c r="E111" s="2209"/>
      <c r="F111" s="2209"/>
      <c r="G111" s="2209"/>
      <c r="H111" s="2209"/>
      <c r="I111" s="2209"/>
      <c r="J111" s="2209"/>
      <c r="K111" s="2209"/>
      <c r="L111" s="2209"/>
      <c r="M111" s="2209"/>
      <c r="N111" s="2209"/>
      <c r="O111" s="2209"/>
    </row>
    <row r="112" spans="1:15" ht="15.75" customHeight="1">
      <c r="A112" s="2209"/>
      <c r="B112" s="2209"/>
      <c r="C112" s="2209"/>
      <c r="D112" s="2209"/>
      <c r="E112" s="2209"/>
      <c r="F112" s="2209"/>
      <c r="G112" s="2209"/>
      <c r="H112" s="2209"/>
      <c r="I112" s="2209"/>
      <c r="J112" s="2209"/>
      <c r="K112" s="2209"/>
      <c r="L112" s="2209"/>
      <c r="M112" s="2209"/>
      <c r="N112" s="2209"/>
      <c r="O112" s="2209"/>
    </row>
    <row r="113" spans="1:15" ht="15.75" customHeight="1">
      <c r="A113" s="2209"/>
      <c r="B113" s="2209"/>
      <c r="C113" s="2209"/>
      <c r="D113" s="2209"/>
      <c r="E113" s="2209"/>
      <c r="F113" s="2209"/>
      <c r="G113" s="2209"/>
      <c r="H113" s="2209"/>
      <c r="I113" s="2209"/>
      <c r="J113" s="2209"/>
      <c r="K113" s="2209"/>
      <c r="L113" s="2209"/>
      <c r="M113" s="2209"/>
      <c r="N113" s="2209"/>
      <c r="O113" s="2209"/>
    </row>
    <row r="114" spans="1:15" ht="15.75" customHeight="1">
      <c r="A114" s="2209"/>
      <c r="B114" s="2209"/>
      <c r="C114" s="2209"/>
      <c r="D114" s="2209"/>
      <c r="E114" s="2209"/>
      <c r="F114" s="2209"/>
      <c r="G114" s="2209"/>
      <c r="H114" s="2209"/>
      <c r="I114" s="2209"/>
      <c r="J114" s="2209"/>
      <c r="K114" s="2209"/>
      <c r="L114" s="2209"/>
      <c r="M114" s="2209"/>
      <c r="N114" s="2209"/>
      <c r="O114" s="2209"/>
    </row>
    <row r="115" spans="1:15" ht="15.75" customHeight="1">
      <c r="A115" s="2209"/>
      <c r="B115" s="2209"/>
      <c r="C115" s="2209"/>
      <c r="D115" s="2209"/>
      <c r="E115" s="2209"/>
      <c r="F115" s="2209"/>
      <c r="G115" s="2209"/>
      <c r="H115" s="2209"/>
      <c r="I115" s="2209"/>
      <c r="J115" s="2209"/>
      <c r="K115" s="2209"/>
      <c r="L115" s="2209"/>
      <c r="M115" s="2209"/>
      <c r="N115" s="2209"/>
      <c r="O115" s="2209"/>
    </row>
    <row r="116" spans="1:15" ht="15.75" customHeight="1">
      <c r="A116" s="2209"/>
      <c r="B116" s="2209"/>
      <c r="C116" s="2209"/>
      <c r="D116" s="2209"/>
      <c r="E116" s="2209"/>
      <c r="F116" s="2209"/>
      <c r="G116" s="2209"/>
      <c r="H116" s="2209"/>
      <c r="I116" s="2209"/>
      <c r="J116" s="2209"/>
      <c r="K116" s="2209"/>
      <c r="L116" s="2209"/>
      <c r="M116" s="2209"/>
      <c r="N116" s="2209"/>
      <c r="O116" s="2209"/>
    </row>
    <row r="117" spans="1:15" ht="15.75" customHeight="1">
      <c r="A117" s="2209"/>
      <c r="B117" s="2209"/>
      <c r="C117" s="2209"/>
      <c r="D117" s="2209"/>
      <c r="E117" s="2209"/>
      <c r="F117" s="2209"/>
      <c r="G117" s="2209"/>
      <c r="H117" s="2209"/>
      <c r="I117" s="2209"/>
      <c r="J117" s="2209"/>
      <c r="K117" s="2209"/>
      <c r="L117" s="2209"/>
      <c r="M117" s="2209"/>
      <c r="N117" s="2209"/>
      <c r="O117" s="2209"/>
    </row>
    <row r="118" spans="1:15" ht="15.75" customHeight="1">
      <c r="A118" s="2209"/>
      <c r="B118" s="2209"/>
      <c r="C118" s="2209"/>
      <c r="D118" s="2209"/>
      <c r="E118" s="2209"/>
      <c r="F118" s="2209"/>
      <c r="G118" s="2209"/>
      <c r="H118" s="2209"/>
      <c r="I118" s="2209"/>
      <c r="J118" s="2209"/>
      <c r="K118" s="2209"/>
      <c r="L118" s="2209"/>
      <c r="M118" s="2209"/>
      <c r="N118" s="2209"/>
      <c r="O118" s="2209"/>
    </row>
    <row r="119" spans="1:15" ht="15.75" customHeight="1">
      <c r="A119" s="2209"/>
      <c r="B119" s="2209"/>
      <c r="C119" s="2209"/>
      <c r="D119" s="2209"/>
      <c r="E119" s="2209"/>
      <c r="F119" s="2209"/>
      <c r="G119" s="2209"/>
      <c r="H119" s="2209"/>
      <c r="I119" s="2209"/>
      <c r="J119" s="2209"/>
      <c r="K119" s="2209"/>
      <c r="L119" s="2209"/>
      <c r="M119" s="2209"/>
      <c r="N119" s="2209"/>
      <c r="O119" s="2209"/>
    </row>
    <row r="120" spans="1:15" ht="15.75" customHeight="1">
      <c r="A120" s="2209"/>
      <c r="B120" s="2209"/>
      <c r="C120" s="2209"/>
      <c r="D120" s="2209"/>
      <c r="E120" s="2209"/>
      <c r="F120" s="2209"/>
      <c r="G120" s="2209"/>
      <c r="H120" s="2209"/>
      <c r="I120" s="2209"/>
      <c r="J120" s="2209"/>
      <c r="K120" s="2209"/>
      <c r="L120" s="2209"/>
      <c r="M120" s="2209"/>
      <c r="N120" s="2209"/>
      <c r="O120" s="2209"/>
    </row>
    <row r="121" spans="1:15" ht="15.75" customHeight="1">
      <c r="A121" s="2209"/>
      <c r="B121" s="2209"/>
      <c r="C121" s="2209"/>
      <c r="D121" s="2209"/>
      <c r="E121" s="2209"/>
      <c r="F121" s="2209"/>
      <c r="G121" s="2209"/>
      <c r="H121" s="2209"/>
      <c r="I121" s="2209"/>
      <c r="J121" s="2209"/>
      <c r="K121" s="2209"/>
      <c r="L121" s="2209"/>
      <c r="M121" s="2209"/>
      <c r="N121" s="2209"/>
      <c r="O121" s="2209"/>
    </row>
    <row r="122" spans="1:15" ht="15.75" customHeight="1">
      <c r="A122" s="2209"/>
      <c r="B122" s="2209"/>
      <c r="C122" s="2209"/>
      <c r="D122" s="2209"/>
      <c r="E122" s="2209"/>
      <c r="F122" s="2209"/>
      <c r="G122" s="2209"/>
      <c r="H122" s="2209"/>
      <c r="I122" s="2209"/>
      <c r="J122" s="2209"/>
      <c r="K122" s="2209"/>
      <c r="L122" s="2209"/>
      <c r="M122" s="2209"/>
      <c r="N122" s="2209"/>
      <c r="O122" s="2209"/>
    </row>
    <row r="123" spans="1:15" ht="15.75" customHeight="1">
      <c r="A123" s="2209"/>
      <c r="B123" s="2209"/>
      <c r="C123" s="2209"/>
      <c r="D123" s="2209"/>
      <c r="E123" s="2209"/>
      <c r="F123" s="2209"/>
      <c r="G123" s="2209"/>
      <c r="H123" s="2209"/>
      <c r="I123" s="2209"/>
      <c r="J123" s="2209"/>
      <c r="K123" s="2209"/>
      <c r="L123" s="2209"/>
      <c r="M123" s="2209"/>
      <c r="N123" s="2209"/>
      <c r="O123" s="2209"/>
    </row>
    <row r="124" spans="1:15" ht="15.75" customHeight="1">
      <c r="A124" s="2209"/>
      <c r="B124" s="2209"/>
      <c r="C124" s="2209"/>
      <c r="D124" s="2209"/>
      <c r="E124" s="2209"/>
      <c r="F124" s="2209"/>
      <c r="G124" s="2209"/>
      <c r="H124" s="2209"/>
      <c r="I124" s="2209"/>
      <c r="J124" s="2209"/>
      <c r="K124" s="2209"/>
      <c r="L124" s="2209"/>
      <c r="M124" s="2209"/>
      <c r="N124" s="2209"/>
      <c r="O124" s="2209"/>
    </row>
    <row r="125" spans="1:15" ht="15.75" customHeight="1">
      <c r="A125" s="2209"/>
      <c r="B125" s="2209"/>
      <c r="C125" s="2209"/>
      <c r="D125" s="2209"/>
      <c r="E125" s="2209"/>
      <c r="F125" s="2209"/>
      <c r="G125" s="2209"/>
      <c r="H125" s="2209"/>
      <c r="I125" s="2209"/>
      <c r="J125" s="2209"/>
      <c r="K125" s="2209"/>
      <c r="L125" s="2209"/>
      <c r="M125" s="2209"/>
      <c r="N125" s="2209"/>
      <c r="O125" s="2209"/>
    </row>
    <row r="126" spans="1:15" ht="15.75" customHeight="1">
      <c r="A126" s="2209"/>
      <c r="B126" s="2209"/>
      <c r="C126" s="2209"/>
      <c r="D126" s="2209"/>
      <c r="E126" s="2209"/>
      <c r="F126" s="2209"/>
      <c r="G126" s="2209"/>
      <c r="H126" s="2209"/>
      <c r="I126" s="2209"/>
      <c r="J126" s="2209"/>
      <c r="K126" s="2209"/>
      <c r="L126" s="2209"/>
      <c r="M126" s="2209"/>
      <c r="N126" s="2209"/>
      <c r="O126" s="2209"/>
    </row>
    <row r="127" spans="1:15" ht="15.75" customHeight="1">
      <c r="A127" s="2209"/>
      <c r="B127" s="2209"/>
      <c r="C127" s="2209"/>
      <c r="D127" s="2209"/>
      <c r="E127" s="2209"/>
      <c r="F127" s="2209"/>
      <c r="G127" s="2209"/>
      <c r="H127" s="2209"/>
      <c r="I127" s="2209"/>
      <c r="J127" s="2209"/>
      <c r="K127" s="2209"/>
      <c r="L127" s="2209"/>
      <c r="M127" s="2209"/>
      <c r="N127" s="2209"/>
      <c r="O127" s="2209"/>
    </row>
    <row r="128" spans="1:15" ht="15.75" customHeight="1">
      <c r="A128" s="2209"/>
      <c r="B128" s="2209"/>
      <c r="C128" s="2209"/>
      <c r="D128" s="2209"/>
      <c r="E128" s="2209"/>
      <c r="F128" s="2209"/>
      <c r="G128" s="2209"/>
      <c r="H128" s="2209"/>
      <c r="I128" s="2209"/>
      <c r="J128" s="2209"/>
      <c r="K128" s="2209"/>
      <c r="L128" s="2209"/>
      <c r="M128" s="2209"/>
      <c r="N128" s="2209"/>
      <c r="O128" s="2209"/>
    </row>
    <row r="129" spans="1:15" ht="15.75" customHeight="1">
      <c r="A129" s="2209"/>
      <c r="B129" s="2209"/>
      <c r="C129" s="2209"/>
      <c r="D129" s="2209"/>
      <c r="E129" s="2209"/>
      <c r="F129" s="2209"/>
      <c r="G129" s="2209"/>
      <c r="H129" s="2209"/>
      <c r="I129" s="2209"/>
      <c r="J129" s="2209"/>
      <c r="K129" s="2209"/>
      <c r="L129" s="2209"/>
      <c r="M129" s="2209"/>
      <c r="N129" s="2209"/>
      <c r="O129" s="2209"/>
    </row>
    <row r="130" spans="1:15" ht="15.75" customHeight="1">
      <c r="A130" s="2209"/>
      <c r="B130" s="2209"/>
      <c r="C130" s="2209"/>
      <c r="D130" s="2209"/>
      <c r="E130" s="2209"/>
      <c r="F130" s="2209"/>
      <c r="G130" s="2209"/>
      <c r="H130" s="2209"/>
      <c r="I130" s="2209"/>
      <c r="J130" s="2209"/>
      <c r="K130" s="2209"/>
      <c r="L130" s="2209"/>
      <c r="M130" s="2209"/>
      <c r="N130" s="2209"/>
      <c r="O130" s="2209"/>
    </row>
    <row r="131" spans="1:15" ht="15.75" customHeight="1">
      <c r="A131" s="2209"/>
      <c r="B131" s="2209"/>
      <c r="C131" s="2209"/>
      <c r="D131" s="2209"/>
      <c r="E131" s="2209"/>
      <c r="F131" s="2209"/>
      <c r="G131" s="2209"/>
      <c r="H131" s="2209"/>
      <c r="I131" s="2209"/>
      <c r="J131" s="2209"/>
      <c r="K131" s="2209"/>
      <c r="L131" s="2209"/>
      <c r="M131" s="2209"/>
      <c r="N131" s="2209"/>
      <c r="O131" s="2209"/>
    </row>
    <row r="132" spans="1:15" ht="15.75" customHeight="1">
      <c r="A132" s="2209"/>
      <c r="B132" s="2209"/>
      <c r="C132" s="2209"/>
      <c r="D132" s="2209"/>
      <c r="E132" s="2209"/>
      <c r="F132" s="2209"/>
      <c r="G132" s="2209"/>
      <c r="H132" s="2209"/>
      <c r="I132" s="2209"/>
      <c r="J132" s="2209"/>
      <c r="K132" s="2209"/>
      <c r="L132" s="2209"/>
      <c r="M132" s="2209"/>
      <c r="N132" s="2209"/>
      <c r="O132" s="2209"/>
    </row>
    <row r="133" spans="1:15" ht="15.75" customHeight="1">
      <c r="A133" s="2209"/>
      <c r="B133" s="2209"/>
      <c r="C133" s="2209"/>
      <c r="D133" s="2209"/>
      <c r="E133" s="2209"/>
      <c r="F133" s="2209"/>
      <c r="G133" s="2209"/>
      <c r="H133" s="2209"/>
      <c r="I133" s="2209"/>
      <c r="J133" s="2209"/>
      <c r="K133" s="2209"/>
      <c r="L133" s="2209"/>
      <c r="M133" s="2209"/>
      <c r="N133" s="2209"/>
      <c r="O133" s="2209"/>
    </row>
    <row r="134" spans="1:15" ht="15.75" customHeight="1">
      <c r="A134" s="2209"/>
      <c r="B134" s="2209"/>
      <c r="C134" s="2209"/>
      <c r="D134" s="2209"/>
      <c r="E134" s="2209"/>
      <c r="F134" s="2209"/>
      <c r="G134" s="2209"/>
      <c r="H134" s="2209"/>
      <c r="I134" s="2209"/>
      <c r="J134" s="2209"/>
      <c r="K134" s="2209"/>
      <c r="L134" s="2209"/>
      <c r="M134" s="2209"/>
      <c r="N134" s="2209"/>
      <c r="O134" s="2209"/>
    </row>
    <row r="135" spans="1:15" ht="15.75" customHeight="1">
      <c r="A135" s="2209"/>
      <c r="B135" s="2209"/>
      <c r="C135" s="2209"/>
      <c r="D135" s="2209"/>
      <c r="E135" s="2209"/>
      <c r="F135" s="2209"/>
      <c r="G135" s="2209"/>
      <c r="H135" s="2209"/>
      <c r="I135" s="2209"/>
      <c r="J135" s="2209"/>
      <c r="K135" s="2209"/>
      <c r="L135" s="2209"/>
      <c r="M135" s="2209"/>
      <c r="N135" s="2209"/>
      <c r="O135" s="2209"/>
    </row>
    <row r="136" spans="1:15" ht="15.75" customHeight="1">
      <c r="A136" s="2209"/>
      <c r="B136" s="2209"/>
      <c r="C136" s="2209"/>
      <c r="D136" s="2209"/>
      <c r="E136" s="2209"/>
      <c r="F136" s="2209"/>
      <c r="G136" s="2209"/>
      <c r="H136" s="2209"/>
      <c r="I136" s="2209"/>
      <c r="J136" s="2209"/>
      <c r="K136" s="2209"/>
      <c r="L136" s="2209"/>
      <c r="M136" s="2209"/>
      <c r="N136" s="2209"/>
      <c r="O136" s="2209"/>
    </row>
    <row r="137" spans="1:15" ht="15.75" customHeight="1">
      <c r="A137" s="2209"/>
      <c r="B137" s="2209"/>
      <c r="C137" s="2209"/>
      <c r="D137" s="2209"/>
      <c r="E137" s="2209"/>
      <c r="F137" s="2209"/>
      <c r="G137" s="2209"/>
      <c r="H137" s="2209"/>
      <c r="I137" s="2209"/>
      <c r="J137" s="2209"/>
      <c r="K137" s="2209"/>
      <c r="L137" s="2209"/>
      <c r="M137" s="2209"/>
      <c r="N137" s="2209"/>
      <c r="O137" s="2209"/>
    </row>
    <row r="138" spans="1:15" ht="15.75" customHeight="1">
      <c r="A138" s="2209"/>
      <c r="B138" s="2209"/>
      <c r="C138" s="2209"/>
      <c r="D138" s="2209"/>
      <c r="E138" s="2209"/>
      <c r="F138" s="2209"/>
      <c r="G138" s="2209"/>
      <c r="H138" s="2209"/>
      <c r="I138" s="2209"/>
      <c r="J138" s="2209"/>
      <c r="K138" s="2209"/>
      <c r="L138" s="2209"/>
      <c r="M138" s="2209"/>
      <c r="N138" s="2209"/>
      <c r="O138" s="2209"/>
    </row>
    <row r="139" spans="1:15" ht="15.75" customHeight="1">
      <c r="A139" s="2209"/>
      <c r="B139" s="2209"/>
      <c r="C139" s="2209"/>
      <c r="D139" s="2209"/>
      <c r="E139" s="2209"/>
      <c r="F139" s="2209"/>
      <c r="G139" s="2209"/>
      <c r="H139" s="2209"/>
      <c r="I139" s="2209"/>
      <c r="J139" s="2209"/>
      <c r="K139" s="2209"/>
      <c r="L139" s="2209"/>
      <c r="M139" s="2209"/>
      <c r="N139" s="2209"/>
      <c r="O139" s="2209"/>
    </row>
    <row r="140" spans="1:15" ht="15.75" customHeight="1">
      <c r="A140" s="2209"/>
      <c r="B140" s="2209"/>
      <c r="C140" s="2209"/>
      <c r="D140" s="2209"/>
      <c r="E140" s="2209"/>
      <c r="F140" s="2209"/>
      <c r="G140" s="2209"/>
      <c r="H140" s="2209"/>
      <c r="I140" s="2209"/>
      <c r="J140" s="2209"/>
      <c r="K140" s="2209"/>
      <c r="L140" s="2209"/>
      <c r="M140" s="2209"/>
      <c r="N140" s="2209"/>
      <c r="O140" s="2209"/>
    </row>
    <row r="141" spans="1:15" ht="15.75" customHeight="1">
      <c r="A141" s="2209"/>
      <c r="B141" s="2209"/>
      <c r="C141" s="2209"/>
      <c r="D141" s="2209"/>
      <c r="E141" s="2209"/>
      <c r="F141" s="2209"/>
      <c r="G141" s="2209"/>
      <c r="H141" s="2209"/>
      <c r="I141" s="2209"/>
      <c r="J141" s="2209"/>
      <c r="K141" s="2209"/>
      <c r="L141" s="2209"/>
      <c r="M141" s="2209"/>
      <c r="N141" s="2209"/>
      <c r="O141" s="2209"/>
    </row>
    <row r="142" spans="1:15" ht="15.75" customHeight="1">
      <c r="A142" s="2209"/>
      <c r="B142" s="2209"/>
      <c r="C142" s="2209"/>
      <c r="D142" s="2209"/>
      <c r="E142" s="2209"/>
      <c r="F142" s="2209"/>
      <c r="G142" s="2209"/>
      <c r="H142" s="2209"/>
      <c r="I142" s="2209"/>
      <c r="J142" s="2209"/>
      <c r="K142" s="2209"/>
      <c r="L142" s="2209"/>
      <c r="M142" s="2209"/>
      <c r="N142" s="2209"/>
      <c r="O142" s="2209"/>
    </row>
    <row r="143" spans="1:15" ht="15.75" customHeight="1">
      <c r="A143" s="2209"/>
      <c r="B143" s="2209"/>
      <c r="C143" s="2209"/>
      <c r="D143" s="2209"/>
      <c r="E143" s="2209"/>
      <c r="F143" s="2209"/>
      <c r="G143" s="2209"/>
      <c r="H143" s="2209"/>
      <c r="I143" s="2209"/>
      <c r="J143" s="2209"/>
      <c r="K143" s="2209"/>
      <c r="L143" s="2209"/>
      <c r="M143" s="2209"/>
      <c r="N143" s="2209"/>
      <c r="O143" s="2209"/>
    </row>
    <row r="144" spans="1:15" ht="15.75" customHeight="1">
      <c r="A144" s="2209"/>
      <c r="B144" s="2209"/>
      <c r="C144" s="2209"/>
      <c r="D144" s="2209"/>
      <c r="E144" s="2209"/>
      <c r="F144" s="2209"/>
      <c r="G144" s="2209"/>
      <c r="H144" s="2209"/>
      <c r="I144" s="2209"/>
      <c r="J144" s="2209"/>
      <c r="K144" s="2209"/>
      <c r="L144" s="2209"/>
      <c r="M144" s="2209"/>
      <c r="N144" s="2209"/>
      <c r="O144" s="2209"/>
    </row>
    <row r="145" spans="1:15" ht="15.75" customHeight="1">
      <c r="A145" s="2209"/>
      <c r="B145" s="2209"/>
      <c r="C145" s="2209"/>
      <c r="D145" s="2209"/>
      <c r="E145" s="2209"/>
      <c r="F145" s="2209"/>
      <c r="G145" s="2209"/>
      <c r="H145" s="2209"/>
      <c r="I145" s="2209"/>
      <c r="J145" s="2209"/>
      <c r="K145" s="2209"/>
      <c r="L145" s="2209"/>
      <c r="M145" s="2209"/>
      <c r="N145" s="2209"/>
      <c r="O145" s="2209"/>
    </row>
    <row r="146" spans="1:15" ht="15.75" customHeight="1">
      <c r="A146" s="2209"/>
      <c r="B146" s="2209"/>
      <c r="C146" s="2209"/>
      <c r="D146" s="2209"/>
      <c r="E146" s="2209"/>
      <c r="F146" s="2209"/>
      <c r="G146" s="2209"/>
      <c r="H146" s="2209"/>
      <c r="I146" s="2209"/>
      <c r="J146" s="2209"/>
      <c r="K146" s="2209"/>
      <c r="L146" s="2209"/>
      <c r="M146" s="2209"/>
      <c r="N146" s="2209"/>
      <c r="O146" s="2209"/>
    </row>
    <row r="147" spans="1:15" ht="15.75" customHeight="1">
      <c r="A147" s="2209"/>
      <c r="B147" s="2209"/>
      <c r="C147" s="2209"/>
      <c r="D147" s="2209"/>
      <c r="E147" s="2209"/>
      <c r="F147" s="2209"/>
      <c r="G147" s="2209"/>
      <c r="H147" s="2209"/>
      <c r="I147" s="2209"/>
      <c r="J147" s="2209"/>
      <c r="K147" s="2209"/>
      <c r="L147" s="2209"/>
      <c r="M147" s="2209"/>
      <c r="N147" s="2209"/>
      <c r="O147" s="2209"/>
    </row>
    <row r="148" spans="1:15" ht="15.75" customHeight="1">
      <c r="A148" s="2209"/>
      <c r="B148" s="2209"/>
      <c r="C148" s="2209"/>
      <c r="D148" s="2209"/>
      <c r="E148" s="2209"/>
      <c r="F148" s="2209"/>
      <c r="G148" s="2209"/>
      <c r="H148" s="2209"/>
      <c r="I148" s="2209"/>
      <c r="J148" s="2209"/>
      <c r="K148" s="2209"/>
      <c r="L148" s="2209"/>
      <c r="M148" s="2209"/>
      <c r="N148" s="2209"/>
      <c r="O148" s="2209"/>
    </row>
    <row r="149" spans="1:15" ht="15.75" customHeight="1">
      <c r="A149" s="2209"/>
      <c r="B149" s="2209"/>
      <c r="C149" s="2209"/>
      <c r="D149" s="2209"/>
      <c r="E149" s="2209"/>
      <c r="F149" s="2209"/>
      <c r="G149" s="2209"/>
      <c r="H149" s="2209"/>
      <c r="I149" s="2209"/>
      <c r="J149" s="2209"/>
      <c r="K149" s="2209"/>
      <c r="L149" s="2209"/>
      <c r="M149" s="2209"/>
      <c r="N149" s="2209"/>
      <c r="O149" s="2209"/>
    </row>
    <row r="150" spans="1:15" ht="15.75" customHeight="1">
      <c r="A150" s="2209"/>
      <c r="B150" s="2209"/>
      <c r="C150" s="2209"/>
      <c r="D150" s="2209"/>
      <c r="E150" s="2209"/>
      <c r="F150" s="2209"/>
      <c r="G150" s="2209"/>
      <c r="H150" s="2209"/>
      <c r="I150" s="2209"/>
      <c r="J150" s="2209"/>
      <c r="K150" s="2209"/>
      <c r="L150" s="2209"/>
      <c r="M150" s="2209"/>
      <c r="N150" s="2209"/>
      <c r="O150" s="2209"/>
    </row>
    <row r="151" spans="1:15" ht="15.75" customHeight="1">
      <c r="A151" s="2209"/>
      <c r="B151" s="2209"/>
      <c r="C151" s="2209"/>
      <c r="D151" s="2209"/>
      <c r="E151" s="2209"/>
      <c r="F151" s="2209"/>
      <c r="G151" s="2209"/>
      <c r="H151" s="2209"/>
      <c r="I151" s="2209"/>
      <c r="J151" s="2209"/>
      <c r="K151" s="2209"/>
      <c r="L151" s="2209"/>
      <c r="M151" s="2209"/>
      <c r="N151" s="2209"/>
      <c r="O151" s="2209"/>
    </row>
    <row r="152" spans="1:15" ht="15.75" customHeight="1">
      <c r="A152" s="2209"/>
      <c r="B152" s="2209"/>
      <c r="C152" s="2209"/>
      <c r="D152" s="2209"/>
      <c r="E152" s="2209"/>
      <c r="F152" s="2209"/>
      <c r="G152" s="2209"/>
      <c r="H152" s="2209"/>
      <c r="I152" s="2209"/>
      <c r="J152" s="2209"/>
      <c r="K152" s="2209"/>
      <c r="L152" s="2209"/>
      <c r="M152" s="2209"/>
      <c r="N152" s="2209"/>
      <c r="O152" s="2209"/>
    </row>
    <row r="153" spans="1:15" ht="15.75" customHeight="1">
      <c r="A153" s="2209"/>
      <c r="B153" s="2209"/>
      <c r="C153" s="2209"/>
      <c r="D153" s="2209"/>
      <c r="E153" s="2209"/>
      <c r="F153" s="2209"/>
      <c r="G153" s="2209"/>
      <c r="H153" s="2209"/>
      <c r="I153" s="2209"/>
      <c r="J153" s="2209"/>
      <c r="K153" s="2209"/>
      <c r="L153" s="2209"/>
      <c r="M153" s="2209"/>
      <c r="N153" s="2209"/>
      <c r="O153" s="2209"/>
    </row>
    <row r="154" spans="1:15" ht="15.75" customHeight="1">
      <c r="A154" s="2209"/>
      <c r="B154" s="2209"/>
      <c r="C154" s="2209"/>
      <c r="D154" s="2209"/>
      <c r="E154" s="2209"/>
      <c r="F154" s="2209"/>
      <c r="G154" s="2209"/>
      <c r="H154" s="2209"/>
      <c r="I154" s="2209"/>
      <c r="J154" s="2209"/>
      <c r="K154" s="2209"/>
      <c r="L154" s="2209"/>
      <c r="M154" s="2209"/>
      <c r="N154" s="2209"/>
      <c r="O154" s="2209"/>
    </row>
    <row r="155" spans="1:15" ht="15.75" customHeight="1">
      <c r="A155" s="2209"/>
      <c r="B155" s="2209"/>
      <c r="C155" s="2209"/>
      <c r="D155" s="2209"/>
      <c r="E155" s="2209"/>
      <c r="F155" s="2209"/>
      <c r="G155" s="2209"/>
      <c r="H155" s="2209"/>
      <c r="I155" s="2209"/>
      <c r="J155" s="2209"/>
      <c r="K155" s="2209"/>
      <c r="L155" s="2209"/>
      <c r="M155" s="2209"/>
      <c r="N155" s="2209"/>
      <c r="O155" s="2209"/>
    </row>
    <row r="156" spans="1:15" ht="15.75" customHeight="1">
      <c r="A156" s="2209"/>
      <c r="B156" s="2209"/>
      <c r="C156" s="2209"/>
      <c r="D156" s="2209"/>
      <c r="E156" s="2209"/>
      <c r="F156" s="2209"/>
      <c r="G156" s="2209"/>
      <c r="H156" s="2209"/>
      <c r="I156" s="2209"/>
      <c r="J156" s="2209"/>
      <c r="K156" s="2209"/>
      <c r="L156" s="2209"/>
      <c r="M156" s="2209"/>
      <c r="N156" s="2209"/>
      <c r="O156" s="2209"/>
    </row>
    <row r="157" spans="1:15" ht="15.75" customHeight="1">
      <c r="A157" s="2209"/>
      <c r="B157" s="2209"/>
      <c r="C157" s="2209"/>
      <c r="D157" s="2209"/>
      <c r="E157" s="2209"/>
      <c r="F157" s="2209"/>
      <c r="G157" s="2209"/>
      <c r="H157" s="2209"/>
      <c r="I157" s="2209"/>
      <c r="J157" s="2209"/>
      <c r="K157" s="2209"/>
      <c r="L157" s="2209"/>
      <c r="M157" s="2209"/>
      <c r="N157" s="2209"/>
      <c r="O157" s="2209"/>
    </row>
    <row r="158" spans="1:15" ht="15.75" customHeight="1">
      <c r="A158" s="2209"/>
      <c r="B158" s="2209"/>
      <c r="C158" s="2209"/>
      <c r="D158" s="2209"/>
      <c r="E158" s="2209"/>
      <c r="F158" s="2209"/>
      <c r="G158" s="2209"/>
      <c r="H158" s="2209"/>
      <c r="I158" s="2209"/>
      <c r="J158" s="2209"/>
      <c r="K158" s="2209"/>
      <c r="L158" s="2209"/>
      <c r="M158" s="2209"/>
      <c r="N158" s="2209"/>
      <c r="O158" s="2209"/>
    </row>
    <row r="159" spans="1:15" ht="15.75" customHeight="1">
      <c r="A159" s="2209"/>
      <c r="B159" s="2209"/>
      <c r="C159" s="2209"/>
      <c r="D159" s="2209"/>
      <c r="E159" s="2209"/>
      <c r="F159" s="2209"/>
      <c r="G159" s="2209"/>
      <c r="H159" s="2209"/>
      <c r="I159" s="2209"/>
      <c r="J159" s="2209"/>
      <c r="K159" s="2209"/>
      <c r="L159" s="2209"/>
      <c r="M159" s="2209"/>
      <c r="N159" s="2209"/>
      <c r="O159" s="2209"/>
    </row>
    <row r="160" spans="1:15" ht="15.75" customHeight="1">
      <c r="A160" s="2209"/>
      <c r="B160" s="2209"/>
      <c r="C160" s="2209"/>
      <c r="D160" s="2209"/>
      <c r="E160" s="2209"/>
      <c r="F160" s="2209"/>
      <c r="G160" s="2209"/>
      <c r="H160" s="2209"/>
      <c r="I160" s="2209"/>
      <c r="J160" s="2209"/>
      <c r="K160" s="2209"/>
      <c r="L160" s="2209"/>
      <c r="M160" s="2209"/>
      <c r="N160" s="2209"/>
      <c r="O160" s="2209"/>
    </row>
    <row r="161" spans="1:15" ht="15.75" customHeight="1">
      <c r="A161" s="2209"/>
      <c r="B161" s="2209"/>
      <c r="C161" s="2209"/>
      <c r="D161" s="2209"/>
      <c r="E161" s="2209"/>
      <c r="F161" s="2209"/>
      <c r="G161" s="2209"/>
      <c r="H161" s="2209"/>
      <c r="I161" s="2209"/>
      <c r="J161" s="2209"/>
      <c r="K161" s="2209"/>
      <c r="L161" s="2209"/>
      <c r="M161" s="2209"/>
      <c r="N161" s="2209"/>
      <c r="O161" s="2209"/>
    </row>
    <row r="162" spans="1:15" ht="15.75" customHeight="1">
      <c r="A162" s="2209"/>
      <c r="B162" s="2209"/>
      <c r="C162" s="2209"/>
      <c r="D162" s="2209"/>
      <c r="E162" s="2209"/>
      <c r="F162" s="2209"/>
      <c r="G162" s="2209"/>
      <c r="H162" s="2209"/>
      <c r="I162" s="2209"/>
      <c r="J162" s="2209"/>
      <c r="K162" s="2209"/>
      <c r="L162" s="2209"/>
      <c r="M162" s="2209"/>
      <c r="N162" s="2209"/>
      <c r="O162" s="2209"/>
    </row>
    <row r="163" spans="1:15" ht="15.75" customHeight="1">
      <c r="A163" s="2209"/>
      <c r="B163" s="2209"/>
      <c r="C163" s="2209"/>
      <c r="D163" s="2209"/>
      <c r="E163" s="2209"/>
      <c r="F163" s="2209"/>
      <c r="G163" s="2209"/>
      <c r="H163" s="2209"/>
      <c r="I163" s="2209"/>
      <c r="J163" s="2209"/>
      <c r="K163" s="2209"/>
      <c r="L163" s="2209"/>
      <c r="M163" s="2209"/>
      <c r="N163" s="2209"/>
      <c r="O163" s="2209"/>
    </row>
    <row r="164" spans="1:15" ht="15.75" customHeight="1">
      <c r="A164" s="2209"/>
      <c r="B164" s="2209"/>
      <c r="C164" s="2209"/>
      <c r="D164" s="2209"/>
      <c r="E164" s="2209"/>
      <c r="F164" s="2209"/>
      <c r="G164" s="2209"/>
      <c r="H164" s="2209"/>
      <c r="I164" s="2209"/>
      <c r="J164" s="2209"/>
      <c r="K164" s="2209"/>
      <c r="L164" s="2209"/>
      <c r="M164" s="2209"/>
      <c r="N164" s="2209"/>
      <c r="O164" s="2209"/>
    </row>
    <row r="165" spans="1:15" ht="15.75" customHeight="1">
      <c r="A165" s="2209"/>
      <c r="B165" s="2209"/>
      <c r="C165" s="2209"/>
      <c r="D165" s="2209"/>
      <c r="E165" s="2209"/>
      <c r="F165" s="2209"/>
      <c r="G165" s="2209"/>
      <c r="H165" s="2209"/>
      <c r="I165" s="2209"/>
      <c r="J165" s="2209"/>
      <c r="K165" s="2209"/>
      <c r="L165" s="2209"/>
      <c r="M165" s="2209"/>
      <c r="N165" s="2209"/>
      <c r="O165" s="2209"/>
    </row>
    <row r="166" spans="1:15" ht="15.75" customHeight="1">
      <c r="A166" s="2209"/>
      <c r="B166" s="2209"/>
      <c r="C166" s="2209"/>
      <c r="D166" s="2209"/>
      <c r="E166" s="2209"/>
      <c r="F166" s="2209"/>
      <c r="G166" s="2209"/>
      <c r="H166" s="2209"/>
      <c r="I166" s="2209"/>
      <c r="J166" s="2209"/>
      <c r="K166" s="2209"/>
      <c r="L166" s="2209"/>
      <c r="M166" s="2209"/>
      <c r="N166" s="2209"/>
      <c r="O166" s="2209"/>
    </row>
    <row r="167" spans="1:15" ht="15.75" customHeight="1">
      <c r="A167" s="2209"/>
      <c r="B167" s="2209"/>
      <c r="C167" s="2209"/>
      <c r="D167" s="2209"/>
      <c r="E167" s="2209"/>
      <c r="F167" s="2209"/>
      <c r="G167" s="2209"/>
      <c r="H167" s="2209"/>
      <c r="I167" s="2209"/>
      <c r="J167" s="2209"/>
      <c r="K167" s="2209"/>
      <c r="L167" s="2209"/>
      <c r="M167" s="2209"/>
      <c r="N167" s="2209"/>
      <c r="O167" s="2209"/>
    </row>
    <row r="168" spans="1:15" ht="15.75" customHeight="1">
      <c r="A168" s="2209"/>
      <c r="B168" s="2209"/>
      <c r="C168" s="2209"/>
      <c r="D168" s="2209"/>
      <c r="E168" s="2209"/>
      <c r="F168" s="2209"/>
      <c r="G168" s="2209"/>
      <c r="H168" s="2209"/>
      <c r="I168" s="2209"/>
      <c r="J168" s="2209"/>
      <c r="K168" s="2209"/>
      <c r="L168" s="2209"/>
      <c r="M168" s="2209"/>
      <c r="N168" s="2209"/>
      <c r="O168" s="2209"/>
    </row>
    <row r="169" spans="1:15" ht="15.75" customHeight="1">
      <c r="A169" s="2209"/>
      <c r="B169" s="2209"/>
      <c r="C169" s="2209"/>
      <c r="D169" s="2209"/>
      <c r="E169" s="2209"/>
      <c r="F169" s="2209"/>
      <c r="G169" s="2209"/>
      <c r="H169" s="2209"/>
      <c r="I169" s="2209"/>
      <c r="J169" s="2209"/>
      <c r="K169" s="2209"/>
      <c r="L169" s="2209"/>
      <c r="M169" s="2209"/>
      <c r="N169" s="2209"/>
      <c r="O169" s="2209"/>
    </row>
    <row r="170" spans="1:15" ht="15.75" customHeight="1">
      <c r="A170" s="2209"/>
      <c r="B170" s="2209"/>
      <c r="C170" s="2209"/>
      <c r="D170" s="2209"/>
      <c r="E170" s="2209"/>
      <c r="F170" s="2209"/>
      <c r="G170" s="2209"/>
      <c r="H170" s="2209"/>
      <c r="I170" s="2209"/>
      <c r="J170" s="2209"/>
      <c r="K170" s="2209"/>
      <c r="L170" s="2209"/>
      <c r="M170" s="2209"/>
      <c r="N170" s="2209"/>
      <c r="O170" s="2209"/>
    </row>
    <row r="171" spans="1:15" ht="15.75" customHeight="1">
      <c r="A171" s="2209"/>
      <c r="B171" s="2209"/>
      <c r="C171" s="2209"/>
      <c r="D171" s="2209"/>
      <c r="E171" s="2209"/>
      <c r="F171" s="2209"/>
      <c r="G171" s="2209"/>
      <c r="H171" s="2209"/>
      <c r="I171" s="2209"/>
      <c r="J171" s="2209"/>
      <c r="K171" s="2209"/>
      <c r="L171" s="2209"/>
      <c r="M171" s="2209"/>
      <c r="N171" s="2209"/>
      <c r="O171" s="2209"/>
    </row>
    <row r="172" spans="1:15" ht="15.75" customHeight="1">
      <c r="A172" s="2209"/>
      <c r="B172" s="2209"/>
      <c r="C172" s="2209"/>
      <c r="D172" s="2209"/>
      <c r="E172" s="2209"/>
      <c r="F172" s="2209"/>
      <c r="G172" s="2209"/>
      <c r="H172" s="2209"/>
      <c r="I172" s="2209"/>
      <c r="J172" s="2209"/>
      <c r="K172" s="2209"/>
      <c r="L172" s="2209"/>
      <c r="M172" s="2209"/>
      <c r="N172" s="2209"/>
      <c r="O172" s="2209"/>
    </row>
    <row r="173" spans="1:15" ht="15.75" customHeight="1">
      <c r="A173" s="2209"/>
      <c r="B173" s="2209"/>
      <c r="C173" s="2209"/>
      <c r="D173" s="2209"/>
      <c r="E173" s="2209"/>
      <c r="F173" s="2209"/>
      <c r="G173" s="2209"/>
      <c r="H173" s="2209"/>
      <c r="I173" s="2209"/>
      <c r="J173" s="2209"/>
      <c r="K173" s="2209"/>
      <c r="L173" s="2209"/>
      <c r="M173" s="2209"/>
      <c r="N173" s="2209"/>
      <c r="O173" s="2209"/>
    </row>
    <row r="174" spans="1:15" ht="15.75" customHeight="1">
      <c r="A174" s="2209"/>
      <c r="B174" s="2209"/>
      <c r="C174" s="2209"/>
      <c r="D174" s="2209"/>
      <c r="E174" s="2209"/>
      <c r="F174" s="2209"/>
      <c r="G174" s="2209"/>
      <c r="H174" s="2209"/>
      <c r="I174" s="2209"/>
      <c r="J174" s="2209"/>
      <c r="K174" s="2209"/>
      <c r="L174" s="2209"/>
      <c r="M174" s="2209"/>
      <c r="N174" s="2209"/>
      <c r="O174" s="2209"/>
    </row>
    <row r="175" spans="1:15" ht="15.75" customHeight="1">
      <c r="A175" s="2209"/>
      <c r="B175" s="2209"/>
      <c r="C175" s="2209"/>
      <c r="D175" s="2209"/>
      <c r="E175" s="2209"/>
      <c r="F175" s="2209"/>
      <c r="G175" s="2209"/>
      <c r="H175" s="2209"/>
      <c r="I175" s="2209"/>
      <c r="J175" s="2209"/>
      <c r="K175" s="2209"/>
      <c r="L175" s="2209"/>
      <c r="M175" s="2209"/>
      <c r="N175" s="2209"/>
      <c r="O175" s="2209"/>
    </row>
    <row r="176" spans="1:15" ht="15.75" customHeight="1">
      <c r="A176" s="2209"/>
      <c r="B176" s="2209"/>
      <c r="C176" s="2209"/>
      <c r="D176" s="2209"/>
      <c r="E176" s="2209"/>
      <c r="F176" s="2209"/>
      <c r="G176" s="2209"/>
      <c r="H176" s="2209"/>
      <c r="I176" s="2209"/>
      <c r="J176" s="2209"/>
      <c r="K176" s="2209"/>
      <c r="L176" s="2209"/>
      <c r="M176" s="2209"/>
      <c r="N176" s="2209"/>
      <c r="O176" s="2209"/>
    </row>
    <row r="177" spans="1:15" ht="15.75" customHeight="1">
      <c r="A177" s="2209"/>
      <c r="B177" s="2209"/>
      <c r="C177" s="2209"/>
      <c r="D177" s="2209"/>
      <c r="E177" s="2209"/>
      <c r="F177" s="2209"/>
      <c r="G177" s="2209"/>
      <c r="H177" s="2209"/>
      <c r="I177" s="2209"/>
      <c r="J177" s="2209"/>
      <c r="K177" s="2209"/>
      <c r="L177" s="2209"/>
      <c r="M177" s="2209"/>
      <c r="N177" s="2209"/>
      <c r="O177" s="2209"/>
    </row>
    <row r="178" spans="1:15" ht="15.75" customHeight="1">
      <c r="A178" s="2209"/>
      <c r="B178" s="2209"/>
      <c r="C178" s="2209"/>
      <c r="D178" s="2209"/>
      <c r="E178" s="2209"/>
      <c r="F178" s="2209"/>
      <c r="G178" s="2209"/>
      <c r="H178" s="2209"/>
      <c r="I178" s="2209"/>
      <c r="J178" s="2209"/>
      <c r="K178" s="2209"/>
      <c r="L178" s="2209"/>
      <c r="M178" s="2209"/>
      <c r="N178" s="2209"/>
      <c r="O178" s="2209"/>
    </row>
    <row r="179" spans="1:15" ht="15.75" customHeight="1">
      <c r="A179" s="2209"/>
      <c r="B179" s="2209"/>
      <c r="C179" s="2209"/>
      <c r="D179" s="2209"/>
      <c r="E179" s="2209"/>
      <c r="F179" s="2209"/>
      <c r="G179" s="2209"/>
      <c r="H179" s="2209"/>
      <c r="I179" s="2209"/>
      <c r="J179" s="2209"/>
      <c r="K179" s="2209"/>
      <c r="L179" s="2209"/>
      <c r="M179" s="2209"/>
      <c r="N179" s="2209"/>
      <c r="O179" s="2209"/>
    </row>
    <row r="180" spans="1:15" ht="15.75" customHeight="1">
      <c r="A180" s="2209"/>
      <c r="B180" s="2209"/>
      <c r="C180" s="2209"/>
      <c r="D180" s="2209"/>
      <c r="E180" s="2209"/>
      <c r="F180" s="2209"/>
      <c r="G180" s="2209"/>
      <c r="H180" s="2209"/>
      <c r="I180" s="2209"/>
      <c r="J180" s="2209"/>
      <c r="K180" s="2209"/>
      <c r="L180" s="2209"/>
      <c r="M180" s="2209"/>
      <c r="N180" s="2209"/>
      <c r="O180" s="2209"/>
    </row>
    <row r="181" spans="1:15" ht="15.75" customHeight="1">
      <c r="A181" s="2209"/>
      <c r="B181" s="2209"/>
      <c r="C181" s="2209"/>
      <c r="D181" s="2209"/>
      <c r="E181" s="2209"/>
      <c r="F181" s="2209"/>
      <c r="G181" s="2209"/>
      <c r="H181" s="2209"/>
      <c r="I181" s="2209"/>
      <c r="J181" s="2209"/>
      <c r="K181" s="2209"/>
      <c r="L181" s="2209"/>
      <c r="M181" s="2209"/>
      <c r="N181" s="2209"/>
      <c r="O181" s="2209"/>
    </row>
    <row r="182" spans="1:15" ht="15.75" customHeight="1">
      <c r="A182" s="2209"/>
      <c r="B182" s="2209"/>
      <c r="C182" s="2209"/>
      <c r="D182" s="2209"/>
      <c r="E182" s="2209"/>
      <c r="F182" s="2209"/>
      <c r="G182" s="2209"/>
      <c r="H182" s="2209"/>
      <c r="I182" s="2209"/>
      <c r="J182" s="2209"/>
      <c r="K182" s="2209"/>
      <c r="L182" s="2209"/>
      <c r="M182" s="2209"/>
      <c r="N182" s="2209"/>
      <c r="O182" s="2209"/>
    </row>
    <row r="183" spans="1:15" ht="15.75" customHeight="1">
      <c r="A183" s="2209"/>
      <c r="B183" s="2209"/>
      <c r="C183" s="2209"/>
      <c r="D183" s="2209"/>
      <c r="E183" s="2209"/>
      <c r="F183" s="2209"/>
      <c r="G183" s="2209"/>
      <c r="H183" s="2209"/>
      <c r="I183" s="2209"/>
      <c r="J183" s="2209"/>
      <c r="K183" s="2209"/>
      <c r="L183" s="2209"/>
      <c r="M183" s="2209"/>
      <c r="N183" s="2209"/>
      <c r="O183" s="2209"/>
    </row>
    <row r="184" spans="1:15" ht="15.75" customHeight="1">
      <c r="A184" s="2209"/>
      <c r="B184" s="2209"/>
      <c r="C184" s="2209"/>
      <c r="D184" s="2209"/>
      <c r="E184" s="2209"/>
      <c r="F184" s="2209"/>
      <c r="G184" s="2209"/>
      <c r="H184" s="2209"/>
      <c r="I184" s="2209"/>
      <c r="J184" s="2209"/>
      <c r="K184" s="2209"/>
      <c r="L184" s="2209"/>
      <c r="M184" s="2209"/>
      <c r="N184" s="2209"/>
      <c r="O184" s="2209"/>
    </row>
    <row r="185" spans="1:15" ht="15.75" customHeight="1">
      <c r="A185" s="2209"/>
      <c r="B185" s="2209"/>
      <c r="C185" s="2209"/>
      <c r="D185" s="2209"/>
      <c r="E185" s="2209"/>
      <c r="F185" s="2209"/>
      <c r="G185" s="2209"/>
      <c r="H185" s="2209"/>
      <c r="I185" s="2209"/>
      <c r="J185" s="2209"/>
      <c r="K185" s="2209"/>
      <c r="L185" s="2209"/>
      <c r="M185" s="2209"/>
      <c r="N185" s="2209"/>
      <c r="O185" s="2209"/>
    </row>
    <row r="186" spans="1:15" ht="15.75" customHeight="1">
      <c r="A186" s="2209"/>
      <c r="B186" s="2209"/>
      <c r="C186" s="2209"/>
      <c r="D186" s="2209"/>
      <c r="E186" s="2209"/>
      <c r="F186" s="2209"/>
      <c r="G186" s="2209"/>
      <c r="H186" s="2209"/>
      <c r="I186" s="2209"/>
      <c r="J186" s="2209"/>
      <c r="K186" s="2209"/>
      <c r="L186" s="2209"/>
      <c r="M186" s="2209"/>
      <c r="N186" s="2209"/>
      <c r="O186" s="2209"/>
    </row>
    <row r="187" spans="1:15" ht="15.75" customHeight="1">
      <c r="A187" s="2209"/>
      <c r="B187" s="2209"/>
      <c r="C187" s="2209"/>
      <c r="D187" s="2209"/>
      <c r="E187" s="2209"/>
      <c r="F187" s="2209"/>
      <c r="G187" s="2209"/>
      <c r="H187" s="2209"/>
      <c r="I187" s="2209"/>
      <c r="J187" s="2209"/>
      <c r="K187" s="2209"/>
      <c r="L187" s="2209"/>
      <c r="M187" s="2209"/>
      <c r="N187" s="2209"/>
      <c r="O187" s="2209"/>
    </row>
    <row r="188" spans="1:15" ht="15.75" customHeight="1">
      <c r="A188" s="2209"/>
      <c r="B188" s="2209"/>
      <c r="C188" s="2209"/>
      <c r="D188" s="2209"/>
      <c r="E188" s="2209"/>
      <c r="F188" s="2209"/>
      <c r="G188" s="2209"/>
      <c r="H188" s="2209"/>
      <c r="I188" s="2209"/>
      <c r="J188" s="2209"/>
      <c r="K188" s="2209"/>
      <c r="L188" s="2209"/>
      <c r="M188" s="2209"/>
      <c r="N188" s="2209"/>
      <c r="O188" s="2209"/>
    </row>
    <row r="189" spans="1:15" ht="15.75" customHeight="1">
      <c r="A189" s="2209"/>
      <c r="B189" s="2209"/>
      <c r="C189" s="2209"/>
      <c r="D189" s="2209"/>
      <c r="E189" s="2209"/>
      <c r="F189" s="2209"/>
      <c r="G189" s="2209"/>
      <c r="H189" s="2209"/>
      <c r="I189" s="2209"/>
      <c r="J189" s="2209"/>
      <c r="K189" s="2209"/>
      <c r="L189" s="2209"/>
      <c r="M189" s="2209"/>
      <c r="N189" s="2209"/>
      <c r="O189" s="2209"/>
    </row>
    <row r="190" spans="1:15" ht="15.75" customHeight="1">
      <c r="A190" s="2209"/>
      <c r="B190" s="2209"/>
      <c r="C190" s="2209"/>
      <c r="D190" s="2209"/>
      <c r="E190" s="2209"/>
      <c r="F190" s="2209"/>
      <c r="G190" s="2209"/>
      <c r="H190" s="2209"/>
      <c r="I190" s="2209"/>
      <c r="J190" s="2209"/>
      <c r="K190" s="2209"/>
      <c r="L190" s="2209"/>
      <c r="M190" s="2209"/>
      <c r="N190" s="2209"/>
      <c r="O190" s="2209"/>
    </row>
    <row r="191" spans="1:15" ht="15.75" customHeight="1">
      <c r="A191" s="2209"/>
      <c r="B191" s="2209"/>
      <c r="C191" s="2209"/>
      <c r="D191" s="2209"/>
      <c r="E191" s="2209"/>
      <c r="F191" s="2209"/>
      <c r="G191" s="2209"/>
      <c r="H191" s="2209"/>
      <c r="I191" s="2209"/>
      <c r="J191" s="2209"/>
      <c r="K191" s="2209"/>
      <c r="L191" s="2209"/>
      <c r="M191" s="2209"/>
      <c r="N191" s="2209"/>
      <c r="O191" s="2209"/>
    </row>
    <row r="192" spans="1:15" ht="15.75" customHeight="1">
      <c r="A192" s="2209"/>
      <c r="B192" s="2209"/>
      <c r="C192" s="2209"/>
      <c r="D192" s="2209"/>
      <c r="E192" s="2209"/>
      <c r="F192" s="2209"/>
      <c r="G192" s="2209"/>
      <c r="H192" s="2209"/>
      <c r="I192" s="2209"/>
      <c r="J192" s="2209"/>
      <c r="K192" s="2209"/>
      <c r="L192" s="2209"/>
      <c r="M192" s="2209"/>
      <c r="N192" s="2209"/>
      <c r="O192" s="2209"/>
    </row>
    <row r="193" spans="1:15" ht="15.75" customHeight="1">
      <c r="A193" s="2209"/>
      <c r="B193" s="2209"/>
      <c r="C193" s="2209"/>
      <c r="D193" s="2209"/>
      <c r="E193" s="2209"/>
      <c r="F193" s="2209"/>
      <c r="G193" s="2209"/>
      <c r="H193" s="2209"/>
      <c r="I193" s="2209"/>
      <c r="J193" s="2209"/>
      <c r="K193" s="2209"/>
      <c r="L193" s="2209"/>
      <c r="M193" s="2209"/>
      <c r="N193" s="2209"/>
      <c r="O193" s="2209"/>
    </row>
    <row r="194" spans="1:15" ht="15.75" customHeight="1">
      <c r="A194" s="2209"/>
      <c r="B194" s="2209"/>
      <c r="C194" s="2209"/>
      <c r="D194" s="2209"/>
      <c r="E194" s="2209"/>
      <c r="F194" s="2209"/>
      <c r="G194" s="2209"/>
      <c r="H194" s="2209"/>
      <c r="I194" s="2209"/>
      <c r="J194" s="2209"/>
      <c r="K194" s="2209"/>
      <c r="L194" s="2209"/>
      <c r="M194" s="2209"/>
      <c r="N194" s="2209"/>
      <c r="O194" s="2209"/>
    </row>
    <row r="195" spans="1:15" ht="15.75" customHeight="1">
      <c r="A195" s="2209"/>
      <c r="B195" s="2209"/>
      <c r="C195" s="2209"/>
      <c r="D195" s="2209"/>
      <c r="E195" s="2209"/>
      <c r="F195" s="2209"/>
      <c r="G195" s="2209"/>
      <c r="H195" s="2209"/>
      <c r="I195" s="2209"/>
      <c r="J195" s="2209"/>
      <c r="K195" s="2209"/>
      <c r="L195" s="2209"/>
      <c r="M195" s="2209"/>
      <c r="N195" s="2209"/>
      <c r="O195" s="2209"/>
    </row>
    <row r="196" spans="1:15" ht="15.75" customHeight="1">
      <c r="A196" s="2209"/>
      <c r="B196" s="2209"/>
      <c r="C196" s="2209"/>
      <c r="D196" s="2209"/>
      <c r="E196" s="2209"/>
      <c r="F196" s="2209"/>
      <c r="G196" s="2209"/>
      <c r="H196" s="2209"/>
      <c r="I196" s="2209"/>
      <c r="J196" s="2209"/>
      <c r="K196" s="2209"/>
      <c r="L196" s="2209"/>
      <c r="M196" s="2209"/>
      <c r="N196" s="2209"/>
      <c r="O196" s="2209"/>
    </row>
    <row r="197" spans="1:15" ht="15.75" customHeight="1">
      <c r="A197" s="2209"/>
      <c r="B197" s="2209"/>
      <c r="C197" s="2209"/>
      <c r="D197" s="2209"/>
      <c r="E197" s="2209"/>
      <c r="F197" s="2209"/>
      <c r="G197" s="2209"/>
      <c r="H197" s="2209"/>
      <c r="I197" s="2209"/>
      <c r="J197" s="2209"/>
      <c r="K197" s="2209"/>
      <c r="L197" s="2209"/>
      <c r="M197" s="2209"/>
      <c r="N197" s="2209"/>
      <c r="O197" s="2209"/>
    </row>
    <row r="198" spans="1:15" ht="15.75" customHeight="1">
      <c r="A198" s="2209"/>
      <c r="B198" s="2209"/>
      <c r="C198" s="2209"/>
      <c r="D198" s="2209"/>
      <c r="E198" s="2209"/>
      <c r="F198" s="2209"/>
      <c r="G198" s="2209"/>
      <c r="H198" s="2209"/>
      <c r="I198" s="2209"/>
      <c r="J198" s="2209"/>
      <c r="K198" s="2209"/>
      <c r="L198" s="2209"/>
      <c r="M198" s="2209"/>
      <c r="N198" s="2209"/>
      <c r="O198" s="2209"/>
    </row>
    <row r="199" spans="1:15" ht="15.75" customHeight="1">
      <c r="A199" s="2209"/>
      <c r="B199" s="2209"/>
      <c r="C199" s="2209"/>
      <c r="D199" s="2209"/>
      <c r="E199" s="2209"/>
      <c r="F199" s="2209"/>
      <c r="G199" s="2209"/>
      <c r="H199" s="2209"/>
      <c r="I199" s="2209"/>
      <c r="J199" s="2209"/>
      <c r="K199" s="2209"/>
      <c r="L199" s="2209"/>
      <c r="M199" s="2209"/>
      <c r="N199" s="2209"/>
      <c r="O199" s="2209"/>
    </row>
    <row r="200" spans="1:15" ht="15.75" customHeight="1">
      <c r="A200" s="2209"/>
      <c r="B200" s="2209"/>
      <c r="C200" s="2209"/>
      <c r="D200" s="2209"/>
      <c r="E200" s="2209"/>
      <c r="F200" s="2209"/>
      <c r="G200" s="2209"/>
      <c r="H200" s="2209"/>
      <c r="I200" s="2209"/>
      <c r="J200" s="2209"/>
      <c r="K200" s="2209"/>
      <c r="L200" s="2209"/>
      <c r="M200" s="2209"/>
      <c r="N200" s="2209"/>
      <c r="O200" s="2209"/>
    </row>
    <row r="201" spans="1:15" ht="15.75" customHeight="1">
      <c r="A201" s="2209"/>
      <c r="B201" s="2209"/>
      <c r="C201" s="2209"/>
      <c r="D201" s="2209"/>
      <c r="E201" s="2209"/>
      <c r="F201" s="2209"/>
      <c r="G201" s="2209"/>
      <c r="H201" s="2209"/>
      <c r="I201" s="2209"/>
      <c r="J201" s="2209"/>
      <c r="K201" s="2209"/>
      <c r="L201" s="2209"/>
      <c r="M201" s="2209"/>
      <c r="N201" s="2209"/>
      <c r="O201" s="2209"/>
    </row>
    <row r="202" spans="1:15" ht="15.75" customHeight="1">
      <c r="A202" s="2209"/>
      <c r="B202" s="2209"/>
      <c r="C202" s="2209"/>
      <c r="D202" s="2209"/>
      <c r="E202" s="2209"/>
      <c r="F202" s="2209"/>
      <c r="G202" s="2209"/>
      <c r="H202" s="2209"/>
      <c r="I202" s="2209"/>
      <c r="J202" s="2209"/>
      <c r="K202" s="2209"/>
      <c r="L202" s="2209"/>
      <c r="M202" s="2209"/>
      <c r="N202" s="2209"/>
      <c r="O202" s="2209"/>
    </row>
    <row r="203" spans="1:15" ht="15.75" customHeight="1">
      <c r="A203" s="2209"/>
      <c r="B203" s="2209"/>
      <c r="C203" s="2209"/>
      <c r="D203" s="2209"/>
      <c r="E203" s="2209"/>
      <c r="F203" s="2209"/>
      <c r="G203" s="2209"/>
      <c r="H203" s="2209"/>
      <c r="I203" s="2209"/>
      <c r="J203" s="2209"/>
      <c r="K203" s="2209"/>
      <c r="L203" s="2209"/>
      <c r="M203" s="2209"/>
      <c r="N203" s="2209"/>
      <c r="O203" s="2209"/>
    </row>
    <row r="204" spans="1:15" ht="15.75" customHeight="1">
      <c r="A204" s="2209"/>
      <c r="B204" s="2209"/>
      <c r="C204" s="2209"/>
      <c r="D204" s="2209"/>
      <c r="E204" s="2209"/>
      <c r="F204" s="2209"/>
      <c r="G204" s="2209"/>
      <c r="H204" s="2209"/>
      <c r="I204" s="2209"/>
      <c r="J204" s="2209"/>
      <c r="K204" s="2209"/>
      <c r="L204" s="2209"/>
      <c r="M204" s="2209"/>
      <c r="N204" s="2209"/>
      <c r="O204" s="2209"/>
    </row>
    <row r="205" spans="1:15" ht="15.75" customHeight="1">
      <c r="A205" s="2209"/>
      <c r="B205" s="2209"/>
      <c r="C205" s="2209"/>
      <c r="D205" s="2209"/>
      <c r="E205" s="2209"/>
      <c r="F205" s="2209"/>
      <c r="G205" s="2209"/>
      <c r="H205" s="2209"/>
      <c r="I205" s="2209"/>
      <c r="J205" s="2209"/>
      <c r="K205" s="2209"/>
      <c r="L205" s="2209"/>
      <c r="M205" s="2209"/>
      <c r="N205" s="2209"/>
      <c r="O205" s="2209"/>
    </row>
    <row r="206" spans="1:15" ht="15.75" customHeight="1">
      <c r="A206" s="2209"/>
      <c r="B206" s="2209"/>
      <c r="C206" s="2209"/>
      <c r="D206" s="2209"/>
      <c r="E206" s="2209"/>
      <c r="F206" s="2209"/>
      <c r="G206" s="2209"/>
      <c r="H206" s="2209"/>
      <c r="I206" s="2209"/>
      <c r="J206" s="2209"/>
      <c r="K206" s="2209"/>
      <c r="L206" s="2209"/>
      <c r="M206" s="2209"/>
      <c r="N206" s="2209"/>
      <c r="O206" s="2209"/>
    </row>
    <row r="207" spans="1:15" ht="15.75" customHeight="1">
      <c r="A207" s="2209"/>
      <c r="B207" s="2209"/>
      <c r="C207" s="2209"/>
      <c r="D207" s="2209"/>
      <c r="E207" s="2209"/>
      <c r="F207" s="2209"/>
      <c r="G207" s="2209"/>
      <c r="H207" s="2209"/>
      <c r="I207" s="2209"/>
      <c r="J207" s="2209"/>
      <c r="K207" s="2209"/>
      <c r="L207" s="2209"/>
      <c r="M207" s="2209"/>
      <c r="N207" s="2209"/>
      <c r="O207" s="2209"/>
    </row>
    <row r="208" spans="1:15" ht="15.75" customHeight="1">
      <c r="A208" s="2209"/>
      <c r="B208" s="2209"/>
      <c r="C208" s="2209"/>
      <c r="D208" s="2209"/>
      <c r="E208" s="2209"/>
      <c r="F208" s="2209"/>
      <c r="G208" s="2209"/>
      <c r="H208" s="2209"/>
      <c r="I208" s="2209"/>
      <c r="J208" s="2209"/>
      <c r="K208" s="2209"/>
      <c r="L208" s="2209"/>
      <c r="M208" s="2209"/>
      <c r="N208" s="2209"/>
      <c r="O208" s="2209"/>
    </row>
    <row r="209" spans="1:15" ht="15.75" customHeight="1">
      <c r="A209" s="2209"/>
      <c r="B209" s="2209"/>
      <c r="C209" s="2209"/>
      <c r="D209" s="2209"/>
      <c r="E209" s="2209"/>
      <c r="F209" s="2209"/>
      <c r="G209" s="2209"/>
      <c r="H209" s="2209"/>
      <c r="I209" s="2209"/>
      <c r="J209" s="2209"/>
      <c r="K209" s="2209"/>
      <c r="L209" s="2209"/>
      <c r="M209" s="2209"/>
      <c r="N209" s="2209"/>
      <c r="O209" s="2209"/>
    </row>
    <row r="210" spans="1:15" ht="15.75" customHeight="1">
      <c r="A210" s="2209"/>
      <c r="B210" s="2209"/>
      <c r="C210" s="2209"/>
      <c r="D210" s="2209"/>
      <c r="E210" s="2209"/>
      <c r="F210" s="2209"/>
      <c r="G210" s="2209"/>
      <c r="H210" s="2209"/>
      <c r="I210" s="2209"/>
      <c r="J210" s="2209"/>
      <c r="K210" s="2209"/>
      <c r="L210" s="2209"/>
      <c r="M210" s="2209"/>
      <c r="N210" s="2209"/>
      <c r="O210" s="2209"/>
    </row>
    <row r="211" spans="1:15" ht="15.75" customHeight="1">
      <c r="A211" s="2209"/>
      <c r="B211" s="2209"/>
      <c r="C211" s="2209"/>
      <c r="D211" s="2209"/>
      <c r="E211" s="2209"/>
      <c r="F211" s="2209"/>
      <c r="G211" s="2209"/>
      <c r="H211" s="2209"/>
      <c r="I211" s="2209"/>
      <c r="J211" s="2209"/>
      <c r="K211" s="2209"/>
      <c r="L211" s="2209"/>
      <c r="M211" s="2209"/>
      <c r="N211" s="2209"/>
      <c r="O211" s="2209"/>
    </row>
    <row r="212" spans="1:15" ht="15.75" customHeight="1">
      <c r="A212" s="2209"/>
      <c r="B212" s="2209"/>
      <c r="C212" s="2209"/>
      <c r="D212" s="2209"/>
      <c r="E212" s="2209"/>
      <c r="F212" s="2209"/>
      <c r="G212" s="2209"/>
      <c r="H212" s="2209"/>
      <c r="I212" s="2209"/>
      <c r="J212" s="2209"/>
      <c r="K212" s="2209"/>
      <c r="L212" s="2209"/>
      <c r="M212" s="2209"/>
      <c r="N212" s="2209"/>
      <c r="O212" s="2209"/>
    </row>
    <row r="213" spans="1:15" ht="15.75" customHeight="1">
      <c r="A213" s="2209"/>
      <c r="B213" s="2209"/>
      <c r="C213" s="2209"/>
      <c r="D213" s="2209"/>
      <c r="E213" s="2209"/>
      <c r="F213" s="2209"/>
      <c r="G213" s="2209"/>
      <c r="H213" s="2209"/>
      <c r="I213" s="2209"/>
      <c r="J213" s="2209"/>
      <c r="K213" s="2209"/>
      <c r="L213" s="2209"/>
      <c r="M213" s="2209"/>
      <c r="N213" s="2209"/>
      <c r="O213" s="2209"/>
    </row>
    <row r="214" spans="1:15" ht="15.75" customHeight="1">
      <c r="A214" s="2209"/>
      <c r="B214" s="2209"/>
      <c r="C214" s="2209"/>
      <c r="D214" s="2209"/>
      <c r="E214" s="2209"/>
      <c r="F214" s="2209"/>
      <c r="G214" s="2209"/>
      <c r="H214" s="2209"/>
      <c r="I214" s="2209"/>
      <c r="J214" s="2209"/>
      <c r="K214" s="2209"/>
      <c r="L214" s="2209"/>
      <c r="M214" s="2209"/>
      <c r="N214" s="2209"/>
      <c r="O214" s="2209"/>
    </row>
    <row r="215" spans="1:15" ht="15.75" customHeight="1">
      <c r="A215" s="2209"/>
      <c r="B215" s="2209"/>
      <c r="C215" s="2209"/>
      <c r="D215" s="2209"/>
      <c r="E215" s="2209"/>
      <c r="F215" s="2209"/>
      <c r="G215" s="2209"/>
      <c r="H215" s="2209"/>
      <c r="I215" s="2209"/>
      <c r="J215" s="2209"/>
      <c r="K215" s="2209"/>
      <c r="L215" s="2209"/>
      <c r="M215" s="2209"/>
      <c r="N215" s="2209"/>
      <c r="O215" s="2209"/>
    </row>
    <row r="216" spans="1:15" ht="15.75" customHeight="1">
      <c r="A216" s="2209"/>
      <c r="B216" s="2209"/>
      <c r="C216" s="2209"/>
      <c r="D216" s="2209"/>
      <c r="E216" s="2209"/>
      <c r="F216" s="2209"/>
      <c r="G216" s="2209"/>
      <c r="H216" s="2209"/>
      <c r="I216" s="2209"/>
      <c r="J216" s="2209"/>
      <c r="K216" s="2209"/>
      <c r="L216" s="2209"/>
      <c r="M216" s="2209"/>
      <c r="N216" s="2209"/>
      <c r="O216" s="2209"/>
    </row>
    <row r="217" spans="1:15" ht="15.75" customHeight="1">
      <c r="A217" s="2209"/>
      <c r="B217" s="2209"/>
      <c r="C217" s="2209"/>
      <c r="D217" s="2209"/>
      <c r="E217" s="2209"/>
      <c r="F217" s="2209"/>
      <c r="G217" s="2209"/>
      <c r="H217" s="2209"/>
      <c r="I217" s="2209"/>
      <c r="J217" s="2209"/>
      <c r="K217" s="2209"/>
      <c r="L217" s="2209"/>
      <c r="M217" s="2209"/>
      <c r="N217" s="2209"/>
      <c r="O217" s="2209"/>
    </row>
    <row r="218" spans="1:15" ht="15.75" customHeight="1">
      <c r="A218" s="2209"/>
      <c r="B218" s="2209"/>
      <c r="C218" s="2209"/>
      <c r="D218" s="2209"/>
      <c r="E218" s="2209"/>
      <c r="F218" s="2209"/>
      <c r="G218" s="2209"/>
      <c r="H218" s="2209"/>
      <c r="I218" s="2209"/>
      <c r="J218" s="2209"/>
      <c r="K218" s="2209"/>
      <c r="L218" s="2209"/>
      <c r="M218" s="2209"/>
      <c r="N218" s="2209"/>
      <c r="O218" s="2209"/>
    </row>
    <row r="219" spans="1:15" ht="15.75" customHeight="1">
      <c r="A219" s="2209"/>
      <c r="B219" s="2209"/>
      <c r="C219" s="2209"/>
      <c r="D219" s="2209"/>
      <c r="E219" s="2209"/>
      <c r="F219" s="2209"/>
      <c r="G219" s="2209"/>
      <c r="H219" s="2209"/>
      <c r="I219" s="2209"/>
      <c r="J219" s="2209"/>
      <c r="K219" s="2209"/>
      <c r="L219" s="2209"/>
      <c r="M219" s="2209"/>
      <c r="N219" s="2209"/>
      <c r="O219" s="2209"/>
    </row>
    <row r="220" spans="1:15" ht="15.75" customHeight="1">
      <c r="A220" s="2209"/>
      <c r="B220" s="2209"/>
      <c r="C220" s="2209"/>
      <c r="D220" s="2209"/>
      <c r="E220" s="2209"/>
      <c r="F220" s="2209"/>
      <c r="G220" s="2209"/>
      <c r="H220" s="2209"/>
      <c r="I220" s="2209"/>
      <c r="J220" s="2209"/>
      <c r="K220" s="2209"/>
      <c r="L220" s="2209"/>
      <c r="M220" s="2209"/>
      <c r="N220" s="2209"/>
      <c r="O220" s="2209"/>
    </row>
    <row r="221" spans="1:15" ht="15.75" customHeight="1">
      <c r="A221" s="2209"/>
      <c r="B221" s="2209"/>
      <c r="C221" s="2209"/>
      <c r="D221" s="2209"/>
      <c r="E221" s="2209"/>
      <c r="F221" s="2209"/>
      <c r="G221" s="2209"/>
      <c r="H221" s="2209"/>
      <c r="I221" s="2209"/>
      <c r="J221" s="2209"/>
      <c r="K221" s="2209"/>
      <c r="L221" s="2209"/>
      <c r="M221" s="2209"/>
      <c r="N221" s="2209"/>
      <c r="O221" s="2209"/>
    </row>
    <row r="222" spans="1:15" ht="15.75" customHeight="1">
      <c r="A222" s="2209"/>
      <c r="B222" s="2209"/>
      <c r="C222" s="2209"/>
      <c r="D222" s="2209"/>
      <c r="E222" s="2209"/>
      <c r="F222" s="2209"/>
      <c r="G222" s="2209"/>
      <c r="H222" s="2209"/>
      <c r="I222" s="2209"/>
      <c r="J222" s="2209"/>
      <c r="K222" s="2209"/>
      <c r="L222" s="2209"/>
      <c r="M222" s="2209"/>
      <c r="N222" s="2209"/>
      <c r="O222" s="2209"/>
    </row>
    <row r="223" spans="1:15" ht="15.75" customHeight="1">
      <c r="A223" s="2209"/>
      <c r="B223" s="2209"/>
      <c r="C223" s="2209"/>
      <c r="D223" s="2209"/>
      <c r="E223" s="2209"/>
      <c r="F223" s="2209"/>
      <c r="G223" s="2209"/>
      <c r="H223" s="2209"/>
      <c r="I223" s="2209"/>
      <c r="J223" s="2209"/>
      <c r="K223" s="2209"/>
      <c r="L223" s="2209"/>
      <c r="M223" s="2209"/>
      <c r="N223" s="2209"/>
      <c r="O223" s="2209"/>
    </row>
    <row r="224" spans="1:15" ht="15.75" customHeight="1">
      <c r="A224" s="2209"/>
      <c r="B224" s="2209"/>
      <c r="C224" s="2209"/>
      <c r="D224" s="2209"/>
      <c r="E224" s="2209"/>
      <c r="F224" s="2209"/>
      <c r="G224" s="2209"/>
      <c r="H224" s="2209"/>
      <c r="I224" s="2209"/>
      <c r="J224" s="2209"/>
      <c r="K224" s="2209"/>
      <c r="L224" s="2209"/>
      <c r="M224" s="2209"/>
      <c r="N224" s="2209"/>
      <c r="O224" s="2209"/>
    </row>
    <row r="225" spans="1:15" ht="15.75" customHeight="1">
      <c r="A225" s="2209"/>
      <c r="B225" s="2209"/>
      <c r="C225" s="2209"/>
      <c r="D225" s="2209"/>
      <c r="E225" s="2209"/>
      <c r="F225" s="2209"/>
      <c r="G225" s="2209"/>
      <c r="H225" s="2209"/>
      <c r="I225" s="2209"/>
      <c r="J225" s="2209"/>
      <c r="K225" s="2209"/>
      <c r="L225" s="2209"/>
      <c r="M225" s="2209"/>
      <c r="N225" s="2209"/>
      <c r="O225" s="2209"/>
    </row>
    <row r="226" spans="1:15" ht="15.75" customHeight="1">
      <c r="A226" s="2209"/>
      <c r="B226" s="2209"/>
      <c r="C226" s="2209"/>
      <c r="D226" s="2209"/>
      <c r="E226" s="2209"/>
      <c r="F226" s="2209"/>
      <c r="G226" s="2209"/>
      <c r="H226" s="2209"/>
      <c r="I226" s="2209"/>
      <c r="J226" s="2209"/>
      <c r="K226" s="2209"/>
      <c r="L226" s="2209"/>
      <c r="M226" s="2209"/>
      <c r="N226" s="2209"/>
      <c r="O226" s="2209"/>
    </row>
    <row r="227" spans="1:15" ht="15.75" customHeight="1">
      <c r="A227" s="2209"/>
      <c r="B227" s="2209"/>
      <c r="C227" s="2209"/>
      <c r="D227" s="2209"/>
      <c r="E227" s="2209"/>
      <c r="F227" s="2209"/>
      <c r="G227" s="2209"/>
      <c r="H227" s="2209"/>
      <c r="I227" s="2209"/>
      <c r="J227" s="2209"/>
      <c r="K227" s="2209"/>
      <c r="L227" s="2209"/>
      <c r="M227" s="2209"/>
      <c r="N227" s="2209"/>
      <c r="O227" s="2209"/>
    </row>
    <row r="228" spans="1:15" ht="15.75" customHeight="1">
      <c r="A228" s="2209"/>
      <c r="B228" s="2209"/>
      <c r="C228" s="2209"/>
      <c r="D228" s="2209"/>
      <c r="E228" s="2209"/>
      <c r="F228" s="2209"/>
      <c r="G228" s="2209"/>
      <c r="H228" s="2209"/>
      <c r="I228" s="2209"/>
      <c r="J228" s="2209"/>
      <c r="K228" s="2209"/>
      <c r="L228" s="2209"/>
      <c r="M228" s="2209"/>
      <c r="N228" s="2209"/>
      <c r="O228" s="2209"/>
    </row>
    <row r="229" spans="1:15" ht="15.75" customHeight="1">
      <c r="A229" s="2209"/>
      <c r="B229" s="2209"/>
      <c r="C229" s="2209"/>
      <c r="D229" s="2209"/>
      <c r="E229" s="2209"/>
      <c r="F229" s="2209"/>
      <c r="G229" s="2209"/>
      <c r="H229" s="2209"/>
      <c r="I229" s="2209"/>
      <c r="J229" s="2209"/>
      <c r="K229" s="2209"/>
      <c r="L229" s="2209"/>
      <c r="M229" s="2209"/>
      <c r="N229" s="2209"/>
      <c r="O229" s="2209"/>
    </row>
    <row r="230" spans="1:15" ht="15.75" customHeight="1">
      <c r="A230" s="2209"/>
      <c r="B230" s="2209"/>
      <c r="C230" s="2209"/>
      <c r="D230" s="2209"/>
      <c r="E230" s="2209"/>
      <c r="F230" s="2209"/>
      <c r="G230" s="2209"/>
      <c r="H230" s="2209"/>
      <c r="I230" s="2209"/>
      <c r="J230" s="2209"/>
      <c r="K230" s="2209"/>
      <c r="L230" s="2209"/>
      <c r="M230" s="2209"/>
      <c r="N230" s="2209"/>
      <c r="O230" s="2209"/>
    </row>
    <row r="231" spans="1:15" ht="15.75" customHeight="1">
      <c r="A231" s="2209"/>
      <c r="B231" s="2209"/>
      <c r="C231" s="2209"/>
      <c r="D231" s="2209"/>
      <c r="E231" s="2209"/>
      <c r="F231" s="2209"/>
      <c r="G231" s="2209"/>
      <c r="H231" s="2209"/>
      <c r="I231" s="2209"/>
      <c r="J231" s="2209"/>
      <c r="K231" s="2209"/>
      <c r="L231" s="2209"/>
      <c r="M231" s="2209"/>
      <c r="N231" s="2209"/>
      <c r="O231" s="2209"/>
    </row>
    <row r="232" spans="1:15" ht="15.75" customHeight="1">
      <c r="A232" s="2209"/>
      <c r="B232" s="2209"/>
      <c r="C232" s="2209"/>
      <c r="D232" s="2209"/>
      <c r="E232" s="2209"/>
      <c r="F232" s="2209"/>
      <c r="G232" s="2209"/>
      <c r="H232" s="2209"/>
      <c r="I232" s="2209"/>
      <c r="J232" s="2209"/>
      <c r="K232" s="2209"/>
      <c r="L232" s="2209"/>
      <c r="M232" s="2209"/>
      <c r="N232" s="2209"/>
      <c r="O232" s="2209"/>
    </row>
    <row r="233" spans="1:15" ht="15.75" customHeight="1">
      <c r="A233" s="2209"/>
      <c r="B233" s="2209"/>
      <c r="C233" s="2209"/>
      <c r="D233" s="2209"/>
      <c r="E233" s="2209"/>
      <c r="F233" s="2209"/>
      <c r="G233" s="2209"/>
      <c r="H233" s="2209"/>
      <c r="I233" s="2209"/>
      <c r="J233" s="2209"/>
      <c r="K233" s="2209"/>
      <c r="L233" s="2209"/>
      <c r="M233" s="2209"/>
      <c r="N233" s="2209"/>
      <c r="O233" s="2209"/>
    </row>
    <row r="234" spans="1:15" ht="15.75" customHeight="1">
      <c r="A234" s="2209"/>
      <c r="B234" s="2209"/>
      <c r="C234" s="2209"/>
      <c r="D234" s="2209"/>
      <c r="E234" s="2209"/>
      <c r="F234" s="2209"/>
      <c r="G234" s="2209"/>
      <c r="H234" s="2209"/>
      <c r="I234" s="2209"/>
      <c r="J234" s="2209"/>
      <c r="K234" s="2209"/>
      <c r="L234" s="2209"/>
      <c r="M234" s="2209"/>
      <c r="N234" s="2209"/>
      <c r="O234" s="2209"/>
    </row>
    <row r="235" spans="1:15" ht="15.75" customHeight="1">
      <c r="A235" s="2209"/>
      <c r="B235" s="2209"/>
      <c r="C235" s="2209"/>
      <c r="D235" s="2209"/>
      <c r="E235" s="2209"/>
      <c r="F235" s="2209"/>
      <c r="G235" s="2209"/>
      <c r="H235" s="2209"/>
      <c r="I235" s="2209"/>
      <c r="J235" s="2209"/>
      <c r="K235" s="2209"/>
      <c r="L235" s="2209"/>
      <c r="M235" s="2209"/>
      <c r="N235" s="2209"/>
      <c r="O235" s="2209"/>
    </row>
    <row r="236" spans="1:15" ht="15.75" customHeight="1">
      <c r="A236" s="2209"/>
      <c r="B236" s="2209"/>
      <c r="C236" s="2209"/>
      <c r="D236" s="2209"/>
      <c r="E236" s="2209"/>
      <c r="F236" s="2209"/>
      <c r="G236" s="2209"/>
      <c r="H236" s="2209"/>
      <c r="I236" s="2209"/>
      <c r="J236" s="2209"/>
      <c r="K236" s="2209"/>
      <c r="L236" s="2209"/>
      <c r="M236" s="2209"/>
      <c r="N236" s="2209"/>
      <c r="O236" s="2209"/>
    </row>
    <row r="237" spans="1:15" ht="15.75" customHeight="1">
      <c r="A237" s="2209"/>
      <c r="B237" s="2209"/>
      <c r="C237" s="2209"/>
      <c r="D237" s="2209"/>
      <c r="E237" s="2209"/>
      <c r="F237" s="2209"/>
      <c r="G237" s="2209"/>
      <c r="H237" s="2209"/>
      <c r="I237" s="2209"/>
      <c r="J237" s="2209"/>
      <c r="K237" s="2209"/>
      <c r="L237" s="2209"/>
      <c r="M237" s="2209"/>
      <c r="N237" s="2209"/>
      <c r="O237" s="2209"/>
    </row>
    <row r="238" spans="1:15" ht="15.75" customHeight="1">
      <c r="A238" s="2209"/>
      <c r="B238" s="2209"/>
      <c r="C238" s="2209"/>
      <c r="D238" s="2209"/>
      <c r="E238" s="2209"/>
      <c r="F238" s="2209"/>
      <c r="G238" s="2209"/>
      <c r="H238" s="2209"/>
      <c r="I238" s="2209"/>
      <c r="J238" s="2209"/>
      <c r="K238" s="2209"/>
      <c r="L238" s="2209"/>
      <c r="M238" s="2209"/>
      <c r="N238" s="2209"/>
      <c r="O238" s="2209"/>
    </row>
    <row r="239" spans="1:15" ht="15.75" customHeight="1">
      <c r="A239" s="2209"/>
      <c r="B239" s="2209"/>
      <c r="C239" s="2209"/>
      <c r="D239" s="2209"/>
      <c r="E239" s="2209"/>
      <c r="F239" s="2209"/>
      <c r="G239" s="2209"/>
      <c r="H239" s="2209"/>
      <c r="I239" s="2209"/>
      <c r="J239" s="2209"/>
      <c r="K239" s="2209"/>
      <c r="L239" s="2209"/>
      <c r="M239" s="2209"/>
      <c r="N239" s="2209"/>
      <c r="O239" s="2209"/>
    </row>
    <row r="240" spans="1:15" ht="15.75" customHeight="1">
      <c r="A240" s="2209"/>
      <c r="B240" s="2209"/>
      <c r="C240" s="2209"/>
      <c r="D240" s="2209"/>
      <c r="E240" s="2209"/>
      <c r="F240" s="2209"/>
      <c r="G240" s="2209"/>
      <c r="H240" s="2209"/>
      <c r="I240" s="2209"/>
      <c r="J240" s="2209"/>
      <c r="K240" s="2209"/>
      <c r="L240" s="2209"/>
      <c r="M240" s="2209"/>
      <c r="N240" s="2209"/>
      <c r="O240" s="2209"/>
    </row>
    <row r="241" spans="1:15" ht="15.75" customHeight="1">
      <c r="A241" s="2209"/>
      <c r="B241" s="2209"/>
      <c r="C241" s="2209"/>
      <c r="D241" s="2209"/>
      <c r="E241" s="2209"/>
      <c r="F241" s="2209"/>
      <c r="G241" s="2209"/>
      <c r="H241" s="2209"/>
      <c r="I241" s="2209"/>
      <c r="J241" s="2209"/>
      <c r="K241" s="2209"/>
      <c r="L241" s="2209"/>
      <c r="M241" s="2209"/>
      <c r="N241" s="2209"/>
      <c r="O241" s="2209"/>
    </row>
    <row r="242" spans="1:15" ht="15.75" customHeight="1">
      <c r="A242" s="2209"/>
      <c r="B242" s="2209"/>
      <c r="C242" s="2209"/>
      <c r="D242" s="2209"/>
      <c r="E242" s="2209"/>
      <c r="F242" s="2209"/>
      <c r="G242" s="2209"/>
      <c r="H242" s="2209"/>
      <c r="I242" s="2209"/>
      <c r="J242" s="2209"/>
      <c r="K242" s="2209"/>
      <c r="L242" s="2209"/>
      <c r="M242" s="2209"/>
      <c r="N242" s="2209"/>
      <c r="O242" s="2209"/>
    </row>
    <row r="243" spans="1:15" ht="15.75" customHeight="1">
      <c r="A243" s="2209"/>
      <c r="B243" s="2209"/>
      <c r="C243" s="2209"/>
      <c r="D243" s="2209"/>
      <c r="E243" s="2209"/>
      <c r="F243" s="2209"/>
      <c r="G243" s="2209"/>
      <c r="H243" s="2209"/>
      <c r="I243" s="2209"/>
      <c r="J243" s="2209"/>
      <c r="K243" s="2209"/>
      <c r="L243" s="2209"/>
      <c r="M243" s="2209"/>
      <c r="N243" s="2209"/>
      <c r="O243" s="2209"/>
    </row>
    <row r="244" spans="1:15" ht="15.75" customHeight="1">
      <c r="A244" s="2209"/>
      <c r="B244" s="2209"/>
      <c r="C244" s="2209"/>
      <c r="D244" s="2209"/>
      <c r="E244" s="2209"/>
      <c r="F244" s="2209"/>
      <c r="G244" s="2209"/>
      <c r="H244" s="2209"/>
      <c r="I244" s="2209"/>
      <c r="J244" s="2209"/>
      <c r="K244" s="2209"/>
      <c r="L244" s="2209"/>
      <c r="M244" s="2209"/>
      <c r="N244" s="2209"/>
      <c r="O244" s="2209"/>
    </row>
    <row r="245" spans="1:15" ht="15.75" customHeight="1">
      <c r="A245" s="2209"/>
      <c r="B245" s="2209"/>
      <c r="C245" s="2209"/>
      <c r="D245" s="2209"/>
      <c r="E245" s="2209"/>
      <c r="F245" s="2209"/>
      <c r="G245" s="2209"/>
      <c r="H245" s="2209"/>
      <c r="I245" s="2209"/>
      <c r="J245" s="2209"/>
      <c r="K245" s="2209"/>
      <c r="L245" s="2209"/>
      <c r="M245" s="2209"/>
      <c r="N245" s="2209"/>
      <c r="O245" s="2209"/>
    </row>
    <row r="246" spans="1:15" ht="15.75" customHeight="1">
      <c r="A246" s="2209"/>
      <c r="B246" s="2209"/>
      <c r="C246" s="2209"/>
      <c r="D246" s="2209"/>
      <c r="E246" s="2209"/>
      <c r="F246" s="2209"/>
      <c r="G246" s="2209"/>
      <c r="H246" s="2209"/>
      <c r="I246" s="2209"/>
      <c r="J246" s="2209"/>
      <c r="K246" s="2209"/>
      <c r="L246" s="2209"/>
      <c r="M246" s="2209"/>
      <c r="N246" s="2209"/>
      <c r="O246" s="2209"/>
    </row>
    <row r="247" spans="1:15" ht="15.75" customHeight="1">
      <c r="A247" s="2209"/>
      <c r="B247" s="2209"/>
      <c r="C247" s="2209"/>
      <c r="D247" s="2209"/>
      <c r="E247" s="2209"/>
      <c r="F247" s="2209"/>
      <c r="G247" s="2209"/>
      <c r="H247" s="2209"/>
      <c r="I247" s="2209"/>
      <c r="J247" s="2209"/>
      <c r="K247" s="2209"/>
      <c r="L247" s="2209"/>
      <c r="M247" s="2209"/>
      <c r="N247" s="2209"/>
      <c r="O247" s="2209"/>
    </row>
    <row r="248" spans="1:15" ht="15.75" customHeight="1">
      <c r="A248" s="2209"/>
      <c r="B248" s="2209"/>
      <c r="C248" s="2209"/>
      <c r="D248" s="2209"/>
      <c r="E248" s="2209"/>
      <c r="F248" s="2209"/>
      <c r="G248" s="2209"/>
      <c r="H248" s="2209"/>
      <c r="I248" s="2209"/>
      <c r="J248" s="2209"/>
      <c r="K248" s="2209"/>
      <c r="L248" s="2209"/>
      <c r="M248" s="2209"/>
      <c r="N248" s="2209"/>
      <c r="O248" s="2209"/>
    </row>
    <row r="249" spans="1:15" ht="15.75" customHeight="1">
      <c r="A249" s="2209"/>
      <c r="B249" s="2209"/>
      <c r="C249" s="2209"/>
      <c r="D249" s="2209"/>
      <c r="E249" s="2209"/>
      <c r="F249" s="2209"/>
      <c r="G249" s="2209"/>
      <c r="H249" s="2209"/>
      <c r="I249" s="2209"/>
      <c r="J249" s="2209"/>
      <c r="K249" s="2209"/>
      <c r="L249" s="2209"/>
      <c r="M249" s="2209"/>
      <c r="N249" s="2209"/>
      <c r="O249" s="2209"/>
    </row>
    <row r="250" spans="1:15" ht="15.75" customHeight="1">
      <c r="A250" s="2209"/>
      <c r="B250" s="2209"/>
      <c r="C250" s="2209"/>
      <c r="D250" s="2209"/>
      <c r="E250" s="2209"/>
      <c r="F250" s="2209"/>
      <c r="G250" s="2209"/>
      <c r="H250" s="2209"/>
      <c r="I250" s="2209"/>
      <c r="J250" s="2209"/>
      <c r="K250" s="2209"/>
      <c r="L250" s="2209"/>
      <c r="M250" s="2209"/>
      <c r="N250" s="2209"/>
      <c r="O250" s="2209"/>
    </row>
    <row r="251" spans="1:15" ht="15.75" customHeight="1">
      <c r="A251" s="2209"/>
      <c r="B251" s="2209"/>
      <c r="C251" s="2209"/>
      <c r="D251" s="2209"/>
      <c r="E251" s="2209"/>
      <c r="F251" s="2209"/>
      <c r="G251" s="2209"/>
      <c r="H251" s="2209"/>
      <c r="I251" s="2209"/>
      <c r="J251" s="2209"/>
      <c r="K251" s="2209"/>
      <c r="L251" s="2209"/>
      <c r="M251" s="2209"/>
      <c r="N251" s="2209"/>
      <c r="O251" s="2209"/>
    </row>
    <row r="252" spans="1:15" ht="15.75" customHeight="1">
      <c r="A252" s="2209"/>
      <c r="B252" s="2209"/>
      <c r="C252" s="2209"/>
      <c r="D252" s="2209"/>
      <c r="E252" s="2209"/>
      <c r="F252" s="2209"/>
      <c r="G252" s="2209"/>
      <c r="H252" s="2209"/>
      <c r="I252" s="2209"/>
      <c r="J252" s="2209"/>
      <c r="K252" s="2209"/>
      <c r="L252" s="2209"/>
      <c r="M252" s="2209"/>
      <c r="N252" s="2209"/>
      <c r="O252" s="2209"/>
    </row>
    <row r="253" spans="1:15" ht="15.75" customHeight="1">
      <c r="A253" s="2209"/>
      <c r="B253" s="2209"/>
      <c r="C253" s="2209"/>
      <c r="D253" s="2209"/>
      <c r="E253" s="2209"/>
      <c r="F253" s="2209"/>
      <c r="G253" s="2209"/>
      <c r="H253" s="2209"/>
      <c r="I253" s="2209"/>
      <c r="J253" s="2209"/>
      <c r="K253" s="2209"/>
      <c r="L253" s="2209"/>
      <c r="M253" s="2209"/>
      <c r="N253" s="2209"/>
      <c r="O253" s="2209"/>
    </row>
    <row r="254" spans="1:15" ht="15.75" customHeight="1">
      <c r="A254" s="2209"/>
      <c r="B254" s="2209"/>
      <c r="C254" s="2209"/>
      <c r="D254" s="2209"/>
      <c r="E254" s="2209"/>
      <c r="F254" s="2209"/>
      <c r="G254" s="2209"/>
      <c r="H254" s="2209"/>
      <c r="I254" s="2209"/>
      <c r="J254" s="2209"/>
      <c r="K254" s="2209"/>
      <c r="L254" s="2209"/>
      <c r="M254" s="2209"/>
      <c r="N254" s="2209"/>
      <c r="O254" s="2209"/>
    </row>
    <row r="255" spans="1:15" ht="15.75" customHeight="1">
      <c r="A255" s="2209"/>
      <c r="B255" s="2209"/>
      <c r="C255" s="2209"/>
      <c r="D255" s="2209"/>
      <c r="E255" s="2209"/>
      <c r="F255" s="2209"/>
      <c r="G255" s="2209"/>
      <c r="H255" s="2209"/>
      <c r="I255" s="2209"/>
      <c r="J255" s="2209"/>
      <c r="K255" s="2209"/>
      <c r="L255" s="2209"/>
      <c r="M255" s="2209"/>
      <c r="N255" s="2209"/>
      <c r="O255" s="2209"/>
    </row>
    <row r="256" spans="1:15" ht="15.75" customHeight="1">
      <c r="A256" s="2209"/>
      <c r="B256" s="2209"/>
      <c r="C256" s="2209"/>
      <c r="D256" s="2209"/>
      <c r="E256" s="2209"/>
      <c r="F256" s="2209"/>
      <c r="G256" s="2209"/>
      <c r="H256" s="2209"/>
      <c r="I256" s="2209"/>
      <c r="J256" s="2209"/>
      <c r="K256" s="2209"/>
      <c r="L256" s="2209"/>
      <c r="M256" s="2209"/>
      <c r="N256" s="2209"/>
      <c r="O256" s="2209"/>
    </row>
    <row r="257" spans="1:15" ht="15.75" customHeight="1">
      <c r="A257" s="2209"/>
      <c r="B257" s="2209"/>
      <c r="C257" s="2209"/>
      <c r="D257" s="2209"/>
      <c r="E257" s="2209"/>
      <c r="F257" s="2209"/>
      <c r="G257" s="2209"/>
      <c r="H257" s="2209"/>
      <c r="I257" s="2209"/>
      <c r="J257" s="2209"/>
      <c r="K257" s="2209"/>
      <c r="L257" s="2209"/>
      <c r="M257" s="2209"/>
      <c r="N257" s="2209"/>
      <c r="O257" s="2209"/>
    </row>
    <row r="258" spans="1:15" ht="15.75" customHeight="1">
      <c r="A258" s="2209"/>
      <c r="B258" s="2209"/>
      <c r="C258" s="2209"/>
      <c r="D258" s="2209"/>
      <c r="E258" s="2209"/>
      <c r="F258" s="2209"/>
      <c r="G258" s="2209"/>
      <c r="H258" s="2209"/>
      <c r="I258" s="2209"/>
      <c r="J258" s="2209"/>
      <c r="K258" s="2209"/>
      <c r="L258" s="2209"/>
      <c r="M258" s="2209"/>
      <c r="N258" s="2209"/>
      <c r="O258" s="2209"/>
    </row>
    <row r="259" spans="1:15" ht="15.75" customHeight="1">
      <c r="A259" s="2209"/>
      <c r="B259" s="2209"/>
      <c r="C259" s="2209"/>
      <c r="D259" s="2209"/>
      <c r="E259" s="2209"/>
      <c r="F259" s="2209"/>
      <c r="G259" s="2209"/>
      <c r="H259" s="2209"/>
      <c r="I259" s="2209"/>
      <c r="J259" s="2209"/>
      <c r="K259" s="2209"/>
      <c r="L259" s="2209"/>
      <c r="M259" s="2209"/>
      <c r="N259" s="2209"/>
      <c r="O259" s="2209"/>
    </row>
    <row r="260" spans="1:15" ht="15.75" customHeight="1">
      <c r="A260" s="2209"/>
      <c r="B260" s="2209"/>
      <c r="C260" s="2209"/>
      <c r="D260" s="2209"/>
      <c r="E260" s="2209"/>
      <c r="F260" s="2209"/>
      <c r="G260" s="2209"/>
      <c r="H260" s="2209"/>
      <c r="I260" s="2209"/>
      <c r="J260" s="2209"/>
      <c r="K260" s="2209"/>
      <c r="L260" s="2209"/>
      <c r="M260" s="2209"/>
      <c r="N260" s="2209"/>
      <c r="O260" s="2209"/>
    </row>
    <row r="261" spans="1:15" ht="15.75" customHeight="1">
      <c r="A261" s="2209"/>
      <c r="B261" s="2209"/>
      <c r="C261" s="2209"/>
      <c r="D261" s="2209"/>
      <c r="E261" s="2209"/>
      <c r="F261" s="2209"/>
      <c r="G261" s="2209"/>
      <c r="H261" s="2209"/>
      <c r="I261" s="2209"/>
      <c r="J261" s="2209"/>
      <c r="K261" s="2209"/>
      <c r="L261" s="2209"/>
      <c r="M261" s="2209"/>
      <c r="N261" s="2209"/>
      <c r="O261" s="2209"/>
    </row>
    <row r="262" spans="1:15" ht="15.75" customHeight="1">
      <c r="A262" s="2209"/>
      <c r="B262" s="2209"/>
      <c r="C262" s="2209"/>
      <c r="D262" s="2209"/>
      <c r="E262" s="2209"/>
      <c r="F262" s="2209"/>
      <c r="G262" s="2209"/>
      <c r="H262" s="2209"/>
      <c r="I262" s="2209"/>
      <c r="J262" s="2209"/>
      <c r="K262" s="2209"/>
      <c r="L262" s="2209"/>
      <c r="M262" s="2209"/>
      <c r="N262" s="2209"/>
      <c r="O262" s="2209"/>
    </row>
    <row r="263" spans="1:15" ht="15.75" customHeight="1">
      <c r="A263" s="2209"/>
      <c r="B263" s="2209"/>
      <c r="C263" s="2209"/>
      <c r="D263" s="2209"/>
      <c r="E263" s="2209"/>
      <c r="F263" s="2209"/>
      <c r="G263" s="2209"/>
      <c r="H263" s="2209"/>
      <c r="I263" s="2209"/>
      <c r="J263" s="2209"/>
      <c r="K263" s="2209"/>
      <c r="L263" s="2209"/>
      <c r="M263" s="2209"/>
      <c r="N263" s="2209"/>
      <c r="O263" s="2209"/>
    </row>
    <row r="264" spans="1:15" ht="15.75" customHeight="1">
      <c r="A264" s="2209"/>
      <c r="B264" s="2209"/>
      <c r="C264" s="2209"/>
      <c r="D264" s="2209"/>
      <c r="E264" s="2209"/>
      <c r="F264" s="2209"/>
      <c r="G264" s="2209"/>
      <c r="H264" s="2209"/>
      <c r="I264" s="2209"/>
      <c r="J264" s="2209"/>
      <c r="K264" s="2209"/>
      <c r="L264" s="2209"/>
      <c r="M264" s="2209"/>
      <c r="N264" s="2209"/>
      <c r="O264" s="2209"/>
    </row>
    <row r="265" spans="1:15" ht="15.75" customHeight="1">
      <c r="A265" s="2209"/>
      <c r="B265" s="2209"/>
      <c r="C265" s="2209"/>
      <c r="D265" s="2209"/>
      <c r="E265" s="2209"/>
      <c r="F265" s="2209"/>
      <c r="G265" s="2209"/>
      <c r="H265" s="2209"/>
      <c r="I265" s="2209"/>
      <c r="J265" s="2209"/>
      <c r="K265" s="2209"/>
      <c r="L265" s="2209"/>
      <c r="M265" s="2209"/>
      <c r="N265" s="2209"/>
      <c r="O265" s="2209"/>
    </row>
    <row r="266" spans="1:15" ht="15.75" customHeight="1">
      <c r="A266" s="2209"/>
      <c r="B266" s="2209"/>
      <c r="C266" s="2209"/>
      <c r="D266" s="2209"/>
      <c r="E266" s="2209"/>
      <c r="F266" s="2209"/>
      <c r="G266" s="2209"/>
      <c r="H266" s="2209"/>
      <c r="I266" s="2209"/>
      <c r="J266" s="2209"/>
      <c r="K266" s="2209"/>
      <c r="L266" s="2209"/>
      <c r="M266" s="2209"/>
      <c r="N266" s="2209"/>
      <c r="O266" s="2209"/>
    </row>
    <row r="267" spans="1:15" ht="15.75" customHeight="1">
      <c r="A267" s="2209"/>
      <c r="B267" s="2209"/>
      <c r="C267" s="2209"/>
      <c r="D267" s="2209"/>
      <c r="E267" s="2209"/>
      <c r="F267" s="2209"/>
      <c r="G267" s="2209"/>
      <c r="H267" s="2209"/>
      <c r="I267" s="2209"/>
      <c r="J267" s="2209"/>
      <c r="K267" s="2209"/>
      <c r="L267" s="2209"/>
      <c r="M267" s="2209"/>
      <c r="N267" s="2209"/>
      <c r="O267" s="2209"/>
    </row>
    <row r="268" spans="1:15" ht="15.75" customHeight="1">
      <c r="A268" s="2209"/>
      <c r="B268" s="2209"/>
      <c r="C268" s="2209"/>
      <c r="D268" s="2209"/>
      <c r="E268" s="2209"/>
      <c r="F268" s="2209"/>
      <c r="G268" s="2209"/>
      <c r="H268" s="2209"/>
      <c r="I268" s="2209"/>
      <c r="J268" s="2209"/>
      <c r="K268" s="2209"/>
      <c r="L268" s="2209"/>
      <c r="M268" s="2209"/>
      <c r="N268" s="2209"/>
      <c r="O268" s="2209"/>
    </row>
    <row r="269" spans="1:15" ht="15.75" customHeight="1">
      <c r="A269" s="2209"/>
      <c r="B269" s="2209"/>
      <c r="C269" s="2209"/>
      <c r="D269" s="2209"/>
      <c r="E269" s="2209"/>
      <c r="F269" s="2209"/>
      <c r="G269" s="2209"/>
      <c r="H269" s="2209"/>
      <c r="I269" s="2209"/>
      <c r="J269" s="2209"/>
      <c r="K269" s="2209"/>
      <c r="L269" s="2209"/>
      <c r="M269" s="2209"/>
      <c r="N269" s="2209"/>
      <c r="O269" s="2209"/>
    </row>
    <row r="270" spans="1:15" ht="15.75" customHeight="1">
      <c r="A270" s="2209"/>
      <c r="B270" s="2209"/>
      <c r="C270" s="2209"/>
      <c r="D270" s="2209"/>
      <c r="E270" s="2209"/>
      <c r="F270" s="2209"/>
      <c r="G270" s="2209"/>
      <c r="H270" s="2209"/>
      <c r="I270" s="2209"/>
      <c r="J270" s="2209"/>
      <c r="K270" s="2209"/>
      <c r="L270" s="2209"/>
      <c r="M270" s="2209"/>
      <c r="N270" s="2209"/>
      <c r="O270" s="2209"/>
    </row>
    <row r="271" spans="1:15" ht="15.75" customHeight="1">
      <c r="A271" s="2209"/>
      <c r="B271" s="2209"/>
      <c r="C271" s="2209"/>
      <c r="D271" s="2209"/>
      <c r="E271" s="2209"/>
      <c r="F271" s="2209"/>
      <c r="G271" s="2209"/>
      <c r="H271" s="2209"/>
      <c r="I271" s="2209"/>
      <c r="J271" s="2209"/>
      <c r="K271" s="2209"/>
      <c r="L271" s="2209"/>
      <c r="M271" s="2209"/>
      <c r="N271" s="2209"/>
      <c r="O271" s="2209"/>
    </row>
    <row r="272" spans="1:15" ht="15.75" customHeight="1">
      <c r="A272" s="2209"/>
      <c r="B272" s="2209"/>
      <c r="C272" s="2209"/>
      <c r="D272" s="2209"/>
      <c r="E272" s="2209"/>
      <c r="F272" s="2209"/>
      <c r="G272" s="2209"/>
      <c r="H272" s="2209"/>
      <c r="I272" s="2209"/>
      <c r="J272" s="2209"/>
      <c r="K272" s="2209"/>
      <c r="L272" s="2209"/>
      <c r="M272" s="2209"/>
      <c r="N272" s="2209"/>
      <c r="O272" s="2209"/>
    </row>
    <row r="273" spans="1:15" ht="15.75" customHeight="1">
      <c r="A273" s="2209"/>
      <c r="B273" s="2209"/>
      <c r="C273" s="2209"/>
      <c r="D273" s="2209"/>
      <c r="E273" s="2209"/>
      <c r="F273" s="2209"/>
      <c r="G273" s="2209"/>
      <c r="H273" s="2209"/>
      <c r="I273" s="2209"/>
      <c r="J273" s="2209"/>
      <c r="K273" s="2209"/>
      <c r="L273" s="2209"/>
      <c r="M273" s="2209"/>
      <c r="N273" s="2209"/>
      <c r="O273" s="2209"/>
    </row>
    <row r="274" spans="1:15" ht="15.75" customHeight="1">
      <c r="A274" s="2209"/>
      <c r="B274" s="2209"/>
      <c r="C274" s="2209"/>
      <c r="D274" s="2209"/>
      <c r="E274" s="2209"/>
      <c r="F274" s="2209"/>
      <c r="G274" s="2209"/>
      <c r="H274" s="2209"/>
      <c r="I274" s="2209"/>
      <c r="J274" s="2209"/>
      <c r="K274" s="2209"/>
      <c r="L274" s="2209"/>
      <c r="M274" s="2209"/>
      <c r="N274" s="2209"/>
      <c r="O274" s="2209"/>
    </row>
    <row r="275" spans="1:15" ht="15.75" customHeight="1">
      <c r="A275" s="2209"/>
      <c r="B275" s="2209"/>
      <c r="C275" s="2209"/>
      <c r="D275" s="2209"/>
      <c r="E275" s="2209"/>
      <c r="F275" s="2209"/>
      <c r="G275" s="2209"/>
      <c r="H275" s="2209"/>
      <c r="I275" s="2209"/>
      <c r="J275" s="2209"/>
      <c r="K275" s="2209"/>
      <c r="L275" s="2209"/>
      <c r="M275" s="2209"/>
      <c r="N275" s="2209"/>
      <c r="O275" s="2209"/>
    </row>
    <row r="276" spans="1:15" ht="15.75" customHeight="1">
      <c r="A276" s="2209"/>
      <c r="B276" s="2209"/>
      <c r="C276" s="2209"/>
      <c r="D276" s="2209"/>
      <c r="E276" s="2209"/>
      <c r="F276" s="2209"/>
      <c r="G276" s="2209"/>
      <c r="H276" s="2209"/>
      <c r="I276" s="2209"/>
      <c r="J276" s="2209"/>
      <c r="K276" s="2209"/>
      <c r="L276" s="2209"/>
      <c r="M276" s="2209"/>
      <c r="N276" s="2209"/>
      <c r="O276" s="2209"/>
    </row>
    <row r="277" spans="1:15" ht="15.75" customHeight="1">
      <c r="A277" s="2209"/>
      <c r="B277" s="2209"/>
      <c r="C277" s="2209"/>
      <c r="D277" s="2209"/>
      <c r="E277" s="2209"/>
      <c r="F277" s="2209"/>
      <c r="G277" s="2209"/>
      <c r="H277" s="2209"/>
      <c r="I277" s="2209"/>
      <c r="J277" s="2209"/>
      <c r="K277" s="2209"/>
      <c r="L277" s="2209"/>
      <c r="M277" s="2209"/>
      <c r="N277" s="2209"/>
      <c r="O277" s="2209"/>
    </row>
    <row r="278" spans="1:15" ht="15.75" customHeight="1">
      <c r="A278" s="2209"/>
      <c r="B278" s="2209"/>
      <c r="C278" s="2209"/>
      <c r="D278" s="2209"/>
      <c r="E278" s="2209"/>
      <c r="F278" s="2209"/>
      <c r="G278" s="2209"/>
      <c r="H278" s="2209"/>
      <c r="I278" s="2209"/>
      <c r="J278" s="2209"/>
      <c r="K278" s="2209"/>
      <c r="L278" s="2209"/>
      <c r="M278" s="2209"/>
      <c r="N278" s="2209"/>
      <c r="O278" s="2209"/>
    </row>
    <row r="279" spans="1:15" ht="15.75" customHeight="1">
      <c r="A279" s="2209"/>
      <c r="B279" s="2209"/>
      <c r="C279" s="2209"/>
      <c r="D279" s="2209"/>
      <c r="E279" s="2209"/>
      <c r="F279" s="2209"/>
      <c r="G279" s="2209"/>
      <c r="H279" s="2209"/>
      <c r="I279" s="2209"/>
      <c r="J279" s="2209"/>
      <c r="K279" s="2209"/>
      <c r="L279" s="2209"/>
      <c r="M279" s="2209"/>
      <c r="N279" s="2209"/>
      <c r="O279" s="2209"/>
    </row>
    <row r="280" spans="1:15" ht="15.75" customHeight="1">
      <c r="A280" s="2209"/>
      <c r="B280" s="2209"/>
      <c r="C280" s="2209"/>
      <c r="D280" s="2209"/>
      <c r="E280" s="2209"/>
      <c r="F280" s="2209"/>
      <c r="G280" s="2209"/>
      <c r="H280" s="2209"/>
      <c r="I280" s="2209"/>
      <c r="J280" s="2209"/>
      <c r="K280" s="2209"/>
      <c r="L280" s="2209"/>
      <c r="M280" s="2209"/>
      <c r="N280" s="2209"/>
      <c r="O280" s="2209"/>
    </row>
    <row r="281" spans="1:15" ht="15.75" customHeight="1">
      <c r="A281" s="2209"/>
      <c r="B281" s="2209"/>
      <c r="C281" s="2209"/>
      <c r="D281" s="2209"/>
      <c r="E281" s="2209"/>
      <c r="F281" s="2209"/>
      <c r="G281" s="2209"/>
      <c r="H281" s="2209"/>
      <c r="I281" s="2209"/>
      <c r="J281" s="2209"/>
      <c r="K281" s="2209"/>
      <c r="L281" s="2209"/>
      <c r="M281" s="2209"/>
      <c r="N281" s="2209"/>
      <c r="O281" s="2209"/>
    </row>
    <row r="282" spans="1:15" ht="15.75" customHeight="1">
      <c r="A282" s="2209"/>
      <c r="B282" s="2209"/>
      <c r="C282" s="2209"/>
      <c r="D282" s="2209"/>
      <c r="E282" s="2209"/>
      <c r="F282" s="2209"/>
      <c r="G282" s="2209"/>
      <c r="H282" s="2209"/>
      <c r="I282" s="2209"/>
      <c r="J282" s="2209"/>
      <c r="K282" s="2209"/>
      <c r="L282" s="2209"/>
      <c r="M282" s="2209"/>
      <c r="N282" s="2209"/>
      <c r="O282" s="2209"/>
    </row>
    <row r="283" spans="1:15" ht="15.75" customHeight="1">
      <c r="A283" s="2209"/>
      <c r="B283" s="2209"/>
      <c r="C283" s="2209"/>
      <c r="D283" s="2209"/>
      <c r="E283" s="2209"/>
      <c r="F283" s="2209"/>
      <c r="G283" s="2209"/>
      <c r="H283" s="2209"/>
      <c r="I283" s="2209"/>
      <c r="J283" s="2209"/>
      <c r="K283" s="2209"/>
      <c r="L283" s="2209"/>
      <c r="M283" s="2209"/>
      <c r="N283" s="2209"/>
      <c r="O283" s="2209"/>
    </row>
    <row r="284" spans="1:15" ht="15.75" customHeight="1">
      <c r="A284" s="2209"/>
      <c r="B284" s="2209"/>
      <c r="C284" s="2209"/>
      <c r="D284" s="2209"/>
      <c r="E284" s="2209"/>
      <c r="F284" s="2209"/>
      <c r="G284" s="2209"/>
      <c r="H284" s="2209"/>
      <c r="I284" s="2209"/>
      <c r="J284" s="2209"/>
      <c r="K284" s="2209"/>
      <c r="L284" s="2209"/>
      <c r="M284" s="2209"/>
      <c r="N284" s="2209"/>
      <c r="O284" s="2209"/>
    </row>
    <row r="285" spans="1:15" ht="15.75" customHeight="1">
      <c r="A285" s="2209"/>
      <c r="B285" s="2209"/>
      <c r="C285" s="2209"/>
      <c r="D285" s="2209"/>
      <c r="E285" s="2209"/>
      <c r="F285" s="2209"/>
      <c r="G285" s="2209"/>
      <c r="H285" s="2209"/>
      <c r="I285" s="2209"/>
      <c r="J285" s="2209"/>
      <c r="K285" s="2209"/>
      <c r="L285" s="2209"/>
      <c r="M285" s="2209"/>
      <c r="N285" s="2209"/>
      <c r="O285" s="2209"/>
    </row>
    <row r="286" spans="1:15" ht="15.75" customHeight="1">
      <c r="A286" s="2209"/>
      <c r="B286" s="2209"/>
      <c r="C286" s="2209"/>
      <c r="D286" s="2209"/>
      <c r="E286" s="2209"/>
      <c r="F286" s="2209"/>
      <c r="G286" s="2209"/>
      <c r="H286" s="2209"/>
      <c r="I286" s="2209"/>
      <c r="J286" s="2209"/>
      <c r="K286" s="2209"/>
      <c r="L286" s="2209"/>
      <c r="M286" s="2209"/>
      <c r="N286" s="2209"/>
      <c r="O286" s="2209"/>
    </row>
    <row r="287" spans="1:15" ht="15.75" customHeight="1">
      <c r="A287" s="2209"/>
      <c r="B287" s="2209"/>
      <c r="C287" s="2209"/>
      <c r="D287" s="2209"/>
      <c r="E287" s="2209"/>
      <c r="F287" s="2209"/>
      <c r="G287" s="2209"/>
      <c r="H287" s="2209"/>
      <c r="I287" s="2209"/>
      <c r="J287" s="2209"/>
      <c r="K287" s="2209"/>
      <c r="L287" s="2209"/>
      <c r="M287" s="2209"/>
      <c r="N287" s="2209"/>
      <c r="O287" s="2209"/>
    </row>
    <row r="288" spans="1:15" ht="15.75" customHeight="1">
      <c r="A288" s="2209"/>
      <c r="B288" s="2209"/>
      <c r="C288" s="2209"/>
      <c r="D288" s="2209"/>
      <c r="E288" s="2209"/>
      <c r="F288" s="2209"/>
      <c r="G288" s="2209"/>
      <c r="H288" s="2209"/>
      <c r="I288" s="2209"/>
      <c r="J288" s="2209"/>
      <c r="K288" s="2209"/>
      <c r="L288" s="2209"/>
      <c r="M288" s="2209"/>
      <c r="N288" s="2209"/>
      <c r="O288" s="2209"/>
    </row>
    <row r="289" spans="1:15" ht="15.75" customHeight="1">
      <c r="A289" s="2209"/>
      <c r="B289" s="2209"/>
      <c r="C289" s="2209"/>
      <c r="D289" s="2209"/>
      <c r="E289" s="2209"/>
      <c r="F289" s="2209"/>
      <c r="G289" s="2209"/>
      <c r="H289" s="2209"/>
      <c r="I289" s="2209"/>
      <c r="J289" s="2209"/>
      <c r="K289" s="2209"/>
      <c r="L289" s="2209"/>
      <c r="M289" s="2209"/>
      <c r="N289" s="2209"/>
      <c r="O289" s="2209"/>
    </row>
    <row r="290" spans="1:15" ht="15.75" customHeight="1">
      <c r="A290" s="2209"/>
      <c r="B290" s="2209"/>
      <c r="C290" s="2209"/>
      <c r="D290" s="2209"/>
      <c r="E290" s="2209"/>
      <c r="F290" s="2209"/>
      <c r="G290" s="2209"/>
      <c r="H290" s="2209"/>
      <c r="I290" s="2209"/>
      <c r="J290" s="2209"/>
      <c r="K290" s="2209"/>
      <c r="L290" s="2209"/>
      <c r="M290" s="2209"/>
      <c r="N290" s="2209"/>
      <c r="O290" s="2209"/>
    </row>
    <row r="291" spans="1:15" ht="15.75" customHeight="1">
      <c r="A291" s="2209"/>
      <c r="B291" s="2209"/>
      <c r="C291" s="2209"/>
      <c r="D291" s="2209"/>
      <c r="E291" s="2209"/>
      <c r="F291" s="2209"/>
      <c r="G291" s="2209"/>
      <c r="H291" s="2209"/>
      <c r="I291" s="2209"/>
      <c r="J291" s="2209"/>
      <c r="K291" s="2209"/>
      <c r="L291" s="2209"/>
      <c r="M291" s="2209"/>
      <c r="N291" s="2209"/>
      <c r="O291" s="2209"/>
    </row>
    <row r="292" spans="1:15" ht="15.75" customHeight="1">
      <c r="A292" s="2209"/>
      <c r="B292" s="2209"/>
      <c r="C292" s="2209"/>
      <c r="D292" s="2209"/>
      <c r="E292" s="2209"/>
      <c r="F292" s="2209"/>
      <c r="G292" s="2209"/>
      <c r="H292" s="2209"/>
      <c r="I292" s="2209"/>
      <c r="J292" s="2209"/>
      <c r="K292" s="2209"/>
      <c r="L292" s="2209"/>
      <c r="M292" s="2209"/>
      <c r="N292" s="2209"/>
      <c r="O292" s="2209"/>
    </row>
    <row r="293" spans="1:15" ht="15.75" customHeight="1">
      <c r="A293" s="2209"/>
      <c r="B293" s="2209"/>
      <c r="C293" s="2209"/>
      <c r="D293" s="2209"/>
      <c r="E293" s="2209"/>
      <c r="F293" s="2209"/>
      <c r="G293" s="2209"/>
      <c r="H293" s="2209"/>
      <c r="I293" s="2209"/>
      <c r="J293" s="2209"/>
      <c r="K293" s="2209"/>
      <c r="L293" s="2209"/>
      <c r="M293" s="2209"/>
      <c r="N293" s="2209"/>
      <c r="O293" s="2209"/>
    </row>
    <row r="294" spans="1:15" ht="15.75" customHeight="1">
      <c r="A294" s="2209"/>
      <c r="B294" s="2209"/>
      <c r="C294" s="2209"/>
      <c r="D294" s="2209"/>
      <c r="E294" s="2209"/>
      <c r="F294" s="2209"/>
      <c r="G294" s="2209"/>
      <c r="H294" s="2209"/>
      <c r="I294" s="2209"/>
      <c r="J294" s="2209"/>
      <c r="K294" s="2209"/>
      <c r="L294" s="2209"/>
      <c r="M294" s="2209"/>
      <c r="N294" s="2209"/>
      <c r="O294" s="2209"/>
    </row>
    <row r="295" spans="1:15" ht="15.75" customHeight="1">
      <c r="A295" s="2209"/>
      <c r="B295" s="2209"/>
      <c r="C295" s="2209"/>
      <c r="D295" s="2209"/>
      <c r="E295" s="2209"/>
      <c r="F295" s="2209"/>
      <c r="G295" s="2209"/>
      <c r="H295" s="2209"/>
      <c r="I295" s="2209"/>
      <c r="J295" s="2209"/>
      <c r="K295" s="2209"/>
      <c r="L295" s="2209"/>
      <c r="M295" s="2209"/>
      <c r="N295" s="2209"/>
      <c r="O295" s="2209"/>
    </row>
    <row r="296" spans="1:15" ht="15.75" customHeight="1">
      <c r="A296" s="2209"/>
      <c r="B296" s="2209"/>
      <c r="C296" s="2209"/>
      <c r="D296" s="2209"/>
      <c r="E296" s="2209"/>
      <c r="F296" s="2209"/>
      <c r="G296" s="2209"/>
      <c r="H296" s="2209"/>
      <c r="I296" s="2209"/>
      <c r="J296" s="2209"/>
      <c r="K296" s="2209"/>
      <c r="L296" s="2209"/>
      <c r="M296" s="2209"/>
      <c r="N296" s="2209"/>
      <c r="O296" s="2209"/>
    </row>
    <row r="297" spans="1:15" ht="15.75" customHeight="1">
      <c r="A297" s="2209"/>
      <c r="B297" s="2209"/>
      <c r="C297" s="2209"/>
      <c r="D297" s="2209"/>
      <c r="E297" s="2209"/>
      <c r="F297" s="2209"/>
      <c r="G297" s="2209"/>
      <c r="H297" s="2209"/>
      <c r="I297" s="2209"/>
      <c r="J297" s="2209"/>
      <c r="K297" s="2209"/>
      <c r="L297" s="2209"/>
      <c r="M297" s="2209"/>
      <c r="N297" s="2209"/>
      <c r="O297" s="2209"/>
    </row>
    <row r="298" spans="1:15" ht="15.75" customHeight="1">
      <c r="A298" s="2209"/>
      <c r="B298" s="2209"/>
      <c r="C298" s="2209"/>
      <c r="D298" s="2209"/>
      <c r="E298" s="2209"/>
      <c r="F298" s="2209"/>
      <c r="G298" s="2209"/>
      <c r="H298" s="2209"/>
      <c r="I298" s="2209"/>
      <c r="J298" s="2209"/>
      <c r="K298" s="2209"/>
      <c r="L298" s="2209"/>
      <c r="M298" s="2209"/>
      <c r="N298" s="2209"/>
      <c r="O298" s="2209"/>
    </row>
    <row r="299" spans="1:15" ht="15.75" customHeight="1">
      <c r="A299" s="2209"/>
      <c r="B299" s="2209"/>
      <c r="C299" s="2209"/>
      <c r="D299" s="2209"/>
      <c r="E299" s="2209"/>
      <c r="F299" s="2209"/>
      <c r="G299" s="2209"/>
      <c r="H299" s="2209"/>
      <c r="I299" s="2209"/>
      <c r="J299" s="2209"/>
      <c r="K299" s="2209"/>
      <c r="L299" s="2209"/>
      <c r="M299" s="2209"/>
      <c r="N299" s="2209"/>
      <c r="O299" s="2209"/>
    </row>
    <row r="300" spans="1:15" ht="15.75" customHeight="1">
      <c r="A300" s="2209"/>
      <c r="B300" s="2209"/>
      <c r="C300" s="2209"/>
      <c r="D300" s="2209"/>
      <c r="E300" s="2209"/>
      <c r="F300" s="2209"/>
      <c r="G300" s="2209"/>
      <c r="H300" s="2209"/>
      <c r="I300" s="2209"/>
      <c r="J300" s="2209"/>
      <c r="K300" s="2209"/>
      <c r="L300" s="2209"/>
      <c r="M300" s="2209"/>
      <c r="N300" s="2209"/>
      <c r="O300" s="2209"/>
    </row>
    <row r="301" spans="1:15" ht="15.75" customHeight="1">
      <c r="A301" s="2209"/>
      <c r="B301" s="2209"/>
      <c r="C301" s="2209"/>
      <c r="D301" s="2209"/>
      <c r="E301" s="2209"/>
      <c r="F301" s="2209"/>
      <c r="G301" s="2209"/>
      <c r="H301" s="2209"/>
      <c r="I301" s="2209"/>
      <c r="J301" s="2209"/>
      <c r="K301" s="2209"/>
      <c r="L301" s="2209"/>
      <c r="M301" s="2209"/>
      <c r="N301" s="2209"/>
      <c r="O301" s="2209"/>
    </row>
    <row r="302" spans="1:15" ht="15.75" customHeight="1">
      <c r="A302" s="2209"/>
      <c r="B302" s="2209"/>
      <c r="C302" s="2209"/>
      <c r="D302" s="2209"/>
      <c r="E302" s="2209"/>
      <c r="F302" s="2209"/>
      <c r="G302" s="2209"/>
      <c r="H302" s="2209"/>
      <c r="I302" s="2209"/>
      <c r="J302" s="2209"/>
      <c r="K302" s="2209"/>
      <c r="L302" s="2209"/>
      <c r="M302" s="2209"/>
      <c r="N302" s="2209"/>
      <c r="O302" s="2209"/>
    </row>
    <row r="303" spans="1:15" ht="15.75" customHeight="1">
      <c r="A303" s="2209"/>
      <c r="B303" s="2209"/>
      <c r="C303" s="2209"/>
      <c r="D303" s="2209"/>
      <c r="E303" s="2209"/>
      <c r="F303" s="2209"/>
      <c r="G303" s="2209"/>
      <c r="H303" s="2209"/>
      <c r="I303" s="2209"/>
      <c r="J303" s="2209"/>
      <c r="K303" s="2209"/>
      <c r="L303" s="2209"/>
      <c r="M303" s="2209"/>
      <c r="N303" s="2209"/>
      <c r="O303" s="2209"/>
    </row>
    <row r="304" spans="1:15" ht="15.75" customHeight="1">
      <c r="A304" s="2209"/>
      <c r="B304" s="2209"/>
      <c r="C304" s="2209"/>
      <c r="D304" s="2209"/>
      <c r="E304" s="2209"/>
      <c r="F304" s="2209"/>
      <c r="G304" s="2209"/>
      <c r="H304" s="2209"/>
      <c r="I304" s="2209"/>
      <c r="J304" s="2209"/>
      <c r="K304" s="2209"/>
      <c r="L304" s="2209"/>
      <c r="M304" s="2209"/>
      <c r="N304" s="2209"/>
      <c r="O304" s="2209"/>
    </row>
    <row r="305" spans="1:15" ht="15.75" customHeight="1">
      <c r="A305" s="2209"/>
      <c r="B305" s="2209"/>
      <c r="C305" s="2209"/>
      <c r="D305" s="2209"/>
      <c r="E305" s="2209"/>
      <c r="F305" s="2209"/>
      <c r="G305" s="2209"/>
      <c r="H305" s="2209"/>
      <c r="I305" s="2209"/>
      <c r="J305" s="2209"/>
      <c r="K305" s="2209"/>
      <c r="L305" s="2209"/>
      <c r="M305" s="2209"/>
      <c r="N305" s="2209"/>
      <c r="O305" s="2209"/>
    </row>
    <row r="306" spans="1:15" ht="15.75" customHeight="1">
      <c r="A306" s="2209"/>
      <c r="B306" s="2209"/>
      <c r="C306" s="2209"/>
      <c r="D306" s="2209"/>
      <c r="E306" s="2209"/>
      <c r="F306" s="2209"/>
      <c r="G306" s="2209"/>
      <c r="H306" s="2209"/>
      <c r="I306" s="2209"/>
      <c r="J306" s="2209"/>
      <c r="K306" s="2209"/>
      <c r="L306" s="2209"/>
      <c r="M306" s="2209"/>
      <c r="N306" s="2209"/>
      <c r="O306" s="2209"/>
    </row>
    <row r="307" spans="1:15" ht="15.75" customHeight="1">
      <c r="A307" s="2209"/>
      <c r="B307" s="2209"/>
      <c r="C307" s="2209"/>
      <c r="D307" s="2209"/>
      <c r="E307" s="2209"/>
      <c r="F307" s="2209"/>
      <c r="G307" s="2209"/>
      <c r="H307" s="2209"/>
      <c r="I307" s="2209"/>
      <c r="J307" s="2209"/>
      <c r="K307" s="2209"/>
      <c r="L307" s="2209"/>
      <c r="M307" s="2209"/>
      <c r="N307" s="2209"/>
      <c r="O307" s="2209"/>
    </row>
    <row r="308" spans="1:15" ht="15.75" customHeight="1">
      <c r="A308" s="2209"/>
      <c r="B308" s="2209"/>
      <c r="C308" s="2209"/>
      <c r="D308" s="2209"/>
      <c r="E308" s="2209"/>
      <c r="F308" s="2209"/>
      <c r="G308" s="2209"/>
      <c r="H308" s="2209"/>
      <c r="I308" s="2209"/>
      <c r="J308" s="2209"/>
      <c r="K308" s="2209"/>
      <c r="L308" s="2209"/>
      <c r="M308" s="2209"/>
      <c r="N308" s="2209"/>
      <c r="O308" s="2209"/>
    </row>
    <row r="309" spans="1:15" ht="15.75" customHeight="1">
      <c r="A309" s="2209"/>
      <c r="B309" s="2209"/>
      <c r="C309" s="2209"/>
      <c r="D309" s="2209"/>
      <c r="E309" s="2209"/>
      <c r="F309" s="2209"/>
      <c r="G309" s="2209"/>
      <c r="H309" s="2209"/>
      <c r="I309" s="2209"/>
      <c r="J309" s="2209"/>
      <c r="K309" s="2209"/>
      <c r="L309" s="2209"/>
      <c r="M309" s="2209"/>
      <c r="N309" s="2209"/>
      <c r="O309" s="2209"/>
    </row>
    <row r="310" spans="1:15" ht="15.75" customHeight="1">
      <c r="A310" s="2209"/>
      <c r="B310" s="2209"/>
      <c r="C310" s="2209"/>
      <c r="D310" s="2209"/>
      <c r="E310" s="2209"/>
      <c r="F310" s="2209"/>
      <c r="G310" s="2209"/>
      <c r="H310" s="2209"/>
      <c r="I310" s="2209"/>
      <c r="J310" s="2209"/>
      <c r="K310" s="2209"/>
      <c r="L310" s="2209"/>
      <c r="M310" s="2209"/>
      <c r="N310" s="2209"/>
      <c r="O310" s="2209"/>
    </row>
    <row r="311" spans="1:15" ht="15.75" customHeight="1">
      <c r="A311" s="2209"/>
      <c r="B311" s="2209"/>
      <c r="C311" s="2209"/>
      <c r="D311" s="2209"/>
      <c r="E311" s="2209"/>
      <c r="F311" s="2209"/>
      <c r="G311" s="2209"/>
      <c r="H311" s="2209"/>
      <c r="I311" s="2209"/>
      <c r="J311" s="2209"/>
      <c r="K311" s="2209"/>
      <c r="L311" s="2209"/>
      <c r="M311" s="2209"/>
      <c r="N311" s="2209"/>
      <c r="O311" s="2209"/>
    </row>
    <row r="312" spans="1:15" ht="15.75" customHeight="1">
      <c r="A312" s="2209"/>
      <c r="B312" s="2209"/>
      <c r="C312" s="2209"/>
      <c r="D312" s="2209"/>
      <c r="E312" s="2209"/>
      <c r="F312" s="2209"/>
      <c r="G312" s="2209"/>
      <c r="H312" s="2209"/>
      <c r="I312" s="2209"/>
      <c r="J312" s="2209"/>
      <c r="K312" s="2209"/>
      <c r="L312" s="2209"/>
      <c r="M312" s="2209"/>
      <c r="N312" s="2209"/>
      <c r="O312" s="2209"/>
    </row>
    <row r="313" spans="1:15" ht="15.75" customHeight="1">
      <c r="A313" s="2209"/>
      <c r="B313" s="2209"/>
      <c r="C313" s="2209"/>
      <c r="D313" s="2209"/>
      <c r="E313" s="2209"/>
      <c r="F313" s="2209"/>
      <c r="G313" s="2209"/>
      <c r="H313" s="2209"/>
      <c r="I313" s="2209"/>
      <c r="J313" s="2209"/>
      <c r="K313" s="2209"/>
      <c r="L313" s="2209"/>
      <c r="M313" s="2209"/>
      <c r="N313" s="2209"/>
      <c r="O313" s="2209"/>
    </row>
    <row r="314" spans="1:15" ht="15.75" customHeight="1">
      <c r="A314" s="2209"/>
      <c r="B314" s="2209"/>
      <c r="C314" s="2209"/>
      <c r="D314" s="2209"/>
      <c r="E314" s="2209"/>
      <c r="F314" s="2209"/>
      <c r="G314" s="2209"/>
      <c r="H314" s="2209"/>
      <c r="I314" s="2209"/>
      <c r="J314" s="2209"/>
      <c r="K314" s="2209"/>
      <c r="L314" s="2209"/>
      <c r="M314" s="2209"/>
      <c r="N314" s="2209"/>
      <c r="O314" s="2209"/>
    </row>
    <row r="315" spans="1:15" ht="15.75" customHeight="1">
      <c r="A315" s="2209"/>
      <c r="B315" s="2209"/>
      <c r="C315" s="2209"/>
      <c r="D315" s="2209"/>
      <c r="E315" s="2209"/>
      <c r="F315" s="2209"/>
      <c r="G315" s="2209"/>
      <c r="H315" s="2209"/>
      <c r="I315" s="2209"/>
      <c r="J315" s="2209"/>
      <c r="K315" s="2209"/>
      <c r="L315" s="2209"/>
      <c r="M315" s="2209"/>
      <c r="N315" s="2209"/>
      <c r="O315" s="2209"/>
    </row>
    <row r="316" spans="1:15" ht="15.75" customHeight="1">
      <c r="A316" s="2209"/>
      <c r="B316" s="2209"/>
      <c r="C316" s="2209"/>
      <c r="D316" s="2209"/>
      <c r="E316" s="2209"/>
      <c r="F316" s="2209"/>
      <c r="G316" s="2209"/>
      <c r="H316" s="2209"/>
      <c r="I316" s="2209"/>
      <c r="J316" s="2209"/>
      <c r="K316" s="2209"/>
      <c r="L316" s="2209"/>
      <c r="M316" s="2209"/>
      <c r="N316" s="2209"/>
      <c r="O316" s="2209"/>
    </row>
    <row r="317" spans="1:15" ht="15.75" customHeight="1">
      <c r="A317" s="2209"/>
      <c r="B317" s="2209"/>
      <c r="C317" s="2209"/>
      <c r="D317" s="2209"/>
      <c r="E317" s="2209"/>
      <c r="F317" s="2209"/>
      <c r="G317" s="2209"/>
      <c r="H317" s="2209"/>
      <c r="I317" s="2209"/>
      <c r="J317" s="2209"/>
      <c r="K317" s="2209"/>
      <c r="L317" s="2209"/>
      <c r="M317" s="2209"/>
      <c r="N317" s="2209"/>
      <c r="O317" s="2209"/>
    </row>
    <row r="318" spans="1:15" ht="15.75" customHeight="1">
      <c r="A318" s="2209"/>
      <c r="B318" s="2209"/>
      <c r="C318" s="2209"/>
      <c r="D318" s="2209"/>
      <c r="E318" s="2209"/>
      <c r="F318" s="2209"/>
      <c r="G318" s="2209"/>
      <c r="H318" s="2209"/>
      <c r="I318" s="2209"/>
      <c r="J318" s="2209"/>
      <c r="K318" s="2209"/>
      <c r="L318" s="2209"/>
      <c r="M318" s="2209"/>
      <c r="N318" s="2209"/>
      <c r="O318" s="2209"/>
    </row>
    <row r="319" spans="1:15" ht="15.75" customHeight="1">
      <c r="A319" s="2209"/>
      <c r="B319" s="2209"/>
      <c r="C319" s="2209"/>
      <c r="D319" s="2209"/>
      <c r="E319" s="2209"/>
      <c r="F319" s="2209"/>
      <c r="G319" s="2209"/>
      <c r="H319" s="2209"/>
      <c r="I319" s="2209"/>
      <c r="J319" s="2209"/>
      <c r="K319" s="2209"/>
      <c r="L319" s="2209"/>
      <c r="M319" s="2209"/>
      <c r="N319" s="2209"/>
      <c r="O319" s="2209"/>
    </row>
    <row r="320" spans="1:15" ht="15.75" customHeight="1">
      <c r="A320" s="2209"/>
      <c r="B320" s="2209"/>
      <c r="C320" s="2209"/>
      <c r="D320" s="2209"/>
      <c r="E320" s="2209"/>
      <c r="F320" s="2209"/>
      <c r="G320" s="2209"/>
      <c r="H320" s="2209"/>
      <c r="I320" s="2209"/>
      <c r="J320" s="2209"/>
      <c r="K320" s="2209"/>
      <c r="L320" s="2209"/>
      <c r="M320" s="2209"/>
      <c r="N320" s="2209"/>
      <c r="O320" s="2209"/>
    </row>
    <row r="321" spans="1:15" ht="15.75" customHeight="1">
      <c r="A321" s="2209"/>
      <c r="B321" s="2209"/>
      <c r="C321" s="2209"/>
      <c r="D321" s="2209"/>
      <c r="E321" s="2209"/>
      <c r="F321" s="2209"/>
      <c r="G321" s="2209"/>
      <c r="H321" s="2209"/>
      <c r="I321" s="2209"/>
      <c r="J321" s="2209"/>
      <c r="K321" s="2209"/>
      <c r="L321" s="2209"/>
      <c r="M321" s="2209"/>
      <c r="N321" s="2209"/>
      <c r="O321" s="2209"/>
    </row>
    <row r="322" spans="1:15" ht="15.75" customHeight="1">
      <c r="A322" s="2209"/>
      <c r="B322" s="2209"/>
      <c r="C322" s="2209"/>
      <c r="D322" s="2209"/>
      <c r="E322" s="2209"/>
      <c r="F322" s="2209"/>
      <c r="G322" s="2209"/>
      <c r="H322" s="2209"/>
      <c r="I322" s="2209"/>
      <c r="J322" s="2209"/>
      <c r="K322" s="2209"/>
      <c r="L322" s="2209"/>
      <c r="M322" s="2209"/>
      <c r="N322" s="2209"/>
      <c r="O322" s="2209"/>
    </row>
    <row r="323" spans="1:15" ht="15.75" customHeight="1">
      <c r="A323" s="2209"/>
      <c r="B323" s="2209"/>
      <c r="C323" s="2209"/>
      <c r="D323" s="2209"/>
      <c r="E323" s="2209"/>
      <c r="F323" s="2209"/>
      <c r="G323" s="2209"/>
      <c r="H323" s="2209"/>
      <c r="I323" s="2209"/>
      <c r="J323" s="2209"/>
      <c r="K323" s="2209"/>
      <c r="L323" s="2209"/>
      <c r="M323" s="2209"/>
      <c r="N323" s="2209"/>
      <c r="O323" s="2209"/>
    </row>
    <row r="324" spans="1:15" ht="15.75" customHeight="1">
      <c r="A324" s="2209"/>
      <c r="B324" s="2209"/>
      <c r="C324" s="2209"/>
      <c r="D324" s="2209"/>
      <c r="E324" s="2209"/>
      <c r="F324" s="2209"/>
      <c r="G324" s="2209"/>
      <c r="H324" s="2209"/>
      <c r="I324" s="2209"/>
      <c r="J324" s="2209"/>
      <c r="K324" s="2209"/>
      <c r="L324" s="2209"/>
      <c r="M324" s="2209"/>
      <c r="N324" s="2209"/>
      <c r="O324" s="2209"/>
    </row>
    <row r="325" spans="1:15" ht="15.75" customHeight="1">
      <c r="A325" s="2209"/>
      <c r="B325" s="2209"/>
      <c r="C325" s="2209"/>
      <c r="D325" s="2209"/>
      <c r="E325" s="2209"/>
      <c r="F325" s="2209"/>
      <c r="G325" s="2209"/>
      <c r="H325" s="2209"/>
      <c r="I325" s="2209"/>
      <c r="J325" s="2209"/>
      <c r="K325" s="2209"/>
      <c r="L325" s="2209"/>
      <c r="M325" s="2209"/>
      <c r="N325" s="2209"/>
      <c r="O325" s="2209"/>
    </row>
    <row r="326" spans="1:15" ht="15.75" customHeight="1">
      <c r="A326" s="2209"/>
      <c r="B326" s="2209"/>
      <c r="C326" s="2209"/>
      <c r="D326" s="2209"/>
      <c r="E326" s="2209"/>
      <c r="F326" s="2209"/>
      <c r="G326" s="2209"/>
      <c r="H326" s="2209"/>
      <c r="I326" s="2209"/>
      <c r="J326" s="2209"/>
      <c r="K326" s="2209"/>
      <c r="L326" s="2209"/>
      <c r="M326" s="2209"/>
      <c r="N326" s="2209"/>
      <c r="O326" s="2209"/>
    </row>
    <row r="327" spans="1:15" ht="15.75" customHeight="1">
      <c r="A327" s="2209"/>
      <c r="B327" s="2209"/>
      <c r="C327" s="2209"/>
      <c r="D327" s="2209"/>
      <c r="E327" s="2209"/>
      <c r="F327" s="2209"/>
      <c r="G327" s="2209"/>
      <c r="H327" s="2209"/>
      <c r="I327" s="2209"/>
      <c r="J327" s="2209"/>
      <c r="K327" s="2209"/>
      <c r="L327" s="2209"/>
      <c r="M327" s="2209"/>
      <c r="N327" s="2209"/>
      <c r="O327" s="2209"/>
    </row>
    <row r="328" spans="1:15" ht="15.75" customHeight="1">
      <c r="A328" s="2209"/>
      <c r="B328" s="2209"/>
      <c r="C328" s="2209"/>
      <c r="D328" s="2209"/>
      <c r="E328" s="2209"/>
      <c r="F328" s="2209"/>
      <c r="G328" s="2209"/>
      <c r="H328" s="2209"/>
      <c r="I328" s="2209"/>
      <c r="J328" s="2209"/>
      <c r="K328" s="2209"/>
      <c r="L328" s="2209"/>
      <c r="M328" s="2209"/>
      <c r="N328" s="2209"/>
      <c r="O328" s="2209"/>
    </row>
    <row r="329" spans="1:15" ht="15.75" customHeight="1">
      <c r="A329" s="2209"/>
      <c r="B329" s="2209"/>
      <c r="C329" s="2209"/>
      <c r="D329" s="2209"/>
      <c r="E329" s="2209"/>
      <c r="F329" s="2209"/>
      <c r="G329" s="2209"/>
      <c r="H329" s="2209"/>
      <c r="I329" s="2209"/>
      <c r="J329" s="2209"/>
      <c r="K329" s="2209"/>
      <c r="L329" s="2209"/>
      <c r="M329" s="2209"/>
      <c r="N329" s="2209"/>
      <c r="O329" s="2209"/>
    </row>
    <row r="330" spans="1:15" ht="15.75" customHeight="1">
      <c r="A330" s="2209"/>
      <c r="B330" s="2209"/>
      <c r="C330" s="2209"/>
      <c r="D330" s="2209"/>
      <c r="E330" s="2209"/>
      <c r="F330" s="2209"/>
      <c r="G330" s="2209"/>
      <c r="H330" s="2209"/>
      <c r="I330" s="2209"/>
      <c r="J330" s="2209"/>
      <c r="K330" s="2209"/>
      <c r="L330" s="2209"/>
      <c r="M330" s="2209"/>
      <c r="N330" s="2209"/>
      <c r="O330" s="2209"/>
    </row>
    <row r="331" spans="1:15" ht="15.75" customHeight="1">
      <c r="A331" s="2209"/>
      <c r="B331" s="2209"/>
      <c r="C331" s="2209"/>
      <c r="D331" s="2209"/>
      <c r="E331" s="2209"/>
      <c r="F331" s="2209"/>
      <c r="G331" s="2209"/>
      <c r="H331" s="2209"/>
      <c r="I331" s="2209"/>
      <c r="J331" s="2209"/>
      <c r="K331" s="2209"/>
      <c r="L331" s="2209"/>
      <c r="M331" s="2209"/>
      <c r="N331" s="2209"/>
      <c r="O331" s="2209"/>
    </row>
    <row r="332" spans="1:15" ht="15.75" customHeight="1">
      <c r="A332" s="2209"/>
      <c r="B332" s="2209"/>
      <c r="C332" s="2209"/>
      <c r="D332" s="2209"/>
      <c r="E332" s="2209"/>
      <c r="F332" s="2209"/>
      <c r="G332" s="2209"/>
      <c r="H332" s="2209"/>
      <c r="I332" s="2209"/>
      <c r="J332" s="2209"/>
      <c r="K332" s="2209"/>
      <c r="L332" s="2209"/>
      <c r="M332" s="2209"/>
      <c r="N332" s="2209"/>
      <c r="O332" s="2209"/>
    </row>
    <row r="333" spans="1:15" ht="15.75" customHeight="1">
      <c r="A333" s="2209"/>
      <c r="B333" s="2209"/>
      <c r="C333" s="2209"/>
      <c r="D333" s="2209"/>
      <c r="E333" s="2209"/>
      <c r="F333" s="2209"/>
      <c r="G333" s="2209"/>
      <c r="H333" s="2209"/>
      <c r="I333" s="2209"/>
      <c r="J333" s="2209"/>
      <c r="K333" s="2209"/>
      <c r="L333" s="2209"/>
      <c r="M333" s="2209"/>
      <c r="N333" s="2209"/>
      <c r="O333" s="2209"/>
    </row>
    <row r="334" spans="1:15" ht="15.75" customHeight="1">
      <c r="A334" s="2209"/>
      <c r="B334" s="2209"/>
      <c r="C334" s="2209"/>
      <c r="D334" s="2209"/>
      <c r="E334" s="2209"/>
      <c r="F334" s="2209"/>
      <c r="G334" s="2209"/>
      <c r="H334" s="2209"/>
      <c r="I334" s="2209"/>
      <c r="J334" s="2209"/>
      <c r="K334" s="2209"/>
      <c r="L334" s="2209"/>
      <c r="M334" s="2209"/>
      <c r="N334" s="2209"/>
      <c r="O334" s="2209"/>
    </row>
    <row r="335" spans="1:15" ht="15.75" customHeight="1">
      <c r="A335" s="2209"/>
      <c r="B335" s="2209"/>
      <c r="C335" s="2209"/>
      <c r="D335" s="2209"/>
      <c r="E335" s="2209"/>
      <c r="F335" s="2209"/>
      <c r="G335" s="2209"/>
      <c r="H335" s="2209"/>
      <c r="I335" s="2209"/>
      <c r="J335" s="2209"/>
      <c r="K335" s="2209"/>
      <c r="L335" s="2209"/>
      <c r="M335" s="2209"/>
      <c r="N335" s="2209"/>
      <c r="O335" s="2209"/>
    </row>
    <row r="336" spans="1:15" ht="15.75" customHeight="1">
      <c r="A336" s="2209"/>
      <c r="B336" s="2209"/>
      <c r="C336" s="2209"/>
      <c r="D336" s="2209"/>
      <c r="E336" s="2209"/>
      <c r="F336" s="2209"/>
      <c r="G336" s="2209"/>
      <c r="H336" s="2209"/>
      <c r="I336" s="2209"/>
      <c r="J336" s="2209"/>
      <c r="K336" s="2209"/>
      <c r="L336" s="2209"/>
      <c r="M336" s="2209"/>
      <c r="N336" s="2209"/>
      <c r="O336" s="2209"/>
    </row>
    <row r="337" spans="1:15" ht="15.75" customHeight="1">
      <c r="A337" s="2209"/>
      <c r="B337" s="2209"/>
      <c r="C337" s="2209"/>
      <c r="D337" s="2209"/>
      <c r="E337" s="2209"/>
      <c r="F337" s="2209"/>
      <c r="G337" s="2209"/>
      <c r="H337" s="2209"/>
      <c r="I337" s="2209"/>
      <c r="J337" s="2209"/>
      <c r="K337" s="2209"/>
      <c r="L337" s="2209"/>
      <c r="M337" s="2209"/>
      <c r="N337" s="2209"/>
      <c r="O337" s="2209"/>
    </row>
    <row r="338" spans="1:15" ht="15.75" customHeight="1">
      <c r="A338" s="2209"/>
      <c r="B338" s="2209"/>
      <c r="C338" s="2209"/>
      <c r="D338" s="2209"/>
      <c r="E338" s="2209"/>
      <c r="F338" s="2209"/>
      <c r="G338" s="2209"/>
      <c r="H338" s="2209"/>
      <c r="I338" s="2209"/>
      <c r="J338" s="2209"/>
      <c r="K338" s="2209"/>
      <c r="L338" s="2209"/>
      <c r="M338" s="2209"/>
      <c r="N338" s="2209"/>
      <c r="O338" s="2209"/>
    </row>
    <row r="339" spans="1:15" ht="15.75" customHeight="1">
      <c r="A339" s="2209"/>
      <c r="B339" s="2209"/>
      <c r="C339" s="2209"/>
      <c r="D339" s="2209"/>
      <c r="E339" s="2209"/>
      <c r="F339" s="2209"/>
      <c r="G339" s="2209"/>
      <c r="H339" s="2209"/>
      <c r="I339" s="2209"/>
      <c r="J339" s="2209"/>
      <c r="K339" s="2209"/>
      <c r="L339" s="2209"/>
      <c r="M339" s="2209"/>
      <c r="N339" s="2209"/>
      <c r="O339" s="2209"/>
    </row>
    <row r="340" spans="1:15" ht="15.75" customHeight="1">
      <c r="A340" s="2209"/>
      <c r="B340" s="2209"/>
      <c r="C340" s="2209"/>
      <c r="D340" s="2209"/>
      <c r="E340" s="2209"/>
      <c r="F340" s="2209"/>
      <c r="G340" s="2209"/>
      <c r="H340" s="2209"/>
      <c r="I340" s="2209"/>
      <c r="J340" s="2209"/>
      <c r="K340" s="2209"/>
      <c r="L340" s="2209"/>
      <c r="M340" s="2209"/>
      <c r="N340" s="2209"/>
      <c r="O340" s="2209"/>
    </row>
    <row r="341" spans="1:15" ht="15.75" customHeight="1">
      <c r="A341" s="2209"/>
      <c r="B341" s="2209"/>
      <c r="C341" s="2209"/>
      <c r="D341" s="2209"/>
      <c r="E341" s="2209"/>
      <c r="F341" s="2209"/>
      <c r="G341" s="2209"/>
      <c r="H341" s="2209"/>
      <c r="I341" s="2209"/>
      <c r="J341" s="2209"/>
      <c r="K341" s="2209"/>
      <c r="L341" s="2209"/>
      <c r="M341" s="2209"/>
      <c r="N341" s="2209"/>
      <c r="O341" s="2209"/>
    </row>
    <row r="342" spans="1:15" ht="15.75" customHeight="1">
      <c r="A342" s="2209"/>
      <c r="B342" s="2209"/>
      <c r="C342" s="2209"/>
      <c r="D342" s="2209"/>
      <c r="E342" s="2209"/>
      <c r="F342" s="2209"/>
      <c r="G342" s="2209"/>
      <c r="H342" s="2209"/>
      <c r="I342" s="2209"/>
      <c r="J342" s="2209"/>
      <c r="K342" s="2209"/>
      <c r="L342" s="2209"/>
      <c r="M342" s="2209"/>
      <c r="N342" s="2209"/>
      <c r="O342" s="2209"/>
    </row>
    <row r="343" spans="1:15" ht="15.75" customHeight="1">
      <c r="A343" s="2209"/>
      <c r="B343" s="2209"/>
      <c r="C343" s="2209"/>
      <c r="D343" s="2209"/>
      <c r="E343" s="2209"/>
      <c r="F343" s="2209"/>
      <c r="G343" s="2209"/>
      <c r="H343" s="2209"/>
      <c r="I343" s="2209"/>
      <c r="J343" s="2209"/>
      <c r="K343" s="2209"/>
      <c r="L343" s="2209"/>
      <c r="M343" s="2209"/>
      <c r="N343" s="2209"/>
      <c r="O343" s="2209"/>
    </row>
    <row r="344" spans="1:15" ht="15.75" customHeight="1">
      <c r="A344" s="2209"/>
      <c r="B344" s="2209"/>
      <c r="C344" s="2209"/>
      <c r="D344" s="2209"/>
      <c r="E344" s="2209"/>
      <c r="F344" s="2209"/>
      <c r="G344" s="2209"/>
      <c r="H344" s="2209"/>
      <c r="I344" s="2209"/>
      <c r="J344" s="2209"/>
      <c r="K344" s="2209"/>
      <c r="L344" s="2209"/>
      <c r="M344" s="2209"/>
      <c r="N344" s="2209"/>
      <c r="O344" s="2209"/>
    </row>
    <row r="345" spans="1:15" ht="15.75" customHeight="1">
      <c r="A345" s="2209"/>
      <c r="B345" s="2209"/>
      <c r="C345" s="2209"/>
      <c r="D345" s="2209"/>
      <c r="E345" s="2209"/>
      <c r="F345" s="2209"/>
      <c r="G345" s="2209"/>
      <c r="H345" s="2209"/>
      <c r="I345" s="2209"/>
      <c r="J345" s="2209"/>
      <c r="K345" s="2209"/>
      <c r="L345" s="2209"/>
      <c r="M345" s="2209"/>
      <c r="N345" s="2209"/>
      <c r="O345" s="2209"/>
    </row>
    <row r="346" spans="1:15" ht="15.75" customHeight="1">
      <c r="A346" s="2209"/>
      <c r="B346" s="2209"/>
      <c r="C346" s="2209"/>
      <c r="D346" s="2209"/>
      <c r="E346" s="2209"/>
      <c r="F346" s="2209"/>
      <c r="G346" s="2209"/>
      <c r="H346" s="2209"/>
      <c r="I346" s="2209"/>
      <c r="J346" s="2209"/>
      <c r="K346" s="2209"/>
      <c r="L346" s="2209"/>
      <c r="M346" s="2209"/>
      <c r="N346" s="2209"/>
      <c r="O346" s="2209"/>
    </row>
    <row r="347" spans="1:15" ht="15.75" customHeight="1">
      <c r="A347" s="2209"/>
      <c r="B347" s="2209"/>
      <c r="C347" s="2209"/>
      <c r="D347" s="2209"/>
      <c r="E347" s="2209"/>
      <c r="F347" s="2209"/>
      <c r="G347" s="2209"/>
      <c r="H347" s="2209"/>
      <c r="I347" s="2209"/>
      <c r="J347" s="2209"/>
      <c r="K347" s="2209"/>
      <c r="L347" s="2209"/>
      <c r="M347" s="2209"/>
      <c r="N347" s="2209"/>
      <c r="O347" s="2209"/>
    </row>
    <row r="348" spans="1:15" ht="15.75" customHeight="1">
      <c r="A348" s="2209"/>
      <c r="B348" s="2209"/>
      <c r="C348" s="2209"/>
      <c r="D348" s="2209"/>
      <c r="E348" s="2209"/>
      <c r="F348" s="2209"/>
      <c r="G348" s="2209"/>
      <c r="H348" s="2209"/>
      <c r="I348" s="2209"/>
      <c r="J348" s="2209"/>
      <c r="K348" s="2209"/>
      <c r="L348" s="2209"/>
      <c r="M348" s="2209"/>
      <c r="N348" s="2209"/>
      <c r="O348" s="2209"/>
    </row>
    <row r="349" spans="1:15" ht="15.75" customHeight="1">
      <c r="A349" s="2209"/>
      <c r="B349" s="2209"/>
      <c r="C349" s="2209"/>
      <c r="D349" s="2209"/>
      <c r="E349" s="2209"/>
      <c r="F349" s="2209"/>
      <c r="G349" s="2209"/>
      <c r="H349" s="2209"/>
      <c r="I349" s="2209"/>
      <c r="J349" s="2209"/>
      <c r="K349" s="2209"/>
      <c r="L349" s="2209"/>
      <c r="M349" s="2209"/>
      <c r="N349" s="2209"/>
      <c r="O349" s="2209"/>
    </row>
    <row r="350" spans="1:15" ht="15.75" customHeight="1">
      <c r="A350" s="2209"/>
      <c r="B350" s="2209"/>
      <c r="C350" s="2209"/>
      <c r="D350" s="2209"/>
      <c r="E350" s="2209"/>
      <c r="F350" s="2209"/>
      <c r="G350" s="2209"/>
      <c r="H350" s="2209"/>
      <c r="I350" s="2209"/>
      <c r="J350" s="2209"/>
      <c r="K350" s="2209"/>
      <c r="L350" s="2209"/>
      <c r="M350" s="2209"/>
      <c r="N350" s="2209"/>
      <c r="O350" s="2209"/>
    </row>
    <row r="351" spans="1:15" ht="15.75" customHeight="1">
      <c r="A351" s="2209"/>
      <c r="B351" s="2209"/>
      <c r="C351" s="2209"/>
      <c r="D351" s="2209"/>
      <c r="E351" s="2209"/>
      <c r="F351" s="2209"/>
      <c r="G351" s="2209"/>
      <c r="H351" s="2209"/>
      <c r="I351" s="2209"/>
      <c r="J351" s="2209"/>
      <c r="K351" s="2209"/>
      <c r="L351" s="2209"/>
      <c r="M351" s="2209"/>
      <c r="N351" s="2209"/>
      <c r="O351" s="2209"/>
    </row>
    <row r="352" spans="1:15" ht="15.75" customHeight="1">
      <c r="A352" s="2209"/>
      <c r="B352" s="2209"/>
      <c r="C352" s="2209"/>
      <c r="D352" s="2209"/>
      <c r="E352" s="2209"/>
      <c r="F352" s="2209"/>
      <c r="G352" s="2209"/>
      <c r="H352" s="2209"/>
      <c r="I352" s="2209"/>
      <c r="J352" s="2209"/>
      <c r="K352" s="2209"/>
      <c r="L352" s="2209"/>
      <c r="M352" s="2209"/>
      <c r="N352" s="2209"/>
      <c r="O352" s="2209"/>
    </row>
    <row r="353" spans="1:15" ht="15.75" customHeight="1">
      <c r="A353" s="2209"/>
      <c r="B353" s="2209"/>
      <c r="C353" s="2209"/>
      <c r="D353" s="2209"/>
      <c r="E353" s="2209"/>
      <c r="F353" s="2209"/>
      <c r="G353" s="2209"/>
      <c r="H353" s="2209"/>
      <c r="I353" s="2209"/>
      <c r="J353" s="2209"/>
      <c r="K353" s="2209"/>
      <c r="L353" s="2209"/>
      <c r="M353" s="2209"/>
      <c r="N353" s="2209"/>
      <c r="O353" s="2209"/>
    </row>
    <row r="354" spans="1:15" ht="15.75" customHeight="1">
      <c r="A354" s="2209"/>
      <c r="B354" s="2209"/>
      <c r="C354" s="2209"/>
      <c r="D354" s="2209"/>
      <c r="E354" s="2209"/>
      <c r="F354" s="2209"/>
      <c r="G354" s="2209"/>
      <c r="H354" s="2209"/>
      <c r="I354" s="2209"/>
      <c r="J354" s="2209"/>
      <c r="K354" s="2209"/>
      <c r="L354" s="2209"/>
      <c r="M354" s="2209"/>
      <c r="N354" s="2209"/>
      <c r="O354" s="2209"/>
    </row>
    <row r="355" spans="1:15" ht="15.75" customHeight="1">
      <c r="A355" s="2209"/>
      <c r="B355" s="2209"/>
      <c r="C355" s="2209"/>
      <c r="D355" s="2209"/>
      <c r="E355" s="2209"/>
      <c r="F355" s="2209"/>
      <c r="G355" s="2209"/>
      <c r="H355" s="2209"/>
      <c r="I355" s="2209"/>
      <c r="J355" s="2209"/>
      <c r="K355" s="2209"/>
      <c r="L355" s="2209"/>
      <c r="M355" s="2209"/>
      <c r="N355" s="2209"/>
      <c r="O355" s="2209"/>
    </row>
    <row r="356" spans="1:15" ht="15.75" customHeight="1">
      <c r="A356" s="2209"/>
      <c r="B356" s="2209"/>
      <c r="C356" s="2209"/>
      <c r="D356" s="2209"/>
      <c r="E356" s="2209"/>
      <c r="F356" s="2209"/>
      <c r="G356" s="2209"/>
      <c r="H356" s="2209"/>
      <c r="I356" s="2209"/>
      <c r="J356" s="2209"/>
      <c r="K356" s="2209"/>
      <c r="L356" s="2209"/>
      <c r="M356" s="2209"/>
      <c r="N356" s="2209"/>
      <c r="O356" s="2209"/>
    </row>
    <row r="357" spans="1:15" ht="15.75" customHeight="1">
      <c r="A357" s="2209"/>
      <c r="B357" s="2209"/>
      <c r="C357" s="2209"/>
      <c r="D357" s="2209"/>
      <c r="E357" s="2209"/>
      <c r="F357" s="2209"/>
      <c r="G357" s="2209"/>
      <c r="H357" s="2209"/>
      <c r="I357" s="2209"/>
      <c r="J357" s="2209"/>
      <c r="K357" s="2209"/>
      <c r="L357" s="2209"/>
      <c r="M357" s="2209"/>
      <c r="N357" s="2209"/>
      <c r="O357" s="2209"/>
    </row>
    <row r="358" spans="1:15" ht="15.75" customHeight="1">
      <c r="A358" s="2209"/>
      <c r="B358" s="2209"/>
      <c r="C358" s="2209"/>
      <c r="D358" s="2209"/>
      <c r="E358" s="2209"/>
      <c r="F358" s="2209"/>
      <c r="G358" s="2209"/>
      <c r="H358" s="2209"/>
      <c r="I358" s="2209"/>
      <c r="J358" s="2209"/>
      <c r="K358" s="2209"/>
      <c r="L358" s="2209"/>
      <c r="M358" s="2209"/>
      <c r="N358" s="2209"/>
      <c r="O358" s="2209"/>
    </row>
    <row r="359" spans="1:15" ht="15.75" customHeight="1">
      <c r="A359" s="2209"/>
      <c r="B359" s="2209"/>
      <c r="C359" s="2209"/>
      <c r="D359" s="2209"/>
      <c r="E359" s="2209"/>
      <c r="F359" s="2209"/>
      <c r="G359" s="2209"/>
      <c r="H359" s="2209"/>
      <c r="I359" s="2209"/>
      <c r="J359" s="2209"/>
      <c r="K359" s="2209"/>
      <c r="L359" s="2209"/>
      <c r="M359" s="2209"/>
      <c r="N359" s="2209"/>
      <c r="O359" s="2209"/>
    </row>
    <row r="360" spans="1:15" ht="15.75" customHeight="1">
      <c r="A360" s="2209"/>
      <c r="B360" s="2209"/>
      <c r="C360" s="2209"/>
      <c r="D360" s="2209"/>
      <c r="E360" s="2209"/>
      <c r="F360" s="2209"/>
      <c r="G360" s="2209"/>
      <c r="H360" s="2209"/>
      <c r="I360" s="2209"/>
      <c r="J360" s="2209"/>
      <c r="K360" s="2209"/>
      <c r="L360" s="2209"/>
      <c r="M360" s="2209"/>
      <c r="N360" s="2209"/>
      <c r="O360" s="2209"/>
    </row>
    <row r="361" spans="1:15" ht="15.75" customHeight="1">
      <c r="A361" s="2209"/>
      <c r="B361" s="2209"/>
      <c r="C361" s="2209"/>
      <c r="D361" s="2209"/>
      <c r="E361" s="2209"/>
      <c r="F361" s="2209"/>
      <c r="G361" s="2209"/>
      <c r="H361" s="2209"/>
      <c r="I361" s="2209"/>
      <c r="J361" s="2209"/>
      <c r="K361" s="2209"/>
      <c r="L361" s="2209"/>
      <c r="M361" s="2209"/>
      <c r="N361" s="2209"/>
      <c r="O361" s="2209"/>
    </row>
    <row r="362" spans="1:15" ht="15.75" customHeight="1">
      <c r="A362" s="2209"/>
      <c r="B362" s="2209"/>
      <c r="C362" s="2209"/>
      <c r="D362" s="2209"/>
      <c r="E362" s="2209"/>
      <c r="F362" s="2209"/>
      <c r="G362" s="2209"/>
      <c r="H362" s="2209"/>
      <c r="I362" s="2209"/>
      <c r="J362" s="2209"/>
      <c r="K362" s="2209"/>
      <c r="L362" s="2209"/>
      <c r="M362" s="2209"/>
      <c r="N362" s="2209"/>
      <c r="O362" s="2209"/>
    </row>
    <row r="363" spans="1:15" ht="15.75" customHeight="1">
      <c r="A363" s="2209"/>
      <c r="B363" s="2209"/>
      <c r="C363" s="2209"/>
      <c r="D363" s="2209"/>
      <c r="E363" s="2209"/>
      <c r="F363" s="2209"/>
      <c r="G363" s="2209"/>
      <c r="H363" s="2209"/>
      <c r="I363" s="2209"/>
      <c r="J363" s="2209"/>
      <c r="K363" s="2209"/>
      <c r="L363" s="2209"/>
      <c r="M363" s="2209"/>
      <c r="N363" s="2209"/>
      <c r="O363" s="2209"/>
    </row>
    <row r="364" spans="1:15" ht="15.75" customHeight="1">
      <c r="A364" s="2209"/>
      <c r="B364" s="2209"/>
      <c r="C364" s="2209"/>
      <c r="D364" s="2209"/>
      <c r="E364" s="2209"/>
      <c r="F364" s="2209"/>
      <c r="G364" s="2209"/>
      <c r="H364" s="2209"/>
      <c r="I364" s="2209"/>
      <c r="J364" s="2209"/>
      <c r="K364" s="2209"/>
      <c r="L364" s="2209"/>
      <c r="M364" s="2209"/>
      <c r="N364" s="2209"/>
      <c r="O364" s="2209"/>
    </row>
    <row r="365" spans="1:15" ht="15.75" customHeight="1">
      <c r="A365" s="2209"/>
      <c r="B365" s="2209"/>
      <c r="C365" s="2209"/>
      <c r="D365" s="2209"/>
      <c r="E365" s="2209"/>
      <c r="F365" s="2209"/>
      <c r="G365" s="2209"/>
      <c r="H365" s="2209"/>
      <c r="I365" s="2209"/>
      <c r="J365" s="2209"/>
      <c r="K365" s="2209"/>
      <c r="L365" s="2209"/>
      <c r="M365" s="2209"/>
      <c r="N365" s="2209"/>
      <c r="O365" s="2209"/>
    </row>
    <row r="366" spans="1:15" ht="15.75" customHeight="1">
      <c r="A366" s="2209"/>
      <c r="B366" s="2209"/>
      <c r="C366" s="2209"/>
      <c r="D366" s="2209"/>
      <c r="E366" s="2209"/>
      <c r="F366" s="2209"/>
      <c r="G366" s="2209"/>
      <c r="H366" s="2209"/>
      <c r="I366" s="2209"/>
      <c r="J366" s="2209"/>
      <c r="K366" s="2209"/>
      <c r="L366" s="2209"/>
      <c r="M366" s="2209"/>
      <c r="N366" s="2209"/>
      <c r="O366" s="2209"/>
    </row>
    <row r="367" spans="1:15" ht="15.75" customHeight="1">
      <c r="A367" s="2209"/>
      <c r="B367" s="2209"/>
      <c r="C367" s="2209"/>
      <c r="D367" s="2209"/>
      <c r="E367" s="2209"/>
      <c r="F367" s="2209"/>
      <c r="G367" s="2209"/>
      <c r="H367" s="2209"/>
      <c r="I367" s="2209"/>
      <c r="J367" s="2209"/>
      <c r="K367" s="2209"/>
      <c r="L367" s="2209"/>
      <c r="M367" s="2209"/>
      <c r="N367" s="2209"/>
      <c r="O367" s="2209"/>
    </row>
    <row r="368" spans="1:15" ht="15.75" customHeight="1">
      <c r="A368" s="2209"/>
      <c r="B368" s="2209"/>
      <c r="C368" s="2209"/>
      <c r="D368" s="2209"/>
      <c r="E368" s="2209"/>
      <c r="F368" s="2209"/>
      <c r="G368" s="2209"/>
      <c r="H368" s="2209"/>
      <c r="I368" s="2209"/>
      <c r="J368" s="2209"/>
      <c r="K368" s="2209"/>
      <c r="L368" s="2209"/>
      <c r="M368" s="2209"/>
      <c r="N368" s="2209"/>
      <c r="O368" s="2209"/>
    </row>
    <row r="369" spans="1:15" ht="15.75" customHeight="1">
      <c r="A369" s="2209"/>
      <c r="B369" s="2209"/>
      <c r="C369" s="2209"/>
      <c r="D369" s="2209"/>
      <c r="E369" s="2209"/>
      <c r="F369" s="2209"/>
      <c r="G369" s="2209"/>
      <c r="H369" s="2209"/>
      <c r="I369" s="2209"/>
      <c r="J369" s="2209"/>
      <c r="K369" s="2209"/>
      <c r="L369" s="2209"/>
      <c r="M369" s="2209"/>
      <c r="N369" s="2209"/>
      <c r="O369" s="2209"/>
    </row>
    <row r="370" spans="1:15" ht="15.75" customHeight="1">
      <c r="A370" s="2209"/>
      <c r="B370" s="2209"/>
      <c r="C370" s="2209"/>
      <c r="D370" s="2209"/>
      <c r="E370" s="2209"/>
      <c r="F370" s="2209"/>
      <c r="G370" s="2209"/>
      <c r="H370" s="2209"/>
      <c r="I370" s="2209"/>
      <c r="J370" s="2209"/>
      <c r="K370" s="2209"/>
      <c r="L370" s="2209"/>
      <c r="M370" s="2209"/>
      <c r="N370" s="2209"/>
      <c r="O370" s="2209"/>
    </row>
    <row r="371" spans="1:15" ht="15.75" customHeight="1">
      <c r="A371" s="2209"/>
      <c r="B371" s="2209"/>
      <c r="C371" s="2209"/>
      <c r="D371" s="2209"/>
      <c r="E371" s="2209"/>
      <c r="F371" s="2209"/>
      <c r="G371" s="2209"/>
      <c r="H371" s="2209"/>
      <c r="I371" s="2209"/>
      <c r="J371" s="2209"/>
      <c r="K371" s="2209"/>
      <c r="L371" s="2209"/>
      <c r="M371" s="2209"/>
      <c r="N371" s="2209"/>
      <c r="O371" s="2209"/>
    </row>
    <row r="372" spans="1:15" ht="15.75" customHeight="1">
      <c r="A372" s="2209"/>
      <c r="B372" s="2209"/>
      <c r="C372" s="2209"/>
      <c r="D372" s="2209"/>
      <c r="E372" s="2209"/>
      <c r="F372" s="2209"/>
      <c r="G372" s="2209"/>
      <c r="H372" s="2209"/>
      <c r="I372" s="2209"/>
      <c r="J372" s="2209"/>
      <c r="K372" s="2209"/>
      <c r="L372" s="2209"/>
      <c r="M372" s="2209"/>
      <c r="N372" s="2209"/>
      <c r="O372" s="2209"/>
    </row>
    <row r="373" spans="1:15" ht="15.75" customHeight="1">
      <c r="A373" s="2209"/>
      <c r="B373" s="2209"/>
      <c r="C373" s="2209"/>
      <c r="D373" s="2209"/>
      <c r="E373" s="2209"/>
      <c r="F373" s="2209"/>
      <c r="G373" s="2209"/>
      <c r="H373" s="2209"/>
      <c r="I373" s="2209"/>
      <c r="J373" s="2209"/>
      <c r="K373" s="2209"/>
      <c r="L373" s="2209"/>
      <c r="M373" s="2209"/>
      <c r="N373" s="2209"/>
      <c r="O373" s="2209"/>
    </row>
    <row r="374" spans="1:15" ht="15.75" customHeight="1">
      <c r="A374" s="2209"/>
      <c r="B374" s="2209"/>
      <c r="C374" s="2209"/>
      <c r="D374" s="2209"/>
      <c r="E374" s="2209"/>
      <c r="F374" s="2209"/>
      <c r="G374" s="2209"/>
      <c r="H374" s="2209"/>
      <c r="I374" s="2209"/>
      <c r="J374" s="2209"/>
      <c r="K374" s="2209"/>
      <c r="L374" s="2209"/>
      <c r="M374" s="2209"/>
      <c r="N374" s="2209"/>
      <c r="O374" s="2209"/>
    </row>
    <row r="375" spans="1:15" ht="15.75" customHeight="1">
      <c r="A375" s="2209"/>
      <c r="B375" s="2209"/>
      <c r="C375" s="2209"/>
      <c r="D375" s="2209"/>
      <c r="E375" s="2209"/>
      <c r="F375" s="2209"/>
      <c r="G375" s="2209"/>
      <c r="H375" s="2209"/>
      <c r="I375" s="2209"/>
      <c r="J375" s="2209"/>
      <c r="K375" s="2209"/>
      <c r="L375" s="2209"/>
      <c r="M375" s="2209"/>
      <c r="N375" s="2209"/>
      <c r="O375" s="2209"/>
    </row>
    <row r="376" spans="1:15" ht="15.75" customHeight="1">
      <c r="A376" s="2209"/>
      <c r="B376" s="2209"/>
      <c r="C376" s="2209"/>
      <c r="D376" s="2209"/>
      <c r="E376" s="2209"/>
      <c r="F376" s="2209"/>
      <c r="G376" s="2209"/>
      <c r="H376" s="2209"/>
      <c r="I376" s="2209"/>
      <c r="J376" s="2209"/>
      <c r="K376" s="2209"/>
      <c r="L376" s="2209"/>
      <c r="M376" s="2209"/>
      <c r="N376" s="2209"/>
      <c r="O376" s="2209"/>
    </row>
    <row r="377" spans="1:15" ht="15.75" customHeight="1">
      <c r="A377" s="2209"/>
      <c r="B377" s="2209"/>
      <c r="C377" s="2209"/>
      <c r="D377" s="2209"/>
      <c r="E377" s="2209"/>
      <c r="F377" s="2209"/>
      <c r="G377" s="2209"/>
      <c r="H377" s="2209"/>
      <c r="I377" s="2209"/>
      <c r="J377" s="2209"/>
      <c r="K377" s="2209"/>
      <c r="L377" s="2209"/>
      <c r="M377" s="2209"/>
      <c r="N377" s="2209"/>
      <c r="O377" s="2209"/>
    </row>
    <row r="378" spans="1:15" ht="15.75" customHeight="1">
      <c r="A378" s="2209"/>
      <c r="B378" s="2209"/>
      <c r="C378" s="2209"/>
      <c r="D378" s="2209"/>
      <c r="E378" s="2209"/>
      <c r="F378" s="2209"/>
      <c r="G378" s="2209"/>
      <c r="H378" s="2209"/>
      <c r="I378" s="2209"/>
      <c r="J378" s="2209"/>
      <c r="K378" s="2209"/>
      <c r="L378" s="2209"/>
      <c r="M378" s="2209"/>
      <c r="N378" s="2209"/>
      <c r="O378" s="2209"/>
    </row>
    <row r="379" spans="1:15" ht="15.75" customHeight="1">
      <c r="A379" s="2209"/>
      <c r="B379" s="2209"/>
      <c r="C379" s="2209"/>
      <c r="D379" s="2209"/>
      <c r="E379" s="2209"/>
      <c r="F379" s="2209"/>
      <c r="G379" s="2209"/>
      <c r="H379" s="2209"/>
      <c r="I379" s="2209"/>
      <c r="J379" s="2209"/>
      <c r="K379" s="2209"/>
      <c r="L379" s="2209"/>
      <c r="M379" s="2209"/>
      <c r="N379" s="2209"/>
      <c r="O379" s="2209"/>
    </row>
    <row r="380" spans="1:15" ht="15.75" customHeight="1">
      <c r="A380" s="2209"/>
      <c r="B380" s="2209"/>
      <c r="C380" s="2209"/>
      <c r="D380" s="2209"/>
      <c r="E380" s="2209"/>
      <c r="F380" s="2209"/>
      <c r="G380" s="2209"/>
      <c r="H380" s="2209"/>
      <c r="I380" s="2209"/>
      <c r="J380" s="2209"/>
      <c r="K380" s="2209"/>
      <c r="L380" s="2209"/>
      <c r="M380" s="2209"/>
      <c r="N380" s="2209"/>
      <c r="O380" s="2209"/>
    </row>
    <row r="381" spans="1:15" ht="15.75" customHeight="1">
      <c r="A381" s="2209"/>
      <c r="B381" s="2209"/>
      <c r="C381" s="2209"/>
      <c r="D381" s="2209"/>
      <c r="E381" s="2209"/>
      <c r="F381" s="2209"/>
      <c r="G381" s="2209"/>
      <c r="H381" s="2209"/>
      <c r="I381" s="2209"/>
      <c r="J381" s="2209"/>
      <c r="K381" s="2209"/>
      <c r="L381" s="2209"/>
      <c r="M381" s="2209"/>
      <c r="N381" s="2209"/>
      <c r="O381" s="2209"/>
    </row>
    <row r="382" spans="1:15" ht="15.75" customHeight="1">
      <c r="A382" s="2209"/>
      <c r="B382" s="2209"/>
      <c r="C382" s="2209"/>
      <c r="D382" s="2209"/>
      <c r="E382" s="2209"/>
      <c r="F382" s="2209"/>
      <c r="G382" s="2209"/>
      <c r="H382" s="2209"/>
      <c r="I382" s="2209"/>
      <c r="J382" s="2209"/>
      <c r="K382" s="2209"/>
      <c r="L382" s="2209"/>
      <c r="M382" s="2209"/>
      <c r="N382" s="2209"/>
      <c r="O382" s="2209"/>
    </row>
    <row r="383" spans="1:15" ht="15.75" customHeight="1">
      <c r="A383" s="2209"/>
      <c r="B383" s="2209"/>
      <c r="C383" s="2209"/>
      <c r="D383" s="2209"/>
      <c r="E383" s="2209"/>
      <c r="F383" s="2209"/>
      <c r="G383" s="2209"/>
      <c r="H383" s="2209"/>
      <c r="I383" s="2209"/>
      <c r="J383" s="2209"/>
      <c r="K383" s="2209"/>
      <c r="L383" s="2209"/>
      <c r="M383" s="2209"/>
      <c r="N383" s="2209"/>
      <c r="O383" s="2209"/>
    </row>
    <row r="384" spans="1:15" ht="15.75" customHeight="1">
      <c r="A384" s="2209"/>
      <c r="B384" s="2209"/>
      <c r="C384" s="2209"/>
      <c r="D384" s="2209"/>
      <c r="E384" s="2209"/>
      <c r="F384" s="2209"/>
      <c r="G384" s="2209"/>
      <c r="H384" s="2209"/>
      <c r="I384" s="2209"/>
      <c r="J384" s="2209"/>
      <c r="K384" s="2209"/>
      <c r="L384" s="2209"/>
      <c r="M384" s="2209"/>
      <c r="N384" s="2209"/>
      <c r="O384" s="2209"/>
    </row>
    <row r="385" spans="1:15" ht="15.75" customHeight="1">
      <c r="A385" s="2209"/>
      <c r="B385" s="2209"/>
      <c r="C385" s="2209"/>
      <c r="D385" s="2209"/>
      <c r="E385" s="2209"/>
      <c r="F385" s="2209"/>
      <c r="G385" s="2209"/>
      <c r="H385" s="2209"/>
      <c r="I385" s="2209"/>
      <c r="J385" s="2209"/>
      <c r="K385" s="2209"/>
      <c r="L385" s="2209"/>
      <c r="M385" s="2209"/>
      <c r="N385" s="2209"/>
      <c r="O385" s="2209"/>
    </row>
    <row r="386" spans="1:15" ht="15.75" customHeight="1">
      <c r="A386" s="2209"/>
      <c r="B386" s="2209"/>
      <c r="C386" s="2209"/>
      <c r="D386" s="2209"/>
      <c r="E386" s="2209"/>
      <c r="F386" s="2209"/>
      <c r="G386" s="2209"/>
      <c r="H386" s="2209"/>
      <c r="I386" s="2209"/>
      <c r="J386" s="2209"/>
      <c r="K386" s="2209"/>
      <c r="L386" s="2209"/>
      <c r="M386" s="2209"/>
      <c r="N386" s="2209"/>
      <c r="O386" s="2209"/>
    </row>
    <row r="387" spans="1:15" ht="15.75" customHeight="1">
      <c r="A387" s="2209"/>
      <c r="B387" s="2209"/>
      <c r="C387" s="2209"/>
      <c r="D387" s="2209"/>
      <c r="E387" s="2209"/>
      <c r="F387" s="2209"/>
      <c r="G387" s="2209"/>
      <c r="H387" s="2209"/>
      <c r="I387" s="2209"/>
      <c r="J387" s="2209"/>
      <c r="K387" s="2209"/>
      <c r="L387" s="2209"/>
      <c r="M387" s="2209"/>
      <c r="N387" s="2209"/>
      <c r="O387" s="2209"/>
    </row>
    <row r="388" spans="1:15" ht="15.75" customHeight="1">
      <c r="A388" s="2209"/>
      <c r="B388" s="2209"/>
      <c r="C388" s="2209"/>
      <c r="D388" s="2209"/>
      <c r="E388" s="2209"/>
      <c r="F388" s="2209"/>
      <c r="G388" s="2209"/>
      <c r="H388" s="2209"/>
      <c r="I388" s="2209"/>
      <c r="J388" s="2209"/>
      <c r="K388" s="2209"/>
      <c r="L388" s="2209"/>
      <c r="M388" s="2209"/>
      <c r="N388" s="2209"/>
      <c r="O388" s="2209"/>
    </row>
    <row r="389" spans="1:15" ht="15.75" customHeight="1">
      <c r="A389" s="2209"/>
      <c r="B389" s="2209"/>
      <c r="C389" s="2209"/>
      <c r="D389" s="2209"/>
      <c r="E389" s="2209"/>
      <c r="F389" s="2209"/>
      <c r="G389" s="2209"/>
      <c r="H389" s="2209"/>
      <c r="I389" s="2209"/>
      <c r="J389" s="2209"/>
      <c r="K389" s="2209"/>
      <c r="L389" s="2209"/>
      <c r="M389" s="2209"/>
      <c r="N389" s="2209"/>
      <c r="O389" s="2209"/>
    </row>
    <row r="390" spans="1:15" ht="15.75" customHeight="1">
      <c r="A390" s="2209"/>
      <c r="B390" s="2209"/>
      <c r="C390" s="2209"/>
      <c r="D390" s="2209"/>
      <c r="E390" s="2209"/>
      <c r="F390" s="2209"/>
      <c r="G390" s="2209"/>
      <c r="H390" s="2209"/>
      <c r="I390" s="2209"/>
      <c r="J390" s="2209"/>
      <c r="K390" s="2209"/>
      <c r="L390" s="2209"/>
      <c r="M390" s="2209"/>
      <c r="N390" s="2209"/>
      <c r="O390" s="2209"/>
    </row>
    <row r="391" spans="1:15" ht="15.75" customHeight="1">
      <c r="A391" s="2209"/>
      <c r="B391" s="2209"/>
      <c r="C391" s="2209"/>
      <c r="D391" s="2209"/>
      <c r="E391" s="2209"/>
      <c r="F391" s="2209"/>
      <c r="G391" s="2209"/>
      <c r="H391" s="2209"/>
      <c r="I391" s="2209"/>
      <c r="J391" s="2209"/>
      <c r="K391" s="2209"/>
      <c r="L391" s="2209"/>
      <c r="M391" s="2209"/>
      <c r="N391" s="2209"/>
      <c r="O391" s="2209"/>
    </row>
    <row r="392" spans="1:15" ht="15.75" customHeight="1">
      <c r="A392" s="2209"/>
      <c r="B392" s="2209"/>
      <c r="C392" s="2209"/>
      <c r="D392" s="2209"/>
      <c r="E392" s="2209"/>
      <c r="F392" s="2209"/>
      <c r="G392" s="2209"/>
      <c r="H392" s="2209"/>
      <c r="I392" s="2209"/>
      <c r="J392" s="2209"/>
      <c r="K392" s="2209"/>
      <c r="L392" s="2209"/>
      <c r="M392" s="2209"/>
      <c r="N392" s="2209"/>
      <c r="O392" s="2209"/>
    </row>
    <row r="393" spans="1:15" ht="15.75" customHeight="1">
      <c r="A393" s="2209"/>
      <c r="B393" s="2209"/>
      <c r="C393" s="2209"/>
      <c r="D393" s="2209"/>
      <c r="E393" s="2209"/>
      <c r="F393" s="2209"/>
      <c r="G393" s="2209"/>
      <c r="H393" s="2209"/>
      <c r="I393" s="2209"/>
      <c r="J393" s="2209"/>
      <c r="K393" s="2209"/>
      <c r="L393" s="2209"/>
      <c r="M393" s="2209"/>
      <c r="N393" s="2209"/>
      <c r="O393" s="2209"/>
    </row>
    <row r="394" spans="1:15" ht="15.75" customHeight="1">
      <c r="A394" s="2209"/>
      <c r="B394" s="2209"/>
      <c r="C394" s="2209"/>
      <c r="D394" s="2209"/>
      <c r="E394" s="2209"/>
      <c r="F394" s="2209"/>
      <c r="G394" s="2209"/>
      <c r="H394" s="2209"/>
      <c r="I394" s="2209"/>
      <c r="J394" s="2209"/>
      <c r="K394" s="2209"/>
      <c r="L394" s="2209"/>
      <c r="M394" s="2209"/>
      <c r="N394" s="2209"/>
      <c r="O394" s="2209"/>
    </row>
    <row r="395" spans="1:15" ht="15.75" customHeight="1">
      <c r="A395" s="2209"/>
      <c r="B395" s="2209"/>
      <c r="C395" s="2209"/>
      <c r="D395" s="2209"/>
      <c r="E395" s="2209"/>
      <c r="F395" s="2209"/>
      <c r="G395" s="2209"/>
      <c r="H395" s="2209"/>
      <c r="I395" s="2209"/>
      <c r="J395" s="2209"/>
      <c r="K395" s="2209"/>
      <c r="L395" s="2209"/>
      <c r="M395" s="2209"/>
      <c r="N395" s="2209"/>
      <c r="O395" s="2209"/>
    </row>
    <row r="396" spans="1:15" ht="15.75" customHeight="1">
      <c r="A396" s="2209"/>
      <c r="B396" s="2209"/>
      <c r="C396" s="2209"/>
      <c r="D396" s="2209"/>
      <c r="E396" s="2209"/>
      <c r="F396" s="2209"/>
      <c r="G396" s="2209"/>
      <c r="H396" s="2209"/>
      <c r="I396" s="2209"/>
      <c r="J396" s="2209"/>
      <c r="K396" s="2209"/>
      <c r="L396" s="2209"/>
      <c r="M396" s="2209"/>
      <c r="N396" s="2209"/>
      <c r="O396" s="2209"/>
    </row>
    <row r="397" spans="1:15" ht="15.75" customHeight="1">
      <c r="A397" s="2209"/>
      <c r="B397" s="2209"/>
      <c r="C397" s="2209"/>
      <c r="D397" s="2209"/>
      <c r="E397" s="2209"/>
      <c r="F397" s="2209"/>
      <c r="G397" s="2209"/>
      <c r="H397" s="2209"/>
      <c r="I397" s="2209"/>
      <c r="J397" s="2209"/>
      <c r="K397" s="2209"/>
      <c r="L397" s="2209"/>
      <c r="M397" s="2209"/>
      <c r="N397" s="2209"/>
      <c r="O397" s="2209"/>
    </row>
    <row r="398" spans="1:15" ht="15.75" customHeight="1">
      <c r="A398" s="2209"/>
      <c r="B398" s="2209"/>
      <c r="C398" s="2209"/>
      <c r="D398" s="2209"/>
      <c r="E398" s="2209"/>
      <c r="F398" s="2209"/>
      <c r="G398" s="2209"/>
      <c r="H398" s="2209"/>
      <c r="I398" s="2209"/>
      <c r="J398" s="2209"/>
      <c r="K398" s="2209"/>
      <c r="L398" s="2209"/>
      <c r="M398" s="2209"/>
      <c r="N398" s="2209"/>
      <c r="O398" s="2209"/>
    </row>
    <row r="399" spans="1:15" ht="15.75" customHeight="1">
      <c r="A399" s="2209"/>
      <c r="B399" s="2209"/>
      <c r="C399" s="2209"/>
      <c r="D399" s="2209"/>
      <c r="E399" s="2209"/>
      <c r="F399" s="2209"/>
      <c r="G399" s="2209"/>
      <c r="H399" s="2209"/>
      <c r="I399" s="2209"/>
      <c r="J399" s="2209"/>
      <c r="K399" s="2209"/>
      <c r="L399" s="2209"/>
      <c r="M399" s="2209"/>
      <c r="N399" s="2209"/>
      <c r="O399" s="2209"/>
    </row>
    <row r="400" spans="1:15" ht="15.75" customHeight="1">
      <c r="A400" s="2209"/>
      <c r="B400" s="2209"/>
      <c r="C400" s="2209"/>
      <c r="D400" s="2209"/>
      <c r="E400" s="2209"/>
      <c r="F400" s="2209"/>
      <c r="G400" s="2209"/>
      <c r="H400" s="2209"/>
      <c r="I400" s="2209"/>
      <c r="J400" s="2209"/>
      <c r="K400" s="2209"/>
      <c r="L400" s="2209"/>
      <c r="M400" s="2209"/>
      <c r="N400" s="2209"/>
      <c r="O400" s="2209"/>
    </row>
    <row r="401" spans="1:15" ht="15.75" customHeight="1">
      <c r="A401" s="2209"/>
      <c r="B401" s="2209"/>
      <c r="C401" s="2209"/>
      <c r="D401" s="2209"/>
      <c r="E401" s="2209"/>
      <c r="F401" s="2209"/>
      <c r="G401" s="2209"/>
      <c r="H401" s="2209"/>
      <c r="I401" s="2209"/>
      <c r="J401" s="2209"/>
      <c r="K401" s="2209"/>
      <c r="L401" s="2209"/>
      <c r="M401" s="2209"/>
      <c r="N401" s="2209"/>
      <c r="O401" s="2209"/>
    </row>
    <row r="402" spans="1:15" ht="15.75" customHeight="1">
      <c r="A402" s="2209"/>
      <c r="B402" s="2209"/>
      <c r="C402" s="2209"/>
      <c r="D402" s="2209"/>
      <c r="E402" s="2209"/>
      <c r="F402" s="2209"/>
      <c r="G402" s="2209"/>
      <c r="H402" s="2209"/>
      <c r="I402" s="2209"/>
      <c r="J402" s="2209"/>
      <c r="K402" s="2209"/>
      <c r="L402" s="2209"/>
      <c r="M402" s="2209"/>
      <c r="N402" s="2209"/>
      <c r="O402" s="2209"/>
    </row>
    <row r="403" spans="1:15" ht="15.75" customHeight="1">
      <c r="A403" s="2209"/>
      <c r="B403" s="2209"/>
      <c r="C403" s="2209"/>
      <c r="D403" s="2209"/>
      <c r="E403" s="2209"/>
      <c r="F403" s="2209"/>
      <c r="G403" s="2209"/>
      <c r="H403" s="2209"/>
      <c r="I403" s="2209"/>
      <c r="J403" s="2209"/>
      <c r="K403" s="2209"/>
      <c r="L403" s="2209"/>
      <c r="M403" s="2209"/>
      <c r="N403" s="2209"/>
      <c r="O403" s="2209"/>
    </row>
    <row r="404" spans="1:15" ht="15.75" customHeight="1">
      <c r="A404" s="2209"/>
      <c r="B404" s="2209"/>
      <c r="C404" s="2209"/>
      <c r="D404" s="2209"/>
      <c r="E404" s="2209"/>
      <c r="F404" s="2209"/>
      <c r="G404" s="2209"/>
      <c r="H404" s="2209"/>
      <c r="I404" s="2209"/>
      <c r="J404" s="2209"/>
      <c r="K404" s="2209"/>
      <c r="L404" s="2209"/>
      <c r="M404" s="2209"/>
      <c r="N404" s="2209"/>
      <c r="O404" s="2209"/>
    </row>
    <row r="405" spans="1:15" ht="15.75" customHeight="1">
      <c r="A405" s="2209"/>
      <c r="B405" s="2209"/>
      <c r="C405" s="2209"/>
      <c r="D405" s="2209"/>
      <c r="E405" s="2209"/>
      <c r="F405" s="2209"/>
      <c r="G405" s="2209"/>
      <c r="H405" s="2209"/>
      <c r="I405" s="2209"/>
      <c r="J405" s="2209"/>
      <c r="K405" s="2209"/>
      <c r="L405" s="2209"/>
      <c r="M405" s="2209"/>
      <c r="N405" s="2209"/>
      <c r="O405" s="2209"/>
    </row>
    <row r="406" spans="1:15" ht="15.75" customHeight="1">
      <c r="A406" s="2209"/>
      <c r="B406" s="2209"/>
      <c r="C406" s="2209"/>
      <c r="D406" s="2209"/>
      <c r="E406" s="2209"/>
      <c r="F406" s="2209"/>
      <c r="G406" s="2209"/>
      <c r="H406" s="2209"/>
      <c r="I406" s="2209"/>
      <c r="J406" s="2209"/>
      <c r="K406" s="2209"/>
      <c r="L406" s="2209"/>
      <c r="M406" s="2209"/>
      <c r="N406" s="2209"/>
      <c r="O406" s="2209"/>
    </row>
    <row r="407" spans="1:15" ht="15.75" customHeight="1">
      <c r="A407" s="2209"/>
      <c r="B407" s="2209"/>
      <c r="C407" s="2209"/>
      <c r="D407" s="2209"/>
      <c r="E407" s="2209"/>
      <c r="F407" s="2209"/>
      <c r="G407" s="2209"/>
      <c r="H407" s="2209"/>
      <c r="I407" s="2209"/>
      <c r="J407" s="2209"/>
      <c r="K407" s="2209"/>
      <c r="L407" s="2209"/>
      <c r="M407" s="2209"/>
      <c r="N407" s="2209"/>
      <c r="O407" s="2209"/>
    </row>
    <row r="408" spans="1:15" ht="15.75" customHeight="1">
      <c r="A408" s="2209"/>
      <c r="B408" s="2209"/>
      <c r="C408" s="2209"/>
      <c r="D408" s="2209"/>
      <c r="E408" s="2209"/>
      <c r="F408" s="2209"/>
      <c r="G408" s="2209"/>
      <c r="H408" s="2209"/>
      <c r="I408" s="2209"/>
      <c r="J408" s="2209"/>
      <c r="K408" s="2209"/>
      <c r="L408" s="2209"/>
      <c r="M408" s="2209"/>
      <c r="N408" s="2209"/>
      <c r="O408" s="2209"/>
    </row>
    <row r="409" spans="1:15" ht="15.75" customHeight="1">
      <c r="A409" s="2209"/>
      <c r="B409" s="2209"/>
      <c r="C409" s="2209"/>
      <c r="D409" s="2209"/>
      <c r="E409" s="2209"/>
      <c r="F409" s="2209"/>
      <c r="G409" s="2209"/>
      <c r="H409" s="2209"/>
      <c r="I409" s="2209"/>
      <c r="J409" s="2209"/>
      <c r="K409" s="2209"/>
      <c r="L409" s="2209"/>
      <c r="M409" s="2209"/>
      <c r="N409" s="2209"/>
      <c r="O409" s="2209"/>
    </row>
    <row r="410" spans="1:15" ht="15.75" customHeight="1">
      <c r="A410" s="2209"/>
      <c r="B410" s="2209"/>
      <c r="C410" s="2209"/>
      <c r="D410" s="2209"/>
      <c r="E410" s="2209"/>
      <c r="F410" s="2209"/>
      <c r="G410" s="2209"/>
      <c r="H410" s="2209"/>
      <c r="I410" s="2209"/>
      <c r="J410" s="2209"/>
      <c r="K410" s="2209"/>
      <c r="L410" s="2209"/>
      <c r="M410" s="2209"/>
      <c r="N410" s="2209"/>
      <c r="O410" s="2209"/>
    </row>
    <row r="411" spans="1:15" ht="15.75" customHeight="1">
      <c r="A411" s="2209"/>
      <c r="B411" s="2209"/>
      <c r="C411" s="2209"/>
      <c r="D411" s="2209"/>
      <c r="E411" s="2209"/>
      <c r="F411" s="2209"/>
      <c r="G411" s="2209"/>
      <c r="H411" s="2209"/>
      <c r="I411" s="2209"/>
      <c r="J411" s="2209"/>
      <c r="K411" s="2209"/>
      <c r="L411" s="2209"/>
      <c r="M411" s="2209"/>
      <c r="N411" s="2209"/>
      <c r="O411" s="2209"/>
    </row>
    <row r="412" spans="1:15" ht="15.75" customHeight="1">
      <c r="A412" s="2209"/>
      <c r="B412" s="2209"/>
      <c r="C412" s="2209"/>
      <c r="D412" s="2209"/>
      <c r="E412" s="2209"/>
      <c r="F412" s="2209"/>
      <c r="G412" s="2209"/>
      <c r="H412" s="2209"/>
      <c r="I412" s="2209"/>
      <c r="J412" s="2209"/>
      <c r="K412" s="2209"/>
      <c r="L412" s="2209"/>
      <c r="M412" s="2209"/>
      <c r="N412" s="2209"/>
      <c r="O412" s="2209"/>
    </row>
    <row r="413" spans="1:15" ht="15.75" customHeight="1">
      <c r="A413" s="2209"/>
      <c r="B413" s="2209"/>
      <c r="C413" s="2209"/>
      <c r="D413" s="2209"/>
      <c r="E413" s="2209"/>
      <c r="F413" s="2209"/>
      <c r="G413" s="2209"/>
      <c r="H413" s="2209"/>
      <c r="I413" s="2209"/>
      <c r="J413" s="2209"/>
      <c r="K413" s="2209"/>
      <c r="L413" s="2209"/>
      <c r="M413" s="2209"/>
      <c r="N413" s="2209"/>
      <c r="O413" s="2209"/>
    </row>
    <row r="414" spans="1:15" ht="15.75" customHeight="1">
      <c r="A414" s="2209"/>
      <c r="B414" s="2209"/>
      <c r="C414" s="2209"/>
      <c r="D414" s="2209"/>
      <c r="E414" s="2209"/>
      <c r="F414" s="2209"/>
      <c r="G414" s="2209"/>
      <c r="H414" s="2209"/>
      <c r="I414" s="2209"/>
      <c r="J414" s="2209"/>
      <c r="K414" s="2209"/>
      <c r="L414" s="2209"/>
      <c r="M414" s="2209"/>
      <c r="N414" s="2209"/>
      <c r="O414" s="2209"/>
    </row>
    <row r="415" spans="1:15" ht="15.75" customHeight="1">
      <c r="A415" s="2209"/>
      <c r="B415" s="2209"/>
      <c r="C415" s="2209"/>
      <c r="D415" s="2209"/>
      <c r="E415" s="2209"/>
      <c r="F415" s="2209"/>
      <c r="G415" s="2209"/>
      <c r="H415" s="2209"/>
      <c r="I415" s="2209"/>
      <c r="J415" s="2209"/>
      <c r="K415" s="2209"/>
      <c r="L415" s="2209"/>
      <c r="M415" s="2209"/>
      <c r="N415" s="2209"/>
      <c r="O415" s="2209"/>
    </row>
    <row r="416" spans="1:15" ht="15.75" customHeight="1">
      <c r="A416" s="2209"/>
      <c r="B416" s="2209"/>
      <c r="C416" s="2209"/>
      <c r="D416" s="2209"/>
      <c r="E416" s="2209"/>
      <c r="F416" s="2209"/>
      <c r="G416" s="2209"/>
      <c r="H416" s="2209"/>
      <c r="I416" s="2209"/>
      <c r="J416" s="2209"/>
      <c r="K416" s="2209"/>
      <c r="L416" s="2209"/>
      <c r="M416" s="2209"/>
      <c r="N416" s="2209"/>
      <c r="O416" s="2209"/>
    </row>
    <row r="417" spans="1:15" ht="15.75" customHeight="1">
      <c r="A417" s="2209"/>
      <c r="B417" s="2209"/>
      <c r="C417" s="2209"/>
      <c r="D417" s="2209"/>
      <c r="E417" s="2209"/>
      <c r="F417" s="2209"/>
      <c r="G417" s="2209"/>
      <c r="H417" s="2209"/>
      <c r="I417" s="2209"/>
      <c r="J417" s="2209"/>
      <c r="K417" s="2209"/>
      <c r="L417" s="2209"/>
      <c r="M417" s="2209"/>
      <c r="N417" s="2209"/>
      <c r="O417" s="2209"/>
    </row>
    <row r="418" spans="1:15" ht="15.75" customHeight="1">
      <c r="A418" s="2209"/>
      <c r="B418" s="2209"/>
      <c r="C418" s="2209"/>
      <c r="D418" s="2209"/>
      <c r="E418" s="2209"/>
      <c r="F418" s="2209"/>
      <c r="G418" s="2209"/>
      <c r="H418" s="2209"/>
      <c r="I418" s="2209"/>
      <c r="J418" s="2209"/>
      <c r="K418" s="2209"/>
      <c r="L418" s="2209"/>
      <c r="M418" s="2209"/>
      <c r="N418" s="2209"/>
      <c r="O418" s="2209"/>
    </row>
    <row r="419" spans="1:15" ht="15.75" customHeight="1">
      <c r="A419" s="2209"/>
      <c r="B419" s="2209"/>
      <c r="C419" s="2209"/>
      <c r="D419" s="2209"/>
      <c r="E419" s="2209"/>
      <c r="F419" s="2209"/>
      <c r="G419" s="2209"/>
      <c r="H419" s="2209"/>
      <c r="I419" s="2209"/>
      <c r="J419" s="2209"/>
      <c r="K419" s="2209"/>
      <c r="L419" s="2209"/>
      <c r="M419" s="2209"/>
      <c r="N419" s="2209"/>
      <c r="O419" s="2209"/>
    </row>
    <row r="420" spans="1:15" ht="15.75" customHeight="1">
      <c r="A420" s="2209"/>
      <c r="B420" s="2209"/>
      <c r="C420" s="2209"/>
      <c r="D420" s="2209"/>
      <c r="E420" s="2209"/>
      <c r="F420" s="2209"/>
      <c r="G420" s="2209"/>
      <c r="H420" s="2209"/>
      <c r="I420" s="2209"/>
      <c r="J420" s="2209"/>
      <c r="K420" s="2209"/>
      <c r="L420" s="2209"/>
      <c r="M420" s="2209"/>
      <c r="N420" s="2209"/>
      <c r="O420" s="2209"/>
    </row>
    <row r="421" spans="1:15" ht="15.75" customHeight="1">
      <c r="A421" s="2209"/>
      <c r="B421" s="2209"/>
      <c r="C421" s="2209"/>
      <c r="D421" s="2209"/>
      <c r="E421" s="2209"/>
      <c r="F421" s="2209"/>
      <c r="G421" s="2209"/>
      <c r="H421" s="2209"/>
      <c r="I421" s="2209"/>
      <c r="J421" s="2209"/>
      <c r="K421" s="2209"/>
      <c r="L421" s="2209"/>
      <c r="M421" s="2209"/>
      <c r="N421" s="2209"/>
      <c r="O421" s="2209"/>
    </row>
    <row r="422" spans="1:15" ht="15.75" customHeight="1">
      <c r="A422" s="2209"/>
      <c r="B422" s="2209"/>
      <c r="C422" s="2209"/>
      <c r="D422" s="2209"/>
      <c r="E422" s="2209"/>
      <c r="F422" s="2209"/>
      <c r="G422" s="2209"/>
      <c r="H422" s="2209"/>
      <c r="I422" s="2209"/>
      <c r="J422" s="2209"/>
      <c r="K422" s="2209"/>
      <c r="L422" s="2209"/>
      <c r="M422" s="2209"/>
      <c r="N422" s="2209"/>
      <c r="O422" s="2209"/>
    </row>
    <row r="423" spans="1:15" ht="15.75" customHeight="1">
      <c r="A423" s="2209"/>
      <c r="B423" s="2209"/>
      <c r="C423" s="2209"/>
      <c r="D423" s="2209"/>
      <c r="E423" s="2209"/>
      <c r="F423" s="2209"/>
      <c r="G423" s="2209"/>
      <c r="H423" s="2209"/>
      <c r="I423" s="2209"/>
      <c r="J423" s="2209"/>
      <c r="K423" s="2209"/>
      <c r="L423" s="2209"/>
      <c r="M423" s="2209"/>
      <c r="N423" s="2209"/>
      <c r="O423" s="2209"/>
    </row>
    <row r="424" spans="1:15" ht="15.75" customHeight="1">
      <c r="A424" s="2209"/>
      <c r="B424" s="2209"/>
      <c r="C424" s="2209"/>
      <c r="D424" s="2209"/>
      <c r="E424" s="2209"/>
      <c r="F424" s="2209"/>
      <c r="G424" s="2209"/>
      <c r="H424" s="2209"/>
      <c r="I424" s="2209"/>
      <c r="J424" s="2209"/>
      <c r="K424" s="2209"/>
      <c r="L424" s="2209"/>
      <c r="M424" s="2209"/>
      <c r="N424" s="2209"/>
      <c r="O424" s="2209"/>
    </row>
    <row r="425" spans="1:15" ht="15.75" customHeight="1">
      <c r="A425" s="2209"/>
      <c r="B425" s="2209"/>
      <c r="C425" s="2209"/>
      <c r="D425" s="2209"/>
      <c r="E425" s="2209"/>
      <c r="F425" s="2209"/>
      <c r="G425" s="2209"/>
      <c r="H425" s="2209"/>
      <c r="I425" s="2209"/>
      <c r="J425" s="2209"/>
      <c r="K425" s="2209"/>
      <c r="L425" s="2209"/>
      <c r="M425" s="2209"/>
      <c r="N425" s="2209"/>
      <c r="O425" s="2209"/>
    </row>
    <row r="426" spans="1:15" ht="15.75" customHeight="1">
      <c r="A426" s="2209"/>
      <c r="B426" s="2209"/>
      <c r="C426" s="2209"/>
      <c r="D426" s="2209"/>
      <c r="E426" s="2209"/>
      <c r="F426" s="2209"/>
      <c r="G426" s="2209"/>
      <c r="H426" s="2209"/>
      <c r="I426" s="2209"/>
      <c r="J426" s="2209"/>
      <c r="K426" s="2209"/>
      <c r="L426" s="2209"/>
      <c r="M426" s="2209"/>
      <c r="N426" s="2209"/>
      <c r="O426" s="2209"/>
    </row>
    <row r="427" spans="1:15" ht="15.75" customHeight="1">
      <c r="A427" s="2209"/>
      <c r="B427" s="2209"/>
      <c r="C427" s="2209"/>
      <c r="D427" s="2209"/>
      <c r="E427" s="2209"/>
      <c r="F427" s="2209"/>
      <c r="G427" s="2209"/>
      <c r="H427" s="2209"/>
      <c r="I427" s="2209"/>
      <c r="J427" s="2209"/>
      <c r="K427" s="2209"/>
      <c r="L427" s="2209"/>
      <c r="M427" s="2209"/>
      <c r="N427" s="2209"/>
      <c r="O427" s="2209"/>
    </row>
    <row r="428" spans="1:15" ht="15.75" customHeight="1">
      <c r="A428" s="2209"/>
      <c r="B428" s="2209"/>
      <c r="C428" s="2209"/>
      <c r="D428" s="2209"/>
      <c r="E428" s="2209"/>
      <c r="F428" s="2209"/>
      <c r="G428" s="2209"/>
      <c r="H428" s="2209"/>
      <c r="I428" s="2209"/>
      <c r="J428" s="2209"/>
      <c r="K428" s="2209"/>
      <c r="L428" s="2209"/>
      <c r="M428" s="2209"/>
      <c r="N428" s="2209"/>
      <c r="O428" s="2209"/>
    </row>
    <row r="429" spans="1:15" ht="15.75" customHeight="1">
      <c r="A429" s="2209"/>
      <c r="B429" s="2209"/>
      <c r="C429" s="2209"/>
      <c r="D429" s="2209"/>
      <c r="E429" s="2209"/>
      <c r="F429" s="2209"/>
      <c r="G429" s="2209"/>
      <c r="H429" s="2209"/>
      <c r="I429" s="2209"/>
      <c r="J429" s="2209"/>
      <c r="K429" s="2209"/>
      <c r="L429" s="2209"/>
      <c r="M429" s="2209"/>
      <c r="N429" s="2209"/>
      <c r="O429" s="2209"/>
    </row>
    <row r="430" spans="1:15" ht="15.75" customHeight="1">
      <c r="A430" s="2209"/>
      <c r="B430" s="2209"/>
      <c r="C430" s="2209"/>
      <c r="D430" s="2209"/>
      <c r="E430" s="2209"/>
      <c r="F430" s="2209"/>
      <c r="G430" s="2209"/>
      <c r="H430" s="2209"/>
      <c r="I430" s="2209"/>
      <c r="J430" s="2209"/>
      <c r="K430" s="2209"/>
      <c r="L430" s="2209"/>
      <c r="M430" s="2209"/>
      <c r="N430" s="2209"/>
      <c r="O430" s="2209"/>
    </row>
    <row r="431" spans="1:15" ht="15.75" customHeight="1">
      <c r="A431" s="2209"/>
      <c r="B431" s="2209"/>
      <c r="C431" s="2209"/>
      <c r="D431" s="2209"/>
      <c r="E431" s="2209"/>
      <c r="F431" s="2209"/>
      <c r="G431" s="2209"/>
      <c r="H431" s="2209"/>
      <c r="I431" s="2209"/>
      <c r="J431" s="2209"/>
      <c r="K431" s="2209"/>
      <c r="L431" s="2209"/>
      <c r="M431" s="2209"/>
      <c r="N431" s="2209"/>
      <c r="O431" s="2209"/>
    </row>
    <row r="432" spans="1:15" ht="15.75" customHeight="1">
      <c r="A432" s="2209"/>
      <c r="B432" s="2209"/>
      <c r="C432" s="2209"/>
      <c r="D432" s="2209"/>
      <c r="E432" s="2209"/>
      <c r="F432" s="2209"/>
      <c r="G432" s="2209"/>
      <c r="H432" s="2209"/>
      <c r="I432" s="2209"/>
      <c r="J432" s="2209"/>
      <c r="K432" s="2209"/>
      <c r="L432" s="2209"/>
      <c r="M432" s="2209"/>
      <c r="N432" s="2209"/>
      <c r="O432" s="2209"/>
    </row>
    <row r="433" spans="1:15" ht="15.75" customHeight="1">
      <c r="A433" s="2209"/>
      <c r="B433" s="2209"/>
      <c r="C433" s="2209"/>
      <c r="D433" s="2209"/>
      <c r="E433" s="2209"/>
      <c r="F433" s="2209"/>
      <c r="G433" s="2209"/>
      <c r="H433" s="2209"/>
      <c r="I433" s="2209"/>
      <c r="J433" s="2209"/>
      <c r="K433" s="2209"/>
      <c r="L433" s="2209"/>
      <c r="M433" s="2209"/>
      <c r="N433" s="2209"/>
      <c r="O433" s="2209"/>
    </row>
    <row r="434" spans="1:15" ht="15.75" customHeight="1">
      <c r="A434" s="2209"/>
      <c r="B434" s="2209"/>
      <c r="C434" s="2209"/>
      <c r="D434" s="2209"/>
      <c r="E434" s="2209"/>
      <c r="F434" s="2209"/>
      <c r="G434" s="2209"/>
      <c r="H434" s="2209"/>
      <c r="I434" s="2209"/>
      <c r="J434" s="2209"/>
      <c r="K434" s="2209"/>
      <c r="L434" s="2209"/>
      <c r="M434" s="2209"/>
      <c r="N434" s="2209"/>
      <c r="O434" s="2209"/>
    </row>
    <row r="435" spans="1:15" ht="15.75" customHeight="1">
      <c r="A435" s="2209"/>
      <c r="B435" s="2209"/>
      <c r="C435" s="2209"/>
      <c r="D435" s="2209"/>
      <c r="E435" s="2209"/>
      <c r="F435" s="2209"/>
      <c r="G435" s="2209"/>
      <c r="H435" s="2209"/>
      <c r="I435" s="2209"/>
      <c r="J435" s="2209"/>
      <c r="K435" s="2209"/>
      <c r="L435" s="2209"/>
      <c r="M435" s="2209"/>
      <c r="N435" s="2209"/>
      <c r="O435" s="2209"/>
    </row>
    <row r="436" spans="1:15" ht="15.75" customHeight="1">
      <c r="A436" s="2209"/>
      <c r="B436" s="2209"/>
      <c r="C436" s="2209"/>
      <c r="D436" s="2209"/>
      <c r="E436" s="2209"/>
      <c r="F436" s="2209"/>
      <c r="G436" s="2209"/>
      <c r="H436" s="2209"/>
      <c r="I436" s="2209"/>
      <c r="J436" s="2209"/>
      <c r="K436" s="2209"/>
      <c r="L436" s="2209"/>
      <c r="M436" s="2209"/>
      <c r="N436" s="2209"/>
      <c r="O436" s="2209"/>
    </row>
    <row r="437" spans="1:15" ht="15.75" customHeight="1">
      <c r="A437" s="2209"/>
      <c r="B437" s="2209"/>
      <c r="C437" s="2209"/>
      <c r="D437" s="2209"/>
      <c r="E437" s="2209"/>
      <c r="F437" s="2209"/>
      <c r="G437" s="2209"/>
      <c r="H437" s="2209"/>
      <c r="I437" s="2209"/>
      <c r="J437" s="2209"/>
      <c r="K437" s="2209"/>
      <c r="L437" s="2209"/>
      <c r="M437" s="2209"/>
      <c r="N437" s="2209"/>
      <c r="O437" s="2209"/>
    </row>
    <row r="438" spans="1:15" ht="15.75" customHeight="1">
      <c r="A438" s="2209"/>
      <c r="B438" s="2209"/>
      <c r="C438" s="2209"/>
      <c r="D438" s="2209"/>
      <c r="E438" s="2209"/>
      <c r="F438" s="2209"/>
      <c r="G438" s="2209"/>
      <c r="H438" s="2209"/>
      <c r="I438" s="2209"/>
      <c r="J438" s="2209"/>
      <c r="K438" s="2209"/>
      <c r="L438" s="2209"/>
      <c r="M438" s="2209"/>
      <c r="N438" s="2209"/>
      <c r="O438" s="2209"/>
    </row>
    <row r="439" spans="1:15" ht="15.75" customHeight="1">
      <c r="A439" s="2209"/>
      <c r="B439" s="2209"/>
      <c r="C439" s="2209"/>
      <c r="D439" s="2209"/>
      <c r="E439" s="2209"/>
      <c r="F439" s="2209"/>
      <c r="G439" s="2209"/>
      <c r="H439" s="2209"/>
      <c r="I439" s="2209"/>
      <c r="J439" s="2209"/>
      <c r="K439" s="2209"/>
      <c r="L439" s="2209"/>
      <c r="M439" s="2209"/>
      <c r="N439" s="2209"/>
      <c r="O439" s="2209"/>
    </row>
    <row r="440" spans="1:15" ht="15.75" customHeight="1">
      <c r="A440" s="2209"/>
      <c r="B440" s="2209"/>
      <c r="C440" s="2209"/>
      <c r="D440" s="2209"/>
      <c r="E440" s="2209"/>
      <c r="F440" s="2209"/>
      <c r="G440" s="2209"/>
      <c r="H440" s="2209"/>
      <c r="I440" s="2209"/>
      <c r="J440" s="2209"/>
      <c r="K440" s="2209"/>
      <c r="L440" s="2209"/>
      <c r="M440" s="2209"/>
      <c r="N440" s="2209"/>
      <c r="O440" s="2209"/>
    </row>
    <row r="441" spans="1:15" ht="15.75" customHeight="1">
      <c r="A441" s="2209"/>
      <c r="B441" s="2209"/>
      <c r="C441" s="2209"/>
      <c r="D441" s="2209"/>
      <c r="E441" s="2209"/>
      <c r="F441" s="2209"/>
      <c r="G441" s="2209"/>
      <c r="H441" s="2209"/>
      <c r="I441" s="2209"/>
      <c r="J441" s="2209"/>
      <c r="K441" s="2209"/>
      <c r="L441" s="2209"/>
      <c r="M441" s="2209"/>
      <c r="N441" s="2209"/>
      <c r="O441" s="2209"/>
    </row>
    <row r="442" spans="1:15" ht="15.75" customHeight="1">
      <c r="A442" s="2209"/>
      <c r="B442" s="2209"/>
      <c r="C442" s="2209"/>
      <c r="D442" s="2209"/>
      <c r="E442" s="2209"/>
      <c r="F442" s="2209"/>
      <c r="G442" s="2209"/>
      <c r="H442" s="2209"/>
      <c r="I442" s="2209"/>
      <c r="J442" s="2209"/>
      <c r="K442" s="2209"/>
      <c r="L442" s="2209"/>
      <c r="M442" s="2209"/>
      <c r="N442" s="2209"/>
      <c r="O442" s="2209"/>
    </row>
    <row r="443" spans="1:15" ht="15.75" customHeight="1">
      <c r="A443" s="2209"/>
      <c r="B443" s="2209"/>
      <c r="C443" s="2209"/>
      <c r="D443" s="2209"/>
      <c r="E443" s="2209"/>
      <c r="F443" s="2209"/>
      <c r="G443" s="2209"/>
      <c r="H443" s="2209"/>
      <c r="I443" s="2209"/>
      <c r="J443" s="2209"/>
      <c r="K443" s="2209"/>
      <c r="L443" s="2209"/>
      <c r="M443" s="2209"/>
      <c r="N443" s="2209"/>
      <c r="O443" s="2209"/>
    </row>
    <row r="444" spans="1:15" ht="15.75" customHeight="1">
      <c r="A444" s="2209"/>
      <c r="B444" s="2209"/>
      <c r="C444" s="2209"/>
      <c r="D444" s="2209"/>
      <c r="E444" s="2209"/>
      <c r="F444" s="2209"/>
      <c r="G444" s="2209"/>
      <c r="H444" s="2209"/>
      <c r="I444" s="2209"/>
      <c r="J444" s="2209"/>
      <c r="K444" s="2209"/>
      <c r="L444" s="2209"/>
      <c r="M444" s="2209"/>
      <c r="N444" s="2209"/>
      <c r="O444" s="2209"/>
    </row>
    <row r="445" spans="1:15" ht="15.75" customHeight="1">
      <c r="A445" s="2209"/>
      <c r="B445" s="2209"/>
      <c r="C445" s="2209"/>
      <c r="D445" s="2209"/>
      <c r="E445" s="2209"/>
      <c r="F445" s="2209"/>
      <c r="G445" s="2209"/>
      <c r="H445" s="2209"/>
      <c r="I445" s="2209"/>
      <c r="J445" s="2209"/>
      <c r="K445" s="2209"/>
      <c r="L445" s="2209"/>
      <c r="M445" s="2209"/>
      <c r="N445" s="2209"/>
      <c r="O445" s="2209"/>
    </row>
    <row r="446" spans="1:15" ht="15.75" customHeight="1">
      <c r="A446" s="2209"/>
      <c r="B446" s="2209"/>
      <c r="C446" s="2209"/>
      <c r="D446" s="2209"/>
      <c r="E446" s="2209"/>
      <c r="F446" s="2209"/>
      <c r="G446" s="2209"/>
      <c r="H446" s="2209"/>
      <c r="I446" s="2209"/>
      <c r="J446" s="2209"/>
      <c r="K446" s="2209"/>
      <c r="L446" s="2209"/>
      <c r="M446" s="2209"/>
      <c r="N446" s="2209"/>
      <c r="O446" s="2209"/>
    </row>
    <row r="447" spans="1:15" ht="15.75" customHeight="1">
      <c r="A447" s="2209"/>
      <c r="B447" s="2209"/>
      <c r="C447" s="2209"/>
      <c r="D447" s="2209"/>
      <c r="E447" s="2209"/>
      <c r="F447" s="2209"/>
      <c r="G447" s="2209"/>
      <c r="H447" s="2209"/>
      <c r="I447" s="2209"/>
      <c r="J447" s="2209"/>
      <c r="K447" s="2209"/>
      <c r="L447" s="2209"/>
      <c r="M447" s="2209"/>
      <c r="N447" s="2209"/>
      <c r="O447" s="2209"/>
    </row>
    <row r="448" spans="1:15" ht="15.75" customHeight="1">
      <c r="A448" s="2209"/>
      <c r="B448" s="2209"/>
      <c r="C448" s="2209"/>
      <c r="D448" s="2209"/>
      <c r="E448" s="2209"/>
      <c r="F448" s="2209"/>
      <c r="G448" s="2209"/>
      <c r="H448" s="2209"/>
      <c r="I448" s="2209"/>
      <c r="J448" s="2209"/>
      <c r="K448" s="2209"/>
      <c r="L448" s="2209"/>
      <c r="M448" s="2209"/>
      <c r="N448" s="2209"/>
      <c r="O448" s="2209"/>
    </row>
    <row r="449" spans="1:15" ht="15.75" customHeight="1">
      <c r="A449" s="2209"/>
      <c r="B449" s="2209"/>
      <c r="C449" s="2209"/>
      <c r="D449" s="2209"/>
      <c r="E449" s="2209"/>
      <c r="F449" s="2209"/>
      <c r="G449" s="2209"/>
      <c r="H449" s="2209"/>
      <c r="I449" s="2209"/>
      <c r="J449" s="2209"/>
      <c r="K449" s="2209"/>
      <c r="L449" s="2209"/>
      <c r="M449" s="2209"/>
      <c r="N449" s="2209"/>
      <c r="O449" s="2209"/>
    </row>
    <row r="450" spans="1:15" ht="15.75" customHeight="1">
      <c r="A450" s="2209"/>
      <c r="B450" s="2209"/>
      <c r="C450" s="2209"/>
      <c r="D450" s="2209"/>
      <c r="E450" s="2209"/>
      <c r="F450" s="2209"/>
      <c r="G450" s="2209"/>
      <c r="H450" s="2209"/>
      <c r="I450" s="2209"/>
      <c r="J450" s="2209"/>
      <c r="K450" s="2209"/>
      <c r="L450" s="2209"/>
      <c r="M450" s="2209"/>
      <c r="N450" s="2209"/>
      <c r="O450" s="2209"/>
    </row>
    <row r="451" spans="1:15" ht="15.75" customHeight="1">
      <c r="A451" s="2209"/>
      <c r="B451" s="2209"/>
      <c r="C451" s="2209"/>
      <c r="D451" s="2209"/>
      <c r="E451" s="2209"/>
      <c r="F451" s="2209"/>
      <c r="G451" s="2209"/>
      <c r="H451" s="2209"/>
      <c r="I451" s="2209"/>
      <c r="J451" s="2209"/>
      <c r="K451" s="2209"/>
      <c r="L451" s="2209"/>
      <c r="M451" s="2209"/>
      <c r="N451" s="2209"/>
      <c r="O451" s="2209"/>
    </row>
    <row r="452" spans="1:15" ht="15.75" customHeight="1">
      <c r="A452" s="2209"/>
      <c r="B452" s="2209"/>
      <c r="C452" s="2209"/>
      <c r="D452" s="2209"/>
      <c r="E452" s="2209"/>
      <c r="F452" s="2209"/>
      <c r="G452" s="2209"/>
      <c r="H452" s="2209"/>
      <c r="I452" s="2209"/>
      <c r="J452" s="2209"/>
      <c r="K452" s="2209"/>
      <c r="L452" s="2209"/>
      <c r="M452" s="2209"/>
      <c r="N452" s="2209"/>
      <c r="O452" s="2209"/>
    </row>
    <row r="453" spans="1:15" ht="15.75" customHeight="1">
      <c r="A453" s="2209"/>
      <c r="B453" s="2209"/>
      <c r="C453" s="2209"/>
      <c r="D453" s="2209"/>
      <c r="E453" s="2209"/>
      <c r="F453" s="2209"/>
      <c r="G453" s="2209"/>
      <c r="H453" s="2209"/>
      <c r="I453" s="2209"/>
      <c r="J453" s="2209"/>
      <c r="K453" s="2209"/>
      <c r="L453" s="2209"/>
      <c r="M453" s="2209"/>
      <c r="N453" s="2209"/>
      <c r="O453" s="2209"/>
    </row>
    <row r="454" spans="1:15" ht="15.75" customHeight="1">
      <c r="A454" s="2209"/>
      <c r="B454" s="2209"/>
      <c r="C454" s="2209"/>
      <c r="D454" s="2209"/>
      <c r="E454" s="2209"/>
      <c r="F454" s="2209"/>
      <c r="G454" s="2209"/>
      <c r="H454" s="2209"/>
      <c r="I454" s="2209"/>
      <c r="J454" s="2209"/>
      <c r="K454" s="2209"/>
      <c r="L454" s="2209"/>
      <c r="M454" s="2209"/>
      <c r="N454" s="2209"/>
      <c r="O454" s="2209"/>
    </row>
    <row r="455" spans="1:15" ht="15.75" customHeight="1">
      <c r="A455" s="2209"/>
      <c r="B455" s="2209"/>
      <c r="C455" s="2209"/>
      <c r="D455" s="2209"/>
      <c r="E455" s="2209"/>
      <c r="F455" s="2209"/>
      <c r="G455" s="2209"/>
      <c r="H455" s="2209"/>
      <c r="I455" s="2209"/>
      <c r="J455" s="2209"/>
      <c r="K455" s="2209"/>
      <c r="L455" s="2209"/>
      <c r="M455" s="2209"/>
      <c r="N455" s="2209"/>
      <c r="O455" s="2209"/>
    </row>
    <row r="456" spans="1:15" ht="15.75" customHeight="1">
      <c r="A456" s="2209"/>
      <c r="B456" s="2209"/>
      <c r="C456" s="2209"/>
      <c r="D456" s="2209"/>
      <c r="E456" s="2209"/>
      <c r="F456" s="2209"/>
      <c r="G456" s="2209"/>
      <c r="H456" s="2209"/>
      <c r="I456" s="2209"/>
      <c r="J456" s="2209"/>
      <c r="K456" s="2209"/>
      <c r="L456" s="2209"/>
      <c r="M456" s="2209"/>
      <c r="N456" s="2209"/>
      <c r="O456" s="2209"/>
    </row>
    <row r="457" spans="1:15" ht="15.75" customHeight="1">
      <c r="A457" s="2209"/>
      <c r="B457" s="2209"/>
      <c r="C457" s="2209"/>
      <c r="D457" s="2209"/>
      <c r="E457" s="2209"/>
      <c r="F457" s="2209"/>
      <c r="G457" s="2209"/>
      <c r="H457" s="2209"/>
      <c r="I457" s="2209"/>
      <c r="J457" s="2209"/>
      <c r="K457" s="2209"/>
      <c r="L457" s="2209"/>
      <c r="M457" s="2209"/>
      <c r="N457" s="2209"/>
      <c r="O457" s="2209"/>
    </row>
    <row r="458" spans="1:15" ht="15.75" customHeight="1">
      <c r="A458" s="2209"/>
      <c r="B458" s="2209"/>
      <c r="C458" s="2209"/>
      <c r="D458" s="2209"/>
      <c r="E458" s="2209"/>
      <c r="F458" s="2209"/>
      <c r="G458" s="2209"/>
      <c r="H458" s="2209"/>
      <c r="I458" s="2209"/>
      <c r="J458" s="2209"/>
      <c r="K458" s="2209"/>
      <c r="L458" s="2209"/>
      <c r="M458" s="2209"/>
      <c r="N458" s="2209"/>
      <c r="O458" s="2209"/>
    </row>
    <row r="459" spans="1:15" ht="15.75" customHeight="1">
      <c r="A459" s="2209"/>
      <c r="B459" s="2209"/>
      <c r="C459" s="2209"/>
      <c r="D459" s="2209"/>
      <c r="E459" s="2209"/>
      <c r="F459" s="2209"/>
      <c r="G459" s="2209"/>
      <c r="H459" s="2209"/>
      <c r="I459" s="2209"/>
      <c r="J459" s="2209"/>
      <c r="K459" s="2209"/>
      <c r="L459" s="2209"/>
      <c r="M459" s="2209"/>
      <c r="N459" s="2209"/>
      <c r="O459" s="2209"/>
    </row>
    <row r="460" spans="1:15" ht="15.75" customHeight="1">
      <c r="A460" s="2209"/>
      <c r="B460" s="2209"/>
      <c r="C460" s="2209"/>
      <c r="D460" s="2209"/>
      <c r="E460" s="2209"/>
      <c r="F460" s="2209"/>
      <c r="G460" s="2209"/>
      <c r="H460" s="2209"/>
      <c r="I460" s="2209"/>
      <c r="J460" s="2209"/>
      <c r="K460" s="2209"/>
      <c r="L460" s="2209"/>
      <c r="M460" s="2209"/>
      <c r="N460" s="2209"/>
      <c r="O460" s="2209"/>
    </row>
    <row r="461" spans="1:15" ht="15.75" customHeight="1">
      <c r="A461" s="2209"/>
      <c r="B461" s="2209"/>
      <c r="C461" s="2209"/>
      <c r="D461" s="2209"/>
      <c r="E461" s="2209"/>
      <c r="F461" s="2209"/>
      <c r="G461" s="2209"/>
      <c r="H461" s="2209"/>
      <c r="I461" s="2209"/>
      <c r="J461" s="2209"/>
      <c r="K461" s="2209"/>
      <c r="L461" s="2209"/>
      <c r="M461" s="2209"/>
      <c r="N461" s="2209"/>
      <c r="O461" s="2209"/>
    </row>
    <row r="462" spans="1:15" ht="15.75" customHeight="1">
      <c r="A462" s="2209"/>
      <c r="B462" s="2209"/>
      <c r="C462" s="2209"/>
      <c r="D462" s="2209"/>
      <c r="E462" s="2209"/>
      <c r="F462" s="2209"/>
      <c r="G462" s="2209"/>
      <c r="H462" s="2209"/>
      <c r="I462" s="2209"/>
      <c r="J462" s="2209"/>
      <c r="K462" s="2209"/>
      <c r="L462" s="2209"/>
      <c r="M462" s="2209"/>
      <c r="N462" s="2209"/>
      <c r="O462" s="2209"/>
    </row>
    <row r="463" spans="1:15" ht="15.75" customHeight="1">
      <c r="A463" s="2209"/>
      <c r="B463" s="2209"/>
      <c r="C463" s="2209"/>
      <c r="D463" s="2209"/>
      <c r="E463" s="2209"/>
      <c r="F463" s="2209"/>
      <c r="G463" s="2209"/>
      <c r="H463" s="2209"/>
      <c r="I463" s="2209"/>
      <c r="J463" s="2209"/>
      <c r="K463" s="2209"/>
      <c r="L463" s="2209"/>
      <c r="M463" s="2209"/>
      <c r="N463" s="2209"/>
      <c r="O463" s="2209"/>
    </row>
    <row r="464" spans="1:15" ht="15.75" customHeight="1">
      <c r="A464" s="2209"/>
      <c r="B464" s="2209"/>
      <c r="C464" s="2209"/>
      <c r="D464" s="2209"/>
      <c r="E464" s="2209"/>
      <c r="F464" s="2209"/>
      <c r="G464" s="2209"/>
      <c r="H464" s="2209"/>
      <c r="I464" s="2209"/>
      <c r="J464" s="2209"/>
      <c r="K464" s="2209"/>
      <c r="L464" s="2209"/>
      <c r="M464" s="2209"/>
      <c r="N464" s="2209"/>
      <c r="O464" s="2209"/>
    </row>
    <row r="465" spans="1:15" ht="15.75" customHeight="1">
      <c r="A465" s="2209"/>
      <c r="B465" s="2209"/>
      <c r="C465" s="2209"/>
      <c r="D465" s="2209"/>
      <c r="E465" s="2209"/>
      <c r="F465" s="2209"/>
      <c r="G465" s="2209"/>
      <c r="H465" s="2209"/>
      <c r="I465" s="2209"/>
      <c r="J465" s="2209"/>
      <c r="K465" s="2209"/>
      <c r="L465" s="2209"/>
      <c r="M465" s="2209"/>
      <c r="N465" s="2209"/>
      <c r="O465" s="2209"/>
    </row>
    <row r="466" spans="1:15" ht="15.75" customHeight="1">
      <c r="A466" s="2209"/>
      <c r="B466" s="2209"/>
      <c r="C466" s="2209"/>
      <c r="D466" s="2209"/>
      <c r="E466" s="2209"/>
      <c r="F466" s="2209"/>
      <c r="G466" s="2209"/>
      <c r="H466" s="2209"/>
      <c r="I466" s="2209"/>
      <c r="J466" s="2209"/>
      <c r="K466" s="2209"/>
      <c r="L466" s="2209"/>
      <c r="M466" s="2209"/>
      <c r="N466" s="2209"/>
      <c r="O466" s="2209"/>
    </row>
    <row r="467" spans="1:15" ht="15.75" customHeight="1">
      <c r="A467" s="2209"/>
      <c r="B467" s="2209"/>
      <c r="C467" s="2209"/>
      <c r="D467" s="2209"/>
      <c r="E467" s="2209"/>
      <c r="F467" s="2209"/>
      <c r="G467" s="2209"/>
      <c r="H467" s="2209"/>
      <c r="I467" s="2209"/>
      <c r="J467" s="2209"/>
      <c r="K467" s="2209"/>
      <c r="L467" s="2209"/>
      <c r="M467" s="2209"/>
      <c r="N467" s="2209"/>
      <c r="O467" s="2209"/>
    </row>
    <row r="468" spans="1:15" ht="15.75" customHeight="1">
      <c r="A468" s="2209"/>
      <c r="B468" s="2209"/>
      <c r="C468" s="2209"/>
      <c r="D468" s="2209"/>
      <c r="E468" s="2209"/>
      <c r="F468" s="2209"/>
      <c r="G468" s="2209"/>
      <c r="H468" s="2209"/>
      <c r="I468" s="2209"/>
      <c r="J468" s="2209"/>
      <c r="K468" s="2209"/>
      <c r="L468" s="2209"/>
      <c r="M468" s="2209"/>
      <c r="N468" s="2209"/>
      <c r="O468" s="2209"/>
    </row>
    <row r="469" spans="1:15" ht="15.75" customHeight="1">
      <c r="A469" s="2209"/>
      <c r="B469" s="2209"/>
      <c r="C469" s="2209"/>
      <c r="D469" s="2209"/>
      <c r="E469" s="2209"/>
      <c r="F469" s="2209"/>
      <c r="G469" s="2209"/>
      <c r="H469" s="2209"/>
      <c r="I469" s="2209"/>
      <c r="J469" s="2209"/>
      <c r="K469" s="2209"/>
      <c r="L469" s="2209"/>
      <c r="M469" s="2209"/>
      <c r="N469" s="2209"/>
      <c r="O469" s="2209"/>
    </row>
    <row r="470" spans="1:15" ht="15.75" customHeight="1">
      <c r="A470" s="2209"/>
      <c r="B470" s="2209"/>
      <c r="C470" s="2209"/>
      <c r="D470" s="2209"/>
      <c r="E470" s="2209"/>
      <c r="F470" s="2209"/>
      <c r="G470" s="2209"/>
      <c r="H470" s="2209"/>
      <c r="I470" s="2209"/>
      <c r="J470" s="2209"/>
      <c r="K470" s="2209"/>
      <c r="L470" s="2209"/>
      <c r="M470" s="2209"/>
      <c r="N470" s="2209"/>
      <c r="O470" s="2209"/>
    </row>
    <row r="471" spans="1:15" ht="15.75" customHeight="1">
      <c r="A471" s="2209"/>
      <c r="B471" s="2209"/>
      <c r="C471" s="2209"/>
      <c r="D471" s="2209"/>
      <c r="E471" s="2209"/>
      <c r="F471" s="2209"/>
      <c r="G471" s="2209"/>
      <c r="H471" s="2209"/>
      <c r="I471" s="2209"/>
      <c r="J471" s="2209"/>
      <c r="K471" s="2209"/>
      <c r="L471" s="2209"/>
      <c r="M471" s="2209"/>
      <c r="N471" s="2209"/>
      <c r="O471" s="2209"/>
    </row>
    <row r="472" spans="1:15" ht="15.75" customHeight="1">
      <c r="A472" s="2209"/>
      <c r="B472" s="2209"/>
      <c r="C472" s="2209"/>
      <c r="D472" s="2209"/>
      <c r="E472" s="2209"/>
      <c r="F472" s="2209"/>
      <c r="G472" s="2209"/>
      <c r="H472" s="2209"/>
      <c r="I472" s="2209"/>
      <c r="J472" s="2209"/>
      <c r="K472" s="2209"/>
      <c r="L472" s="2209"/>
      <c r="M472" s="2209"/>
      <c r="N472" s="2209"/>
      <c r="O472" s="2209"/>
    </row>
    <row r="473" spans="1:15" ht="15.75" customHeight="1">
      <c r="A473" s="2209"/>
      <c r="B473" s="2209"/>
      <c r="C473" s="2209"/>
      <c r="D473" s="2209"/>
      <c r="E473" s="2209"/>
      <c r="F473" s="2209"/>
      <c r="G473" s="2209"/>
      <c r="H473" s="2209"/>
      <c r="I473" s="2209"/>
      <c r="J473" s="2209"/>
      <c r="K473" s="2209"/>
      <c r="L473" s="2209"/>
      <c r="M473" s="2209"/>
      <c r="N473" s="2209"/>
      <c r="O473" s="2209"/>
    </row>
    <row r="474" spans="1:15" ht="15.75" customHeight="1">
      <c r="A474" s="2209"/>
      <c r="B474" s="2209"/>
      <c r="C474" s="2209"/>
      <c r="D474" s="2209"/>
      <c r="E474" s="2209"/>
      <c r="F474" s="2209"/>
      <c r="G474" s="2209"/>
      <c r="H474" s="2209"/>
      <c r="I474" s="2209"/>
      <c r="J474" s="2209"/>
      <c r="K474" s="2209"/>
      <c r="L474" s="2209"/>
      <c r="M474" s="2209"/>
      <c r="N474" s="2209"/>
      <c r="O474" s="2209"/>
    </row>
    <row r="475" spans="1:15" ht="15.75" customHeight="1">
      <c r="A475" s="2209"/>
      <c r="B475" s="2209"/>
      <c r="C475" s="2209"/>
      <c r="D475" s="2209"/>
      <c r="E475" s="2209"/>
      <c r="F475" s="2209"/>
      <c r="G475" s="2209"/>
      <c r="H475" s="2209"/>
      <c r="I475" s="2209"/>
      <c r="J475" s="2209"/>
      <c r="K475" s="2209"/>
      <c r="L475" s="2209"/>
      <c r="M475" s="2209"/>
      <c r="N475" s="2209"/>
      <c r="O475" s="2209"/>
    </row>
    <row r="476" spans="1:15" ht="15.75" customHeight="1">
      <c r="A476" s="2209"/>
      <c r="B476" s="2209"/>
      <c r="C476" s="2209"/>
      <c r="D476" s="2209"/>
      <c r="E476" s="2209"/>
      <c r="F476" s="2209"/>
      <c r="G476" s="2209"/>
      <c r="H476" s="2209"/>
      <c r="I476" s="2209"/>
      <c r="J476" s="2209"/>
      <c r="K476" s="2209"/>
      <c r="L476" s="2209"/>
      <c r="M476" s="2209"/>
      <c r="N476" s="2209"/>
      <c r="O476" s="2209"/>
    </row>
    <row r="477" spans="1:15" ht="15.75" customHeight="1">
      <c r="A477" s="2209"/>
      <c r="B477" s="2209"/>
      <c r="C477" s="2209"/>
      <c r="D477" s="2209"/>
      <c r="E477" s="2209"/>
      <c r="F477" s="2209"/>
      <c r="G477" s="2209"/>
      <c r="H477" s="2209"/>
      <c r="I477" s="2209"/>
      <c r="J477" s="2209"/>
      <c r="K477" s="2209"/>
      <c r="L477" s="2209"/>
      <c r="M477" s="2209"/>
      <c r="N477" s="2209"/>
      <c r="O477" s="2209"/>
    </row>
    <row r="478" spans="1:15" ht="15.75" customHeight="1">
      <c r="A478" s="2209"/>
      <c r="B478" s="2209"/>
      <c r="C478" s="2209"/>
      <c r="D478" s="2209"/>
      <c r="E478" s="2209"/>
      <c r="F478" s="2209"/>
      <c r="G478" s="2209"/>
      <c r="H478" s="2209"/>
      <c r="I478" s="2209"/>
      <c r="J478" s="2209"/>
      <c r="K478" s="2209"/>
      <c r="L478" s="2209"/>
      <c r="M478" s="2209"/>
      <c r="N478" s="2209"/>
      <c r="O478" s="2209"/>
    </row>
    <row r="479" spans="1:15" ht="15.75" customHeight="1">
      <c r="A479" s="2209"/>
      <c r="B479" s="2209"/>
      <c r="C479" s="2209"/>
      <c r="D479" s="2209"/>
      <c r="E479" s="2209"/>
      <c r="F479" s="2209"/>
      <c r="G479" s="2209"/>
      <c r="H479" s="2209"/>
      <c r="I479" s="2209"/>
      <c r="J479" s="2209"/>
      <c r="K479" s="2209"/>
      <c r="L479" s="2209"/>
      <c r="M479" s="2209"/>
      <c r="N479" s="2209"/>
      <c r="O479" s="2209"/>
    </row>
    <row r="480" spans="1:15" ht="15.75" customHeight="1">
      <c r="A480" s="2209"/>
      <c r="B480" s="2209"/>
      <c r="C480" s="2209"/>
      <c r="D480" s="2209"/>
      <c r="E480" s="2209"/>
      <c r="F480" s="2209"/>
      <c r="G480" s="2209"/>
      <c r="H480" s="2209"/>
      <c r="I480" s="2209"/>
      <c r="J480" s="2209"/>
      <c r="K480" s="2209"/>
      <c r="L480" s="2209"/>
      <c r="M480" s="2209"/>
      <c r="N480" s="2209"/>
      <c r="O480" s="2209"/>
    </row>
    <row r="481" spans="1:15" ht="15.75" customHeight="1">
      <c r="A481" s="2209"/>
      <c r="B481" s="2209"/>
      <c r="C481" s="2209"/>
      <c r="D481" s="2209"/>
      <c r="E481" s="2209"/>
      <c r="F481" s="2209"/>
      <c r="G481" s="2209"/>
      <c r="H481" s="2209"/>
      <c r="I481" s="2209"/>
      <c r="J481" s="2209"/>
      <c r="K481" s="2209"/>
      <c r="L481" s="2209"/>
      <c r="M481" s="2209"/>
      <c r="N481" s="2209"/>
      <c r="O481" s="2209"/>
    </row>
    <row r="482" spans="1:15" ht="15.75" customHeight="1">
      <c r="A482" s="2209"/>
      <c r="B482" s="2209"/>
      <c r="C482" s="2209"/>
      <c r="D482" s="2209"/>
      <c r="E482" s="2209"/>
      <c r="F482" s="2209"/>
      <c r="G482" s="2209"/>
      <c r="H482" s="2209"/>
      <c r="I482" s="2209"/>
      <c r="J482" s="2209"/>
      <c r="K482" s="2209"/>
      <c r="L482" s="2209"/>
      <c r="M482" s="2209"/>
      <c r="N482" s="2209"/>
      <c r="O482" s="2209"/>
    </row>
    <row r="483" spans="1:15" ht="15.75" customHeight="1">
      <c r="A483" s="2209"/>
      <c r="B483" s="2209"/>
      <c r="C483" s="2209"/>
      <c r="D483" s="2209"/>
      <c r="E483" s="2209"/>
      <c r="F483" s="2209"/>
      <c r="G483" s="2209"/>
      <c r="H483" s="2209"/>
      <c r="I483" s="2209"/>
      <c r="J483" s="2209"/>
      <c r="K483" s="2209"/>
      <c r="L483" s="2209"/>
      <c r="M483" s="2209"/>
      <c r="N483" s="2209"/>
      <c r="O483" s="2209"/>
    </row>
    <row r="484" spans="1:15" ht="15.75" customHeight="1">
      <c r="A484" s="2209"/>
      <c r="B484" s="2209"/>
      <c r="C484" s="2209"/>
      <c r="D484" s="2209"/>
      <c r="E484" s="2209"/>
      <c r="F484" s="2209"/>
      <c r="G484" s="2209"/>
      <c r="H484" s="2209"/>
      <c r="I484" s="2209"/>
      <c r="J484" s="2209"/>
      <c r="K484" s="2209"/>
      <c r="L484" s="2209"/>
      <c r="M484" s="2209"/>
      <c r="N484" s="2209"/>
      <c r="O484" s="2209"/>
    </row>
    <row r="485" spans="1:15" ht="15.75" customHeight="1">
      <c r="A485" s="2209"/>
      <c r="B485" s="2209"/>
      <c r="C485" s="2209"/>
      <c r="D485" s="2209"/>
      <c r="E485" s="2209"/>
      <c r="F485" s="2209"/>
      <c r="G485" s="2209"/>
      <c r="H485" s="2209"/>
      <c r="I485" s="2209"/>
      <c r="J485" s="2209"/>
      <c r="K485" s="2209"/>
      <c r="L485" s="2209"/>
      <c r="M485" s="2209"/>
      <c r="N485" s="2209"/>
      <c r="O485" s="2209"/>
    </row>
    <row r="486" spans="1:15" ht="15.75" customHeight="1">
      <c r="A486" s="2209"/>
      <c r="B486" s="2209"/>
      <c r="C486" s="2209"/>
      <c r="D486" s="2209"/>
      <c r="E486" s="2209"/>
      <c r="F486" s="2209"/>
      <c r="G486" s="2209"/>
      <c r="H486" s="2209"/>
      <c r="I486" s="2209"/>
      <c r="J486" s="2209"/>
      <c r="K486" s="2209"/>
      <c r="L486" s="2209"/>
      <c r="M486" s="2209"/>
      <c r="N486" s="2209"/>
      <c r="O486" s="2209"/>
    </row>
    <row r="487" spans="1:15" ht="15.75" customHeight="1">
      <c r="A487" s="2209"/>
      <c r="B487" s="2209"/>
      <c r="C487" s="2209"/>
      <c r="D487" s="2209"/>
      <c r="E487" s="2209"/>
      <c r="F487" s="2209"/>
      <c r="G487" s="2209"/>
      <c r="H487" s="2209"/>
      <c r="I487" s="2209"/>
      <c r="J487" s="2209"/>
      <c r="K487" s="2209"/>
      <c r="L487" s="2209"/>
      <c r="M487" s="2209"/>
      <c r="N487" s="2209"/>
      <c r="O487" s="2209"/>
    </row>
    <row r="488" spans="1:15" ht="15.75" customHeight="1">
      <c r="A488" s="2209"/>
      <c r="B488" s="2209"/>
      <c r="C488" s="2209"/>
      <c r="D488" s="2209"/>
      <c r="E488" s="2209"/>
      <c r="F488" s="2209"/>
      <c r="G488" s="2209"/>
      <c r="H488" s="2209"/>
      <c r="I488" s="2209"/>
      <c r="J488" s="2209"/>
      <c r="K488" s="2209"/>
      <c r="L488" s="2209"/>
      <c r="M488" s="2209"/>
      <c r="N488" s="2209"/>
      <c r="O488" s="2209"/>
    </row>
    <row r="489" spans="1:15" ht="15.75" customHeight="1">
      <c r="A489" s="2209"/>
      <c r="B489" s="2209"/>
      <c r="C489" s="2209"/>
      <c r="D489" s="2209"/>
      <c r="E489" s="2209"/>
      <c r="F489" s="2209"/>
      <c r="G489" s="2209"/>
      <c r="H489" s="2209"/>
      <c r="I489" s="2209"/>
      <c r="J489" s="2209"/>
      <c r="K489" s="2209"/>
      <c r="L489" s="2209"/>
      <c r="M489" s="2209"/>
      <c r="N489" s="2209"/>
      <c r="O489" s="2209"/>
    </row>
    <row r="490" spans="1:15" ht="15.75" customHeight="1">
      <c r="A490" s="2209"/>
      <c r="B490" s="2209"/>
      <c r="C490" s="2209"/>
      <c r="D490" s="2209"/>
      <c r="E490" s="2209"/>
      <c r="F490" s="2209"/>
      <c r="G490" s="2209"/>
      <c r="H490" s="2209"/>
      <c r="I490" s="2209"/>
      <c r="J490" s="2209"/>
      <c r="K490" s="2209"/>
      <c r="L490" s="2209"/>
      <c r="M490" s="2209"/>
      <c r="N490" s="2209"/>
      <c r="O490" s="2209"/>
    </row>
    <row r="491" spans="1:15" ht="15.75" customHeight="1">
      <c r="A491" s="2209"/>
      <c r="B491" s="2209"/>
      <c r="C491" s="2209"/>
      <c r="D491" s="2209"/>
      <c r="E491" s="2209"/>
      <c r="F491" s="2209"/>
      <c r="G491" s="2209"/>
      <c r="H491" s="2209"/>
      <c r="I491" s="2209"/>
      <c r="J491" s="2209"/>
      <c r="K491" s="2209"/>
      <c r="L491" s="2209"/>
      <c r="M491" s="2209"/>
      <c r="N491" s="2209"/>
      <c r="O491" s="2209"/>
    </row>
    <row r="492" spans="1:15" ht="15.75" customHeight="1">
      <c r="A492" s="2209"/>
      <c r="B492" s="2209"/>
      <c r="C492" s="2209"/>
      <c r="D492" s="2209"/>
      <c r="E492" s="2209"/>
      <c r="F492" s="2209"/>
      <c r="G492" s="2209"/>
      <c r="H492" s="2209"/>
      <c r="I492" s="2209"/>
      <c r="J492" s="2209"/>
      <c r="K492" s="2209"/>
      <c r="L492" s="2209"/>
      <c r="M492" s="2209"/>
      <c r="N492" s="2209"/>
      <c r="O492" s="2209"/>
    </row>
    <row r="493" spans="1:15" ht="15.75" customHeight="1">
      <c r="A493" s="2209"/>
      <c r="B493" s="2209"/>
      <c r="C493" s="2209"/>
      <c r="D493" s="2209"/>
      <c r="E493" s="2209"/>
      <c r="F493" s="2209"/>
      <c r="G493" s="2209"/>
      <c r="H493" s="2209"/>
      <c r="I493" s="2209"/>
      <c r="J493" s="2209"/>
      <c r="K493" s="2209"/>
      <c r="L493" s="2209"/>
      <c r="M493" s="2209"/>
      <c r="N493" s="2209"/>
      <c r="O493" s="2209"/>
    </row>
    <row r="494" spans="1:15" ht="15.75" customHeight="1">
      <c r="A494" s="2209"/>
      <c r="B494" s="2209"/>
      <c r="C494" s="2209"/>
      <c r="D494" s="2209"/>
      <c r="E494" s="2209"/>
      <c r="F494" s="2209"/>
      <c r="G494" s="2209"/>
      <c r="H494" s="2209"/>
      <c r="I494" s="2209"/>
      <c r="J494" s="2209"/>
      <c r="K494" s="2209"/>
      <c r="L494" s="2209"/>
      <c r="M494" s="2209"/>
      <c r="N494" s="2209"/>
      <c r="O494" s="2209"/>
    </row>
    <row r="495" spans="1:15" ht="15.75" customHeight="1">
      <c r="A495" s="2209"/>
      <c r="B495" s="2209"/>
      <c r="C495" s="2209"/>
      <c r="D495" s="2209"/>
      <c r="E495" s="2209"/>
      <c r="F495" s="2209"/>
      <c r="G495" s="2209"/>
      <c r="H495" s="2209"/>
      <c r="I495" s="2209"/>
      <c r="J495" s="2209"/>
      <c r="K495" s="2209"/>
      <c r="L495" s="2209"/>
      <c r="M495" s="2209"/>
      <c r="N495" s="2209"/>
      <c r="O495" s="2209"/>
    </row>
    <row r="496" spans="1:15" ht="15.75" customHeight="1">
      <c r="A496" s="2209"/>
      <c r="B496" s="2209"/>
      <c r="C496" s="2209"/>
      <c r="D496" s="2209"/>
      <c r="E496" s="2209"/>
      <c r="F496" s="2209"/>
      <c r="G496" s="2209"/>
      <c r="H496" s="2209"/>
      <c r="I496" s="2209"/>
      <c r="J496" s="2209"/>
      <c r="K496" s="2209"/>
      <c r="L496" s="2209"/>
      <c r="M496" s="2209"/>
      <c r="N496" s="2209"/>
      <c r="O496" s="2209"/>
    </row>
    <row r="497" spans="1:15" ht="15.75" customHeight="1">
      <c r="A497" s="2209"/>
      <c r="B497" s="2209"/>
      <c r="C497" s="2209"/>
      <c r="D497" s="2209"/>
      <c r="E497" s="2209"/>
      <c r="F497" s="2209"/>
      <c r="G497" s="2209"/>
      <c r="H497" s="2209"/>
      <c r="I497" s="2209"/>
      <c r="J497" s="2209"/>
      <c r="K497" s="2209"/>
      <c r="L497" s="2209"/>
      <c r="M497" s="2209"/>
      <c r="N497" s="2209"/>
      <c r="O497" s="2209"/>
    </row>
    <row r="498" spans="1:15" ht="15.75" customHeight="1">
      <c r="A498" s="2209"/>
      <c r="B498" s="2209"/>
      <c r="C498" s="2209"/>
      <c r="D498" s="2209"/>
      <c r="E498" s="2209"/>
      <c r="F498" s="2209"/>
      <c r="G498" s="2209"/>
      <c r="H498" s="2209"/>
      <c r="I498" s="2209"/>
      <c r="J498" s="2209"/>
      <c r="K498" s="2209"/>
      <c r="L498" s="2209"/>
      <c r="M498" s="2209"/>
      <c r="N498" s="2209"/>
      <c r="O498" s="2209"/>
    </row>
    <row r="499" spans="1:15" ht="15.75" customHeight="1">
      <c r="A499" s="2209"/>
      <c r="B499" s="2209"/>
      <c r="C499" s="2209"/>
      <c r="D499" s="2209"/>
      <c r="E499" s="2209"/>
      <c r="F499" s="2209"/>
      <c r="G499" s="2209"/>
      <c r="H499" s="2209"/>
      <c r="I499" s="2209"/>
      <c r="J499" s="2209"/>
      <c r="K499" s="2209"/>
      <c r="L499" s="2209"/>
      <c r="M499" s="2209"/>
      <c r="N499" s="2209"/>
      <c r="O499" s="2209"/>
    </row>
    <row r="500" spans="1:15" ht="15.75" customHeight="1">
      <c r="A500" s="2209"/>
      <c r="B500" s="2209"/>
      <c r="C500" s="2209"/>
      <c r="D500" s="2209"/>
      <c r="E500" s="2209"/>
      <c r="F500" s="2209"/>
      <c r="G500" s="2209"/>
      <c r="H500" s="2209"/>
      <c r="I500" s="2209"/>
      <c r="J500" s="2209"/>
      <c r="K500" s="2209"/>
      <c r="L500" s="2209"/>
      <c r="M500" s="2209"/>
      <c r="N500" s="2209"/>
      <c r="O500" s="2209"/>
    </row>
    <row r="501" spans="1:15" ht="15.75" customHeight="1">
      <c r="A501" s="2209"/>
      <c r="B501" s="2209"/>
      <c r="C501" s="2209"/>
      <c r="D501" s="2209"/>
      <c r="E501" s="2209"/>
      <c r="F501" s="2209"/>
      <c r="G501" s="2209"/>
      <c r="H501" s="2209"/>
      <c r="I501" s="2209"/>
      <c r="J501" s="2209"/>
      <c r="K501" s="2209"/>
      <c r="L501" s="2209"/>
      <c r="M501" s="2209"/>
      <c r="N501" s="2209"/>
      <c r="O501" s="2209"/>
    </row>
    <row r="502" spans="1:15" ht="15.75" customHeight="1">
      <c r="A502" s="2209"/>
      <c r="B502" s="2209"/>
      <c r="C502" s="2209"/>
      <c r="D502" s="2209"/>
      <c r="E502" s="2209"/>
      <c r="F502" s="2209"/>
      <c r="G502" s="2209"/>
      <c r="H502" s="2209"/>
      <c r="I502" s="2209"/>
      <c r="J502" s="2209"/>
      <c r="K502" s="2209"/>
      <c r="L502" s="2209"/>
      <c r="M502" s="2209"/>
      <c r="N502" s="2209"/>
      <c r="O502" s="2209"/>
    </row>
    <row r="503" spans="1:15" ht="15.75" customHeight="1">
      <c r="A503" s="2209"/>
      <c r="B503" s="2209"/>
      <c r="C503" s="2209"/>
      <c r="D503" s="2209"/>
      <c r="E503" s="2209"/>
      <c r="F503" s="2209"/>
      <c r="G503" s="2209"/>
      <c r="H503" s="2209"/>
      <c r="I503" s="2209"/>
      <c r="J503" s="2209"/>
      <c r="K503" s="2209"/>
      <c r="L503" s="2209"/>
      <c r="M503" s="2209"/>
      <c r="N503" s="2209"/>
      <c r="O503" s="2209"/>
    </row>
    <row r="504" spans="1:15" ht="15.75" customHeight="1">
      <c r="A504" s="2209"/>
      <c r="B504" s="2209"/>
      <c r="C504" s="2209"/>
      <c r="D504" s="2209"/>
      <c r="E504" s="2209"/>
      <c r="F504" s="2209"/>
      <c r="G504" s="2209"/>
      <c r="H504" s="2209"/>
      <c r="I504" s="2209"/>
      <c r="J504" s="2209"/>
      <c r="K504" s="2209"/>
      <c r="L504" s="2209"/>
      <c r="M504" s="2209"/>
      <c r="N504" s="2209"/>
      <c r="O504" s="2209"/>
    </row>
    <row r="505" spans="1:15" ht="15.75" customHeight="1">
      <c r="A505" s="2209"/>
      <c r="B505" s="2209"/>
      <c r="C505" s="2209"/>
      <c r="D505" s="2209"/>
      <c r="E505" s="2209"/>
      <c r="F505" s="2209"/>
      <c r="G505" s="2209"/>
      <c r="H505" s="2209"/>
      <c r="I505" s="2209"/>
      <c r="J505" s="2209"/>
      <c r="K505" s="2209"/>
      <c r="L505" s="2209"/>
      <c r="M505" s="2209"/>
      <c r="N505" s="2209"/>
      <c r="O505" s="2209"/>
    </row>
    <row r="506" spans="1:15" ht="15.75" customHeight="1">
      <c r="A506" s="2209"/>
      <c r="B506" s="2209"/>
      <c r="C506" s="2209"/>
      <c r="D506" s="2209"/>
      <c r="E506" s="2209"/>
      <c r="F506" s="2209"/>
      <c r="G506" s="2209"/>
      <c r="H506" s="2209"/>
      <c r="I506" s="2209"/>
      <c r="J506" s="2209"/>
      <c r="K506" s="2209"/>
      <c r="L506" s="2209"/>
      <c r="M506" s="2209"/>
      <c r="N506" s="2209"/>
      <c r="O506" s="2209"/>
    </row>
    <row r="507" spans="1:15" ht="15.75" customHeight="1">
      <c r="A507" s="2209"/>
      <c r="B507" s="2209"/>
      <c r="C507" s="2209"/>
      <c r="D507" s="2209"/>
      <c r="E507" s="2209"/>
      <c r="F507" s="2209"/>
      <c r="G507" s="2209"/>
      <c r="H507" s="2209"/>
      <c r="I507" s="2209"/>
      <c r="J507" s="2209"/>
      <c r="K507" s="2209"/>
      <c r="L507" s="2209"/>
      <c r="M507" s="2209"/>
      <c r="N507" s="2209"/>
      <c r="O507" s="2209"/>
    </row>
    <row r="508" spans="1:15" ht="15.75" customHeight="1">
      <c r="A508" s="2209"/>
      <c r="B508" s="2209"/>
      <c r="C508" s="2209"/>
      <c r="D508" s="2209"/>
      <c r="E508" s="2209"/>
      <c r="F508" s="2209"/>
      <c r="G508" s="2209"/>
      <c r="H508" s="2209"/>
      <c r="I508" s="2209"/>
      <c r="J508" s="2209"/>
      <c r="K508" s="2209"/>
      <c r="L508" s="2209"/>
      <c r="M508" s="2209"/>
      <c r="N508" s="2209"/>
      <c r="O508" s="2209"/>
    </row>
    <row r="509" spans="1:15" ht="15.75" customHeight="1">
      <c r="A509" s="2209"/>
      <c r="B509" s="2209"/>
      <c r="C509" s="2209"/>
      <c r="D509" s="2209"/>
      <c r="E509" s="2209"/>
      <c r="F509" s="2209"/>
      <c r="G509" s="2209"/>
      <c r="H509" s="2209"/>
      <c r="I509" s="2209"/>
      <c r="J509" s="2209"/>
      <c r="K509" s="2209"/>
      <c r="L509" s="2209"/>
      <c r="M509" s="2209"/>
      <c r="N509" s="2209"/>
      <c r="O509" s="2209"/>
    </row>
    <row r="510" spans="1:15" ht="15.75" customHeight="1">
      <c r="A510" s="2209"/>
      <c r="B510" s="2209"/>
      <c r="C510" s="2209"/>
      <c r="D510" s="2209"/>
      <c r="E510" s="2209"/>
      <c r="F510" s="2209"/>
      <c r="G510" s="2209"/>
      <c r="H510" s="2209"/>
      <c r="I510" s="2209"/>
      <c r="J510" s="2209"/>
      <c r="K510" s="2209"/>
      <c r="L510" s="2209"/>
      <c r="M510" s="2209"/>
      <c r="N510" s="2209"/>
      <c r="O510" s="2209"/>
    </row>
    <row r="511" spans="1:15" ht="15.75" customHeight="1">
      <c r="A511" s="2209"/>
      <c r="B511" s="2209"/>
      <c r="C511" s="2209"/>
      <c r="D511" s="2209"/>
      <c r="E511" s="2209"/>
      <c r="F511" s="2209"/>
      <c r="G511" s="2209"/>
      <c r="H511" s="2209"/>
      <c r="I511" s="2209"/>
      <c r="J511" s="2209"/>
      <c r="K511" s="2209"/>
      <c r="L511" s="2209"/>
      <c r="M511" s="2209"/>
      <c r="N511" s="2209"/>
      <c r="O511" s="2209"/>
    </row>
    <row r="512" spans="1:15" ht="15.75" customHeight="1">
      <c r="A512" s="2209"/>
      <c r="B512" s="2209"/>
      <c r="C512" s="2209"/>
      <c r="D512" s="2209"/>
      <c r="E512" s="2209"/>
      <c r="F512" s="2209"/>
      <c r="G512" s="2209"/>
      <c r="H512" s="2209"/>
      <c r="I512" s="2209"/>
      <c r="J512" s="2209"/>
      <c r="K512" s="2209"/>
      <c r="L512" s="2209"/>
      <c r="M512" s="2209"/>
      <c r="N512" s="2209"/>
      <c r="O512" s="2209"/>
    </row>
    <row r="513" spans="1:15" ht="15.75" customHeight="1">
      <c r="A513" s="2209"/>
      <c r="B513" s="2209"/>
      <c r="C513" s="2209"/>
      <c r="D513" s="2209"/>
      <c r="E513" s="2209"/>
      <c r="F513" s="2209"/>
      <c r="G513" s="2209"/>
      <c r="H513" s="2209"/>
      <c r="I513" s="2209"/>
      <c r="J513" s="2209"/>
      <c r="K513" s="2209"/>
      <c r="L513" s="2209"/>
      <c r="M513" s="2209"/>
      <c r="N513" s="2209"/>
      <c r="O513" s="2209"/>
    </row>
    <row r="514" spans="1:15" ht="15.75" customHeight="1">
      <c r="A514" s="2209"/>
      <c r="B514" s="2209"/>
      <c r="C514" s="2209"/>
      <c r="D514" s="2209"/>
      <c r="E514" s="2209"/>
      <c r="F514" s="2209"/>
      <c r="G514" s="2209"/>
      <c r="H514" s="2209"/>
      <c r="I514" s="2209"/>
      <c r="J514" s="2209"/>
      <c r="K514" s="2209"/>
      <c r="L514" s="2209"/>
      <c r="M514" s="2209"/>
      <c r="N514" s="2209"/>
      <c r="O514" s="2209"/>
    </row>
    <row r="515" spans="1:15" ht="15.75" customHeight="1">
      <c r="A515" s="2209"/>
      <c r="B515" s="2209"/>
      <c r="C515" s="2209"/>
      <c r="D515" s="2209"/>
      <c r="E515" s="2209"/>
      <c r="F515" s="2209"/>
      <c r="G515" s="2209"/>
      <c r="H515" s="2209"/>
      <c r="I515" s="2209"/>
      <c r="J515" s="2209"/>
      <c r="K515" s="2209"/>
      <c r="L515" s="2209"/>
      <c r="M515" s="2209"/>
      <c r="N515" s="2209"/>
      <c r="O515" s="2209"/>
    </row>
    <row r="516" spans="1:15" ht="15.75" customHeight="1">
      <c r="A516" s="2209"/>
      <c r="B516" s="2209"/>
      <c r="C516" s="2209"/>
      <c r="D516" s="2209"/>
      <c r="E516" s="2209"/>
      <c r="F516" s="2209"/>
      <c r="G516" s="2209"/>
      <c r="H516" s="2209"/>
      <c r="I516" s="2209"/>
      <c r="J516" s="2209"/>
      <c r="K516" s="2209"/>
      <c r="L516" s="2209"/>
      <c r="M516" s="2209"/>
      <c r="N516" s="2209"/>
      <c r="O516" s="2209"/>
    </row>
    <row r="517" spans="1:15" ht="15.75" customHeight="1">
      <c r="A517" s="2209"/>
      <c r="B517" s="2209"/>
      <c r="C517" s="2209"/>
      <c r="D517" s="2209"/>
      <c r="E517" s="2209"/>
      <c r="F517" s="2209"/>
      <c r="G517" s="2209"/>
      <c r="H517" s="2209"/>
      <c r="I517" s="2209"/>
      <c r="J517" s="2209"/>
      <c r="K517" s="2209"/>
      <c r="L517" s="2209"/>
      <c r="M517" s="2209"/>
      <c r="N517" s="2209"/>
      <c r="O517" s="2209"/>
    </row>
    <row r="518" spans="1:15" ht="15.75" customHeight="1">
      <c r="A518" s="2209"/>
      <c r="B518" s="2209"/>
      <c r="C518" s="2209"/>
      <c r="D518" s="2209"/>
      <c r="E518" s="2209"/>
      <c r="F518" s="2209"/>
      <c r="G518" s="2209"/>
      <c r="H518" s="2209"/>
      <c r="I518" s="2209"/>
      <c r="J518" s="2209"/>
      <c r="K518" s="2209"/>
      <c r="L518" s="2209"/>
      <c r="M518" s="2209"/>
      <c r="N518" s="2209"/>
      <c r="O518" s="2209"/>
    </row>
    <row r="519" spans="1:15" ht="15.75" customHeight="1">
      <c r="A519" s="2209"/>
      <c r="B519" s="2209"/>
      <c r="C519" s="2209"/>
      <c r="D519" s="2209"/>
      <c r="E519" s="2209"/>
      <c r="F519" s="2209"/>
      <c r="G519" s="2209"/>
      <c r="H519" s="2209"/>
      <c r="I519" s="2209"/>
      <c r="J519" s="2209"/>
      <c r="K519" s="2209"/>
      <c r="L519" s="2209"/>
      <c r="M519" s="2209"/>
      <c r="N519" s="2209"/>
      <c r="O519" s="2209"/>
    </row>
    <row r="520" spans="1:15" ht="15.75" customHeight="1">
      <c r="A520" s="2209"/>
      <c r="B520" s="2209"/>
      <c r="C520" s="2209"/>
      <c r="D520" s="2209"/>
      <c r="E520" s="2209"/>
      <c r="F520" s="2209"/>
      <c r="G520" s="2209"/>
      <c r="H520" s="2209"/>
      <c r="I520" s="2209"/>
      <c r="J520" s="2209"/>
      <c r="K520" s="2209"/>
      <c r="L520" s="2209"/>
      <c r="M520" s="2209"/>
      <c r="N520" s="2209"/>
      <c r="O520" s="2209"/>
    </row>
    <row r="521" spans="1:15" ht="15.75" customHeight="1">
      <c r="A521" s="2209"/>
      <c r="B521" s="2209"/>
      <c r="C521" s="2209"/>
      <c r="D521" s="2209"/>
      <c r="E521" s="2209"/>
      <c r="F521" s="2209"/>
      <c r="G521" s="2209"/>
      <c r="H521" s="2209"/>
      <c r="I521" s="2209"/>
      <c r="J521" s="2209"/>
      <c r="K521" s="2209"/>
      <c r="L521" s="2209"/>
      <c r="M521" s="2209"/>
      <c r="N521" s="2209"/>
      <c r="O521" s="2209"/>
    </row>
    <row r="522" spans="1:15" ht="15.75" customHeight="1">
      <c r="A522" s="2209"/>
      <c r="B522" s="2209"/>
      <c r="C522" s="2209"/>
      <c r="D522" s="2209"/>
      <c r="E522" s="2209"/>
      <c r="F522" s="2209"/>
      <c r="G522" s="2209"/>
      <c r="H522" s="2209"/>
      <c r="I522" s="2209"/>
      <c r="J522" s="2209"/>
      <c r="K522" s="2209"/>
      <c r="L522" s="2209"/>
      <c r="M522" s="2209"/>
      <c r="N522" s="2209"/>
      <c r="O522" s="2209"/>
    </row>
    <row r="523" spans="1:15" ht="15.75" customHeight="1">
      <c r="A523" s="2209"/>
      <c r="B523" s="2209"/>
      <c r="C523" s="2209"/>
      <c r="D523" s="2209"/>
      <c r="E523" s="2209"/>
      <c r="F523" s="2209"/>
      <c r="G523" s="2209"/>
      <c r="H523" s="2209"/>
      <c r="I523" s="2209"/>
      <c r="J523" s="2209"/>
      <c r="K523" s="2209"/>
      <c r="L523" s="2209"/>
      <c r="M523" s="2209"/>
      <c r="N523" s="2209"/>
      <c r="O523" s="2209"/>
    </row>
    <row r="524" spans="1:15" ht="15.75" customHeight="1">
      <c r="A524" s="2209"/>
      <c r="B524" s="2209"/>
      <c r="C524" s="2209"/>
      <c r="D524" s="2209"/>
      <c r="E524" s="2209"/>
      <c r="F524" s="2209"/>
      <c r="G524" s="2209"/>
      <c r="H524" s="2209"/>
      <c r="I524" s="2209"/>
      <c r="J524" s="2209"/>
      <c r="K524" s="2209"/>
      <c r="L524" s="2209"/>
      <c r="M524" s="2209"/>
      <c r="N524" s="2209"/>
      <c r="O524" s="2209"/>
    </row>
    <row r="525" spans="1:15" ht="15.75" customHeight="1">
      <c r="A525" s="2209"/>
      <c r="B525" s="2209"/>
      <c r="C525" s="2209"/>
      <c r="D525" s="2209"/>
      <c r="E525" s="2209"/>
      <c r="F525" s="2209"/>
      <c r="G525" s="2209"/>
      <c r="H525" s="2209"/>
      <c r="I525" s="2209"/>
      <c r="J525" s="2209"/>
      <c r="K525" s="2209"/>
      <c r="L525" s="2209"/>
      <c r="M525" s="2209"/>
      <c r="N525" s="2209"/>
      <c r="O525" s="2209"/>
    </row>
    <row r="526" spans="1:15" ht="15.75" customHeight="1">
      <c r="A526" s="2209"/>
      <c r="B526" s="2209"/>
      <c r="C526" s="2209"/>
      <c r="D526" s="2209"/>
      <c r="E526" s="2209"/>
      <c r="F526" s="2209"/>
      <c r="G526" s="2209"/>
      <c r="H526" s="2209"/>
      <c r="I526" s="2209"/>
      <c r="J526" s="2209"/>
      <c r="K526" s="2209"/>
      <c r="L526" s="2209"/>
      <c r="M526" s="2209"/>
      <c r="N526" s="2209"/>
      <c r="O526" s="2209"/>
    </row>
    <row r="527" spans="1:15" ht="15.75" customHeight="1">
      <c r="A527" s="2209"/>
      <c r="B527" s="2209"/>
      <c r="C527" s="2209"/>
      <c r="D527" s="2209"/>
      <c r="E527" s="2209"/>
      <c r="F527" s="2209"/>
      <c r="G527" s="2209"/>
      <c r="H527" s="2209"/>
      <c r="I527" s="2209"/>
      <c r="J527" s="2209"/>
      <c r="K527" s="2209"/>
      <c r="L527" s="2209"/>
      <c r="M527" s="2209"/>
      <c r="N527" s="2209"/>
      <c r="O527" s="2209"/>
    </row>
    <row r="528" spans="1:15" ht="15.75" customHeight="1">
      <c r="A528" s="2209"/>
      <c r="B528" s="2209"/>
      <c r="C528" s="2209"/>
      <c r="D528" s="2209"/>
      <c r="E528" s="2209"/>
      <c r="F528" s="2209"/>
      <c r="G528" s="2209"/>
      <c r="H528" s="2209"/>
      <c r="I528" s="2209"/>
      <c r="J528" s="2209"/>
      <c r="K528" s="2209"/>
      <c r="L528" s="2209"/>
      <c r="M528" s="2209"/>
      <c r="N528" s="2209"/>
      <c r="O528" s="2209"/>
    </row>
    <row r="529" spans="1:15" ht="15.75" customHeight="1">
      <c r="A529" s="2209"/>
      <c r="B529" s="2209"/>
      <c r="C529" s="2209"/>
      <c r="D529" s="2209"/>
      <c r="E529" s="2209"/>
      <c r="F529" s="2209"/>
      <c r="G529" s="2209"/>
      <c r="H529" s="2209"/>
      <c r="I529" s="2209"/>
      <c r="J529" s="2209"/>
      <c r="K529" s="2209"/>
      <c r="L529" s="2209"/>
      <c r="M529" s="2209"/>
      <c r="N529" s="2209"/>
      <c r="O529" s="2209"/>
    </row>
    <row r="530" spans="1:15" ht="15.75" customHeight="1">
      <c r="A530" s="2209"/>
      <c r="B530" s="2209"/>
      <c r="C530" s="2209"/>
      <c r="D530" s="2209"/>
      <c r="E530" s="2209"/>
      <c r="F530" s="2209"/>
      <c r="G530" s="2209"/>
      <c r="H530" s="2209"/>
      <c r="I530" s="2209"/>
      <c r="J530" s="2209"/>
      <c r="K530" s="2209"/>
      <c r="L530" s="2209"/>
      <c r="M530" s="2209"/>
      <c r="N530" s="2209"/>
      <c r="O530" s="2209"/>
    </row>
    <row r="531" spans="1:15" ht="15.75" customHeight="1">
      <c r="A531" s="2209"/>
      <c r="B531" s="2209"/>
      <c r="C531" s="2209"/>
      <c r="D531" s="2209"/>
      <c r="E531" s="2209"/>
      <c r="F531" s="2209"/>
      <c r="G531" s="2209"/>
      <c r="H531" s="2209"/>
      <c r="I531" s="2209"/>
      <c r="J531" s="2209"/>
      <c r="K531" s="2209"/>
      <c r="L531" s="2209"/>
      <c r="M531" s="2209"/>
      <c r="N531" s="2209"/>
      <c r="O531" s="2209"/>
    </row>
    <row r="532" spans="1:15" ht="15.75" customHeight="1">
      <c r="A532" s="2209"/>
      <c r="B532" s="2209"/>
      <c r="C532" s="2209"/>
      <c r="D532" s="2209"/>
      <c r="E532" s="2209"/>
      <c r="F532" s="2209"/>
      <c r="G532" s="2209"/>
      <c r="H532" s="2209"/>
      <c r="I532" s="2209"/>
      <c r="J532" s="2209"/>
      <c r="K532" s="2209"/>
      <c r="L532" s="2209"/>
      <c r="M532" s="2209"/>
      <c r="N532" s="2209"/>
      <c r="O532" s="2209"/>
    </row>
    <row r="533" spans="1:15" ht="15.75" customHeight="1">
      <c r="A533" s="2209"/>
      <c r="B533" s="2209"/>
      <c r="C533" s="2209"/>
      <c r="D533" s="2209"/>
      <c r="E533" s="2209"/>
      <c r="F533" s="2209"/>
      <c r="G533" s="2209"/>
      <c r="H533" s="2209"/>
      <c r="I533" s="2209"/>
      <c r="J533" s="2209"/>
      <c r="K533" s="2209"/>
      <c r="L533" s="2209"/>
      <c r="M533" s="2209"/>
      <c r="N533" s="2209"/>
      <c r="O533" s="2209"/>
    </row>
    <row r="534" spans="1:15" ht="15.75" customHeight="1">
      <c r="A534" s="2209"/>
      <c r="B534" s="2209"/>
      <c r="C534" s="2209"/>
      <c r="D534" s="2209"/>
      <c r="E534" s="2209"/>
      <c r="F534" s="2209"/>
      <c r="G534" s="2209"/>
      <c r="H534" s="2209"/>
      <c r="I534" s="2209"/>
      <c r="J534" s="2209"/>
      <c r="K534" s="2209"/>
      <c r="L534" s="2209"/>
      <c r="M534" s="2209"/>
      <c r="N534" s="2209"/>
      <c r="O534" s="2209"/>
    </row>
    <row r="535" spans="1:15" ht="15.75" customHeight="1">
      <c r="A535" s="2209"/>
      <c r="B535" s="2209"/>
      <c r="C535" s="2209"/>
      <c r="D535" s="2209"/>
      <c r="E535" s="2209"/>
      <c r="F535" s="2209"/>
      <c r="G535" s="2209"/>
      <c r="H535" s="2209"/>
      <c r="I535" s="2209"/>
      <c r="J535" s="2209"/>
      <c r="K535" s="2209"/>
      <c r="L535" s="2209"/>
      <c r="M535" s="2209"/>
      <c r="N535" s="2209"/>
      <c r="O535" s="2209"/>
    </row>
    <row r="536" spans="1:15" ht="15.75" customHeight="1">
      <c r="A536" s="2209"/>
      <c r="B536" s="2209"/>
      <c r="C536" s="2209"/>
      <c r="D536" s="2209"/>
      <c r="E536" s="2209"/>
      <c r="F536" s="2209"/>
      <c r="G536" s="2209"/>
      <c r="H536" s="2209"/>
      <c r="I536" s="2209"/>
      <c r="J536" s="2209"/>
      <c r="K536" s="2209"/>
      <c r="L536" s="2209"/>
      <c r="M536" s="2209"/>
      <c r="N536" s="2209"/>
      <c r="O536" s="2209"/>
    </row>
    <row r="537" spans="1:15" ht="15.75" customHeight="1">
      <c r="A537" s="2209"/>
      <c r="B537" s="2209"/>
      <c r="C537" s="2209"/>
      <c r="D537" s="2209"/>
      <c r="E537" s="2209"/>
      <c r="F537" s="2209"/>
      <c r="G537" s="2209"/>
      <c r="H537" s="2209"/>
      <c r="I537" s="2209"/>
      <c r="J537" s="2209"/>
      <c r="K537" s="2209"/>
      <c r="L537" s="2209"/>
      <c r="M537" s="2209"/>
      <c r="N537" s="2209"/>
      <c r="O537" s="2209"/>
    </row>
    <row r="538" spans="1:15" ht="15.75" customHeight="1">
      <c r="A538" s="2209"/>
      <c r="B538" s="2209"/>
      <c r="C538" s="2209"/>
      <c r="D538" s="2209"/>
      <c r="E538" s="2209"/>
      <c r="F538" s="2209"/>
      <c r="G538" s="2209"/>
      <c r="H538" s="2209"/>
      <c r="I538" s="2209"/>
      <c r="J538" s="2209"/>
      <c r="K538" s="2209"/>
      <c r="L538" s="2209"/>
      <c r="M538" s="2209"/>
      <c r="N538" s="2209"/>
      <c r="O538" s="2209"/>
    </row>
    <row r="539" spans="1:15" ht="15.75" customHeight="1">
      <c r="A539" s="2209"/>
      <c r="B539" s="2209"/>
      <c r="C539" s="2209"/>
      <c r="D539" s="2209"/>
      <c r="E539" s="2209"/>
      <c r="F539" s="2209"/>
      <c r="G539" s="2209"/>
      <c r="H539" s="2209"/>
      <c r="I539" s="2209"/>
      <c r="J539" s="2209"/>
      <c r="K539" s="2209"/>
      <c r="L539" s="2209"/>
      <c r="M539" s="2209"/>
      <c r="N539" s="2209"/>
      <c r="O539" s="2209"/>
    </row>
    <row r="540" spans="1:15" ht="15.75" customHeight="1">
      <c r="A540" s="2209"/>
      <c r="B540" s="2209"/>
      <c r="C540" s="2209"/>
      <c r="D540" s="2209"/>
      <c r="E540" s="2209"/>
      <c r="F540" s="2209"/>
      <c r="G540" s="2209"/>
      <c r="H540" s="2209"/>
      <c r="I540" s="2209"/>
      <c r="J540" s="2209"/>
      <c r="K540" s="2209"/>
      <c r="L540" s="2209"/>
      <c r="M540" s="2209"/>
      <c r="N540" s="2209"/>
      <c r="O540" s="2209"/>
    </row>
    <row r="541" spans="1:15" ht="15.75" customHeight="1">
      <c r="A541" s="2209"/>
      <c r="B541" s="2209"/>
      <c r="C541" s="2209"/>
      <c r="D541" s="2209"/>
      <c r="E541" s="2209"/>
      <c r="F541" s="2209"/>
      <c r="G541" s="2209"/>
      <c r="H541" s="2209"/>
      <c r="I541" s="2209"/>
      <c r="J541" s="2209"/>
      <c r="K541" s="2209"/>
      <c r="L541" s="2209"/>
      <c r="M541" s="2209"/>
      <c r="N541" s="2209"/>
      <c r="O541" s="2209"/>
    </row>
    <row r="542" spans="1:15" ht="15.75" customHeight="1">
      <c r="A542" s="2209"/>
      <c r="B542" s="2209"/>
      <c r="C542" s="2209"/>
      <c r="D542" s="2209"/>
      <c r="E542" s="2209"/>
      <c r="F542" s="2209"/>
      <c r="G542" s="2209"/>
      <c r="H542" s="2209"/>
      <c r="I542" s="2209"/>
      <c r="J542" s="2209"/>
      <c r="K542" s="2209"/>
      <c r="L542" s="2209"/>
      <c r="M542" s="2209"/>
      <c r="N542" s="2209"/>
      <c r="O542" s="2209"/>
    </row>
    <row r="543" spans="1:15" ht="15.75" customHeight="1">
      <c r="A543" s="2209"/>
      <c r="B543" s="2209"/>
      <c r="C543" s="2209"/>
      <c r="D543" s="2209"/>
      <c r="E543" s="2209"/>
      <c r="F543" s="2209"/>
      <c r="G543" s="2209"/>
      <c r="H543" s="2209"/>
      <c r="I543" s="2209"/>
      <c r="J543" s="2209"/>
      <c r="K543" s="2209"/>
      <c r="L543" s="2209"/>
      <c r="M543" s="2209"/>
      <c r="N543" s="2209"/>
      <c r="O543" s="2209"/>
    </row>
    <row r="544" spans="1:15" ht="15.75" customHeight="1">
      <c r="A544" s="2209"/>
      <c r="B544" s="2209"/>
      <c r="C544" s="2209"/>
      <c r="D544" s="2209"/>
      <c r="E544" s="2209"/>
      <c r="F544" s="2209"/>
      <c r="G544" s="2209"/>
      <c r="H544" s="2209"/>
      <c r="I544" s="2209"/>
      <c r="J544" s="2209"/>
      <c r="K544" s="2209"/>
      <c r="L544" s="2209"/>
      <c r="M544" s="2209"/>
      <c r="N544" s="2209"/>
      <c r="O544" s="2209"/>
    </row>
    <row r="545" spans="1:15" ht="15.75" customHeight="1">
      <c r="A545" s="2209"/>
      <c r="B545" s="2209"/>
      <c r="C545" s="2209"/>
      <c r="D545" s="2209"/>
      <c r="E545" s="2209"/>
      <c r="F545" s="2209"/>
      <c r="G545" s="2209"/>
      <c r="H545" s="2209"/>
      <c r="I545" s="2209"/>
      <c r="J545" s="2209"/>
      <c r="K545" s="2209"/>
      <c r="L545" s="2209"/>
      <c r="M545" s="2209"/>
      <c r="N545" s="2209"/>
      <c r="O545" s="2209"/>
    </row>
    <row r="546" spans="1:15" ht="15.75" customHeight="1">
      <c r="A546" s="2209"/>
      <c r="B546" s="2209"/>
      <c r="C546" s="2209"/>
      <c r="D546" s="2209"/>
      <c r="E546" s="2209"/>
      <c r="F546" s="2209"/>
      <c r="G546" s="2209"/>
      <c r="H546" s="2209"/>
      <c r="I546" s="2209"/>
      <c r="J546" s="2209"/>
      <c r="K546" s="2209"/>
      <c r="L546" s="2209"/>
      <c r="M546" s="2209"/>
      <c r="N546" s="2209"/>
      <c r="O546" s="2209"/>
    </row>
    <row r="547" spans="1:15" ht="15.75" customHeight="1">
      <c r="A547" s="2209"/>
      <c r="B547" s="2209"/>
      <c r="C547" s="2209"/>
      <c r="D547" s="2209"/>
      <c r="E547" s="2209"/>
      <c r="F547" s="2209"/>
      <c r="G547" s="2209"/>
      <c r="H547" s="2209"/>
      <c r="I547" s="2209"/>
      <c r="J547" s="2209"/>
      <c r="K547" s="2209"/>
      <c r="L547" s="2209"/>
      <c r="M547" s="2209"/>
      <c r="N547" s="2209"/>
      <c r="O547" s="2209"/>
    </row>
    <row r="548" spans="1:15" ht="15.75" customHeight="1">
      <c r="A548" s="2209"/>
      <c r="B548" s="2209"/>
      <c r="C548" s="2209"/>
      <c r="D548" s="2209"/>
      <c r="E548" s="2209"/>
      <c r="F548" s="2209"/>
      <c r="G548" s="2209"/>
      <c r="H548" s="2209"/>
      <c r="I548" s="2209"/>
      <c r="J548" s="2209"/>
      <c r="K548" s="2209"/>
      <c r="L548" s="2209"/>
      <c r="M548" s="2209"/>
      <c r="N548" s="2209"/>
      <c r="O548" s="2209"/>
    </row>
    <row r="549" spans="1:15" ht="15.75" customHeight="1">
      <c r="A549" s="2209"/>
      <c r="B549" s="2209"/>
      <c r="C549" s="2209"/>
      <c r="D549" s="2209"/>
      <c r="E549" s="2209"/>
      <c r="F549" s="2209"/>
      <c r="G549" s="2209"/>
      <c r="H549" s="2209"/>
      <c r="I549" s="2209"/>
      <c r="J549" s="2209"/>
      <c r="K549" s="2209"/>
      <c r="L549" s="2209"/>
      <c r="M549" s="2209"/>
      <c r="N549" s="2209"/>
      <c r="O549" s="2209"/>
    </row>
    <row r="550" spans="1:15" ht="15.75" customHeight="1">
      <c r="A550" s="2209"/>
      <c r="B550" s="2209"/>
      <c r="C550" s="2209"/>
      <c r="D550" s="2209"/>
      <c r="E550" s="2209"/>
      <c r="F550" s="2209"/>
      <c r="G550" s="2209"/>
      <c r="H550" s="2209"/>
      <c r="I550" s="2209"/>
      <c r="J550" s="2209"/>
      <c r="K550" s="2209"/>
      <c r="L550" s="2209"/>
      <c r="M550" s="2209"/>
      <c r="N550" s="2209"/>
      <c r="O550" s="2209"/>
    </row>
    <row r="551" spans="1:15" ht="15.75" customHeight="1">
      <c r="A551" s="2209"/>
      <c r="B551" s="2209"/>
      <c r="C551" s="2209"/>
      <c r="D551" s="2209"/>
      <c r="E551" s="2209"/>
      <c r="F551" s="2209"/>
      <c r="G551" s="2209"/>
      <c r="H551" s="2209"/>
      <c r="I551" s="2209"/>
      <c r="J551" s="2209"/>
      <c r="K551" s="2209"/>
      <c r="L551" s="2209"/>
      <c r="M551" s="2209"/>
      <c r="N551" s="2209"/>
      <c r="O551" s="2209"/>
    </row>
    <row r="552" spans="1:15" ht="15.75" customHeight="1">
      <c r="A552" s="2209"/>
      <c r="B552" s="2209"/>
      <c r="C552" s="2209"/>
      <c r="D552" s="2209"/>
      <c r="E552" s="2209"/>
      <c r="F552" s="2209"/>
      <c r="G552" s="2209"/>
      <c r="H552" s="2209"/>
      <c r="I552" s="2209"/>
      <c r="J552" s="2209"/>
      <c r="K552" s="2209"/>
      <c r="L552" s="2209"/>
      <c r="M552" s="2209"/>
      <c r="N552" s="2209"/>
      <c r="O552" s="2209"/>
    </row>
    <row r="553" spans="1:15" ht="15.75" customHeight="1">
      <c r="A553" s="2209"/>
      <c r="B553" s="2209"/>
      <c r="C553" s="2209"/>
      <c r="D553" s="2209"/>
      <c r="E553" s="2209"/>
      <c r="F553" s="2209"/>
      <c r="G553" s="2209"/>
      <c r="H553" s="2209"/>
      <c r="I553" s="2209"/>
      <c r="J553" s="2209"/>
      <c r="K553" s="2209"/>
      <c r="L553" s="2209"/>
      <c r="M553" s="2209"/>
      <c r="N553" s="2209"/>
      <c r="O553" s="2209"/>
    </row>
    <row r="554" spans="1:15" ht="15.75" customHeight="1">
      <c r="A554" s="2209"/>
      <c r="B554" s="2209"/>
      <c r="C554" s="2209"/>
      <c r="D554" s="2209"/>
      <c r="E554" s="2209"/>
      <c r="F554" s="2209"/>
      <c r="G554" s="2209"/>
      <c r="H554" s="2209"/>
      <c r="I554" s="2209"/>
      <c r="J554" s="2209"/>
      <c r="K554" s="2209"/>
      <c r="L554" s="2209"/>
      <c r="M554" s="2209"/>
      <c r="N554" s="2209"/>
      <c r="O554" s="2209"/>
    </row>
    <row r="555" spans="1:15" ht="15.75" customHeight="1">
      <c r="A555" s="2209"/>
      <c r="B555" s="2209"/>
      <c r="C555" s="2209"/>
      <c r="D555" s="2209"/>
      <c r="E555" s="2209"/>
      <c r="F555" s="2209"/>
      <c r="G555" s="2209"/>
      <c r="H555" s="2209"/>
      <c r="I555" s="2209"/>
      <c r="J555" s="2209"/>
      <c r="K555" s="2209"/>
      <c r="L555" s="2209"/>
      <c r="M555" s="2209"/>
      <c r="N555" s="2209"/>
      <c r="O555" s="2209"/>
    </row>
    <row r="556" spans="1:15" ht="15.75" customHeight="1">
      <c r="A556" s="2209"/>
      <c r="B556" s="2209"/>
      <c r="C556" s="2209"/>
      <c r="D556" s="2209"/>
      <c r="E556" s="2209"/>
      <c r="F556" s="2209"/>
      <c r="G556" s="2209"/>
      <c r="H556" s="2209"/>
      <c r="I556" s="2209"/>
      <c r="J556" s="2209"/>
      <c r="K556" s="2209"/>
      <c r="L556" s="2209"/>
      <c r="M556" s="2209"/>
      <c r="N556" s="2209"/>
      <c r="O556" s="2209"/>
    </row>
    <row r="557" spans="1:15" ht="15.75" customHeight="1">
      <c r="A557" s="2209"/>
      <c r="B557" s="2209"/>
      <c r="C557" s="2209"/>
      <c r="D557" s="2209"/>
      <c r="E557" s="2209"/>
      <c r="F557" s="2209"/>
      <c r="G557" s="2209"/>
      <c r="H557" s="2209"/>
      <c r="I557" s="2209"/>
      <c r="J557" s="2209"/>
      <c r="K557" s="2209"/>
      <c r="L557" s="2209"/>
      <c r="M557" s="2209"/>
      <c r="N557" s="2209"/>
      <c r="O557" s="2209"/>
    </row>
    <row r="558" spans="1:15" ht="15.75" customHeight="1">
      <c r="A558" s="2209"/>
      <c r="B558" s="2209"/>
      <c r="C558" s="2209"/>
      <c r="D558" s="2209"/>
      <c r="E558" s="2209"/>
      <c r="F558" s="2209"/>
      <c r="G558" s="2209"/>
      <c r="H558" s="2209"/>
      <c r="I558" s="2209"/>
      <c r="J558" s="2209"/>
      <c r="K558" s="2209"/>
      <c r="L558" s="2209"/>
      <c r="M558" s="2209"/>
      <c r="N558" s="2209"/>
      <c r="O558" s="2209"/>
    </row>
    <row r="559" spans="1:15" ht="15.75" customHeight="1">
      <c r="A559" s="2209"/>
      <c r="B559" s="2209"/>
      <c r="C559" s="2209"/>
      <c r="D559" s="2209"/>
      <c r="E559" s="2209"/>
      <c r="F559" s="2209"/>
      <c r="G559" s="2209"/>
      <c r="H559" s="2209"/>
      <c r="I559" s="2209"/>
      <c r="J559" s="2209"/>
      <c r="K559" s="2209"/>
      <c r="L559" s="2209"/>
      <c r="M559" s="2209"/>
      <c r="N559" s="2209"/>
      <c r="O559" s="2209"/>
    </row>
    <row r="560" spans="1:15" ht="15.75" customHeight="1">
      <c r="A560" s="2209"/>
      <c r="B560" s="2209"/>
      <c r="C560" s="2209"/>
      <c r="D560" s="2209"/>
      <c r="E560" s="2209"/>
      <c r="F560" s="2209"/>
      <c r="G560" s="2209"/>
      <c r="H560" s="2209"/>
      <c r="I560" s="2209"/>
      <c r="J560" s="2209"/>
      <c r="K560" s="2209"/>
      <c r="L560" s="2209"/>
      <c r="M560" s="2209"/>
      <c r="N560" s="2209"/>
      <c r="O560" s="2209"/>
    </row>
    <row r="561" spans="1:15" ht="15.75" customHeight="1">
      <c r="A561" s="2209"/>
      <c r="B561" s="2209"/>
      <c r="C561" s="2209"/>
      <c r="D561" s="2209"/>
      <c r="E561" s="2209"/>
      <c r="F561" s="2209"/>
      <c r="G561" s="2209"/>
      <c r="H561" s="2209"/>
      <c r="I561" s="2209"/>
      <c r="J561" s="2209"/>
      <c r="K561" s="2209"/>
      <c r="L561" s="2209"/>
      <c r="M561" s="2209"/>
      <c r="N561" s="2209"/>
      <c r="O561" s="2209"/>
    </row>
    <row r="562" spans="1:15" ht="15.75" customHeight="1">
      <c r="A562" s="2209"/>
      <c r="B562" s="2209"/>
      <c r="C562" s="2209"/>
      <c r="D562" s="2209"/>
      <c r="E562" s="2209"/>
      <c r="F562" s="2209"/>
      <c r="G562" s="2209"/>
      <c r="H562" s="2209"/>
      <c r="I562" s="2209"/>
      <c r="J562" s="2209"/>
      <c r="K562" s="2209"/>
      <c r="L562" s="2209"/>
      <c r="M562" s="2209"/>
      <c r="N562" s="2209"/>
      <c r="O562" s="2209"/>
    </row>
    <row r="563" spans="1:15" ht="15.75" customHeight="1">
      <c r="A563" s="2209"/>
      <c r="B563" s="2209"/>
      <c r="C563" s="2209"/>
      <c r="D563" s="2209"/>
      <c r="E563" s="2209"/>
      <c r="F563" s="2209"/>
      <c r="G563" s="2209"/>
      <c r="H563" s="2209"/>
      <c r="I563" s="2209"/>
      <c r="J563" s="2209"/>
      <c r="K563" s="2209"/>
      <c r="L563" s="2209"/>
      <c r="M563" s="2209"/>
      <c r="N563" s="2209"/>
      <c r="O563" s="2209"/>
    </row>
    <row r="564" spans="1:15" ht="15.75" customHeight="1">
      <c r="A564" s="2209"/>
      <c r="B564" s="2209"/>
      <c r="C564" s="2209"/>
      <c r="D564" s="2209"/>
      <c r="E564" s="2209"/>
      <c r="F564" s="2209"/>
      <c r="G564" s="2209"/>
      <c r="H564" s="2209"/>
      <c r="I564" s="2209"/>
      <c r="J564" s="2209"/>
      <c r="K564" s="2209"/>
      <c r="L564" s="2209"/>
      <c r="M564" s="2209"/>
      <c r="N564" s="2209"/>
      <c r="O564" s="2209"/>
    </row>
    <row r="565" spans="1:15" ht="15.75" customHeight="1">
      <c r="A565" s="2209"/>
      <c r="B565" s="2209"/>
      <c r="C565" s="2209"/>
      <c r="D565" s="2209"/>
      <c r="E565" s="2209"/>
      <c r="F565" s="2209"/>
      <c r="G565" s="2209"/>
      <c r="H565" s="2209"/>
      <c r="I565" s="2209"/>
      <c r="J565" s="2209"/>
      <c r="K565" s="2209"/>
      <c r="L565" s="2209"/>
      <c r="M565" s="2209"/>
      <c r="N565" s="2209"/>
      <c r="O565" s="2209"/>
    </row>
    <row r="566" spans="1:15" ht="15.75" customHeight="1">
      <c r="A566" s="2209"/>
      <c r="B566" s="2209"/>
      <c r="C566" s="2209"/>
      <c r="D566" s="2209"/>
      <c r="E566" s="2209"/>
      <c r="F566" s="2209"/>
      <c r="G566" s="2209"/>
      <c r="H566" s="2209"/>
      <c r="I566" s="2209"/>
      <c r="J566" s="2209"/>
      <c r="K566" s="2209"/>
      <c r="L566" s="2209"/>
      <c r="M566" s="2209"/>
      <c r="N566" s="2209"/>
      <c r="O566" s="2209"/>
    </row>
    <row r="567" spans="1:15" ht="15.75" customHeight="1">
      <c r="A567" s="2209"/>
      <c r="B567" s="2209"/>
      <c r="C567" s="2209"/>
      <c r="D567" s="2209"/>
      <c r="E567" s="2209"/>
      <c r="F567" s="2209"/>
      <c r="G567" s="2209"/>
      <c r="H567" s="2209"/>
      <c r="I567" s="2209"/>
      <c r="J567" s="2209"/>
      <c r="K567" s="2209"/>
      <c r="L567" s="2209"/>
      <c r="M567" s="2209"/>
      <c r="N567" s="2209"/>
      <c r="O567" s="2209"/>
    </row>
    <row r="568" spans="1:15" ht="15.75" customHeight="1">
      <c r="A568" s="2209"/>
      <c r="B568" s="2209"/>
      <c r="C568" s="2209"/>
      <c r="D568" s="2209"/>
      <c r="E568" s="2209"/>
      <c r="F568" s="2209"/>
      <c r="G568" s="2209"/>
      <c r="H568" s="2209"/>
      <c r="I568" s="2209"/>
      <c r="J568" s="2209"/>
      <c r="K568" s="2209"/>
      <c r="L568" s="2209"/>
      <c r="M568" s="2209"/>
      <c r="N568" s="2209"/>
      <c r="O568" s="2209"/>
    </row>
    <row r="569" spans="1:15" ht="15.75" customHeight="1">
      <c r="A569" s="2209"/>
      <c r="B569" s="2209"/>
      <c r="C569" s="2209"/>
      <c r="D569" s="2209"/>
      <c r="E569" s="2209"/>
      <c r="F569" s="2209"/>
      <c r="G569" s="2209"/>
      <c r="H569" s="2209"/>
      <c r="I569" s="2209"/>
      <c r="J569" s="2209"/>
      <c r="K569" s="2209"/>
      <c r="L569" s="2209"/>
      <c r="M569" s="2209"/>
      <c r="N569" s="2209"/>
      <c r="O569" s="2209"/>
    </row>
    <row r="570" spans="1:15" ht="15.75" customHeight="1">
      <c r="A570" s="2209"/>
      <c r="B570" s="2209"/>
      <c r="C570" s="2209"/>
      <c r="D570" s="2209"/>
      <c r="E570" s="2209"/>
      <c r="F570" s="2209"/>
      <c r="G570" s="2209"/>
      <c r="H570" s="2209"/>
      <c r="I570" s="2209"/>
      <c r="J570" s="2209"/>
      <c r="K570" s="2209"/>
      <c r="L570" s="2209"/>
      <c r="M570" s="2209"/>
      <c r="N570" s="2209"/>
      <c r="O570" s="2209"/>
    </row>
    <row r="571" spans="1:15" ht="15.75" customHeight="1">
      <c r="A571" s="2209"/>
      <c r="B571" s="2209"/>
      <c r="C571" s="2209"/>
      <c r="D571" s="2209"/>
      <c r="E571" s="2209"/>
      <c r="F571" s="2209"/>
      <c r="G571" s="2209"/>
      <c r="H571" s="2209"/>
      <c r="I571" s="2209"/>
      <c r="J571" s="2209"/>
      <c r="K571" s="2209"/>
      <c r="L571" s="2209"/>
      <c r="M571" s="2209"/>
      <c r="N571" s="2209"/>
      <c r="O571" s="2209"/>
    </row>
    <row r="572" spans="1:15" ht="15.75" customHeight="1">
      <c r="A572" s="2209"/>
      <c r="B572" s="2209"/>
      <c r="C572" s="2209"/>
      <c r="D572" s="2209"/>
      <c r="E572" s="2209"/>
      <c r="F572" s="2209"/>
      <c r="G572" s="2209"/>
      <c r="H572" s="2209"/>
      <c r="I572" s="2209"/>
      <c r="J572" s="2209"/>
      <c r="K572" s="2209"/>
      <c r="L572" s="2209"/>
      <c r="M572" s="2209"/>
      <c r="N572" s="2209"/>
      <c r="O572" s="2209"/>
    </row>
    <row r="573" spans="1:15" ht="15.75" customHeight="1">
      <c r="A573" s="2209"/>
      <c r="B573" s="2209"/>
      <c r="C573" s="2209"/>
      <c r="D573" s="2209"/>
      <c r="E573" s="2209"/>
      <c r="F573" s="2209"/>
      <c r="G573" s="2209"/>
      <c r="H573" s="2209"/>
      <c r="I573" s="2209"/>
      <c r="J573" s="2209"/>
      <c r="K573" s="2209"/>
      <c r="L573" s="2209"/>
      <c r="M573" s="2209"/>
      <c r="N573" s="2209"/>
      <c r="O573" s="2209"/>
    </row>
    <row r="574" spans="1:15" ht="15.75" customHeight="1">
      <c r="A574" s="2209"/>
      <c r="B574" s="2209"/>
      <c r="C574" s="2209"/>
      <c r="D574" s="2209"/>
      <c r="E574" s="2209"/>
      <c r="F574" s="2209"/>
      <c r="G574" s="2209"/>
      <c r="H574" s="2209"/>
      <c r="I574" s="2209"/>
      <c r="J574" s="2209"/>
      <c r="K574" s="2209"/>
      <c r="L574" s="2209"/>
      <c r="M574" s="2209"/>
      <c r="N574" s="2209"/>
      <c r="O574" s="2209"/>
    </row>
    <row r="575" spans="1:15" ht="15.75" customHeight="1">
      <c r="A575" s="2209"/>
      <c r="B575" s="2209"/>
      <c r="C575" s="2209"/>
      <c r="D575" s="2209"/>
      <c r="E575" s="2209"/>
      <c r="F575" s="2209"/>
      <c r="G575" s="2209"/>
      <c r="H575" s="2209"/>
      <c r="I575" s="2209"/>
      <c r="J575" s="2209"/>
      <c r="K575" s="2209"/>
      <c r="L575" s="2209"/>
      <c r="M575" s="2209"/>
      <c r="N575" s="2209"/>
      <c r="O575" s="2209"/>
    </row>
    <row r="576" spans="1:15" ht="15.75" customHeight="1">
      <c r="A576" s="2209"/>
      <c r="B576" s="2209"/>
      <c r="C576" s="2209"/>
      <c r="D576" s="2209"/>
      <c r="E576" s="2209"/>
      <c r="F576" s="2209"/>
      <c r="G576" s="2209"/>
      <c r="H576" s="2209"/>
      <c r="I576" s="2209"/>
      <c r="J576" s="2209"/>
      <c r="K576" s="2209"/>
      <c r="L576" s="2209"/>
      <c r="M576" s="2209"/>
      <c r="N576" s="2209"/>
      <c r="O576" s="2209"/>
    </row>
    <row r="577" spans="1:15" ht="15.75" customHeight="1">
      <c r="A577" s="2209"/>
      <c r="B577" s="2209"/>
      <c r="C577" s="2209"/>
      <c r="D577" s="2209"/>
      <c r="E577" s="2209"/>
      <c r="F577" s="2209"/>
      <c r="G577" s="2209"/>
      <c r="H577" s="2209"/>
      <c r="I577" s="2209"/>
      <c r="J577" s="2209"/>
      <c r="K577" s="2209"/>
      <c r="L577" s="2209"/>
      <c r="M577" s="2209"/>
      <c r="N577" s="2209"/>
      <c r="O577" s="2209"/>
    </row>
    <row r="578" spans="1:15" ht="15.75" customHeight="1">
      <c r="A578" s="2209"/>
      <c r="B578" s="2209"/>
      <c r="C578" s="2209"/>
      <c r="D578" s="2209"/>
      <c r="E578" s="2209"/>
      <c r="F578" s="2209"/>
      <c r="G578" s="2209"/>
      <c r="H578" s="2209"/>
      <c r="I578" s="2209"/>
      <c r="J578" s="2209"/>
      <c r="K578" s="2209"/>
      <c r="L578" s="2209"/>
      <c r="M578" s="2209"/>
      <c r="N578" s="2209"/>
      <c r="O578" s="2209"/>
    </row>
    <row r="579" spans="1:15" ht="15.75" customHeight="1">
      <c r="A579" s="2209"/>
      <c r="B579" s="2209"/>
      <c r="C579" s="2209"/>
      <c r="D579" s="2209"/>
      <c r="E579" s="2209"/>
      <c r="F579" s="2209"/>
      <c r="G579" s="2209"/>
      <c r="H579" s="2209"/>
      <c r="I579" s="2209"/>
      <c r="J579" s="2209"/>
      <c r="K579" s="2209"/>
      <c r="L579" s="2209"/>
      <c r="M579" s="2209"/>
      <c r="N579" s="2209"/>
      <c r="O579" s="2209"/>
    </row>
    <row r="580" spans="1:15" ht="15.75" customHeight="1">
      <c r="A580" s="2209"/>
      <c r="B580" s="2209"/>
      <c r="C580" s="2209"/>
      <c r="D580" s="2209"/>
      <c r="E580" s="2209"/>
      <c r="F580" s="2209"/>
      <c r="G580" s="2209"/>
      <c r="H580" s="2209"/>
      <c r="I580" s="2209"/>
      <c r="J580" s="2209"/>
      <c r="K580" s="2209"/>
      <c r="L580" s="2209"/>
      <c r="M580" s="2209"/>
      <c r="N580" s="2209"/>
      <c r="O580" s="2209"/>
    </row>
    <row r="581" spans="1:15" ht="15.75" customHeight="1">
      <c r="A581" s="2209"/>
      <c r="B581" s="2209"/>
      <c r="C581" s="2209"/>
      <c r="D581" s="2209"/>
      <c r="E581" s="2209"/>
      <c r="F581" s="2209"/>
      <c r="G581" s="2209"/>
      <c r="H581" s="2209"/>
      <c r="I581" s="2209"/>
      <c r="J581" s="2209"/>
      <c r="K581" s="2209"/>
      <c r="L581" s="2209"/>
      <c r="M581" s="2209"/>
      <c r="N581" s="2209"/>
      <c r="O581" s="2209"/>
    </row>
    <row r="582" spans="1:15" ht="15.75" customHeight="1">
      <c r="A582" s="2209"/>
      <c r="B582" s="2209"/>
      <c r="C582" s="2209"/>
      <c r="D582" s="2209"/>
      <c r="E582" s="2209"/>
      <c r="F582" s="2209"/>
      <c r="G582" s="2209"/>
      <c r="H582" s="2209"/>
      <c r="I582" s="2209"/>
      <c r="J582" s="2209"/>
      <c r="K582" s="2209"/>
      <c r="L582" s="2209"/>
      <c r="M582" s="2209"/>
      <c r="N582" s="2209"/>
      <c r="O582" s="2209"/>
    </row>
    <row r="583" spans="1:15" ht="15.75" customHeight="1">
      <c r="A583" s="2209"/>
      <c r="B583" s="2209"/>
      <c r="C583" s="2209"/>
      <c r="D583" s="2209"/>
      <c r="E583" s="2209"/>
      <c r="F583" s="2209"/>
      <c r="G583" s="2209"/>
      <c r="H583" s="2209"/>
      <c r="I583" s="2209"/>
      <c r="J583" s="2209"/>
      <c r="K583" s="2209"/>
      <c r="L583" s="2209"/>
      <c r="M583" s="2209"/>
      <c r="N583" s="2209"/>
      <c r="O583" s="2209"/>
    </row>
    <row r="584" spans="1:15" ht="15.75" customHeight="1">
      <c r="A584" s="2209"/>
      <c r="B584" s="2209"/>
      <c r="C584" s="2209"/>
      <c r="D584" s="2209"/>
      <c r="E584" s="2209"/>
      <c r="F584" s="2209"/>
      <c r="G584" s="2209"/>
      <c r="H584" s="2209"/>
      <c r="I584" s="2209"/>
      <c r="J584" s="2209"/>
      <c r="K584" s="2209"/>
      <c r="L584" s="2209"/>
      <c r="M584" s="2209"/>
      <c r="N584" s="2209"/>
      <c r="O584" s="2209"/>
    </row>
    <row r="585" spans="1:15" ht="15.75" customHeight="1">
      <c r="A585" s="2209"/>
      <c r="B585" s="2209"/>
      <c r="C585" s="2209"/>
      <c r="D585" s="2209"/>
      <c r="E585" s="2209"/>
      <c r="F585" s="2209"/>
      <c r="G585" s="2209"/>
      <c r="H585" s="2209"/>
      <c r="I585" s="2209"/>
      <c r="J585" s="2209"/>
      <c r="K585" s="2209"/>
      <c r="L585" s="2209"/>
      <c r="M585" s="2209"/>
      <c r="N585" s="2209"/>
      <c r="O585" s="2209"/>
    </row>
    <row r="586" spans="1:15" ht="15.75" customHeight="1">
      <c r="A586" s="2209"/>
      <c r="B586" s="2209"/>
      <c r="C586" s="2209"/>
      <c r="D586" s="2209"/>
      <c r="E586" s="2209"/>
      <c r="F586" s="2209"/>
      <c r="G586" s="2209"/>
      <c r="H586" s="2209"/>
      <c r="I586" s="2209"/>
      <c r="J586" s="2209"/>
      <c r="K586" s="2209"/>
      <c r="L586" s="2209"/>
      <c r="M586" s="2209"/>
      <c r="N586" s="2209"/>
      <c r="O586" s="2209"/>
    </row>
    <row r="587" spans="1:15" ht="15.75" customHeight="1">
      <c r="A587" s="2209"/>
      <c r="B587" s="2209"/>
      <c r="C587" s="2209"/>
      <c r="D587" s="2209"/>
      <c r="E587" s="2209"/>
      <c r="F587" s="2209"/>
      <c r="G587" s="2209"/>
      <c r="H587" s="2209"/>
      <c r="I587" s="2209"/>
      <c r="J587" s="2209"/>
      <c r="K587" s="2209"/>
      <c r="L587" s="2209"/>
      <c r="M587" s="2209"/>
      <c r="N587" s="2209"/>
      <c r="O587" s="2209"/>
    </row>
    <row r="588" spans="1:15" ht="15.75" customHeight="1">
      <c r="A588" s="2209"/>
      <c r="B588" s="2209"/>
      <c r="C588" s="2209"/>
      <c r="D588" s="2209"/>
      <c r="E588" s="2209"/>
      <c r="F588" s="2209"/>
      <c r="G588" s="2209"/>
      <c r="H588" s="2209"/>
      <c r="I588" s="2209"/>
      <c r="J588" s="2209"/>
      <c r="K588" s="2209"/>
      <c r="L588" s="2209"/>
      <c r="M588" s="2209"/>
      <c r="N588" s="2209"/>
      <c r="O588" s="2209"/>
    </row>
    <row r="589" spans="1:15" ht="15.75" customHeight="1">
      <c r="A589" s="2209"/>
      <c r="B589" s="2209"/>
      <c r="C589" s="2209"/>
      <c r="D589" s="2209"/>
      <c r="E589" s="2209"/>
      <c r="F589" s="2209"/>
      <c r="G589" s="2209"/>
      <c r="H589" s="2209"/>
      <c r="I589" s="2209"/>
      <c r="J589" s="2209"/>
      <c r="K589" s="2209"/>
      <c r="L589" s="2209"/>
      <c r="M589" s="2209"/>
      <c r="N589" s="2209"/>
      <c r="O589" s="2209"/>
    </row>
    <row r="590" spans="1:15" ht="15.75" customHeight="1">
      <c r="A590" s="2209"/>
      <c r="B590" s="2209"/>
      <c r="C590" s="2209"/>
      <c r="D590" s="2209"/>
      <c r="E590" s="2209"/>
      <c r="F590" s="2209"/>
      <c r="G590" s="2209"/>
      <c r="H590" s="2209"/>
      <c r="I590" s="2209"/>
      <c r="J590" s="2209"/>
      <c r="K590" s="2209"/>
      <c r="L590" s="2209"/>
      <c r="M590" s="2209"/>
      <c r="N590" s="2209"/>
      <c r="O590" s="2209"/>
    </row>
    <row r="591" spans="1:15" ht="15.75" customHeight="1">
      <c r="A591" s="2209"/>
      <c r="B591" s="2209"/>
      <c r="C591" s="2209"/>
      <c r="D591" s="2209"/>
      <c r="E591" s="2209"/>
      <c r="F591" s="2209"/>
      <c r="G591" s="2209"/>
      <c r="H591" s="2209"/>
      <c r="I591" s="2209"/>
      <c r="J591" s="2209"/>
      <c r="K591" s="2209"/>
      <c r="L591" s="2209"/>
      <c r="M591" s="2209"/>
      <c r="N591" s="2209"/>
      <c r="O591" s="2209"/>
    </row>
    <row r="592" spans="1:15" ht="15.75" customHeight="1">
      <c r="A592" s="2209"/>
      <c r="B592" s="2209"/>
      <c r="C592" s="2209"/>
      <c r="D592" s="2209"/>
      <c r="E592" s="2209"/>
      <c r="F592" s="2209"/>
      <c r="G592" s="2209"/>
      <c r="H592" s="2209"/>
      <c r="I592" s="2209"/>
      <c r="J592" s="2209"/>
      <c r="K592" s="2209"/>
      <c r="L592" s="2209"/>
      <c r="M592" s="2209"/>
      <c r="N592" s="2209"/>
      <c r="O592" s="2209"/>
    </row>
    <row r="593" spans="1:15" ht="15.75" customHeight="1">
      <c r="A593" s="2209"/>
      <c r="B593" s="2209"/>
      <c r="C593" s="2209"/>
      <c r="D593" s="2209"/>
      <c r="E593" s="2209"/>
      <c r="F593" s="2209"/>
      <c r="G593" s="2209"/>
      <c r="H593" s="2209"/>
      <c r="I593" s="2209"/>
      <c r="J593" s="2209"/>
      <c r="K593" s="2209"/>
      <c r="L593" s="2209"/>
      <c r="M593" s="2209"/>
      <c r="N593" s="2209"/>
      <c r="O593" s="2209"/>
    </row>
    <row r="594" spans="1:15" ht="15.75" customHeight="1">
      <c r="A594" s="2209"/>
      <c r="B594" s="2209"/>
      <c r="C594" s="2209"/>
      <c r="D594" s="2209"/>
      <c r="E594" s="2209"/>
      <c r="F594" s="2209"/>
      <c r="G594" s="2209"/>
      <c r="H594" s="2209"/>
      <c r="I594" s="2209"/>
      <c r="J594" s="2209"/>
      <c r="K594" s="2209"/>
      <c r="L594" s="2209"/>
      <c r="M594" s="2209"/>
      <c r="N594" s="2209"/>
      <c r="O594" s="2209"/>
    </row>
    <row r="595" spans="1:15" ht="15.75" customHeight="1">
      <c r="A595" s="2209"/>
      <c r="B595" s="2209"/>
      <c r="C595" s="2209"/>
      <c r="D595" s="2209"/>
      <c r="E595" s="2209"/>
      <c r="F595" s="2209"/>
      <c r="G595" s="2209"/>
      <c r="H595" s="2209"/>
      <c r="I595" s="2209"/>
      <c r="J595" s="2209"/>
      <c r="K595" s="2209"/>
      <c r="L595" s="2209"/>
      <c r="M595" s="2209"/>
      <c r="N595" s="2209"/>
      <c r="O595" s="2209"/>
    </row>
    <row r="596" spans="1:15" ht="15.75" customHeight="1">
      <c r="A596" s="2209"/>
      <c r="B596" s="2209"/>
      <c r="C596" s="2209"/>
      <c r="D596" s="2209"/>
      <c r="E596" s="2209"/>
      <c r="F596" s="2209"/>
      <c r="G596" s="2209"/>
      <c r="H596" s="2209"/>
      <c r="I596" s="2209"/>
      <c r="J596" s="2209"/>
      <c r="K596" s="2209"/>
      <c r="L596" s="2209"/>
      <c r="M596" s="2209"/>
      <c r="N596" s="2209"/>
      <c r="O596" s="2209"/>
    </row>
    <row r="597" spans="1:15" ht="15.75" customHeight="1">
      <c r="A597" s="2209"/>
      <c r="B597" s="2209"/>
      <c r="C597" s="2209"/>
      <c r="D597" s="2209"/>
      <c r="E597" s="2209"/>
      <c r="F597" s="2209"/>
      <c r="G597" s="2209"/>
      <c r="H597" s="2209"/>
      <c r="I597" s="2209"/>
      <c r="J597" s="2209"/>
      <c r="K597" s="2209"/>
      <c r="L597" s="2209"/>
      <c r="M597" s="2209"/>
      <c r="N597" s="2209"/>
      <c r="O597" s="2209"/>
    </row>
    <row r="598" spans="1:15" ht="15.75" customHeight="1">
      <c r="A598" s="2209"/>
      <c r="B598" s="2209"/>
      <c r="C598" s="2209"/>
      <c r="D598" s="2209"/>
      <c r="E598" s="2209"/>
      <c r="F598" s="2209"/>
      <c r="G598" s="2209"/>
      <c r="H598" s="2209"/>
      <c r="I598" s="2209"/>
      <c r="J598" s="2209"/>
      <c r="K598" s="2209"/>
      <c r="L598" s="2209"/>
      <c r="M598" s="2209"/>
      <c r="N598" s="2209"/>
      <c r="O598" s="2209"/>
    </row>
    <row r="599" spans="1:15" ht="15.75" customHeight="1">
      <c r="A599" s="2209"/>
      <c r="B599" s="2209"/>
      <c r="C599" s="2209"/>
      <c r="D599" s="2209"/>
      <c r="E599" s="2209"/>
      <c r="F599" s="2209"/>
      <c r="G599" s="2209"/>
      <c r="H599" s="2209"/>
      <c r="I599" s="2209"/>
      <c r="J599" s="2209"/>
      <c r="K599" s="2209"/>
      <c r="L599" s="2209"/>
      <c r="M599" s="2209"/>
      <c r="N599" s="2209"/>
      <c r="O599" s="2209"/>
    </row>
    <row r="600" spans="1:15" ht="15.75" customHeight="1">
      <c r="A600" s="2209"/>
      <c r="B600" s="2209"/>
      <c r="C600" s="2209"/>
      <c r="D600" s="2209"/>
      <c r="E600" s="2209"/>
      <c r="F600" s="2209"/>
      <c r="G600" s="2209"/>
      <c r="H600" s="2209"/>
      <c r="I600" s="2209"/>
      <c r="J600" s="2209"/>
      <c r="K600" s="2209"/>
      <c r="L600" s="2209"/>
      <c r="M600" s="2209"/>
      <c r="N600" s="2209"/>
      <c r="O600" s="2209"/>
    </row>
    <row r="601" spans="1:15" ht="15.75" customHeight="1">
      <c r="A601" s="2209"/>
      <c r="B601" s="2209"/>
      <c r="C601" s="2209"/>
      <c r="D601" s="2209"/>
      <c r="E601" s="2209"/>
      <c r="F601" s="2209"/>
      <c r="G601" s="2209"/>
      <c r="H601" s="2209"/>
      <c r="I601" s="2209"/>
      <c r="J601" s="2209"/>
      <c r="K601" s="2209"/>
      <c r="L601" s="2209"/>
      <c r="M601" s="2209"/>
      <c r="N601" s="2209"/>
      <c r="O601" s="2209"/>
    </row>
    <row r="602" spans="1:15" ht="15.75" customHeight="1">
      <c r="A602" s="2209"/>
      <c r="B602" s="2209"/>
      <c r="C602" s="2209"/>
      <c r="D602" s="2209"/>
      <c r="E602" s="2209"/>
      <c r="F602" s="2209"/>
      <c r="G602" s="2209"/>
      <c r="H602" s="2209"/>
      <c r="I602" s="2209"/>
      <c r="J602" s="2209"/>
      <c r="K602" s="2209"/>
      <c r="L602" s="2209"/>
      <c r="M602" s="2209"/>
      <c r="N602" s="2209"/>
      <c r="O602" s="2209"/>
    </row>
    <row r="603" spans="1:15" ht="15.75" customHeight="1">
      <c r="A603" s="2209"/>
      <c r="B603" s="2209"/>
      <c r="C603" s="2209"/>
      <c r="D603" s="2209"/>
      <c r="E603" s="2209"/>
      <c r="F603" s="2209"/>
      <c r="G603" s="2209"/>
      <c r="H603" s="2209"/>
      <c r="I603" s="2209"/>
      <c r="J603" s="2209"/>
      <c r="K603" s="2209"/>
      <c r="L603" s="2209"/>
      <c r="M603" s="2209"/>
      <c r="N603" s="2209"/>
      <c r="O603" s="2209"/>
    </row>
    <row r="604" spans="1:15" ht="15.75" customHeight="1">
      <c r="A604" s="2209"/>
      <c r="B604" s="2209"/>
      <c r="C604" s="2209"/>
      <c r="D604" s="2209"/>
      <c r="E604" s="2209"/>
      <c r="F604" s="2209"/>
      <c r="G604" s="2209"/>
      <c r="H604" s="2209"/>
      <c r="I604" s="2209"/>
      <c r="J604" s="2209"/>
      <c r="K604" s="2209"/>
      <c r="L604" s="2209"/>
      <c r="M604" s="2209"/>
      <c r="N604" s="2209"/>
      <c r="O604" s="2209"/>
    </row>
    <row r="605" spans="1:15" ht="15.75" customHeight="1">
      <c r="A605" s="2209"/>
      <c r="B605" s="2209"/>
      <c r="C605" s="2209"/>
      <c r="D605" s="2209"/>
      <c r="E605" s="2209"/>
      <c r="F605" s="2209"/>
      <c r="G605" s="2209"/>
      <c r="H605" s="2209"/>
      <c r="I605" s="2209"/>
      <c r="J605" s="2209"/>
      <c r="K605" s="2209"/>
      <c r="L605" s="2209"/>
      <c r="M605" s="2209"/>
      <c r="N605" s="2209"/>
      <c r="O605" s="2209"/>
    </row>
    <row r="606" spans="1:15" ht="15.75" customHeight="1">
      <c r="A606" s="2209"/>
      <c r="B606" s="2209"/>
      <c r="C606" s="2209"/>
      <c r="D606" s="2209"/>
      <c r="E606" s="2209"/>
      <c r="F606" s="2209"/>
      <c r="G606" s="2209"/>
      <c r="H606" s="2209"/>
      <c r="I606" s="2209"/>
      <c r="J606" s="2209"/>
      <c r="K606" s="2209"/>
      <c r="L606" s="2209"/>
      <c r="M606" s="2209"/>
      <c r="N606" s="2209"/>
      <c r="O606" s="2209"/>
    </row>
    <row r="607" spans="1:15" ht="15.75" customHeight="1">
      <c r="A607" s="2209"/>
      <c r="B607" s="2209"/>
      <c r="C607" s="2209"/>
      <c r="D607" s="2209"/>
      <c r="E607" s="2209"/>
      <c r="F607" s="2209"/>
      <c r="G607" s="2209"/>
      <c r="H607" s="2209"/>
      <c r="I607" s="2209"/>
      <c r="J607" s="2209"/>
      <c r="K607" s="2209"/>
      <c r="L607" s="2209"/>
      <c r="M607" s="2209"/>
      <c r="N607" s="2209"/>
      <c r="O607" s="2209"/>
    </row>
    <row r="608" spans="1:15" ht="15.75" customHeight="1">
      <c r="A608" s="2209"/>
      <c r="B608" s="2209"/>
      <c r="C608" s="2209"/>
      <c r="D608" s="2209"/>
      <c r="E608" s="2209"/>
      <c r="F608" s="2209"/>
      <c r="G608" s="2209"/>
      <c r="H608" s="2209"/>
      <c r="I608" s="2209"/>
      <c r="J608" s="2209"/>
      <c r="K608" s="2209"/>
      <c r="L608" s="2209"/>
      <c r="M608" s="2209"/>
      <c r="N608" s="2209"/>
      <c r="O608" s="2209"/>
    </row>
    <row r="609" spans="1:15" ht="15.75" customHeight="1">
      <c r="A609" s="2209"/>
      <c r="B609" s="2209"/>
      <c r="C609" s="2209"/>
      <c r="D609" s="2209"/>
      <c r="E609" s="2209"/>
      <c r="F609" s="2209"/>
      <c r="G609" s="2209"/>
      <c r="H609" s="2209"/>
      <c r="I609" s="2209"/>
      <c r="J609" s="2209"/>
      <c r="K609" s="2209"/>
      <c r="L609" s="2209"/>
      <c r="M609" s="2209"/>
      <c r="N609" s="2209"/>
      <c r="O609" s="2209"/>
    </row>
    <row r="610" spans="1:15" ht="15.75" customHeight="1">
      <c r="A610" s="2209"/>
      <c r="B610" s="2209"/>
      <c r="C610" s="2209"/>
      <c r="D610" s="2209"/>
      <c r="E610" s="2209"/>
      <c r="F610" s="2209"/>
      <c r="G610" s="2209"/>
      <c r="H610" s="2209"/>
      <c r="I610" s="2209"/>
      <c r="J610" s="2209"/>
      <c r="K610" s="2209"/>
      <c r="L610" s="2209"/>
      <c r="M610" s="2209"/>
      <c r="N610" s="2209"/>
      <c r="O610" s="2209"/>
    </row>
    <row r="611" spans="1:15" ht="15.75" customHeight="1">
      <c r="A611" s="2209"/>
      <c r="B611" s="2209"/>
      <c r="C611" s="2209"/>
      <c r="D611" s="2209"/>
      <c r="E611" s="2209"/>
      <c r="F611" s="2209"/>
      <c r="G611" s="2209"/>
      <c r="H611" s="2209"/>
      <c r="I611" s="2209"/>
      <c r="J611" s="2209"/>
      <c r="K611" s="2209"/>
      <c r="L611" s="2209"/>
      <c r="M611" s="2209"/>
      <c r="N611" s="2209"/>
      <c r="O611" s="2209"/>
    </row>
    <row r="612" spans="1:15" ht="15.75" customHeight="1">
      <c r="A612" s="2209"/>
      <c r="B612" s="2209"/>
      <c r="C612" s="2209"/>
      <c r="D612" s="2209"/>
      <c r="E612" s="2209"/>
      <c r="F612" s="2209"/>
      <c r="G612" s="2209"/>
      <c r="H612" s="2209"/>
      <c r="I612" s="2209"/>
      <c r="J612" s="2209"/>
      <c r="K612" s="2209"/>
      <c r="L612" s="2209"/>
      <c r="M612" s="2209"/>
      <c r="N612" s="2209"/>
      <c r="O612" s="2209"/>
    </row>
    <row r="613" spans="1:15" ht="15.75" customHeight="1">
      <c r="A613" s="2209"/>
      <c r="B613" s="2209"/>
      <c r="C613" s="2209"/>
      <c r="D613" s="2209"/>
      <c r="E613" s="2209"/>
      <c r="F613" s="2209"/>
      <c r="G613" s="2209"/>
      <c r="H613" s="2209"/>
      <c r="I613" s="2209"/>
      <c r="J613" s="2209"/>
      <c r="K613" s="2209"/>
      <c r="L613" s="2209"/>
      <c r="M613" s="2209"/>
      <c r="N613" s="2209"/>
      <c r="O613" s="2209"/>
    </row>
    <row r="614" spans="1:15" ht="15.75" customHeight="1">
      <c r="A614" s="2209"/>
      <c r="B614" s="2209"/>
      <c r="C614" s="2209"/>
      <c r="D614" s="2209"/>
      <c r="E614" s="2209"/>
      <c r="F614" s="2209"/>
      <c r="G614" s="2209"/>
      <c r="H614" s="2209"/>
      <c r="I614" s="2209"/>
      <c r="J614" s="2209"/>
      <c r="K614" s="2209"/>
      <c r="L614" s="2209"/>
      <c r="M614" s="2209"/>
      <c r="N614" s="2209"/>
      <c r="O614" s="2209"/>
    </row>
    <row r="615" spans="1:15" ht="15.75" customHeight="1">
      <c r="A615" s="2209"/>
      <c r="B615" s="2209"/>
      <c r="C615" s="2209"/>
      <c r="D615" s="2209"/>
      <c r="E615" s="2209"/>
      <c r="F615" s="2209"/>
      <c r="G615" s="2209"/>
      <c r="H615" s="2209"/>
      <c r="I615" s="2209"/>
      <c r="J615" s="2209"/>
      <c r="K615" s="2209"/>
      <c r="L615" s="2209"/>
      <c r="M615" s="2209"/>
      <c r="N615" s="2209"/>
      <c r="O615" s="2209"/>
    </row>
    <row r="616" spans="1:15" ht="15.75" customHeight="1">
      <c r="A616" s="2209"/>
      <c r="B616" s="2209"/>
      <c r="C616" s="2209"/>
      <c r="D616" s="2209"/>
      <c r="E616" s="2209"/>
      <c r="F616" s="2209"/>
      <c r="G616" s="2209"/>
      <c r="H616" s="2209"/>
      <c r="I616" s="2209"/>
      <c r="J616" s="2209"/>
      <c r="K616" s="2209"/>
      <c r="L616" s="2209"/>
      <c r="M616" s="2209"/>
      <c r="N616" s="2209"/>
      <c r="O616" s="2209"/>
    </row>
    <row r="617" spans="1:15" ht="15.75" customHeight="1">
      <c r="A617" s="2209"/>
      <c r="B617" s="2209"/>
      <c r="C617" s="2209"/>
      <c r="D617" s="2209"/>
      <c r="E617" s="2209"/>
      <c r="F617" s="2209"/>
      <c r="G617" s="2209"/>
      <c r="H617" s="2209"/>
      <c r="I617" s="2209"/>
      <c r="J617" s="2209"/>
      <c r="K617" s="2209"/>
      <c r="L617" s="2209"/>
      <c r="M617" s="2209"/>
      <c r="N617" s="2209"/>
      <c r="O617" s="2209"/>
    </row>
    <row r="618" spans="1:15" ht="15.75" customHeight="1">
      <c r="A618" s="2209"/>
      <c r="B618" s="2209"/>
      <c r="C618" s="2209"/>
      <c r="D618" s="2209"/>
      <c r="E618" s="2209"/>
      <c r="F618" s="2209"/>
      <c r="G618" s="2209"/>
      <c r="H618" s="2209"/>
      <c r="I618" s="2209"/>
      <c r="J618" s="2209"/>
      <c r="K618" s="2209"/>
      <c r="L618" s="2209"/>
      <c r="M618" s="2209"/>
      <c r="N618" s="2209"/>
      <c r="O618" s="2209"/>
    </row>
    <row r="619" spans="1:15" ht="15.75" customHeight="1">
      <c r="A619" s="2209"/>
      <c r="B619" s="2209"/>
      <c r="C619" s="2209"/>
      <c r="D619" s="2209"/>
      <c r="E619" s="2209"/>
      <c r="F619" s="2209"/>
      <c r="G619" s="2209"/>
      <c r="H619" s="2209"/>
      <c r="I619" s="2209"/>
      <c r="J619" s="2209"/>
      <c r="K619" s="2209"/>
      <c r="L619" s="2209"/>
      <c r="M619" s="2209"/>
      <c r="N619" s="2209"/>
      <c r="O619" s="2209"/>
    </row>
    <row r="620" spans="1:15" ht="15.75" customHeight="1">
      <c r="A620" s="2209"/>
      <c r="B620" s="2209"/>
      <c r="C620" s="2209"/>
      <c r="D620" s="2209"/>
      <c r="E620" s="2209"/>
      <c r="F620" s="2209"/>
      <c r="G620" s="2209"/>
      <c r="H620" s="2209"/>
      <c r="I620" s="2209"/>
      <c r="J620" s="2209"/>
      <c r="K620" s="2209"/>
      <c r="L620" s="2209"/>
      <c r="M620" s="2209"/>
      <c r="N620" s="2209"/>
      <c r="O620" s="2209"/>
    </row>
    <row r="621" spans="1:15" ht="15.75" customHeight="1">
      <c r="A621" s="2209"/>
      <c r="B621" s="2209"/>
      <c r="C621" s="2209"/>
      <c r="D621" s="2209"/>
      <c r="E621" s="2209"/>
      <c r="F621" s="2209"/>
      <c r="G621" s="2209"/>
      <c r="H621" s="2209"/>
      <c r="I621" s="2209"/>
      <c r="J621" s="2209"/>
      <c r="K621" s="2209"/>
      <c r="L621" s="2209"/>
      <c r="M621" s="2209"/>
      <c r="N621" s="2209"/>
      <c r="O621" s="2209"/>
    </row>
    <row r="622" spans="1:15" ht="15.75" customHeight="1">
      <c r="A622" s="2209"/>
      <c r="B622" s="2209"/>
      <c r="C622" s="2209"/>
      <c r="D622" s="2209"/>
      <c r="E622" s="2209"/>
      <c r="F622" s="2209"/>
      <c r="G622" s="2209"/>
      <c r="H622" s="2209"/>
      <c r="I622" s="2209"/>
      <c r="J622" s="2209"/>
      <c r="K622" s="2209"/>
      <c r="L622" s="2209"/>
      <c r="M622" s="2209"/>
      <c r="N622" s="2209"/>
      <c r="O622" s="2209"/>
    </row>
    <row r="623" spans="1:15" ht="15.75" customHeight="1">
      <c r="A623" s="2209"/>
      <c r="B623" s="2209"/>
      <c r="C623" s="2209"/>
      <c r="D623" s="2209"/>
      <c r="E623" s="2209"/>
      <c r="F623" s="2209"/>
      <c r="G623" s="2209"/>
      <c r="H623" s="2209"/>
      <c r="I623" s="2209"/>
      <c r="J623" s="2209"/>
      <c r="K623" s="2209"/>
      <c r="L623" s="2209"/>
      <c r="M623" s="2209"/>
      <c r="N623" s="2209"/>
      <c r="O623" s="2209"/>
    </row>
    <row r="624" spans="1:15" ht="15.75" customHeight="1">
      <c r="A624" s="2209"/>
      <c r="B624" s="2209"/>
      <c r="C624" s="2209"/>
      <c r="D624" s="2209"/>
      <c r="E624" s="2209"/>
      <c r="F624" s="2209"/>
      <c r="G624" s="2209"/>
      <c r="H624" s="2209"/>
      <c r="I624" s="2209"/>
      <c r="J624" s="2209"/>
      <c r="K624" s="2209"/>
      <c r="L624" s="2209"/>
      <c r="M624" s="2209"/>
      <c r="N624" s="2209"/>
      <c r="O624" s="2209"/>
    </row>
    <row r="625" spans="1:15" ht="15.75" customHeight="1">
      <c r="A625" s="2209"/>
      <c r="B625" s="2209"/>
      <c r="C625" s="2209"/>
      <c r="D625" s="2209"/>
      <c r="E625" s="2209"/>
      <c r="F625" s="2209"/>
      <c r="G625" s="2209"/>
      <c r="H625" s="2209"/>
      <c r="I625" s="2209"/>
      <c r="J625" s="2209"/>
      <c r="K625" s="2209"/>
      <c r="L625" s="2209"/>
      <c r="M625" s="2209"/>
      <c r="N625" s="2209"/>
      <c r="O625" s="2209"/>
    </row>
    <row r="626" spans="1:15" ht="15.75" customHeight="1">
      <c r="A626" s="2209"/>
      <c r="B626" s="2209"/>
      <c r="C626" s="2209"/>
      <c r="D626" s="2209"/>
      <c r="E626" s="2209"/>
      <c r="F626" s="2209"/>
      <c r="G626" s="2209"/>
      <c r="H626" s="2209"/>
      <c r="I626" s="2209"/>
      <c r="J626" s="2209"/>
      <c r="K626" s="2209"/>
      <c r="L626" s="2209"/>
      <c r="M626" s="2209"/>
      <c r="N626" s="2209"/>
      <c r="O626" s="2209"/>
    </row>
    <row r="627" spans="1:15" ht="15.75" customHeight="1">
      <c r="A627" s="2209"/>
      <c r="B627" s="2209"/>
      <c r="C627" s="2209"/>
      <c r="D627" s="2209"/>
      <c r="E627" s="2209"/>
      <c r="F627" s="2209"/>
      <c r="G627" s="2209"/>
      <c r="H627" s="2209"/>
      <c r="I627" s="2209"/>
      <c r="J627" s="2209"/>
      <c r="K627" s="2209"/>
      <c r="L627" s="2209"/>
      <c r="M627" s="2209"/>
      <c r="N627" s="2209"/>
      <c r="O627" s="2209"/>
    </row>
    <row r="628" spans="1:15" ht="15.75" customHeight="1">
      <c r="A628" s="2209"/>
      <c r="B628" s="2209"/>
      <c r="C628" s="2209"/>
      <c r="D628" s="2209"/>
      <c r="E628" s="2209"/>
      <c r="F628" s="2209"/>
      <c r="G628" s="2209"/>
      <c r="H628" s="2209"/>
      <c r="I628" s="2209"/>
      <c r="J628" s="2209"/>
      <c r="K628" s="2209"/>
      <c r="L628" s="2209"/>
      <c r="M628" s="2209"/>
      <c r="N628" s="2209"/>
      <c r="O628" s="2209"/>
    </row>
    <row r="629" spans="1:15" ht="15.75" customHeight="1">
      <c r="A629" s="2209"/>
      <c r="B629" s="2209"/>
      <c r="C629" s="2209"/>
      <c r="D629" s="2209"/>
      <c r="E629" s="2209"/>
      <c r="F629" s="2209"/>
      <c r="G629" s="2209"/>
      <c r="H629" s="2209"/>
      <c r="I629" s="2209"/>
      <c r="J629" s="2209"/>
      <c r="K629" s="2209"/>
      <c r="L629" s="2209"/>
      <c r="M629" s="2209"/>
      <c r="N629" s="2209"/>
      <c r="O629" s="2209"/>
    </row>
    <row r="630" spans="1:15" ht="15.75" customHeight="1">
      <c r="A630" s="2209"/>
      <c r="B630" s="2209"/>
      <c r="C630" s="2209"/>
      <c r="D630" s="2209"/>
      <c r="E630" s="2209"/>
      <c r="F630" s="2209"/>
      <c r="G630" s="2209"/>
      <c r="H630" s="2209"/>
      <c r="I630" s="2209"/>
      <c r="J630" s="2209"/>
      <c r="K630" s="2209"/>
      <c r="L630" s="2209"/>
      <c r="M630" s="2209"/>
      <c r="N630" s="2209"/>
      <c r="O630" s="2209"/>
    </row>
    <row r="631" spans="1:15" ht="15.75" customHeight="1">
      <c r="A631" s="2209"/>
      <c r="B631" s="2209"/>
      <c r="C631" s="2209"/>
      <c r="D631" s="2209"/>
      <c r="E631" s="2209"/>
      <c r="F631" s="2209"/>
      <c r="G631" s="2209"/>
      <c r="H631" s="2209"/>
      <c r="I631" s="2209"/>
      <c r="J631" s="2209"/>
      <c r="K631" s="2209"/>
      <c r="L631" s="2209"/>
      <c r="M631" s="2209"/>
      <c r="N631" s="2209"/>
      <c r="O631" s="2209"/>
    </row>
    <row r="632" spans="1:15" ht="15.75" customHeight="1">
      <c r="A632" s="2209"/>
      <c r="B632" s="2209"/>
      <c r="C632" s="2209"/>
      <c r="D632" s="2209"/>
      <c r="E632" s="2209"/>
      <c r="F632" s="2209"/>
      <c r="G632" s="2209"/>
      <c r="H632" s="2209"/>
      <c r="I632" s="2209"/>
      <c r="J632" s="2209"/>
      <c r="K632" s="2209"/>
      <c r="L632" s="2209"/>
      <c r="M632" s="2209"/>
      <c r="N632" s="2209"/>
      <c r="O632" s="2209"/>
    </row>
    <row r="633" spans="1:15" ht="15.75" customHeight="1">
      <c r="A633" s="2209"/>
      <c r="B633" s="2209"/>
      <c r="C633" s="2209"/>
      <c r="D633" s="2209"/>
      <c r="E633" s="2209"/>
      <c r="F633" s="2209"/>
      <c r="G633" s="2209"/>
      <c r="H633" s="2209"/>
      <c r="I633" s="2209"/>
      <c r="J633" s="2209"/>
      <c r="K633" s="2209"/>
      <c r="L633" s="2209"/>
      <c r="M633" s="2209"/>
      <c r="N633" s="2209"/>
      <c r="O633" s="2209"/>
    </row>
    <row r="634" spans="1:15" ht="15.75" customHeight="1">
      <c r="A634" s="2209"/>
      <c r="B634" s="2209"/>
      <c r="C634" s="2209"/>
      <c r="D634" s="2209"/>
      <c r="E634" s="2209"/>
      <c r="F634" s="2209"/>
      <c r="G634" s="2209"/>
      <c r="H634" s="2209"/>
      <c r="I634" s="2209"/>
      <c r="J634" s="2209"/>
      <c r="K634" s="2209"/>
      <c r="L634" s="2209"/>
      <c r="M634" s="2209"/>
      <c r="N634" s="2209"/>
      <c r="O634" s="2209"/>
    </row>
    <row r="635" spans="1:15" ht="15.75" customHeight="1">
      <c r="A635" s="2209"/>
      <c r="B635" s="2209"/>
      <c r="C635" s="2209"/>
      <c r="D635" s="2209"/>
      <c r="E635" s="2209"/>
      <c r="F635" s="2209"/>
      <c r="G635" s="2209"/>
      <c r="H635" s="2209"/>
      <c r="I635" s="2209"/>
      <c r="J635" s="2209"/>
      <c r="K635" s="2209"/>
      <c r="L635" s="2209"/>
      <c r="M635" s="2209"/>
      <c r="N635" s="2209"/>
      <c r="O635" s="2209"/>
    </row>
    <row r="636" spans="1:15" ht="15.75" customHeight="1">
      <c r="A636" s="2209"/>
      <c r="B636" s="2209"/>
      <c r="C636" s="2209"/>
      <c r="D636" s="2209"/>
      <c r="E636" s="2209"/>
      <c r="F636" s="2209"/>
      <c r="G636" s="2209"/>
      <c r="H636" s="2209"/>
      <c r="I636" s="2209"/>
      <c r="J636" s="2209"/>
      <c r="K636" s="2209"/>
      <c r="L636" s="2209"/>
      <c r="M636" s="2209"/>
      <c r="N636" s="2209"/>
      <c r="O636" s="2209"/>
    </row>
    <row r="637" spans="1:15" ht="15.75" customHeight="1">
      <c r="A637" s="2209"/>
      <c r="B637" s="2209"/>
      <c r="C637" s="2209"/>
      <c r="D637" s="2209"/>
      <c r="E637" s="2209"/>
      <c r="F637" s="2209"/>
      <c r="G637" s="2209"/>
      <c r="H637" s="2209"/>
      <c r="I637" s="2209"/>
      <c r="J637" s="2209"/>
      <c r="K637" s="2209"/>
      <c r="L637" s="2209"/>
      <c r="M637" s="2209"/>
      <c r="N637" s="2209"/>
      <c r="O637" s="2209"/>
    </row>
    <row r="638" spans="1:15" ht="15.75" customHeight="1">
      <c r="A638" s="2209"/>
      <c r="B638" s="2209"/>
      <c r="C638" s="2209"/>
      <c r="D638" s="2209"/>
      <c r="E638" s="2209"/>
      <c r="F638" s="2209"/>
      <c r="G638" s="2209"/>
      <c r="H638" s="2209"/>
      <c r="I638" s="2209"/>
      <c r="J638" s="2209"/>
      <c r="K638" s="2209"/>
      <c r="L638" s="2209"/>
      <c r="M638" s="2209"/>
      <c r="N638" s="2209"/>
      <c r="O638" s="2209"/>
    </row>
    <row r="639" spans="1:15" ht="15.75" customHeight="1">
      <c r="A639" s="2209"/>
      <c r="B639" s="2209"/>
      <c r="C639" s="2209"/>
      <c r="D639" s="2209"/>
      <c r="E639" s="2209"/>
      <c r="F639" s="2209"/>
      <c r="G639" s="2209"/>
      <c r="H639" s="2209"/>
      <c r="I639" s="2209"/>
      <c r="J639" s="2209"/>
      <c r="K639" s="2209"/>
      <c r="L639" s="2209"/>
      <c r="M639" s="2209"/>
      <c r="N639" s="2209"/>
      <c r="O639" s="2209"/>
    </row>
    <row r="640" spans="1:15" ht="15.75" customHeight="1">
      <c r="A640" s="2209"/>
      <c r="B640" s="2209"/>
      <c r="C640" s="2209"/>
      <c r="D640" s="2209"/>
      <c r="E640" s="2209"/>
      <c r="F640" s="2209"/>
      <c r="G640" s="2209"/>
      <c r="H640" s="2209"/>
      <c r="I640" s="2209"/>
      <c r="J640" s="2209"/>
      <c r="K640" s="2209"/>
      <c r="L640" s="2209"/>
      <c r="M640" s="2209"/>
      <c r="N640" s="2209"/>
      <c r="O640" s="2209"/>
    </row>
    <row r="641" spans="1:15" ht="15.75" customHeight="1">
      <c r="A641" s="2209"/>
      <c r="B641" s="2209"/>
      <c r="C641" s="2209"/>
      <c r="D641" s="2209"/>
      <c r="E641" s="2209"/>
      <c r="F641" s="2209"/>
      <c r="G641" s="2209"/>
      <c r="H641" s="2209"/>
      <c r="I641" s="2209"/>
      <c r="J641" s="2209"/>
      <c r="K641" s="2209"/>
      <c r="L641" s="2209"/>
      <c r="M641" s="2209"/>
      <c r="N641" s="2209"/>
      <c r="O641" s="2209"/>
    </row>
    <row r="642" spans="1:15" ht="15.75" customHeight="1">
      <c r="A642" s="2209"/>
      <c r="B642" s="2209"/>
      <c r="C642" s="2209"/>
      <c r="D642" s="2209"/>
      <c r="E642" s="2209"/>
      <c r="F642" s="2209"/>
      <c r="G642" s="2209"/>
      <c r="H642" s="2209"/>
      <c r="I642" s="2209"/>
      <c r="J642" s="2209"/>
      <c r="K642" s="2209"/>
      <c r="L642" s="2209"/>
      <c r="M642" s="2209"/>
      <c r="N642" s="2209"/>
      <c r="O642" s="2209"/>
    </row>
    <row r="643" spans="1:15" ht="15.75" customHeight="1">
      <c r="A643" s="2209"/>
      <c r="B643" s="2209"/>
      <c r="C643" s="2209"/>
      <c r="D643" s="2209"/>
      <c r="E643" s="2209"/>
      <c r="F643" s="2209"/>
      <c r="G643" s="2209"/>
      <c r="H643" s="2209"/>
      <c r="I643" s="2209"/>
      <c r="J643" s="2209"/>
      <c r="K643" s="2209"/>
      <c r="L643" s="2209"/>
      <c r="M643" s="2209"/>
      <c r="N643" s="2209"/>
      <c r="O643" s="2209"/>
    </row>
    <row r="644" spans="1:15" ht="15.75" customHeight="1">
      <c r="A644" s="2209"/>
      <c r="B644" s="2209"/>
      <c r="C644" s="2209"/>
      <c r="D644" s="2209"/>
      <c r="E644" s="2209"/>
      <c r="F644" s="2209"/>
      <c r="G644" s="2209"/>
      <c r="H644" s="2209"/>
      <c r="I644" s="2209"/>
      <c r="J644" s="2209"/>
      <c r="K644" s="2209"/>
      <c r="L644" s="2209"/>
      <c r="M644" s="2209"/>
      <c r="N644" s="2209"/>
      <c r="O644" s="2209"/>
    </row>
    <row r="645" spans="1:15" ht="15.75" customHeight="1">
      <c r="A645" s="2209"/>
      <c r="B645" s="2209"/>
      <c r="C645" s="2209"/>
      <c r="D645" s="2209"/>
      <c r="E645" s="2209"/>
      <c r="F645" s="2209"/>
      <c r="G645" s="2209"/>
      <c r="H645" s="2209"/>
      <c r="I645" s="2209"/>
      <c r="J645" s="2209"/>
      <c r="K645" s="2209"/>
      <c r="L645" s="2209"/>
      <c r="M645" s="2209"/>
      <c r="N645" s="2209"/>
      <c r="O645" s="2209"/>
    </row>
    <row r="646" spans="1:15" ht="15.75" customHeight="1">
      <c r="A646" s="2209"/>
      <c r="B646" s="2209"/>
      <c r="C646" s="2209"/>
      <c r="D646" s="2209"/>
      <c r="E646" s="2209"/>
      <c r="F646" s="2209"/>
      <c r="G646" s="2209"/>
      <c r="H646" s="2209"/>
      <c r="I646" s="2209"/>
      <c r="J646" s="2209"/>
      <c r="K646" s="2209"/>
      <c r="L646" s="2209"/>
      <c r="M646" s="2209"/>
      <c r="N646" s="2209"/>
      <c r="O646" s="2209"/>
    </row>
    <row r="647" spans="1:15" ht="15.75" customHeight="1">
      <c r="A647" s="2209"/>
      <c r="B647" s="2209"/>
      <c r="C647" s="2209"/>
      <c r="D647" s="2209"/>
      <c r="E647" s="2209"/>
      <c r="F647" s="2209"/>
      <c r="G647" s="2209"/>
      <c r="H647" s="2209"/>
      <c r="I647" s="2209"/>
      <c r="J647" s="2209"/>
      <c r="K647" s="2209"/>
      <c r="L647" s="2209"/>
      <c r="M647" s="2209"/>
      <c r="N647" s="2209"/>
      <c r="O647" s="2209"/>
    </row>
    <row r="648" spans="1:15" ht="15.75" customHeight="1">
      <c r="A648" s="2209"/>
      <c r="B648" s="2209"/>
      <c r="C648" s="2209"/>
      <c r="D648" s="2209"/>
      <c r="E648" s="2209"/>
      <c r="F648" s="2209"/>
      <c r="G648" s="2209"/>
      <c r="H648" s="2209"/>
      <c r="I648" s="2209"/>
      <c r="J648" s="2209"/>
      <c r="K648" s="2209"/>
      <c r="L648" s="2209"/>
      <c r="M648" s="2209"/>
      <c r="N648" s="2209"/>
      <c r="O648" s="2209"/>
    </row>
    <row r="649" spans="1:15" ht="15.75" customHeight="1">
      <c r="A649" s="2209"/>
      <c r="B649" s="2209"/>
      <c r="C649" s="2209"/>
      <c r="D649" s="2209"/>
      <c r="E649" s="2209"/>
      <c r="F649" s="2209"/>
      <c r="G649" s="2209"/>
      <c r="H649" s="2209"/>
      <c r="I649" s="2209"/>
      <c r="J649" s="2209"/>
      <c r="K649" s="2209"/>
      <c r="L649" s="2209"/>
      <c r="M649" s="2209"/>
      <c r="N649" s="2209"/>
      <c r="O649" s="2209"/>
    </row>
    <row r="650" spans="1:15" ht="15.75" customHeight="1">
      <c r="A650" s="2209"/>
      <c r="B650" s="2209"/>
      <c r="C650" s="2209"/>
      <c r="D650" s="2209"/>
      <c r="E650" s="2209"/>
      <c r="F650" s="2209"/>
      <c r="G650" s="2209"/>
      <c r="H650" s="2209"/>
      <c r="I650" s="2209"/>
      <c r="J650" s="2209"/>
      <c r="K650" s="2209"/>
      <c r="L650" s="2209"/>
      <c r="M650" s="2209"/>
      <c r="N650" s="2209"/>
      <c r="O650" s="2209"/>
    </row>
    <row r="651" spans="1:15" ht="15.75" customHeight="1">
      <c r="A651" s="2209"/>
      <c r="B651" s="2209"/>
      <c r="C651" s="2209"/>
      <c r="D651" s="2209"/>
      <c r="E651" s="2209"/>
      <c r="F651" s="2209"/>
      <c r="G651" s="2209"/>
      <c r="H651" s="2209"/>
      <c r="I651" s="2209"/>
      <c r="J651" s="2209"/>
      <c r="K651" s="2209"/>
      <c r="L651" s="2209"/>
      <c r="M651" s="2209"/>
      <c r="N651" s="2209"/>
      <c r="O651" s="2209"/>
    </row>
    <row r="652" spans="1:15" ht="15.75" customHeight="1">
      <c r="A652" s="2209"/>
      <c r="B652" s="2209"/>
      <c r="C652" s="2209"/>
      <c r="D652" s="2209"/>
      <c r="E652" s="2209"/>
      <c r="F652" s="2209"/>
      <c r="G652" s="2209"/>
      <c r="H652" s="2209"/>
      <c r="I652" s="2209"/>
      <c r="J652" s="2209"/>
      <c r="K652" s="2209"/>
      <c r="L652" s="2209"/>
      <c r="M652" s="2209"/>
      <c r="N652" s="2209"/>
      <c r="O652" s="2209"/>
    </row>
    <row r="653" spans="1:15" ht="15.75" customHeight="1">
      <c r="A653" s="2209"/>
      <c r="B653" s="2209"/>
      <c r="C653" s="2209"/>
      <c r="D653" s="2209"/>
      <c r="E653" s="2209"/>
      <c r="F653" s="2209"/>
      <c r="G653" s="2209"/>
      <c r="H653" s="2209"/>
      <c r="I653" s="2209"/>
      <c r="J653" s="2209"/>
      <c r="K653" s="2209"/>
      <c r="L653" s="2209"/>
      <c r="M653" s="2209"/>
      <c r="N653" s="2209"/>
      <c r="O653" s="2209"/>
    </row>
    <row r="654" spans="1:15" ht="15.75" customHeight="1">
      <c r="A654" s="2209"/>
      <c r="B654" s="2209"/>
      <c r="C654" s="2209"/>
      <c r="D654" s="2209"/>
      <c r="E654" s="2209"/>
      <c r="F654" s="2209"/>
      <c r="G654" s="2209"/>
      <c r="H654" s="2209"/>
      <c r="I654" s="2209"/>
      <c r="J654" s="2209"/>
      <c r="K654" s="2209"/>
      <c r="L654" s="2209"/>
      <c r="M654" s="2209"/>
      <c r="N654" s="2209"/>
      <c r="O654" s="2209"/>
    </row>
    <row r="655" spans="1:15" ht="15.75" customHeight="1">
      <c r="A655" s="2209"/>
      <c r="B655" s="2209"/>
      <c r="C655" s="2209"/>
      <c r="D655" s="2209"/>
      <c r="E655" s="2209"/>
      <c r="F655" s="2209"/>
      <c r="G655" s="2209"/>
      <c r="H655" s="2209"/>
      <c r="I655" s="2209"/>
      <c r="J655" s="2209"/>
      <c r="K655" s="2209"/>
      <c r="L655" s="2209"/>
      <c r="M655" s="2209"/>
      <c r="N655" s="2209"/>
      <c r="O655" s="2209"/>
    </row>
    <row r="656" spans="1:15" ht="15.75" customHeight="1">
      <c r="A656" s="2209"/>
      <c r="B656" s="2209"/>
      <c r="C656" s="2209"/>
      <c r="D656" s="2209"/>
      <c r="E656" s="2209"/>
      <c r="F656" s="2209"/>
      <c r="G656" s="2209"/>
      <c r="H656" s="2209"/>
      <c r="I656" s="2209"/>
      <c r="J656" s="2209"/>
      <c r="K656" s="2209"/>
      <c r="L656" s="2209"/>
      <c r="M656" s="2209"/>
      <c r="N656" s="2209"/>
      <c r="O656" s="2209"/>
    </row>
    <row r="657" spans="1:15" ht="15.75" customHeight="1">
      <c r="A657" s="2209"/>
      <c r="B657" s="2209"/>
      <c r="C657" s="2209"/>
      <c r="D657" s="2209"/>
      <c r="E657" s="2209"/>
      <c r="F657" s="2209"/>
      <c r="G657" s="2209"/>
      <c r="H657" s="2209"/>
      <c r="I657" s="2209"/>
      <c r="J657" s="2209"/>
      <c r="K657" s="2209"/>
      <c r="L657" s="2209"/>
      <c r="M657" s="2209"/>
      <c r="N657" s="2209"/>
      <c r="O657" s="2209"/>
    </row>
    <row r="658" spans="1:15" ht="15.75" customHeight="1">
      <c r="A658" s="2209"/>
      <c r="B658" s="2209"/>
      <c r="C658" s="2209"/>
      <c r="D658" s="2209"/>
      <c r="E658" s="2209"/>
      <c r="F658" s="2209"/>
      <c r="G658" s="2209"/>
      <c r="H658" s="2209"/>
      <c r="I658" s="2209"/>
      <c r="J658" s="2209"/>
      <c r="K658" s="2209"/>
      <c r="L658" s="2209"/>
      <c r="M658" s="2209"/>
      <c r="N658" s="2209"/>
      <c r="O658" s="2209"/>
    </row>
    <row r="659" spans="1:15" ht="15.75" customHeight="1">
      <c r="A659" s="2209"/>
      <c r="B659" s="2209"/>
      <c r="C659" s="2209"/>
      <c r="D659" s="2209"/>
      <c r="E659" s="2209"/>
      <c r="F659" s="2209"/>
      <c r="G659" s="2209"/>
      <c r="H659" s="2209"/>
      <c r="I659" s="2209"/>
      <c r="J659" s="2209"/>
      <c r="K659" s="2209"/>
      <c r="L659" s="2209"/>
      <c r="M659" s="2209"/>
      <c r="N659" s="2209"/>
      <c r="O659" s="2209"/>
    </row>
    <row r="660" spans="1:15" ht="15.75" customHeight="1">
      <c r="A660" s="2209"/>
      <c r="B660" s="2209"/>
      <c r="C660" s="2209"/>
      <c r="D660" s="2209"/>
      <c r="E660" s="2209"/>
      <c r="F660" s="2209"/>
      <c r="G660" s="2209"/>
      <c r="H660" s="2209"/>
      <c r="I660" s="2209"/>
      <c r="J660" s="2209"/>
      <c r="K660" s="2209"/>
      <c r="L660" s="2209"/>
      <c r="M660" s="2209"/>
      <c r="N660" s="2209"/>
      <c r="O660" s="2209"/>
    </row>
    <row r="661" spans="1:15" ht="15.75" customHeight="1">
      <c r="A661" s="2209"/>
      <c r="B661" s="2209"/>
      <c r="C661" s="2209"/>
      <c r="D661" s="2209"/>
      <c r="E661" s="2209"/>
      <c r="F661" s="2209"/>
      <c r="G661" s="2209"/>
      <c r="H661" s="2209"/>
      <c r="I661" s="2209"/>
      <c r="J661" s="2209"/>
      <c r="K661" s="2209"/>
      <c r="L661" s="2209"/>
      <c r="M661" s="2209"/>
      <c r="N661" s="2209"/>
      <c r="O661" s="2209"/>
    </row>
    <row r="662" spans="1:15" ht="15.75" customHeight="1">
      <c r="A662" s="2209"/>
      <c r="B662" s="2209"/>
      <c r="C662" s="2209"/>
      <c r="D662" s="2209"/>
      <c r="E662" s="2209"/>
      <c r="F662" s="2209"/>
      <c r="G662" s="2209"/>
      <c r="H662" s="2209"/>
      <c r="I662" s="2209"/>
      <c r="J662" s="2209"/>
      <c r="K662" s="2209"/>
      <c r="L662" s="2209"/>
      <c r="M662" s="2209"/>
      <c r="N662" s="2209"/>
      <c r="O662" s="2209"/>
    </row>
    <row r="663" spans="1:15" ht="15.75" customHeight="1">
      <c r="A663" s="2209"/>
      <c r="B663" s="2209"/>
      <c r="C663" s="2209"/>
      <c r="D663" s="2209"/>
      <c r="E663" s="2209"/>
      <c r="F663" s="2209"/>
      <c r="G663" s="2209"/>
      <c r="H663" s="2209"/>
      <c r="I663" s="2209"/>
      <c r="J663" s="2209"/>
      <c r="K663" s="2209"/>
      <c r="L663" s="2209"/>
      <c r="M663" s="2209"/>
      <c r="N663" s="2209"/>
      <c r="O663" s="2209"/>
    </row>
    <row r="664" spans="1:15" ht="15.75" customHeight="1">
      <c r="A664" s="2209"/>
      <c r="B664" s="2209"/>
      <c r="C664" s="2209"/>
      <c r="D664" s="2209"/>
      <c r="E664" s="2209"/>
      <c r="F664" s="2209"/>
      <c r="G664" s="2209"/>
      <c r="H664" s="2209"/>
      <c r="I664" s="2209"/>
      <c r="J664" s="2209"/>
      <c r="K664" s="2209"/>
      <c r="L664" s="2209"/>
      <c r="M664" s="2209"/>
      <c r="N664" s="2209"/>
      <c r="O664" s="2209"/>
    </row>
    <row r="665" spans="1:15" ht="15.75" customHeight="1">
      <c r="A665" s="2209"/>
      <c r="B665" s="2209"/>
      <c r="C665" s="2209"/>
      <c r="D665" s="2209"/>
      <c r="E665" s="2209"/>
      <c r="F665" s="2209"/>
      <c r="G665" s="2209"/>
      <c r="H665" s="2209"/>
      <c r="I665" s="2209"/>
      <c r="J665" s="2209"/>
      <c r="K665" s="2209"/>
      <c r="L665" s="2209"/>
      <c r="M665" s="2209"/>
      <c r="N665" s="2209"/>
      <c r="O665" s="2209"/>
    </row>
    <row r="666" spans="1:15" ht="15.75" customHeight="1">
      <c r="A666" s="2209"/>
      <c r="B666" s="2209"/>
      <c r="C666" s="2209"/>
      <c r="D666" s="2209"/>
      <c r="E666" s="2209"/>
      <c r="F666" s="2209"/>
      <c r="G666" s="2209"/>
      <c r="H666" s="2209"/>
      <c r="I666" s="2209"/>
      <c r="J666" s="2209"/>
      <c r="K666" s="2209"/>
      <c r="L666" s="2209"/>
      <c r="M666" s="2209"/>
      <c r="N666" s="2209"/>
      <c r="O666" s="2209"/>
    </row>
    <row r="667" spans="1:15" ht="15.75" customHeight="1">
      <c r="A667" s="2209"/>
      <c r="B667" s="2209"/>
      <c r="C667" s="2209"/>
      <c r="D667" s="2209"/>
      <c r="E667" s="2209"/>
      <c r="F667" s="2209"/>
      <c r="G667" s="2209"/>
      <c r="H667" s="2209"/>
      <c r="I667" s="2209"/>
      <c r="J667" s="2209"/>
      <c r="K667" s="2209"/>
      <c r="L667" s="2209"/>
      <c r="M667" s="2209"/>
      <c r="N667" s="2209"/>
      <c r="O667" s="2209"/>
    </row>
    <row r="668" spans="1:15" ht="15.75" customHeight="1">
      <c r="A668" s="2209"/>
      <c r="B668" s="2209"/>
      <c r="C668" s="2209"/>
      <c r="D668" s="2209"/>
      <c r="E668" s="2209"/>
      <c r="F668" s="2209"/>
      <c r="G668" s="2209"/>
      <c r="H668" s="2209"/>
      <c r="I668" s="2209"/>
      <c r="J668" s="2209"/>
      <c r="K668" s="2209"/>
      <c r="L668" s="2209"/>
      <c r="M668" s="2209"/>
      <c r="N668" s="2209"/>
      <c r="O668" s="2209"/>
    </row>
    <row r="669" spans="1:15" ht="15.75" customHeight="1">
      <c r="A669" s="2209"/>
      <c r="B669" s="2209"/>
      <c r="C669" s="2209"/>
      <c r="D669" s="2209"/>
      <c r="E669" s="2209"/>
      <c r="F669" s="2209"/>
      <c r="G669" s="2209"/>
      <c r="H669" s="2209"/>
      <c r="I669" s="2209"/>
      <c r="J669" s="2209"/>
      <c r="K669" s="2209"/>
      <c r="L669" s="2209"/>
      <c r="M669" s="2209"/>
      <c r="N669" s="2209"/>
      <c r="O669" s="2209"/>
    </row>
    <row r="670" spans="1:15" ht="15.75" customHeight="1">
      <c r="A670" s="2209"/>
      <c r="B670" s="2209"/>
      <c r="C670" s="2209"/>
      <c r="D670" s="2209"/>
      <c r="E670" s="2209"/>
      <c r="F670" s="2209"/>
      <c r="G670" s="2209"/>
      <c r="H670" s="2209"/>
      <c r="I670" s="2209"/>
      <c r="J670" s="2209"/>
      <c r="K670" s="2209"/>
      <c r="L670" s="2209"/>
      <c r="M670" s="2209"/>
      <c r="N670" s="2209"/>
      <c r="O670" s="2209"/>
    </row>
    <row r="671" spans="1:15" ht="15.75" customHeight="1">
      <c r="A671" s="2209"/>
      <c r="B671" s="2209"/>
      <c r="C671" s="2209"/>
      <c r="D671" s="2209"/>
      <c r="E671" s="2209"/>
      <c r="F671" s="2209"/>
      <c r="G671" s="2209"/>
      <c r="H671" s="2209"/>
      <c r="I671" s="2209"/>
      <c r="J671" s="2209"/>
      <c r="K671" s="2209"/>
      <c r="L671" s="2209"/>
      <c r="M671" s="2209"/>
      <c r="N671" s="2209"/>
      <c r="O671" s="2209"/>
    </row>
    <row r="672" spans="1:15" ht="15.75" customHeight="1">
      <c r="A672" s="2209"/>
      <c r="B672" s="2209"/>
      <c r="C672" s="2209"/>
      <c r="D672" s="2209"/>
      <c r="E672" s="2209"/>
      <c r="F672" s="2209"/>
      <c r="G672" s="2209"/>
      <c r="H672" s="2209"/>
      <c r="I672" s="2209"/>
      <c r="J672" s="2209"/>
      <c r="K672" s="2209"/>
      <c r="L672" s="2209"/>
      <c r="M672" s="2209"/>
      <c r="N672" s="2209"/>
      <c r="O672" s="2209"/>
    </row>
    <row r="673" spans="1:15" ht="15.75" customHeight="1">
      <c r="A673" s="2209"/>
      <c r="B673" s="2209"/>
      <c r="C673" s="2209"/>
      <c r="D673" s="2209"/>
      <c r="E673" s="2209"/>
      <c r="F673" s="2209"/>
      <c r="G673" s="2209"/>
      <c r="H673" s="2209"/>
      <c r="I673" s="2209"/>
      <c r="J673" s="2209"/>
      <c r="K673" s="2209"/>
      <c r="L673" s="2209"/>
      <c r="M673" s="2209"/>
      <c r="N673" s="2209"/>
      <c r="O673" s="2209"/>
    </row>
    <row r="674" spans="1:15" ht="15.75" customHeight="1">
      <c r="A674" s="2209"/>
      <c r="B674" s="2209"/>
      <c r="C674" s="2209"/>
      <c r="D674" s="2209"/>
      <c r="E674" s="2209"/>
      <c r="F674" s="2209"/>
      <c r="G674" s="2209"/>
      <c r="H674" s="2209"/>
      <c r="I674" s="2209"/>
      <c r="J674" s="2209"/>
      <c r="K674" s="2209"/>
      <c r="L674" s="2209"/>
      <c r="M674" s="2209"/>
      <c r="N674" s="2209"/>
      <c r="O674" s="2209"/>
    </row>
    <row r="675" spans="1:15" ht="15.75" customHeight="1">
      <c r="A675" s="2209"/>
      <c r="B675" s="2209"/>
      <c r="C675" s="2209"/>
      <c r="D675" s="2209"/>
      <c r="E675" s="2209"/>
      <c r="F675" s="2209"/>
      <c r="G675" s="2209"/>
      <c r="H675" s="2209"/>
      <c r="I675" s="2209"/>
      <c r="J675" s="2209"/>
      <c r="K675" s="2209"/>
      <c r="L675" s="2209"/>
      <c r="M675" s="2209"/>
      <c r="N675" s="2209"/>
      <c r="O675" s="2209"/>
    </row>
    <row r="676" spans="1:15" ht="15.75" customHeight="1">
      <c r="A676" s="2209"/>
      <c r="B676" s="2209"/>
      <c r="C676" s="2209"/>
      <c r="D676" s="2209"/>
      <c r="E676" s="2209"/>
      <c r="F676" s="2209"/>
      <c r="G676" s="2209"/>
      <c r="H676" s="2209"/>
      <c r="I676" s="2209"/>
      <c r="J676" s="2209"/>
      <c r="K676" s="2209"/>
      <c r="L676" s="2209"/>
      <c r="M676" s="2209"/>
      <c r="N676" s="2209"/>
      <c r="O676" s="2209"/>
    </row>
    <row r="677" spans="1:15" ht="15.75" customHeight="1">
      <c r="A677" s="2209"/>
      <c r="B677" s="2209"/>
      <c r="C677" s="2209"/>
      <c r="D677" s="2209"/>
      <c r="E677" s="2209"/>
      <c r="F677" s="2209"/>
      <c r="G677" s="2209"/>
      <c r="H677" s="2209"/>
      <c r="I677" s="2209"/>
      <c r="J677" s="2209"/>
      <c r="K677" s="2209"/>
      <c r="L677" s="2209"/>
      <c r="M677" s="2209"/>
      <c r="N677" s="2209"/>
      <c r="O677" s="2209"/>
    </row>
    <row r="678" spans="1:15" ht="15.75" customHeight="1">
      <c r="A678" s="2209"/>
      <c r="B678" s="2209"/>
      <c r="C678" s="2209"/>
      <c r="D678" s="2209"/>
      <c r="E678" s="2209"/>
      <c r="F678" s="2209"/>
      <c r="G678" s="2209"/>
      <c r="H678" s="2209"/>
      <c r="I678" s="2209"/>
      <c r="J678" s="2209"/>
      <c r="K678" s="2209"/>
      <c r="L678" s="2209"/>
      <c r="M678" s="2209"/>
      <c r="N678" s="2209"/>
      <c r="O678" s="2209"/>
    </row>
    <row r="679" spans="1:15" ht="15.75" customHeight="1">
      <c r="A679" s="2209"/>
      <c r="B679" s="2209"/>
      <c r="C679" s="2209"/>
      <c r="D679" s="2209"/>
      <c r="E679" s="2209"/>
      <c r="F679" s="2209"/>
      <c r="G679" s="2209"/>
      <c r="H679" s="2209"/>
      <c r="I679" s="2209"/>
      <c r="J679" s="2209"/>
      <c r="K679" s="2209"/>
      <c r="L679" s="2209"/>
      <c r="M679" s="2209"/>
      <c r="N679" s="2209"/>
      <c r="O679" s="2209"/>
    </row>
    <row r="680" spans="1:15" ht="15.75" customHeight="1">
      <c r="A680" s="2209"/>
      <c r="B680" s="2209"/>
      <c r="C680" s="2209"/>
      <c r="D680" s="2209"/>
      <c r="E680" s="2209"/>
      <c r="F680" s="2209"/>
      <c r="G680" s="2209"/>
      <c r="H680" s="2209"/>
      <c r="I680" s="2209"/>
      <c r="J680" s="2209"/>
      <c r="K680" s="2209"/>
      <c r="L680" s="2209"/>
      <c r="M680" s="2209"/>
      <c r="N680" s="2209"/>
      <c r="O680" s="2209"/>
    </row>
    <row r="681" spans="1:15" ht="15.75" customHeight="1">
      <c r="A681" s="2209"/>
      <c r="B681" s="2209"/>
      <c r="C681" s="2209"/>
      <c r="D681" s="2209"/>
      <c r="E681" s="2209"/>
      <c r="F681" s="2209"/>
      <c r="G681" s="2209"/>
      <c r="H681" s="2209"/>
      <c r="I681" s="2209"/>
      <c r="J681" s="2209"/>
      <c r="K681" s="2209"/>
      <c r="L681" s="2209"/>
      <c r="M681" s="2209"/>
      <c r="N681" s="2209"/>
      <c r="O681" s="2209"/>
    </row>
    <row r="682" spans="1:15" ht="15.75" customHeight="1">
      <c r="A682" s="2209"/>
      <c r="B682" s="2209"/>
      <c r="C682" s="2209"/>
      <c r="D682" s="2209"/>
      <c r="E682" s="2209"/>
      <c r="F682" s="2209"/>
      <c r="G682" s="2209"/>
      <c r="H682" s="2209"/>
      <c r="I682" s="2209"/>
      <c r="J682" s="2209"/>
      <c r="K682" s="2209"/>
      <c r="L682" s="2209"/>
      <c r="M682" s="2209"/>
      <c r="N682" s="2209"/>
      <c r="O682" s="2209"/>
    </row>
    <row r="683" spans="1:15" ht="15.75" customHeight="1">
      <c r="A683" s="2209"/>
      <c r="B683" s="2209"/>
      <c r="C683" s="2209"/>
      <c r="D683" s="2209"/>
      <c r="E683" s="2209"/>
      <c r="F683" s="2209"/>
      <c r="G683" s="2209"/>
      <c r="H683" s="2209"/>
      <c r="I683" s="2209"/>
      <c r="J683" s="2209"/>
      <c r="K683" s="2209"/>
      <c r="L683" s="2209"/>
      <c r="M683" s="2209"/>
      <c r="N683" s="2209"/>
      <c r="O683" s="2209"/>
    </row>
    <row r="684" spans="1:15" ht="15.75" customHeight="1">
      <c r="A684" s="2209"/>
      <c r="B684" s="2209"/>
      <c r="C684" s="2209"/>
      <c r="D684" s="2209"/>
      <c r="E684" s="2209"/>
      <c r="F684" s="2209"/>
      <c r="G684" s="2209"/>
      <c r="H684" s="2209"/>
      <c r="I684" s="2209"/>
      <c r="J684" s="2209"/>
      <c r="K684" s="2209"/>
      <c r="L684" s="2209"/>
      <c r="M684" s="2209"/>
      <c r="N684" s="2209"/>
      <c r="O684" s="2209"/>
    </row>
    <row r="685" spans="1:15" ht="15.75" customHeight="1">
      <c r="A685" s="2209"/>
      <c r="B685" s="2209"/>
      <c r="C685" s="2209"/>
      <c r="D685" s="2209"/>
      <c r="E685" s="2209"/>
      <c r="F685" s="2209"/>
      <c r="G685" s="2209"/>
      <c r="H685" s="2209"/>
      <c r="I685" s="2209"/>
      <c r="J685" s="2209"/>
      <c r="K685" s="2209"/>
      <c r="L685" s="2209"/>
      <c r="M685" s="2209"/>
      <c r="N685" s="2209"/>
      <c r="O685" s="2209"/>
    </row>
    <row r="686" spans="1:15" ht="15.75" customHeight="1">
      <c r="A686" s="2209"/>
      <c r="B686" s="2209"/>
      <c r="C686" s="2209"/>
      <c r="D686" s="2209"/>
      <c r="E686" s="2209"/>
      <c r="F686" s="2209"/>
      <c r="G686" s="2209"/>
      <c r="H686" s="2209"/>
      <c r="I686" s="2209"/>
      <c r="J686" s="2209"/>
      <c r="K686" s="2209"/>
      <c r="L686" s="2209"/>
      <c r="M686" s="2209"/>
      <c r="N686" s="2209"/>
      <c r="O686" s="2209"/>
    </row>
    <row r="687" spans="1:15" ht="15.75" customHeight="1">
      <c r="A687" s="2209"/>
      <c r="B687" s="2209"/>
      <c r="C687" s="2209"/>
      <c r="D687" s="2209"/>
      <c r="E687" s="2209"/>
      <c r="F687" s="2209"/>
      <c r="G687" s="2209"/>
      <c r="H687" s="2209"/>
      <c r="I687" s="2209"/>
      <c r="J687" s="2209"/>
      <c r="K687" s="2209"/>
      <c r="L687" s="2209"/>
      <c r="M687" s="2209"/>
      <c r="N687" s="2209"/>
      <c r="O687" s="2209"/>
    </row>
    <row r="688" spans="1:15" ht="15.75" customHeight="1">
      <c r="A688" s="2209"/>
      <c r="B688" s="2209"/>
      <c r="C688" s="2209"/>
      <c r="D688" s="2209"/>
      <c r="E688" s="2209"/>
      <c r="F688" s="2209"/>
      <c r="G688" s="2209"/>
      <c r="H688" s="2209"/>
      <c r="I688" s="2209"/>
      <c r="J688" s="2209"/>
      <c r="K688" s="2209"/>
      <c r="L688" s="2209"/>
      <c r="M688" s="2209"/>
      <c r="N688" s="2209"/>
      <c r="O688" s="2209"/>
    </row>
    <row r="689" spans="1:15" ht="15.75" customHeight="1">
      <c r="A689" s="2209"/>
      <c r="B689" s="2209"/>
      <c r="C689" s="2209"/>
      <c r="D689" s="2209"/>
      <c r="E689" s="2209"/>
      <c r="F689" s="2209"/>
      <c r="G689" s="2209"/>
      <c r="H689" s="2209"/>
      <c r="I689" s="2209"/>
      <c r="J689" s="2209"/>
      <c r="K689" s="2209"/>
      <c r="L689" s="2209"/>
      <c r="M689" s="2209"/>
      <c r="N689" s="2209"/>
      <c r="O689" s="2209"/>
    </row>
    <row r="690" spans="1:15" ht="15.75" customHeight="1">
      <c r="A690" s="2209"/>
      <c r="B690" s="2209"/>
      <c r="C690" s="2209"/>
      <c r="D690" s="2209"/>
      <c r="E690" s="2209"/>
      <c r="F690" s="2209"/>
      <c r="G690" s="2209"/>
      <c r="H690" s="2209"/>
      <c r="I690" s="2209"/>
      <c r="J690" s="2209"/>
      <c r="K690" s="2209"/>
      <c r="L690" s="2209"/>
      <c r="M690" s="2209"/>
      <c r="N690" s="2209"/>
      <c r="O690" s="2209"/>
    </row>
    <row r="691" spans="1:15" ht="15.75" customHeight="1">
      <c r="A691" s="2209"/>
      <c r="B691" s="2209"/>
      <c r="C691" s="2209"/>
      <c r="D691" s="2209"/>
      <c r="E691" s="2209"/>
      <c r="F691" s="2209"/>
      <c r="G691" s="2209"/>
      <c r="H691" s="2209"/>
      <c r="I691" s="2209"/>
      <c r="J691" s="2209"/>
      <c r="K691" s="2209"/>
      <c r="L691" s="2209"/>
      <c r="M691" s="2209"/>
      <c r="N691" s="2209"/>
      <c r="O691" s="2209"/>
    </row>
    <row r="692" spans="1:15" ht="15.75" customHeight="1">
      <c r="A692" s="2209"/>
      <c r="B692" s="2209"/>
      <c r="C692" s="2209"/>
      <c r="D692" s="2209"/>
      <c r="E692" s="2209"/>
      <c r="F692" s="2209"/>
      <c r="G692" s="2209"/>
      <c r="H692" s="2209"/>
      <c r="I692" s="2209"/>
      <c r="J692" s="2209"/>
      <c r="K692" s="2209"/>
      <c r="L692" s="2209"/>
      <c r="M692" s="2209"/>
      <c r="N692" s="2209"/>
      <c r="O692" s="2209"/>
    </row>
    <row r="693" spans="1:15" ht="15.75" customHeight="1">
      <c r="A693" s="2209"/>
      <c r="B693" s="2209"/>
      <c r="C693" s="2209"/>
      <c r="D693" s="2209"/>
      <c r="E693" s="2209"/>
      <c r="F693" s="2209"/>
      <c r="G693" s="2209"/>
      <c r="H693" s="2209"/>
      <c r="I693" s="2209"/>
      <c r="J693" s="2209"/>
      <c r="K693" s="2209"/>
      <c r="L693" s="2209"/>
      <c r="M693" s="2209"/>
      <c r="N693" s="2209"/>
      <c r="O693" s="2209"/>
    </row>
    <row r="694" spans="1:15" ht="15.75" customHeight="1">
      <c r="A694" s="2209"/>
      <c r="B694" s="2209"/>
      <c r="C694" s="2209"/>
      <c r="D694" s="2209"/>
      <c r="E694" s="2209"/>
      <c r="F694" s="2209"/>
      <c r="G694" s="2209"/>
      <c r="H694" s="2209"/>
      <c r="I694" s="2209"/>
      <c r="J694" s="2209"/>
      <c r="K694" s="2209"/>
      <c r="L694" s="2209"/>
      <c r="M694" s="2209"/>
      <c r="N694" s="2209"/>
      <c r="O694" s="2209"/>
    </row>
    <row r="695" spans="1:15" ht="15.75" customHeight="1">
      <c r="A695" s="2209"/>
      <c r="B695" s="2209"/>
      <c r="C695" s="2209"/>
      <c r="D695" s="2209"/>
      <c r="E695" s="2209"/>
      <c r="F695" s="2209"/>
      <c r="G695" s="2209"/>
      <c r="H695" s="2209"/>
      <c r="I695" s="2209"/>
      <c r="J695" s="2209"/>
      <c r="K695" s="2209"/>
      <c r="L695" s="2209"/>
      <c r="M695" s="2209"/>
      <c r="N695" s="2209"/>
      <c r="O695" s="2209"/>
    </row>
    <row r="696" spans="1:15" ht="15.75" customHeight="1">
      <c r="A696" s="2209"/>
      <c r="B696" s="2209"/>
      <c r="C696" s="2209"/>
      <c r="D696" s="2209"/>
      <c r="E696" s="2209"/>
      <c r="F696" s="2209"/>
      <c r="G696" s="2209"/>
      <c r="H696" s="2209"/>
      <c r="I696" s="2209"/>
      <c r="J696" s="2209"/>
      <c r="K696" s="2209"/>
      <c r="L696" s="2209"/>
      <c r="M696" s="2209"/>
      <c r="N696" s="2209"/>
      <c r="O696" s="2209"/>
    </row>
    <row r="697" spans="1:15" ht="15.75" customHeight="1">
      <c r="A697" s="2209"/>
      <c r="B697" s="2209"/>
      <c r="C697" s="2209"/>
      <c r="D697" s="2209"/>
      <c r="E697" s="2209"/>
      <c r="F697" s="2209"/>
      <c r="G697" s="2209"/>
      <c r="H697" s="2209"/>
      <c r="I697" s="2209"/>
      <c r="J697" s="2209"/>
      <c r="K697" s="2209"/>
      <c r="L697" s="2209"/>
      <c r="M697" s="2209"/>
      <c r="N697" s="2209"/>
      <c r="O697" s="2209"/>
    </row>
    <row r="698" spans="1:15" ht="15.75" customHeight="1">
      <c r="A698" s="2209"/>
      <c r="B698" s="2209"/>
      <c r="C698" s="2209"/>
      <c r="D698" s="2209"/>
      <c r="E698" s="2209"/>
      <c r="F698" s="2209"/>
      <c r="G698" s="2209"/>
      <c r="H698" s="2209"/>
      <c r="I698" s="2209"/>
      <c r="J698" s="2209"/>
      <c r="K698" s="2209"/>
      <c r="L698" s="2209"/>
      <c r="M698" s="2209"/>
      <c r="N698" s="2209"/>
      <c r="O698" s="2209"/>
    </row>
    <row r="699" spans="1:15" ht="15.75" customHeight="1">
      <c r="A699" s="2209"/>
      <c r="B699" s="2209"/>
      <c r="C699" s="2209"/>
      <c r="D699" s="2209"/>
      <c r="E699" s="2209"/>
      <c r="F699" s="2209"/>
      <c r="G699" s="2209"/>
      <c r="H699" s="2209"/>
      <c r="I699" s="2209"/>
      <c r="J699" s="2209"/>
      <c r="K699" s="2209"/>
      <c r="L699" s="2209"/>
      <c r="M699" s="2209"/>
      <c r="N699" s="2209"/>
      <c r="O699" s="2209"/>
    </row>
    <row r="700" spans="1:15" ht="15.75" customHeight="1">
      <c r="A700" s="2209"/>
      <c r="B700" s="2209"/>
      <c r="C700" s="2209"/>
      <c r="D700" s="2209"/>
      <c r="E700" s="2209"/>
      <c r="F700" s="2209"/>
      <c r="G700" s="2209"/>
      <c r="H700" s="2209"/>
      <c r="I700" s="2209"/>
      <c r="J700" s="2209"/>
      <c r="K700" s="2209"/>
      <c r="L700" s="2209"/>
      <c r="M700" s="2209"/>
      <c r="N700" s="2209"/>
      <c r="O700" s="2209"/>
    </row>
    <row r="701" spans="1:15" ht="15.75" customHeight="1">
      <c r="A701" s="2209"/>
      <c r="B701" s="2209"/>
      <c r="C701" s="2209"/>
      <c r="D701" s="2209"/>
      <c r="E701" s="2209"/>
      <c r="F701" s="2209"/>
      <c r="G701" s="2209"/>
      <c r="H701" s="2209"/>
      <c r="I701" s="2209"/>
      <c r="J701" s="2209"/>
      <c r="K701" s="2209"/>
      <c r="L701" s="2209"/>
      <c r="M701" s="2209"/>
      <c r="N701" s="2209"/>
      <c r="O701" s="2209"/>
    </row>
    <row r="702" spans="1:15" ht="15.75" customHeight="1">
      <c r="A702" s="2209"/>
      <c r="B702" s="2209"/>
      <c r="C702" s="2209"/>
      <c r="D702" s="2209"/>
      <c r="E702" s="2209"/>
      <c r="F702" s="2209"/>
      <c r="G702" s="2209"/>
      <c r="H702" s="2209"/>
      <c r="I702" s="2209"/>
      <c r="J702" s="2209"/>
      <c r="K702" s="2209"/>
      <c r="L702" s="2209"/>
      <c r="M702" s="2209"/>
      <c r="N702" s="2209"/>
      <c r="O702" s="2209"/>
    </row>
    <row r="703" spans="1:15" ht="15.75" customHeight="1">
      <c r="A703" s="2209"/>
      <c r="B703" s="2209"/>
      <c r="C703" s="2209"/>
      <c r="D703" s="2209"/>
      <c r="E703" s="2209"/>
      <c r="F703" s="2209"/>
      <c r="G703" s="2209"/>
      <c r="H703" s="2209"/>
      <c r="I703" s="2209"/>
      <c r="J703" s="2209"/>
      <c r="K703" s="2209"/>
      <c r="L703" s="2209"/>
      <c r="M703" s="2209"/>
      <c r="N703" s="2209"/>
      <c r="O703" s="2209"/>
    </row>
    <row r="704" spans="1:15" ht="15.75" customHeight="1">
      <c r="A704" s="2209"/>
      <c r="B704" s="2209"/>
      <c r="C704" s="2209"/>
      <c r="D704" s="2209"/>
      <c r="E704" s="2209"/>
      <c r="F704" s="2209"/>
      <c r="G704" s="2209"/>
      <c r="H704" s="2209"/>
      <c r="I704" s="2209"/>
      <c r="J704" s="2209"/>
      <c r="K704" s="2209"/>
      <c r="L704" s="2209"/>
      <c r="M704" s="2209"/>
      <c r="N704" s="2209"/>
      <c r="O704" s="2209"/>
    </row>
    <row r="705" spans="1:15" ht="15.75" customHeight="1">
      <c r="A705" s="2209"/>
      <c r="B705" s="2209"/>
      <c r="C705" s="2209"/>
      <c r="D705" s="2209"/>
      <c r="E705" s="2209"/>
      <c r="F705" s="2209"/>
      <c r="G705" s="2209"/>
      <c r="H705" s="2209"/>
      <c r="I705" s="2209"/>
      <c r="J705" s="2209"/>
      <c r="K705" s="2209"/>
      <c r="L705" s="2209"/>
      <c r="M705" s="2209"/>
      <c r="N705" s="2209"/>
      <c r="O705" s="2209"/>
    </row>
    <row r="706" spans="1:15" ht="15.75" customHeight="1">
      <c r="A706" s="2209"/>
      <c r="B706" s="2209"/>
      <c r="C706" s="2209"/>
      <c r="D706" s="2209"/>
      <c r="E706" s="2209"/>
      <c r="F706" s="2209"/>
      <c r="G706" s="2209"/>
      <c r="H706" s="2209"/>
      <c r="I706" s="2209"/>
      <c r="J706" s="2209"/>
      <c r="K706" s="2209"/>
      <c r="L706" s="2209"/>
      <c r="M706" s="2209"/>
      <c r="N706" s="2209"/>
      <c r="O706" s="2209"/>
    </row>
    <row r="707" spans="1:15" ht="15.75" customHeight="1">
      <c r="A707" s="2209"/>
      <c r="B707" s="2209"/>
      <c r="C707" s="2209"/>
      <c r="D707" s="2209"/>
      <c r="E707" s="2209"/>
      <c r="F707" s="2209"/>
      <c r="G707" s="2209"/>
      <c r="H707" s="2209"/>
      <c r="I707" s="2209"/>
      <c r="J707" s="2209"/>
      <c r="K707" s="2209"/>
      <c r="L707" s="2209"/>
      <c r="M707" s="2209"/>
      <c r="N707" s="2209"/>
      <c r="O707" s="2209"/>
    </row>
    <row r="708" spans="1:15" ht="15.75" customHeight="1">
      <c r="A708" s="2209"/>
      <c r="B708" s="2209"/>
      <c r="C708" s="2209"/>
      <c r="D708" s="2209"/>
      <c r="E708" s="2209"/>
      <c r="F708" s="2209"/>
      <c r="G708" s="2209"/>
      <c r="H708" s="2209"/>
      <c r="I708" s="2209"/>
      <c r="J708" s="2209"/>
      <c r="K708" s="2209"/>
      <c r="L708" s="2209"/>
      <c r="M708" s="2209"/>
      <c r="N708" s="2209"/>
      <c r="O708" s="2209"/>
    </row>
    <row r="709" spans="1:15" ht="15.75" customHeight="1">
      <c r="A709" s="2209"/>
      <c r="B709" s="2209"/>
      <c r="C709" s="2209"/>
      <c r="D709" s="2209"/>
      <c r="E709" s="2209"/>
      <c r="F709" s="2209"/>
      <c r="G709" s="2209"/>
      <c r="H709" s="2209"/>
      <c r="I709" s="2209"/>
      <c r="J709" s="2209"/>
      <c r="K709" s="2209"/>
      <c r="L709" s="2209"/>
      <c r="M709" s="2209"/>
      <c r="N709" s="2209"/>
      <c r="O709" s="2209"/>
    </row>
    <row r="710" spans="1:15" ht="15.75" customHeight="1">
      <c r="A710" s="2209"/>
      <c r="B710" s="2209"/>
      <c r="C710" s="2209"/>
      <c r="D710" s="2209"/>
      <c r="E710" s="2209"/>
      <c r="F710" s="2209"/>
      <c r="G710" s="2209"/>
      <c r="H710" s="2209"/>
      <c r="I710" s="2209"/>
      <c r="J710" s="2209"/>
      <c r="K710" s="2209"/>
      <c r="L710" s="2209"/>
      <c r="M710" s="2209"/>
      <c r="N710" s="2209"/>
      <c r="O710" s="2209"/>
    </row>
    <row r="711" spans="1:15" ht="15.75" customHeight="1">
      <c r="A711" s="2209"/>
      <c r="B711" s="2209"/>
      <c r="C711" s="2209"/>
      <c r="D711" s="2209"/>
      <c r="E711" s="2209"/>
      <c r="F711" s="2209"/>
      <c r="G711" s="2209"/>
      <c r="H711" s="2209"/>
      <c r="I711" s="2209"/>
      <c r="J711" s="2209"/>
      <c r="K711" s="2209"/>
      <c r="L711" s="2209"/>
      <c r="M711" s="2209"/>
      <c r="N711" s="2209"/>
      <c r="O711" s="2209"/>
    </row>
    <row r="712" spans="1:15" ht="15.75" customHeight="1">
      <c r="A712" s="2209"/>
      <c r="B712" s="2209"/>
      <c r="C712" s="2209"/>
      <c r="D712" s="2209"/>
      <c r="E712" s="2209"/>
      <c r="F712" s="2209"/>
      <c r="G712" s="2209"/>
      <c r="H712" s="2209"/>
      <c r="I712" s="2209"/>
      <c r="J712" s="2209"/>
      <c r="K712" s="2209"/>
      <c r="L712" s="2209"/>
      <c r="M712" s="2209"/>
      <c r="N712" s="2209"/>
      <c r="O712" s="2209"/>
    </row>
    <row r="713" spans="1:15" ht="15.75" customHeight="1">
      <c r="A713" s="2209"/>
      <c r="B713" s="2209"/>
      <c r="C713" s="2209"/>
      <c r="D713" s="2209"/>
      <c r="E713" s="2209"/>
      <c r="F713" s="2209"/>
      <c r="G713" s="2209"/>
      <c r="H713" s="2209"/>
      <c r="I713" s="2209"/>
      <c r="J713" s="2209"/>
      <c r="K713" s="2209"/>
      <c r="L713" s="2209"/>
      <c r="M713" s="2209"/>
      <c r="N713" s="2209"/>
      <c r="O713" s="2209"/>
    </row>
    <row r="714" spans="1:15" ht="15.75" customHeight="1">
      <c r="A714" s="2209"/>
      <c r="B714" s="2209"/>
      <c r="C714" s="2209"/>
      <c r="D714" s="2209"/>
      <c r="E714" s="2209"/>
      <c r="F714" s="2209"/>
      <c r="G714" s="2209"/>
      <c r="H714" s="2209"/>
      <c r="I714" s="2209"/>
      <c r="J714" s="2209"/>
      <c r="K714" s="2209"/>
      <c r="L714" s="2209"/>
      <c r="M714" s="2209"/>
      <c r="N714" s="2209"/>
      <c r="O714" s="2209"/>
    </row>
    <row r="715" spans="1:15" ht="15.75" customHeight="1">
      <c r="A715" s="2209"/>
      <c r="B715" s="2209"/>
      <c r="C715" s="2209"/>
      <c r="D715" s="2209"/>
      <c r="E715" s="2209"/>
      <c r="F715" s="2209"/>
      <c r="G715" s="2209"/>
      <c r="H715" s="2209"/>
      <c r="I715" s="2209"/>
      <c r="J715" s="2209"/>
      <c r="K715" s="2209"/>
      <c r="L715" s="2209"/>
      <c r="M715" s="2209"/>
      <c r="N715" s="2209"/>
      <c r="O715" s="2209"/>
    </row>
    <row r="716" spans="1:15" ht="15.75" customHeight="1">
      <c r="A716" s="2209"/>
      <c r="B716" s="2209"/>
      <c r="C716" s="2209"/>
      <c r="D716" s="2209"/>
      <c r="E716" s="2209"/>
      <c r="F716" s="2209"/>
      <c r="G716" s="2209"/>
      <c r="H716" s="2209"/>
      <c r="I716" s="2209"/>
      <c r="J716" s="2209"/>
      <c r="K716" s="2209"/>
      <c r="L716" s="2209"/>
      <c r="M716" s="2209"/>
      <c r="N716" s="2209"/>
      <c r="O716" s="2209"/>
    </row>
    <row r="717" spans="1:15" ht="15.75" customHeight="1">
      <c r="A717" s="2209"/>
      <c r="B717" s="2209"/>
      <c r="C717" s="2209"/>
      <c r="D717" s="2209"/>
      <c r="E717" s="2209"/>
      <c r="F717" s="2209"/>
      <c r="G717" s="2209"/>
      <c r="H717" s="2209"/>
      <c r="I717" s="2209"/>
      <c r="J717" s="2209"/>
      <c r="K717" s="2209"/>
      <c r="L717" s="2209"/>
      <c r="M717" s="2209"/>
      <c r="N717" s="2209"/>
      <c r="O717" s="2209"/>
    </row>
    <row r="718" spans="1:15" ht="15.75" customHeight="1">
      <c r="A718" s="2209"/>
      <c r="B718" s="2209"/>
      <c r="C718" s="2209"/>
      <c r="D718" s="2209"/>
      <c r="E718" s="2209"/>
      <c r="F718" s="2209"/>
      <c r="G718" s="2209"/>
      <c r="H718" s="2209"/>
      <c r="I718" s="2209"/>
      <c r="J718" s="2209"/>
      <c r="K718" s="2209"/>
      <c r="L718" s="2209"/>
      <c r="M718" s="2209"/>
      <c r="N718" s="2209"/>
      <c r="O718" s="2209"/>
    </row>
    <row r="719" spans="1:15" ht="15.75" customHeight="1">
      <c r="A719" s="2209"/>
      <c r="B719" s="2209"/>
      <c r="C719" s="2209"/>
      <c r="D719" s="2209"/>
      <c r="E719" s="2209"/>
      <c r="F719" s="2209"/>
      <c r="G719" s="2209"/>
      <c r="H719" s="2209"/>
      <c r="I719" s="2209"/>
      <c r="J719" s="2209"/>
      <c r="K719" s="2209"/>
      <c r="L719" s="2209"/>
      <c r="M719" s="2209"/>
      <c r="N719" s="2209"/>
      <c r="O719" s="2209"/>
    </row>
    <row r="720" spans="1:15" ht="15.75" customHeight="1">
      <c r="A720" s="2209"/>
      <c r="B720" s="2209"/>
      <c r="C720" s="2209"/>
      <c r="D720" s="2209"/>
      <c r="E720" s="2209"/>
      <c r="F720" s="2209"/>
      <c r="G720" s="2209"/>
      <c r="H720" s="2209"/>
      <c r="I720" s="2209"/>
      <c r="J720" s="2209"/>
      <c r="K720" s="2209"/>
      <c r="L720" s="2209"/>
      <c r="M720" s="2209"/>
      <c r="N720" s="2209"/>
      <c r="O720" s="2209"/>
    </row>
    <row r="721" spans="1:15" ht="15.75" customHeight="1">
      <c r="A721" s="2209"/>
      <c r="B721" s="2209"/>
      <c r="C721" s="2209"/>
      <c r="D721" s="2209"/>
      <c r="E721" s="2209"/>
      <c r="F721" s="2209"/>
      <c r="G721" s="2209"/>
      <c r="H721" s="2209"/>
      <c r="I721" s="2209"/>
      <c r="J721" s="2209"/>
      <c r="K721" s="2209"/>
      <c r="L721" s="2209"/>
      <c r="M721" s="2209"/>
      <c r="N721" s="2209"/>
      <c r="O721" s="2209"/>
    </row>
    <row r="722" spans="1:15" ht="15.75" customHeight="1">
      <c r="A722" s="2209"/>
      <c r="B722" s="2209"/>
      <c r="C722" s="2209"/>
      <c r="D722" s="2209"/>
      <c r="E722" s="2209"/>
      <c r="F722" s="2209"/>
      <c r="G722" s="2209"/>
      <c r="H722" s="2209"/>
      <c r="I722" s="2209"/>
      <c r="J722" s="2209"/>
      <c r="K722" s="2209"/>
      <c r="L722" s="2209"/>
      <c r="M722" s="2209"/>
      <c r="N722" s="2209"/>
      <c r="O722" s="2209"/>
    </row>
    <row r="723" spans="1:15" ht="15.75" customHeight="1">
      <c r="A723" s="2209"/>
      <c r="B723" s="2209"/>
      <c r="C723" s="2209"/>
      <c r="D723" s="2209"/>
      <c r="E723" s="2209"/>
      <c r="F723" s="2209"/>
      <c r="G723" s="2209"/>
      <c r="H723" s="2209"/>
      <c r="I723" s="2209"/>
      <c r="J723" s="2209"/>
      <c r="K723" s="2209"/>
      <c r="L723" s="2209"/>
      <c r="M723" s="2209"/>
      <c r="N723" s="2209"/>
      <c r="O723" s="2209"/>
    </row>
    <row r="724" spans="1:15" ht="15.75" customHeight="1">
      <c r="A724" s="2209"/>
      <c r="B724" s="2209"/>
      <c r="C724" s="2209"/>
      <c r="D724" s="2209"/>
      <c r="E724" s="2209"/>
      <c r="F724" s="2209"/>
      <c r="G724" s="2209"/>
      <c r="H724" s="2209"/>
      <c r="I724" s="2209"/>
      <c r="J724" s="2209"/>
      <c r="K724" s="2209"/>
      <c r="L724" s="2209"/>
      <c r="M724" s="2209"/>
      <c r="N724" s="2209"/>
      <c r="O724" s="2209"/>
    </row>
    <row r="725" spans="1:15" ht="15.75" customHeight="1">
      <c r="A725" s="2209"/>
      <c r="B725" s="2209"/>
      <c r="C725" s="2209"/>
      <c r="D725" s="2209"/>
      <c r="E725" s="2209"/>
      <c r="F725" s="2209"/>
      <c r="G725" s="2209"/>
      <c r="H725" s="2209"/>
      <c r="I725" s="2209"/>
      <c r="J725" s="2209"/>
      <c r="K725" s="2209"/>
      <c r="L725" s="2209"/>
      <c r="M725" s="2209"/>
      <c r="N725" s="2209"/>
      <c r="O725" s="2209"/>
    </row>
    <row r="726" spans="1:15" ht="15.75" customHeight="1">
      <c r="A726" s="2209"/>
      <c r="B726" s="2209"/>
      <c r="C726" s="2209"/>
      <c r="D726" s="2209"/>
      <c r="E726" s="2209"/>
      <c r="F726" s="2209"/>
      <c r="G726" s="2209"/>
      <c r="H726" s="2209"/>
      <c r="I726" s="2209"/>
      <c r="J726" s="2209"/>
      <c r="K726" s="2209"/>
      <c r="L726" s="2209"/>
      <c r="M726" s="2209"/>
      <c r="N726" s="2209"/>
      <c r="O726" s="2209"/>
    </row>
    <row r="727" spans="1:15" ht="15.75" customHeight="1">
      <c r="A727" s="2209"/>
      <c r="B727" s="2209"/>
      <c r="C727" s="2209"/>
      <c r="D727" s="2209"/>
      <c r="E727" s="2209"/>
      <c r="F727" s="2209"/>
      <c r="G727" s="2209"/>
      <c r="H727" s="2209"/>
      <c r="I727" s="2209"/>
      <c r="J727" s="2209"/>
      <c r="K727" s="2209"/>
      <c r="L727" s="2209"/>
      <c r="M727" s="2209"/>
      <c r="N727" s="2209"/>
      <c r="O727" s="2209"/>
    </row>
    <row r="728" spans="1:15" ht="15.75" customHeight="1">
      <c r="A728" s="2209"/>
      <c r="B728" s="2209"/>
      <c r="C728" s="2209"/>
      <c r="D728" s="2209"/>
      <c r="E728" s="2209"/>
      <c r="F728" s="2209"/>
      <c r="G728" s="2209"/>
      <c r="H728" s="2209"/>
      <c r="I728" s="2209"/>
      <c r="J728" s="2209"/>
      <c r="K728" s="2209"/>
      <c r="L728" s="2209"/>
      <c r="M728" s="2209"/>
      <c r="N728" s="2209"/>
      <c r="O728" s="2209"/>
    </row>
    <row r="729" spans="1:15" ht="15.75" customHeight="1">
      <c r="A729" s="2209"/>
      <c r="B729" s="2209"/>
      <c r="C729" s="2209"/>
      <c r="D729" s="2209"/>
      <c r="E729" s="2209"/>
      <c r="F729" s="2209"/>
      <c r="G729" s="2209"/>
      <c r="H729" s="2209"/>
      <c r="I729" s="2209"/>
      <c r="J729" s="2209"/>
      <c r="K729" s="2209"/>
      <c r="L729" s="2209"/>
      <c r="M729" s="2209"/>
      <c r="N729" s="2209"/>
      <c r="O729" s="2209"/>
    </row>
    <row r="730" spans="1:15" ht="15.75" customHeight="1">
      <c r="A730" s="2209"/>
      <c r="B730" s="2209"/>
      <c r="C730" s="2209"/>
      <c r="D730" s="2209"/>
      <c r="E730" s="2209"/>
      <c r="F730" s="2209"/>
      <c r="G730" s="2209"/>
      <c r="H730" s="2209"/>
      <c r="I730" s="2209"/>
      <c r="J730" s="2209"/>
      <c r="K730" s="2209"/>
      <c r="L730" s="2209"/>
      <c r="M730" s="2209"/>
      <c r="N730" s="2209"/>
      <c r="O730" s="2209"/>
    </row>
    <row r="731" spans="1:15" ht="15.75" customHeight="1">
      <c r="A731" s="2209"/>
      <c r="B731" s="2209"/>
      <c r="C731" s="2209"/>
      <c r="D731" s="2209"/>
      <c r="E731" s="2209"/>
      <c r="F731" s="2209"/>
      <c r="G731" s="2209"/>
      <c r="H731" s="2209"/>
      <c r="I731" s="2209"/>
      <c r="J731" s="2209"/>
      <c r="K731" s="2209"/>
      <c r="L731" s="2209"/>
      <c r="M731" s="2209"/>
      <c r="N731" s="2209"/>
      <c r="O731" s="2209"/>
    </row>
    <row r="732" spans="1:15" ht="15.75" customHeight="1">
      <c r="A732" s="2209"/>
      <c r="B732" s="2209"/>
      <c r="C732" s="2209"/>
      <c r="D732" s="2209"/>
      <c r="E732" s="2209"/>
      <c r="F732" s="2209"/>
      <c r="G732" s="2209"/>
      <c r="H732" s="2209"/>
      <c r="I732" s="2209"/>
      <c r="J732" s="2209"/>
      <c r="K732" s="2209"/>
      <c r="L732" s="2209"/>
      <c r="M732" s="2209"/>
      <c r="N732" s="2209"/>
      <c r="O732" s="2209"/>
    </row>
    <row r="733" spans="1:15" ht="15.75" customHeight="1">
      <c r="A733" s="2209"/>
      <c r="B733" s="2209"/>
      <c r="C733" s="2209"/>
      <c r="D733" s="2209"/>
      <c r="E733" s="2209"/>
      <c r="F733" s="2209"/>
      <c r="G733" s="2209"/>
      <c r="H733" s="2209"/>
      <c r="I733" s="2209"/>
      <c r="J733" s="2209"/>
      <c r="K733" s="2209"/>
      <c r="L733" s="2209"/>
      <c r="M733" s="2209"/>
      <c r="N733" s="2209"/>
      <c r="O733" s="2209"/>
    </row>
    <row r="734" spans="1:15" ht="15.75" customHeight="1">
      <c r="A734" s="2209"/>
      <c r="B734" s="2209"/>
      <c r="C734" s="2209"/>
      <c r="D734" s="2209"/>
      <c r="E734" s="2209"/>
      <c r="F734" s="2209"/>
      <c r="G734" s="2209"/>
      <c r="H734" s="2209"/>
      <c r="I734" s="2209"/>
      <c r="J734" s="2209"/>
      <c r="K734" s="2209"/>
      <c r="L734" s="2209"/>
      <c r="M734" s="2209"/>
      <c r="N734" s="2209"/>
      <c r="O734" s="2209"/>
    </row>
    <row r="735" spans="1:15" ht="15.75" customHeight="1">
      <c r="A735" s="2209"/>
      <c r="B735" s="2209"/>
      <c r="C735" s="2209"/>
      <c r="D735" s="2209"/>
      <c r="E735" s="2209"/>
      <c r="F735" s="2209"/>
      <c r="G735" s="2209"/>
      <c r="H735" s="2209"/>
      <c r="I735" s="2209"/>
      <c r="J735" s="2209"/>
      <c r="K735" s="2209"/>
      <c r="L735" s="2209"/>
      <c r="M735" s="2209"/>
      <c r="N735" s="2209"/>
      <c r="O735" s="2209"/>
    </row>
    <row r="736" spans="1:15" ht="15.75" customHeight="1">
      <c r="A736" s="2209"/>
      <c r="B736" s="2209"/>
      <c r="C736" s="2209"/>
      <c r="D736" s="2209"/>
      <c r="E736" s="2209"/>
      <c r="F736" s="2209"/>
      <c r="G736" s="2209"/>
      <c r="H736" s="2209"/>
      <c r="I736" s="2209"/>
      <c r="J736" s="2209"/>
      <c r="K736" s="2209"/>
      <c r="L736" s="2209"/>
      <c r="M736" s="2209"/>
      <c r="N736" s="2209"/>
      <c r="O736" s="2209"/>
    </row>
    <row r="737" spans="1:15" ht="15.75" customHeight="1">
      <c r="A737" s="2209"/>
      <c r="B737" s="2209"/>
      <c r="C737" s="2209"/>
      <c r="D737" s="2209"/>
      <c r="E737" s="2209"/>
      <c r="F737" s="2209"/>
      <c r="G737" s="2209"/>
      <c r="H737" s="2209"/>
      <c r="I737" s="2209"/>
      <c r="J737" s="2209"/>
      <c r="K737" s="2209"/>
      <c r="L737" s="2209"/>
      <c r="M737" s="2209"/>
      <c r="N737" s="2209"/>
      <c r="O737" s="2209"/>
    </row>
    <row r="738" spans="1:15" ht="15.75" customHeight="1">
      <c r="A738" s="2209"/>
      <c r="B738" s="2209"/>
      <c r="C738" s="2209"/>
      <c r="D738" s="2209"/>
      <c r="E738" s="2209"/>
      <c r="F738" s="2209"/>
      <c r="G738" s="2209"/>
      <c r="H738" s="2209"/>
      <c r="I738" s="2209"/>
      <c r="J738" s="2209"/>
      <c r="K738" s="2209"/>
      <c r="L738" s="2209"/>
      <c r="M738" s="2209"/>
      <c r="N738" s="2209"/>
      <c r="O738" s="2209"/>
    </row>
    <row r="739" spans="1:15" ht="15.75" customHeight="1">
      <c r="A739" s="2209"/>
      <c r="B739" s="2209"/>
      <c r="C739" s="2209"/>
      <c r="D739" s="2209"/>
      <c r="E739" s="2209"/>
      <c r="F739" s="2209"/>
      <c r="G739" s="2209"/>
      <c r="H739" s="2209"/>
      <c r="I739" s="2209"/>
      <c r="J739" s="2209"/>
      <c r="K739" s="2209"/>
      <c r="L739" s="2209"/>
      <c r="M739" s="2209"/>
      <c r="N739" s="2209"/>
      <c r="O739" s="2209"/>
    </row>
    <row r="740" spans="1:15" ht="15.75" customHeight="1">
      <c r="A740" s="2209"/>
      <c r="B740" s="2209"/>
      <c r="C740" s="2209"/>
      <c r="D740" s="2209"/>
      <c r="E740" s="2209"/>
      <c r="F740" s="2209"/>
      <c r="G740" s="2209"/>
      <c r="H740" s="2209"/>
      <c r="I740" s="2209"/>
      <c r="J740" s="2209"/>
      <c r="K740" s="2209"/>
      <c r="L740" s="2209"/>
      <c r="M740" s="2209"/>
      <c r="N740" s="2209"/>
      <c r="O740" s="2209"/>
    </row>
    <row r="741" spans="1:15" ht="15.75" customHeight="1">
      <c r="A741" s="2209"/>
      <c r="B741" s="2209"/>
      <c r="C741" s="2209"/>
      <c r="D741" s="2209"/>
      <c r="E741" s="2209"/>
      <c r="F741" s="2209"/>
      <c r="G741" s="2209"/>
      <c r="H741" s="2209"/>
      <c r="I741" s="2209"/>
      <c r="J741" s="2209"/>
      <c r="K741" s="2209"/>
      <c r="L741" s="2209"/>
      <c r="M741" s="2209"/>
      <c r="N741" s="2209"/>
      <c r="O741" s="2209"/>
    </row>
    <row r="742" spans="1:15" ht="15.75" customHeight="1">
      <c r="A742" s="2209"/>
      <c r="B742" s="2209"/>
      <c r="C742" s="2209"/>
      <c r="D742" s="2209"/>
      <c r="E742" s="2209"/>
      <c r="F742" s="2209"/>
      <c r="G742" s="2209"/>
      <c r="H742" s="2209"/>
      <c r="I742" s="2209"/>
      <c r="J742" s="2209"/>
      <c r="K742" s="2209"/>
      <c r="L742" s="2209"/>
      <c r="M742" s="2209"/>
      <c r="N742" s="2209"/>
      <c r="O742" s="2209"/>
    </row>
    <row r="743" spans="1:15" ht="15.75" customHeight="1">
      <c r="A743" s="2209"/>
      <c r="B743" s="2209"/>
      <c r="C743" s="2209"/>
      <c r="D743" s="2209"/>
      <c r="E743" s="2209"/>
      <c r="F743" s="2209"/>
      <c r="G743" s="2209"/>
      <c r="H743" s="2209"/>
      <c r="I743" s="2209"/>
      <c r="J743" s="2209"/>
      <c r="K743" s="2209"/>
      <c r="L743" s="2209"/>
      <c r="M743" s="2209"/>
      <c r="N743" s="2209"/>
      <c r="O743" s="2209"/>
    </row>
    <row r="744" spans="1:15" ht="15.75" customHeight="1">
      <c r="A744" s="2209"/>
      <c r="B744" s="2209"/>
      <c r="C744" s="2209"/>
      <c r="D744" s="2209"/>
      <c r="E744" s="2209"/>
      <c r="F744" s="2209"/>
      <c r="G744" s="2209"/>
      <c r="H744" s="2209"/>
      <c r="I744" s="2209"/>
      <c r="J744" s="2209"/>
      <c r="K744" s="2209"/>
      <c r="L744" s="2209"/>
      <c r="M744" s="2209"/>
      <c r="N744" s="2209"/>
      <c r="O744" s="2209"/>
    </row>
    <row r="745" spans="1:15" ht="15.75" customHeight="1">
      <c r="A745" s="2209"/>
      <c r="B745" s="2209"/>
      <c r="C745" s="2209"/>
      <c r="D745" s="2209"/>
      <c r="E745" s="2209"/>
      <c r="F745" s="2209"/>
      <c r="G745" s="2209"/>
      <c r="H745" s="2209"/>
      <c r="I745" s="2209"/>
      <c r="J745" s="2209"/>
      <c r="K745" s="2209"/>
      <c r="L745" s="2209"/>
      <c r="M745" s="2209"/>
      <c r="N745" s="2209"/>
      <c r="O745" s="2209"/>
    </row>
    <row r="746" spans="1:15" ht="15.75" customHeight="1">
      <c r="A746" s="2209"/>
      <c r="B746" s="2209"/>
      <c r="C746" s="2209"/>
      <c r="D746" s="2209"/>
      <c r="E746" s="2209"/>
      <c r="F746" s="2209"/>
      <c r="G746" s="2209"/>
      <c r="H746" s="2209"/>
      <c r="I746" s="2209"/>
      <c r="J746" s="2209"/>
      <c r="K746" s="2209"/>
      <c r="L746" s="2209"/>
      <c r="M746" s="2209"/>
      <c r="N746" s="2209"/>
      <c r="O746" s="2209"/>
    </row>
    <row r="747" spans="1:15" ht="15.75" customHeight="1">
      <c r="A747" s="2209"/>
      <c r="B747" s="2209"/>
      <c r="C747" s="2209"/>
      <c r="D747" s="2209"/>
      <c r="E747" s="2209"/>
      <c r="F747" s="2209"/>
      <c r="G747" s="2209"/>
      <c r="H747" s="2209"/>
      <c r="I747" s="2209"/>
      <c r="J747" s="2209"/>
      <c r="K747" s="2209"/>
      <c r="L747" s="2209"/>
      <c r="M747" s="2209"/>
      <c r="N747" s="2209"/>
      <c r="O747" s="2209"/>
    </row>
    <row r="748" spans="1:15" ht="15.75" customHeight="1">
      <c r="A748" s="2209"/>
      <c r="B748" s="2209"/>
      <c r="C748" s="2209"/>
      <c r="D748" s="2209"/>
      <c r="E748" s="2209"/>
      <c r="F748" s="2209"/>
      <c r="G748" s="2209"/>
      <c r="H748" s="2209"/>
      <c r="I748" s="2209"/>
      <c r="J748" s="2209"/>
      <c r="K748" s="2209"/>
      <c r="L748" s="2209"/>
      <c r="M748" s="2209"/>
      <c r="N748" s="2209"/>
      <c r="O748" s="2209"/>
    </row>
    <row r="749" spans="1:15" ht="15.75" customHeight="1">
      <c r="A749" s="2209"/>
      <c r="B749" s="2209"/>
      <c r="C749" s="2209"/>
      <c r="D749" s="2209"/>
      <c r="E749" s="2209"/>
      <c r="F749" s="2209"/>
      <c r="G749" s="2209"/>
      <c r="H749" s="2209"/>
      <c r="I749" s="2209"/>
      <c r="J749" s="2209"/>
      <c r="K749" s="2209"/>
      <c r="L749" s="2209"/>
      <c r="M749" s="2209"/>
      <c r="N749" s="2209"/>
      <c r="O749" s="2209"/>
    </row>
    <row r="750" spans="1:15" ht="15.75" customHeight="1">
      <c r="A750" s="2209"/>
      <c r="B750" s="2209"/>
      <c r="C750" s="2209"/>
      <c r="D750" s="2209"/>
      <c r="E750" s="2209"/>
      <c r="F750" s="2209"/>
      <c r="G750" s="2209"/>
      <c r="H750" s="2209"/>
      <c r="I750" s="2209"/>
      <c r="J750" s="2209"/>
      <c r="K750" s="2209"/>
      <c r="L750" s="2209"/>
      <c r="M750" s="2209"/>
      <c r="N750" s="2209"/>
      <c r="O750" s="2209"/>
    </row>
    <row r="751" spans="1:15" ht="15.75" customHeight="1">
      <c r="A751" s="2209"/>
      <c r="B751" s="2209"/>
      <c r="C751" s="2209"/>
      <c r="D751" s="2209"/>
      <c r="E751" s="2209"/>
      <c r="F751" s="2209"/>
      <c r="G751" s="2209"/>
      <c r="H751" s="2209"/>
      <c r="I751" s="2209"/>
      <c r="J751" s="2209"/>
      <c r="K751" s="2209"/>
      <c r="L751" s="2209"/>
      <c r="M751" s="2209"/>
      <c r="N751" s="2209"/>
      <c r="O751" s="2209"/>
    </row>
    <row r="752" spans="1:15" ht="15.75" customHeight="1">
      <c r="A752" s="2209"/>
      <c r="B752" s="2209"/>
      <c r="C752" s="2209"/>
      <c r="D752" s="2209"/>
      <c r="E752" s="2209"/>
      <c r="F752" s="2209"/>
      <c r="G752" s="2209"/>
      <c r="H752" s="2209"/>
      <c r="I752" s="2209"/>
      <c r="J752" s="2209"/>
      <c r="K752" s="2209"/>
      <c r="L752" s="2209"/>
      <c r="M752" s="2209"/>
      <c r="N752" s="2209"/>
      <c r="O752" s="2209"/>
    </row>
    <row r="753" spans="1:15" ht="15.75" customHeight="1">
      <c r="A753" s="2209"/>
      <c r="B753" s="2209"/>
      <c r="C753" s="2209"/>
      <c r="D753" s="2209"/>
      <c r="E753" s="2209"/>
      <c r="F753" s="2209"/>
      <c r="G753" s="2209"/>
      <c r="H753" s="2209"/>
      <c r="I753" s="2209"/>
      <c r="J753" s="2209"/>
      <c r="K753" s="2209"/>
      <c r="L753" s="2209"/>
      <c r="M753" s="2209"/>
      <c r="N753" s="2209"/>
      <c r="O753" s="2209"/>
    </row>
    <row r="754" spans="1:15" ht="15.75" customHeight="1">
      <c r="A754" s="2209"/>
      <c r="B754" s="2209"/>
      <c r="C754" s="2209"/>
      <c r="D754" s="2209"/>
      <c r="E754" s="2209"/>
      <c r="F754" s="2209"/>
      <c r="G754" s="2209"/>
      <c r="H754" s="2209"/>
      <c r="I754" s="2209"/>
      <c r="J754" s="2209"/>
      <c r="K754" s="2209"/>
      <c r="L754" s="2209"/>
      <c r="M754" s="2209"/>
      <c r="N754" s="2209"/>
      <c r="O754" s="2209"/>
    </row>
    <row r="755" spans="1:15" ht="15.75" customHeight="1">
      <c r="A755" s="2209"/>
      <c r="B755" s="2209"/>
      <c r="C755" s="2209"/>
      <c r="D755" s="2209"/>
      <c r="E755" s="2209"/>
      <c r="F755" s="2209"/>
      <c r="G755" s="2209"/>
      <c r="H755" s="2209"/>
      <c r="I755" s="2209"/>
      <c r="J755" s="2209"/>
      <c r="K755" s="2209"/>
      <c r="L755" s="2209"/>
      <c r="M755" s="2209"/>
      <c r="N755" s="2209"/>
      <c r="O755" s="2209"/>
    </row>
    <row r="756" spans="1:15" ht="15.75" customHeight="1">
      <c r="A756" s="2209"/>
      <c r="B756" s="2209"/>
      <c r="C756" s="2209"/>
      <c r="D756" s="2209"/>
      <c r="E756" s="2209"/>
      <c r="F756" s="2209"/>
      <c r="G756" s="2209"/>
      <c r="H756" s="2209"/>
      <c r="I756" s="2209"/>
      <c r="J756" s="2209"/>
      <c r="K756" s="2209"/>
      <c r="L756" s="2209"/>
      <c r="M756" s="2209"/>
      <c r="N756" s="2209"/>
      <c r="O756" s="2209"/>
    </row>
    <row r="757" spans="1:15" ht="15.75" customHeight="1">
      <c r="A757" s="2209"/>
      <c r="B757" s="2209"/>
      <c r="C757" s="2209"/>
      <c r="D757" s="2209"/>
      <c r="E757" s="2209"/>
      <c r="F757" s="2209"/>
      <c r="G757" s="2209"/>
      <c r="H757" s="2209"/>
      <c r="I757" s="2209"/>
      <c r="J757" s="2209"/>
      <c r="K757" s="2209"/>
      <c r="L757" s="2209"/>
      <c r="M757" s="2209"/>
      <c r="N757" s="2209"/>
      <c r="O757" s="2209"/>
    </row>
    <row r="758" spans="1:15" ht="15.75" customHeight="1">
      <c r="A758" s="2209"/>
      <c r="B758" s="2209"/>
      <c r="C758" s="2209"/>
      <c r="D758" s="2209"/>
      <c r="E758" s="2209"/>
      <c r="F758" s="2209"/>
      <c r="G758" s="2209"/>
      <c r="H758" s="2209"/>
      <c r="I758" s="2209"/>
      <c r="J758" s="2209"/>
      <c r="K758" s="2209"/>
      <c r="L758" s="2209"/>
      <c r="M758" s="2209"/>
      <c r="N758" s="2209"/>
      <c r="O758" s="2209"/>
    </row>
    <row r="759" spans="1:15" ht="15.75" customHeight="1">
      <c r="A759" s="2209"/>
      <c r="B759" s="2209"/>
      <c r="C759" s="2209"/>
      <c r="D759" s="2209"/>
      <c r="E759" s="2209"/>
      <c r="F759" s="2209"/>
      <c r="G759" s="2209"/>
      <c r="H759" s="2209"/>
      <c r="I759" s="2209"/>
      <c r="J759" s="2209"/>
      <c r="K759" s="2209"/>
      <c r="L759" s="2209"/>
      <c r="M759" s="2209"/>
      <c r="N759" s="2209"/>
      <c r="O759" s="2209"/>
    </row>
    <row r="760" spans="1:15" ht="15.75" customHeight="1">
      <c r="A760" s="2209"/>
      <c r="B760" s="2209"/>
      <c r="C760" s="2209"/>
      <c r="D760" s="2209"/>
      <c r="E760" s="2209"/>
      <c r="F760" s="2209"/>
      <c r="G760" s="2209"/>
      <c r="H760" s="2209"/>
      <c r="I760" s="2209"/>
      <c r="J760" s="2209"/>
      <c r="K760" s="2209"/>
      <c r="L760" s="2209"/>
      <c r="M760" s="2209"/>
      <c r="N760" s="2209"/>
      <c r="O760" s="2209"/>
    </row>
    <row r="761" spans="1:15" ht="15.75" customHeight="1">
      <c r="A761" s="2209"/>
      <c r="B761" s="2209"/>
      <c r="C761" s="2209"/>
      <c r="D761" s="2209"/>
      <c r="E761" s="2209"/>
      <c r="F761" s="2209"/>
      <c r="G761" s="2209"/>
      <c r="H761" s="2209"/>
      <c r="I761" s="2209"/>
      <c r="J761" s="2209"/>
      <c r="K761" s="2209"/>
      <c r="L761" s="2209"/>
      <c r="M761" s="2209"/>
      <c r="N761" s="2209"/>
      <c r="O761" s="2209"/>
    </row>
    <row r="762" spans="1:15" ht="15.75" customHeight="1">
      <c r="A762" s="2209"/>
      <c r="B762" s="2209"/>
      <c r="C762" s="2209"/>
      <c r="D762" s="2209"/>
      <c r="E762" s="2209"/>
      <c r="F762" s="2209"/>
      <c r="G762" s="2209"/>
      <c r="H762" s="2209"/>
      <c r="I762" s="2209"/>
      <c r="J762" s="2209"/>
      <c r="K762" s="2209"/>
      <c r="L762" s="2209"/>
      <c r="M762" s="2209"/>
      <c r="N762" s="2209"/>
      <c r="O762" s="2209"/>
    </row>
    <row r="763" spans="1:15" ht="15.75" customHeight="1">
      <c r="A763" s="2209"/>
      <c r="B763" s="2209"/>
      <c r="C763" s="2209"/>
      <c r="D763" s="2209"/>
      <c r="E763" s="2209"/>
      <c r="F763" s="2209"/>
      <c r="G763" s="2209"/>
      <c r="H763" s="2209"/>
      <c r="I763" s="2209"/>
      <c r="J763" s="2209"/>
      <c r="K763" s="2209"/>
      <c r="L763" s="2209"/>
      <c r="M763" s="2209"/>
      <c r="N763" s="2209"/>
      <c r="O763" s="2209"/>
    </row>
    <row r="764" spans="1:15" ht="15.75" customHeight="1">
      <c r="A764" s="2209"/>
      <c r="B764" s="2209"/>
      <c r="C764" s="2209"/>
      <c r="D764" s="2209"/>
      <c r="E764" s="2209"/>
      <c r="F764" s="2209"/>
      <c r="G764" s="2209"/>
      <c r="H764" s="2209"/>
      <c r="I764" s="2209"/>
      <c r="J764" s="2209"/>
      <c r="K764" s="2209"/>
      <c r="L764" s="2209"/>
      <c r="M764" s="2209"/>
      <c r="N764" s="2209"/>
      <c r="O764" s="2209"/>
    </row>
    <row r="765" spans="1:15" ht="15.75" customHeight="1">
      <c r="A765" s="2209"/>
      <c r="B765" s="2209"/>
      <c r="C765" s="2209"/>
      <c r="D765" s="2209"/>
      <c r="E765" s="2209"/>
      <c r="F765" s="2209"/>
      <c r="G765" s="2209"/>
      <c r="H765" s="2209"/>
      <c r="I765" s="2209"/>
      <c r="J765" s="2209"/>
      <c r="K765" s="2209"/>
      <c r="L765" s="2209"/>
      <c r="M765" s="2209"/>
      <c r="N765" s="2209"/>
      <c r="O765" s="2209"/>
    </row>
    <row r="766" spans="1:15" ht="15.75" customHeight="1">
      <c r="A766" s="2209"/>
      <c r="B766" s="2209"/>
      <c r="C766" s="2209"/>
      <c r="D766" s="2209"/>
      <c r="E766" s="2209"/>
      <c r="F766" s="2209"/>
      <c r="G766" s="2209"/>
      <c r="H766" s="2209"/>
      <c r="I766" s="2209"/>
      <c r="J766" s="2209"/>
      <c r="K766" s="2209"/>
      <c r="L766" s="2209"/>
      <c r="M766" s="2209"/>
      <c r="N766" s="2209"/>
      <c r="O766" s="2209"/>
    </row>
    <row r="767" spans="1:15" ht="15.75" customHeight="1">
      <c r="A767" s="2209"/>
      <c r="B767" s="2209"/>
      <c r="C767" s="2209"/>
      <c r="D767" s="2209"/>
      <c r="E767" s="2209"/>
      <c r="F767" s="2209"/>
      <c r="G767" s="2209"/>
      <c r="H767" s="2209"/>
      <c r="I767" s="2209"/>
      <c r="J767" s="2209"/>
      <c r="K767" s="2209"/>
      <c r="L767" s="2209"/>
      <c r="M767" s="2209"/>
      <c r="N767" s="2209"/>
      <c r="O767" s="2209"/>
    </row>
    <row r="768" spans="1:15" ht="15.75" customHeight="1">
      <c r="A768" s="2209"/>
      <c r="B768" s="2209"/>
      <c r="C768" s="2209"/>
      <c r="D768" s="2209"/>
      <c r="E768" s="2209"/>
      <c r="F768" s="2209"/>
      <c r="G768" s="2209"/>
      <c r="H768" s="2209"/>
      <c r="I768" s="2209"/>
      <c r="J768" s="2209"/>
      <c r="K768" s="2209"/>
      <c r="L768" s="2209"/>
      <c r="M768" s="2209"/>
      <c r="N768" s="2209"/>
      <c r="O768" s="2209"/>
    </row>
    <row r="769" spans="1:15" ht="15.75" customHeight="1">
      <c r="A769" s="2209"/>
      <c r="B769" s="2209"/>
      <c r="C769" s="2209"/>
      <c r="D769" s="2209"/>
      <c r="E769" s="2209"/>
      <c r="F769" s="2209"/>
      <c r="G769" s="2209"/>
      <c r="H769" s="2209"/>
      <c r="I769" s="2209"/>
      <c r="J769" s="2209"/>
      <c r="K769" s="2209"/>
      <c r="L769" s="2209"/>
      <c r="M769" s="2209"/>
      <c r="N769" s="2209"/>
      <c r="O769" s="2209"/>
    </row>
    <row r="770" spans="1:15" ht="15.75" customHeight="1">
      <c r="A770" s="2209"/>
      <c r="B770" s="2209"/>
      <c r="C770" s="2209"/>
      <c r="D770" s="2209"/>
      <c r="E770" s="2209"/>
      <c r="F770" s="2209"/>
      <c r="G770" s="2209"/>
      <c r="H770" s="2209"/>
      <c r="I770" s="2209"/>
      <c r="J770" s="2209"/>
      <c r="K770" s="2209"/>
      <c r="L770" s="2209"/>
      <c r="M770" s="2209"/>
      <c r="N770" s="2209"/>
      <c r="O770" s="2209"/>
    </row>
    <row r="771" spans="1:15" ht="15.75" customHeight="1">
      <c r="A771" s="2209"/>
      <c r="B771" s="2209"/>
      <c r="C771" s="2209"/>
      <c r="D771" s="2209"/>
      <c r="E771" s="2209"/>
      <c r="F771" s="2209"/>
      <c r="G771" s="2209"/>
      <c r="H771" s="2209"/>
      <c r="I771" s="2209"/>
      <c r="J771" s="2209"/>
      <c r="K771" s="2209"/>
      <c r="L771" s="2209"/>
      <c r="M771" s="2209"/>
      <c r="N771" s="2209"/>
      <c r="O771" s="2209"/>
    </row>
    <row r="772" spans="1:15" ht="15.75" customHeight="1">
      <c r="A772" s="2209"/>
      <c r="B772" s="2209"/>
      <c r="C772" s="2209"/>
      <c r="D772" s="2209"/>
      <c r="E772" s="2209"/>
      <c r="F772" s="2209"/>
      <c r="G772" s="2209"/>
      <c r="H772" s="2209"/>
      <c r="I772" s="2209"/>
      <c r="J772" s="2209"/>
      <c r="K772" s="2209"/>
      <c r="L772" s="2209"/>
      <c r="M772" s="2209"/>
      <c r="N772" s="2209"/>
      <c r="O772" s="2209"/>
    </row>
    <row r="773" spans="1:15" ht="15.75" customHeight="1">
      <c r="A773" s="2209"/>
      <c r="B773" s="2209"/>
      <c r="C773" s="2209"/>
      <c r="D773" s="2209"/>
      <c r="E773" s="2209"/>
      <c r="F773" s="2209"/>
      <c r="G773" s="2209"/>
      <c r="H773" s="2209"/>
      <c r="I773" s="2209"/>
      <c r="J773" s="2209"/>
      <c r="K773" s="2209"/>
      <c r="L773" s="2209"/>
      <c r="M773" s="2209"/>
      <c r="N773" s="2209"/>
      <c r="O773" s="2209"/>
    </row>
    <row r="774" spans="1:15" ht="15.75" customHeight="1">
      <c r="A774" s="2209"/>
      <c r="B774" s="2209"/>
      <c r="C774" s="2209"/>
      <c r="D774" s="2209"/>
      <c r="E774" s="2209"/>
      <c r="F774" s="2209"/>
      <c r="G774" s="2209"/>
      <c r="H774" s="2209"/>
      <c r="I774" s="2209"/>
      <c r="J774" s="2209"/>
      <c r="K774" s="2209"/>
      <c r="L774" s="2209"/>
      <c r="M774" s="2209"/>
      <c r="N774" s="2209"/>
      <c r="O774" s="2209"/>
    </row>
    <row r="775" spans="1:15" ht="15.75" customHeight="1">
      <c r="A775" s="2209"/>
      <c r="B775" s="2209"/>
      <c r="C775" s="2209"/>
      <c r="D775" s="2209"/>
      <c r="E775" s="2209"/>
      <c r="F775" s="2209"/>
      <c r="G775" s="2209"/>
      <c r="H775" s="2209"/>
      <c r="I775" s="2209"/>
      <c r="J775" s="2209"/>
      <c r="K775" s="2209"/>
      <c r="L775" s="2209"/>
      <c r="M775" s="2209"/>
      <c r="N775" s="2209"/>
      <c r="O775" s="2209"/>
    </row>
    <row r="776" spans="1:15" ht="15.75" customHeight="1">
      <c r="A776" s="2209"/>
      <c r="B776" s="2209"/>
      <c r="C776" s="2209"/>
      <c r="D776" s="2209"/>
      <c r="E776" s="2209"/>
      <c r="F776" s="2209"/>
      <c r="G776" s="2209"/>
      <c r="H776" s="2209"/>
      <c r="I776" s="2209"/>
      <c r="J776" s="2209"/>
      <c r="K776" s="2209"/>
      <c r="L776" s="2209"/>
      <c r="M776" s="2209"/>
      <c r="N776" s="2209"/>
      <c r="O776" s="2209"/>
    </row>
    <row r="777" spans="1:15" ht="15.75" customHeight="1">
      <c r="A777" s="2209"/>
      <c r="B777" s="2209"/>
      <c r="C777" s="2209"/>
      <c r="D777" s="2209"/>
      <c r="E777" s="2209"/>
      <c r="F777" s="2209"/>
      <c r="G777" s="2209"/>
      <c r="H777" s="2209"/>
      <c r="I777" s="2209"/>
      <c r="J777" s="2209"/>
      <c r="K777" s="2209"/>
      <c r="L777" s="2209"/>
      <c r="M777" s="2209"/>
      <c r="N777" s="2209"/>
      <c r="O777" s="2209"/>
    </row>
    <row r="778" spans="1:15" ht="15.75" customHeight="1">
      <c r="A778" s="2209"/>
      <c r="B778" s="2209"/>
      <c r="C778" s="2209"/>
      <c r="D778" s="2209"/>
      <c r="E778" s="2209"/>
      <c r="F778" s="2209"/>
      <c r="G778" s="2209"/>
      <c r="H778" s="2209"/>
      <c r="I778" s="2209"/>
      <c r="J778" s="2209"/>
      <c r="K778" s="2209"/>
      <c r="L778" s="2209"/>
      <c r="M778" s="2209"/>
      <c r="N778" s="2209"/>
      <c r="O778" s="2209"/>
    </row>
    <row r="779" spans="1:15" ht="15.75" customHeight="1">
      <c r="A779" s="2209"/>
      <c r="B779" s="2209"/>
      <c r="C779" s="2209"/>
      <c r="D779" s="2209"/>
      <c r="E779" s="2209"/>
      <c r="F779" s="2209"/>
      <c r="G779" s="2209"/>
      <c r="H779" s="2209"/>
      <c r="I779" s="2209"/>
      <c r="J779" s="2209"/>
      <c r="K779" s="2209"/>
      <c r="L779" s="2209"/>
      <c r="M779" s="2209"/>
      <c r="N779" s="2209"/>
      <c r="O779" s="2209"/>
    </row>
    <row r="780" spans="1:15" ht="15.75" customHeight="1">
      <c r="A780" s="2209"/>
      <c r="B780" s="2209"/>
      <c r="C780" s="2209"/>
      <c r="D780" s="2209"/>
      <c r="E780" s="2209"/>
      <c r="F780" s="2209"/>
      <c r="G780" s="2209"/>
      <c r="H780" s="2209"/>
      <c r="I780" s="2209"/>
      <c r="J780" s="2209"/>
      <c r="K780" s="2209"/>
      <c r="L780" s="2209"/>
      <c r="M780" s="2209"/>
      <c r="N780" s="2209"/>
      <c r="O780" s="2209"/>
    </row>
    <row r="781" spans="1:15" ht="15.75" customHeight="1">
      <c r="A781" s="2209"/>
      <c r="B781" s="2209"/>
      <c r="C781" s="2209"/>
      <c r="D781" s="2209"/>
      <c r="E781" s="2209"/>
      <c r="F781" s="2209"/>
      <c r="G781" s="2209"/>
      <c r="H781" s="2209"/>
      <c r="I781" s="2209"/>
      <c r="J781" s="2209"/>
      <c r="K781" s="2209"/>
      <c r="L781" s="2209"/>
      <c r="M781" s="2209"/>
      <c r="N781" s="2209"/>
      <c r="O781" s="2209"/>
    </row>
    <row r="782" spans="1:15" ht="15.75" customHeight="1">
      <c r="A782" s="2209"/>
      <c r="B782" s="2209"/>
      <c r="C782" s="2209"/>
      <c r="D782" s="2209"/>
      <c r="E782" s="2209"/>
      <c r="F782" s="2209"/>
      <c r="G782" s="2209"/>
      <c r="H782" s="2209"/>
      <c r="I782" s="2209"/>
      <c r="J782" s="2209"/>
      <c r="K782" s="2209"/>
      <c r="L782" s="2209"/>
      <c r="M782" s="2209"/>
      <c r="N782" s="2209"/>
      <c r="O782" s="2209"/>
    </row>
    <row r="783" spans="1:15" ht="15.75" customHeight="1">
      <c r="A783" s="2209"/>
      <c r="B783" s="2209"/>
      <c r="C783" s="2209"/>
      <c r="D783" s="2209"/>
      <c r="E783" s="2209"/>
      <c r="F783" s="2209"/>
      <c r="G783" s="2209"/>
      <c r="H783" s="2209"/>
      <c r="I783" s="2209"/>
      <c r="J783" s="2209"/>
      <c r="K783" s="2209"/>
      <c r="L783" s="2209"/>
      <c r="M783" s="2209"/>
      <c r="N783" s="2209"/>
      <c r="O783" s="2209"/>
    </row>
    <row r="784" spans="1:15" ht="15.75" customHeight="1">
      <c r="A784" s="2209"/>
      <c r="B784" s="2209"/>
      <c r="C784" s="2209"/>
      <c r="D784" s="2209"/>
      <c r="E784" s="2209"/>
      <c r="F784" s="2209"/>
      <c r="G784" s="2209"/>
      <c r="H784" s="2209"/>
      <c r="I784" s="2209"/>
      <c r="J784" s="2209"/>
      <c r="K784" s="2209"/>
      <c r="L784" s="2209"/>
      <c r="M784" s="2209"/>
      <c r="N784" s="2209"/>
      <c r="O784" s="2209"/>
    </row>
    <row r="785" spans="1:15" ht="15.75" customHeight="1">
      <c r="A785" s="2209"/>
      <c r="B785" s="2209"/>
      <c r="C785" s="2209"/>
      <c r="D785" s="2209"/>
      <c r="E785" s="2209"/>
      <c r="F785" s="2209"/>
      <c r="G785" s="2209"/>
      <c r="H785" s="2209"/>
      <c r="I785" s="2209"/>
      <c r="J785" s="2209"/>
      <c r="K785" s="2209"/>
      <c r="L785" s="2209"/>
      <c r="M785" s="2209"/>
      <c r="N785" s="2209"/>
      <c r="O785" s="2209"/>
    </row>
    <row r="786" spans="1:15" ht="15.75" customHeight="1">
      <c r="A786" s="2209"/>
      <c r="B786" s="2209"/>
      <c r="C786" s="2209"/>
      <c r="D786" s="2209"/>
      <c r="E786" s="2209"/>
      <c r="F786" s="2209"/>
      <c r="G786" s="2209"/>
      <c r="H786" s="2209"/>
      <c r="I786" s="2209"/>
      <c r="J786" s="2209"/>
      <c r="K786" s="2209"/>
      <c r="L786" s="2209"/>
      <c r="M786" s="2209"/>
      <c r="N786" s="2209"/>
      <c r="O786" s="2209"/>
    </row>
    <row r="787" spans="1:15" ht="15.75" customHeight="1">
      <c r="A787" s="2209"/>
      <c r="B787" s="2209"/>
      <c r="C787" s="2209"/>
      <c r="D787" s="2209"/>
      <c r="E787" s="2209"/>
      <c r="F787" s="2209"/>
      <c r="G787" s="2209"/>
      <c r="H787" s="2209"/>
      <c r="I787" s="2209"/>
      <c r="J787" s="2209"/>
      <c r="K787" s="2209"/>
      <c r="L787" s="2209"/>
      <c r="M787" s="2209"/>
      <c r="N787" s="2209"/>
      <c r="O787" s="2209"/>
    </row>
    <row r="788" spans="1:15" ht="15.75" customHeight="1">
      <c r="A788" s="2209"/>
      <c r="B788" s="2209"/>
      <c r="C788" s="2209"/>
      <c r="D788" s="2209"/>
      <c r="E788" s="2209"/>
      <c r="F788" s="2209"/>
      <c r="G788" s="2209"/>
      <c r="H788" s="2209"/>
      <c r="I788" s="2209"/>
      <c r="J788" s="2209"/>
      <c r="K788" s="2209"/>
      <c r="L788" s="2209"/>
      <c r="M788" s="2209"/>
      <c r="N788" s="2209"/>
      <c r="O788" s="2209"/>
    </row>
    <row r="789" spans="1:15" ht="15.75" customHeight="1">
      <c r="A789" s="2209"/>
      <c r="B789" s="2209"/>
      <c r="C789" s="2209"/>
      <c r="D789" s="2209"/>
      <c r="E789" s="2209"/>
      <c r="F789" s="2209"/>
      <c r="G789" s="2209"/>
      <c r="H789" s="2209"/>
      <c r="I789" s="2209"/>
      <c r="J789" s="2209"/>
      <c r="K789" s="2209"/>
      <c r="L789" s="2209"/>
      <c r="M789" s="2209"/>
      <c r="N789" s="2209"/>
      <c r="O789" s="2209"/>
    </row>
    <row r="790" spans="1:15" ht="15.75" customHeight="1">
      <c r="A790" s="2209"/>
      <c r="B790" s="2209"/>
      <c r="C790" s="2209"/>
      <c r="D790" s="2209"/>
      <c r="E790" s="2209"/>
      <c r="F790" s="2209"/>
      <c r="G790" s="2209"/>
      <c r="H790" s="2209"/>
      <c r="I790" s="2209"/>
      <c r="J790" s="2209"/>
      <c r="K790" s="2209"/>
      <c r="L790" s="2209"/>
      <c r="M790" s="2209"/>
      <c r="N790" s="2209"/>
      <c r="O790" s="2209"/>
    </row>
    <row r="791" spans="1:15" ht="15.75" customHeight="1">
      <c r="A791" s="2209"/>
      <c r="B791" s="2209"/>
      <c r="C791" s="2209"/>
      <c r="D791" s="2209"/>
      <c r="E791" s="2209"/>
      <c r="F791" s="2209"/>
      <c r="G791" s="2209"/>
      <c r="H791" s="2209"/>
      <c r="I791" s="2209"/>
      <c r="J791" s="2209"/>
      <c r="K791" s="2209"/>
      <c r="L791" s="2209"/>
      <c r="M791" s="2209"/>
      <c r="N791" s="2209"/>
      <c r="O791" s="2209"/>
    </row>
    <row r="792" spans="1:15" ht="15.75" customHeight="1">
      <c r="A792" s="2209"/>
      <c r="B792" s="2209"/>
      <c r="C792" s="2209"/>
      <c r="D792" s="2209"/>
      <c r="E792" s="2209"/>
      <c r="F792" s="2209"/>
      <c r="G792" s="2209"/>
      <c r="H792" s="2209"/>
      <c r="I792" s="2209"/>
      <c r="J792" s="2209"/>
      <c r="K792" s="2209"/>
      <c r="L792" s="2209"/>
      <c r="M792" s="2209"/>
      <c r="N792" s="2209"/>
      <c r="O792" s="2209"/>
    </row>
    <row r="793" spans="1:15" ht="15.75" customHeight="1">
      <c r="A793" s="2209"/>
      <c r="B793" s="2209"/>
      <c r="C793" s="2209"/>
      <c r="D793" s="2209"/>
      <c r="E793" s="2209"/>
      <c r="F793" s="2209"/>
      <c r="G793" s="2209"/>
      <c r="H793" s="2209"/>
      <c r="I793" s="2209"/>
      <c r="J793" s="2209"/>
      <c r="K793" s="2209"/>
      <c r="L793" s="2209"/>
      <c r="M793" s="2209"/>
      <c r="N793" s="2209"/>
      <c r="O793" s="2209"/>
    </row>
    <row r="794" spans="1:15" ht="15.75" customHeight="1">
      <c r="A794" s="2209"/>
      <c r="B794" s="2209"/>
      <c r="C794" s="2209"/>
      <c r="D794" s="2209"/>
      <c r="E794" s="2209"/>
      <c r="F794" s="2209"/>
      <c r="G794" s="2209"/>
      <c r="H794" s="2209"/>
      <c r="I794" s="2209"/>
      <c r="J794" s="2209"/>
      <c r="K794" s="2209"/>
      <c r="L794" s="2209"/>
      <c r="M794" s="2209"/>
      <c r="N794" s="2209"/>
      <c r="O794" s="2209"/>
    </row>
    <row r="795" spans="1:15" ht="15.75" customHeight="1">
      <c r="A795" s="2209"/>
      <c r="B795" s="2209"/>
      <c r="C795" s="2209"/>
      <c r="D795" s="2209"/>
      <c r="E795" s="2209"/>
      <c r="F795" s="2209"/>
      <c r="G795" s="2209"/>
      <c r="H795" s="2209"/>
      <c r="I795" s="2209"/>
      <c r="J795" s="2209"/>
      <c r="K795" s="2209"/>
      <c r="L795" s="2209"/>
      <c r="M795" s="2209"/>
      <c r="N795" s="2209"/>
      <c r="O795" s="2209"/>
    </row>
    <row r="796" spans="1:15" ht="15.75" customHeight="1">
      <c r="A796" s="2209"/>
      <c r="B796" s="2209"/>
      <c r="C796" s="2209"/>
      <c r="D796" s="2209"/>
      <c r="E796" s="2209"/>
      <c r="F796" s="2209"/>
      <c r="G796" s="2209"/>
      <c r="H796" s="2209"/>
      <c r="I796" s="2209"/>
      <c r="J796" s="2209"/>
      <c r="K796" s="2209"/>
      <c r="L796" s="2209"/>
      <c r="M796" s="2209"/>
      <c r="N796" s="2209"/>
      <c r="O796" s="2209"/>
    </row>
    <row r="797" spans="1:15" ht="15.75" customHeight="1">
      <c r="A797" s="2209"/>
      <c r="B797" s="2209"/>
      <c r="C797" s="2209"/>
      <c r="D797" s="2209"/>
      <c r="E797" s="2209"/>
      <c r="F797" s="2209"/>
      <c r="G797" s="2209"/>
      <c r="H797" s="2209"/>
      <c r="I797" s="2209"/>
      <c r="J797" s="2209"/>
      <c r="K797" s="2209"/>
      <c r="L797" s="2209"/>
      <c r="M797" s="2209"/>
      <c r="N797" s="2209"/>
      <c r="O797" s="2209"/>
    </row>
    <row r="798" spans="1:15" ht="15.75" customHeight="1">
      <c r="A798" s="2209"/>
      <c r="B798" s="2209"/>
      <c r="C798" s="2209"/>
      <c r="D798" s="2209"/>
      <c r="E798" s="2209"/>
      <c r="F798" s="2209"/>
      <c r="G798" s="2209"/>
      <c r="H798" s="2209"/>
      <c r="I798" s="2209"/>
      <c r="J798" s="2209"/>
      <c r="K798" s="2209"/>
      <c r="L798" s="2209"/>
      <c r="M798" s="2209"/>
      <c r="N798" s="2209"/>
      <c r="O798" s="2209"/>
    </row>
    <row r="799" spans="1:15" ht="15.75" customHeight="1">
      <c r="A799" s="2209"/>
      <c r="B799" s="2209"/>
      <c r="C799" s="2209"/>
      <c r="D799" s="2209"/>
      <c r="E799" s="2209"/>
      <c r="F799" s="2209"/>
      <c r="G799" s="2209"/>
      <c r="H799" s="2209"/>
      <c r="I799" s="2209"/>
      <c r="J799" s="2209"/>
      <c r="K799" s="2209"/>
      <c r="L799" s="2209"/>
      <c r="M799" s="2209"/>
      <c r="N799" s="2209"/>
      <c r="O799" s="2209"/>
    </row>
    <row r="800" spans="1:15" ht="15.75" customHeight="1">
      <c r="A800" s="2209"/>
      <c r="B800" s="2209"/>
      <c r="C800" s="2209"/>
      <c r="D800" s="2209"/>
      <c r="E800" s="2209"/>
      <c r="F800" s="2209"/>
      <c r="G800" s="2209"/>
      <c r="H800" s="2209"/>
      <c r="I800" s="2209"/>
      <c r="J800" s="2209"/>
      <c r="K800" s="2209"/>
      <c r="L800" s="2209"/>
      <c r="M800" s="2209"/>
      <c r="N800" s="2209"/>
      <c r="O800" s="2209"/>
    </row>
    <row r="801" spans="1:15" ht="15.75" customHeight="1">
      <c r="A801" s="2209"/>
      <c r="B801" s="2209"/>
      <c r="C801" s="2209"/>
      <c r="D801" s="2209"/>
      <c r="E801" s="2209"/>
      <c r="F801" s="2209"/>
      <c r="G801" s="2209"/>
      <c r="H801" s="2209"/>
      <c r="I801" s="2209"/>
      <c r="J801" s="2209"/>
      <c r="K801" s="2209"/>
      <c r="L801" s="2209"/>
      <c r="M801" s="2209"/>
      <c r="N801" s="2209"/>
      <c r="O801" s="2209"/>
    </row>
    <row r="802" spans="1:15" ht="15.75" customHeight="1">
      <c r="A802" s="2209"/>
      <c r="B802" s="2209"/>
      <c r="C802" s="2209"/>
      <c r="D802" s="2209"/>
      <c r="E802" s="2209"/>
      <c r="F802" s="2209"/>
      <c r="G802" s="2209"/>
      <c r="H802" s="2209"/>
      <c r="I802" s="2209"/>
      <c r="J802" s="2209"/>
      <c r="K802" s="2209"/>
      <c r="L802" s="2209"/>
      <c r="M802" s="2209"/>
      <c r="N802" s="2209"/>
      <c r="O802" s="2209"/>
    </row>
    <row r="803" spans="1:15" ht="15.75" customHeight="1">
      <c r="A803" s="2209"/>
      <c r="B803" s="2209"/>
      <c r="C803" s="2209"/>
      <c r="D803" s="2209"/>
      <c r="E803" s="2209"/>
      <c r="F803" s="2209"/>
      <c r="G803" s="2209"/>
      <c r="H803" s="2209"/>
      <c r="I803" s="2209"/>
      <c r="J803" s="2209"/>
      <c r="K803" s="2209"/>
      <c r="L803" s="2209"/>
      <c r="M803" s="2209"/>
      <c r="N803" s="2209"/>
      <c r="O803" s="2209"/>
    </row>
    <row r="804" spans="1:15" ht="15.75" customHeight="1">
      <c r="A804" s="2209"/>
      <c r="B804" s="2209"/>
      <c r="C804" s="2209"/>
      <c r="D804" s="2209"/>
      <c r="E804" s="2209"/>
      <c r="F804" s="2209"/>
      <c r="G804" s="2209"/>
      <c r="H804" s="2209"/>
      <c r="I804" s="2209"/>
      <c r="J804" s="2209"/>
      <c r="K804" s="2209"/>
      <c r="L804" s="2209"/>
      <c r="M804" s="2209"/>
      <c r="N804" s="2209"/>
      <c r="O804" s="2209"/>
    </row>
    <row r="805" spans="1:15" ht="15.75" customHeight="1">
      <c r="A805" s="2209"/>
      <c r="B805" s="2209"/>
      <c r="C805" s="2209"/>
      <c r="D805" s="2209"/>
      <c r="E805" s="2209"/>
      <c r="F805" s="2209"/>
      <c r="G805" s="2209"/>
      <c r="H805" s="2209"/>
      <c r="I805" s="2209"/>
      <c r="J805" s="2209"/>
      <c r="K805" s="2209"/>
      <c r="L805" s="2209"/>
      <c r="M805" s="2209"/>
      <c r="N805" s="2209"/>
      <c r="O805" s="2209"/>
    </row>
    <row r="806" spans="1:15" ht="15.75" customHeight="1">
      <c r="A806" s="2209"/>
      <c r="B806" s="2209"/>
      <c r="C806" s="2209"/>
      <c r="D806" s="2209"/>
      <c r="E806" s="2209"/>
      <c r="F806" s="2209"/>
      <c r="G806" s="2209"/>
      <c r="H806" s="2209"/>
      <c r="I806" s="2209"/>
      <c r="J806" s="2209"/>
      <c r="K806" s="2209"/>
      <c r="L806" s="2209"/>
      <c r="M806" s="2209"/>
      <c r="N806" s="2209"/>
      <c r="O806" s="2209"/>
    </row>
    <row r="807" spans="1:15" ht="15.75" customHeight="1">
      <c r="A807" s="2209"/>
      <c r="B807" s="2209"/>
      <c r="C807" s="2209"/>
      <c r="D807" s="2209"/>
      <c r="E807" s="2209"/>
      <c r="F807" s="2209"/>
      <c r="G807" s="2209"/>
      <c r="H807" s="2209"/>
      <c r="I807" s="2209"/>
      <c r="J807" s="2209"/>
      <c r="K807" s="2209"/>
      <c r="L807" s="2209"/>
      <c r="M807" s="2209"/>
      <c r="N807" s="2209"/>
      <c r="O807" s="2209"/>
    </row>
    <row r="808" spans="1:15" ht="15.75" customHeight="1">
      <c r="A808" s="2209"/>
      <c r="B808" s="2209"/>
      <c r="C808" s="2209"/>
      <c r="D808" s="2209"/>
      <c r="E808" s="2209"/>
      <c r="F808" s="2209"/>
      <c r="G808" s="2209"/>
      <c r="H808" s="2209"/>
      <c r="I808" s="2209"/>
      <c r="J808" s="2209"/>
      <c r="K808" s="2209"/>
      <c r="L808" s="2209"/>
      <c r="M808" s="2209"/>
      <c r="N808" s="2209"/>
      <c r="O808" s="2209"/>
    </row>
    <row r="809" spans="1:15" ht="15.75" customHeight="1">
      <c r="A809" s="2209"/>
      <c r="B809" s="2209"/>
      <c r="C809" s="2209"/>
      <c r="D809" s="2209"/>
      <c r="E809" s="2209"/>
      <c r="F809" s="2209"/>
      <c r="G809" s="2209"/>
      <c r="H809" s="2209"/>
      <c r="I809" s="2209"/>
      <c r="J809" s="2209"/>
      <c r="K809" s="2209"/>
      <c r="L809" s="2209"/>
      <c r="M809" s="2209"/>
      <c r="N809" s="2209"/>
      <c r="O809" s="2209"/>
    </row>
    <row r="810" spans="1:15" ht="15.75" customHeight="1">
      <c r="A810" s="2209"/>
      <c r="B810" s="2209"/>
      <c r="C810" s="2209"/>
      <c r="D810" s="2209"/>
      <c r="E810" s="2209"/>
      <c r="F810" s="2209"/>
      <c r="G810" s="2209"/>
      <c r="H810" s="2209"/>
      <c r="I810" s="2209"/>
      <c r="J810" s="2209"/>
      <c r="K810" s="2209"/>
      <c r="L810" s="2209"/>
      <c r="M810" s="2209"/>
      <c r="N810" s="2209"/>
      <c r="O810" s="2209"/>
    </row>
    <row r="811" spans="1:15" ht="15.75" customHeight="1">
      <c r="A811" s="2209"/>
      <c r="B811" s="2209"/>
      <c r="C811" s="2209"/>
      <c r="D811" s="2209"/>
      <c r="E811" s="2209"/>
      <c r="F811" s="2209"/>
      <c r="G811" s="2209"/>
      <c r="H811" s="2209"/>
      <c r="I811" s="2209"/>
      <c r="J811" s="2209"/>
      <c r="K811" s="2209"/>
      <c r="L811" s="2209"/>
      <c r="M811" s="2209"/>
      <c r="N811" s="2209"/>
      <c r="O811" s="2209"/>
    </row>
    <row r="812" spans="1:15" ht="15.75" customHeight="1">
      <c r="A812" s="2209"/>
      <c r="B812" s="2209"/>
      <c r="C812" s="2209"/>
      <c r="D812" s="2209"/>
      <c r="E812" s="2209"/>
      <c r="F812" s="2209"/>
      <c r="G812" s="2209"/>
      <c r="H812" s="2209"/>
      <c r="I812" s="2209"/>
      <c r="J812" s="2209"/>
      <c r="K812" s="2209"/>
      <c r="L812" s="2209"/>
      <c r="M812" s="2209"/>
      <c r="N812" s="2209"/>
      <c r="O812" s="2209"/>
    </row>
    <row r="813" spans="1:15" ht="15.75" customHeight="1">
      <c r="A813" s="2209"/>
      <c r="B813" s="2209"/>
      <c r="C813" s="2209"/>
      <c r="D813" s="2209"/>
      <c r="E813" s="2209"/>
      <c r="F813" s="2209"/>
      <c r="G813" s="2209"/>
      <c r="H813" s="2209"/>
      <c r="I813" s="2209"/>
      <c r="J813" s="2209"/>
      <c r="K813" s="2209"/>
      <c r="L813" s="2209"/>
      <c r="M813" s="2209"/>
      <c r="N813" s="2209"/>
      <c r="O813" s="2209"/>
    </row>
    <row r="814" spans="1:15" ht="15.75" customHeight="1">
      <c r="A814" s="2209"/>
      <c r="B814" s="2209"/>
      <c r="C814" s="2209"/>
      <c r="D814" s="2209"/>
      <c r="E814" s="2209"/>
      <c r="F814" s="2209"/>
      <c r="G814" s="2209"/>
      <c r="H814" s="2209"/>
      <c r="I814" s="2209"/>
      <c r="J814" s="2209"/>
      <c r="K814" s="2209"/>
      <c r="L814" s="2209"/>
      <c r="M814" s="2209"/>
      <c r="N814" s="2209"/>
      <c r="O814" s="2209"/>
    </row>
    <row r="815" spans="1:15" ht="15.75" customHeight="1">
      <c r="A815" s="2209"/>
      <c r="B815" s="2209"/>
      <c r="C815" s="2209"/>
      <c r="D815" s="2209"/>
      <c r="E815" s="2209"/>
      <c r="F815" s="2209"/>
      <c r="G815" s="2209"/>
      <c r="H815" s="2209"/>
      <c r="I815" s="2209"/>
      <c r="J815" s="2209"/>
      <c r="K815" s="2209"/>
      <c r="L815" s="2209"/>
      <c r="M815" s="2209"/>
      <c r="N815" s="2209"/>
      <c r="O815" s="2209"/>
    </row>
    <row r="816" spans="1:15" ht="15.75" customHeight="1">
      <c r="A816" s="2209"/>
      <c r="B816" s="2209"/>
      <c r="C816" s="2209"/>
      <c r="D816" s="2209"/>
      <c r="E816" s="2209"/>
      <c r="F816" s="2209"/>
      <c r="G816" s="2209"/>
      <c r="H816" s="2209"/>
      <c r="I816" s="2209"/>
      <c r="J816" s="2209"/>
      <c r="K816" s="2209"/>
      <c r="L816" s="2209"/>
      <c r="M816" s="2209"/>
      <c r="N816" s="2209"/>
      <c r="O816" s="2209"/>
    </row>
    <row r="817" spans="1:15" ht="15.75" customHeight="1">
      <c r="A817" s="2209"/>
      <c r="B817" s="2209"/>
      <c r="C817" s="2209"/>
      <c r="D817" s="2209"/>
      <c r="E817" s="2209"/>
      <c r="F817" s="2209"/>
      <c r="G817" s="2209"/>
      <c r="H817" s="2209"/>
      <c r="I817" s="2209"/>
      <c r="J817" s="2209"/>
      <c r="K817" s="2209"/>
      <c r="L817" s="2209"/>
      <c r="M817" s="2209"/>
      <c r="N817" s="2209"/>
      <c r="O817" s="2209"/>
    </row>
    <row r="818" spans="1:15" ht="15.75" customHeight="1">
      <c r="A818" s="2209"/>
      <c r="B818" s="2209"/>
      <c r="C818" s="2209"/>
      <c r="D818" s="2209"/>
      <c r="E818" s="2209"/>
      <c r="F818" s="2209"/>
      <c r="G818" s="2209"/>
      <c r="H818" s="2209"/>
      <c r="I818" s="2209"/>
      <c r="J818" s="2209"/>
      <c r="K818" s="2209"/>
      <c r="L818" s="2209"/>
      <c r="M818" s="2209"/>
      <c r="N818" s="2209"/>
      <c r="O818" s="2209"/>
    </row>
    <row r="819" spans="1:15" ht="15.75" customHeight="1">
      <c r="A819" s="2209"/>
      <c r="B819" s="2209"/>
      <c r="C819" s="2209"/>
      <c r="D819" s="2209"/>
      <c r="E819" s="2209"/>
      <c r="F819" s="2209"/>
      <c r="G819" s="2209"/>
      <c r="H819" s="2209"/>
      <c r="I819" s="2209"/>
      <c r="J819" s="2209"/>
      <c r="K819" s="2209"/>
      <c r="L819" s="2209"/>
      <c r="M819" s="2209"/>
      <c r="N819" s="2209"/>
      <c r="O819" s="2209"/>
    </row>
    <row r="820" spans="1:15" ht="15.75" customHeight="1">
      <c r="A820" s="2209"/>
      <c r="B820" s="2209"/>
      <c r="C820" s="2209"/>
      <c r="D820" s="2209"/>
      <c r="E820" s="2209"/>
      <c r="F820" s="2209"/>
      <c r="G820" s="2209"/>
      <c r="H820" s="2209"/>
      <c r="I820" s="2209"/>
      <c r="J820" s="2209"/>
      <c r="K820" s="2209"/>
      <c r="L820" s="2209"/>
      <c r="M820" s="2209"/>
      <c r="N820" s="2209"/>
      <c r="O820" s="2209"/>
    </row>
    <row r="821" spans="1:15" ht="15.75" customHeight="1">
      <c r="A821" s="2209"/>
      <c r="B821" s="2209"/>
      <c r="C821" s="2209"/>
      <c r="D821" s="2209"/>
      <c r="E821" s="2209"/>
      <c r="F821" s="2209"/>
      <c r="G821" s="2209"/>
      <c r="H821" s="2209"/>
      <c r="I821" s="2209"/>
      <c r="J821" s="2209"/>
      <c r="K821" s="2209"/>
      <c r="L821" s="2209"/>
      <c r="M821" s="2209"/>
      <c r="N821" s="2209"/>
      <c r="O821" s="2209"/>
    </row>
    <row r="822" spans="1:15" ht="15.75" customHeight="1">
      <c r="A822" s="2209"/>
      <c r="B822" s="2209"/>
      <c r="C822" s="2209"/>
      <c r="D822" s="2209"/>
      <c r="E822" s="2209"/>
      <c r="F822" s="2209"/>
      <c r="G822" s="2209"/>
      <c r="H822" s="2209"/>
      <c r="I822" s="2209"/>
      <c r="J822" s="2209"/>
      <c r="K822" s="2209"/>
      <c r="L822" s="2209"/>
      <c r="M822" s="2209"/>
      <c r="N822" s="2209"/>
      <c r="O822" s="2209"/>
    </row>
    <row r="823" spans="1:15" ht="15.75" customHeight="1">
      <c r="A823" s="2209"/>
      <c r="B823" s="2209"/>
      <c r="C823" s="2209"/>
      <c r="D823" s="2209"/>
      <c r="E823" s="2209"/>
      <c r="F823" s="2209"/>
      <c r="G823" s="2209"/>
      <c r="H823" s="2209"/>
      <c r="I823" s="2209"/>
      <c r="J823" s="2209"/>
      <c r="K823" s="2209"/>
      <c r="L823" s="2209"/>
      <c r="M823" s="2209"/>
      <c r="N823" s="2209"/>
      <c r="O823" s="2209"/>
    </row>
    <row r="824" spans="1:15" ht="15.75" customHeight="1">
      <c r="A824" s="2209"/>
      <c r="B824" s="2209"/>
      <c r="C824" s="2209"/>
      <c r="D824" s="2209"/>
      <c r="E824" s="2209"/>
      <c r="F824" s="2209"/>
      <c r="G824" s="2209"/>
      <c r="H824" s="2209"/>
      <c r="I824" s="2209"/>
      <c r="J824" s="2209"/>
      <c r="K824" s="2209"/>
      <c r="L824" s="2209"/>
      <c r="M824" s="2209"/>
      <c r="N824" s="2209"/>
      <c r="O824" s="2209"/>
    </row>
    <row r="825" spans="1:15" ht="15.75" customHeight="1">
      <c r="A825" s="2209"/>
      <c r="B825" s="2209"/>
      <c r="C825" s="2209"/>
      <c r="D825" s="2209"/>
      <c r="E825" s="2209"/>
      <c r="F825" s="2209"/>
      <c r="G825" s="2209"/>
      <c r="H825" s="2209"/>
      <c r="I825" s="2209"/>
      <c r="J825" s="2209"/>
      <c r="K825" s="2209"/>
      <c r="L825" s="2209"/>
      <c r="M825" s="2209"/>
      <c r="N825" s="2209"/>
      <c r="O825" s="2209"/>
    </row>
    <row r="826" spans="1:15" ht="15.75" customHeight="1">
      <c r="A826" s="2209"/>
      <c r="B826" s="2209"/>
      <c r="C826" s="2209"/>
      <c r="D826" s="2209"/>
      <c r="E826" s="2209"/>
      <c r="F826" s="2209"/>
      <c r="G826" s="2209"/>
      <c r="H826" s="2209"/>
      <c r="I826" s="2209"/>
      <c r="J826" s="2209"/>
      <c r="K826" s="2209"/>
      <c r="L826" s="2209"/>
      <c r="M826" s="2209"/>
      <c r="N826" s="2209"/>
      <c r="O826" s="2209"/>
    </row>
    <row r="827" spans="1:15" ht="15.75" customHeight="1">
      <c r="A827" s="2209"/>
      <c r="B827" s="2209"/>
      <c r="C827" s="2209"/>
      <c r="D827" s="2209"/>
      <c r="E827" s="2209"/>
      <c r="F827" s="2209"/>
      <c r="G827" s="2209"/>
      <c r="H827" s="2209"/>
      <c r="I827" s="2209"/>
      <c r="J827" s="2209"/>
      <c r="K827" s="2209"/>
      <c r="L827" s="2209"/>
      <c r="M827" s="2209"/>
      <c r="N827" s="2209"/>
      <c r="O827" s="2209"/>
    </row>
    <row r="828" spans="1:15" ht="15.75" customHeight="1">
      <c r="A828" s="2209"/>
      <c r="B828" s="2209"/>
      <c r="C828" s="2209"/>
      <c r="D828" s="2209"/>
      <c r="E828" s="2209"/>
      <c r="F828" s="2209"/>
      <c r="G828" s="2209"/>
      <c r="H828" s="2209"/>
      <c r="I828" s="2209"/>
      <c r="J828" s="2209"/>
      <c r="K828" s="2209"/>
      <c r="L828" s="2209"/>
      <c r="M828" s="2209"/>
      <c r="N828" s="2209"/>
      <c r="O828" s="2209"/>
    </row>
    <row r="829" spans="1:15" ht="15.75" customHeight="1">
      <c r="A829" s="2209"/>
      <c r="B829" s="2209"/>
      <c r="C829" s="2209"/>
      <c r="D829" s="2209"/>
      <c r="E829" s="2209"/>
      <c r="F829" s="2209"/>
      <c r="G829" s="2209"/>
      <c r="H829" s="2209"/>
      <c r="I829" s="2209"/>
      <c r="J829" s="2209"/>
      <c r="K829" s="2209"/>
      <c r="L829" s="2209"/>
      <c r="M829" s="2209"/>
      <c r="N829" s="2209"/>
      <c r="O829" s="2209"/>
    </row>
    <row r="830" spans="1:15" ht="15.75" customHeight="1">
      <c r="A830" s="2209"/>
      <c r="B830" s="2209"/>
      <c r="C830" s="2209"/>
      <c r="D830" s="2209"/>
      <c r="E830" s="2209"/>
      <c r="F830" s="2209"/>
      <c r="G830" s="2209"/>
      <c r="H830" s="2209"/>
      <c r="I830" s="2209"/>
      <c r="J830" s="2209"/>
      <c r="K830" s="2209"/>
      <c r="L830" s="2209"/>
      <c r="M830" s="2209"/>
      <c r="N830" s="2209"/>
      <c r="O830" s="2209"/>
    </row>
    <row r="831" spans="1:15" ht="15.75" customHeight="1">
      <c r="A831" s="2209"/>
      <c r="B831" s="2209"/>
      <c r="C831" s="2209"/>
      <c r="D831" s="2209"/>
      <c r="E831" s="2209"/>
      <c r="F831" s="2209"/>
      <c r="G831" s="2209"/>
      <c r="H831" s="2209"/>
      <c r="I831" s="2209"/>
      <c r="J831" s="2209"/>
      <c r="K831" s="2209"/>
      <c r="L831" s="2209"/>
      <c r="M831" s="2209"/>
      <c r="N831" s="2209"/>
      <c r="O831" s="2209"/>
    </row>
    <row r="832" spans="1:15" ht="15.75" customHeight="1">
      <c r="A832" s="2209"/>
      <c r="B832" s="2209"/>
      <c r="C832" s="2209"/>
      <c r="D832" s="2209"/>
      <c r="E832" s="2209"/>
      <c r="F832" s="2209"/>
      <c r="G832" s="2209"/>
      <c r="H832" s="2209"/>
      <c r="I832" s="2209"/>
      <c r="J832" s="2209"/>
      <c r="K832" s="2209"/>
      <c r="L832" s="2209"/>
      <c r="M832" s="2209"/>
      <c r="N832" s="2209"/>
      <c r="O832" s="2209"/>
    </row>
    <row r="833" spans="1:15" ht="15.75" customHeight="1">
      <c r="A833" s="2209"/>
      <c r="B833" s="2209"/>
      <c r="C833" s="2209"/>
      <c r="D833" s="2209"/>
      <c r="E833" s="2209"/>
      <c r="F833" s="2209"/>
      <c r="G833" s="2209"/>
      <c r="H833" s="2209"/>
      <c r="I833" s="2209"/>
      <c r="J833" s="2209"/>
      <c r="K833" s="2209"/>
      <c r="L833" s="2209"/>
      <c r="M833" s="2209"/>
      <c r="N833" s="2209"/>
      <c r="O833" s="2209"/>
    </row>
    <row r="834" spans="1:15" ht="15.75" customHeight="1">
      <c r="A834" s="2209"/>
      <c r="B834" s="2209"/>
      <c r="C834" s="2209"/>
      <c r="D834" s="2209"/>
      <c r="E834" s="2209"/>
      <c r="F834" s="2209"/>
      <c r="G834" s="2209"/>
      <c r="H834" s="2209"/>
      <c r="I834" s="2209"/>
      <c r="J834" s="2209"/>
      <c r="K834" s="2209"/>
      <c r="L834" s="2209"/>
      <c r="M834" s="2209"/>
      <c r="N834" s="2209"/>
      <c r="O834" s="2209"/>
    </row>
    <row r="835" spans="1:15" ht="15.75" customHeight="1">
      <c r="A835" s="2209"/>
      <c r="B835" s="2209"/>
      <c r="C835" s="2209"/>
      <c r="D835" s="2209"/>
      <c r="E835" s="2209"/>
      <c r="F835" s="2209"/>
      <c r="G835" s="2209"/>
      <c r="H835" s="2209"/>
      <c r="I835" s="2209"/>
      <c r="J835" s="2209"/>
      <c r="K835" s="2209"/>
      <c r="L835" s="2209"/>
      <c r="M835" s="2209"/>
      <c r="N835" s="2209"/>
      <c r="O835" s="2209"/>
    </row>
    <row r="836" spans="1:15" ht="15.75" customHeight="1">
      <c r="A836" s="2209"/>
      <c r="B836" s="2209"/>
      <c r="C836" s="2209"/>
      <c r="D836" s="2209"/>
      <c r="E836" s="2209"/>
      <c r="F836" s="2209"/>
      <c r="G836" s="2209"/>
      <c r="H836" s="2209"/>
      <c r="I836" s="2209"/>
      <c r="J836" s="2209"/>
      <c r="K836" s="2209"/>
      <c r="L836" s="2209"/>
      <c r="M836" s="2209"/>
      <c r="N836" s="2209"/>
      <c r="O836" s="2209"/>
    </row>
    <row r="837" spans="1:15" ht="15.75" customHeight="1">
      <c r="A837" s="2209"/>
      <c r="B837" s="2209"/>
      <c r="C837" s="2209"/>
      <c r="D837" s="2209"/>
      <c r="E837" s="2209"/>
      <c r="F837" s="2209"/>
      <c r="G837" s="2209"/>
      <c r="H837" s="2209"/>
      <c r="I837" s="2209"/>
      <c r="J837" s="2209"/>
      <c r="K837" s="2209"/>
      <c r="L837" s="2209"/>
      <c r="M837" s="2209"/>
      <c r="N837" s="2209"/>
      <c r="O837" s="2209"/>
    </row>
    <row r="838" spans="1:15" ht="15.75" customHeight="1">
      <c r="A838" s="2209"/>
      <c r="B838" s="2209"/>
      <c r="C838" s="2209"/>
      <c r="D838" s="2209"/>
      <c r="E838" s="2209"/>
      <c r="F838" s="2209"/>
      <c r="G838" s="2209"/>
      <c r="H838" s="2209"/>
      <c r="I838" s="2209"/>
      <c r="J838" s="2209"/>
      <c r="K838" s="2209"/>
      <c r="L838" s="2209"/>
      <c r="M838" s="2209"/>
      <c r="N838" s="2209"/>
      <c r="O838" s="2209"/>
    </row>
    <row r="839" spans="1:15" ht="15.75" customHeight="1">
      <c r="A839" s="2209"/>
      <c r="B839" s="2209"/>
      <c r="C839" s="2209"/>
      <c r="D839" s="2209"/>
      <c r="E839" s="2209"/>
      <c r="F839" s="2209"/>
      <c r="G839" s="2209"/>
      <c r="H839" s="2209"/>
      <c r="I839" s="2209"/>
      <c r="J839" s="2209"/>
      <c r="K839" s="2209"/>
      <c r="L839" s="2209"/>
      <c r="M839" s="2209"/>
      <c r="N839" s="2209"/>
      <c r="O839" s="2209"/>
    </row>
    <row r="840" spans="1:15" ht="15.75" customHeight="1">
      <c r="A840" s="2209"/>
      <c r="B840" s="2209"/>
      <c r="C840" s="2209"/>
      <c r="D840" s="2209"/>
      <c r="E840" s="2209"/>
      <c r="F840" s="2209"/>
      <c r="G840" s="2209"/>
      <c r="H840" s="2209"/>
      <c r="I840" s="2209"/>
      <c r="J840" s="2209"/>
      <c r="K840" s="2209"/>
      <c r="L840" s="2209"/>
      <c r="M840" s="2209"/>
      <c r="N840" s="2209"/>
      <c r="O840" s="2209"/>
    </row>
    <row r="841" spans="1:15" ht="15.75" customHeight="1">
      <c r="A841" s="2209"/>
      <c r="B841" s="2209"/>
      <c r="C841" s="2209"/>
      <c r="D841" s="2209"/>
      <c r="E841" s="2209"/>
      <c r="F841" s="2209"/>
      <c r="G841" s="2209"/>
      <c r="H841" s="2209"/>
      <c r="I841" s="2209"/>
      <c r="J841" s="2209"/>
      <c r="K841" s="2209"/>
      <c r="L841" s="2209"/>
      <c r="M841" s="2209"/>
      <c r="N841" s="2209"/>
      <c r="O841" s="2209"/>
    </row>
    <row r="842" spans="1:15" ht="15.75" customHeight="1">
      <c r="A842" s="2209"/>
      <c r="B842" s="2209"/>
      <c r="C842" s="2209"/>
      <c r="D842" s="2209"/>
      <c r="E842" s="2209"/>
      <c r="F842" s="2209"/>
      <c r="G842" s="2209"/>
      <c r="H842" s="2209"/>
      <c r="I842" s="2209"/>
      <c r="J842" s="2209"/>
      <c r="K842" s="2209"/>
      <c r="L842" s="2209"/>
      <c r="M842" s="2209"/>
      <c r="N842" s="2209"/>
      <c r="O842" s="2209"/>
    </row>
    <row r="843" spans="1:15" ht="15.75" customHeight="1">
      <c r="A843" s="2209"/>
      <c r="B843" s="2209"/>
      <c r="C843" s="2209"/>
      <c r="D843" s="2209"/>
      <c r="E843" s="2209"/>
      <c r="F843" s="2209"/>
      <c r="G843" s="2209"/>
      <c r="H843" s="2209"/>
      <c r="I843" s="2209"/>
      <c r="J843" s="2209"/>
      <c r="K843" s="2209"/>
      <c r="L843" s="2209"/>
      <c r="M843" s="2209"/>
      <c r="N843" s="2209"/>
      <c r="O843" s="2209"/>
    </row>
    <row r="844" spans="1:15" ht="15.75" customHeight="1">
      <c r="A844" s="2209"/>
      <c r="B844" s="2209"/>
      <c r="C844" s="2209"/>
      <c r="D844" s="2209"/>
      <c r="E844" s="2209"/>
      <c r="F844" s="2209"/>
      <c r="G844" s="2209"/>
      <c r="H844" s="2209"/>
      <c r="I844" s="2209"/>
      <c r="J844" s="2209"/>
      <c r="K844" s="2209"/>
      <c r="L844" s="2209"/>
      <c r="M844" s="2209"/>
      <c r="N844" s="2209"/>
      <c r="O844" s="2209"/>
    </row>
    <row r="845" spans="1:15" ht="15.75" customHeight="1">
      <c r="A845" s="2209"/>
      <c r="B845" s="2209"/>
      <c r="C845" s="2209"/>
      <c r="D845" s="2209"/>
      <c r="E845" s="2209"/>
      <c r="F845" s="2209"/>
      <c r="G845" s="2209"/>
      <c r="H845" s="2209"/>
      <c r="I845" s="2209"/>
      <c r="J845" s="2209"/>
      <c r="K845" s="2209"/>
      <c r="L845" s="2209"/>
      <c r="M845" s="2209"/>
      <c r="N845" s="2209"/>
      <c r="O845" s="2209"/>
    </row>
    <row r="846" spans="1:15" ht="15.75" customHeight="1">
      <c r="A846" s="2209"/>
      <c r="B846" s="2209"/>
      <c r="C846" s="2209"/>
      <c r="D846" s="2209"/>
      <c r="E846" s="2209"/>
      <c r="F846" s="2209"/>
      <c r="G846" s="2209"/>
      <c r="H846" s="2209"/>
      <c r="I846" s="2209"/>
      <c r="J846" s="2209"/>
      <c r="K846" s="2209"/>
      <c r="L846" s="2209"/>
      <c r="M846" s="2209"/>
      <c r="N846" s="2209"/>
      <c r="O846" s="2209"/>
    </row>
    <row r="847" spans="1:15" ht="15.75" customHeight="1">
      <c r="A847" s="2209"/>
      <c r="B847" s="2209"/>
      <c r="C847" s="2209"/>
      <c r="D847" s="2209"/>
      <c r="E847" s="2209"/>
      <c r="F847" s="2209"/>
      <c r="G847" s="2209"/>
      <c r="H847" s="2209"/>
      <c r="I847" s="2209"/>
      <c r="J847" s="2209"/>
      <c r="K847" s="2209"/>
      <c r="L847" s="2209"/>
      <c r="M847" s="2209"/>
      <c r="N847" s="2209"/>
      <c r="O847" s="2209"/>
    </row>
    <row r="848" spans="1:15" ht="15.75" customHeight="1">
      <c r="A848" s="2209"/>
      <c r="B848" s="2209"/>
      <c r="C848" s="2209"/>
      <c r="D848" s="2209"/>
      <c r="E848" s="2209"/>
      <c r="F848" s="2209"/>
      <c r="G848" s="2209"/>
      <c r="H848" s="2209"/>
      <c r="I848" s="2209"/>
      <c r="J848" s="2209"/>
      <c r="K848" s="2209"/>
      <c r="L848" s="2209"/>
      <c r="M848" s="2209"/>
      <c r="N848" s="2209"/>
      <c r="O848" s="2209"/>
    </row>
    <row r="849" spans="1:15" ht="15.75" customHeight="1">
      <c r="A849" s="2209"/>
      <c r="B849" s="2209"/>
      <c r="C849" s="2209"/>
      <c r="D849" s="2209"/>
      <c r="E849" s="2209"/>
      <c r="F849" s="2209"/>
      <c r="G849" s="2209"/>
      <c r="H849" s="2209"/>
      <c r="I849" s="2209"/>
      <c r="J849" s="2209"/>
      <c r="K849" s="2209"/>
      <c r="L849" s="2209"/>
      <c r="M849" s="2209"/>
      <c r="N849" s="2209"/>
      <c r="O849" s="2209"/>
    </row>
    <row r="850" spans="1:15" ht="15.75" customHeight="1">
      <c r="A850" s="2209"/>
      <c r="B850" s="2209"/>
      <c r="C850" s="2209"/>
      <c r="D850" s="2209"/>
      <c r="E850" s="2209"/>
      <c r="F850" s="2209"/>
      <c r="G850" s="2209"/>
      <c r="H850" s="2209"/>
      <c r="I850" s="2209"/>
      <c r="J850" s="2209"/>
      <c r="K850" s="2209"/>
      <c r="L850" s="2209"/>
      <c r="M850" s="2209"/>
      <c r="N850" s="2209"/>
      <c r="O850" s="2209"/>
    </row>
    <row r="851" spans="1:15" ht="15.75" customHeight="1">
      <c r="A851" s="2209"/>
      <c r="B851" s="2209"/>
      <c r="C851" s="2209"/>
      <c r="D851" s="2209"/>
      <c r="E851" s="2209"/>
      <c r="F851" s="2209"/>
      <c r="G851" s="2209"/>
      <c r="H851" s="2209"/>
      <c r="I851" s="2209"/>
      <c r="J851" s="2209"/>
      <c r="K851" s="2209"/>
      <c r="L851" s="2209"/>
      <c r="M851" s="2209"/>
      <c r="N851" s="2209"/>
      <c r="O851" s="2209"/>
    </row>
    <row r="852" spans="1:15" ht="15.75" customHeight="1">
      <c r="A852" s="2209"/>
      <c r="B852" s="2209"/>
      <c r="C852" s="2209"/>
      <c r="D852" s="2209"/>
      <c r="E852" s="2209"/>
      <c r="F852" s="2209"/>
      <c r="G852" s="2209"/>
      <c r="H852" s="2209"/>
      <c r="I852" s="2209"/>
      <c r="J852" s="2209"/>
      <c r="K852" s="2209"/>
      <c r="L852" s="2209"/>
      <c r="M852" s="2209"/>
      <c r="N852" s="2209"/>
      <c r="O852" s="2209"/>
    </row>
    <row r="853" spans="1:15" ht="15.75" customHeight="1">
      <c r="A853" s="2209"/>
      <c r="B853" s="2209"/>
      <c r="C853" s="2209"/>
      <c r="D853" s="2209"/>
      <c r="E853" s="2209"/>
      <c r="F853" s="2209"/>
      <c r="G853" s="2209"/>
      <c r="H853" s="2209"/>
      <c r="I853" s="2209"/>
      <c r="J853" s="2209"/>
      <c r="K853" s="2209"/>
      <c r="L853" s="2209"/>
      <c r="M853" s="2209"/>
      <c r="N853" s="2209"/>
      <c r="O853" s="2209"/>
    </row>
    <row r="854" spans="1:15" ht="15.75" customHeight="1">
      <c r="A854" s="2209"/>
      <c r="B854" s="2209"/>
      <c r="C854" s="2209"/>
      <c r="D854" s="2209"/>
      <c r="E854" s="2209"/>
      <c r="F854" s="2209"/>
      <c r="G854" s="2209"/>
      <c r="H854" s="2209"/>
      <c r="I854" s="2209"/>
      <c r="J854" s="2209"/>
      <c r="K854" s="2209"/>
      <c r="L854" s="2209"/>
      <c r="M854" s="2209"/>
      <c r="N854" s="2209"/>
      <c r="O854" s="2209"/>
    </row>
    <row r="855" spans="1:15" ht="15.75" customHeight="1">
      <c r="A855" s="2209"/>
      <c r="B855" s="2209"/>
      <c r="C855" s="2209"/>
      <c r="D855" s="2209"/>
      <c r="E855" s="2209"/>
      <c r="F855" s="2209"/>
      <c r="G855" s="2209"/>
      <c r="H855" s="2209"/>
      <c r="I855" s="2209"/>
      <c r="J855" s="2209"/>
      <c r="K855" s="2209"/>
      <c r="L855" s="2209"/>
      <c r="M855" s="2209"/>
      <c r="N855" s="2209"/>
      <c r="O855" s="2209"/>
    </row>
    <row r="856" spans="1:15" ht="15.75" customHeight="1">
      <c r="A856" s="2209"/>
      <c r="B856" s="2209"/>
      <c r="C856" s="2209"/>
      <c r="D856" s="2209"/>
      <c r="E856" s="2209"/>
      <c r="F856" s="2209"/>
      <c r="G856" s="2209"/>
      <c r="H856" s="2209"/>
      <c r="I856" s="2209"/>
      <c r="J856" s="2209"/>
      <c r="K856" s="2209"/>
      <c r="L856" s="2209"/>
      <c r="M856" s="2209"/>
      <c r="N856" s="2209"/>
      <c r="O856" s="2209"/>
    </row>
    <row r="857" spans="1:15" ht="15.75" customHeight="1">
      <c r="A857" s="2209"/>
      <c r="B857" s="2209"/>
      <c r="C857" s="2209"/>
      <c r="D857" s="2209"/>
      <c r="E857" s="2209"/>
      <c r="F857" s="2209"/>
      <c r="G857" s="2209"/>
      <c r="H857" s="2209"/>
      <c r="I857" s="2209"/>
      <c r="J857" s="2209"/>
      <c r="K857" s="2209"/>
      <c r="L857" s="2209"/>
      <c r="M857" s="2209"/>
      <c r="N857" s="2209"/>
      <c r="O857" s="2209"/>
    </row>
    <row r="858" spans="1:15" ht="15.75" customHeight="1">
      <c r="A858" s="2209"/>
      <c r="B858" s="2209"/>
      <c r="C858" s="2209"/>
      <c r="D858" s="2209"/>
      <c r="E858" s="2209"/>
      <c r="F858" s="2209"/>
      <c r="G858" s="2209"/>
      <c r="H858" s="2209"/>
      <c r="I858" s="2209"/>
      <c r="J858" s="2209"/>
      <c r="K858" s="2209"/>
      <c r="L858" s="2209"/>
      <c r="M858" s="2209"/>
      <c r="N858" s="2209"/>
      <c r="O858" s="2209"/>
    </row>
    <row r="859" spans="1:15" ht="15.75" customHeight="1">
      <c r="A859" s="2209"/>
      <c r="B859" s="2209"/>
      <c r="C859" s="2209"/>
      <c r="D859" s="2209"/>
      <c r="E859" s="2209"/>
      <c r="F859" s="2209"/>
      <c r="G859" s="2209"/>
      <c r="H859" s="2209"/>
      <c r="I859" s="2209"/>
      <c r="J859" s="2209"/>
      <c r="K859" s="2209"/>
      <c r="L859" s="2209"/>
      <c r="M859" s="2209"/>
      <c r="N859" s="2209"/>
      <c r="O859" s="2209"/>
    </row>
    <row r="860" spans="1:15" ht="15.75" customHeight="1">
      <c r="A860" s="2209"/>
      <c r="B860" s="2209"/>
      <c r="C860" s="2209"/>
      <c r="D860" s="2209"/>
      <c r="E860" s="2209"/>
      <c r="F860" s="2209"/>
      <c r="G860" s="2209"/>
      <c r="H860" s="2209"/>
      <c r="I860" s="2209"/>
      <c r="J860" s="2209"/>
      <c r="K860" s="2209"/>
      <c r="L860" s="2209"/>
      <c r="M860" s="2209"/>
      <c r="N860" s="2209"/>
      <c r="O860" s="2209"/>
    </row>
    <row r="861" spans="1:15" ht="15.75" customHeight="1">
      <c r="A861" s="2209"/>
      <c r="B861" s="2209"/>
      <c r="C861" s="2209"/>
      <c r="D861" s="2209"/>
      <c r="E861" s="2209"/>
      <c r="F861" s="2209"/>
      <c r="G861" s="2209"/>
      <c r="H861" s="2209"/>
      <c r="I861" s="2209"/>
      <c r="J861" s="2209"/>
      <c r="K861" s="2209"/>
      <c r="L861" s="2209"/>
      <c r="M861" s="2209"/>
      <c r="N861" s="2209"/>
      <c r="O861" s="2209"/>
    </row>
    <row r="862" spans="1:15" ht="15.75" customHeight="1">
      <c r="A862" s="2209"/>
      <c r="B862" s="2209"/>
      <c r="C862" s="2209"/>
      <c r="D862" s="2209"/>
      <c r="E862" s="2209"/>
      <c r="F862" s="2209"/>
      <c r="G862" s="2209"/>
      <c r="H862" s="2209"/>
      <c r="I862" s="2209"/>
      <c r="J862" s="2209"/>
      <c r="K862" s="2209"/>
      <c r="L862" s="2209"/>
      <c r="M862" s="2209"/>
      <c r="N862" s="2209"/>
      <c r="O862" s="2209"/>
    </row>
    <row r="863" spans="1:15" ht="15.75" customHeight="1">
      <c r="A863" s="2209"/>
      <c r="B863" s="2209"/>
      <c r="C863" s="2209"/>
      <c r="D863" s="2209"/>
      <c r="E863" s="2209"/>
      <c r="F863" s="2209"/>
      <c r="G863" s="2209"/>
      <c r="H863" s="2209"/>
      <c r="I863" s="2209"/>
      <c r="J863" s="2209"/>
      <c r="K863" s="2209"/>
      <c r="L863" s="2209"/>
      <c r="M863" s="2209"/>
      <c r="N863" s="2209"/>
      <c r="O863" s="2209"/>
    </row>
    <row r="864" spans="1:15" ht="15.75" customHeight="1">
      <c r="A864" s="2209"/>
      <c r="B864" s="2209"/>
      <c r="C864" s="2209"/>
      <c r="D864" s="2209"/>
      <c r="E864" s="2209"/>
      <c r="F864" s="2209"/>
      <c r="G864" s="2209"/>
      <c r="H864" s="2209"/>
      <c r="I864" s="2209"/>
      <c r="J864" s="2209"/>
      <c r="K864" s="2209"/>
      <c r="L864" s="2209"/>
      <c r="M864" s="2209"/>
      <c r="N864" s="2209"/>
      <c r="O864" s="2209"/>
    </row>
    <row r="865" spans="1:15" ht="15.75" customHeight="1">
      <c r="A865" s="2209"/>
      <c r="B865" s="2209"/>
      <c r="C865" s="2209"/>
      <c r="D865" s="2209"/>
      <c r="E865" s="2209"/>
      <c r="F865" s="2209"/>
      <c r="G865" s="2209"/>
      <c r="H865" s="2209"/>
      <c r="I865" s="2209"/>
      <c r="J865" s="2209"/>
      <c r="K865" s="2209"/>
      <c r="L865" s="2209"/>
      <c r="M865" s="2209"/>
      <c r="N865" s="2209"/>
      <c r="O865" s="2209"/>
    </row>
    <row r="866" spans="1:15" ht="15.75" customHeight="1">
      <c r="A866" s="2209"/>
      <c r="B866" s="2209"/>
      <c r="C866" s="2209"/>
      <c r="D866" s="2209"/>
      <c r="E866" s="2209"/>
      <c r="F866" s="2209"/>
      <c r="G866" s="2209"/>
      <c r="H866" s="2209"/>
      <c r="I866" s="2209"/>
      <c r="J866" s="2209"/>
      <c r="K866" s="2209"/>
      <c r="L866" s="2209"/>
      <c r="M866" s="2209"/>
      <c r="N866" s="2209"/>
      <c r="O866" s="2209"/>
    </row>
    <row r="867" spans="1:15" ht="15.75" customHeight="1">
      <c r="A867" s="2209"/>
      <c r="B867" s="2209"/>
      <c r="C867" s="2209"/>
      <c r="D867" s="2209"/>
      <c r="E867" s="2209"/>
      <c r="F867" s="2209"/>
      <c r="G867" s="2209"/>
      <c r="H867" s="2209"/>
      <c r="I867" s="2209"/>
      <c r="J867" s="2209"/>
      <c r="K867" s="2209"/>
      <c r="L867" s="2209"/>
      <c r="M867" s="2209"/>
      <c r="N867" s="2209"/>
      <c r="O867" s="2209"/>
    </row>
    <row r="868" spans="1:15" ht="15.75" customHeight="1">
      <c r="A868" s="2209"/>
      <c r="B868" s="2209"/>
      <c r="C868" s="2209"/>
      <c r="D868" s="2209"/>
      <c r="E868" s="2209"/>
      <c r="F868" s="2209"/>
      <c r="G868" s="2209"/>
      <c r="H868" s="2209"/>
      <c r="I868" s="2209"/>
      <c r="J868" s="2209"/>
      <c r="K868" s="2209"/>
      <c r="L868" s="2209"/>
      <c r="M868" s="2209"/>
      <c r="N868" s="2209"/>
      <c r="O868" s="2209"/>
    </row>
    <row r="869" spans="1:15" ht="15.75" customHeight="1">
      <c r="A869" s="2209"/>
      <c r="B869" s="2209"/>
      <c r="C869" s="2209"/>
      <c r="D869" s="2209"/>
      <c r="E869" s="2209"/>
      <c r="F869" s="2209"/>
      <c r="G869" s="2209"/>
      <c r="H869" s="2209"/>
      <c r="I869" s="2209"/>
      <c r="J869" s="2209"/>
      <c r="K869" s="2209"/>
      <c r="L869" s="2209"/>
      <c r="M869" s="2209"/>
      <c r="N869" s="2209"/>
      <c r="O869" s="2209"/>
    </row>
    <row r="870" spans="1:15" ht="15.75" customHeight="1">
      <c r="A870" s="2209"/>
      <c r="B870" s="2209"/>
      <c r="C870" s="2209"/>
      <c r="D870" s="2209"/>
      <c r="E870" s="2209"/>
      <c r="F870" s="2209"/>
      <c r="G870" s="2209"/>
      <c r="H870" s="2209"/>
      <c r="I870" s="2209"/>
      <c r="J870" s="2209"/>
      <c r="K870" s="2209"/>
      <c r="L870" s="2209"/>
      <c r="M870" s="2209"/>
      <c r="N870" s="2209"/>
      <c r="O870" s="2209"/>
    </row>
    <row r="871" spans="1:15" ht="15.75" customHeight="1">
      <c r="A871" s="2209"/>
      <c r="B871" s="2209"/>
      <c r="C871" s="2209"/>
      <c r="D871" s="2209"/>
      <c r="E871" s="2209"/>
      <c r="F871" s="2209"/>
      <c r="G871" s="2209"/>
      <c r="H871" s="2209"/>
      <c r="I871" s="2209"/>
      <c r="J871" s="2209"/>
      <c r="K871" s="2209"/>
      <c r="L871" s="2209"/>
      <c r="M871" s="2209"/>
      <c r="N871" s="2209"/>
      <c r="O871" s="2209"/>
    </row>
    <row r="872" spans="1:15" ht="15.75" customHeight="1">
      <c r="A872" s="2209"/>
      <c r="B872" s="2209"/>
      <c r="C872" s="2209"/>
      <c r="D872" s="2209"/>
      <c r="E872" s="2209"/>
      <c r="F872" s="2209"/>
      <c r="G872" s="2209"/>
      <c r="H872" s="2209"/>
      <c r="I872" s="2209"/>
      <c r="J872" s="2209"/>
      <c r="K872" s="2209"/>
      <c r="L872" s="2209"/>
      <c r="M872" s="2209"/>
      <c r="N872" s="2209"/>
      <c r="O872" s="2209"/>
    </row>
    <row r="873" spans="1:15" ht="15.75" customHeight="1">
      <c r="A873" s="2209"/>
      <c r="B873" s="2209"/>
      <c r="C873" s="2209"/>
      <c r="D873" s="2209"/>
      <c r="E873" s="2209"/>
      <c r="F873" s="2209"/>
      <c r="G873" s="2209"/>
      <c r="H873" s="2209"/>
      <c r="I873" s="2209"/>
      <c r="J873" s="2209"/>
      <c r="K873" s="2209"/>
      <c r="L873" s="2209"/>
      <c r="M873" s="2209"/>
      <c r="N873" s="2209"/>
      <c r="O873" s="2209"/>
    </row>
    <row r="874" spans="1:15" ht="15.75" customHeight="1">
      <c r="A874" s="2209"/>
      <c r="B874" s="2209"/>
      <c r="C874" s="2209"/>
      <c r="D874" s="2209"/>
      <c r="E874" s="2209"/>
      <c r="F874" s="2209"/>
      <c r="G874" s="2209"/>
      <c r="H874" s="2209"/>
      <c r="I874" s="2209"/>
      <c r="J874" s="2209"/>
      <c r="K874" s="2209"/>
      <c r="L874" s="2209"/>
      <c r="M874" s="2209"/>
      <c r="N874" s="2209"/>
      <c r="O874" s="2209"/>
    </row>
    <row r="875" spans="1:15" ht="15.75" customHeight="1">
      <c r="A875" s="2209"/>
      <c r="B875" s="2209"/>
      <c r="C875" s="2209"/>
      <c r="D875" s="2209"/>
      <c r="E875" s="2209"/>
      <c r="F875" s="2209"/>
      <c r="G875" s="2209"/>
      <c r="H875" s="2209"/>
      <c r="I875" s="2209"/>
      <c r="J875" s="2209"/>
      <c r="K875" s="2209"/>
      <c r="L875" s="2209"/>
      <c r="M875" s="2209"/>
      <c r="N875" s="2209"/>
      <c r="O875" s="2209"/>
    </row>
    <row r="876" spans="1:15" ht="15.75" customHeight="1">
      <c r="A876" s="2209"/>
      <c r="B876" s="2209"/>
      <c r="C876" s="2209"/>
      <c r="D876" s="2209"/>
      <c r="E876" s="2209"/>
      <c r="F876" s="2209"/>
      <c r="G876" s="2209"/>
      <c r="H876" s="2209"/>
      <c r="I876" s="2209"/>
      <c r="J876" s="2209"/>
      <c r="K876" s="2209"/>
      <c r="L876" s="2209"/>
      <c r="M876" s="2209"/>
      <c r="N876" s="2209"/>
      <c r="O876" s="2209"/>
    </row>
    <row r="877" spans="1:15" ht="15.75" customHeight="1">
      <c r="A877" s="2209"/>
      <c r="B877" s="2209"/>
      <c r="C877" s="2209"/>
      <c r="D877" s="2209"/>
      <c r="E877" s="2209"/>
      <c r="F877" s="2209"/>
      <c r="G877" s="2209"/>
      <c r="H877" s="2209"/>
      <c r="I877" s="2209"/>
      <c r="J877" s="2209"/>
      <c r="K877" s="2209"/>
      <c r="L877" s="2209"/>
      <c r="M877" s="2209"/>
      <c r="N877" s="2209"/>
      <c r="O877" s="2209"/>
    </row>
    <row r="878" spans="1:15" ht="15.75" customHeight="1">
      <c r="A878" s="2209"/>
      <c r="B878" s="2209"/>
      <c r="C878" s="2209"/>
      <c r="D878" s="2209"/>
      <c r="E878" s="2209"/>
      <c r="F878" s="2209"/>
      <c r="G878" s="2209"/>
      <c r="H878" s="2209"/>
      <c r="I878" s="2209"/>
      <c r="J878" s="2209"/>
      <c r="K878" s="2209"/>
      <c r="L878" s="2209"/>
      <c r="M878" s="2209"/>
      <c r="N878" s="2209"/>
      <c r="O878" s="2209"/>
    </row>
    <row r="879" spans="1:15" ht="15.75" customHeight="1">
      <c r="A879" s="2209"/>
      <c r="B879" s="2209"/>
      <c r="C879" s="2209"/>
      <c r="D879" s="2209"/>
      <c r="E879" s="2209"/>
      <c r="F879" s="2209"/>
      <c r="G879" s="2209"/>
      <c r="H879" s="2209"/>
      <c r="I879" s="2209"/>
      <c r="J879" s="2209"/>
      <c r="K879" s="2209"/>
      <c r="L879" s="2209"/>
      <c r="M879" s="2209"/>
      <c r="N879" s="2209"/>
      <c r="O879" s="2209"/>
    </row>
    <row r="880" spans="1:15" ht="15.75" customHeight="1">
      <c r="A880" s="2209"/>
      <c r="B880" s="2209"/>
      <c r="C880" s="2209"/>
      <c r="D880" s="2209"/>
      <c r="E880" s="2209"/>
      <c r="F880" s="2209"/>
      <c r="G880" s="2209"/>
      <c r="H880" s="2209"/>
      <c r="I880" s="2209"/>
      <c r="J880" s="2209"/>
      <c r="K880" s="2209"/>
      <c r="L880" s="2209"/>
      <c r="M880" s="2209"/>
      <c r="N880" s="2209"/>
      <c r="O880" s="2209"/>
    </row>
    <row r="881" spans="1:15" ht="15.75" customHeight="1">
      <c r="A881" s="2209"/>
      <c r="B881" s="2209"/>
      <c r="C881" s="2209"/>
      <c r="D881" s="2209"/>
      <c r="E881" s="2209"/>
      <c r="F881" s="2209"/>
      <c r="G881" s="2209"/>
      <c r="H881" s="2209"/>
      <c r="I881" s="2209"/>
      <c r="J881" s="2209"/>
      <c r="K881" s="2209"/>
      <c r="L881" s="2209"/>
      <c r="M881" s="2209"/>
      <c r="N881" s="2209"/>
      <c r="O881" s="2209"/>
    </row>
    <row r="882" spans="1:15" ht="15.75" customHeight="1">
      <c r="A882" s="2209"/>
      <c r="B882" s="2209"/>
      <c r="C882" s="2209"/>
      <c r="D882" s="2209"/>
      <c r="E882" s="2209"/>
      <c r="F882" s="2209"/>
      <c r="G882" s="2209"/>
      <c r="H882" s="2209"/>
      <c r="I882" s="2209"/>
      <c r="J882" s="2209"/>
      <c r="K882" s="2209"/>
      <c r="L882" s="2209"/>
      <c r="M882" s="2209"/>
      <c r="N882" s="2209"/>
      <c r="O882" s="2209"/>
    </row>
    <row r="883" spans="1:15" ht="15.75" customHeight="1">
      <c r="A883" s="2209"/>
      <c r="B883" s="2209"/>
      <c r="C883" s="2209"/>
      <c r="D883" s="2209"/>
      <c r="E883" s="2209"/>
      <c r="F883" s="2209"/>
      <c r="G883" s="2209"/>
      <c r="H883" s="2209"/>
      <c r="I883" s="2209"/>
      <c r="J883" s="2209"/>
      <c r="K883" s="2209"/>
      <c r="L883" s="2209"/>
      <c r="M883" s="2209"/>
      <c r="N883" s="2209"/>
      <c r="O883" s="2209"/>
    </row>
    <row r="884" spans="1:15" ht="15.75" customHeight="1">
      <c r="A884" s="2209"/>
      <c r="B884" s="2209"/>
      <c r="C884" s="2209"/>
      <c r="D884" s="2209"/>
      <c r="E884" s="2209"/>
      <c r="F884" s="2209"/>
      <c r="G884" s="2209"/>
      <c r="H884" s="2209"/>
      <c r="I884" s="2209"/>
      <c r="J884" s="2209"/>
      <c r="K884" s="2209"/>
      <c r="L884" s="2209"/>
      <c r="M884" s="2209"/>
      <c r="N884" s="2209"/>
      <c r="O884" s="2209"/>
    </row>
    <row r="885" spans="1:15" ht="15.75" customHeight="1">
      <c r="A885" s="2209"/>
      <c r="B885" s="2209"/>
      <c r="C885" s="2209"/>
      <c r="D885" s="2209"/>
      <c r="E885" s="2209"/>
      <c r="F885" s="2209"/>
      <c r="G885" s="2209"/>
      <c r="H885" s="2209"/>
      <c r="I885" s="2209"/>
      <c r="J885" s="2209"/>
      <c r="K885" s="2209"/>
      <c r="L885" s="2209"/>
      <c r="M885" s="2209"/>
      <c r="N885" s="2209"/>
      <c r="O885" s="2209"/>
    </row>
    <row r="886" spans="1:15" ht="15.75" customHeight="1">
      <c r="A886" s="2209"/>
      <c r="B886" s="2209"/>
      <c r="C886" s="2209"/>
      <c r="D886" s="2209"/>
      <c r="E886" s="2209"/>
      <c r="F886" s="2209"/>
      <c r="G886" s="2209"/>
      <c r="H886" s="2209"/>
      <c r="I886" s="2209"/>
      <c r="J886" s="2209"/>
      <c r="K886" s="2209"/>
      <c r="L886" s="2209"/>
      <c r="M886" s="2209"/>
      <c r="N886" s="2209"/>
      <c r="O886" s="2209"/>
    </row>
    <row r="887" spans="1:15" ht="15.75" customHeight="1">
      <c r="A887" s="2209"/>
      <c r="B887" s="2209"/>
      <c r="C887" s="2209"/>
      <c r="D887" s="2209"/>
      <c r="E887" s="2209"/>
      <c r="F887" s="2209"/>
      <c r="G887" s="2209"/>
      <c r="H887" s="2209"/>
      <c r="I887" s="2209"/>
      <c r="J887" s="2209"/>
      <c r="K887" s="2209"/>
      <c r="L887" s="2209"/>
      <c r="M887" s="2209"/>
      <c r="N887" s="2209"/>
      <c r="O887" s="2209"/>
    </row>
    <row r="888" spans="1:15" ht="15.75" customHeight="1">
      <c r="A888" s="2209"/>
      <c r="B888" s="2209"/>
      <c r="C888" s="2209"/>
      <c r="D888" s="2209"/>
      <c r="E888" s="2209"/>
      <c r="F888" s="2209"/>
      <c r="G888" s="2209"/>
      <c r="H888" s="2209"/>
      <c r="I888" s="2209"/>
      <c r="J888" s="2209"/>
      <c r="K888" s="2209"/>
      <c r="L888" s="2209"/>
      <c r="M888" s="2209"/>
      <c r="N888" s="2209"/>
      <c r="O888" s="2209"/>
    </row>
    <row r="889" spans="1:15" ht="15.75" customHeight="1">
      <c r="A889" s="2209"/>
      <c r="B889" s="2209"/>
      <c r="C889" s="2209"/>
      <c r="D889" s="2209"/>
      <c r="E889" s="2209"/>
      <c r="F889" s="2209"/>
      <c r="G889" s="2209"/>
      <c r="H889" s="2209"/>
      <c r="I889" s="2209"/>
      <c r="J889" s="2209"/>
      <c r="K889" s="2209"/>
      <c r="L889" s="2209"/>
      <c r="M889" s="2209"/>
      <c r="N889" s="2209"/>
      <c r="O889" s="2209"/>
    </row>
    <row r="890" spans="1:15" ht="15.75" customHeight="1">
      <c r="A890" s="2209"/>
      <c r="B890" s="2209"/>
      <c r="C890" s="2209"/>
      <c r="D890" s="2209"/>
      <c r="E890" s="2209"/>
      <c r="F890" s="2209"/>
      <c r="G890" s="2209"/>
      <c r="H890" s="2209"/>
      <c r="I890" s="2209"/>
      <c r="J890" s="2209"/>
      <c r="K890" s="2209"/>
      <c r="L890" s="2209"/>
      <c r="M890" s="2209"/>
      <c r="N890" s="2209"/>
      <c r="O890" s="2209"/>
    </row>
    <row r="891" spans="1:15" ht="15.75" customHeight="1">
      <c r="A891" s="2209"/>
      <c r="B891" s="2209"/>
      <c r="C891" s="2209"/>
      <c r="D891" s="2209"/>
      <c r="E891" s="2209"/>
      <c r="F891" s="2209"/>
      <c r="G891" s="2209"/>
      <c r="H891" s="2209"/>
      <c r="I891" s="2209"/>
      <c r="J891" s="2209"/>
      <c r="K891" s="2209"/>
      <c r="L891" s="2209"/>
      <c r="M891" s="2209"/>
      <c r="N891" s="2209"/>
      <c r="O891" s="2209"/>
    </row>
    <row r="892" spans="1:15" ht="15.75" customHeight="1">
      <c r="A892" s="2209"/>
      <c r="B892" s="2209"/>
      <c r="C892" s="2209"/>
      <c r="D892" s="2209"/>
      <c r="E892" s="2209"/>
      <c r="F892" s="2209"/>
      <c r="G892" s="2209"/>
      <c r="H892" s="2209"/>
      <c r="I892" s="2209"/>
      <c r="J892" s="2209"/>
      <c r="K892" s="2209"/>
      <c r="L892" s="2209"/>
      <c r="M892" s="2209"/>
      <c r="N892" s="2209"/>
      <c r="O892" s="2209"/>
    </row>
    <row r="893" spans="1:15" ht="15.75" customHeight="1">
      <c r="A893" s="2209"/>
      <c r="B893" s="2209"/>
      <c r="C893" s="2209"/>
      <c r="D893" s="2209"/>
      <c r="E893" s="2209"/>
      <c r="F893" s="2209"/>
      <c r="G893" s="2209"/>
      <c r="H893" s="2209"/>
      <c r="I893" s="2209"/>
      <c r="J893" s="2209"/>
      <c r="K893" s="2209"/>
      <c r="L893" s="2209"/>
      <c r="M893" s="2209"/>
      <c r="N893" s="2209"/>
      <c r="O893" s="2209"/>
    </row>
    <row r="894" spans="1:15" ht="15.75" customHeight="1">
      <c r="A894" s="2209"/>
      <c r="B894" s="2209"/>
      <c r="C894" s="2209"/>
      <c r="D894" s="2209"/>
      <c r="E894" s="2209"/>
      <c r="F894" s="2209"/>
      <c r="G894" s="2209"/>
      <c r="H894" s="2209"/>
      <c r="I894" s="2209"/>
      <c r="J894" s="2209"/>
      <c r="K894" s="2209"/>
      <c r="L894" s="2209"/>
      <c r="M894" s="2209"/>
      <c r="N894" s="2209"/>
      <c r="O894" s="2209"/>
    </row>
    <row r="895" spans="1:15" ht="15.75" customHeight="1">
      <c r="A895" s="2209"/>
      <c r="B895" s="2209"/>
      <c r="C895" s="2209"/>
      <c r="D895" s="2209"/>
      <c r="E895" s="2209"/>
      <c r="F895" s="2209"/>
      <c r="G895" s="2209"/>
      <c r="H895" s="2209"/>
      <c r="I895" s="2209"/>
      <c r="J895" s="2209"/>
      <c r="K895" s="2209"/>
      <c r="L895" s="2209"/>
      <c r="M895" s="2209"/>
      <c r="N895" s="2209"/>
      <c r="O895" s="2209"/>
    </row>
    <row r="896" spans="1:15" ht="15.75" customHeight="1">
      <c r="A896" s="2209"/>
      <c r="B896" s="2209"/>
      <c r="C896" s="2209"/>
      <c r="D896" s="2209"/>
      <c r="E896" s="2209"/>
      <c r="F896" s="2209"/>
      <c r="G896" s="2209"/>
      <c r="H896" s="2209"/>
      <c r="I896" s="2209"/>
      <c r="J896" s="2209"/>
      <c r="K896" s="2209"/>
      <c r="L896" s="2209"/>
      <c r="M896" s="2209"/>
      <c r="N896" s="2209"/>
      <c r="O896" s="2209"/>
    </row>
    <row r="897" spans="1:15" ht="15.75" customHeight="1">
      <c r="A897" s="2209"/>
      <c r="B897" s="2209"/>
      <c r="C897" s="2209"/>
      <c r="D897" s="2209"/>
      <c r="E897" s="2209"/>
      <c r="F897" s="2209"/>
      <c r="G897" s="2209"/>
      <c r="H897" s="2209"/>
      <c r="I897" s="2209"/>
      <c r="J897" s="2209"/>
      <c r="K897" s="2209"/>
      <c r="L897" s="2209"/>
      <c r="M897" s="2209"/>
      <c r="N897" s="2209"/>
      <c r="O897" s="2209"/>
    </row>
    <row r="898" spans="1:15" ht="15.75" customHeight="1">
      <c r="A898" s="2209"/>
      <c r="B898" s="2209"/>
      <c r="C898" s="2209"/>
      <c r="D898" s="2209"/>
      <c r="E898" s="2209"/>
      <c r="F898" s="2209"/>
      <c r="G898" s="2209"/>
      <c r="H898" s="2209"/>
      <c r="I898" s="2209"/>
      <c r="J898" s="2209"/>
      <c r="K898" s="2209"/>
      <c r="L898" s="2209"/>
      <c r="M898" s="2209"/>
      <c r="N898" s="2209"/>
      <c r="O898" s="2209"/>
    </row>
    <row r="899" spans="1:15" ht="15.75" customHeight="1">
      <c r="A899" s="2209"/>
      <c r="B899" s="2209"/>
      <c r="C899" s="2209"/>
      <c r="D899" s="2209"/>
      <c r="E899" s="2209"/>
      <c r="F899" s="2209"/>
      <c r="G899" s="2209"/>
      <c r="H899" s="2209"/>
      <c r="I899" s="2209"/>
      <c r="J899" s="2209"/>
      <c r="K899" s="2209"/>
      <c r="L899" s="2209"/>
      <c r="M899" s="2209"/>
      <c r="N899" s="2209"/>
      <c r="O899" s="2209"/>
    </row>
    <row r="900" spans="1:15" ht="15.75" customHeight="1">
      <c r="A900" s="2209"/>
      <c r="B900" s="2209"/>
      <c r="C900" s="2209"/>
      <c r="D900" s="2209"/>
      <c r="E900" s="2209"/>
      <c r="F900" s="2209"/>
      <c r="G900" s="2209"/>
      <c r="H900" s="2209"/>
      <c r="I900" s="2209"/>
      <c r="J900" s="2209"/>
      <c r="K900" s="2209"/>
      <c r="L900" s="2209"/>
      <c r="M900" s="2209"/>
      <c r="N900" s="2209"/>
      <c r="O900" s="2209"/>
    </row>
    <row r="901" spans="1:15" ht="15.75" customHeight="1">
      <c r="A901" s="2209"/>
      <c r="B901" s="2209"/>
      <c r="C901" s="2209"/>
      <c r="D901" s="2209"/>
      <c r="E901" s="2209"/>
      <c r="F901" s="2209"/>
      <c r="G901" s="2209"/>
      <c r="H901" s="2209"/>
      <c r="I901" s="2209"/>
      <c r="J901" s="2209"/>
      <c r="K901" s="2209"/>
      <c r="L901" s="2209"/>
      <c r="M901" s="2209"/>
      <c r="N901" s="2209"/>
      <c r="O901" s="2209"/>
    </row>
    <row r="902" spans="1:15" ht="15.75" customHeight="1">
      <c r="A902" s="2209"/>
      <c r="B902" s="2209"/>
      <c r="C902" s="2209"/>
      <c r="D902" s="2209"/>
      <c r="E902" s="2209"/>
      <c r="F902" s="2209"/>
      <c r="G902" s="2209"/>
      <c r="H902" s="2209"/>
      <c r="I902" s="2209"/>
      <c r="J902" s="2209"/>
      <c r="K902" s="2209"/>
      <c r="L902" s="2209"/>
      <c r="M902" s="2209"/>
      <c r="N902" s="2209"/>
      <c r="O902" s="2209"/>
    </row>
    <row r="903" spans="1:15" ht="15.75" customHeight="1">
      <c r="A903" s="2209"/>
      <c r="B903" s="2209"/>
      <c r="C903" s="2209"/>
      <c r="D903" s="2209"/>
      <c r="E903" s="2209"/>
      <c r="F903" s="2209"/>
      <c r="G903" s="2209"/>
      <c r="H903" s="2209"/>
      <c r="I903" s="2209"/>
      <c r="J903" s="2209"/>
      <c r="K903" s="2209"/>
      <c r="L903" s="2209"/>
      <c r="M903" s="2209"/>
      <c r="N903" s="2209"/>
      <c r="O903" s="2209"/>
    </row>
    <row r="904" spans="1:15" ht="15.75" customHeight="1">
      <c r="A904" s="2209"/>
      <c r="B904" s="2209"/>
      <c r="C904" s="2209"/>
      <c r="D904" s="2209"/>
      <c r="E904" s="2209"/>
      <c r="F904" s="2209"/>
      <c r="G904" s="2209"/>
      <c r="H904" s="2209"/>
      <c r="I904" s="2209"/>
      <c r="J904" s="2209"/>
      <c r="K904" s="2209"/>
      <c r="L904" s="2209"/>
      <c r="M904" s="2209"/>
      <c r="N904" s="2209"/>
      <c r="O904" s="2209"/>
    </row>
    <row r="905" spans="1:15" ht="15.75" customHeight="1">
      <c r="A905" s="2209"/>
      <c r="B905" s="2209"/>
      <c r="C905" s="2209"/>
      <c r="D905" s="2209"/>
      <c r="E905" s="2209"/>
      <c r="F905" s="2209"/>
      <c r="G905" s="2209"/>
      <c r="H905" s="2209"/>
      <c r="I905" s="2209"/>
      <c r="J905" s="2209"/>
      <c r="K905" s="2209"/>
      <c r="L905" s="2209"/>
      <c r="M905" s="2209"/>
      <c r="N905" s="2209"/>
      <c r="O905" s="2209"/>
    </row>
    <row r="906" spans="1:15" ht="15.75" customHeight="1">
      <c r="A906" s="2209"/>
      <c r="B906" s="2209"/>
      <c r="C906" s="2209"/>
      <c r="D906" s="2209"/>
      <c r="E906" s="2209"/>
      <c r="F906" s="2209"/>
      <c r="G906" s="2209"/>
      <c r="H906" s="2209"/>
      <c r="I906" s="2209"/>
      <c r="J906" s="2209"/>
      <c r="K906" s="2209"/>
      <c r="L906" s="2209"/>
      <c r="M906" s="2209"/>
      <c r="N906" s="2209"/>
      <c r="O906" s="2209"/>
    </row>
    <row r="907" spans="1:15" ht="15.75" customHeight="1">
      <c r="A907" s="2209"/>
      <c r="B907" s="2209"/>
      <c r="C907" s="2209"/>
      <c r="D907" s="2209"/>
      <c r="E907" s="2209"/>
      <c r="F907" s="2209"/>
      <c r="G907" s="2209"/>
      <c r="H907" s="2209"/>
      <c r="I907" s="2209"/>
      <c r="J907" s="2209"/>
      <c r="K907" s="2209"/>
      <c r="L907" s="2209"/>
      <c r="M907" s="2209"/>
      <c r="N907" s="2209"/>
      <c r="O907" s="2209"/>
    </row>
    <row r="908" spans="1:15" ht="15.75" customHeight="1">
      <c r="A908" s="2209"/>
      <c r="B908" s="2209"/>
      <c r="C908" s="2209"/>
      <c r="D908" s="2209"/>
      <c r="E908" s="2209"/>
      <c r="F908" s="2209"/>
      <c r="G908" s="2209"/>
      <c r="H908" s="2209"/>
      <c r="I908" s="2209"/>
      <c r="J908" s="2209"/>
      <c r="K908" s="2209"/>
      <c r="L908" s="2209"/>
      <c r="M908" s="2209"/>
      <c r="N908" s="2209"/>
      <c r="O908" s="2209"/>
    </row>
    <row r="909" spans="1:15" ht="15.75" customHeight="1">
      <c r="A909" s="2209"/>
      <c r="B909" s="2209"/>
      <c r="C909" s="2209"/>
      <c r="D909" s="2209"/>
      <c r="E909" s="2209"/>
      <c r="F909" s="2209"/>
      <c r="G909" s="2209"/>
      <c r="H909" s="2209"/>
      <c r="I909" s="2209"/>
      <c r="J909" s="2209"/>
      <c r="K909" s="2209"/>
      <c r="L909" s="2209"/>
      <c r="M909" s="2209"/>
      <c r="N909" s="2209"/>
      <c r="O909" s="2209"/>
    </row>
    <row r="910" spans="1:15" ht="15.75" customHeight="1">
      <c r="A910" s="2209"/>
      <c r="B910" s="2209"/>
      <c r="C910" s="2209"/>
      <c r="D910" s="2209"/>
      <c r="E910" s="2209"/>
      <c r="F910" s="2209"/>
      <c r="G910" s="2209"/>
      <c r="H910" s="2209"/>
      <c r="I910" s="2209"/>
      <c r="J910" s="2209"/>
      <c r="K910" s="2209"/>
      <c r="L910" s="2209"/>
      <c r="M910" s="2209"/>
      <c r="N910" s="2209"/>
      <c r="O910" s="2209"/>
    </row>
    <row r="911" spans="1:15" ht="15.75" customHeight="1">
      <c r="A911" s="2209"/>
      <c r="B911" s="2209"/>
      <c r="C911" s="2209"/>
      <c r="D911" s="2209"/>
      <c r="E911" s="2209"/>
      <c r="F911" s="2209"/>
      <c r="G911" s="2209"/>
      <c r="H911" s="2209"/>
      <c r="I911" s="2209"/>
      <c r="J911" s="2209"/>
      <c r="K911" s="2209"/>
      <c r="L911" s="2209"/>
      <c r="M911" s="2209"/>
      <c r="N911" s="2209"/>
      <c r="O911" s="2209"/>
    </row>
    <row r="912" spans="1:15" ht="15.75" customHeight="1">
      <c r="A912" s="2209"/>
      <c r="B912" s="2209"/>
      <c r="C912" s="2209"/>
      <c r="D912" s="2209"/>
      <c r="E912" s="2209"/>
      <c r="F912" s="2209"/>
      <c r="G912" s="2209"/>
      <c r="H912" s="2209"/>
      <c r="I912" s="2209"/>
      <c r="J912" s="2209"/>
      <c r="K912" s="2209"/>
      <c r="L912" s="2209"/>
      <c r="M912" s="2209"/>
      <c r="N912" s="2209"/>
      <c r="O912" s="2209"/>
    </row>
    <row r="913" spans="1:15" ht="15.75" customHeight="1">
      <c r="A913" s="2209"/>
      <c r="B913" s="2209"/>
      <c r="C913" s="2209"/>
      <c r="D913" s="2209"/>
      <c r="E913" s="2209"/>
      <c r="F913" s="2209"/>
      <c r="G913" s="2209"/>
      <c r="H913" s="2209"/>
      <c r="I913" s="2209"/>
      <c r="J913" s="2209"/>
      <c r="K913" s="2209"/>
      <c r="L913" s="2209"/>
      <c r="M913" s="2209"/>
      <c r="N913" s="2209"/>
      <c r="O913" s="2209"/>
    </row>
    <row r="914" spans="1:15" ht="15.75" customHeight="1">
      <c r="A914" s="2209"/>
      <c r="B914" s="2209"/>
      <c r="C914" s="2209"/>
      <c r="D914" s="2209"/>
      <c r="E914" s="2209"/>
      <c r="F914" s="2209"/>
      <c r="G914" s="2209"/>
      <c r="H914" s="2209"/>
      <c r="I914" s="2209"/>
      <c r="J914" s="2209"/>
      <c r="K914" s="2209"/>
      <c r="L914" s="2209"/>
      <c r="M914" s="2209"/>
      <c r="N914" s="2209"/>
      <c r="O914" s="2209"/>
    </row>
    <row r="915" spans="1:15" ht="15.75" customHeight="1">
      <c r="A915" s="2209"/>
      <c r="B915" s="2209"/>
      <c r="C915" s="2209"/>
      <c r="D915" s="2209"/>
      <c r="E915" s="2209"/>
      <c r="F915" s="2209"/>
      <c r="G915" s="2209"/>
      <c r="H915" s="2209"/>
      <c r="I915" s="2209"/>
      <c r="J915" s="2209"/>
      <c r="K915" s="2209"/>
      <c r="L915" s="2209"/>
      <c r="M915" s="2209"/>
      <c r="N915" s="2209"/>
      <c r="O915" s="2209"/>
    </row>
    <row r="916" spans="1:15" ht="15.75" customHeight="1">
      <c r="A916" s="2209"/>
      <c r="B916" s="2209"/>
      <c r="C916" s="2209"/>
      <c r="D916" s="2209"/>
      <c r="E916" s="2209"/>
      <c r="F916" s="2209"/>
      <c r="G916" s="2209"/>
      <c r="H916" s="2209"/>
      <c r="I916" s="2209"/>
      <c r="J916" s="2209"/>
      <c r="K916" s="2209"/>
      <c r="L916" s="2209"/>
      <c r="M916" s="2209"/>
      <c r="N916" s="2209"/>
      <c r="O916" s="2209"/>
    </row>
    <row r="917" spans="1:15" ht="15.75" customHeight="1">
      <c r="A917" s="2209"/>
      <c r="B917" s="2209"/>
      <c r="C917" s="2209"/>
      <c r="D917" s="2209"/>
      <c r="E917" s="2209"/>
      <c r="F917" s="2209"/>
      <c r="G917" s="2209"/>
      <c r="H917" s="2209"/>
      <c r="I917" s="2209"/>
      <c r="J917" s="2209"/>
      <c r="K917" s="2209"/>
      <c r="L917" s="2209"/>
      <c r="M917" s="2209"/>
      <c r="N917" s="2209"/>
      <c r="O917" s="2209"/>
    </row>
    <row r="918" spans="1:15" ht="15.75" customHeight="1">
      <c r="A918" s="2209"/>
      <c r="B918" s="2209"/>
      <c r="C918" s="2209"/>
      <c r="D918" s="2209"/>
      <c r="E918" s="2209"/>
      <c r="F918" s="2209"/>
      <c r="G918" s="2209"/>
      <c r="H918" s="2209"/>
      <c r="I918" s="2209"/>
      <c r="J918" s="2209"/>
      <c r="K918" s="2209"/>
      <c r="L918" s="2209"/>
      <c r="M918" s="2209"/>
      <c r="N918" s="2209"/>
      <c r="O918" s="2209"/>
    </row>
    <row r="919" spans="1:15" ht="15.75" customHeight="1">
      <c r="A919" s="2209"/>
      <c r="B919" s="2209"/>
      <c r="C919" s="2209"/>
      <c r="D919" s="2209"/>
      <c r="E919" s="2209"/>
      <c r="F919" s="2209"/>
      <c r="G919" s="2209"/>
      <c r="H919" s="2209"/>
      <c r="I919" s="2209"/>
      <c r="J919" s="2209"/>
      <c r="K919" s="2209"/>
      <c r="L919" s="2209"/>
      <c r="M919" s="2209"/>
      <c r="N919" s="2209"/>
      <c r="O919" s="2209"/>
    </row>
    <row r="920" spans="1:15" ht="15.75" customHeight="1">
      <c r="A920" s="2209"/>
      <c r="B920" s="2209"/>
      <c r="C920" s="2209"/>
      <c r="D920" s="2209"/>
      <c r="E920" s="2209"/>
      <c r="F920" s="2209"/>
      <c r="G920" s="2209"/>
      <c r="H920" s="2209"/>
      <c r="I920" s="2209"/>
      <c r="J920" s="2209"/>
      <c r="K920" s="2209"/>
      <c r="L920" s="2209"/>
      <c r="M920" s="2209"/>
      <c r="N920" s="2209"/>
      <c r="O920" s="2209"/>
    </row>
    <row r="921" spans="1:15" ht="15.75" customHeight="1">
      <c r="A921" s="2209"/>
      <c r="B921" s="2209"/>
      <c r="C921" s="2209"/>
      <c r="D921" s="2209"/>
      <c r="E921" s="2209"/>
      <c r="F921" s="2209"/>
      <c r="G921" s="2209"/>
      <c r="H921" s="2209"/>
      <c r="I921" s="2209"/>
      <c r="J921" s="2209"/>
      <c r="K921" s="2209"/>
      <c r="L921" s="2209"/>
      <c r="M921" s="2209"/>
      <c r="N921" s="2209"/>
      <c r="O921" s="2209"/>
    </row>
    <row r="922" spans="1:15" ht="15.75" customHeight="1">
      <c r="A922" s="2209"/>
      <c r="B922" s="2209"/>
      <c r="C922" s="2209"/>
      <c r="D922" s="2209"/>
      <c r="E922" s="2209"/>
      <c r="F922" s="2209"/>
      <c r="G922" s="2209"/>
      <c r="H922" s="2209"/>
      <c r="I922" s="2209"/>
      <c r="J922" s="2209"/>
      <c r="K922" s="2209"/>
      <c r="L922" s="2209"/>
      <c r="M922" s="2209"/>
      <c r="N922" s="2209"/>
      <c r="O922" s="2209"/>
    </row>
    <row r="923" spans="1:15" ht="15.75" customHeight="1">
      <c r="A923" s="2209"/>
      <c r="B923" s="2209"/>
      <c r="C923" s="2209"/>
      <c r="D923" s="2209"/>
      <c r="E923" s="2209"/>
      <c r="F923" s="2209"/>
      <c r="G923" s="2209"/>
      <c r="H923" s="2209"/>
      <c r="I923" s="2209"/>
      <c r="J923" s="2209"/>
      <c r="K923" s="2209"/>
      <c r="L923" s="2209"/>
      <c r="M923" s="2209"/>
      <c r="N923" s="2209"/>
      <c r="O923" s="2209"/>
    </row>
    <row r="924" spans="1:15" ht="15.75" customHeight="1">
      <c r="A924" s="2209"/>
      <c r="B924" s="2209"/>
      <c r="C924" s="2209"/>
      <c r="D924" s="2209"/>
      <c r="E924" s="2209"/>
      <c r="F924" s="2209"/>
      <c r="G924" s="2209"/>
      <c r="H924" s="2209"/>
      <c r="I924" s="2209"/>
      <c r="J924" s="2209"/>
      <c r="K924" s="2209"/>
      <c r="L924" s="2209"/>
      <c r="M924" s="2209"/>
      <c r="N924" s="2209"/>
      <c r="O924" s="2209"/>
    </row>
    <row r="925" spans="1:15" ht="15.75" customHeight="1">
      <c r="A925" s="2209"/>
      <c r="B925" s="2209"/>
      <c r="C925" s="2209"/>
      <c r="D925" s="2209"/>
      <c r="E925" s="2209"/>
      <c r="F925" s="2209"/>
      <c r="G925" s="2209"/>
      <c r="H925" s="2209"/>
      <c r="I925" s="2209"/>
      <c r="J925" s="2209"/>
      <c r="K925" s="2209"/>
      <c r="L925" s="2209"/>
      <c r="M925" s="2209"/>
      <c r="N925" s="2209"/>
      <c r="O925" s="2209"/>
    </row>
    <row r="926" spans="1:15" ht="15.75" customHeight="1">
      <c r="A926" s="2209"/>
      <c r="B926" s="2209"/>
      <c r="C926" s="2209"/>
      <c r="D926" s="2209"/>
      <c r="E926" s="2209"/>
      <c r="F926" s="2209"/>
      <c r="G926" s="2209"/>
      <c r="H926" s="2209"/>
      <c r="I926" s="2209"/>
      <c r="J926" s="2209"/>
      <c r="K926" s="2209"/>
      <c r="L926" s="2209"/>
      <c r="M926" s="2209"/>
      <c r="N926" s="2209"/>
      <c r="O926" s="2209"/>
    </row>
    <row r="927" spans="1:15" ht="15.75" customHeight="1">
      <c r="A927" s="2209"/>
      <c r="B927" s="2209"/>
      <c r="C927" s="2209"/>
      <c r="D927" s="2209"/>
      <c r="E927" s="2209"/>
      <c r="F927" s="2209"/>
      <c r="G927" s="2209"/>
      <c r="H927" s="2209"/>
      <c r="I927" s="2209"/>
      <c r="J927" s="2209"/>
      <c r="K927" s="2209"/>
      <c r="L927" s="2209"/>
      <c r="M927" s="2209"/>
      <c r="N927" s="2209"/>
      <c r="O927" s="2209"/>
    </row>
    <row r="928" spans="1:15" ht="15.75" customHeight="1">
      <c r="A928" s="2209"/>
      <c r="B928" s="2209"/>
      <c r="C928" s="2209"/>
      <c r="D928" s="2209"/>
      <c r="E928" s="2209"/>
      <c r="F928" s="2209"/>
      <c r="G928" s="2209"/>
      <c r="H928" s="2209"/>
      <c r="I928" s="2209"/>
      <c r="J928" s="2209"/>
      <c r="K928" s="2209"/>
      <c r="L928" s="2209"/>
      <c r="M928" s="2209"/>
      <c r="N928" s="2209"/>
      <c r="O928" s="2209"/>
    </row>
    <row r="929" spans="1:15" ht="15.75" customHeight="1">
      <c r="A929" s="2209"/>
      <c r="B929" s="2209"/>
      <c r="C929" s="2209"/>
      <c r="D929" s="2209"/>
      <c r="E929" s="2209"/>
      <c r="F929" s="2209"/>
      <c r="G929" s="2209"/>
      <c r="H929" s="2209"/>
      <c r="I929" s="2209"/>
      <c r="J929" s="2209"/>
      <c r="K929" s="2209"/>
      <c r="L929" s="2209"/>
      <c r="M929" s="2209"/>
      <c r="N929" s="2209"/>
      <c r="O929" s="2209"/>
    </row>
    <row r="930" spans="1:15" ht="15.75" customHeight="1">
      <c r="A930" s="2209"/>
      <c r="B930" s="2209"/>
      <c r="C930" s="2209"/>
      <c r="D930" s="2209"/>
      <c r="E930" s="2209"/>
      <c r="F930" s="2209"/>
      <c r="G930" s="2209"/>
      <c r="H930" s="2209"/>
      <c r="I930" s="2209"/>
      <c r="J930" s="2209"/>
      <c r="K930" s="2209"/>
      <c r="L930" s="2209"/>
      <c r="M930" s="2209"/>
      <c r="N930" s="2209"/>
      <c r="O930" s="2209"/>
    </row>
    <row r="931" spans="1:15" ht="15.75" customHeight="1">
      <c r="A931" s="2209"/>
      <c r="B931" s="2209"/>
      <c r="C931" s="2209"/>
      <c r="D931" s="2209"/>
      <c r="E931" s="2209"/>
      <c r="F931" s="2209"/>
      <c r="G931" s="2209"/>
      <c r="H931" s="2209"/>
      <c r="I931" s="2209"/>
      <c r="J931" s="2209"/>
      <c r="K931" s="2209"/>
      <c r="L931" s="2209"/>
      <c r="M931" s="2209"/>
      <c r="N931" s="2209"/>
      <c r="O931" s="2209"/>
    </row>
    <row r="932" spans="1:15" ht="15.75" customHeight="1">
      <c r="A932" s="2209"/>
      <c r="B932" s="2209"/>
      <c r="C932" s="2209"/>
      <c r="D932" s="2209"/>
      <c r="E932" s="2209"/>
      <c r="F932" s="2209"/>
      <c r="G932" s="2209"/>
      <c r="H932" s="2209"/>
      <c r="I932" s="2209"/>
      <c r="J932" s="2209"/>
      <c r="K932" s="2209"/>
      <c r="L932" s="2209"/>
      <c r="M932" s="2209"/>
      <c r="N932" s="2209"/>
      <c r="O932" s="2209"/>
    </row>
    <row r="933" spans="1:15" ht="15.75" customHeight="1">
      <c r="A933" s="2209"/>
      <c r="B933" s="2209"/>
      <c r="C933" s="2209"/>
      <c r="D933" s="2209"/>
      <c r="E933" s="2209"/>
      <c r="F933" s="2209"/>
      <c r="G933" s="2209"/>
      <c r="H933" s="2209"/>
      <c r="I933" s="2209"/>
      <c r="J933" s="2209"/>
      <c r="K933" s="2209"/>
      <c r="L933" s="2209"/>
      <c r="M933" s="2209"/>
      <c r="N933" s="2209"/>
      <c r="O933" s="2209"/>
    </row>
    <row r="934" spans="1:15" ht="15.75" customHeight="1">
      <c r="A934" s="2209"/>
      <c r="B934" s="2209"/>
      <c r="C934" s="2209"/>
      <c r="D934" s="2209"/>
      <c r="E934" s="2209"/>
      <c r="F934" s="2209"/>
      <c r="G934" s="2209"/>
      <c r="H934" s="2209"/>
      <c r="I934" s="2209"/>
      <c r="J934" s="2209"/>
      <c r="K934" s="2209"/>
      <c r="L934" s="2209"/>
      <c r="M934" s="2209"/>
      <c r="N934" s="2209"/>
      <c r="O934" s="2209"/>
    </row>
    <row r="935" spans="1:15" ht="15.75" customHeight="1">
      <c r="A935" s="2209"/>
      <c r="B935" s="2209"/>
      <c r="C935" s="2209"/>
      <c r="D935" s="2209"/>
      <c r="E935" s="2209"/>
      <c r="F935" s="2209"/>
      <c r="G935" s="2209"/>
      <c r="H935" s="2209"/>
      <c r="I935" s="2209"/>
      <c r="J935" s="2209"/>
      <c r="K935" s="2209"/>
      <c r="L935" s="2209"/>
      <c r="M935" s="2209"/>
      <c r="N935" s="2209"/>
      <c r="O935" s="2209"/>
    </row>
    <row r="936" spans="1:15" ht="15.75" customHeight="1">
      <c r="A936" s="2209"/>
      <c r="B936" s="2209"/>
      <c r="C936" s="2209"/>
      <c r="D936" s="2209"/>
      <c r="E936" s="2209"/>
      <c r="F936" s="2209"/>
      <c r="G936" s="2209"/>
      <c r="H936" s="2209"/>
      <c r="I936" s="2209"/>
      <c r="J936" s="2209"/>
      <c r="K936" s="2209"/>
      <c r="L936" s="2209"/>
      <c r="M936" s="2209"/>
      <c r="N936" s="2209"/>
      <c r="O936" s="2209"/>
    </row>
    <row r="937" spans="1:15" ht="15.75" customHeight="1">
      <c r="A937" s="2209"/>
      <c r="B937" s="2209"/>
      <c r="C937" s="2209"/>
      <c r="D937" s="2209"/>
      <c r="E937" s="2209"/>
      <c r="F937" s="2209"/>
      <c r="G937" s="2209"/>
      <c r="H937" s="2209"/>
      <c r="I937" s="2209"/>
      <c r="J937" s="2209"/>
      <c r="K937" s="2209"/>
      <c r="L937" s="2209"/>
      <c r="M937" s="2209"/>
      <c r="N937" s="2209"/>
      <c r="O937" s="2209"/>
    </row>
    <row r="938" spans="1:15" ht="15.75" customHeight="1">
      <c r="A938" s="2209"/>
      <c r="B938" s="2209"/>
      <c r="C938" s="2209"/>
      <c r="D938" s="2209"/>
      <c r="E938" s="2209"/>
      <c r="F938" s="2209"/>
      <c r="G938" s="2209"/>
      <c r="H938" s="2209"/>
      <c r="I938" s="2209"/>
      <c r="J938" s="2209"/>
      <c r="K938" s="2209"/>
      <c r="L938" s="2209"/>
      <c r="M938" s="2209"/>
      <c r="N938" s="2209"/>
      <c r="O938" s="2209"/>
    </row>
    <row r="939" spans="1:15" ht="15.75" customHeight="1">
      <c r="A939" s="2209"/>
      <c r="B939" s="2209"/>
      <c r="C939" s="2209"/>
      <c r="D939" s="2209"/>
      <c r="E939" s="2209"/>
      <c r="F939" s="2209"/>
      <c r="G939" s="2209"/>
      <c r="H939" s="2209"/>
      <c r="I939" s="2209"/>
      <c r="J939" s="2209"/>
      <c r="K939" s="2209"/>
      <c r="L939" s="2209"/>
      <c r="M939" s="2209"/>
      <c r="N939" s="2209"/>
      <c r="O939" s="2209"/>
    </row>
    <row r="940" spans="1:15" ht="15.75" customHeight="1">
      <c r="A940" s="2209"/>
      <c r="B940" s="2209"/>
      <c r="C940" s="2209"/>
      <c r="D940" s="2209"/>
      <c r="E940" s="2209"/>
      <c r="F940" s="2209"/>
      <c r="G940" s="2209"/>
      <c r="H940" s="2209"/>
      <c r="I940" s="2209"/>
      <c r="J940" s="2209"/>
      <c r="K940" s="2209"/>
      <c r="L940" s="2209"/>
      <c r="M940" s="2209"/>
      <c r="N940" s="2209"/>
      <c r="O940" s="2209"/>
    </row>
    <row r="941" spans="1:15" ht="15.75" customHeight="1">
      <c r="A941" s="2209"/>
      <c r="B941" s="2209"/>
      <c r="C941" s="2209"/>
      <c r="D941" s="2209"/>
      <c r="E941" s="2209"/>
      <c r="F941" s="2209"/>
      <c r="G941" s="2209"/>
      <c r="H941" s="2209"/>
      <c r="I941" s="2209"/>
      <c r="J941" s="2209"/>
      <c r="K941" s="2209"/>
      <c r="L941" s="2209"/>
      <c r="M941" s="2209"/>
      <c r="N941" s="2209"/>
      <c r="O941" s="2209"/>
    </row>
    <row r="942" spans="1:15" ht="15.75" customHeight="1">
      <c r="A942" s="2209"/>
      <c r="B942" s="2209"/>
      <c r="C942" s="2209"/>
      <c r="D942" s="2209"/>
      <c r="E942" s="2209"/>
      <c r="F942" s="2209"/>
      <c r="G942" s="2209"/>
      <c r="H942" s="2209"/>
      <c r="I942" s="2209"/>
      <c r="J942" s="2209"/>
      <c r="K942" s="2209"/>
      <c r="L942" s="2209"/>
      <c r="M942" s="2209"/>
      <c r="N942" s="2209"/>
      <c r="O942" s="2209"/>
    </row>
    <row r="943" spans="1:15" ht="15.75" customHeight="1">
      <c r="A943" s="2209"/>
      <c r="B943" s="2209"/>
      <c r="C943" s="2209"/>
      <c r="D943" s="2209"/>
      <c r="E943" s="2209"/>
      <c r="F943" s="2209"/>
      <c r="G943" s="2209"/>
      <c r="H943" s="2209"/>
      <c r="I943" s="2209"/>
      <c r="J943" s="2209"/>
      <c r="K943" s="2209"/>
      <c r="L943" s="2209"/>
      <c r="M943" s="2209"/>
      <c r="N943" s="2209"/>
      <c r="O943" s="2209"/>
    </row>
    <row r="944" spans="1:15" ht="15.75" customHeight="1">
      <c r="A944" s="2209"/>
      <c r="B944" s="2209"/>
      <c r="C944" s="2209"/>
      <c r="D944" s="2209"/>
      <c r="E944" s="2209"/>
      <c r="F944" s="2209"/>
      <c r="G944" s="2209"/>
      <c r="H944" s="2209"/>
      <c r="I944" s="2209"/>
      <c r="J944" s="2209"/>
      <c r="K944" s="2209"/>
      <c r="L944" s="2209"/>
      <c r="M944" s="2209"/>
      <c r="N944" s="2209"/>
      <c r="O944" s="2209"/>
    </row>
    <row r="945" spans="1:15" ht="15.75" customHeight="1">
      <c r="A945" s="2209"/>
      <c r="B945" s="2209"/>
      <c r="C945" s="2209"/>
      <c r="D945" s="2209"/>
      <c r="E945" s="2209"/>
      <c r="F945" s="2209"/>
      <c r="G945" s="2209"/>
      <c r="H945" s="2209"/>
      <c r="I945" s="2209"/>
      <c r="J945" s="2209"/>
      <c r="K945" s="2209"/>
      <c r="L945" s="2209"/>
      <c r="M945" s="2209"/>
      <c r="N945" s="2209"/>
      <c r="O945" s="2209"/>
    </row>
    <row r="946" spans="1:15" ht="15.75" customHeight="1">
      <c r="A946" s="2209"/>
      <c r="B946" s="2209"/>
      <c r="C946" s="2209"/>
      <c r="D946" s="2209"/>
      <c r="E946" s="2209"/>
      <c r="F946" s="2209"/>
      <c r="G946" s="2209"/>
      <c r="H946" s="2209"/>
      <c r="I946" s="2209"/>
      <c r="J946" s="2209"/>
      <c r="K946" s="2209"/>
      <c r="L946" s="2209"/>
      <c r="M946" s="2209"/>
      <c r="N946" s="2209"/>
      <c r="O946" s="2209"/>
    </row>
    <row r="947" spans="1:15" ht="15.75" customHeight="1">
      <c r="A947" s="2209"/>
      <c r="B947" s="2209"/>
      <c r="C947" s="2209"/>
      <c r="D947" s="2209"/>
      <c r="E947" s="2209"/>
      <c r="F947" s="2209"/>
      <c r="G947" s="2209"/>
      <c r="H947" s="2209"/>
      <c r="I947" s="2209"/>
      <c r="J947" s="2209"/>
      <c r="K947" s="2209"/>
      <c r="L947" s="2209"/>
      <c r="M947" s="2209"/>
      <c r="N947" s="2209"/>
      <c r="O947" s="2209"/>
    </row>
    <row r="948" spans="1:15" ht="15.75" customHeight="1">
      <c r="A948" s="2209"/>
      <c r="B948" s="2209"/>
      <c r="C948" s="2209"/>
      <c r="D948" s="2209"/>
      <c r="E948" s="2209"/>
      <c r="F948" s="2209"/>
      <c r="G948" s="2209"/>
      <c r="H948" s="2209"/>
      <c r="I948" s="2209"/>
      <c r="J948" s="2209"/>
      <c r="K948" s="2209"/>
      <c r="L948" s="2209"/>
      <c r="M948" s="2209"/>
      <c r="N948" s="2209"/>
      <c r="O948" s="2209"/>
    </row>
    <row r="949" spans="1:15" ht="15.75" customHeight="1">
      <c r="A949" s="2209"/>
      <c r="B949" s="2209"/>
      <c r="C949" s="2209"/>
      <c r="D949" s="2209"/>
      <c r="E949" s="2209"/>
      <c r="F949" s="2209"/>
      <c r="G949" s="2209"/>
      <c r="H949" s="2209"/>
      <c r="I949" s="2209"/>
      <c r="J949" s="2209"/>
      <c r="K949" s="2209"/>
      <c r="L949" s="2209"/>
      <c r="M949" s="2209"/>
      <c r="N949" s="2209"/>
      <c r="O949" s="2209"/>
    </row>
    <row r="950" spans="1:15" ht="15.75" customHeight="1">
      <c r="A950" s="2209"/>
      <c r="B950" s="2209"/>
      <c r="C950" s="2209"/>
      <c r="D950" s="2209"/>
      <c r="E950" s="2209"/>
      <c r="F950" s="2209"/>
      <c r="G950" s="2209"/>
      <c r="H950" s="2209"/>
      <c r="I950" s="2209"/>
      <c r="J950" s="2209"/>
      <c r="K950" s="2209"/>
      <c r="L950" s="2209"/>
      <c r="M950" s="2209"/>
      <c r="N950" s="2209"/>
      <c r="O950" s="2209"/>
    </row>
    <row r="951" spans="1:15" ht="15.75" customHeight="1">
      <c r="A951" s="2209"/>
      <c r="B951" s="2209"/>
      <c r="C951" s="2209"/>
      <c r="D951" s="2209"/>
      <c r="E951" s="2209"/>
      <c r="F951" s="2209"/>
      <c r="G951" s="2209"/>
      <c r="H951" s="2209"/>
      <c r="I951" s="2209"/>
      <c r="J951" s="2209"/>
      <c r="K951" s="2209"/>
      <c r="L951" s="2209"/>
      <c r="M951" s="2209"/>
      <c r="N951" s="2209"/>
      <c r="O951" s="2209"/>
    </row>
    <row r="952" spans="1:15" ht="15.75" customHeight="1">
      <c r="A952" s="2209"/>
      <c r="B952" s="2209"/>
      <c r="C952" s="2209"/>
      <c r="D952" s="2209"/>
      <c r="E952" s="2209"/>
      <c r="F952" s="2209"/>
      <c r="G952" s="2209"/>
      <c r="H952" s="2209"/>
      <c r="I952" s="2209"/>
      <c r="J952" s="2209"/>
      <c r="K952" s="2209"/>
      <c r="L952" s="2209"/>
      <c r="M952" s="2209"/>
      <c r="N952" s="2209"/>
      <c r="O952" s="2209"/>
    </row>
    <row r="953" spans="1:15" ht="15.75" customHeight="1">
      <c r="A953" s="2209"/>
      <c r="B953" s="2209"/>
      <c r="C953" s="2209"/>
      <c r="D953" s="2209"/>
      <c r="E953" s="2209"/>
      <c r="F953" s="2209"/>
      <c r="G953" s="2209"/>
      <c r="H953" s="2209"/>
      <c r="I953" s="2209"/>
      <c r="J953" s="2209"/>
      <c r="K953" s="2209"/>
      <c r="L953" s="2209"/>
      <c r="M953" s="2209"/>
      <c r="N953" s="2209"/>
      <c r="O953" s="2209"/>
    </row>
    <row r="954" spans="1:15" ht="15.75" customHeight="1">
      <c r="A954" s="2209"/>
      <c r="B954" s="2209"/>
      <c r="C954" s="2209"/>
      <c r="D954" s="2209"/>
      <c r="E954" s="2209"/>
      <c r="F954" s="2209"/>
      <c r="G954" s="2209"/>
      <c r="H954" s="2209"/>
      <c r="I954" s="2209"/>
      <c r="J954" s="2209"/>
      <c r="K954" s="2209"/>
      <c r="L954" s="2209"/>
      <c r="M954" s="2209"/>
      <c r="N954" s="2209"/>
      <c r="O954" s="2209"/>
    </row>
    <row r="955" spans="1:15" ht="15.75" customHeight="1">
      <c r="A955" s="2209"/>
      <c r="B955" s="2209"/>
      <c r="C955" s="2209"/>
      <c r="D955" s="2209"/>
      <c r="E955" s="2209"/>
      <c r="F955" s="2209"/>
      <c r="G955" s="2209"/>
      <c r="H955" s="2209"/>
      <c r="I955" s="2209"/>
      <c r="J955" s="2209"/>
      <c r="K955" s="2209"/>
      <c r="L955" s="2209"/>
      <c r="M955" s="2209"/>
      <c r="N955" s="2209"/>
      <c r="O955" s="2209"/>
    </row>
    <row r="956" spans="1:15" ht="15.75" customHeight="1">
      <c r="A956" s="2209"/>
      <c r="B956" s="2209"/>
      <c r="C956" s="2209"/>
      <c r="D956" s="2209"/>
      <c r="E956" s="2209"/>
      <c r="F956" s="2209"/>
      <c r="G956" s="2209"/>
      <c r="H956" s="2209"/>
      <c r="I956" s="2209"/>
      <c r="J956" s="2209"/>
      <c r="K956" s="2209"/>
      <c r="L956" s="2209"/>
      <c r="M956" s="2209"/>
      <c r="N956" s="2209"/>
      <c r="O956" s="2209"/>
    </row>
    <row r="957" spans="1:15" ht="15.75" customHeight="1">
      <c r="A957" s="2209"/>
      <c r="B957" s="2209"/>
      <c r="C957" s="2209"/>
      <c r="D957" s="2209"/>
      <c r="E957" s="2209"/>
      <c r="F957" s="2209"/>
      <c r="G957" s="2209"/>
      <c r="H957" s="2209"/>
      <c r="I957" s="2209"/>
      <c r="J957" s="2209"/>
      <c r="K957" s="2209"/>
      <c r="L957" s="2209"/>
      <c r="M957" s="2209"/>
      <c r="N957" s="2209"/>
      <c r="O957" s="2209"/>
    </row>
    <row r="958" spans="1:15" ht="15.75" customHeight="1">
      <c r="A958" s="2209"/>
      <c r="B958" s="2209"/>
      <c r="C958" s="2209"/>
      <c r="D958" s="2209"/>
      <c r="E958" s="2209"/>
      <c r="F958" s="2209"/>
      <c r="G958" s="2209"/>
      <c r="H958" s="2209"/>
      <c r="I958" s="2209"/>
      <c r="J958" s="2209"/>
      <c r="K958" s="2209"/>
      <c r="L958" s="2209"/>
      <c r="M958" s="2209"/>
      <c r="N958" s="2209"/>
      <c r="O958" s="2209"/>
    </row>
    <row r="959" spans="1:15" ht="15.75" customHeight="1">
      <c r="A959" s="2209"/>
      <c r="B959" s="2209"/>
      <c r="C959" s="2209"/>
      <c r="D959" s="2209"/>
      <c r="E959" s="2209"/>
      <c r="F959" s="2209"/>
      <c r="G959" s="2209"/>
      <c r="H959" s="2209"/>
      <c r="I959" s="2209"/>
      <c r="J959" s="2209"/>
      <c r="K959" s="2209"/>
      <c r="L959" s="2209"/>
      <c r="M959" s="2209"/>
      <c r="N959" s="2209"/>
      <c r="O959" s="2209"/>
    </row>
    <row r="960" spans="1:15" ht="15.75" customHeight="1">
      <c r="A960" s="2209"/>
      <c r="B960" s="2209"/>
      <c r="C960" s="2209"/>
      <c r="D960" s="2209"/>
      <c r="E960" s="2209"/>
      <c r="F960" s="2209"/>
      <c r="G960" s="2209"/>
      <c r="H960" s="2209"/>
      <c r="I960" s="2209"/>
      <c r="J960" s="2209"/>
      <c r="K960" s="2209"/>
      <c r="L960" s="2209"/>
      <c r="M960" s="2209"/>
      <c r="N960" s="2209"/>
      <c r="O960" s="2209"/>
    </row>
    <row r="961" spans="1:15" ht="15.75" customHeight="1">
      <c r="A961" s="2209"/>
      <c r="B961" s="2209"/>
      <c r="C961" s="2209"/>
      <c r="D961" s="2209"/>
      <c r="E961" s="2209"/>
      <c r="F961" s="2209"/>
      <c r="G961" s="2209"/>
      <c r="H961" s="2209"/>
      <c r="I961" s="2209"/>
      <c r="J961" s="2209"/>
      <c r="K961" s="2209"/>
      <c r="L961" s="2209"/>
      <c r="M961" s="2209"/>
      <c r="N961" s="2209"/>
      <c r="O961" s="2209"/>
    </row>
    <row r="962" spans="1:15" ht="15.75" customHeight="1">
      <c r="A962" s="2209"/>
      <c r="B962" s="2209"/>
      <c r="C962" s="2209"/>
      <c r="D962" s="2209"/>
      <c r="E962" s="2209"/>
      <c r="F962" s="2209"/>
      <c r="G962" s="2209"/>
      <c r="H962" s="2209"/>
      <c r="I962" s="2209"/>
      <c r="J962" s="2209"/>
      <c r="K962" s="2209"/>
      <c r="L962" s="2209"/>
      <c r="M962" s="2209"/>
      <c r="N962" s="2209"/>
      <c r="O962" s="2209"/>
    </row>
    <row r="963" spans="1:15" ht="15.75" customHeight="1">
      <c r="A963" s="2209"/>
      <c r="B963" s="2209"/>
      <c r="C963" s="2209"/>
      <c r="D963" s="2209"/>
      <c r="E963" s="2209"/>
      <c r="F963" s="2209"/>
      <c r="G963" s="2209"/>
      <c r="H963" s="2209"/>
      <c r="I963" s="2209"/>
      <c r="J963" s="2209"/>
      <c r="K963" s="2209"/>
      <c r="L963" s="2209"/>
      <c r="M963" s="2209"/>
      <c r="N963" s="2209"/>
      <c r="O963" s="2209"/>
    </row>
    <row r="964" spans="1:15" ht="15.75" customHeight="1">
      <c r="A964" s="2209"/>
      <c r="B964" s="2209"/>
      <c r="C964" s="2209"/>
      <c r="D964" s="2209"/>
      <c r="E964" s="2209"/>
      <c r="F964" s="2209"/>
      <c r="G964" s="2209"/>
      <c r="H964" s="2209"/>
      <c r="I964" s="2209"/>
      <c r="J964" s="2209"/>
      <c r="K964" s="2209"/>
      <c r="L964" s="2209"/>
      <c r="M964" s="2209"/>
      <c r="N964" s="2209"/>
      <c r="O964" s="2209"/>
    </row>
    <row r="965" spans="1:15" ht="15.75" customHeight="1">
      <c r="A965" s="2209"/>
      <c r="B965" s="2209"/>
      <c r="C965" s="2209"/>
      <c r="D965" s="2209"/>
      <c r="E965" s="2209"/>
      <c r="F965" s="2209"/>
      <c r="G965" s="2209"/>
      <c r="H965" s="2209"/>
      <c r="I965" s="2209"/>
      <c r="J965" s="2209"/>
      <c r="K965" s="2209"/>
      <c r="L965" s="2209"/>
      <c r="M965" s="2209"/>
      <c r="N965" s="2209"/>
      <c r="O965" s="2209"/>
    </row>
    <row r="966" spans="1:15" ht="15.75" customHeight="1">
      <c r="A966" s="2209"/>
      <c r="B966" s="2209"/>
      <c r="C966" s="2209"/>
      <c r="D966" s="2209"/>
      <c r="E966" s="2209"/>
      <c r="F966" s="2209"/>
      <c r="G966" s="2209"/>
      <c r="H966" s="2209"/>
      <c r="I966" s="2209"/>
      <c r="J966" s="2209"/>
      <c r="K966" s="2209"/>
      <c r="L966" s="2209"/>
      <c r="M966" s="2209"/>
      <c r="N966" s="2209"/>
      <c r="O966" s="2209"/>
    </row>
    <row r="967" spans="1:15" ht="15.75" customHeight="1">
      <c r="A967" s="2209"/>
      <c r="B967" s="2209"/>
      <c r="C967" s="2209"/>
      <c r="D967" s="2209"/>
      <c r="E967" s="2209"/>
      <c r="F967" s="2209"/>
      <c r="G967" s="2209"/>
      <c r="H967" s="2209"/>
      <c r="I967" s="2209"/>
      <c r="J967" s="2209"/>
      <c r="K967" s="2209"/>
      <c r="L967" s="2209"/>
      <c r="M967" s="2209"/>
      <c r="N967" s="2209"/>
      <c r="O967" s="2209"/>
    </row>
    <row r="968" spans="1:15" ht="15.75" customHeight="1">
      <c r="A968" s="2209"/>
      <c r="B968" s="2209"/>
      <c r="C968" s="2209"/>
      <c r="D968" s="2209"/>
      <c r="E968" s="2209"/>
      <c r="F968" s="2209"/>
      <c r="G968" s="2209"/>
      <c r="H968" s="2209"/>
      <c r="I968" s="2209"/>
      <c r="J968" s="2209"/>
      <c r="K968" s="2209"/>
      <c r="L968" s="2209"/>
      <c r="M968" s="2209"/>
      <c r="N968" s="2209"/>
      <c r="O968" s="2209"/>
    </row>
    <row r="969" spans="1:15" ht="15.75" customHeight="1">
      <c r="A969" s="2209"/>
      <c r="B969" s="2209"/>
      <c r="C969" s="2209"/>
      <c r="D969" s="2209"/>
      <c r="E969" s="2209"/>
      <c r="F969" s="2209"/>
      <c r="G969" s="2209"/>
      <c r="H969" s="2209"/>
      <c r="I969" s="2209"/>
      <c r="J969" s="2209"/>
      <c r="K969" s="2209"/>
      <c r="L969" s="2209"/>
      <c r="M969" s="2209"/>
      <c r="N969" s="2209"/>
      <c r="O969" s="2209"/>
    </row>
    <row r="970" spans="1:15" ht="15.75" customHeight="1">
      <c r="A970" s="2209"/>
      <c r="B970" s="2209"/>
      <c r="C970" s="2209"/>
      <c r="D970" s="2209"/>
      <c r="E970" s="2209"/>
      <c r="F970" s="2209"/>
      <c r="G970" s="2209"/>
      <c r="H970" s="2209"/>
      <c r="I970" s="2209"/>
      <c r="J970" s="2209"/>
      <c r="K970" s="2209"/>
      <c r="L970" s="2209"/>
      <c r="M970" s="2209"/>
      <c r="N970" s="2209"/>
      <c r="O970" s="2209"/>
    </row>
    <row r="971" spans="1:15" ht="15.75" customHeight="1">
      <c r="A971" s="2209"/>
      <c r="B971" s="2209"/>
      <c r="C971" s="2209"/>
      <c r="D971" s="2209"/>
      <c r="E971" s="2209"/>
      <c r="F971" s="2209"/>
      <c r="G971" s="2209"/>
      <c r="H971" s="2209"/>
      <c r="I971" s="2209"/>
      <c r="J971" s="2209"/>
      <c r="K971" s="2209"/>
      <c r="L971" s="2209"/>
      <c r="M971" s="2209"/>
      <c r="N971" s="2209"/>
      <c r="O971" s="2209"/>
    </row>
    <row r="972" spans="1:15" ht="15.75" customHeight="1">
      <c r="A972" s="2209"/>
      <c r="B972" s="2209"/>
      <c r="C972" s="2209"/>
      <c r="D972" s="2209"/>
      <c r="E972" s="2209"/>
      <c r="F972" s="2209"/>
      <c r="G972" s="2209"/>
      <c r="H972" s="2209"/>
      <c r="I972" s="2209"/>
      <c r="J972" s="2209"/>
      <c r="K972" s="2209"/>
      <c r="L972" s="2209"/>
      <c r="M972" s="2209"/>
      <c r="N972" s="2209"/>
      <c r="O972" s="2209"/>
    </row>
    <row r="973" spans="1:15" ht="15.75" customHeight="1">
      <c r="A973" s="2209"/>
      <c r="B973" s="2209"/>
      <c r="C973" s="2209"/>
      <c r="D973" s="2209"/>
      <c r="E973" s="2209"/>
      <c r="F973" s="2209"/>
      <c r="G973" s="2209"/>
      <c r="H973" s="2209"/>
      <c r="I973" s="2209"/>
      <c r="J973" s="2209"/>
      <c r="K973" s="2209"/>
      <c r="L973" s="2209"/>
      <c r="M973" s="2209"/>
      <c r="N973" s="2209"/>
      <c r="O973" s="2209"/>
    </row>
    <row r="974" spans="1:15" ht="15.75" customHeight="1">
      <c r="A974" s="2209"/>
      <c r="B974" s="2209"/>
      <c r="C974" s="2209"/>
      <c r="D974" s="2209"/>
      <c r="E974" s="2209"/>
      <c r="F974" s="2209"/>
      <c r="G974" s="2209"/>
      <c r="H974" s="2209"/>
      <c r="I974" s="2209"/>
      <c r="J974" s="2209"/>
      <c r="K974" s="2209"/>
      <c r="L974" s="2209"/>
      <c r="M974" s="2209"/>
      <c r="N974" s="2209"/>
      <c r="O974" s="2209"/>
    </row>
    <row r="975" spans="1:15" ht="15.75" customHeight="1">
      <c r="A975" s="2209"/>
      <c r="B975" s="2209"/>
      <c r="C975" s="2209"/>
      <c r="D975" s="2209"/>
      <c r="E975" s="2209"/>
      <c r="F975" s="2209"/>
      <c r="G975" s="2209"/>
      <c r="H975" s="2209"/>
      <c r="I975" s="2209"/>
      <c r="J975" s="2209"/>
      <c r="K975" s="2209"/>
      <c r="L975" s="2209"/>
      <c r="M975" s="2209"/>
      <c r="N975" s="2209"/>
      <c r="O975" s="2209"/>
    </row>
    <row r="976" spans="1:15" ht="15.75" customHeight="1">
      <c r="A976" s="2209"/>
      <c r="B976" s="2209"/>
      <c r="C976" s="2209"/>
      <c r="D976" s="2209"/>
      <c r="E976" s="2209"/>
      <c r="F976" s="2209"/>
      <c r="G976" s="2209"/>
      <c r="H976" s="2209"/>
      <c r="I976" s="2209"/>
      <c r="J976" s="2209"/>
      <c r="K976" s="2209"/>
      <c r="L976" s="2209"/>
      <c r="M976" s="2209"/>
      <c r="N976" s="2209"/>
      <c r="O976" s="2209"/>
    </row>
    <row r="977" spans="1:15" ht="15.75" customHeight="1">
      <c r="A977" s="2209"/>
      <c r="B977" s="2209"/>
      <c r="C977" s="2209"/>
      <c r="D977" s="2209"/>
      <c r="E977" s="2209"/>
      <c r="F977" s="2209"/>
      <c r="G977" s="2209"/>
      <c r="H977" s="2209"/>
      <c r="I977" s="2209"/>
      <c r="J977" s="2209"/>
      <c r="K977" s="2209"/>
      <c r="L977" s="2209"/>
      <c r="M977" s="2209"/>
      <c r="N977" s="2209"/>
      <c r="O977" s="2209"/>
    </row>
    <row r="978" spans="1:15" ht="15.75" customHeight="1">
      <c r="A978" s="2209"/>
      <c r="B978" s="2209"/>
      <c r="C978" s="2209"/>
      <c r="D978" s="2209"/>
      <c r="E978" s="2209"/>
      <c r="F978" s="2209"/>
      <c r="G978" s="2209"/>
      <c r="H978" s="2209"/>
      <c r="I978" s="2209"/>
      <c r="J978" s="2209"/>
      <c r="K978" s="2209"/>
      <c r="L978" s="2209"/>
      <c r="M978" s="2209"/>
      <c r="N978" s="2209"/>
      <c r="O978" s="2209"/>
    </row>
    <row r="979" spans="1:15" ht="15.75" customHeight="1">
      <c r="A979" s="2209"/>
      <c r="B979" s="2209"/>
      <c r="C979" s="2209"/>
      <c r="D979" s="2209"/>
      <c r="E979" s="2209"/>
      <c r="F979" s="2209"/>
      <c r="G979" s="2209"/>
      <c r="H979" s="2209"/>
      <c r="I979" s="2209"/>
      <c r="J979" s="2209"/>
      <c r="K979" s="2209"/>
      <c r="L979" s="2209"/>
      <c r="M979" s="2209"/>
      <c r="N979" s="2209"/>
      <c r="O979" s="2209"/>
    </row>
    <row r="980" spans="1:15" ht="15.75" customHeight="1">
      <c r="A980" s="2209"/>
      <c r="B980" s="2209"/>
      <c r="C980" s="2209"/>
      <c r="D980" s="2209"/>
      <c r="E980" s="2209"/>
      <c r="F980" s="2209"/>
      <c r="G980" s="2209"/>
      <c r="H980" s="2209"/>
      <c r="I980" s="2209"/>
      <c r="J980" s="2209"/>
      <c r="K980" s="2209"/>
      <c r="L980" s="2209"/>
      <c r="M980" s="2209"/>
      <c r="N980" s="2209"/>
      <c r="O980" s="2209"/>
    </row>
    <row r="981" spans="1:15" ht="15.75" customHeight="1">
      <c r="A981" s="2209"/>
      <c r="B981" s="2209"/>
      <c r="C981" s="2209"/>
      <c r="D981" s="2209"/>
      <c r="E981" s="2209"/>
      <c r="F981" s="2209"/>
      <c r="G981" s="2209"/>
      <c r="H981" s="2209"/>
      <c r="I981" s="2209"/>
      <c r="J981" s="2209"/>
      <c r="K981" s="2209"/>
      <c r="L981" s="2209"/>
      <c r="M981" s="2209"/>
      <c r="N981" s="2209"/>
      <c r="O981" s="2209"/>
    </row>
    <row r="982" spans="1:15" ht="15.75" customHeight="1">
      <c r="A982" s="2209"/>
      <c r="B982" s="2209"/>
      <c r="C982" s="2209"/>
      <c r="D982" s="2209"/>
      <c r="E982" s="2209"/>
      <c r="F982" s="2209"/>
      <c r="G982" s="2209"/>
      <c r="H982" s="2209"/>
      <c r="I982" s="2209"/>
      <c r="J982" s="2209"/>
      <c r="K982" s="2209"/>
      <c r="L982" s="2209"/>
      <c r="M982" s="2209"/>
      <c r="N982" s="2209"/>
      <c r="O982" s="2209"/>
    </row>
    <row r="983" spans="1:15" ht="15.75" customHeight="1">
      <c r="A983" s="2209"/>
      <c r="B983" s="2209"/>
      <c r="C983" s="2209"/>
      <c r="D983" s="2209"/>
      <c r="E983" s="2209"/>
      <c r="F983" s="2209"/>
      <c r="G983" s="2209"/>
      <c r="H983" s="2209"/>
      <c r="I983" s="2209"/>
      <c r="J983" s="2209"/>
      <c r="K983" s="2209"/>
      <c r="L983" s="2209"/>
      <c r="M983" s="2209"/>
      <c r="N983" s="2209"/>
      <c r="O983" s="2209"/>
    </row>
    <row r="984" spans="1:15" ht="15.75" customHeight="1">
      <c r="A984" s="2209"/>
      <c r="B984" s="2209"/>
      <c r="C984" s="2209"/>
      <c r="D984" s="2209"/>
      <c r="E984" s="2209"/>
      <c r="F984" s="2209"/>
      <c r="G984" s="2209"/>
      <c r="H984" s="2209"/>
      <c r="I984" s="2209"/>
      <c r="J984" s="2209"/>
      <c r="K984" s="2209"/>
      <c r="L984" s="2209"/>
      <c r="M984" s="2209"/>
      <c r="N984" s="2209"/>
      <c r="O984" s="2209"/>
    </row>
    <row r="985" spans="1:15" ht="15.75" customHeight="1">
      <c r="A985" s="2209"/>
      <c r="B985" s="2209"/>
      <c r="C985" s="2209"/>
      <c r="D985" s="2209"/>
      <c r="E985" s="2209"/>
      <c r="F985" s="2209"/>
      <c r="G985" s="2209"/>
      <c r="H985" s="2209"/>
      <c r="I985" s="2209"/>
      <c r="J985" s="2209"/>
      <c r="K985" s="2209"/>
      <c r="L985" s="2209"/>
      <c r="M985" s="2209"/>
      <c r="N985" s="2209"/>
      <c r="O985" s="2209"/>
    </row>
    <row r="986" spans="1:15" ht="15.75" customHeight="1">
      <c r="A986" s="2209"/>
      <c r="B986" s="2209"/>
      <c r="C986" s="2209"/>
      <c r="D986" s="2209"/>
      <c r="E986" s="2209"/>
      <c r="F986" s="2209"/>
      <c r="G986" s="2209"/>
      <c r="H986" s="2209"/>
      <c r="I986" s="2209"/>
      <c r="J986" s="2209"/>
      <c r="K986" s="2209"/>
      <c r="L986" s="2209"/>
      <c r="M986" s="2209"/>
      <c r="N986" s="2209"/>
      <c r="O986" s="2209"/>
    </row>
    <row r="987" spans="1:15" ht="15.75" customHeight="1">
      <c r="A987" s="2209"/>
      <c r="B987" s="2209"/>
      <c r="C987" s="2209"/>
      <c r="D987" s="2209"/>
      <c r="E987" s="2209"/>
      <c r="F987" s="2209"/>
      <c r="G987" s="2209"/>
      <c r="H987" s="2209"/>
      <c r="I987" s="2209"/>
      <c r="J987" s="2209"/>
      <c r="K987" s="2209"/>
      <c r="L987" s="2209"/>
      <c r="M987" s="2209"/>
      <c r="N987" s="2209"/>
      <c r="O987" s="2209"/>
    </row>
    <row r="988" spans="1:15" ht="15.75" customHeight="1">
      <c r="A988" s="2209"/>
      <c r="B988" s="2209"/>
      <c r="C988" s="2209"/>
      <c r="D988" s="2209"/>
      <c r="E988" s="2209"/>
      <c r="F988" s="2209"/>
      <c r="G988" s="2209"/>
      <c r="H988" s="2209"/>
      <c r="I988" s="2209"/>
      <c r="J988" s="2209"/>
      <c r="K988" s="2209"/>
      <c r="L988" s="2209"/>
      <c r="M988" s="2209"/>
      <c r="N988" s="2209"/>
      <c r="O988" s="2209"/>
    </row>
    <row r="989" spans="1:15" ht="15.75" customHeight="1">
      <c r="A989" s="2209"/>
      <c r="B989" s="2209"/>
      <c r="C989" s="2209"/>
      <c r="D989" s="2209"/>
      <c r="E989" s="2209"/>
      <c r="F989" s="2209"/>
      <c r="G989" s="2209"/>
      <c r="H989" s="2209"/>
      <c r="I989" s="2209"/>
      <c r="J989" s="2209"/>
      <c r="K989" s="2209"/>
      <c r="L989" s="2209"/>
      <c r="M989" s="2209"/>
      <c r="N989" s="2209"/>
      <c r="O989" s="2209"/>
    </row>
    <row r="990" spans="1:15" ht="15.75" customHeight="1">
      <c r="A990" s="2209"/>
      <c r="B990" s="2209"/>
      <c r="C990" s="2209"/>
      <c r="D990" s="2209"/>
      <c r="E990" s="2209"/>
      <c r="F990" s="2209"/>
      <c r="G990" s="2209"/>
      <c r="H990" s="2209"/>
      <c r="I990" s="2209"/>
      <c r="J990" s="2209"/>
      <c r="K990" s="2209"/>
      <c r="L990" s="2209"/>
      <c r="M990" s="2209"/>
      <c r="N990" s="2209"/>
      <c r="O990" s="2209"/>
    </row>
    <row r="991" spans="1:15" ht="15.75" customHeight="1">
      <c r="A991" s="2209"/>
      <c r="B991" s="2209"/>
      <c r="C991" s="2209"/>
      <c r="D991" s="2209"/>
      <c r="E991" s="2209"/>
      <c r="F991" s="2209"/>
      <c r="G991" s="2209"/>
      <c r="H991" s="2209"/>
      <c r="I991" s="2209"/>
      <c r="J991" s="2209"/>
      <c r="K991" s="2209"/>
      <c r="L991" s="2209"/>
      <c r="M991" s="2209"/>
      <c r="N991" s="2209"/>
      <c r="O991" s="2209"/>
    </row>
    <row r="992" spans="1:15" ht="15.75" customHeight="1">
      <c r="A992" s="2209"/>
      <c r="B992" s="2209"/>
      <c r="C992" s="2209"/>
      <c r="D992" s="2209"/>
      <c r="E992" s="2209"/>
      <c r="F992" s="2209"/>
      <c r="G992" s="2209"/>
      <c r="H992" s="2209"/>
      <c r="I992" s="2209"/>
      <c r="J992" s="2209"/>
      <c r="K992" s="2209"/>
      <c r="L992" s="2209"/>
      <c r="M992" s="2209"/>
      <c r="N992" s="2209"/>
      <c r="O992" s="2209"/>
    </row>
    <row r="993" spans="1:15" ht="15.75" customHeight="1">
      <c r="A993" s="2209"/>
      <c r="B993" s="2209"/>
      <c r="C993" s="2209"/>
      <c r="D993" s="2209"/>
      <c r="E993" s="2209"/>
      <c r="F993" s="2209"/>
      <c r="G993" s="2209"/>
      <c r="H993" s="2209"/>
      <c r="I993" s="2209"/>
      <c r="J993" s="2209"/>
      <c r="K993" s="2209"/>
      <c r="L993" s="2209"/>
      <c r="M993" s="2209"/>
      <c r="N993" s="2209"/>
      <c r="O993" s="2209"/>
    </row>
    <row r="994" spans="1:15" ht="15.75" customHeight="1">
      <c r="A994" s="2209"/>
      <c r="B994" s="2209"/>
      <c r="C994" s="2209"/>
      <c r="D994" s="2209"/>
      <c r="E994" s="2209"/>
      <c r="F994" s="2209"/>
      <c r="G994" s="2209"/>
      <c r="H994" s="2209"/>
      <c r="I994" s="2209"/>
      <c r="J994" s="2209"/>
      <c r="K994" s="2209"/>
      <c r="L994" s="2209"/>
      <c r="M994" s="2209"/>
      <c r="N994" s="2209"/>
      <c r="O994" s="2209"/>
    </row>
    <row r="995" spans="1:15" ht="15.75" customHeight="1">
      <c r="A995" s="2209"/>
      <c r="B995" s="2209"/>
      <c r="C995" s="2209"/>
      <c r="D995" s="2209"/>
      <c r="E995" s="2209"/>
      <c r="F995" s="2209"/>
      <c r="G995" s="2209"/>
      <c r="H995" s="2209"/>
      <c r="I995" s="2209"/>
      <c r="J995" s="2209"/>
      <c r="K995" s="2209"/>
      <c r="L995" s="2209"/>
      <c r="M995" s="2209"/>
      <c r="N995" s="2209"/>
      <c r="O995" s="2209"/>
    </row>
    <row r="996" spans="1:15" ht="15.75" customHeight="1">
      <c r="A996" s="2209"/>
      <c r="B996" s="2209"/>
      <c r="C996" s="2209"/>
      <c r="D996" s="2209"/>
      <c r="E996" s="2209"/>
      <c r="F996" s="2209"/>
      <c r="G996" s="2209"/>
      <c r="H996" s="2209"/>
      <c r="I996" s="2209"/>
      <c r="J996" s="2209"/>
      <c r="K996" s="2209"/>
      <c r="L996" s="2209"/>
      <c r="M996" s="2209"/>
      <c r="N996" s="2209"/>
      <c r="O996" s="2209"/>
    </row>
    <row r="997" spans="1:15" ht="15.75" customHeight="1">
      <c r="A997" s="2209"/>
      <c r="B997" s="2209"/>
      <c r="C997" s="2209"/>
      <c r="D997" s="2209"/>
      <c r="E997" s="2209"/>
      <c r="F997" s="2209"/>
      <c r="G997" s="2209"/>
      <c r="H997" s="2209"/>
      <c r="I997" s="2209"/>
      <c r="J997" s="2209"/>
      <c r="K997" s="2209"/>
      <c r="L997" s="2209"/>
      <c r="M997" s="2209"/>
      <c r="N997" s="2209"/>
      <c r="O997" s="2209"/>
    </row>
    <row r="998" spans="1:15" ht="15.75" customHeight="1">
      <c r="A998" s="2209"/>
      <c r="B998" s="2209"/>
      <c r="C998" s="2209"/>
      <c r="D998" s="2209"/>
      <c r="E998" s="2209"/>
      <c r="F998" s="2209"/>
      <c r="G998" s="2209"/>
      <c r="H998" s="2209"/>
      <c r="I998" s="2209"/>
      <c r="J998" s="2209"/>
      <c r="K998" s="2209"/>
      <c r="L998" s="2209"/>
      <c r="M998" s="2209"/>
      <c r="N998" s="2209"/>
      <c r="O998" s="2209"/>
    </row>
    <row r="999" spans="1:15" ht="15.75" customHeight="1">
      <c r="A999" s="2209"/>
      <c r="B999" s="2209"/>
      <c r="C999" s="2209"/>
      <c r="D999" s="2209"/>
      <c r="E999" s="2209"/>
      <c r="F999" s="2209"/>
      <c r="G999" s="2209"/>
      <c r="H999" s="2209"/>
      <c r="I999" s="2209"/>
      <c r="J999" s="2209"/>
      <c r="K999" s="2209"/>
      <c r="L999" s="2209"/>
      <c r="M999" s="2209"/>
      <c r="N999" s="2209"/>
      <c r="O999" s="2209"/>
    </row>
    <row r="1000" spans="1:15" ht="15.75" customHeight="1">
      <c r="A1000" s="2209"/>
      <c r="B1000" s="2209"/>
      <c r="C1000" s="2209"/>
      <c r="D1000" s="2209"/>
      <c r="E1000" s="2209"/>
      <c r="F1000" s="2209"/>
      <c r="G1000" s="2209"/>
      <c r="H1000" s="2209"/>
      <c r="I1000" s="2209"/>
      <c r="J1000" s="2209"/>
      <c r="K1000" s="2209"/>
      <c r="L1000" s="2209"/>
      <c r="M1000" s="2209"/>
      <c r="N1000" s="2209"/>
      <c r="O1000" s="2209"/>
    </row>
    <row r="1001" spans="1:15" ht="15.75" customHeight="1">
      <c r="A1001" s="2209"/>
      <c r="B1001" s="2209"/>
      <c r="C1001" s="2209"/>
      <c r="D1001" s="2209"/>
      <c r="E1001" s="2209"/>
      <c r="F1001" s="2209"/>
      <c r="G1001" s="2209"/>
      <c r="H1001" s="2209"/>
      <c r="I1001" s="2209"/>
      <c r="J1001" s="2209"/>
      <c r="K1001" s="2209"/>
      <c r="L1001" s="2209"/>
      <c r="M1001" s="2209"/>
      <c r="N1001" s="2209"/>
      <c r="O1001" s="2209"/>
    </row>
    <row r="1002" spans="1:15" ht="15.75" customHeight="1">
      <c r="A1002" s="2209"/>
      <c r="B1002" s="2209"/>
      <c r="C1002" s="2209"/>
      <c r="D1002" s="2209"/>
      <c r="E1002" s="2209"/>
      <c r="F1002" s="2209"/>
      <c r="G1002" s="2209"/>
      <c r="H1002" s="2209"/>
      <c r="I1002" s="2209"/>
      <c r="J1002" s="2209"/>
      <c r="K1002" s="2209"/>
      <c r="L1002" s="2209"/>
      <c r="M1002" s="2209"/>
      <c r="N1002" s="2209"/>
      <c r="O1002" s="2209"/>
    </row>
    <row r="1003" spans="1:15" ht="15.75" customHeight="1">
      <c r="A1003" s="2209"/>
      <c r="B1003" s="2209"/>
      <c r="C1003" s="2209"/>
      <c r="D1003" s="2209"/>
      <c r="E1003" s="2209"/>
      <c r="F1003" s="2209"/>
      <c r="G1003" s="2209"/>
      <c r="H1003" s="2209"/>
      <c r="I1003" s="2209"/>
      <c r="J1003" s="2209"/>
      <c r="K1003" s="2209"/>
      <c r="L1003" s="2209"/>
      <c r="M1003" s="2209"/>
      <c r="N1003" s="2209"/>
      <c r="O1003" s="2209"/>
    </row>
    <row r="1004" spans="1:15" ht="15.75" customHeight="1">
      <c r="A1004" s="2209"/>
      <c r="B1004" s="2209"/>
      <c r="C1004" s="2209"/>
      <c r="D1004" s="2209"/>
      <c r="E1004" s="2209"/>
      <c r="F1004" s="2209"/>
      <c r="G1004" s="2209"/>
      <c r="H1004" s="2209"/>
      <c r="I1004" s="2209"/>
      <c r="J1004" s="2209"/>
      <c r="K1004" s="2209"/>
      <c r="L1004" s="2209"/>
      <c r="M1004" s="2209"/>
      <c r="N1004" s="2209"/>
      <c r="O1004" s="2209"/>
    </row>
    <row r="1005" spans="1:15" ht="15.75" customHeight="1">
      <c r="A1005" s="2209"/>
      <c r="B1005" s="2209"/>
      <c r="C1005" s="2209"/>
      <c r="D1005" s="2209"/>
      <c r="E1005" s="2209"/>
      <c r="F1005" s="2209"/>
      <c r="G1005" s="2209"/>
      <c r="H1005" s="2209"/>
      <c r="I1005" s="2209"/>
      <c r="J1005" s="2209"/>
      <c r="K1005" s="2209"/>
      <c r="L1005" s="2209"/>
      <c r="M1005" s="2209"/>
      <c r="N1005" s="2209"/>
      <c r="O1005" s="2209"/>
    </row>
    <row r="1006" spans="1:15" ht="15.75" customHeight="1">
      <c r="A1006" s="2209"/>
      <c r="B1006" s="2209"/>
      <c r="C1006" s="2209"/>
      <c r="D1006" s="2209"/>
      <c r="E1006" s="2209"/>
      <c r="F1006" s="2209"/>
      <c r="G1006" s="2209"/>
      <c r="H1006" s="2209"/>
      <c r="I1006" s="2209"/>
      <c r="J1006" s="2209"/>
      <c r="K1006" s="2209"/>
      <c r="L1006" s="2209"/>
      <c r="M1006" s="2209"/>
      <c r="N1006" s="2209"/>
      <c r="O1006" s="2209"/>
    </row>
    <row r="1007" spans="1:15" ht="15.75" customHeight="1">
      <c r="A1007" s="2209"/>
      <c r="B1007" s="2209"/>
      <c r="C1007" s="2209"/>
      <c r="D1007" s="2209"/>
      <c r="E1007" s="2209"/>
      <c r="F1007" s="2209"/>
      <c r="G1007" s="2209"/>
      <c r="H1007" s="2209"/>
      <c r="I1007" s="2209"/>
      <c r="J1007" s="2209"/>
      <c r="K1007" s="2209"/>
      <c r="L1007" s="2209"/>
      <c r="M1007" s="2209"/>
      <c r="N1007" s="2209"/>
      <c r="O1007" s="2209"/>
    </row>
    <row r="1008" spans="1:15" ht="15.75" customHeight="1">
      <c r="A1008" s="2209"/>
      <c r="B1008" s="2209"/>
      <c r="C1008" s="2209"/>
      <c r="D1008" s="2209"/>
      <c r="E1008" s="2209"/>
      <c r="F1008" s="2209"/>
      <c r="G1008" s="2209"/>
      <c r="H1008" s="2209"/>
      <c r="I1008" s="2209"/>
      <c r="J1008" s="2209"/>
      <c r="K1008" s="2209"/>
      <c r="L1008" s="2209"/>
      <c r="M1008" s="2209"/>
      <c r="N1008" s="2209"/>
      <c r="O1008" s="2209"/>
    </row>
    <row r="1009" spans="1:15" ht="15.75" customHeight="1">
      <c r="A1009" s="2209"/>
      <c r="B1009" s="2209"/>
      <c r="C1009" s="2209"/>
      <c r="D1009" s="2209"/>
      <c r="E1009" s="2209"/>
      <c r="F1009" s="2209"/>
      <c r="G1009" s="2209"/>
      <c r="H1009" s="2209"/>
      <c r="I1009" s="2209"/>
      <c r="J1009" s="2209"/>
      <c r="K1009" s="2209"/>
      <c r="L1009" s="2209"/>
      <c r="M1009" s="2209"/>
      <c r="N1009" s="2209"/>
      <c r="O1009" s="2209"/>
    </row>
    <row r="1010" spans="1:15" ht="15.75" customHeight="1">
      <c r="A1010" s="2209"/>
      <c r="B1010" s="2209"/>
      <c r="C1010" s="2209"/>
      <c r="D1010" s="2209"/>
      <c r="E1010" s="2209"/>
      <c r="F1010" s="2209"/>
      <c r="G1010" s="2209"/>
      <c r="H1010" s="2209"/>
      <c r="I1010" s="2209"/>
      <c r="J1010" s="2209"/>
      <c r="K1010" s="2209"/>
      <c r="L1010" s="2209"/>
      <c r="M1010" s="2209"/>
      <c r="N1010" s="2209"/>
      <c r="O1010" s="2209"/>
    </row>
    <row r="1011" spans="1:15" ht="15.75" customHeight="1">
      <c r="A1011" s="2209"/>
      <c r="B1011" s="2209"/>
      <c r="C1011" s="2209"/>
      <c r="D1011" s="2209"/>
      <c r="E1011" s="2209"/>
      <c r="F1011" s="2209"/>
      <c r="G1011" s="2209"/>
      <c r="H1011" s="2209"/>
      <c r="I1011" s="2209"/>
      <c r="J1011" s="2209"/>
      <c r="K1011" s="2209"/>
      <c r="L1011" s="2209"/>
      <c r="M1011" s="2209"/>
      <c r="N1011" s="2209"/>
      <c r="O1011" s="2209"/>
    </row>
    <row r="1012" spans="1:15" ht="15.75" customHeight="1">
      <c r="A1012" s="2209"/>
      <c r="B1012" s="2209"/>
      <c r="C1012" s="2209"/>
      <c r="D1012" s="2209"/>
      <c r="E1012" s="2209"/>
      <c r="F1012" s="2209"/>
      <c r="G1012" s="2209"/>
      <c r="H1012" s="2209"/>
      <c r="I1012" s="2209"/>
      <c r="J1012" s="2209"/>
      <c r="K1012" s="2209"/>
      <c r="L1012" s="2209"/>
      <c r="M1012" s="2209"/>
      <c r="N1012" s="2209"/>
      <c r="O1012" s="2209"/>
    </row>
    <row r="1013" spans="1:15" ht="15.75" customHeight="1">
      <c r="A1013" s="2209"/>
      <c r="B1013" s="2209"/>
      <c r="C1013" s="2209"/>
      <c r="D1013" s="2209"/>
      <c r="E1013" s="2209"/>
      <c r="F1013" s="2209"/>
      <c r="G1013" s="2209"/>
      <c r="H1013" s="2209"/>
      <c r="I1013" s="2209"/>
      <c r="J1013" s="2209"/>
      <c r="K1013" s="2209"/>
      <c r="L1013" s="2209"/>
      <c r="M1013" s="2209"/>
      <c r="N1013" s="2209"/>
      <c r="O1013" s="2209"/>
    </row>
    <row r="1014" spans="1:15" ht="15.75" customHeight="1">
      <c r="A1014" s="2209"/>
      <c r="B1014" s="2209"/>
      <c r="C1014" s="2209"/>
      <c r="D1014" s="2209"/>
      <c r="E1014" s="2209"/>
      <c r="F1014" s="2209"/>
      <c r="G1014" s="2209"/>
      <c r="H1014" s="2209"/>
      <c r="I1014" s="2209"/>
      <c r="J1014" s="2209"/>
      <c r="K1014" s="2209"/>
      <c r="L1014" s="2209"/>
      <c r="M1014" s="2209"/>
      <c r="N1014" s="2209"/>
      <c r="O1014" s="2209"/>
    </row>
    <row r="1015" spans="1:15" ht="15.75" customHeight="1">
      <c r="A1015" s="2209"/>
      <c r="B1015" s="2209"/>
      <c r="C1015" s="2209"/>
      <c r="D1015" s="2209"/>
      <c r="E1015" s="2209"/>
      <c r="F1015" s="2209"/>
      <c r="G1015" s="2209"/>
      <c r="H1015" s="2209"/>
      <c r="I1015" s="2209"/>
      <c r="J1015" s="2209"/>
      <c r="K1015" s="2209"/>
      <c r="L1015" s="2209"/>
      <c r="M1015" s="2209"/>
      <c r="N1015" s="2209"/>
      <c r="O1015" s="2209"/>
    </row>
    <row r="1016" spans="1:15" ht="15.75" customHeight="1">
      <c r="A1016" s="2209"/>
      <c r="B1016" s="2209"/>
      <c r="C1016" s="2209"/>
      <c r="D1016" s="2209"/>
      <c r="E1016" s="2209"/>
      <c r="F1016" s="2209"/>
      <c r="G1016" s="2209"/>
      <c r="H1016" s="2209"/>
      <c r="I1016" s="2209"/>
      <c r="J1016" s="2209"/>
      <c r="K1016" s="2209"/>
      <c r="L1016" s="2209"/>
      <c r="M1016" s="2209"/>
      <c r="N1016" s="2209"/>
      <c r="O1016" s="2209"/>
    </row>
    <row r="1017" spans="1:15" ht="15.75" customHeight="1">
      <c r="A1017" s="2209"/>
      <c r="B1017" s="2209"/>
      <c r="C1017" s="2209"/>
      <c r="D1017" s="2209"/>
      <c r="E1017" s="2209"/>
      <c r="F1017" s="2209"/>
      <c r="G1017" s="2209"/>
      <c r="H1017" s="2209"/>
      <c r="I1017" s="2209"/>
      <c r="J1017" s="2209"/>
      <c r="K1017" s="2209"/>
      <c r="L1017" s="2209"/>
      <c r="M1017" s="2209"/>
      <c r="N1017" s="2209"/>
      <c r="O1017" s="2209"/>
    </row>
    <row r="1018" spans="1:15" ht="15.75" customHeight="1">
      <c r="A1018" s="2209"/>
      <c r="B1018" s="2209"/>
      <c r="C1018" s="2209"/>
      <c r="D1018" s="2209"/>
      <c r="E1018" s="2209"/>
      <c r="F1018" s="2209"/>
      <c r="G1018" s="2209"/>
      <c r="H1018" s="2209"/>
      <c r="I1018" s="2209"/>
      <c r="J1018" s="2209"/>
      <c r="K1018" s="2209"/>
      <c r="L1018" s="2209"/>
      <c r="M1018" s="2209"/>
      <c r="N1018" s="2209"/>
      <c r="O1018" s="2209"/>
    </row>
    <row r="1019" spans="1:15" ht="15.75" customHeight="1">
      <c r="A1019" s="2209"/>
      <c r="B1019" s="2209"/>
      <c r="C1019" s="2209"/>
      <c r="D1019" s="2209"/>
      <c r="E1019" s="2209"/>
      <c r="F1019" s="2209"/>
      <c r="G1019" s="2209"/>
      <c r="H1019" s="2209"/>
      <c r="I1019" s="2209"/>
      <c r="J1019" s="2209"/>
      <c r="K1019" s="2209"/>
      <c r="L1019" s="2209"/>
      <c r="M1019" s="2209"/>
      <c r="N1019" s="2209"/>
      <c r="O1019" s="2209"/>
    </row>
    <row r="1020" spans="1:15" ht="15.75" customHeight="1">
      <c r="A1020" s="2209"/>
      <c r="B1020" s="2209"/>
      <c r="C1020" s="2209"/>
      <c r="D1020" s="2209"/>
      <c r="E1020" s="2209"/>
      <c r="F1020" s="2209"/>
      <c r="G1020" s="2209"/>
      <c r="H1020" s="2209"/>
      <c r="I1020" s="2209"/>
      <c r="J1020" s="2209"/>
      <c r="K1020" s="2209"/>
      <c r="L1020" s="2209"/>
      <c r="M1020" s="2209"/>
      <c r="N1020" s="2209"/>
      <c r="O1020" s="2209"/>
    </row>
  </sheetData>
  <mergeCells count="13">
    <mergeCell ref="C1:M1"/>
    <mergeCell ref="C2:M2"/>
    <mergeCell ref="C3:M3"/>
    <mergeCell ref="D4:M4"/>
    <mergeCell ref="C5:C7"/>
    <mergeCell ref="D5:D7"/>
    <mergeCell ref="E5:F6"/>
    <mergeCell ref="G5:H6"/>
    <mergeCell ref="I5:I6"/>
    <mergeCell ref="J5:K5"/>
    <mergeCell ref="L5:M5"/>
    <mergeCell ref="J6:K6"/>
    <mergeCell ref="L6:M6"/>
  </mergeCells>
  <pageMargins left="0.5" right="0.5" top="0.5" bottom="0.5" header="0" footer="0"/>
  <pageSetup paperSize="9" scale="52"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heetViews>
  <sheetFormatPr defaultColWidth="14.44140625" defaultRowHeight="15" customHeight="1"/>
  <cols>
    <col min="1" max="1" width="7.5546875" style="1982" customWidth="1"/>
    <col min="2" max="2" width="8.44140625" style="1982" customWidth="1"/>
    <col min="3" max="5" width="9.33203125" style="1982" hidden="1" customWidth="1"/>
    <col min="6" max="17" width="9.33203125" style="1982" customWidth="1"/>
    <col min="18" max="19" width="9.44140625" style="1982" customWidth="1"/>
    <col min="20" max="26" width="10.44140625" style="1982" customWidth="1"/>
    <col min="27" max="16384" width="14.44140625" style="1982"/>
  </cols>
  <sheetData>
    <row r="1" spans="1:26" ht="15.75" customHeight="1">
      <c r="A1" s="2254"/>
      <c r="B1" s="3148" t="s">
        <v>1769</v>
      </c>
      <c r="C1" s="3148"/>
      <c r="D1" s="3148"/>
      <c r="E1" s="3148"/>
      <c r="F1" s="3148"/>
      <c r="G1" s="3148"/>
      <c r="H1" s="3148"/>
      <c r="I1" s="3148"/>
      <c r="J1" s="3148"/>
      <c r="K1" s="3148"/>
      <c r="L1" s="3148"/>
      <c r="M1" s="3148"/>
      <c r="N1" s="3148"/>
      <c r="O1" s="3148"/>
      <c r="P1" s="3148"/>
      <c r="Q1" s="3148"/>
      <c r="R1" s="3148"/>
      <c r="S1" s="3148"/>
      <c r="T1" s="3148"/>
      <c r="U1" s="3148"/>
      <c r="V1" s="2254"/>
      <c r="W1" s="2254"/>
      <c r="X1" s="2254"/>
      <c r="Y1" s="2254"/>
      <c r="Z1" s="2254"/>
    </row>
    <row r="2" spans="1:26" ht="15.75" customHeight="1" thickBot="1">
      <c r="A2" s="2254"/>
      <c r="B2" s="3154" t="s">
        <v>1768</v>
      </c>
      <c r="C2" s="3154"/>
      <c r="D2" s="3154"/>
      <c r="E2" s="3154"/>
      <c r="F2" s="3154"/>
      <c r="G2" s="3154"/>
      <c r="H2" s="3154"/>
      <c r="I2" s="3154"/>
      <c r="J2" s="3154"/>
      <c r="K2" s="3154"/>
      <c r="L2" s="3154"/>
      <c r="M2" s="3154"/>
      <c r="N2" s="3154"/>
      <c r="O2" s="3154"/>
      <c r="P2" s="3154"/>
      <c r="Q2" s="3154"/>
      <c r="R2" s="3154"/>
      <c r="S2" s="3154"/>
      <c r="T2" s="3154"/>
      <c r="U2" s="3154"/>
      <c r="V2" s="2254"/>
      <c r="W2" s="2254"/>
      <c r="X2" s="2254"/>
      <c r="Y2" s="2254"/>
      <c r="Z2" s="2254"/>
    </row>
    <row r="3" spans="1:26" ht="24.75" customHeight="1" thickTop="1">
      <c r="A3" s="2254"/>
      <c r="B3" s="2277" t="s">
        <v>1767</v>
      </c>
      <c r="C3" s="3151">
        <v>2005</v>
      </c>
      <c r="D3" s="3151">
        <v>2006</v>
      </c>
      <c r="E3" s="3151">
        <v>2007</v>
      </c>
      <c r="F3" s="3151">
        <v>2008</v>
      </c>
      <c r="G3" s="3151">
        <v>2009</v>
      </c>
      <c r="H3" s="3151">
        <v>2010</v>
      </c>
      <c r="I3" s="3151">
        <v>2011</v>
      </c>
      <c r="J3" s="3151">
        <v>2012</v>
      </c>
      <c r="K3" s="3151">
        <v>2013</v>
      </c>
      <c r="L3" s="3151">
        <v>2014</v>
      </c>
      <c r="M3" s="3151">
        <v>2015</v>
      </c>
      <c r="N3" s="3151">
        <v>2016</v>
      </c>
      <c r="O3" s="3151">
        <v>2017</v>
      </c>
      <c r="P3" s="3151">
        <v>2018</v>
      </c>
      <c r="Q3" s="3151">
        <v>2019</v>
      </c>
      <c r="R3" s="3151">
        <v>2020</v>
      </c>
      <c r="S3" s="3151">
        <v>2021</v>
      </c>
      <c r="T3" s="3151" t="s">
        <v>1766</v>
      </c>
      <c r="U3" s="3152" t="s">
        <v>1765</v>
      </c>
      <c r="V3" s="2254"/>
      <c r="W3" s="2254"/>
      <c r="X3" s="2254"/>
      <c r="Y3" s="2254"/>
      <c r="Z3" s="2254"/>
    </row>
    <row r="4" spans="1:26" ht="24.75" customHeight="1">
      <c r="A4" s="2254"/>
      <c r="B4" s="2276" t="s">
        <v>1764</v>
      </c>
      <c r="C4" s="3065"/>
      <c r="D4" s="3065"/>
      <c r="E4" s="3065"/>
      <c r="F4" s="3065"/>
      <c r="G4" s="3065"/>
      <c r="H4" s="3065"/>
      <c r="I4" s="3065"/>
      <c r="J4" s="3065"/>
      <c r="K4" s="3065"/>
      <c r="L4" s="3065"/>
      <c r="M4" s="3065"/>
      <c r="N4" s="3065"/>
      <c r="O4" s="3065"/>
      <c r="P4" s="3065"/>
      <c r="Q4" s="3065"/>
      <c r="R4" s="3065"/>
      <c r="S4" s="3065"/>
      <c r="T4" s="3065"/>
      <c r="U4" s="3153"/>
      <c r="V4" s="2254"/>
      <c r="W4" s="2254"/>
      <c r="X4" s="2254"/>
      <c r="Y4" s="2254"/>
      <c r="Z4" s="2254"/>
    </row>
    <row r="5" spans="1:26" ht="24.75" customHeight="1">
      <c r="A5" s="2254"/>
      <c r="B5" s="2275" t="s">
        <v>1763</v>
      </c>
      <c r="C5" s="2274">
        <v>25477</v>
      </c>
      <c r="D5" s="2274">
        <v>28769</v>
      </c>
      <c r="E5" s="2274">
        <v>33192</v>
      </c>
      <c r="F5" s="2273">
        <v>36913</v>
      </c>
      <c r="G5" s="2273">
        <v>29278</v>
      </c>
      <c r="H5" s="2273">
        <v>33645</v>
      </c>
      <c r="I5" s="2273">
        <v>42622</v>
      </c>
      <c r="J5" s="2273">
        <v>52501</v>
      </c>
      <c r="K5" s="2273">
        <v>47846</v>
      </c>
      <c r="L5" s="2273">
        <v>70196</v>
      </c>
      <c r="M5" s="2273">
        <v>38616</v>
      </c>
      <c r="N5" s="2273">
        <v>42235</v>
      </c>
      <c r="O5" s="2273">
        <v>62632</v>
      </c>
      <c r="P5" s="2273">
        <v>73187</v>
      </c>
      <c r="Q5" s="2273">
        <v>81273</v>
      </c>
      <c r="R5" s="2273">
        <v>79702</v>
      </c>
      <c r="S5" s="2273">
        <v>8874</v>
      </c>
      <c r="T5" s="2272">
        <v>16975</v>
      </c>
      <c r="U5" s="2271">
        <v>55074</v>
      </c>
      <c r="V5" s="2254"/>
      <c r="W5" s="2254"/>
      <c r="X5" s="2254"/>
      <c r="Y5" s="2254"/>
      <c r="Z5" s="2254"/>
    </row>
    <row r="6" spans="1:26" ht="24.75" customHeight="1">
      <c r="A6" s="2254"/>
      <c r="B6" s="2270" t="s">
        <v>1762</v>
      </c>
      <c r="C6" s="2268">
        <v>20338</v>
      </c>
      <c r="D6" s="2268">
        <v>25728</v>
      </c>
      <c r="E6" s="2268">
        <v>39934</v>
      </c>
      <c r="F6" s="2267">
        <v>46675</v>
      </c>
      <c r="G6" s="2267">
        <v>40617</v>
      </c>
      <c r="H6" s="2267">
        <v>49264</v>
      </c>
      <c r="I6" s="2267">
        <v>56339</v>
      </c>
      <c r="J6" s="2267">
        <v>66459</v>
      </c>
      <c r="K6" s="2267">
        <v>67264</v>
      </c>
      <c r="L6" s="2267">
        <v>69009</v>
      </c>
      <c r="M6" s="2267">
        <v>58523</v>
      </c>
      <c r="N6" s="2267">
        <v>60821</v>
      </c>
      <c r="O6" s="2267">
        <v>84061</v>
      </c>
      <c r="P6" s="2267">
        <v>89507</v>
      </c>
      <c r="Q6" s="2267">
        <v>102423</v>
      </c>
      <c r="R6" s="2267">
        <v>98190</v>
      </c>
      <c r="S6" s="2267">
        <v>9146</v>
      </c>
      <c r="T6" s="2266">
        <v>19766</v>
      </c>
      <c r="U6" s="2261">
        <v>73255</v>
      </c>
      <c r="V6" s="2254"/>
      <c r="W6" s="2254"/>
      <c r="X6" s="2254"/>
      <c r="Y6" s="2254"/>
      <c r="Z6" s="2254"/>
    </row>
    <row r="7" spans="1:26" ht="24.75" customHeight="1">
      <c r="A7" s="2254"/>
      <c r="B7" s="2269" t="s">
        <v>1761</v>
      </c>
      <c r="C7" s="2268">
        <v>29875</v>
      </c>
      <c r="D7" s="2268">
        <v>36873</v>
      </c>
      <c r="E7" s="2268">
        <v>54722</v>
      </c>
      <c r="F7" s="2267">
        <v>58735</v>
      </c>
      <c r="G7" s="2267">
        <v>49567</v>
      </c>
      <c r="H7" s="2267">
        <v>63058</v>
      </c>
      <c r="I7" s="2267">
        <v>67565</v>
      </c>
      <c r="J7" s="2267">
        <v>89151</v>
      </c>
      <c r="K7" s="2267">
        <v>88697</v>
      </c>
      <c r="L7" s="2267">
        <v>79914</v>
      </c>
      <c r="M7" s="2267">
        <v>79187</v>
      </c>
      <c r="N7" s="2267">
        <v>76444</v>
      </c>
      <c r="O7" s="2267">
        <v>106291</v>
      </c>
      <c r="P7" s="2267">
        <v>124686</v>
      </c>
      <c r="Q7" s="2267">
        <v>127351</v>
      </c>
      <c r="R7" s="2267">
        <v>42776</v>
      </c>
      <c r="S7" s="2267">
        <v>14977</v>
      </c>
      <c r="T7" s="2266">
        <v>42006</v>
      </c>
      <c r="U7" s="2261"/>
      <c r="V7" s="2254"/>
      <c r="W7" s="2254"/>
      <c r="X7" s="2254"/>
      <c r="Y7" s="2254"/>
      <c r="Z7" s="2254"/>
    </row>
    <row r="8" spans="1:26" ht="24.75" customHeight="1">
      <c r="A8" s="2254"/>
      <c r="B8" s="2269" t="s">
        <v>1760</v>
      </c>
      <c r="C8" s="2268">
        <v>23414</v>
      </c>
      <c r="D8" s="2268">
        <v>21983</v>
      </c>
      <c r="E8" s="2268">
        <v>40942</v>
      </c>
      <c r="F8" s="2267">
        <v>38475</v>
      </c>
      <c r="G8" s="2267">
        <v>43337</v>
      </c>
      <c r="H8" s="2267">
        <v>45509</v>
      </c>
      <c r="I8" s="2267">
        <v>59751</v>
      </c>
      <c r="J8" s="2267">
        <v>69796</v>
      </c>
      <c r="K8" s="2267">
        <v>65152</v>
      </c>
      <c r="L8" s="2267">
        <v>80053</v>
      </c>
      <c r="M8" s="2267">
        <v>65729</v>
      </c>
      <c r="N8" s="2267">
        <v>60214</v>
      </c>
      <c r="O8" s="2267">
        <v>88591</v>
      </c>
      <c r="P8" s="2267">
        <v>98650</v>
      </c>
      <c r="Q8" s="2267">
        <v>109399</v>
      </c>
      <c r="R8" s="2267">
        <v>14</v>
      </c>
      <c r="S8" s="2267">
        <v>22450</v>
      </c>
      <c r="T8" s="2266">
        <v>61589</v>
      </c>
      <c r="U8" s="2261"/>
      <c r="V8" s="2254"/>
      <c r="W8" s="2254"/>
      <c r="X8" s="2254"/>
      <c r="Y8" s="2254"/>
      <c r="Z8" s="2254"/>
    </row>
    <row r="9" spans="1:26" ht="24.75" customHeight="1">
      <c r="A9" s="2254"/>
      <c r="B9" s="2269" t="s">
        <v>1759</v>
      </c>
      <c r="C9" s="2268">
        <v>25541</v>
      </c>
      <c r="D9" s="2268">
        <v>22870</v>
      </c>
      <c r="E9" s="2268">
        <v>35854</v>
      </c>
      <c r="F9" s="2267">
        <v>30410</v>
      </c>
      <c r="G9" s="2267">
        <v>30037</v>
      </c>
      <c r="H9" s="2267">
        <v>32542</v>
      </c>
      <c r="I9" s="2267">
        <v>46202</v>
      </c>
      <c r="J9" s="2267">
        <v>50317</v>
      </c>
      <c r="K9" s="2267">
        <v>52834</v>
      </c>
      <c r="L9" s="2267">
        <v>62558</v>
      </c>
      <c r="M9" s="2267">
        <v>17569</v>
      </c>
      <c r="N9" s="2267">
        <v>46683</v>
      </c>
      <c r="O9" s="2267">
        <v>62773</v>
      </c>
      <c r="P9" s="2267">
        <v>68825</v>
      </c>
      <c r="Q9" s="2267">
        <v>78329</v>
      </c>
      <c r="R9" s="2267">
        <v>31</v>
      </c>
      <c r="S9" s="2267">
        <v>1468</v>
      </c>
      <c r="T9" s="2266">
        <v>53608</v>
      </c>
      <c r="U9" s="2261"/>
      <c r="V9" s="2254"/>
      <c r="W9" s="2254"/>
      <c r="X9" s="2254"/>
      <c r="Y9" s="2254"/>
      <c r="Z9" s="2254"/>
    </row>
    <row r="10" spans="1:26" ht="24.75" customHeight="1">
      <c r="A10" s="2254"/>
      <c r="B10" s="2269" t="s">
        <v>1758</v>
      </c>
      <c r="C10" s="2268">
        <v>22608</v>
      </c>
      <c r="D10" s="2268">
        <v>26210</v>
      </c>
      <c r="E10" s="2268">
        <v>31316</v>
      </c>
      <c r="F10" s="2267">
        <v>24349</v>
      </c>
      <c r="G10" s="2267">
        <v>31749</v>
      </c>
      <c r="H10" s="2267">
        <v>33263</v>
      </c>
      <c r="I10" s="2267">
        <v>46115</v>
      </c>
      <c r="J10" s="2267">
        <v>53630</v>
      </c>
      <c r="K10" s="2267">
        <v>54599</v>
      </c>
      <c r="L10" s="2267">
        <v>50731</v>
      </c>
      <c r="M10" s="2267">
        <v>18368</v>
      </c>
      <c r="N10" s="2267">
        <v>38852</v>
      </c>
      <c r="O10" s="2267">
        <v>55956</v>
      </c>
      <c r="P10" s="2267">
        <v>65159</v>
      </c>
      <c r="Q10" s="2267">
        <v>74883</v>
      </c>
      <c r="R10" s="2267">
        <v>102</v>
      </c>
      <c r="S10" s="2267">
        <v>1143</v>
      </c>
      <c r="T10" s="2266">
        <v>46957</v>
      </c>
      <c r="U10" s="2261"/>
      <c r="V10" s="2254"/>
      <c r="W10" s="2254"/>
      <c r="X10" s="2254"/>
      <c r="Y10" s="2254"/>
      <c r="Z10" s="2254"/>
    </row>
    <row r="11" spans="1:26" ht="24.75" customHeight="1">
      <c r="A11" s="2254"/>
      <c r="B11" s="2269" t="s">
        <v>1757</v>
      </c>
      <c r="C11" s="2268">
        <v>23996</v>
      </c>
      <c r="D11" s="2268">
        <v>25183</v>
      </c>
      <c r="E11" s="2268">
        <v>35437</v>
      </c>
      <c r="F11" s="2267">
        <v>25427</v>
      </c>
      <c r="G11" s="2267">
        <v>30432</v>
      </c>
      <c r="H11" s="2267">
        <v>38991</v>
      </c>
      <c r="I11" s="2267">
        <v>42661</v>
      </c>
      <c r="J11" s="2267">
        <v>49995</v>
      </c>
      <c r="K11" s="2267">
        <v>54011</v>
      </c>
      <c r="L11" s="2267">
        <v>46546</v>
      </c>
      <c r="M11" s="2267">
        <v>22967</v>
      </c>
      <c r="N11" s="2267">
        <v>48115</v>
      </c>
      <c r="O11" s="2267">
        <v>42240</v>
      </c>
      <c r="P11" s="2267">
        <v>73281</v>
      </c>
      <c r="Q11" s="2267">
        <v>70916</v>
      </c>
      <c r="R11" s="2267">
        <v>196</v>
      </c>
      <c r="S11" s="2267">
        <v>2991</v>
      </c>
      <c r="T11" s="2266">
        <v>44462</v>
      </c>
      <c r="U11" s="2261"/>
      <c r="V11" s="2254"/>
      <c r="W11" s="2254"/>
      <c r="X11" s="2254"/>
      <c r="Y11" s="2254"/>
      <c r="Z11" s="2254"/>
    </row>
    <row r="12" spans="1:26" ht="24.75" customHeight="1">
      <c r="A12" s="2254"/>
      <c r="B12" s="2269" t="s">
        <v>1756</v>
      </c>
      <c r="C12" s="2268">
        <v>36910</v>
      </c>
      <c r="D12" s="2268">
        <v>33150</v>
      </c>
      <c r="E12" s="2268">
        <v>44683</v>
      </c>
      <c r="F12" s="2267">
        <v>40011</v>
      </c>
      <c r="G12" s="2267">
        <v>44174</v>
      </c>
      <c r="H12" s="2267">
        <v>54672</v>
      </c>
      <c r="I12" s="2267">
        <v>71398</v>
      </c>
      <c r="J12" s="2267">
        <v>71964</v>
      </c>
      <c r="K12" s="2267">
        <v>68478</v>
      </c>
      <c r="L12" s="2267">
        <v>59761</v>
      </c>
      <c r="M12" s="2267">
        <v>38606</v>
      </c>
      <c r="N12" s="2267">
        <v>66341</v>
      </c>
      <c r="O12" s="2267">
        <v>73778</v>
      </c>
      <c r="P12" s="2267">
        <v>87679</v>
      </c>
      <c r="Q12" s="2267">
        <v>94749</v>
      </c>
      <c r="R12" s="2267">
        <v>267</v>
      </c>
      <c r="S12" s="2267">
        <v>5917</v>
      </c>
      <c r="T12" s="2266">
        <v>41304</v>
      </c>
      <c r="U12" s="2261"/>
      <c r="V12" s="2254"/>
      <c r="W12" s="2254"/>
      <c r="X12" s="2254"/>
      <c r="Y12" s="2254"/>
      <c r="Z12" s="2254"/>
    </row>
    <row r="13" spans="1:26" ht="24.75" customHeight="1">
      <c r="A13" s="2254"/>
      <c r="B13" s="2269" t="s">
        <v>1755</v>
      </c>
      <c r="C13" s="2268">
        <v>36066</v>
      </c>
      <c r="D13" s="2268">
        <v>33362</v>
      </c>
      <c r="E13" s="2268">
        <v>45552</v>
      </c>
      <c r="F13" s="2267">
        <v>41622</v>
      </c>
      <c r="G13" s="2267">
        <v>42771</v>
      </c>
      <c r="H13" s="2267">
        <v>54848</v>
      </c>
      <c r="I13" s="2267">
        <v>63033</v>
      </c>
      <c r="J13" s="2267">
        <v>66383</v>
      </c>
      <c r="K13" s="2267">
        <v>66755</v>
      </c>
      <c r="L13" s="2267">
        <v>52894</v>
      </c>
      <c r="M13" s="2267">
        <v>39050</v>
      </c>
      <c r="N13" s="2267">
        <v>74670</v>
      </c>
      <c r="O13" s="2267">
        <v>68634</v>
      </c>
      <c r="P13" s="2267">
        <v>91874</v>
      </c>
      <c r="Q13" s="2267">
        <v>92604</v>
      </c>
      <c r="R13" s="2267">
        <v>584</v>
      </c>
      <c r="S13" s="2267">
        <v>9898</v>
      </c>
      <c r="T13" s="2266">
        <v>58314</v>
      </c>
      <c r="U13" s="2261"/>
      <c r="V13" s="2254"/>
      <c r="W13" s="2254"/>
      <c r="X13" s="2254"/>
      <c r="Y13" s="2254"/>
      <c r="Z13" s="2254"/>
    </row>
    <row r="14" spans="1:26" ht="24.75" customHeight="1">
      <c r="A14" s="2254"/>
      <c r="B14" s="2269" t="s">
        <v>1754</v>
      </c>
      <c r="C14" s="2268">
        <v>51498</v>
      </c>
      <c r="D14" s="2268">
        <v>49670</v>
      </c>
      <c r="E14" s="2268">
        <v>70644</v>
      </c>
      <c r="F14" s="2267">
        <v>66421</v>
      </c>
      <c r="G14" s="2267">
        <v>72522</v>
      </c>
      <c r="H14" s="2267">
        <v>79130</v>
      </c>
      <c r="I14" s="2267">
        <v>96996</v>
      </c>
      <c r="J14" s="2267">
        <v>86379</v>
      </c>
      <c r="K14" s="2267">
        <v>99426</v>
      </c>
      <c r="L14" s="2267">
        <v>80993</v>
      </c>
      <c r="M14" s="2267">
        <v>56584</v>
      </c>
      <c r="N14" s="2267">
        <v>89281</v>
      </c>
      <c r="O14" s="2267">
        <v>112492</v>
      </c>
      <c r="P14" s="2267">
        <v>130745</v>
      </c>
      <c r="Q14" s="2267">
        <v>134096</v>
      </c>
      <c r="R14" s="2267">
        <v>2025</v>
      </c>
      <c r="S14" s="2267">
        <v>23284</v>
      </c>
      <c r="T14" s="2266">
        <v>88582</v>
      </c>
      <c r="U14" s="2261"/>
      <c r="V14" s="2254"/>
      <c r="W14" s="2254"/>
      <c r="X14" s="2254"/>
      <c r="Y14" s="2254"/>
      <c r="Z14" s="2254"/>
    </row>
    <row r="15" spans="1:26" ht="24.75" customHeight="1">
      <c r="A15" s="2254"/>
      <c r="B15" s="2269" t="s">
        <v>1753</v>
      </c>
      <c r="C15" s="2268">
        <v>41505</v>
      </c>
      <c r="D15" s="2268">
        <v>44119</v>
      </c>
      <c r="E15" s="2268">
        <v>52273</v>
      </c>
      <c r="F15" s="2267">
        <v>52399</v>
      </c>
      <c r="G15" s="2267">
        <v>54423</v>
      </c>
      <c r="H15" s="2267">
        <v>67537</v>
      </c>
      <c r="I15" s="2267">
        <v>83460</v>
      </c>
      <c r="J15" s="2267">
        <v>83173</v>
      </c>
      <c r="K15" s="2267">
        <v>75485</v>
      </c>
      <c r="L15" s="2267">
        <v>76305</v>
      </c>
      <c r="M15" s="2267">
        <v>58304</v>
      </c>
      <c r="N15" s="2267">
        <v>72990</v>
      </c>
      <c r="O15" s="2267">
        <v>99804</v>
      </c>
      <c r="P15" s="2267">
        <v>147859</v>
      </c>
      <c r="Q15" s="2267">
        <v>130302</v>
      </c>
      <c r="R15" s="2267">
        <v>1953</v>
      </c>
      <c r="S15" s="2267">
        <v>26135</v>
      </c>
      <c r="T15" s="2266">
        <v>72653</v>
      </c>
      <c r="U15" s="2261"/>
      <c r="V15" s="2254"/>
      <c r="W15" s="2254"/>
      <c r="X15" s="2254"/>
      <c r="Y15" s="2254"/>
      <c r="Z15" s="2254"/>
    </row>
    <row r="16" spans="1:26" ht="24.75" customHeight="1">
      <c r="A16" s="2254"/>
      <c r="B16" s="2265" t="s">
        <v>1752</v>
      </c>
      <c r="C16" s="2264">
        <v>38170</v>
      </c>
      <c r="D16" s="2264">
        <v>36009</v>
      </c>
      <c r="E16" s="2264">
        <v>42156</v>
      </c>
      <c r="F16" s="2263">
        <v>38840</v>
      </c>
      <c r="G16" s="2263">
        <v>41049</v>
      </c>
      <c r="H16" s="2263">
        <v>50408</v>
      </c>
      <c r="I16" s="2263">
        <v>60073</v>
      </c>
      <c r="J16" s="2263">
        <v>63344</v>
      </c>
      <c r="K16" s="2263">
        <v>57069</v>
      </c>
      <c r="L16" s="2263">
        <v>61158</v>
      </c>
      <c r="M16" s="2263">
        <v>45467</v>
      </c>
      <c r="N16" s="2263">
        <v>76356</v>
      </c>
      <c r="O16" s="2263">
        <v>82966</v>
      </c>
      <c r="P16" s="2263">
        <v>121620</v>
      </c>
      <c r="Q16" s="2263">
        <v>100866</v>
      </c>
      <c r="R16" s="2263">
        <v>4245</v>
      </c>
      <c r="S16" s="2263">
        <v>23550</v>
      </c>
      <c r="T16" s="2262">
        <v>67932</v>
      </c>
      <c r="U16" s="2261"/>
      <c r="V16" s="2254"/>
      <c r="W16" s="2254"/>
      <c r="X16" s="2254"/>
      <c r="Y16" s="2254"/>
      <c r="Z16" s="2254"/>
    </row>
    <row r="17" spans="1:26" ht="24.75" customHeight="1" thickBot="1">
      <c r="A17" s="2254"/>
      <c r="B17" s="2260" t="s">
        <v>313</v>
      </c>
      <c r="C17" s="2259">
        <v>375398</v>
      </c>
      <c r="D17" s="2259">
        <v>383926</v>
      </c>
      <c r="E17" s="2259">
        <v>526705</v>
      </c>
      <c r="F17" s="2258">
        <v>500277</v>
      </c>
      <c r="G17" s="2258">
        <v>509956</v>
      </c>
      <c r="H17" s="2258">
        <v>602867</v>
      </c>
      <c r="I17" s="2258">
        <v>736215</v>
      </c>
      <c r="J17" s="2258">
        <v>803092</v>
      </c>
      <c r="K17" s="2258">
        <v>797616</v>
      </c>
      <c r="L17" s="2258">
        <v>790118</v>
      </c>
      <c r="M17" s="2258">
        <v>538970</v>
      </c>
      <c r="N17" s="2258">
        <v>753002</v>
      </c>
      <c r="O17" s="2258">
        <v>940218</v>
      </c>
      <c r="P17" s="2258">
        <v>1173072</v>
      </c>
      <c r="Q17" s="2258">
        <v>1197191</v>
      </c>
      <c r="R17" s="2258">
        <v>230085</v>
      </c>
      <c r="S17" s="2258">
        <v>149833</v>
      </c>
      <c r="T17" s="2257">
        <v>614148</v>
      </c>
      <c r="U17" s="2256">
        <v>128329</v>
      </c>
      <c r="V17" s="2254"/>
      <c r="W17" s="2254"/>
      <c r="X17" s="2254"/>
      <c r="Y17" s="2254"/>
      <c r="Z17" s="2254"/>
    </row>
    <row r="18" spans="1:26" ht="15.75" customHeight="1" thickTop="1">
      <c r="A18" s="2254"/>
      <c r="B18" s="3149" t="s">
        <v>1751</v>
      </c>
      <c r="C18" s="3150"/>
      <c r="D18" s="3150"/>
      <c r="E18" s="3150"/>
      <c r="F18" s="3150"/>
      <c r="G18" s="3150"/>
      <c r="H18" s="3150"/>
      <c r="I18" s="3150"/>
      <c r="J18" s="3150"/>
      <c r="K18" s="3150"/>
      <c r="L18" s="3150"/>
      <c r="M18" s="3150"/>
      <c r="N18" s="3150"/>
      <c r="O18" s="3150"/>
      <c r="P18" s="3150"/>
      <c r="Q18" s="3150"/>
      <c r="R18" s="2254"/>
      <c r="S18" s="2254"/>
      <c r="T18" s="2254"/>
      <c r="U18" s="2254"/>
      <c r="V18" s="2254"/>
      <c r="W18" s="2254"/>
      <c r="X18" s="2254"/>
      <c r="Y18" s="2254"/>
      <c r="Z18" s="2254"/>
    </row>
    <row r="19" spans="1:26" ht="15.75" customHeight="1">
      <c r="A19" s="2254"/>
      <c r="B19" s="2255" t="s">
        <v>1445</v>
      </c>
      <c r="C19" s="2254"/>
      <c r="D19" s="2254"/>
      <c r="E19" s="2254"/>
      <c r="F19" s="2254"/>
      <c r="G19" s="2254"/>
      <c r="H19" s="2254"/>
      <c r="I19" s="2254"/>
      <c r="J19" s="2254"/>
      <c r="K19" s="2254"/>
      <c r="L19" s="2254"/>
      <c r="M19" s="2254"/>
      <c r="N19" s="2254"/>
      <c r="O19" s="2254"/>
      <c r="P19" s="2254"/>
      <c r="Q19" s="2254"/>
      <c r="R19" s="2254"/>
      <c r="S19" s="2254"/>
      <c r="T19" s="2254"/>
      <c r="U19" s="2254"/>
      <c r="V19" s="2254"/>
      <c r="W19" s="2254"/>
      <c r="X19" s="2254"/>
      <c r="Y19" s="2254"/>
      <c r="Z19" s="2254"/>
    </row>
    <row r="20" spans="1:26" ht="15.75" customHeight="1">
      <c r="A20" s="2254"/>
      <c r="B20" s="2255" t="s">
        <v>1750</v>
      </c>
      <c r="C20" s="2254"/>
      <c r="D20" s="2254"/>
      <c r="E20" s="2254"/>
      <c r="F20" s="2254"/>
      <c r="G20" s="2254"/>
      <c r="H20" s="2254"/>
      <c r="I20" s="2254"/>
      <c r="J20" s="2254"/>
      <c r="K20" s="2254"/>
      <c r="L20" s="2254"/>
      <c r="M20" s="2254"/>
      <c r="N20" s="2254"/>
      <c r="O20" s="2254"/>
      <c r="P20" s="2254"/>
      <c r="Q20" s="2254"/>
      <c r="R20" s="2254"/>
      <c r="S20" s="2254"/>
      <c r="T20" s="2254"/>
      <c r="U20" s="2254"/>
      <c r="V20" s="2254"/>
      <c r="W20" s="2254"/>
      <c r="X20" s="2254"/>
      <c r="Y20" s="2254"/>
      <c r="Z20" s="2254"/>
    </row>
    <row r="21" spans="1:26" ht="15.75" customHeight="1">
      <c r="A21" s="2254"/>
      <c r="B21" s="2254"/>
      <c r="C21" s="2254"/>
      <c r="D21" s="2254"/>
      <c r="E21" s="2254"/>
      <c r="F21" s="2254"/>
      <c r="G21" s="2254"/>
      <c r="H21" s="2254"/>
      <c r="I21" s="2254"/>
      <c r="J21" s="2254"/>
      <c r="K21" s="2254"/>
      <c r="L21" s="2254"/>
      <c r="M21" s="2254"/>
      <c r="N21" s="2254"/>
      <c r="O21" s="2254"/>
      <c r="P21" s="2254"/>
      <c r="Q21" s="2254"/>
      <c r="R21" s="2254"/>
      <c r="S21" s="2254"/>
      <c r="T21" s="2254"/>
      <c r="U21" s="2254"/>
      <c r="V21" s="2254"/>
      <c r="W21" s="2254"/>
      <c r="X21" s="2254"/>
      <c r="Y21" s="2254"/>
      <c r="Z21" s="2254"/>
    </row>
    <row r="22" spans="1:26" ht="15.75" customHeight="1">
      <c r="A22" s="2254"/>
      <c r="B22" s="2254"/>
      <c r="C22" s="2254"/>
      <c r="D22" s="2254"/>
      <c r="E22" s="2254"/>
      <c r="F22" s="2254"/>
      <c r="G22" s="2254"/>
      <c r="H22" s="2254"/>
      <c r="I22" s="2254"/>
      <c r="J22" s="2254"/>
      <c r="K22" s="2254"/>
      <c r="L22" s="2254"/>
      <c r="M22" s="2254"/>
      <c r="N22" s="2254"/>
      <c r="O22" s="2254"/>
      <c r="P22" s="2254"/>
      <c r="Q22" s="2254"/>
      <c r="R22" s="2254"/>
      <c r="S22" s="2254"/>
      <c r="T22" s="2254"/>
      <c r="U22" s="2254"/>
      <c r="V22" s="2254"/>
      <c r="W22" s="2254"/>
      <c r="X22" s="2254"/>
      <c r="Y22" s="2254"/>
      <c r="Z22" s="2254"/>
    </row>
    <row r="23" spans="1:26" ht="15.75" customHeight="1">
      <c r="A23" s="2254"/>
      <c r="B23" s="2254"/>
      <c r="C23" s="2254"/>
      <c r="D23" s="2254"/>
      <c r="E23" s="2254"/>
      <c r="F23" s="2254"/>
      <c r="G23" s="2254"/>
      <c r="H23" s="2254"/>
      <c r="I23" s="2254"/>
      <c r="J23" s="2254"/>
      <c r="K23" s="2254"/>
      <c r="L23" s="2254"/>
      <c r="M23" s="2254"/>
      <c r="N23" s="2254"/>
      <c r="O23" s="2254"/>
      <c r="P23" s="2254"/>
      <c r="Q23" s="2254"/>
      <c r="R23" s="2254"/>
      <c r="S23" s="2254"/>
      <c r="T23" s="2254"/>
      <c r="U23" s="2254"/>
      <c r="V23" s="2254"/>
      <c r="W23" s="2254"/>
      <c r="X23" s="2254"/>
      <c r="Y23" s="2254"/>
      <c r="Z23" s="2254"/>
    </row>
    <row r="24" spans="1:26" ht="15.75" customHeight="1">
      <c r="A24" s="2254"/>
      <c r="B24" s="2254"/>
      <c r="C24" s="2254"/>
      <c r="D24" s="2254"/>
      <c r="E24" s="2254"/>
      <c r="F24" s="2254"/>
      <c r="G24" s="2254"/>
      <c r="H24" s="2254"/>
      <c r="I24" s="2254"/>
      <c r="J24" s="2254"/>
      <c r="K24" s="2254"/>
      <c r="L24" s="2254"/>
      <c r="M24" s="2254"/>
      <c r="N24" s="2254"/>
      <c r="O24" s="2254"/>
      <c r="P24" s="2254"/>
      <c r="Q24" s="2254"/>
      <c r="R24" s="2254"/>
      <c r="S24" s="2254"/>
      <c r="T24" s="2254"/>
      <c r="U24" s="2254"/>
      <c r="V24" s="2254"/>
      <c r="W24" s="2254"/>
      <c r="X24" s="2254"/>
      <c r="Y24" s="2254"/>
      <c r="Z24" s="2254"/>
    </row>
    <row r="25" spans="1:26" ht="15.75" customHeight="1">
      <c r="A25" s="2254"/>
      <c r="B25" s="2254"/>
      <c r="C25" s="2254"/>
      <c r="D25" s="2254"/>
      <c r="E25" s="2254"/>
      <c r="F25" s="2254"/>
      <c r="G25" s="2254"/>
      <c r="H25" s="2254"/>
      <c r="I25" s="2254"/>
      <c r="J25" s="2254"/>
      <c r="K25" s="2254"/>
      <c r="L25" s="2254"/>
      <c r="M25" s="2254"/>
      <c r="N25" s="2254"/>
      <c r="O25" s="2254"/>
      <c r="P25" s="2254"/>
      <c r="Q25" s="2254"/>
      <c r="R25" s="2254"/>
      <c r="S25" s="2254"/>
      <c r="T25" s="2254"/>
      <c r="U25" s="2254"/>
      <c r="V25" s="2254"/>
      <c r="W25" s="2254"/>
      <c r="X25" s="2254"/>
      <c r="Y25" s="2254"/>
      <c r="Z25" s="2254"/>
    </row>
    <row r="26" spans="1:26" ht="15.75" customHeight="1">
      <c r="A26" s="2254"/>
      <c r="B26" s="2254"/>
      <c r="C26" s="2254"/>
      <c r="D26" s="2254"/>
      <c r="E26" s="2254"/>
      <c r="F26" s="2254"/>
      <c r="G26" s="2254"/>
      <c r="H26" s="2254"/>
      <c r="I26" s="2254"/>
      <c r="J26" s="2254"/>
      <c r="K26" s="2254"/>
      <c r="L26" s="2254"/>
      <c r="M26" s="2254"/>
      <c r="N26" s="2254"/>
      <c r="O26" s="2254"/>
      <c r="P26" s="2254"/>
      <c r="Q26" s="2254"/>
      <c r="R26" s="2254"/>
      <c r="S26" s="2254"/>
      <c r="T26" s="2254"/>
      <c r="U26" s="2254"/>
      <c r="V26" s="2254"/>
      <c r="W26" s="2254"/>
      <c r="X26" s="2254"/>
      <c r="Y26" s="2254"/>
      <c r="Z26" s="2254"/>
    </row>
    <row r="27" spans="1:26" ht="15.75" customHeight="1">
      <c r="A27" s="2254"/>
      <c r="B27" s="2254"/>
      <c r="C27" s="2254"/>
      <c r="D27" s="2254"/>
      <c r="E27" s="2254"/>
      <c r="F27" s="2254"/>
      <c r="G27" s="2254"/>
      <c r="H27" s="2254"/>
      <c r="I27" s="2254"/>
      <c r="J27" s="2254"/>
      <c r="K27" s="2254"/>
      <c r="L27" s="2254"/>
      <c r="M27" s="2254"/>
      <c r="N27" s="2254"/>
      <c r="O27" s="2254"/>
      <c r="P27" s="2254"/>
      <c r="Q27" s="2254"/>
      <c r="R27" s="2254"/>
      <c r="S27" s="2254"/>
      <c r="T27" s="2254"/>
      <c r="U27" s="2254"/>
      <c r="V27" s="2254"/>
      <c r="W27" s="2254"/>
      <c r="X27" s="2254"/>
      <c r="Y27" s="2254"/>
      <c r="Z27" s="2254"/>
    </row>
    <row r="28" spans="1:26" ht="15.75" customHeight="1">
      <c r="A28" s="2254"/>
      <c r="B28" s="2254"/>
      <c r="C28" s="2254"/>
      <c r="D28" s="2254"/>
      <c r="E28" s="2254"/>
      <c r="F28" s="2254"/>
      <c r="G28" s="2254"/>
      <c r="H28" s="2254"/>
      <c r="I28" s="2254"/>
      <c r="J28" s="2254"/>
      <c r="K28" s="2254"/>
      <c r="L28" s="2254"/>
      <c r="M28" s="2254"/>
      <c r="N28" s="2254"/>
      <c r="O28" s="2254"/>
      <c r="P28" s="2254"/>
      <c r="Q28" s="2254"/>
      <c r="R28" s="2254"/>
      <c r="S28" s="2254"/>
      <c r="T28" s="2254"/>
      <c r="U28" s="2254"/>
      <c r="V28" s="2254"/>
      <c r="W28" s="2254"/>
      <c r="X28" s="2254"/>
      <c r="Y28" s="2254"/>
      <c r="Z28" s="2254"/>
    </row>
    <row r="29" spans="1:26" ht="15.75" customHeight="1">
      <c r="A29" s="2254"/>
      <c r="B29" s="2254"/>
      <c r="C29" s="2254"/>
      <c r="D29" s="2254"/>
      <c r="E29" s="2254"/>
      <c r="F29" s="2254"/>
      <c r="G29" s="2254"/>
      <c r="H29" s="2254"/>
      <c r="I29" s="2254"/>
      <c r="J29" s="2254"/>
      <c r="K29" s="2254"/>
      <c r="L29" s="2254"/>
      <c r="M29" s="2254"/>
      <c r="N29" s="2254"/>
      <c r="O29" s="2254"/>
      <c r="P29" s="2254"/>
      <c r="Q29" s="2254"/>
      <c r="R29" s="2254"/>
      <c r="S29" s="2254"/>
      <c r="T29" s="2254"/>
      <c r="U29" s="2254"/>
      <c r="V29" s="2254"/>
      <c r="W29" s="2254"/>
      <c r="X29" s="2254"/>
      <c r="Y29" s="2254"/>
      <c r="Z29" s="2254"/>
    </row>
    <row r="30" spans="1:26" ht="15.75" customHeight="1">
      <c r="A30" s="2254"/>
      <c r="B30" s="2254"/>
      <c r="C30" s="2254"/>
      <c r="D30" s="2254"/>
      <c r="E30" s="2254"/>
      <c r="F30" s="2254"/>
      <c r="G30" s="2254"/>
      <c r="H30" s="2254"/>
      <c r="I30" s="2254"/>
      <c r="J30" s="2254"/>
      <c r="K30" s="2254"/>
      <c r="L30" s="2254"/>
      <c r="M30" s="2254"/>
      <c r="N30" s="2254"/>
      <c r="O30" s="2254"/>
      <c r="P30" s="2254"/>
      <c r="Q30" s="2254"/>
      <c r="R30" s="2254"/>
      <c r="S30" s="2254"/>
      <c r="T30" s="2254"/>
      <c r="U30" s="2254"/>
      <c r="V30" s="2254"/>
      <c r="W30" s="2254"/>
      <c r="X30" s="2254"/>
      <c r="Y30" s="2254"/>
      <c r="Z30" s="2254"/>
    </row>
    <row r="31" spans="1:26" ht="15.75" customHeight="1">
      <c r="A31" s="2254"/>
      <c r="B31" s="2254"/>
      <c r="C31" s="2254"/>
      <c r="D31" s="2254"/>
      <c r="E31" s="2254"/>
      <c r="F31" s="2254"/>
      <c r="G31" s="2254"/>
      <c r="H31" s="2254"/>
      <c r="I31" s="2254"/>
      <c r="J31" s="2254"/>
      <c r="K31" s="2254"/>
      <c r="L31" s="2254"/>
      <c r="M31" s="2254"/>
      <c r="N31" s="2254"/>
      <c r="O31" s="2254"/>
      <c r="P31" s="2254"/>
      <c r="Q31" s="2254"/>
      <c r="R31" s="2254"/>
      <c r="S31" s="2254"/>
      <c r="T31" s="2254"/>
      <c r="U31" s="2254"/>
      <c r="V31" s="2254"/>
      <c r="W31" s="2254"/>
      <c r="X31" s="2254"/>
      <c r="Y31" s="2254"/>
      <c r="Z31" s="2254"/>
    </row>
    <row r="32" spans="1:26" ht="15.75" customHeight="1">
      <c r="A32" s="2254"/>
      <c r="B32" s="2254"/>
      <c r="C32" s="2254"/>
      <c r="D32" s="2254"/>
      <c r="E32" s="2254"/>
      <c r="F32" s="2254"/>
      <c r="G32" s="2254"/>
      <c r="H32" s="2254"/>
      <c r="I32" s="2254"/>
      <c r="J32" s="2254"/>
      <c r="K32" s="2254"/>
      <c r="L32" s="2254"/>
      <c r="M32" s="2254"/>
      <c r="N32" s="2254"/>
      <c r="O32" s="2254"/>
      <c r="P32" s="2254"/>
      <c r="Q32" s="2254"/>
      <c r="R32" s="2254"/>
      <c r="S32" s="2254"/>
      <c r="T32" s="2254"/>
      <c r="U32" s="2254"/>
      <c r="V32" s="2254"/>
      <c r="W32" s="2254"/>
      <c r="X32" s="2254"/>
      <c r="Y32" s="2254"/>
      <c r="Z32" s="2254"/>
    </row>
    <row r="33" spans="1:26" ht="15.75" customHeight="1">
      <c r="A33" s="2254"/>
      <c r="B33" s="2254"/>
      <c r="C33" s="2254"/>
      <c r="D33" s="2254"/>
      <c r="E33" s="2254"/>
      <c r="F33" s="2254"/>
      <c r="G33" s="2254"/>
      <c r="H33" s="2254"/>
      <c r="I33" s="2254"/>
      <c r="J33" s="2254"/>
      <c r="K33" s="2254"/>
      <c r="L33" s="2254"/>
      <c r="M33" s="2254"/>
      <c r="N33" s="2254"/>
      <c r="O33" s="2254"/>
      <c r="P33" s="2254"/>
      <c r="Q33" s="2254"/>
      <c r="R33" s="2254"/>
      <c r="S33" s="2254"/>
      <c r="T33" s="2254"/>
      <c r="U33" s="2254"/>
      <c r="V33" s="2254"/>
      <c r="W33" s="2254"/>
      <c r="X33" s="2254"/>
      <c r="Y33" s="2254"/>
      <c r="Z33" s="2254"/>
    </row>
    <row r="34" spans="1:26" ht="15.75" customHeight="1">
      <c r="A34" s="2254"/>
      <c r="B34" s="2254"/>
      <c r="C34" s="2254"/>
      <c r="D34" s="2254"/>
      <c r="E34" s="2254"/>
      <c r="F34" s="2254"/>
      <c r="G34" s="2254"/>
      <c r="H34" s="2254"/>
      <c r="I34" s="2254"/>
      <c r="J34" s="2254"/>
      <c r="K34" s="2254"/>
      <c r="L34" s="2254"/>
      <c r="M34" s="2254"/>
      <c r="N34" s="2254"/>
      <c r="O34" s="2254"/>
      <c r="P34" s="2254"/>
      <c r="Q34" s="2254"/>
      <c r="R34" s="2254"/>
      <c r="S34" s="2254"/>
      <c r="T34" s="2254"/>
      <c r="U34" s="2254"/>
      <c r="V34" s="2254"/>
      <c r="W34" s="2254"/>
      <c r="X34" s="2254"/>
      <c r="Y34" s="2254"/>
      <c r="Z34" s="2254"/>
    </row>
    <row r="35" spans="1:26" ht="15.75" customHeight="1">
      <c r="A35" s="2254"/>
      <c r="B35" s="2254"/>
      <c r="C35" s="2254"/>
      <c r="D35" s="2254"/>
      <c r="E35" s="2254"/>
      <c r="F35" s="2254"/>
      <c r="G35" s="2254"/>
      <c r="H35" s="2254"/>
      <c r="I35" s="2254"/>
      <c r="J35" s="2254"/>
      <c r="K35" s="2254"/>
      <c r="L35" s="2254"/>
      <c r="M35" s="2254"/>
      <c r="N35" s="2254"/>
      <c r="O35" s="2254"/>
      <c r="P35" s="2254"/>
      <c r="Q35" s="2254"/>
      <c r="R35" s="2254"/>
      <c r="S35" s="2254"/>
      <c r="T35" s="2254"/>
      <c r="U35" s="2254"/>
      <c r="V35" s="2254"/>
      <c r="W35" s="2254"/>
      <c r="X35" s="2254"/>
      <c r="Y35" s="2254"/>
      <c r="Z35" s="2254"/>
    </row>
    <row r="36" spans="1:26" ht="15.75" customHeight="1">
      <c r="A36" s="2254"/>
      <c r="B36" s="2254"/>
      <c r="C36" s="2254"/>
      <c r="D36" s="2254"/>
      <c r="E36" s="2254"/>
      <c r="F36" s="2254"/>
      <c r="G36" s="2254"/>
      <c r="H36" s="2254"/>
      <c r="I36" s="2254"/>
      <c r="J36" s="2254"/>
      <c r="K36" s="2254"/>
      <c r="L36" s="2254"/>
      <c r="M36" s="2254"/>
      <c r="N36" s="2254"/>
      <c r="O36" s="2254"/>
      <c r="P36" s="2254"/>
      <c r="Q36" s="2254"/>
      <c r="R36" s="2254"/>
      <c r="S36" s="2254"/>
      <c r="T36" s="2254"/>
      <c r="U36" s="2254"/>
      <c r="V36" s="2254"/>
      <c r="W36" s="2254"/>
      <c r="X36" s="2254"/>
      <c r="Y36" s="2254"/>
      <c r="Z36" s="2254"/>
    </row>
    <row r="37" spans="1:26" ht="15.75" customHeight="1">
      <c r="A37" s="2254"/>
      <c r="B37" s="2254"/>
      <c r="C37" s="2254"/>
      <c r="D37" s="2254"/>
      <c r="E37" s="2254"/>
      <c r="F37" s="2254"/>
      <c r="G37" s="2254"/>
      <c r="H37" s="2254"/>
      <c r="I37" s="2254"/>
      <c r="J37" s="2254"/>
      <c r="K37" s="2254"/>
      <c r="L37" s="2254"/>
      <c r="M37" s="2254"/>
      <c r="N37" s="2254"/>
      <c r="O37" s="2254"/>
      <c r="P37" s="2254"/>
      <c r="Q37" s="2254"/>
      <c r="R37" s="2254"/>
      <c r="S37" s="2254"/>
      <c r="T37" s="2254"/>
      <c r="U37" s="2254"/>
      <c r="V37" s="2254"/>
      <c r="W37" s="2254"/>
      <c r="X37" s="2254"/>
      <c r="Y37" s="2254"/>
      <c r="Z37" s="2254"/>
    </row>
    <row r="38" spans="1:26" ht="15.75" customHeight="1">
      <c r="A38" s="2254"/>
      <c r="B38" s="2254"/>
      <c r="C38" s="2254"/>
      <c r="D38" s="2254"/>
      <c r="E38" s="2254"/>
      <c r="F38" s="2254"/>
      <c r="G38" s="2254"/>
      <c r="H38" s="2254"/>
      <c r="I38" s="2254"/>
      <c r="J38" s="2254"/>
      <c r="K38" s="2254"/>
      <c r="L38" s="2254"/>
      <c r="M38" s="2254"/>
      <c r="N38" s="2254"/>
      <c r="O38" s="2254"/>
      <c r="P38" s="2254"/>
      <c r="Q38" s="2254"/>
      <c r="R38" s="2254"/>
      <c r="S38" s="2254"/>
      <c r="T38" s="2254"/>
      <c r="U38" s="2254"/>
      <c r="V38" s="2254"/>
      <c r="W38" s="2254"/>
      <c r="X38" s="2254"/>
      <c r="Y38" s="2254"/>
      <c r="Z38" s="2254"/>
    </row>
    <row r="39" spans="1:26" ht="15.75" customHeight="1">
      <c r="A39" s="2254"/>
      <c r="B39" s="2254"/>
      <c r="C39" s="2254"/>
      <c r="D39" s="2254"/>
      <c r="E39" s="2254"/>
      <c r="F39" s="2254"/>
      <c r="G39" s="2254"/>
      <c r="H39" s="2254"/>
      <c r="I39" s="2254"/>
      <c r="J39" s="2254"/>
      <c r="K39" s="2254"/>
      <c r="L39" s="2254"/>
      <c r="M39" s="2254"/>
      <c r="N39" s="2254"/>
      <c r="O39" s="2254"/>
      <c r="P39" s="2254"/>
      <c r="Q39" s="2254"/>
      <c r="R39" s="2254"/>
      <c r="S39" s="2254"/>
      <c r="T39" s="2254"/>
      <c r="U39" s="2254"/>
      <c r="V39" s="2254"/>
      <c r="W39" s="2254"/>
      <c r="X39" s="2254"/>
      <c r="Y39" s="2254"/>
      <c r="Z39" s="2254"/>
    </row>
    <row r="40" spans="1:26" ht="15.75" customHeight="1">
      <c r="A40" s="2254"/>
      <c r="B40" s="2254"/>
      <c r="C40" s="2254"/>
      <c r="D40" s="2254"/>
      <c r="E40" s="2254"/>
      <c r="F40" s="2254"/>
      <c r="G40" s="2254"/>
      <c r="H40" s="2254"/>
      <c r="I40" s="2254"/>
      <c r="J40" s="2254"/>
      <c r="K40" s="2254"/>
      <c r="L40" s="2254"/>
      <c r="M40" s="2254"/>
      <c r="N40" s="2254"/>
      <c r="O40" s="2254"/>
      <c r="P40" s="2254"/>
      <c r="Q40" s="2254"/>
      <c r="R40" s="2254"/>
      <c r="S40" s="2254"/>
      <c r="T40" s="2254"/>
      <c r="U40" s="2254"/>
      <c r="V40" s="2254"/>
      <c r="W40" s="2254"/>
      <c r="X40" s="2254"/>
      <c r="Y40" s="2254"/>
      <c r="Z40" s="2254"/>
    </row>
    <row r="41" spans="1:26" ht="15.75" customHeight="1">
      <c r="A41" s="2254"/>
      <c r="B41" s="2254"/>
      <c r="C41" s="2254"/>
      <c r="D41" s="2254"/>
      <c r="E41" s="2254"/>
      <c r="F41" s="2254"/>
      <c r="G41" s="2254"/>
      <c r="H41" s="2254"/>
      <c r="I41" s="2254"/>
      <c r="J41" s="2254"/>
      <c r="K41" s="2254"/>
      <c r="L41" s="2254"/>
      <c r="M41" s="2254"/>
      <c r="N41" s="2254"/>
      <c r="O41" s="2254"/>
      <c r="P41" s="2254"/>
      <c r="Q41" s="2254"/>
      <c r="R41" s="2254"/>
      <c r="S41" s="2254"/>
      <c r="T41" s="2254"/>
      <c r="U41" s="2254"/>
      <c r="V41" s="2254"/>
      <c r="W41" s="2254"/>
      <c r="X41" s="2254"/>
      <c r="Y41" s="2254"/>
      <c r="Z41" s="2254"/>
    </row>
    <row r="42" spans="1:26" ht="15.75" customHeight="1">
      <c r="A42" s="2254"/>
      <c r="B42" s="2254"/>
      <c r="C42" s="2254"/>
      <c r="D42" s="2254"/>
      <c r="E42" s="2254"/>
      <c r="F42" s="2254"/>
      <c r="G42" s="2254"/>
      <c r="H42" s="2254"/>
      <c r="I42" s="2254"/>
      <c r="J42" s="2254"/>
      <c r="K42" s="2254"/>
      <c r="L42" s="2254"/>
      <c r="M42" s="2254"/>
      <c r="N42" s="2254"/>
      <c r="O42" s="2254"/>
      <c r="P42" s="2254"/>
      <c r="Q42" s="2254"/>
      <c r="R42" s="2254"/>
      <c r="S42" s="2254"/>
      <c r="T42" s="2254"/>
      <c r="U42" s="2254"/>
      <c r="V42" s="2254"/>
      <c r="W42" s="2254"/>
      <c r="X42" s="2254"/>
      <c r="Y42" s="2254"/>
      <c r="Z42" s="2254"/>
    </row>
    <row r="43" spans="1:26" ht="15.75" customHeight="1">
      <c r="A43" s="2254"/>
      <c r="B43" s="2254"/>
      <c r="C43" s="2254"/>
      <c r="D43" s="2254"/>
      <c r="E43" s="2254"/>
      <c r="F43" s="2254"/>
      <c r="G43" s="2254"/>
      <c r="H43" s="2254"/>
      <c r="I43" s="2254"/>
      <c r="J43" s="2254"/>
      <c r="K43" s="2254"/>
      <c r="L43" s="2254"/>
      <c r="M43" s="2254"/>
      <c r="N43" s="2254"/>
      <c r="O43" s="2254"/>
      <c r="P43" s="2254"/>
      <c r="Q43" s="2254"/>
      <c r="R43" s="2254"/>
      <c r="S43" s="2254"/>
      <c r="T43" s="2254"/>
      <c r="U43" s="2254"/>
      <c r="V43" s="2254"/>
      <c r="W43" s="2254"/>
      <c r="X43" s="2254"/>
      <c r="Y43" s="2254"/>
      <c r="Z43" s="2254"/>
    </row>
    <row r="44" spans="1:26" ht="15.75" customHeight="1">
      <c r="A44" s="2254"/>
      <c r="B44" s="2254"/>
      <c r="C44" s="2254"/>
      <c r="D44" s="2254"/>
      <c r="E44" s="2254"/>
      <c r="F44" s="2254"/>
      <c r="G44" s="2254"/>
      <c r="H44" s="2254"/>
      <c r="I44" s="2254"/>
      <c r="J44" s="2254"/>
      <c r="K44" s="2254"/>
      <c r="L44" s="2254"/>
      <c r="M44" s="2254"/>
      <c r="N44" s="2254"/>
      <c r="O44" s="2254"/>
      <c r="P44" s="2254"/>
      <c r="Q44" s="2254"/>
      <c r="R44" s="2254"/>
      <c r="S44" s="2254"/>
      <c r="T44" s="2254"/>
      <c r="U44" s="2254"/>
      <c r="V44" s="2254"/>
      <c r="W44" s="2254"/>
      <c r="X44" s="2254"/>
      <c r="Y44" s="2254"/>
      <c r="Z44" s="2254"/>
    </row>
    <row r="45" spans="1:26" ht="15.75" customHeight="1">
      <c r="A45" s="2254"/>
      <c r="B45" s="2254"/>
      <c r="C45" s="2254"/>
      <c r="D45" s="2254"/>
      <c r="E45" s="2254"/>
      <c r="F45" s="2254"/>
      <c r="G45" s="2254"/>
      <c r="H45" s="2254"/>
      <c r="I45" s="2254"/>
      <c r="J45" s="2254"/>
      <c r="K45" s="2254"/>
      <c r="L45" s="2254"/>
      <c r="M45" s="2254"/>
      <c r="N45" s="2254"/>
      <c r="O45" s="2254"/>
      <c r="P45" s="2254"/>
      <c r="Q45" s="2254"/>
      <c r="R45" s="2254"/>
      <c r="S45" s="2254"/>
      <c r="T45" s="2254"/>
      <c r="U45" s="2254"/>
      <c r="V45" s="2254"/>
      <c r="W45" s="2254"/>
      <c r="X45" s="2254"/>
      <c r="Y45" s="2254"/>
      <c r="Z45" s="2254"/>
    </row>
    <row r="46" spans="1:26" ht="15.75" customHeight="1">
      <c r="A46" s="2254"/>
      <c r="B46" s="2254"/>
      <c r="C46" s="2254"/>
      <c r="D46" s="2254"/>
      <c r="E46" s="2254"/>
      <c r="F46" s="2254"/>
      <c r="G46" s="2254"/>
      <c r="H46" s="2254"/>
      <c r="I46" s="2254"/>
      <c r="J46" s="2254"/>
      <c r="K46" s="2254"/>
      <c r="L46" s="2254"/>
      <c r="M46" s="2254"/>
      <c r="N46" s="2254"/>
      <c r="O46" s="2254"/>
      <c r="P46" s="2254"/>
      <c r="Q46" s="2254"/>
      <c r="R46" s="2254"/>
      <c r="S46" s="2254"/>
      <c r="T46" s="2254"/>
      <c r="U46" s="2254"/>
      <c r="V46" s="2254"/>
      <c r="W46" s="2254"/>
      <c r="X46" s="2254"/>
      <c r="Y46" s="2254"/>
      <c r="Z46" s="2254"/>
    </row>
    <row r="47" spans="1:26" ht="15.75" customHeight="1">
      <c r="A47" s="2254"/>
      <c r="B47" s="2254"/>
      <c r="C47" s="2254"/>
      <c r="D47" s="2254"/>
      <c r="E47" s="2254"/>
      <c r="F47" s="2254"/>
      <c r="G47" s="2254"/>
      <c r="H47" s="2254"/>
      <c r="I47" s="2254"/>
      <c r="J47" s="2254"/>
      <c r="K47" s="2254"/>
      <c r="L47" s="2254"/>
      <c r="M47" s="2254"/>
      <c r="N47" s="2254"/>
      <c r="O47" s="2254"/>
      <c r="P47" s="2254"/>
      <c r="Q47" s="2254"/>
      <c r="R47" s="2254"/>
      <c r="S47" s="2254"/>
      <c r="T47" s="2254"/>
      <c r="U47" s="2254"/>
      <c r="V47" s="2254"/>
      <c r="W47" s="2254"/>
      <c r="X47" s="2254"/>
      <c r="Y47" s="2254"/>
      <c r="Z47" s="2254"/>
    </row>
    <row r="48" spans="1:26" ht="15.75" customHeight="1">
      <c r="A48" s="2254"/>
      <c r="B48" s="2254"/>
      <c r="C48" s="2254"/>
      <c r="D48" s="2254"/>
      <c r="E48" s="2254"/>
      <c r="F48" s="2254"/>
      <c r="G48" s="2254"/>
      <c r="H48" s="2254"/>
      <c r="I48" s="2254"/>
      <c r="J48" s="2254"/>
      <c r="K48" s="2254"/>
      <c r="L48" s="2254"/>
      <c r="M48" s="2254"/>
      <c r="N48" s="2254"/>
      <c r="O48" s="2254"/>
      <c r="P48" s="2254"/>
      <c r="Q48" s="2254"/>
      <c r="R48" s="2254"/>
      <c r="S48" s="2254"/>
      <c r="T48" s="2254"/>
      <c r="U48" s="2254"/>
      <c r="V48" s="2254"/>
      <c r="W48" s="2254"/>
      <c r="X48" s="2254"/>
      <c r="Y48" s="2254"/>
      <c r="Z48" s="2254"/>
    </row>
    <row r="49" spans="1:26" ht="15.75" customHeight="1">
      <c r="A49" s="2254"/>
      <c r="B49" s="2254"/>
      <c r="C49" s="2254"/>
      <c r="D49" s="2254"/>
      <c r="E49" s="2254"/>
      <c r="F49" s="2254"/>
      <c r="G49" s="2254"/>
      <c r="H49" s="2254"/>
      <c r="I49" s="2254"/>
      <c r="J49" s="2254"/>
      <c r="K49" s="2254"/>
      <c r="L49" s="2254"/>
      <c r="M49" s="2254"/>
      <c r="N49" s="2254"/>
      <c r="O49" s="2254"/>
      <c r="P49" s="2254"/>
      <c r="Q49" s="2254"/>
      <c r="R49" s="2254"/>
      <c r="S49" s="2254"/>
      <c r="T49" s="2254"/>
      <c r="U49" s="2254"/>
      <c r="V49" s="2254"/>
      <c r="W49" s="2254"/>
      <c r="X49" s="2254"/>
      <c r="Y49" s="2254"/>
      <c r="Z49" s="2254"/>
    </row>
    <row r="50" spans="1:26" ht="15.75" customHeight="1">
      <c r="A50" s="2254"/>
      <c r="B50" s="2254"/>
      <c r="C50" s="2254"/>
      <c r="D50" s="2254"/>
      <c r="E50" s="2254"/>
      <c r="F50" s="2254"/>
      <c r="G50" s="2254"/>
      <c r="H50" s="2254"/>
      <c r="I50" s="2254"/>
      <c r="J50" s="2254"/>
      <c r="K50" s="2254"/>
      <c r="L50" s="2254"/>
      <c r="M50" s="2254"/>
      <c r="N50" s="2254"/>
      <c r="O50" s="2254"/>
      <c r="P50" s="2254"/>
      <c r="Q50" s="2254"/>
      <c r="R50" s="2254"/>
      <c r="S50" s="2254"/>
      <c r="T50" s="2254"/>
      <c r="U50" s="2254"/>
      <c r="V50" s="2254"/>
      <c r="W50" s="2254"/>
      <c r="X50" s="2254"/>
      <c r="Y50" s="2254"/>
      <c r="Z50" s="2254"/>
    </row>
    <row r="51" spans="1:26" ht="15.75" customHeight="1">
      <c r="A51" s="2254"/>
      <c r="B51" s="2254"/>
      <c r="C51" s="2254"/>
      <c r="D51" s="2254"/>
      <c r="E51" s="2254"/>
      <c r="F51" s="2254"/>
      <c r="G51" s="2254"/>
      <c r="H51" s="2254"/>
      <c r="I51" s="2254"/>
      <c r="J51" s="2254"/>
      <c r="K51" s="2254"/>
      <c r="L51" s="2254"/>
      <c r="M51" s="2254"/>
      <c r="N51" s="2254"/>
      <c r="O51" s="2254"/>
      <c r="P51" s="2254"/>
      <c r="Q51" s="2254"/>
      <c r="R51" s="2254"/>
      <c r="S51" s="2254"/>
      <c r="T51" s="2254"/>
      <c r="U51" s="2254"/>
      <c r="V51" s="2254"/>
      <c r="W51" s="2254"/>
      <c r="X51" s="2254"/>
      <c r="Y51" s="2254"/>
      <c r="Z51" s="2254"/>
    </row>
    <row r="52" spans="1:26" ht="15.75" customHeight="1">
      <c r="A52" s="2254"/>
      <c r="B52" s="2254"/>
      <c r="C52" s="2254"/>
      <c r="D52" s="2254"/>
      <c r="E52" s="2254"/>
      <c r="F52" s="2254"/>
      <c r="G52" s="2254"/>
      <c r="H52" s="2254"/>
      <c r="I52" s="2254"/>
      <c r="J52" s="2254"/>
      <c r="K52" s="2254"/>
      <c r="L52" s="2254"/>
      <c r="M52" s="2254"/>
      <c r="N52" s="2254"/>
      <c r="O52" s="2254"/>
      <c r="P52" s="2254"/>
      <c r="Q52" s="2254"/>
      <c r="R52" s="2254"/>
      <c r="S52" s="2254"/>
      <c r="T52" s="2254"/>
      <c r="U52" s="2254"/>
      <c r="V52" s="2254"/>
      <c r="W52" s="2254"/>
      <c r="X52" s="2254"/>
      <c r="Y52" s="2254"/>
      <c r="Z52" s="2254"/>
    </row>
    <row r="53" spans="1:26" ht="15.75" customHeight="1">
      <c r="A53" s="2254"/>
      <c r="B53" s="2254"/>
      <c r="C53" s="2254"/>
      <c r="D53" s="2254"/>
      <c r="E53" s="2254"/>
      <c r="F53" s="2254"/>
      <c r="G53" s="2254"/>
      <c r="H53" s="2254"/>
      <c r="I53" s="2254"/>
      <c r="J53" s="2254"/>
      <c r="K53" s="2254"/>
      <c r="L53" s="2254"/>
      <c r="M53" s="2254"/>
      <c r="N53" s="2254"/>
      <c r="O53" s="2254"/>
      <c r="P53" s="2254"/>
      <c r="Q53" s="2254"/>
      <c r="R53" s="2254"/>
      <c r="S53" s="2254"/>
      <c r="T53" s="2254"/>
      <c r="U53" s="2254"/>
      <c r="V53" s="2254"/>
      <c r="W53" s="2254"/>
      <c r="X53" s="2254"/>
      <c r="Y53" s="2254"/>
      <c r="Z53" s="2254"/>
    </row>
    <row r="54" spans="1:26" ht="15.75" customHeight="1">
      <c r="A54" s="2254"/>
      <c r="B54" s="2254"/>
      <c r="C54" s="2254"/>
      <c r="D54" s="2254"/>
      <c r="E54" s="2254"/>
      <c r="F54" s="2254"/>
      <c r="G54" s="2254"/>
      <c r="H54" s="2254"/>
      <c r="I54" s="2254"/>
      <c r="J54" s="2254"/>
      <c r="K54" s="2254"/>
      <c r="L54" s="2254"/>
      <c r="M54" s="2254"/>
      <c r="N54" s="2254"/>
      <c r="O54" s="2254"/>
      <c r="P54" s="2254"/>
      <c r="Q54" s="2254"/>
      <c r="R54" s="2254"/>
      <c r="S54" s="2254"/>
      <c r="T54" s="2254"/>
      <c r="U54" s="2254"/>
      <c r="V54" s="2254"/>
      <c r="W54" s="2254"/>
      <c r="X54" s="2254"/>
      <c r="Y54" s="2254"/>
      <c r="Z54" s="2254"/>
    </row>
    <row r="55" spans="1:26" ht="15.75" customHeight="1">
      <c r="A55" s="2254"/>
      <c r="B55" s="2254"/>
      <c r="C55" s="2254"/>
      <c r="D55" s="2254"/>
      <c r="E55" s="2254"/>
      <c r="F55" s="2254"/>
      <c r="G55" s="2254"/>
      <c r="H55" s="2254"/>
      <c r="I55" s="2254"/>
      <c r="J55" s="2254"/>
      <c r="K55" s="2254"/>
      <c r="L55" s="2254"/>
      <c r="M55" s="2254"/>
      <c r="N55" s="2254"/>
      <c r="O55" s="2254"/>
      <c r="P55" s="2254"/>
      <c r="Q55" s="2254"/>
      <c r="R55" s="2254"/>
      <c r="S55" s="2254"/>
      <c r="T55" s="2254"/>
      <c r="U55" s="2254"/>
      <c r="V55" s="2254"/>
      <c r="W55" s="2254"/>
      <c r="X55" s="2254"/>
      <c r="Y55" s="2254"/>
      <c r="Z55" s="2254"/>
    </row>
    <row r="56" spans="1:26" ht="15.75" customHeight="1">
      <c r="A56" s="2254"/>
      <c r="B56" s="2254"/>
      <c r="C56" s="2254"/>
      <c r="D56" s="2254"/>
      <c r="E56" s="2254"/>
      <c r="F56" s="2254"/>
      <c r="G56" s="2254"/>
      <c r="H56" s="2254"/>
      <c r="I56" s="2254"/>
      <c r="J56" s="2254"/>
      <c r="K56" s="2254"/>
      <c r="L56" s="2254"/>
      <c r="M56" s="2254"/>
      <c r="N56" s="2254"/>
      <c r="O56" s="2254"/>
      <c r="P56" s="2254"/>
      <c r="Q56" s="2254"/>
      <c r="R56" s="2254"/>
      <c r="S56" s="2254"/>
      <c r="T56" s="2254"/>
      <c r="U56" s="2254"/>
      <c r="V56" s="2254"/>
      <c r="W56" s="2254"/>
      <c r="X56" s="2254"/>
      <c r="Y56" s="2254"/>
      <c r="Z56" s="2254"/>
    </row>
    <row r="57" spans="1:26" ht="15.75" customHeight="1">
      <c r="A57" s="2254"/>
      <c r="B57" s="2254"/>
      <c r="C57" s="2254"/>
      <c r="D57" s="2254"/>
      <c r="E57" s="2254"/>
      <c r="F57" s="2254"/>
      <c r="G57" s="2254"/>
      <c r="H57" s="2254"/>
      <c r="I57" s="2254"/>
      <c r="J57" s="2254"/>
      <c r="K57" s="2254"/>
      <c r="L57" s="2254"/>
      <c r="M57" s="2254"/>
      <c r="N57" s="2254"/>
      <c r="O57" s="2254"/>
      <c r="P57" s="2254"/>
      <c r="Q57" s="2254"/>
      <c r="R57" s="2254"/>
      <c r="S57" s="2254"/>
      <c r="T57" s="2254"/>
      <c r="U57" s="2254"/>
      <c r="V57" s="2254"/>
      <c r="W57" s="2254"/>
      <c r="X57" s="2254"/>
      <c r="Y57" s="2254"/>
      <c r="Z57" s="2254"/>
    </row>
    <row r="58" spans="1:26" ht="15.75" customHeight="1">
      <c r="A58" s="2254"/>
      <c r="B58" s="2254"/>
      <c r="C58" s="2254"/>
      <c r="D58" s="2254"/>
      <c r="E58" s="2254"/>
      <c r="F58" s="2254"/>
      <c r="G58" s="2254"/>
      <c r="H58" s="2254"/>
      <c r="I58" s="2254"/>
      <c r="J58" s="2254"/>
      <c r="K58" s="2254"/>
      <c r="L58" s="2254"/>
      <c r="M58" s="2254"/>
      <c r="N58" s="2254"/>
      <c r="O58" s="2254"/>
      <c r="P58" s="2254"/>
      <c r="Q58" s="2254"/>
      <c r="R58" s="2254"/>
      <c r="S58" s="2254"/>
      <c r="T58" s="2254"/>
      <c r="U58" s="2254"/>
      <c r="V58" s="2254"/>
      <c r="W58" s="2254"/>
      <c r="X58" s="2254"/>
      <c r="Y58" s="2254"/>
      <c r="Z58" s="2254"/>
    </row>
    <row r="59" spans="1:26" ht="15.75" customHeight="1">
      <c r="A59" s="2254"/>
      <c r="B59" s="2254"/>
      <c r="C59" s="2254"/>
      <c r="D59" s="2254"/>
      <c r="E59" s="2254"/>
      <c r="F59" s="2254"/>
      <c r="G59" s="2254"/>
      <c r="H59" s="2254"/>
      <c r="I59" s="2254"/>
      <c r="J59" s="2254"/>
      <c r="K59" s="2254"/>
      <c r="L59" s="2254"/>
      <c r="M59" s="2254"/>
      <c r="N59" s="2254"/>
      <c r="O59" s="2254"/>
      <c r="P59" s="2254"/>
      <c r="Q59" s="2254"/>
      <c r="R59" s="2254"/>
      <c r="S59" s="2254"/>
      <c r="T59" s="2254"/>
      <c r="U59" s="2254"/>
      <c r="V59" s="2254"/>
      <c r="W59" s="2254"/>
      <c r="X59" s="2254"/>
      <c r="Y59" s="2254"/>
      <c r="Z59" s="2254"/>
    </row>
    <row r="60" spans="1:26" ht="15.75" customHeight="1">
      <c r="A60" s="2254"/>
      <c r="B60" s="2254"/>
      <c r="C60" s="2254"/>
      <c r="D60" s="2254"/>
      <c r="E60" s="2254"/>
      <c r="F60" s="2254"/>
      <c r="G60" s="2254"/>
      <c r="H60" s="2254"/>
      <c r="I60" s="2254"/>
      <c r="J60" s="2254"/>
      <c r="K60" s="2254"/>
      <c r="L60" s="2254"/>
      <c r="M60" s="2254"/>
      <c r="N60" s="2254"/>
      <c r="O60" s="2254"/>
      <c r="P60" s="2254"/>
      <c r="Q60" s="2254"/>
      <c r="R60" s="2254"/>
      <c r="S60" s="2254"/>
      <c r="T60" s="2254"/>
      <c r="U60" s="2254"/>
      <c r="V60" s="2254"/>
      <c r="W60" s="2254"/>
      <c r="X60" s="2254"/>
      <c r="Y60" s="2254"/>
      <c r="Z60" s="2254"/>
    </row>
    <row r="61" spans="1:26" ht="15.75" customHeight="1">
      <c r="A61" s="2254"/>
      <c r="B61" s="2254"/>
      <c r="C61" s="2254"/>
      <c r="D61" s="2254"/>
      <c r="E61" s="2254"/>
      <c r="F61" s="2254"/>
      <c r="G61" s="2254"/>
      <c r="H61" s="2254"/>
      <c r="I61" s="2254"/>
      <c r="J61" s="2254"/>
      <c r="K61" s="2254"/>
      <c r="L61" s="2254"/>
      <c r="M61" s="2254"/>
      <c r="N61" s="2254"/>
      <c r="O61" s="2254"/>
      <c r="P61" s="2254"/>
      <c r="Q61" s="2254"/>
      <c r="R61" s="2254"/>
      <c r="S61" s="2254"/>
      <c r="T61" s="2254"/>
      <c r="U61" s="2254"/>
      <c r="V61" s="2254"/>
      <c r="W61" s="2254"/>
      <c r="X61" s="2254"/>
      <c r="Y61" s="2254"/>
      <c r="Z61" s="2254"/>
    </row>
    <row r="62" spans="1:26" ht="15.75" customHeight="1">
      <c r="A62" s="2254"/>
      <c r="B62" s="2254"/>
      <c r="C62" s="2254"/>
      <c r="D62" s="2254"/>
      <c r="E62" s="2254"/>
      <c r="F62" s="2254"/>
      <c r="G62" s="2254"/>
      <c r="H62" s="2254"/>
      <c r="I62" s="2254"/>
      <c r="J62" s="2254"/>
      <c r="K62" s="2254"/>
      <c r="L62" s="2254"/>
      <c r="M62" s="2254"/>
      <c r="N62" s="2254"/>
      <c r="O62" s="2254"/>
      <c r="P62" s="2254"/>
      <c r="Q62" s="2254"/>
      <c r="R62" s="2254"/>
      <c r="S62" s="2254"/>
      <c r="T62" s="2254"/>
      <c r="U62" s="2254"/>
      <c r="V62" s="2254"/>
      <c r="W62" s="2254"/>
      <c r="X62" s="2254"/>
      <c r="Y62" s="2254"/>
      <c r="Z62" s="2254"/>
    </row>
    <row r="63" spans="1:26" ht="15.75" customHeight="1">
      <c r="A63" s="2254"/>
      <c r="B63" s="2254"/>
      <c r="C63" s="2254"/>
      <c r="D63" s="2254"/>
      <c r="E63" s="2254"/>
      <c r="F63" s="2254"/>
      <c r="G63" s="2254"/>
      <c r="H63" s="2254"/>
      <c r="I63" s="2254"/>
      <c r="J63" s="2254"/>
      <c r="K63" s="2254"/>
      <c r="L63" s="2254"/>
      <c r="M63" s="2254"/>
      <c r="N63" s="2254"/>
      <c r="O63" s="2254"/>
      <c r="P63" s="2254"/>
      <c r="Q63" s="2254"/>
      <c r="R63" s="2254"/>
      <c r="S63" s="2254"/>
      <c r="T63" s="2254"/>
      <c r="U63" s="2254"/>
      <c r="V63" s="2254"/>
      <c r="W63" s="2254"/>
      <c r="X63" s="2254"/>
      <c r="Y63" s="2254"/>
      <c r="Z63" s="2254"/>
    </row>
    <row r="64" spans="1:26" ht="15.75" customHeight="1">
      <c r="A64" s="2254"/>
      <c r="B64" s="2254"/>
      <c r="C64" s="2254"/>
      <c r="D64" s="2254"/>
      <c r="E64" s="2254"/>
      <c r="F64" s="2254"/>
      <c r="G64" s="2254"/>
      <c r="H64" s="2254"/>
      <c r="I64" s="2254"/>
      <c r="J64" s="2254"/>
      <c r="K64" s="2254"/>
      <c r="L64" s="2254"/>
      <c r="M64" s="2254"/>
      <c r="N64" s="2254"/>
      <c r="O64" s="2254"/>
      <c r="P64" s="2254"/>
      <c r="Q64" s="2254"/>
      <c r="R64" s="2254"/>
      <c r="S64" s="2254"/>
      <c r="T64" s="2254"/>
      <c r="U64" s="2254"/>
      <c r="V64" s="2254"/>
      <c r="W64" s="2254"/>
      <c r="X64" s="2254"/>
      <c r="Y64" s="2254"/>
      <c r="Z64" s="2254"/>
    </row>
    <row r="65" spans="1:26" ht="15.75" customHeight="1">
      <c r="A65" s="2254"/>
      <c r="B65" s="2254"/>
      <c r="C65" s="2254"/>
      <c r="D65" s="2254"/>
      <c r="E65" s="2254"/>
      <c r="F65" s="2254"/>
      <c r="G65" s="2254"/>
      <c r="H65" s="2254"/>
      <c r="I65" s="2254"/>
      <c r="J65" s="2254"/>
      <c r="K65" s="2254"/>
      <c r="L65" s="2254"/>
      <c r="M65" s="2254"/>
      <c r="N65" s="2254"/>
      <c r="O65" s="2254"/>
      <c r="P65" s="2254"/>
      <c r="Q65" s="2254"/>
      <c r="R65" s="2254"/>
      <c r="S65" s="2254"/>
      <c r="T65" s="2254"/>
      <c r="U65" s="2254"/>
      <c r="V65" s="2254"/>
      <c r="W65" s="2254"/>
      <c r="X65" s="2254"/>
      <c r="Y65" s="2254"/>
      <c r="Z65" s="2254"/>
    </row>
    <row r="66" spans="1:26" ht="15.75" customHeight="1">
      <c r="A66" s="2254"/>
      <c r="B66" s="2254"/>
      <c r="C66" s="2254"/>
      <c r="D66" s="2254"/>
      <c r="E66" s="2254"/>
      <c r="F66" s="2254"/>
      <c r="G66" s="2254"/>
      <c r="H66" s="2254"/>
      <c r="I66" s="2254"/>
      <c r="J66" s="2254"/>
      <c r="K66" s="2254"/>
      <c r="L66" s="2254"/>
      <c r="M66" s="2254"/>
      <c r="N66" s="2254"/>
      <c r="O66" s="2254"/>
      <c r="P66" s="2254"/>
      <c r="Q66" s="2254"/>
      <c r="R66" s="2254"/>
      <c r="S66" s="2254"/>
      <c r="T66" s="2254"/>
      <c r="U66" s="2254"/>
      <c r="V66" s="2254"/>
      <c r="W66" s="2254"/>
      <c r="X66" s="2254"/>
      <c r="Y66" s="2254"/>
      <c r="Z66" s="2254"/>
    </row>
    <row r="67" spans="1:26" ht="15.75" customHeight="1">
      <c r="A67" s="2254"/>
      <c r="B67" s="2254"/>
      <c r="C67" s="2254"/>
      <c r="D67" s="2254"/>
      <c r="E67" s="2254"/>
      <c r="F67" s="2254"/>
      <c r="G67" s="2254"/>
      <c r="H67" s="2254"/>
      <c r="I67" s="2254"/>
      <c r="J67" s="2254"/>
      <c r="K67" s="2254"/>
      <c r="L67" s="2254"/>
      <c r="M67" s="2254"/>
      <c r="N67" s="2254"/>
      <c r="O67" s="2254"/>
      <c r="P67" s="2254"/>
      <c r="Q67" s="2254"/>
      <c r="R67" s="2254"/>
      <c r="S67" s="2254"/>
      <c r="T67" s="2254"/>
      <c r="U67" s="2254"/>
      <c r="V67" s="2254"/>
      <c r="W67" s="2254"/>
      <c r="X67" s="2254"/>
      <c r="Y67" s="2254"/>
      <c r="Z67" s="2254"/>
    </row>
    <row r="68" spans="1:26" ht="15.75" customHeight="1">
      <c r="A68" s="2254"/>
      <c r="B68" s="2254"/>
      <c r="C68" s="2254"/>
      <c r="D68" s="2254"/>
      <c r="E68" s="2254"/>
      <c r="F68" s="2254"/>
      <c r="G68" s="2254"/>
      <c r="H68" s="2254"/>
      <c r="I68" s="2254"/>
      <c r="J68" s="2254"/>
      <c r="K68" s="2254"/>
      <c r="L68" s="2254"/>
      <c r="M68" s="2254"/>
      <c r="N68" s="2254"/>
      <c r="O68" s="2254"/>
      <c r="P68" s="2254"/>
      <c r="Q68" s="2254"/>
      <c r="R68" s="2254"/>
      <c r="S68" s="2254"/>
      <c r="T68" s="2254"/>
      <c r="U68" s="2254"/>
      <c r="V68" s="2254"/>
      <c r="W68" s="2254"/>
      <c r="X68" s="2254"/>
      <c r="Y68" s="2254"/>
      <c r="Z68" s="2254"/>
    </row>
    <row r="69" spans="1:26" ht="15.75" customHeight="1">
      <c r="A69" s="2254"/>
      <c r="B69" s="2254"/>
      <c r="C69" s="2254"/>
      <c r="D69" s="2254"/>
      <c r="E69" s="2254"/>
      <c r="F69" s="2254"/>
      <c r="G69" s="2254"/>
      <c r="H69" s="2254"/>
      <c r="I69" s="2254"/>
      <c r="J69" s="2254"/>
      <c r="K69" s="2254"/>
      <c r="L69" s="2254"/>
      <c r="M69" s="2254"/>
      <c r="N69" s="2254"/>
      <c r="O69" s="2254"/>
      <c r="P69" s="2254"/>
      <c r="Q69" s="2254"/>
      <c r="R69" s="2254"/>
      <c r="S69" s="2254"/>
      <c r="T69" s="2254"/>
      <c r="U69" s="2254"/>
      <c r="V69" s="2254"/>
      <c r="W69" s="2254"/>
      <c r="X69" s="2254"/>
      <c r="Y69" s="2254"/>
      <c r="Z69" s="2254"/>
    </row>
    <row r="70" spans="1:26" ht="15.75" customHeight="1">
      <c r="A70" s="2254"/>
      <c r="B70" s="2254"/>
      <c r="C70" s="2254"/>
      <c r="D70" s="2254"/>
      <c r="E70" s="2254"/>
      <c r="F70" s="2254"/>
      <c r="G70" s="2254"/>
      <c r="H70" s="2254"/>
      <c r="I70" s="2254"/>
      <c r="J70" s="2254"/>
      <c r="K70" s="2254"/>
      <c r="L70" s="2254"/>
      <c r="M70" s="2254"/>
      <c r="N70" s="2254"/>
      <c r="O70" s="2254"/>
      <c r="P70" s="2254"/>
      <c r="Q70" s="2254"/>
      <c r="R70" s="2254"/>
      <c r="S70" s="2254"/>
      <c r="T70" s="2254"/>
      <c r="U70" s="2254"/>
      <c r="V70" s="2254"/>
      <c r="W70" s="2254"/>
      <c r="X70" s="2254"/>
      <c r="Y70" s="2254"/>
      <c r="Z70" s="2254"/>
    </row>
    <row r="71" spans="1:26" ht="15.75" customHeight="1">
      <c r="A71" s="2254"/>
      <c r="B71" s="2254"/>
      <c r="C71" s="2254"/>
      <c r="D71" s="2254"/>
      <c r="E71" s="2254"/>
      <c r="F71" s="2254"/>
      <c r="G71" s="2254"/>
      <c r="H71" s="2254"/>
      <c r="I71" s="2254"/>
      <c r="J71" s="2254"/>
      <c r="K71" s="2254"/>
      <c r="L71" s="2254"/>
      <c r="M71" s="2254"/>
      <c r="N71" s="2254"/>
      <c r="O71" s="2254"/>
      <c r="P71" s="2254"/>
      <c r="Q71" s="2254"/>
      <c r="R71" s="2254"/>
      <c r="S71" s="2254"/>
      <c r="T71" s="2254"/>
      <c r="U71" s="2254"/>
      <c r="V71" s="2254"/>
      <c r="W71" s="2254"/>
      <c r="X71" s="2254"/>
      <c r="Y71" s="2254"/>
      <c r="Z71" s="2254"/>
    </row>
    <row r="72" spans="1:26" ht="15.75" customHeight="1">
      <c r="A72" s="2254"/>
      <c r="B72" s="2254"/>
      <c r="C72" s="2254"/>
      <c r="D72" s="2254"/>
      <c r="E72" s="2254"/>
      <c r="F72" s="2254"/>
      <c r="G72" s="2254"/>
      <c r="H72" s="2254"/>
      <c r="I72" s="2254"/>
      <c r="J72" s="2254"/>
      <c r="K72" s="2254"/>
      <c r="L72" s="2254"/>
      <c r="M72" s="2254"/>
      <c r="N72" s="2254"/>
      <c r="O72" s="2254"/>
      <c r="P72" s="2254"/>
      <c r="Q72" s="2254"/>
      <c r="R72" s="2254"/>
      <c r="S72" s="2254"/>
      <c r="T72" s="2254"/>
      <c r="U72" s="2254"/>
      <c r="V72" s="2254"/>
      <c r="W72" s="2254"/>
      <c r="X72" s="2254"/>
      <c r="Y72" s="2254"/>
      <c r="Z72" s="2254"/>
    </row>
    <row r="73" spans="1:26" ht="15.75" customHeight="1">
      <c r="A73" s="2254"/>
      <c r="B73" s="2254"/>
      <c r="C73" s="2254"/>
      <c r="D73" s="2254"/>
      <c r="E73" s="2254"/>
      <c r="F73" s="2254"/>
      <c r="G73" s="2254"/>
      <c r="H73" s="2254"/>
      <c r="I73" s="2254"/>
      <c r="J73" s="2254"/>
      <c r="K73" s="2254"/>
      <c r="L73" s="2254"/>
      <c r="M73" s="2254"/>
      <c r="N73" s="2254"/>
      <c r="O73" s="2254"/>
      <c r="P73" s="2254"/>
      <c r="Q73" s="2254"/>
      <c r="R73" s="2254"/>
      <c r="S73" s="2254"/>
      <c r="T73" s="2254"/>
      <c r="U73" s="2254"/>
      <c r="V73" s="2254"/>
      <c r="W73" s="2254"/>
      <c r="X73" s="2254"/>
      <c r="Y73" s="2254"/>
      <c r="Z73" s="2254"/>
    </row>
    <row r="74" spans="1:26" ht="15.75" customHeight="1">
      <c r="A74" s="2254"/>
      <c r="B74" s="2254"/>
      <c r="C74" s="2254"/>
      <c r="D74" s="2254"/>
      <c r="E74" s="2254"/>
      <c r="F74" s="2254"/>
      <c r="G74" s="2254"/>
      <c r="H74" s="2254"/>
      <c r="I74" s="2254"/>
      <c r="J74" s="2254"/>
      <c r="K74" s="2254"/>
      <c r="L74" s="2254"/>
      <c r="M74" s="2254"/>
      <c r="N74" s="2254"/>
      <c r="O74" s="2254"/>
      <c r="P74" s="2254"/>
      <c r="Q74" s="2254"/>
      <c r="R74" s="2254"/>
      <c r="S74" s="2254"/>
      <c r="T74" s="2254"/>
      <c r="U74" s="2254"/>
      <c r="V74" s="2254"/>
      <c r="W74" s="2254"/>
      <c r="X74" s="2254"/>
      <c r="Y74" s="2254"/>
      <c r="Z74" s="2254"/>
    </row>
    <row r="75" spans="1:26" ht="15.75" customHeight="1">
      <c r="A75" s="2254"/>
      <c r="B75" s="2254"/>
      <c r="C75" s="2254"/>
      <c r="D75" s="2254"/>
      <c r="E75" s="2254"/>
      <c r="F75" s="2254"/>
      <c r="G75" s="2254"/>
      <c r="H75" s="2254"/>
      <c r="I75" s="2254"/>
      <c r="J75" s="2254"/>
      <c r="K75" s="2254"/>
      <c r="L75" s="2254"/>
      <c r="M75" s="2254"/>
      <c r="N75" s="2254"/>
      <c r="O75" s="2254"/>
      <c r="P75" s="2254"/>
      <c r="Q75" s="2254"/>
      <c r="R75" s="2254"/>
      <c r="S75" s="2254"/>
      <c r="T75" s="2254"/>
      <c r="U75" s="2254"/>
      <c r="V75" s="2254"/>
      <c r="W75" s="2254"/>
      <c r="X75" s="2254"/>
      <c r="Y75" s="2254"/>
      <c r="Z75" s="2254"/>
    </row>
    <row r="76" spans="1:26" ht="15.75" customHeight="1">
      <c r="A76" s="2254"/>
      <c r="B76" s="2254"/>
      <c r="C76" s="2254"/>
      <c r="D76" s="2254"/>
      <c r="E76" s="2254"/>
      <c r="F76" s="2254"/>
      <c r="G76" s="2254"/>
      <c r="H76" s="2254"/>
      <c r="I76" s="2254"/>
      <c r="J76" s="2254"/>
      <c r="K76" s="2254"/>
      <c r="L76" s="2254"/>
      <c r="M76" s="2254"/>
      <c r="N76" s="2254"/>
      <c r="O76" s="2254"/>
      <c r="P76" s="2254"/>
      <c r="Q76" s="2254"/>
      <c r="R76" s="2254"/>
      <c r="S76" s="2254"/>
      <c r="T76" s="2254"/>
      <c r="U76" s="2254"/>
      <c r="V76" s="2254"/>
      <c r="W76" s="2254"/>
      <c r="X76" s="2254"/>
      <c r="Y76" s="2254"/>
      <c r="Z76" s="2254"/>
    </row>
    <row r="77" spans="1:26" ht="15.75" customHeight="1">
      <c r="A77" s="2254"/>
      <c r="B77" s="2254"/>
      <c r="C77" s="2254"/>
      <c r="D77" s="2254"/>
      <c r="E77" s="2254"/>
      <c r="F77" s="2254"/>
      <c r="G77" s="2254"/>
      <c r="H77" s="2254"/>
      <c r="I77" s="2254"/>
      <c r="J77" s="2254"/>
      <c r="K77" s="2254"/>
      <c r="L77" s="2254"/>
      <c r="M77" s="2254"/>
      <c r="N77" s="2254"/>
      <c r="O77" s="2254"/>
      <c r="P77" s="2254"/>
      <c r="Q77" s="2254"/>
      <c r="R77" s="2254"/>
      <c r="S77" s="2254"/>
      <c r="T77" s="2254"/>
      <c r="U77" s="2254"/>
      <c r="V77" s="2254"/>
      <c r="W77" s="2254"/>
      <c r="X77" s="2254"/>
      <c r="Y77" s="2254"/>
      <c r="Z77" s="2254"/>
    </row>
    <row r="78" spans="1:26" ht="15.75" customHeight="1">
      <c r="A78" s="2254"/>
      <c r="B78" s="2254"/>
      <c r="C78" s="2254"/>
      <c r="D78" s="2254"/>
      <c r="E78" s="2254"/>
      <c r="F78" s="2254"/>
      <c r="G78" s="2254"/>
      <c r="H78" s="2254"/>
      <c r="I78" s="2254"/>
      <c r="J78" s="2254"/>
      <c r="K78" s="2254"/>
      <c r="L78" s="2254"/>
      <c r="M78" s="2254"/>
      <c r="N78" s="2254"/>
      <c r="O78" s="2254"/>
      <c r="P78" s="2254"/>
      <c r="Q78" s="2254"/>
      <c r="R78" s="2254"/>
      <c r="S78" s="2254"/>
      <c r="T78" s="2254"/>
      <c r="U78" s="2254"/>
      <c r="V78" s="2254"/>
      <c r="W78" s="2254"/>
      <c r="X78" s="2254"/>
      <c r="Y78" s="2254"/>
      <c r="Z78" s="2254"/>
    </row>
    <row r="79" spans="1:26" ht="15.75" customHeight="1">
      <c r="A79" s="2254"/>
      <c r="B79" s="2254"/>
      <c r="C79" s="2254"/>
      <c r="D79" s="2254"/>
      <c r="E79" s="2254"/>
      <c r="F79" s="2254"/>
      <c r="G79" s="2254"/>
      <c r="H79" s="2254"/>
      <c r="I79" s="2254"/>
      <c r="J79" s="2254"/>
      <c r="K79" s="2254"/>
      <c r="L79" s="2254"/>
      <c r="M79" s="2254"/>
      <c r="N79" s="2254"/>
      <c r="O79" s="2254"/>
      <c r="P79" s="2254"/>
      <c r="Q79" s="2254"/>
      <c r="R79" s="2254"/>
      <c r="S79" s="2254"/>
      <c r="T79" s="2254"/>
      <c r="U79" s="2254"/>
      <c r="V79" s="2254"/>
      <c r="W79" s="2254"/>
      <c r="X79" s="2254"/>
      <c r="Y79" s="2254"/>
      <c r="Z79" s="2254"/>
    </row>
    <row r="80" spans="1:26" ht="15.75" customHeight="1">
      <c r="A80" s="2254"/>
      <c r="B80" s="2254"/>
      <c r="C80" s="2254"/>
      <c r="D80" s="2254"/>
      <c r="E80" s="2254"/>
      <c r="F80" s="2254"/>
      <c r="G80" s="2254"/>
      <c r="H80" s="2254"/>
      <c r="I80" s="2254"/>
      <c r="J80" s="2254"/>
      <c r="K80" s="2254"/>
      <c r="L80" s="2254"/>
      <c r="M80" s="2254"/>
      <c r="N80" s="2254"/>
      <c r="O80" s="2254"/>
      <c r="P80" s="2254"/>
      <c r="Q80" s="2254"/>
      <c r="R80" s="2254"/>
      <c r="S80" s="2254"/>
      <c r="T80" s="2254"/>
      <c r="U80" s="2254"/>
      <c r="V80" s="2254"/>
      <c r="W80" s="2254"/>
      <c r="X80" s="2254"/>
      <c r="Y80" s="2254"/>
      <c r="Z80" s="2254"/>
    </row>
    <row r="81" spans="1:26" ht="15.75" customHeight="1">
      <c r="A81" s="2254"/>
      <c r="B81" s="2254"/>
      <c r="C81" s="2254"/>
      <c r="D81" s="2254"/>
      <c r="E81" s="2254"/>
      <c r="F81" s="2254"/>
      <c r="G81" s="2254"/>
      <c r="H81" s="2254"/>
      <c r="I81" s="2254"/>
      <c r="J81" s="2254"/>
      <c r="K81" s="2254"/>
      <c r="L81" s="2254"/>
      <c r="M81" s="2254"/>
      <c r="N81" s="2254"/>
      <c r="O81" s="2254"/>
      <c r="P81" s="2254"/>
      <c r="Q81" s="2254"/>
      <c r="R81" s="2254"/>
      <c r="S81" s="2254"/>
      <c r="T81" s="2254"/>
      <c r="U81" s="2254"/>
      <c r="V81" s="2254"/>
      <c r="W81" s="2254"/>
      <c r="X81" s="2254"/>
      <c r="Y81" s="2254"/>
      <c r="Z81" s="2254"/>
    </row>
    <row r="82" spans="1:26" ht="15.75" customHeight="1">
      <c r="A82" s="2254"/>
      <c r="B82" s="2254"/>
      <c r="C82" s="2254"/>
      <c r="D82" s="2254"/>
      <c r="E82" s="2254"/>
      <c r="F82" s="2254"/>
      <c r="G82" s="2254"/>
      <c r="H82" s="2254"/>
      <c r="I82" s="2254"/>
      <c r="J82" s="2254"/>
      <c r="K82" s="2254"/>
      <c r="L82" s="2254"/>
      <c r="M82" s="2254"/>
      <c r="N82" s="2254"/>
      <c r="O82" s="2254"/>
      <c r="P82" s="2254"/>
      <c r="Q82" s="2254"/>
      <c r="R82" s="2254"/>
      <c r="S82" s="2254"/>
      <c r="T82" s="2254"/>
      <c r="U82" s="2254"/>
      <c r="V82" s="2254"/>
      <c r="W82" s="2254"/>
      <c r="X82" s="2254"/>
      <c r="Y82" s="2254"/>
      <c r="Z82" s="2254"/>
    </row>
    <row r="83" spans="1:26" ht="15.75" customHeight="1">
      <c r="A83" s="2254"/>
      <c r="B83" s="2254"/>
      <c r="C83" s="2254"/>
      <c r="D83" s="2254"/>
      <c r="E83" s="2254"/>
      <c r="F83" s="2254"/>
      <c r="G83" s="2254"/>
      <c r="H83" s="2254"/>
      <c r="I83" s="2254"/>
      <c r="J83" s="2254"/>
      <c r="K83" s="2254"/>
      <c r="L83" s="2254"/>
      <c r="M83" s="2254"/>
      <c r="N83" s="2254"/>
      <c r="O83" s="2254"/>
      <c r="P83" s="2254"/>
      <c r="Q83" s="2254"/>
      <c r="R83" s="2254"/>
      <c r="S83" s="2254"/>
      <c r="T83" s="2254"/>
      <c r="U83" s="2254"/>
      <c r="V83" s="2254"/>
      <c r="W83" s="2254"/>
      <c r="X83" s="2254"/>
      <c r="Y83" s="2254"/>
      <c r="Z83" s="2254"/>
    </row>
    <row r="84" spans="1:26" ht="15.75" customHeight="1">
      <c r="A84" s="2254"/>
      <c r="B84" s="2254"/>
      <c r="C84" s="2254"/>
      <c r="D84" s="2254"/>
      <c r="E84" s="2254"/>
      <c r="F84" s="2254"/>
      <c r="G84" s="2254"/>
      <c r="H84" s="2254"/>
      <c r="I84" s="2254"/>
      <c r="J84" s="2254"/>
      <c r="K84" s="2254"/>
      <c r="L84" s="2254"/>
      <c r="M84" s="2254"/>
      <c r="N84" s="2254"/>
      <c r="O84" s="2254"/>
      <c r="P84" s="2254"/>
      <c r="Q84" s="2254"/>
      <c r="R84" s="2254"/>
      <c r="S84" s="2254"/>
      <c r="T84" s="2254"/>
      <c r="U84" s="2254"/>
      <c r="V84" s="2254"/>
      <c r="W84" s="2254"/>
      <c r="X84" s="2254"/>
      <c r="Y84" s="2254"/>
      <c r="Z84" s="2254"/>
    </row>
    <row r="85" spans="1:26" ht="15.75" customHeight="1">
      <c r="A85" s="2254"/>
      <c r="B85" s="2254"/>
      <c r="C85" s="2254"/>
      <c r="D85" s="2254"/>
      <c r="E85" s="2254"/>
      <c r="F85" s="2254"/>
      <c r="G85" s="2254"/>
      <c r="H85" s="2254"/>
      <c r="I85" s="2254"/>
      <c r="J85" s="2254"/>
      <c r="K85" s="2254"/>
      <c r="L85" s="2254"/>
      <c r="M85" s="2254"/>
      <c r="N85" s="2254"/>
      <c r="O85" s="2254"/>
      <c r="P85" s="2254"/>
      <c r="Q85" s="2254"/>
      <c r="R85" s="2254"/>
      <c r="S85" s="2254"/>
      <c r="T85" s="2254"/>
      <c r="U85" s="2254"/>
      <c r="V85" s="2254"/>
      <c r="W85" s="2254"/>
      <c r="X85" s="2254"/>
      <c r="Y85" s="2254"/>
      <c r="Z85" s="2254"/>
    </row>
    <row r="86" spans="1:26" ht="15.75" customHeight="1">
      <c r="A86" s="2254"/>
      <c r="B86" s="2254"/>
      <c r="C86" s="2254"/>
      <c r="D86" s="2254"/>
      <c r="E86" s="2254"/>
      <c r="F86" s="2254"/>
      <c r="G86" s="2254"/>
      <c r="H86" s="2254"/>
      <c r="I86" s="2254"/>
      <c r="J86" s="2254"/>
      <c r="K86" s="2254"/>
      <c r="L86" s="2254"/>
      <c r="M86" s="2254"/>
      <c r="N86" s="2254"/>
      <c r="O86" s="2254"/>
      <c r="P86" s="2254"/>
      <c r="Q86" s="2254"/>
      <c r="R86" s="2254"/>
      <c r="S86" s="2254"/>
      <c r="T86" s="2254"/>
      <c r="U86" s="2254"/>
      <c r="V86" s="2254"/>
      <c r="W86" s="2254"/>
      <c r="X86" s="2254"/>
      <c r="Y86" s="2254"/>
      <c r="Z86" s="2254"/>
    </row>
    <row r="87" spans="1:26" ht="15.75" customHeight="1">
      <c r="A87" s="2254"/>
      <c r="B87" s="2254"/>
      <c r="C87" s="2254"/>
      <c r="D87" s="2254"/>
      <c r="E87" s="2254"/>
      <c r="F87" s="2254"/>
      <c r="G87" s="2254"/>
      <c r="H87" s="2254"/>
      <c r="I87" s="2254"/>
      <c r="J87" s="2254"/>
      <c r="K87" s="2254"/>
      <c r="L87" s="2254"/>
      <c r="M87" s="2254"/>
      <c r="N87" s="2254"/>
      <c r="O87" s="2254"/>
      <c r="P87" s="2254"/>
      <c r="Q87" s="2254"/>
      <c r="R87" s="2254"/>
      <c r="S87" s="2254"/>
      <c r="T87" s="2254"/>
      <c r="U87" s="2254"/>
      <c r="V87" s="2254"/>
      <c r="W87" s="2254"/>
      <c r="X87" s="2254"/>
      <c r="Y87" s="2254"/>
      <c r="Z87" s="2254"/>
    </row>
    <row r="88" spans="1:26" ht="15.75" customHeight="1">
      <c r="A88" s="2254"/>
      <c r="B88" s="2254"/>
      <c r="C88" s="2254"/>
      <c r="D88" s="2254"/>
      <c r="E88" s="2254"/>
      <c r="F88" s="2254"/>
      <c r="G88" s="2254"/>
      <c r="H88" s="2254"/>
      <c r="I88" s="2254"/>
      <c r="J88" s="2254"/>
      <c r="K88" s="2254"/>
      <c r="L88" s="2254"/>
      <c r="M88" s="2254"/>
      <c r="N88" s="2254"/>
      <c r="O88" s="2254"/>
      <c r="P88" s="2254"/>
      <c r="Q88" s="2254"/>
      <c r="R88" s="2254"/>
      <c r="S88" s="2254"/>
      <c r="T88" s="2254"/>
      <c r="U88" s="2254"/>
      <c r="V88" s="2254"/>
      <c r="W88" s="2254"/>
      <c r="X88" s="2254"/>
      <c r="Y88" s="2254"/>
      <c r="Z88" s="2254"/>
    </row>
    <row r="89" spans="1:26" ht="15.75" customHeight="1">
      <c r="A89" s="2254"/>
      <c r="B89" s="2254"/>
      <c r="C89" s="2254"/>
      <c r="D89" s="2254"/>
      <c r="E89" s="2254"/>
      <c r="F89" s="2254"/>
      <c r="G89" s="2254"/>
      <c r="H89" s="2254"/>
      <c r="I89" s="2254"/>
      <c r="J89" s="2254"/>
      <c r="K89" s="2254"/>
      <c r="L89" s="2254"/>
      <c r="M89" s="2254"/>
      <c r="N89" s="2254"/>
      <c r="O89" s="2254"/>
      <c r="P89" s="2254"/>
      <c r="Q89" s="2254"/>
      <c r="R89" s="2254"/>
      <c r="S89" s="2254"/>
      <c r="T89" s="2254"/>
      <c r="U89" s="2254"/>
      <c r="V89" s="2254"/>
      <c r="W89" s="2254"/>
      <c r="X89" s="2254"/>
      <c r="Y89" s="2254"/>
      <c r="Z89" s="2254"/>
    </row>
    <row r="90" spans="1:26" ht="15.75" customHeight="1">
      <c r="A90" s="2254"/>
      <c r="B90" s="2254"/>
      <c r="C90" s="2254"/>
      <c r="D90" s="2254"/>
      <c r="E90" s="2254"/>
      <c r="F90" s="2254"/>
      <c r="G90" s="2254"/>
      <c r="H90" s="2254"/>
      <c r="I90" s="2254"/>
      <c r="J90" s="2254"/>
      <c r="K90" s="2254"/>
      <c r="L90" s="2254"/>
      <c r="M90" s="2254"/>
      <c r="N90" s="2254"/>
      <c r="O90" s="2254"/>
      <c r="P90" s="2254"/>
      <c r="Q90" s="2254"/>
      <c r="R90" s="2254"/>
      <c r="S90" s="2254"/>
      <c r="T90" s="2254"/>
      <c r="U90" s="2254"/>
      <c r="V90" s="2254"/>
      <c r="W90" s="2254"/>
      <c r="X90" s="2254"/>
      <c r="Y90" s="2254"/>
      <c r="Z90" s="2254"/>
    </row>
    <row r="91" spans="1:26" ht="15.75" customHeight="1">
      <c r="A91" s="2254"/>
      <c r="B91" s="2254"/>
      <c r="C91" s="2254"/>
      <c r="D91" s="2254"/>
      <c r="E91" s="2254"/>
      <c r="F91" s="2254"/>
      <c r="G91" s="2254"/>
      <c r="H91" s="2254"/>
      <c r="I91" s="2254"/>
      <c r="J91" s="2254"/>
      <c r="K91" s="2254"/>
      <c r="L91" s="2254"/>
      <c r="M91" s="2254"/>
      <c r="N91" s="2254"/>
      <c r="O91" s="2254"/>
      <c r="P91" s="2254"/>
      <c r="Q91" s="2254"/>
      <c r="R91" s="2254"/>
      <c r="S91" s="2254"/>
      <c r="T91" s="2254"/>
      <c r="U91" s="2254"/>
      <c r="V91" s="2254"/>
      <c r="W91" s="2254"/>
      <c r="X91" s="2254"/>
      <c r="Y91" s="2254"/>
      <c r="Z91" s="2254"/>
    </row>
    <row r="92" spans="1:26" ht="15.75" customHeight="1">
      <c r="A92" s="2254"/>
      <c r="B92" s="2254"/>
      <c r="C92" s="2254"/>
      <c r="D92" s="2254"/>
      <c r="E92" s="2254"/>
      <c r="F92" s="2254"/>
      <c r="G92" s="2254"/>
      <c r="H92" s="2254"/>
      <c r="I92" s="2254"/>
      <c r="J92" s="2254"/>
      <c r="K92" s="2254"/>
      <c r="L92" s="2254"/>
      <c r="M92" s="2254"/>
      <c r="N92" s="2254"/>
      <c r="O92" s="2254"/>
      <c r="P92" s="2254"/>
      <c r="Q92" s="2254"/>
      <c r="R92" s="2254"/>
      <c r="S92" s="2254"/>
      <c r="T92" s="2254"/>
      <c r="U92" s="2254"/>
      <c r="V92" s="2254"/>
      <c r="W92" s="2254"/>
      <c r="X92" s="2254"/>
      <c r="Y92" s="2254"/>
      <c r="Z92" s="2254"/>
    </row>
    <row r="93" spans="1:26" ht="15.75" customHeight="1">
      <c r="A93" s="2254"/>
      <c r="B93" s="2254"/>
      <c r="C93" s="2254"/>
      <c r="D93" s="2254"/>
      <c r="E93" s="2254"/>
      <c r="F93" s="2254"/>
      <c r="G93" s="2254"/>
      <c r="H93" s="2254"/>
      <c r="I93" s="2254"/>
      <c r="J93" s="2254"/>
      <c r="K93" s="2254"/>
      <c r="L93" s="2254"/>
      <c r="M93" s="2254"/>
      <c r="N93" s="2254"/>
      <c r="O93" s="2254"/>
      <c r="P93" s="2254"/>
      <c r="Q93" s="2254"/>
      <c r="R93" s="2254"/>
      <c r="S93" s="2254"/>
      <c r="T93" s="2254"/>
      <c r="U93" s="2254"/>
      <c r="V93" s="2254"/>
      <c r="W93" s="2254"/>
      <c r="X93" s="2254"/>
      <c r="Y93" s="2254"/>
      <c r="Z93" s="2254"/>
    </row>
    <row r="94" spans="1:26" ht="15.75" customHeight="1">
      <c r="A94" s="2254"/>
      <c r="B94" s="2254"/>
      <c r="C94" s="2254"/>
      <c r="D94" s="2254"/>
      <c r="E94" s="2254"/>
      <c r="F94" s="2254"/>
      <c r="G94" s="2254"/>
      <c r="H94" s="2254"/>
      <c r="I94" s="2254"/>
      <c r="J94" s="2254"/>
      <c r="K94" s="2254"/>
      <c r="L94" s="2254"/>
      <c r="M94" s="2254"/>
      <c r="N94" s="2254"/>
      <c r="O94" s="2254"/>
      <c r="P94" s="2254"/>
      <c r="Q94" s="2254"/>
      <c r="R94" s="2254"/>
      <c r="S94" s="2254"/>
      <c r="T94" s="2254"/>
      <c r="U94" s="2254"/>
      <c r="V94" s="2254"/>
      <c r="W94" s="2254"/>
      <c r="X94" s="2254"/>
      <c r="Y94" s="2254"/>
      <c r="Z94" s="2254"/>
    </row>
    <row r="95" spans="1:26" ht="15.75" customHeight="1">
      <c r="A95" s="2254"/>
      <c r="B95" s="2254"/>
      <c r="C95" s="2254"/>
      <c r="D95" s="2254"/>
      <c r="E95" s="2254"/>
      <c r="F95" s="2254"/>
      <c r="G95" s="2254"/>
      <c r="H95" s="2254"/>
      <c r="I95" s="2254"/>
      <c r="J95" s="2254"/>
      <c r="K95" s="2254"/>
      <c r="L95" s="2254"/>
      <c r="M95" s="2254"/>
      <c r="N95" s="2254"/>
      <c r="O95" s="2254"/>
      <c r="P95" s="2254"/>
      <c r="Q95" s="2254"/>
      <c r="R95" s="2254"/>
      <c r="S95" s="2254"/>
      <c r="T95" s="2254"/>
      <c r="U95" s="2254"/>
      <c r="V95" s="2254"/>
      <c r="W95" s="2254"/>
      <c r="X95" s="2254"/>
      <c r="Y95" s="2254"/>
      <c r="Z95" s="2254"/>
    </row>
    <row r="96" spans="1:26" ht="15.75" customHeight="1">
      <c r="A96" s="2254"/>
      <c r="B96" s="2254"/>
      <c r="C96" s="2254"/>
      <c r="D96" s="2254"/>
      <c r="E96" s="2254"/>
      <c r="F96" s="2254"/>
      <c r="G96" s="2254"/>
      <c r="H96" s="2254"/>
      <c r="I96" s="2254"/>
      <c r="J96" s="2254"/>
      <c r="K96" s="2254"/>
      <c r="L96" s="2254"/>
      <c r="M96" s="2254"/>
      <c r="N96" s="2254"/>
      <c r="O96" s="2254"/>
      <c r="P96" s="2254"/>
      <c r="Q96" s="2254"/>
      <c r="R96" s="2254"/>
      <c r="S96" s="2254"/>
      <c r="T96" s="2254"/>
      <c r="U96" s="2254"/>
      <c r="V96" s="2254"/>
      <c r="W96" s="2254"/>
      <c r="X96" s="2254"/>
      <c r="Y96" s="2254"/>
      <c r="Z96" s="2254"/>
    </row>
    <row r="97" spans="1:26" ht="15.75" customHeight="1">
      <c r="A97" s="2254"/>
      <c r="B97" s="2254"/>
      <c r="C97" s="2254"/>
      <c r="D97" s="2254"/>
      <c r="E97" s="2254"/>
      <c r="F97" s="2254"/>
      <c r="G97" s="2254"/>
      <c r="H97" s="2254"/>
      <c r="I97" s="2254"/>
      <c r="J97" s="2254"/>
      <c r="K97" s="2254"/>
      <c r="L97" s="2254"/>
      <c r="M97" s="2254"/>
      <c r="N97" s="2254"/>
      <c r="O97" s="2254"/>
      <c r="P97" s="2254"/>
      <c r="Q97" s="2254"/>
      <c r="R97" s="2254"/>
      <c r="S97" s="2254"/>
      <c r="T97" s="2254"/>
      <c r="U97" s="2254"/>
      <c r="V97" s="2254"/>
      <c r="W97" s="2254"/>
      <c r="X97" s="2254"/>
      <c r="Y97" s="2254"/>
      <c r="Z97" s="2254"/>
    </row>
    <row r="98" spans="1:26" ht="15.75" customHeight="1">
      <c r="A98" s="2254"/>
      <c r="B98" s="2254"/>
      <c r="C98" s="2254"/>
      <c r="D98" s="2254"/>
      <c r="E98" s="2254"/>
      <c r="F98" s="2254"/>
      <c r="G98" s="2254"/>
      <c r="H98" s="2254"/>
      <c r="I98" s="2254"/>
      <c r="J98" s="2254"/>
      <c r="K98" s="2254"/>
      <c r="L98" s="2254"/>
      <c r="M98" s="2254"/>
      <c r="N98" s="2254"/>
      <c r="O98" s="2254"/>
      <c r="P98" s="2254"/>
      <c r="Q98" s="2254"/>
      <c r="R98" s="2254"/>
      <c r="S98" s="2254"/>
      <c r="T98" s="2254"/>
      <c r="U98" s="2254"/>
      <c r="V98" s="2254"/>
      <c r="W98" s="2254"/>
      <c r="X98" s="2254"/>
      <c r="Y98" s="2254"/>
      <c r="Z98" s="2254"/>
    </row>
    <row r="99" spans="1:26" ht="15.75" customHeight="1">
      <c r="A99" s="2254"/>
      <c r="B99" s="2254"/>
      <c r="C99" s="2254"/>
      <c r="D99" s="2254"/>
      <c r="E99" s="2254"/>
      <c r="F99" s="2254"/>
      <c r="G99" s="2254"/>
      <c r="H99" s="2254"/>
      <c r="I99" s="2254"/>
      <c r="J99" s="2254"/>
      <c r="K99" s="2254"/>
      <c r="L99" s="2254"/>
      <c r="M99" s="2254"/>
      <c r="N99" s="2254"/>
      <c r="O99" s="2254"/>
      <c r="P99" s="2254"/>
      <c r="Q99" s="2254"/>
      <c r="R99" s="2254"/>
      <c r="S99" s="2254"/>
      <c r="T99" s="2254"/>
      <c r="U99" s="2254"/>
      <c r="V99" s="2254"/>
      <c r="W99" s="2254"/>
      <c r="X99" s="2254"/>
      <c r="Y99" s="2254"/>
      <c r="Z99" s="2254"/>
    </row>
    <row r="100" spans="1:26" ht="15.75" customHeight="1">
      <c r="A100" s="2254"/>
      <c r="B100" s="2254"/>
      <c r="C100" s="2254"/>
      <c r="D100" s="2254"/>
      <c r="E100" s="2254"/>
      <c r="F100" s="2254"/>
      <c r="G100" s="2254"/>
      <c r="H100" s="2254"/>
      <c r="I100" s="2254"/>
      <c r="J100" s="2254"/>
      <c r="K100" s="2254"/>
      <c r="L100" s="2254"/>
      <c r="M100" s="2254"/>
      <c r="N100" s="2254"/>
      <c r="O100" s="2254"/>
      <c r="P100" s="2254"/>
      <c r="Q100" s="2254"/>
      <c r="R100" s="2254"/>
      <c r="S100" s="2254"/>
      <c r="T100" s="2254"/>
      <c r="U100" s="2254"/>
      <c r="V100" s="2254"/>
      <c r="W100" s="2254"/>
      <c r="X100" s="2254"/>
      <c r="Y100" s="2254"/>
      <c r="Z100" s="2254"/>
    </row>
    <row r="101" spans="1:26" ht="15.75" customHeight="1">
      <c r="A101" s="2254"/>
      <c r="B101" s="2254"/>
      <c r="C101" s="2254"/>
      <c r="D101" s="2254"/>
      <c r="E101" s="2254"/>
      <c r="F101" s="2254"/>
      <c r="G101" s="2254"/>
      <c r="H101" s="2254"/>
      <c r="I101" s="2254"/>
      <c r="J101" s="2254"/>
      <c r="K101" s="2254"/>
      <c r="L101" s="2254"/>
      <c r="M101" s="2254"/>
      <c r="N101" s="2254"/>
      <c r="O101" s="2254"/>
      <c r="P101" s="2254"/>
      <c r="Q101" s="2254"/>
      <c r="R101" s="2254"/>
      <c r="S101" s="2254"/>
      <c r="T101" s="2254"/>
      <c r="U101" s="2254"/>
      <c r="V101" s="2254"/>
      <c r="W101" s="2254"/>
      <c r="X101" s="2254"/>
      <c r="Y101" s="2254"/>
      <c r="Z101" s="2254"/>
    </row>
    <row r="102" spans="1:26" ht="15.75" customHeight="1">
      <c r="A102" s="2254"/>
      <c r="B102" s="2254"/>
      <c r="C102" s="2254"/>
      <c r="D102" s="2254"/>
      <c r="E102" s="2254"/>
      <c r="F102" s="2254"/>
      <c r="G102" s="2254"/>
      <c r="H102" s="2254"/>
      <c r="I102" s="2254"/>
      <c r="J102" s="2254"/>
      <c r="K102" s="2254"/>
      <c r="L102" s="2254"/>
      <c r="M102" s="2254"/>
      <c r="N102" s="2254"/>
      <c r="O102" s="2254"/>
      <c r="P102" s="2254"/>
      <c r="Q102" s="2254"/>
      <c r="R102" s="2254"/>
      <c r="S102" s="2254"/>
      <c r="T102" s="2254"/>
      <c r="U102" s="2254"/>
      <c r="V102" s="2254"/>
      <c r="W102" s="2254"/>
      <c r="X102" s="2254"/>
      <c r="Y102" s="2254"/>
      <c r="Z102" s="2254"/>
    </row>
    <row r="103" spans="1:26" ht="15.75" customHeight="1">
      <c r="A103" s="2254"/>
      <c r="B103" s="2254"/>
      <c r="C103" s="2254"/>
      <c r="D103" s="2254"/>
      <c r="E103" s="2254"/>
      <c r="F103" s="2254"/>
      <c r="G103" s="2254"/>
      <c r="H103" s="2254"/>
      <c r="I103" s="2254"/>
      <c r="J103" s="2254"/>
      <c r="K103" s="2254"/>
      <c r="L103" s="2254"/>
      <c r="M103" s="2254"/>
      <c r="N103" s="2254"/>
      <c r="O103" s="2254"/>
      <c r="P103" s="2254"/>
      <c r="Q103" s="2254"/>
      <c r="R103" s="2254"/>
      <c r="S103" s="2254"/>
      <c r="T103" s="2254"/>
      <c r="U103" s="2254"/>
      <c r="V103" s="2254"/>
      <c r="W103" s="2254"/>
      <c r="X103" s="2254"/>
      <c r="Y103" s="2254"/>
      <c r="Z103" s="2254"/>
    </row>
    <row r="104" spans="1:26" ht="15.75" customHeight="1">
      <c r="A104" s="2254"/>
      <c r="B104" s="2254"/>
      <c r="C104" s="2254"/>
      <c r="D104" s="2254"/>
      <c r="E104" s="2254"/>
      <c r="F104" s="2254"/>
      <c r="G104" s="2254"/>
      <c r="H104" s="2254"/>
      <c r="I104" s="2254"/>
      <c r="J104" s="2254"/>
      <c r="K104" s="2254"/>
      <c r="L104" s="2254"/>
      <c r="M104" s="2254"/>
      <c r="N104" s="2254"/>
      <c r="O104" s="2254"/>
      <c r="P104" s="2254"/>
      <c r="Q104" s="2254"/>
      <c r="R104" s="2254"/>
      <c r="S104" s="2254"/>
      <c r="T104" s="2254"/>
      <c r="U104" s="2254"/>
      <c r="V104" s="2254"/>
      <c r="W104" s="2254"/>
      <c r="X104" s="2254"/>
      <c r="Y104" s="2254"/>
      <c r="Z104" s="2254"/>
    </row>
    <row r="105" spans="1:26" ht="15.75" customHeight="1">
      <c r="A105" s="2254"/>
      <c r="B105" s="2254"/>
      <c r="C105" s="2254"/>
      <c r="D105" s="2254"/>
      <c r="E105" s="2254"/>
      <c r="F105" s="2254"/>
      <c r="G105" s="2254"/>
      <c r="H105" s="2254"/>
      <c r="I105" s="2254"/>
      <c r="J105" s="2254"/>
      <c r="K105" s="2254"/>
      <c r="L105" s="2254"/>
      <c r="M105" s="2254"/>
      <c r="N105" s="2254"/>
      <c r="O105" s="2254"/>
      <c r="P105" s="2254"/>
      <c r="Q105" s="2254"/>
      <c r="R105" s="2254"/>
      <c r="S105" s="2254"/>
      <c r="T105" s="2254"/>
      <c r="U105" s="2254"/>
      <c r="V105" s="2254"/>
      <c r="W105" s="2254"/>
      <c r="X105" s="2254"/>
      <c r="Y105" s="2254"/>
      <c r="Z105" s="2254"/>
    </row>
    <row r="106" spans="1:26" ht="15.75" customHeight="1">
      <c r="A106" s="2254"/>
      <c r="B106" s="2254"/>
      <c r="C106" s="2254"/>
      <c r="D106" s="2254"/>
      <c r="E106" s="2254"/>
      <c r="F106" s="2254"/>
      <c r="G106" s="2254"/>
      <c r="H106" s="2254"/>
      <c r="I106" s="2254"/>
      <c r="J106" s="2254"/>
      <c r="K106" s="2254"/>
      <c r="L106" s="2254"/>
      <c r="M106" s="2254"/>
      <c r="N106" s="2254"/>
      <c r="O106" s="2254"/>
      <c r="P106" s="2254"/>
      <c r="Q106" s="2254"/>
      <c r="R106" s="2254"/>
      <c r="S106" s="2254"/>
      <c r="T106" s="2254"/>
      <c r="U106" s="2254"/>
      <c r="V106" s="2254"/>
      <c r="W106" s="2254"/>
      <c r="X106" s="2254"/>
      <c r="Y106" s="2254"/>
      <c r="Z106" s="2254"/>
    </row>
    <row r="107" spans="1:26" ht="15.75" customHeight="1">
      <c r="A107" s="2254"/>
      <c r="B107" s="2254"/>
      <c r="C107" s="2254"/>
      <c r="D107" s="2254"/>
      <c r="E107" s="2254"/>
      <c r="F107" s="2254"/>
      <c r="G107" s="2254"/>
      <c r="H107" s="2254"/>
      <c r="I107" s="2254"/>
      <c r="J107" s="2254"/>
      <c r="K107" s="2254"/>
      <c r="L107" s="2254"/>
      <c r="M107" s="2254"/>
      <c r="N107" s="2254"/>
      <c r="O107" s="2254"/>
      <c r="P107" s="2254"/>
      <c r="Q107" s="2254"/>
      <c r="R107" s="2254"/>
      <c r="S107" s="2254"/>
      <c r="T107" s="2254"/>
      <c r="U107" s="2254"/>
      <c r="V107" s="2254"/>
      <c r="W107" s="2254"/>
      <c r="X107" s="2254"/>
      <c r="Y107" s="2254"/>
      <c r="Z107" s="2254"/>
    </row>
    <row r="108" spans="1:26" ht="15.75" customHeight="1">
      <c r="A108" s="2254"/>
      <c r="B108" s="2254"/>
      <c r="C108" s="2254"/>
      <c r="D108" s="2254"/>
      <c r="E108" s="2254"/>
      <c r="F108" s="2254"/>
      <c r="G108" s="2254"/>
      <c r="H108" s="2254"/>
      <c r="I108" s="2254"/>
      <c r="J108" s="2254"/>
      <c r="K108" s="2254"/>
      <c r="L108" s="2254"/>
      <c r="M108" s="2254"/>
      <c r="N108" s="2254"/>
      <c r="O108" s="2254"/>
      <c r="P108" s="2254"/>
      <c r="Q108" s="2254"/>
      <c r="R108" s="2254"/>
      <c r="S108" s="2254"/>
      <c r="T108" s="2254"/>
      <c r="U108" s="2254"/>
      <c r="V108" s="2254"/>
      <c r="W108" s="2254"/>
      <c r="X108" s="2254"/>
      <c r="Y108" s="2254"/>
      <c r="Z108" s="2254"/>
    </row>
    <row r="109" spans="1:26" ht="15.75" customHeight="1">
      <c r="A109" s="2254"/>
      <c r="B109" s="2254"/>
      <c r="C109" s="2254"/>
      <c r="D109" s="2254"/>
      <c r="E109" s="2254"/>
      <c r="F109" s="2254"/>
      <c r="G109" s="2254"/>
      <c r="H109" s="2254"/>
      <c r="I109" s="2254"/>
      <c r="J109" s="2254"/>
      <c r="K109" s="2254"/>
      <c r="L109" s="2254"/>
      <c r="M109" s="2254"/>
      <c r="N109" s="2254"/>
      <c r="O109" s="2254"/>
      <c r="P109" s="2254"/>
      <c r="Q109" s="2254"/>
      <c r="R109" s="2254"/>
      <c r="S109" s="2254"/>
      <c r="T109" s="2254"/>
      <c r="U109" s="2254"/>
      <c r="V109" s="2254"/>
      <c r="W109" s="2254"/>
      <c r="X109" s="2254"/>
      <c r="Y109" s="2254"/>
      <c r="Z109" s="2254"/>
    </row>
    <row r="110" spans="1:26" ht="15.75" customHeight="1">
      <c r="A110" s="2254"/>
      <c r="B110" s="2254"/>
      <c r="C110" s="2254"/>
      <c r="D110" s="2254"/>
      <c r="E110" s="2254"/>
      <c r="F110" s="2254"/>
      <c r="G110" s="2254"/>
      <c r="H110" s="2254"/>
      <c r="I110" s="2254"/>
      <c r="J110" s="2254"/>
      <c r="K110" s="2254"/>
      <c r="L110" s="2254"/>
      <c r="M110" s="2254"/>
      <c r="N110" s="2254"/>
      <c r="O110" s="2254"/>
      <c r="P110" s="2254"/>
      <c r="Q110" s="2254"/>
      <c r="R110" s="2254"/>
      <c r="S110" s="2254"/>
      <c r="T110" s="2254"/>
      <c r="U110" s="2254"/>
      <c r="V110" s="2254"/>
      <c r="W110" s="2254"/>
      <c r="X110" s="2254"/>
      <c r="Y110" s="2254"/>
      <c r="Z110" s="2254"/>
    </row>
    <row r="111" spans="1:26" ht="15.75" customHeight="1">
      <c r="A111" s="2254"/>
      <c r="B111" s="2254"/>
      <c r="C111" s="2254"/>
      <c r="D111" s="2254"/>
      <c r="E111" s="2254"/>
      <c r="F111" s="2254"/>
      <c r="G111" s="2254"/>
      <c r="H111" s="2254"/>
      <c r="I111" s="2254"/>
      <c r="J111" s="2254"/>
      <c r="K111" s="2254"/>
      <c r="L111" s="2254"/>
      <c r="M111" s="2254"/>
      <c r="N111" s="2254"/>
      <c r="O111" s="2254"/>
      <c r="P111" s="2254"/>
      <c r="Q111" s="2254"/>
      <c r="R111" s="2254"/>
      <c r="S111" s="2254"/>
      <c r="T111" s="2254"/>
      <c r="U111" s="2254"/>
      <c r="V111" s="2254"/>
      <c r="W111" s="2254"/>
      <c r="X111" s="2254"/>
      <c r="Y111" s="2254"/>
      <c r="Z111" s="2254"/>
    </row>
    <row r="112" spans="1:26" ht="15.75" customHeight="1">
      <c r="A112" s="2254"/>
      <c r="B112" s="2254"/>
      <c r="C112" s="2254"/>
      <c r="D112" s="2254"/>
      <c r="E112" s="2254"/>
      <c r="F112" s="2254"/>
      <c r="G112" s="2254"/>
      <c r="H112" s="2254"/>
      <c r="I112" s="2254"/>
      <c r="J112" s="2254"/>
      <c r="K112" s="2254"/>
      <c r="L112" s="2254"/>
      <c r="M112" s="2254"/>
      <c r="N112" s="2254"/>
      <c r="O112" s="2254"/>
      <c r="P112" s="2254"/>
      <c r="Q112" s="2254"/>
      <c r="R112" s="2254"/>
      <c r="S112" s="2254"/>
      <c r="T112" s="2254"/>
      <c r="U112" s="2254"/>
      <c r="V112" s="2254"/>
      <c r="W112" s="2254"/>
      <c r="X112" s="2254"/>
      <c r="Y112" s="2254"/>
      <c r="Z112" s="2254"/>
    </row>
    <row r="113" spans="1:26" ht="15.75" customHeight="1">
      <c r="A113" s="2254"/>
      <c r="B113" s="2254"/>
      <c r="C113" s="2254"/>
      <c r="D113" s="2254"/>
      <c r="E113" s="2254"/>
      <c r="F113" s="2254"/>
      <c r="G113" s="2254"/>
      <c r="H113" s="2254"/>
      <c r="I113" s="2254"/>
      <c r="J113" s="2254"/>
      <c r="K113" s="2254"/>
      <c r="L113" s="2254"/>
      <c r="M113" s="2254"/>
      <c r="N113" s="2254"/>
      <c r="O113" s="2254"/>
      <c r="P113" s="2254"/>
      <c r="Q113" s="2254"/>
      <c r="R113" s="2254"/>
      <c r="S113" s="2254"/>
      <c r="T113" s="2254"/>
      <c r="U113" s="2254"/>
      <c r="V113" s="2254"/>
      <c r="W113" s="2254"/>
      <c r="X113" s="2254"/>
      <c r="Y113" s="2254"/>
      <c r="Z113" s="2254"/>
    </row>
    <row r="114" spans="1:26" ht="15.75" customHeight="1">
      <c r="A114" s="2254"/>
      <c r="B114" s="2254"/>
      <c r="C114" s="2254"/>
      <c r="D114" s="2254"/>
      <c r="E114" s="2254"/>
      <c r="F114" s="2254"/>
      <c r="G114" s="2254"/>
      <c r="H114" s="2254"/>
      <c r="I114" s="2254"/>
      <c r="J114" s="2254"/>
      <c r="K114" s="2254"/>
      <c r="L114" s="2254"/>
      <c r="M114" s="2254"/>
      <c r="N114" s="2254"/>
      <c r="O114" s="2254"/>
      <c r="P114" s="2254"/>
      <c r="Q114" s="2254"/>
      <c r="R114" s="2254"/>
      <c r="S114" s="2254"/>
      <c r="T114" s="2254"/>
      <c r="U114" s="2254"/>
      <c r="V114" s="2254"/>
      <c r="W114" s="2254"/>
      <c r="X114" s="2254"/>
      <c r="Y114" s="2254"/>
      <c r="Z114" s="2254"/>
    </row>
    <row r="115" spans="1:26" ht="15.75" customHeight="1">
      <c r="A115" s="2254"/>
      <c r="B115" s="2254"/>
      <c r="C115" s="2254"/>
      <c r="D115" s="2254"/>
      <c r="E115" s="2254"/>
      <c r="F115" s="2254"/>
      <c r="G115" s="2254"/>
      <c r="H115" s="2254"/>
      <c r="I115" s="2254"/>
      <c r="J115" s="2254"/>
      <c r="K115" s="2254"/>
      <c r="L115" s="2254"/>
      <c r="M115" s="2254"/>
      <c r="N115" s="2254"/>
      <c r="O115" s="2254"/>
      <c r="P115" s="2254"/>
      <c r="Q115" s="2254"/>
      <c r="R115" s="2254"/>
      <c r="S115" s="2254"/>
      <c r="T115" s="2254"/>
      <c r="U115" s="2254"/>
      <c r="V115" s="2254"/>
      <c r="W115" s="2254"/>
      <c r="X115" s="2254"/>
      <c r="Y115" s="2254"/>
      <c r="Z115" s="2254"/>
    </row>
    <row r="116" spans="1:26" ht="15.75" customHeight="1">
      <c r="A116" s="2254"/>
      <c r="B116" s="2254"/>
      <c r="C116" s="2254"/>
      <c r="D116" s="2254"/>
      <c r="E116" s="2254"/>
      <c r="F116" s="2254"/>
      <c r="G116" s="2254"/>
      <c r="H116" s="2254"/>
      <c r="I116" s="2254"/>
      <c r="J116" s="2254"/>
      <c r="K116" s="2254"/>
      <c r="L116" s="2254"/>
      <c r="M116" s="2254"/>
      <c r="N116" s="2254"/>
      <c r="O116" s="2254"/>
      <c r="P116" s="2254"/>
      <c r="Q116" s="2254"/>
      <c r="R116" s="2254"/>
      <c r="S116" s="2254"/>
      <c r="T116" s="2254"/>
      <c r="U116" s="2254"/>
      <c r="V116" s="2254"/>
      <c r="W116" s="2254"/>
      <c r="X116" s="2254"/>
      <c r="Y116" s="2254"/>
      <c r="Z116" s="2254"/>
    </row>
    <row r="117" spans="1:26" ht="15.75" customHeight="1">
      <c r="A117" s="2254"/>
      <c r="B117" s="2254"/>
      <c r="C117" s="2254"/>
      <c r="D117" s="2254"/>
      <c r="E117" s="2254"/>
      <c r="F117" s="2254"/>
      <c r="G117" s="2254"/>
      <c r="H117" s="2254"/>
      <c r="I117" s="2254"/>
      <c r="J117" s="2254"/>
      <c r="K117" s="2254"/>
      <c r="L117" s="2254"/>
      <c r="M117" s="2254"/>
      <c r="N117" s="2254"/>
      <c r="O117" s="2254"/>
      <c r="P117" s="2254"/>
      <c r="Q117" s="2254"/>
      <c r="R117" s="2254"/>
      <c r="S117" s="2254"/>
      <c r="T117" s="2254"/>
      <c r="U117" s="2254"/>
      <c r="V117" s="2254"/>
      <c r="W117" s="2254"/>
      <c r="X117" s="2254"/>
      <c r="Y117" s="2254"/>
      <c r="Z117" s="2254"/>
    </row>
    <row r="118" spans="1:26" ht="15.75" customHeight="1">
      <c r="A118" s="2254"/>
      <c r="B118" s="2254"/>
      <c r="C118" s="2254"/>
      <c r="D118" s="2254"/>
      <c r="E118" s="2254"/>
      <c r="F118" s="2254"/>
      <c r="G118" s="2254"/>
      <c r="H118" s="2254"/>
      <c r="I118" s="2254"/>
      <c r="J118" s="2254"/>
      <c r="K118" s="2254"/>
      <c r="L118" s="2254"/>
      <c r="M118" s="2254"/>
      <c r="N118" s="2254"/>
      <c r="O118" s="2254"/>
      <c r="P118" s="2254"/>
      <c r="Q118" s="2254"/>
      <c r="R118" s="2254"/>
      <c r="S118" s="2254"/>
      <c r="T118" s="2254"/>
      <c r="U118" s="2254"/>
      <c r="V118" s="2254"/>
      <c r="W118" s="2254"/>
      <c r="X118" s="2254"/>
      <c r="Y118" s="2254"/>
      <c r="Z118" s="2254"/>
    </row>
    <row r="119" spans="1:26" ht="15.75" customHeight="1">
      <c r="A119" s="2254"/>
      <c r="B119" s="2254"/>
      <c r="C119" s="2254"/>
      <c r="D119" s="2254"/>
      <c r="E119" s="2254"/>
      <c r="F119" s="2254"/>
      <c r="G119" s="2254"/>
      <c r="H119" s="2254"/>
      <c r="I119" s="2254"/>
      <c r="J119" s="2254"/>
      <c r="K119" s="2254"/>
      <c r="L119" s="2254"/>
      <c r="M119" s="2254"/>
      <c r="N119" s="2254"/>
      <c r="O119" s="2254"/>
      <c r="P119" s="2254"/>
      <c r="Q119" s="2254"/>
      <c r="R119" s="2254"/>
      <c r="S119" s="2254"/>
      <c r="T119" s="2254"/>
      <c r="U119" s="2254"/>
      <c r="V119" s="2254"/>
      <c r="W119" s="2254"/>
      <c r="X119" s="2254"/>
      <c r="Y119" s="2254"/>
      <c r="Z119" s="2254"/>
    </row>
    <row r="120" spans="1:26" ht="15.75" customHeight="1">
      <c r="A120" s="2254"/>
      <c r="B120" s="2254"/>
      <c r="C120" s="2254"/>
      <c r="D120" s="2254"/>
      <c r="E120" s="2254"/>
      <c r="F120" s="2254"/>
      <c r="G120" s="2254"/>
      <c r="H120" s="2254"/>
      <c r="I120" s="2254"/>
      <c r="J120" s="2254"/>
      <c r="K120" s="2254"/>
      <c r="L120" s="2254"/>
      <c r="M120" s="2254"/>
      <c r="N120" s="2254"/>
      <c r="O120" s="2254"/>
      <c r="P120" s="2254"/>
      <c r="Q120" s="2254"/>
      <c r="R120" s="2254"/>
      <c r="S120" s="2254"/>
      <c r="T120" s="2254"/>
      <c r="U120" s="2254"/>
      <c r="V120" s="2254"/>
      <c r="W120" s="2254"/>
      <c r="X120" s="2254"/>
      <c r="Y120" s="2254"/>
      <c r="Z120" s="2254"/>
    </row>
    <row r="121" spans="1:26" ht="15.75" customHeight="1">
      <c r="A121" s="2254"/>
      <c r="B121" s="2254"/>
      <c r="C121" s="2254"/>
      <c r="D121" s="2254"/>
      <c r="E121" s="2254"/>
      <c r="F121" s="2254"/>
      <c r="G121" s="2254"/>
      <c r="H121" s="2254"/>
      <c r="I121" s="2254"/>
      <c r="J121" s="2254"/>
      <c r="K121" s="2254"/>
      <c r="L121" s="2254"/>
      <c r="M121" s="2254"/>
      <c r="N121" s="2254"/>
      <c r="O121" s="2254"/>
      <c r="P121" s="2254"/>
      <c r="Q121" s="2254"/>
      <c r="R121" s="2254"/>
      <c r="S121" s="2254"/>
      <c r="T121" s="2254"/>
      <c r="U121" s="2254"/>
      <c r="V121" s="2254"/>
      <c r="W121" s="2254"/>
      <c r="X121" s="2254"/>
      <c r="Y121" s="2254"/>
      <c r="Z121" s="2254"/>
    </row>
    <row r="122" spans="1:26" ht="15.75" customHeight="1">
      <c r="A122" s="2254"/>
      <c r="B122" s="2254"/>
      <c r="C122" s="2254"/>
      <c r="D122" s="2254"/>
      <c r="E122" s="2254"/>
      <c r="F122" s="2254"/>
      <c r="G122" s="2254"/>
      <c r="H122" s="2254"/>
      <c r="I122" s="2254"/>
      <c r="J122" s="2254"/>
      <c r="K122" s="2254"/>
      <c r="L122" s="2254"/>
      <c r="M122" s="2254"/>
      <c r="N122" s="2254"/>
      <c r="O122" s="2254"/>
      <c r="P122" s="2254"/>
      <c r="Q122" s="2254"/>
      <c r="R122" s="2254"/>
      <c r="S122" s="2254"/>
      <c r="T122" s="2254"/>
      <c r="U122" s="2254"/>
      <c r="V122" s="2254"/>
      <c r="W122" s="2254"/>
      <c r="X122" s="2254"/>
      <c r="Y122" s="2254"/>
      <c r="Z122" s="2254"/>
    </row>
    <row r="123" spans="1:26" ht="15.75" customHeight="1">
      <c r="A123" s="2254"/>
      <c r="B123" s="2254"/>
      <c r="C123" s="2254"/>
      <c r="D123" s="2254"/>
      <c r="E123" s="2254"/>
      <c r="F123" s="2254"/>
      <c r="G123" s="2254"/>
      <c r="H123" s="2254"/>
      <c r="I123" s="2254"/>
      <c r="J123" s="2254"/>
      <c r="K123" s="2254"/>
      <c r="L123" s="2254"/>
      <c r="M123" s="2254"/>
      <c r="N123" s="2254"/>
      <c r="O123" s="2254"/>
      <c r="P123" s="2254"/>
      <c r="Q123" s="2254"/>
      <c r="R123" s="2254"/>
      <c r="S123" s="2254"/>
      <c r="T123" s="2254"/>
      <c r="U123" s="2254"/>
      <c r="V123" s="2254"/>
      <c r="W123" s="2254"/>
      <c r="X123" s="2254"/>
      <c r="Y123" s="2254"/>
      <c r="Z123" s="2254"/>
    </row>
    <row r="124" spans="1:26" ht="15.75" customHeight="1">
      <c r="A124" s="2254"/>
      <c r="B124" s="2254"/>
      <c r="C124" s="2254"/>
      <c r="D124" s="2254"/>
      <c r="E124" s="2254"/>
      <c r="F124" s="2254"/>
      <c r="G124" s="2254"/>
      <c r="H124" s="2254"/>
      <c r="I124" s="2254"/>
      <c r="J124" s="2254"/>
      <c r="K124" s="2254"/>
      <c r="L124" s="2254"/>
      <c r="M124" s="2254"/>
      <c r="N124" s="2254"/>
      <c r="O124" s="2254"/>
      <c r="P124" s="2254"/>
      <c r="Q124" s="2254"/>
      <c r="R124" s="2254"/>
      <c r="S124" s="2254"/>
      <c r="T124" s="2254"/>
      <c r="U124" s="2254"/>
      <c r="V124" s="2254"/>
      <c r="W124" s="2254"/>
      <c r="X124" s="2254"/>
      <c r="Y124" s="2254"/>
      <c r="Z124" s="2254"/>
    </row>
    <row r="125" spans="1:26" ht="15.75" customHeight="1">
      <c r="A125" s="2254"/>
      <c r="B125" s="2254"/>
      <c r="C125" s="2254"/>
      <c r="D125" s="2254"/>
      <c r="E125" s="2254"/>
      <c r="F125" s="2254"/>
      <c r="G125" s="2254"/>
      <c r="H125" s="2254"/>
      <c r="I125" s="2254"/>
      <c r="J125" s="2254"/>
      <c r="K125" s="2254"/>
      <c r="L125" s="2254"/>
      <c r="M125" s="2254"/>
      <c r="N125" s="2254"/>
      <c r="O125" s="2254"/>
      <c r="P125" s="2254"/>
      <c r="Q125" s="2254"/>
      <c r="R125" s="2254"/>
      <c r="S125" s="2254"/>
      <c r="T125" s="2254"/>
      <c r="U125" s="2254"/>
      <c r="V125" s="2254"/>
      <c r="W125" s="2254"/>
      <c r="X125" s="2254"/>
      <c r="Y125" s="2254"/>
      <c r="Z125" s="2254"/>
    </row>
    <row r="126" spans="1:26" ht="15.75" customHeight="1">
      <c r="A126" s="2254"/>
      <c r="B126" s="2254"/>
      <c r="C126" s="2254"/>
      <c r="D126" s="2254"/>
      <c r="E126" s="2254"/>
      <c r="F126" s="2254"/>
      <c r="G126" s="2254"/>
      <c r="H126" s="2254"/>
      <c r="I126" s="2254"/>
      <c r="J126" s="2254"/>
      <c r="K126" s="2254"/>
      <c r="L126" s="2254"/>
      <c r="M126" s="2254"/>
      <c r="N126" s="2254"/>
      <c r="O126" s="2254"/>
      <c r="P126" s="2254"/>
      <c r="Q126" s="2254"/>
      <c r="R126" s="2254"/>
      <c r="S126" s="2254"/>
      <c r="T126" s="2254"/>
      <c r="U126" s="2254"/>
      <c r="V126" s="2254"/>
      <c r="W126" s="2254"/>
      <c r="X126" s="2254"/>
      <c r="Y126" s="2254"/>
      <c r="Z126" s="2254"/>
    </row>
    <row r="127" spans="1:26" ht="15.75" customHeight="1">
      <c r="A127" s="2254"/>
      <c r="B127" s="2254"/>
      <c r="C127" s="2254"/>
      <c r="D127" s="2254"/>
      <c r="E127" s="2254"/>
      <c r="F127" s="2254"/>
      <c r="G127" s="2254"/>
      <c r="H127" s="2254"/>
      <c r="I127" s="2254"/>
      <c r="J127" s="2254"/>
      <c r="K127" s="2254"/>
      <c r="L127" s="2254"/>
      <c r="M127" s="2254"/>
      <c r="N127" s="2254"/>
      <c r="O127" s="2254"/>
      <c r="P127" s="2254"/>
      <c r="Q127" s="2254"/>
      <c r="R127" s="2254"/>
      <c r="S127" s="2254"/>
      <c r="T127" s="2254"/>
      <c r="U127" s="2254"/>
      <c r="V127" s="2254"/>
      <c r="W127" s="2254"/>
      <c r="X127" s="2254"/>
      <c r="Y127" s="2254"/>
      <c r="Z127" s="2254"/>
    </row>
    <row r="128" spans="1:26" ht="15.75" customHeight="1">
      <c r="A128" s="2254"/>
      <c r="B128" s="2254"/>
      <c r="C128" s="2254"/>
      <c r="D128" s="2254"/>
      <c r="E128" s="2254"/>
      <c r="F128" s="2254"/>
      <c r="G128" s="2254"/>
      <c r="H128" s="2254"/>
      <c r="I128" s="2254"/>
      <c r="J128" s="2254"/>
      <c r="K128" s="2254"/>
      <c r="L128" s="2254"/>
      <c r="M128" s="2254"/>
      <c r="N128" s="2254"/>
      <c r="O128" s="2254"/>
      <c r="P128" s="2254"/>
      <c r="Q128" s="2254"/>
      <c r="R128" s="2254"/>
      <c r="S128" s="2254"/>
      <c r="T128" s="2254"/>
      <c r="U128" s="2254"/>
      <c r="V128" s="2254"/>
      <c r="W128" s="2254"/>
      <c r="X128" s="2254"/>
      <c r="Y128" s="2254"/>
      <c r="Z128" s="2254"/>
    </row>
    <row r="129" spans="1:26" ht="15.75" customHeight="1">
      <c r="A129" s="2254"/>
      <c r="B129" s="2254"/>
      <c r="C129" s="2254"/>
      <c r="D129" s="2254"/>
      <c r="E129" s="2254"/>
      <c r="F129" s="2254"/>
      <c r="G129" s="2254"/>
      <c r="H129" s="2254"/>
      <c r="I129" s="2254"/>
      <c r="J129" s="2254"/>
      <c r="K129" s="2254"/>
      <c r="L129" s="2254"/>
      <c r="M129" s="2254"/>
      <c r="N129" s="2254"/>
      <c r="O129" s="2254"/>
      <c r="P129" s="2254"/>
      <c r="Q129" s="2254"/>
      <c r="R129" s="2254"/>
      <c r="S129" s="2254"/>
      <c r="T129" s="2254"/>
      <c r="U129" s="2254"/>
      <c r="V129" s="2254"/>
      <c r="W129" s="2254"/>
      <c r="X129" s="2254"/>
      <c r="Y129" s="2254"/>
      <c r="Z129" s="2254"/>
    </row>
    <row r="130" spans="1:26" ht="15.75" customHeight="1">
      <c r="A130" s="2254"/>
      <c r="B130" s="2254"/>
      <c r="C130" s="2254"/>
      <c r="D130" s="2254"/>
      <c r="E130" s="2254"/>
      <c r="F130" s="2254"/>
      <c r="G130" s="2254"/>
      <c r="H130" s="2254"/>
      <c r="I130" s="2254"/>
      <c r="J130" s="2254"/>
      <c r="K130" s="2254"/>
      <c r="L130" s="2254"/>
      <c r="M130" s="2254"/>
      <c r="N130" s="2254"/>
      <c r="O130" s="2254"/>
      <c r="P130" s="2254"/>
      <c r="Q130" s="2254"/>
      <c r="R130" s="2254"/>
      <c r="S130" s="2254"/>
      <c r="T130" s="2254"/>
      <c r="U130" s="2254"/>
      <c r="V130" s="2254"/>
      <c r="W130" s="2254"/>
      <c r="X130" s="2254"/>
      <c r="Y130" s="2254"/>
      <c r="Z130" s="2254"/>
    </row>
    <row r="131" spans="1:26" ht="15.75" customHeight="1">
      <c r="A131" s="2254"/>
      <c r="B131" s="2254"/>
      <c r="C131" s="2254"/>
      <c r="D131" s="2254"/>
      <c r="E131" s="2254"/>
      <c r="F131" s="2254"/>
      <c r="G131" s="2254"/>
      <c r="H131" s="2254"/>
      <c r="I131" s="2254"/>
      <c r="J131" s="2254"/>
      <c r="K131" s="2254"/>
      <c r="L131" s="2254"/>
      <c r="M131" s="2254"/>
      <c r="N131" s="2254"/>
      <c r="O131" s="2254"/>
      <c r="P131" s="2254"/>
      <c r="Q131" s="2254"/>
      <c r="R131" s="2254"/>
      <c r="S131" s="2254"/>
      <c r="T131" s="2254"/>
      <c r="U131" s="2254"/>
      <c r="V131" s="2254"/>
      <c r="W131" s="2254"/>
      <c r="X131" s="2254"/>
      <c r="Y131" s="2254"/>
      <c r="Z131" s="2254"/>
    </row>
    <row r="132" spans="1:26" ht="15.75" customHeight="1">
      <c r="A132" s="2254"/>
      <c r="B132" s="2254"/>
      <c r="C132" s="2254"/>
      <c r="D132" s="2254"/>
      <c r="E132" s="2254"/>
      <c r="F132" s="2254"/>
      <c r="G132" s="2254"/>
      <c r="H132" s="2254"/>
      <c r="I132" s="2254"/>
      <c r="J132" s="2254"/>
      <c r="K132" s="2254"/>
      <c r="L132" s="2254"/>
      <c r="M132" s="2254"/>
      <c r="N132" s="2254"/>
      <c r="O132" s="2254"/>
      <c r="P132" s="2254"/>
      <c r="Q132" s="2254"/>
      <c r="R132" s="2254"/>
      <c r="S132" s="2254"/>
      <c r="T132" s="2254"/>
      <c r="U132" s="2254"/>
      <c r="V132" s="2254"/>
      <c r="W132" s="2254"/>
      <c r="X132" s="2254"/>
      <c r="Y132" s="2254"/>
      <c r="Z132" s="2254"/>
    </row>
    <row r="133" spans="1:26" ht="15.75" customHeight="1">
      <c r="A133" s="2254"/>
      <c r="B133" s="2254"/>
      <c r="C133" s="2254"/>
      <c r="D133" s="2254"/>
      <c r="E133" s="2254"/>
      <c r="F133" s="2254"/>
      <c r="G133" s="2254"/>
      <c r="H133" s="2254"/>
      <c r="I133" s="2254"/>
      <c r="J133" s="2254"/>
      <c r="K133" s="2254"/>
      <c r="L133" s="2254"/>
      <c r="M133" s="2254"/>
      <c r="N133" s="2254"/>
      <c r="O133" s="2254"/>
      <c r="P133" s="2254"/>
      <c r="Q133" s="2254"/>
      <c r="R133" s="2254"/>
      <c r="S133" s="2254"/>
      <c r="T133" s="2254"/>
      <c r="U133" s="2254"/>
      <c r="V133" s="2254"/>
      <c r="W133" s="2254"/>
      <c r="X133" s="2254"/>
      <c r="Y133" s="2254"/>
      <c r="Z133" s="2254"/>
    </row>
    <row r="134" spans="1:26" ht="15.75" customHeight="1">
      <c r="A134" s="2254"/>
      <c r="B134" s="2254"/>
      <c r="C134" s="2254"/>
      <c r="D134" s="2254"/>
      <c r="E134" s="2254"/>
      <c r="F134" s="2254"/>
      <c r="G134" s="2254"/>
      <c r="H134" s="2254"/>
      <c r="I134" s="2254"/>
      <c r="J134" s="2254"/>
      <c r="K134" s="2254"/>
      <c r="L134" s="2254"/>
      <c r="M134" s="2254"/>
      <c r="N134" s="2254"/>
      <c r="O134" s="2254"/>
      <c r="P134" s="2254"/>
      <c r="Q134" s="2254"/>
      <c r="R134" s="2254"/>
      <c r="S134" s="2254"/>
      <c r="T134" s="2254"/>
      <c r="U134" s="2254"/>
      <c r="V134" s="2254"/>
      <c r="W134" s="2254"/>
      <c r="X134" s="2254"/>
      <c r="Y134" s="2254"/>
      <c r="Z134" s="2254"/>
    </row>
    <row r="135" spans="1:26" ht="15.75" customHeight="1">
      <c r="A135" s="2254"/>
      <c r="B135" s="2254"/>
      <c r="C135" s="2254"/>
      <c r="D135" s="2254"/>
      <c r="E135" s="2254"/>
      <c r="F135" s="2254"/>
      <c r="G135" s="2254"/>
      <c r="H135" s="2254"/>
      <c r="I135" s="2254"/>
      <c r="J135" s="2254"/>
      <c r="K135" s="2254"/>
      <c r="L135" s="2254"/>
      <c r="M135" s="2254"/>
      <c r="N135" s="2254"/>
      <c r="O135" s="2254"/>
      <c r="P135" s="2254"/>
      <c r="Q135" s="2254"/>
      <c r="R135" s="2254"/>
      <c r="S135" s="2254"/>
      <c r="T135" s="2254"/>
      <c r="U135" s="2254"/>
      <c r="V135" s="2254"/>
      <c r="W135" s="2254"/>
      <c r="X135" s="2254"/>
      <c r="Y135" s="2254"/>
      <c r="Z135" s="2254"/>
    </row>
    <row r="136" spans="1:26" ht="15.75" customHeight="1">
      <c r="A136" s="2254"/>
      <c r="B136" s="2254"/>
      <c r="C136" s="2254"/>
      <c r="D136" s="2254"/>
      <c r="E136" s="2254"/>
      <c r="F136" s="2254"/>
      <c r="G136" s="2254"/>
      <c r="H136" s="2254"/>
      <c r="I136" s="2254"/>
      <c r="J136" s="2254"/>
      <c r="K136" s="2254"/>
      <c r="L136" s="2254"/>
      <c r="M136" s="2254"/>
      <c r="N136" s="2254"/>
      <c r="O136" s="2254"/>
      <c r="P136" s="2254"/>
      <c r="Q136" s="2254"/>
      <c r="R136" s="2254"/>
      <c r="S136" s="2254"/>
      <c r="T136" s="2254"/>
      <c r="U136" s="2254"/>
      <c r="V136" s="2254"/>
      <c r="W136" s="2254"/>
      <c r="X136" s="2254"/>
      <c r="Y136" s="2254"/>
      <c r="Z136" s="2254"/>
    </row>
    <row r="137" spans="1:26" ht="15.75" customHeight="1">
      <c r="A137" s="2254"/>
      <c r="B137" s="2254"/>
      <c r="C137" s="2254"/>
      <c r="D137" s="2254"/>
      <c r="E137" s="2254"/>
      <c r="F137" s="2254"/>
      <c r="G137" s="2254"/>
      <c r="H137" s="2254"/>
      <c r="I137" s="2254"/>
      <c r="J137" s="2254"/>
      <c r="K137" s="2254"/>
      <c r="L137" s="2254"/>
      <c r="M137" s="2254"/>
      <c r="N137" s="2254"/>
      <c r="O137" s="2254"/>
      <c r="P137" s="2254"/>
      <c r="Q137" s="2254"/>
      <c r="R137" s="2254"/>
      <c r="S137" s="2254"/>
      <c r="T137" s="2254"/>
      <c r="U137" s="2254"/>
      <c r="V137" s="2254"/>
      <c r="W137" s="2254"/>
      <c r="X137" s="2254"/>
      <c r="Y137" s="2254"/>
      <c r="Z137" s="2254"/>
    </row>
    <row r="138" spans="1:26" ht="15.75" customHeight="1">
      <c r="A138" s="2254"/>
      <c r="B138" s="2254"/>
      <c r="C138" s="2254"/>
      <c r="D138" s="2254"/>
      <c r="E138" s="2254"/>
      <c r="F138" s="2254"/>
      <c r="G138" s="2254"/>
      <c r="H138" s="2254"/>
      <c r="I138" s="2254"/>
      <c r="J138" s="2254"/>
      <c r="K138" s="2254"/>
      <c r="L138" s="2254"/>
      <c r="M138" s="2254"/>
      <c r="N138" s="2254"/>
      <c r="O138" s="2254"/>
      <c r="P138" s="2254"/>
      <c r="Q138" s="2254"/>
      <c r="R138" s="2254"/>
      <c r="S138" s="2254"/>
      <c r="T138" s="2254"/>
      <c r="U138" s="2254"/>
      <c r="V138" s="2254"/>
      <c r="W138" s="2254"/>
      <c r="X138" s="2254"/>
      <c r="Y138" s="2254"/>
      <c r="Z138" s="2254"/>
    </row>
    <row r="139" spans="1:26" ht="15.75" customHeight="1">
      <c r="A139" s="2254"/>
      <c r="B139" s="2254"/>
      <c r="C139" s="2254"/>
      <c r="D139" s="2254"/>
      <c r="E139" s="2254"/>
      <c r="F139" s="2254"/>
      <c r="G139" s="2254"/>
      <c r="H139" s="2254"/>
      <c r="I139" s="2254"/>
      <c r="J139" s="2254"/>
      <c r="K139" s="2254"/>
      <c r="L139" s="2254"/>
      <c r="M139" s="2254"/>
      <c r="N139" s="2254"/>
      <c r="O139" s="2254"/>
      <c r="P139" s="2254"/>
      <c r="Q139" s="2254"/>
      <c r="R139" s="2254"/>
      <c r="S139" s="2254"/>
      <c r="T139" s="2254"/>
      <c r="U139" s="2254"/>
      <c r="V139" s="2254"/>
      <c r="W139" s="2254"/>
      <c r="X139" s="2254"/>
      <c r="Y139" s="2254"/>
      <c r="Z139" s="2254"/>
    </row>
    <row r="140" spans="1:26" ht="15.75" customHeight="1">
      <c r="A140" s="2254"/>
      <c r="B140" s="2254"/>
      <c r="C140" s="2254"/>
      <c r="D140" s="2254"/>
      <c r="E140" s="2254"/>
      <c r="F140" s="2254"/>
      <c r="G140" s="2254"/>
      <c r="H140" s="2254"/>
      <c r="I140" s="2254"/>
      <c r="J140" s="2254"/>
      <c r="K140" s="2254"/>
      <c r="L140" s="2254"/>
      <c r="M140" s="2254"/>
      <c r="N140" s="2254"/>
      <c r="O140" s="2254"/>
      <c r="P140" s="2254"/>
      <c r="Q140" s="2254"/>
      <c r="R140" s="2254"/>
      <c r="S140" s="2254"/>
      <c r="T140" s="2254"/>
      <c r="U140" s="2254"/>
      <c r="V140" s="2254"/>
      <c r="W140" s="2254"/>
      <c r="X140" s="2254"/>
      <c r="Y140" s="2254"/>
      <c r="Z140" s="2254"/>
    </row>
    <row r="141" spans="1:26" ht="15.75" customHeight="1">
      <c r="A141" s="2254"/>
      <c r="B141" s="2254"/>
      <c r="C141" s="2254"/>
      <c r="D141" s="2254"/>
      <c r="E141" s="2254"/>
      <c r="F141" s="2254"/>
      <c r="G141" s="2254"/>
      <c r="H141" s="2254"/>
      <c r="I141" s="2254"/>
      <c r="J141" s="2254"/>
      <c r="K141" s="2254"/>
      <c r="L141" s="2254"/>
      <c r="M141" s="2254"/>
      <c r="N141" s="2254"/>
      <c r="O141" s="2254"/>
      <c r="P141" s="2254"/>
      <c r="Q141" s="2254"/>
      <c r="R141" s="2254"/>
      <c r="S141" s="2254"/>
      <c r="T141" s="2254"/>
      <c r="U141" s="2254"/>
      <c r="V141" s="2254"/>
      <c r="W141" s="2254"/>
      <c r="X141" s="2254"/>
      <c r="Y141" s="2254"/>
      <c r="Z141" s="2254"/>
    </row>
    <row r="142" spans="1:26" ht="15.75" customHeight="1">
      <c r="A142" s="2254"/>
      <c r="B142" s="2254"/>
      <c r="C142" s="2254"/>
      <c r="D142" s="2254"/>
      <c r="E142" s="2254"/>
      <c r="F142" s="2254"/>
      <c r="G142" s="2254"/>
      <c r="H142" s="2254"/>
      <c r="I142" s="2254"/>
      <c r="J142" s="2254"/>
      <c r="K142" s="2254"/>
      <c r="L142" s="2254"/>
      <c r="M142" s="2254"/>
      <c r="N142" s="2254"/>
      <c r="O142" s="2254"/>
      <c r="P142" s="2254"/>
      <c r="Q142" s="2254"/>
      <c r="R142" s="2254"/>
      <c r="S142" s="2254"/>
      <c r="T142" s="2254"/>
      <c r="U142" s="2254"/>
      <c r="V142" s="2254"/>
      <c r="W142" s="2254"/>
      <c r="X142" s="2254"/>
      <c r="Y142" s="2254"/>
      <c r="Z142" s="2254"/>
    </row>
    <row r="143" spans="1:26" ht="15.75" customHeight="1">
      <c r="A143" s="2254"/>
      <c r="B143" s="2254"/>
      <c r="C143" s="2254"/>
      <c r="D143" s="2254"/>
      <c r="E143" s="2254"/>
      <c r="F143" s="2254"/>
      <c r="G143" s="2254"/>
      <c r="H143" s="2254"/>
      <c r="I143" s="2254"/>
      <c r="J143" s="2254"/>
      <c r="K143" s="2254"/>
      <c r="L143" s="2254"/>
      <c r="M143" s="2254"/>
      <c r="N143" s="2254"/>
      <c r="O143" s="2254"/>
      <c r="P143" s="2254"/>
      <c r="Q143" s="2254"/>
      <c r="R143" s="2254"/>
      <c r="S143" s="2254"/>
      <c r="T143" s="2254"/>
      <c r="U143" s="2254"/>
      <c r="V143" s="2254"/>
      <c r="W143" s="2254"/>
      <c r="X143" s="2254"/>
      <c r="Y143" s="2254"/>
      <c r="Z143" s="2254"/>
    </row>
    <row r="144" spans="1:26" ht="15.75" customHeight="1">
      <c r="A144" s="2254"/>
      <c r="B144" s="2254"/>
      <c r="C144" s="2254"/>
      <c r="D144" s="2254"/>
      <c r="E144" s="2254"/>
      <c r="F144" s="2254"/>
      <c r="G144" s="2254"/>
      <c r="H144" s="2254"/>
      <c r="I144" s="2254"/>
      <c r="J144" s="2254"/>
      <c r="K144" s="2254"/>
      <c r="L144" s="2254"/>
      <c r="M144" s="2254"/>
      <c r="N144" s="2254"/>
      <c r="O144" s="2254"/>
      <c r="P144" s="2254"/>
      <c r="Q144" s="2254"/>
      <c r="R144" s="2254"/>
      <c r="S144" s="2254"/>
      <c r="T144" s="2254"/>
      <c r="U144" s="2254"/>
      <c r="V144" s="2254"/>
      <c r="W144" s="2254"/>
      <c r="X144" s="2254"/>
      <c r="Y144" s="2254"/>
      <c r="Z144" s="2254"/>
    </row>
    <row r="145" spans="1:26" ht="15.75" customHeight="1">
      <c r="A145" s="2254"/>
      <c r="B145" s="2254"/>
      <c r="C145" s="2254"/>
      <c r="D145" s="2254"/>
      <c r="E145" s="2254"/>
      <c r="F145" s="2254"/>
      <c r="G145" s="2254"/>
      <c r="H145" s="2254"/>
      <c r="I145" s="2254"/>
      <c r="J145" s="2254"/>
      <c r="K145" s="2254"/>
      <c r="L145" s="2254"/>
      <c r="M145" s="2254"/>
      <c r="N145" s="2254"/>
      <c r="O145" s="2254"/>
      <c r="P145" s="2254"/>
      <c r="Q145" s="2254"/>
      <c r="R145" s="2254"/>
      <c r="S145" s="2254"/>
      <c r="T145" s="2254"/>
      <c r="U145" s="2254"/>
      <c r="V145" s="2254"/>
      <c r="W145" s="2254"/>
      <c r="X145" s="2254"/>
      <c r="Y145" s="2254"/>
      <c r="Z145" s="2254"/>
    </row>
    <row r="146" spans="1:26" ht="15.75" customHeight="1">
      <c r="A146" s="2254"/>
      <c r="B146" s="2254"/>
      <c r="C146" s="2254"/>
      <c r="D146" s="2254"/>
      <c r="E146" s="2254"/>
      <c r="F146" s="2254"/>
      <c r="G146" s="2254"/>
      <c r="H146" s="2254"/>
      <c r="I146" s="2254"/>
      <c r="J146" s="2254"/>
      <c r="K146" s="2254"/>
      <c r="L146" s="2254"/>
      <c r="M146" s="2254"/>
      <c r="N146" s="2254"/>
      <c r="O146" s="2254"/>
      <c r="P146" s="2254"/>
      <c r="Q146" s="2254"/>
      <c r="R146" s="2254"/>
      <c r="S146" s="2254"/>
      <c r="T146" s="2254"/>
      <c r="U146" s="2254"/>
      <c r="V146" s="2254"/>
      <c r="W146" s="2254"/>
      <c r="X146" s="2254"/>
      <c r="Y146" s="2254"/>
      <c r="Z146" s="2254"/>
    </row>
    <row r="147" spans="1:26" ht="15.75" customHeight="1">
      <c r="A147" s="2254"/>
      <c r="B147" s="2254"/>
      <c r="C147" s="2254"/>
      <c r="D147" s="2254"/>
      <c r="E147" s="2254"/>
      <c r="F147" s="2254"/>
      <c r="G147" s="2254"/>
      <c r="H147" s="2254"/>
      <c r="I147" s="2254"/>
      <c r="J147" s="2254"/>
      <c r="K147" s="2254"/>
      <c r="L147" s="2254"/>
      <c r="M147" s="2254"/>
      <c r="N147" s="2254"/>
      <c r="O147" s="2254"/>
      <c r="P147" s="2254"/>
      <c r="Q147" s="2254"/>
      <c r="R147" s="2254"/>
      <c r="S147" s="2254"/>
      <c r="T147" s="2254"/>
      <c r="U147" s="2254"/>
      <c r="V147" s="2254"/>
      <c r="W147" s="2254"/>
      <c r="X147" s="2254"/>
      <c r="Y147" s="2254"/>
      <c r="Z147" s="2254"/>
    </row>
    <row r="148" spans="1:26" ht="15.75" customHeight="1">
      <c r="A148" s="2254"/>
      <c r="B148" s="2254"/>
      <c r="C148" s="2254"/>
      <c r="D148" s="2254"/>
      <c r="E148" s="2254"/>
      <c r="F148" s="2254"/>
      <c r="G148" s="2254"/>
      <c r="H148" s="2254"/>
      <c r="I148" s="2254"/>
      <c r="J148" s="2254"/>
      <c r="K148" s="2254"/>
      <c r="L148" s="2254"/>
      <c r="M148" s="2254"/>
      <c r="N148" s="2254"/>
      <c r="O148" s="2254"/>
      <c r="P148" s="2254"/>
      <c r="Q148" s="2254"/>
      <c r="R148" s="2254"/>
      <c r="S148" s="2254"/>
      <c r="T148" s="2254"/>
      <c r="U148" s="2254"/>
      <c r="V148" s="2254"/>
      <c r="W148" s="2254"/>
      <c r="X148" s="2254"/>
      <c r="Y148" s="2254"/>
      <c r="Z148" s="2254"/>
    </row>
    <row r="149" spans="1:26" ht="15.75" customHeight="1">
      <c r="A149" s="2254"/>
      <c r="B149" s="2254"/>
      <c r="C149" s="2254"/>
      <c r="D149" s="2254"/>
      <c r="E149" s="2254"/>
      <c r="F149" s="2254"/>
      <c r="G149" s="2254"/>
      <c r="H149" s="2254"/>
      <c r="I149" s="2254"/>
      <c r="J149" s="2254"/>
      <c r="K149" s="2254"/>
      <c r="L149" s="2254"/>
      <c r="M149" s="2254"/>
      <c r="N149" s="2254"/>
      <c r="O149" s="2254"/>
      <c r="P149" s="2254"/>
      <c r="Q149" s="2254"/>
      <c r="R149" s="2254"/>
      <c r="S149" s="2254"/>
      <c r="T149" s="2254"/>
      <c r="U149" s="2254"/>
      <c r="V149" s="2254"/>
      <c r="W149" s="2254"/>
      <c r="X149" s="2254"/>
      <c r="Y149" s="2254"/>
      <c r="Z149" s="2254"/>
    </row>
    <row r="150" spans="1:26" ht="15.75" customHeight="1">
      <c r="A150" s="2254"/>
      <c r="B150" s="2254"/>
      <c r="C150" s="2254"/>
      <c r="D150" s="2254"/>
      <c r="E150" s="2254"/>
      <c r="F150" s="2254"/>
      <c r="G150" s="2254"/>
      <c r="H150" s="2254"/>
      <c r="I150" s="2254"/>
      <c r="J150" s="2254"/>
      <c r="K150" s="2254"/>
      <c r="L150" s="2254"/>
      <c r="M150" s="2254"/>
      <c r="N150" s="2254"/>
      <c r="O150" s="2254"/>
      <c r="P150" s="2254"/>
      <c r="Q150" s="2254"/>
      <c r="R150" s="2254"/>
      <c r="S150" s="2254"/>
      <c r="T150" s="2254"/>
      <c r="U150" s="2254"/>
      <c r="V150" s="2254"/>
      <c r="W150" s="2254"/>
      <c r="X150" s="2254"/>
      <c r="Y150" s="2254"/>
      <c r="Z150" s="2254"/>
    </row>
    <row r="151" spans="1:26" ht="15.75" customHeight="1">
      <c r="A151" s="2254"/>
      <c r="B151" s="2254"/>
      <c r="C151" s="2254"/>
      <c r="D151" s="2254"/>
      <c r="E151" s="2254"/>
      <c r="F151" s="2254"/>
      <c r="G151" s="2254"/>
      <c r="H151" s="2254"/>
      <c r="I151" s="2254"/>
      <c r="J151" s="2254"/>
      <c r="K151" s="2254"/>
      <c r="L151" s="2254"/>
      <c r="M151" s="2254"/>
      <c r="N151" s="2254"/>
      <c r="O151" s="2254"/>
      <c r="P151" s="2254"/>
      <c r="Q151" s="2254"/>
      <c r="R151" s="2254"/>
      <c r="S151" s="2254"/>
      <c r="T151" s="2254"/>
      <c r="U151" s="2254"/>
      <c r="V151" s="2254"/>
      <c r="W151" s="2254"/>
      <c r="X151" s="2254"/>
      <c r="Y151" s="2254"/>
      <c r="Z151" s="2254"/>
    </row>
    <row r="152" spans="1:26" ht="15.75" customHeight="1">
      <c r="A152" s="2254"/>
      <c r="B152" s="2254"/>
      <c r="C152" s="2254"/>
      <c r="D152" s="2254"/>
      <c r="E152" s="2254"/>
      <c r="F152" s="2254"/>
      <c r="G152" s="2254"/>
      <c r="H152" s="2254"/>
      <c r="I152" s="2254"/>
      <c r="J152" s="2254"/>
      <c r="K152" s="2254"/>
      <c r="L152" s="2254"/>
      <c r="M152" s="2254"/>
      <c r="N152" s="2254"/>
      <c r="O152" s="2254"/>
      <c r="P152" s="2254"/>
      <c r="Q152" s="2254"/>
      <c r="R152" s="2254"/>
      <c r="S152" s="2254"/>
      <c r="T152" s="2254"/>
      <c r="U152" s="2254"/>
      <c r="V152" s="2254"/>
      <c r="W152" s="2254"/>
      <c r="X152" s="2254"/>
      <c r="Y152" s="2254"/>
      <c r="Z152" s="2254"/>
    </row>
    <row r="153" spans="1:26" ht="15.75" customHeight="1">
      <c r="A153" s="2254"/>
      <c r="B153" s="2254"/>
      <c r="C153" s="2254"/>
      <c r="D153" s="2254"/>
      <c r="E153" s="2254"/>
      <c r="F153" s="2254"/>
      <c r="G153" s="2254"/>
      <c r="H153" s="2254"/>
      <c r="I153" s="2254"/>
      <c r="J153" s="2254"/>
      <c r="K153" s="2254"/>
      <c r="L153" s="2254"/>
      <c r="M153" s="2254"/>
      <c r="N153" s="2254"/>
      <c r="O153" s="2254"/>
      <c r="P153" s="2254"/>
      <c r="Q153" s="2254"/>
      <c r="R153" s="2254"/>
      <c r="S153" s="2254"/>
      <c r="T153" s="2254"/>
      <c r="U153" s="2254"/>
      <c r="V153" s="2254"/>
      <c r="W153" s="2254"/>
      <c r="X153" s="2254"/>
      <c r="Y153" s="2254"/>
      <c r="Z153" s="2254"/>
    </row>
    <row r="154" spans="1:26" ht="15.75" customHeight="1">
      <c r="A154" s="2254"/>
      <c r="B154" s="2254"/>
      <c r="C154" s="2254"/>
      <c r="D154" s="2254"/>
      <c r="E154" s="2254"/>
      <c r="F154" s="2254"/>
      <c r="G154" s="2254"/>
      <c r="H154" s="2254"/>
      <c r="I154" s="2254"/>
      <c r="J154" s="2254"/>
      <c r="K154" s="2254"/>
      <c r="L154" s="2254"/>
      <c r="M154" s="2254"/>
      <c r="N154" s="2254"/>
      <c r="O154" s="2254"/>
      <c r="P154" s="2254"/>
      <c r="Q154" s="2254"/>
      <c r="R154" s="2254"/>
      <c r="S154" s="2254"/>
      <c r="T154" s="2254"/>
      <c r="U154" s="2254"/>
      <c r="V154" s="2254"/>
      <c r="W154" s="2254"/>
      <c r="X154" s="2254"/>
      <c r="Y154" s="2254"/>
      <c r="Z154" s="2254"/>
    </row>
    <row r="155" spans="1:26" ht="15.75" customHeight="1">
      <c r="A155" s="2254"/>
      <c r="B155" s="2254"/>
      <c r="C155" s="2254"/>
      <c r="D155" s="2254"/>
      <c r="E155" s="2254"/>
      <c r="F155" s="2254"/>
      <c r="G155" s="2254"/>
      <c r="H155" s="2254"/>
      <c r="I155" s="2254"/>
      <c r="J155" s="2254"/>
      <c r="K155" s="2254"/>
      <c r="L155" s="2254"/>
      <c r="M155" s="2254"/>
      <c r="N155" s="2254"/>
      <c r="O155" s="2254"/>
      <c r="P155" s="2254"/>
      <c r="Q155" s="2254"/>
      <c r="R155" s="2254"/>
      <c r="S155" s="2254"/>
      <c r="T155" s="2254"/>
      <c r="U155" s="2254"/>
      <c r="V155" s="2254"/>
      <c r="W155" s="2254"/>
      <c r="X155" s="2254"/>
      <c r="Y155" s="2254"/>
      <c r="Z155" s="2254"/>
    </row>
    <row r="156" spans="1:26" ht="15.75" customHeight="1">
      <c r="A156" s="2254"/>
      <c r="B156" s="2254"/>
      <c r="C156" s="2254"/>
      <c r="D156" s="2254"/>
      <c r="E156" s="2254"/>
      <c r="F156" s="2254"/>
      <c r="G156" s="2254"/>
      <c r="H156" s="2254"/>
      <c r="I156" s="2254"/>
      <c r="J156" s="2254"/>
      <c r="K156" s="2254"/>
      <c r="L156" s="2254"/>
      <c r="M156" s="2254"/>
      <c r="N156" s="2254"/>
      <c r="O156" s="2254"/>
      <c r="P156" s="2254"/>
      <c r="Q156" s="2254"/>
      <c r="R156" s="2254"/>
      <c r="S156" s="2254"/>
      <c r="T156" s="2254"/>
      <c r="U156" s="2254"/>
      <c r="V156" s="2254"/>
      <c r="W156" s="2254"/>
      <c r="X156" s="2254"/>
      <c r="Y156" s="2254"/>
      <c r="Z156" s="2254"/>
    </row>
    <row r="157" spans="1:26" ht="15.75" customHeight="1">
      <c r="A157" s="2254"/>
      <c r="B157" s="2254"/>
      <c r="C157" s="2254"/>
      <c r="D157" s="2254"/>
      <c r="E157" s="2254"/>
      <c r="F157" s="2254"/>
      <c r="G157" s="2254"/>
      <c r="H157" s="2254"/>
      <c r="I157" s="2254"/>
      <c r="J157" s="2254"/>
      <c r="K157" s="2254"/>
      <c r="L157" s="2254"/>
      <c r="M157" s="2254"/>
      <c r="N157" s="2254"/>
      <c r="O157" s="2254"/>
      <c r="P157" s="2254"/>
      <c r="Q157" s="2254"/>
      <c r="R157" s="2254"/>
      <c r="S157" s="2254"/>
      <c r="T157" s="2254"/>
      <c r="U157" s="2254"/>
      <c r="V157" s="2254"/>
      <c r="W157" s="2254"/>
      <c r="X157" s="2254"/>
      <c r="Y157" s="2254"/>
      <c r="Z157" s="2254"/>
    </row>
    <row r="158" spans="1:26" ht="15.75" customHeight="1">
      <c r="A158" s="2254"/>
      <c r="B158" s="2254"/>
      <c r="C158" s="2254"/>
      <c r="D158" s="2254"/>
      <c r="E158" s="2254"/>
      <c r="F158" s="2254"/>
      <c r="G158" s="2254"/>
      <c r="H158" s="2254"/>
      <c r="I158" s="2254"/>
      <c r="J158" s="2254"/>
      <c r="K158" s="2254"/>
      <c r="L158" s="2254"/>
      <c r="M158" s="2254"/>
      <c r="N158" s="2254"/>
      <c r="O158" s="2254"/>
      <c r="P158" s="2254"/>
      <c r="Q158" s="2254"/>
      <c r="R158" s="2254"/>
      <c r="S158" s="2254"/>
      <c r="T158" s="2254"/>
      <c r="U158" s="2254"/>
      <c r="V158" s="2254"/>
      <c r="W158" s="2254"/>
      <c r="X158" s="2254"/>
      <c r="Y158" s="2254"/>
      <c r="Z158" s="2254"/>
    </row>
    <row r="159" spans="1:26" ht="15.75" customHeight="1">
      <c r="A159" s="2254"/>
      <c r="B159" s="2254"/>
      <c r="C159" s="2254"/>
      <c r="D159" s="2254"/>
      <c r="E159" s="2254"/>
      <c r="F159" s="2254"/>
      <c r="G159" s="2254"/>
      <c r="H159" s="2254"/>
      <c r="I159" s="2254"/>
      <c r="J159" s="2254"/>
      <c r="K159" s="2254"/>
      <c r="L159" s="2254"/>
      <c r="M159" s="2254"/>
      <c r="N159" s="2254"/>
      <c r="O159" s="2254"/>
      <c r="P159" s="2254"/>
      <c r="Q159" s="2254"/>
      <c r="R159" s="2254"/>
      <c r="S159" s="2254"/>
      <c r="T159" s="2254"/>
      <c r="U159" s="2254"/>
      <c r="V159" s="2254"/>
      <c r="W159" s="2254"/>
      <c r="X159" s="2254"/>
      <c r="Y159" s="2254"/>
      <c r="Z159" s="2254"/>
    </row>
    <row r="160" spans="1:26" ht="15.75" customHeight="1">
      <c r="A160" s="2254"/>
      <c r="B160" s="2254"/>
      <c r="C160" s="2254"/>
      <c r="D160" s="2254"/>
      <c r="E160" s="2254"/>
      <c r="F160" s="2254"/>
      <c r="G160" s="2254"/>
      <c r="H160" s="2254"/>
      <c r="I160" s="2254"/>
      <c r="J160" s="2254"/>
      <c r="K160" s="2254"/>
      <c r="L160" s="2254"/>
      <c r="M160" s="2254"/>
      <c r="N160" s="2254"/>
      <c r="O160" s="2254"/>
      <c r="P160" s="2254"/>
      <c r="Q160" s="2254"/>
      <c r="R160" s="2254"/>
      <c r="S160" s="2254"/>
      <c r="T160" s="2254"/>
      <c r="U160" s="2254"/>
      <c r="V160" s="2254"/>
      <c r="W160" s="2254"/>
      <c r="X160" s="2254"/>
      <c r="Y160" s="2254"/>
      <c r="Z160" s="2254"/>
    </row>
    <row r="161" spans="1:26" ht="15.75" customHeight="1">
      <c r="A161" s="2254"/>
      <c r="B161" s="2254"/>
      <c r="C161" s="2254"/>
      <c r="D161" s="2254"/>
      <c r="E161" s="2254"/>
      <c r="F161" s="2254"/>
      <c r="G161" s="2254"/>
      <c r="H161" s="2254"/>
      <c r="I161" s="2254"/>
      <c r="J161" s="2254"/>
      <c r="K161" s="2254"/>
      <c r="L161" s="2254"/>
      <c r="M161" s="2254"/>
      <c r="N161" s="2254"/>
      <c r="O161" s="2254"/>
      <c r="P161" s="2254"/>
      <c r="Q161" s="2254"/>
      <c r="R161" s="2254"/>
      <c r="S161" s="2254"/>
      <c r="T161" s="2254"/>
      <c r="U161" s="2254"/>
      <c r="V161" s="2254"/>
      <c r="W161" s="2254"/>
      <c r="X161" s="2254"/>
      <c r="Y161" s="2254"/>
      <c r="Z161" s="2254"/>
    </row>
    <row r="162" spans="1:26" ht="15.75" customHeight="1">
      <c r="A162" s="2254"/>
      <c r="B162" s="2254"/>
      <c r="C162" s="2254"/>
      <c r="D162" s="2254"/>
      <c r="E162" s="2254"/>
      <c r="F162" s="2254"/>
      <c r="G162" s="2254"/>
      <c r="H162" s="2254"/>
      <c r="I162" s="2254"/>
      <c r="J162" s="2254"/>
      <c r="K162" s="2254"/>
      <c r="L162" s="2254"/>
      <c r="M162" s="2254"/>
      <c r="N162" s="2254"/>
      <c r="O162" s="2254"/>
      <c r="P162" s="2254"/>
      <c r="Q162" s="2254"/>
      <c r="R162" s="2254"/>
      <c r="S162" s="2254"/>
      <c r="T162" s="2254"/>
      <c r="U162" s="2254"/>
      <c r="V162" s="2254"/>
      <c r="W162" s="2254"/>
      <c r="X162" s="2254"/>
      <c r="Y162" s="2254"/>
      <c r="Z162" s="2254"/>
    </row>
    <row r="163" spans="1:26" ht="15.75" customHeight="1">
      <c r="A163" s="2254"/>
      <c r="B163" s="2254"/>
      <c r="C163" s="2254"/>
      <c r="D163" s="2254"/>
      <c r="E163" s="2254"/>
      <c r="F163" s="2254"/>
      <c r="G163" s="2254"/>
      <c r="H163" s="2254"/>
      <c r="I163" s="2254"/>
      <c r="J163" s="2254"/>
      <c r="K163" s="2254"/>
      <c r="L163" s="2254"/>
      <c r="M163" s="2254"/>
      <c r="N163" s="2254"/>
      <c r="O163" s="2254"/>
      <c r="P163" s="2254"/>
      <c r="Q163" s="2254"/>
      <c r="R163" s="2254"/>
      <c r="S163" s="2254"/>
      <c r="T163" s="2254"/>
      <c r="U163" s="2254"/>
      <c r="V163" s="2254"/>
      <c r="W163" s="2254"/>
      <c r="X163" s="2254"/>
      <c r="Y163" s="2254"/>
      <c r="Z163" s="2254"/>
    </row>
    <row r="164" spans="1:26" ht="15.75" customHeight="1">
      <c r="A164" s="2254"/>
      <c r="B164" s="2254"/>
      <c r="C164" s="2254"/>
      <c r="D164" s="2254"/>
      <c r="E164" s="2254"/>
      <c r="F164" s="2254"/>
      <c r="G164" s="2254"/>
      <c r="H164" s="2254"/>
      <c r="I164" s="2254"/>
      <c r="J164" s="2254"/>
      <c r="K164" s="2254"/>
      <c r="L164" s="2254"/>
      <c r="M164" s="2254"/>
      <c r="N164" s="2254"/>
      <c r="O164" s="2254"/>
      <c r="P164" s="2254"/>
      <c r="Q164" s="2254"/>
      <c r="R164" s="2254"/>
      <c r="S164" s="2254"/>
      <c r="T164" s="2254"/>
      <c r="U164" s="2254"/>
      <c r="V164" s="2254"/>
      <c r="W164" s="2254"/>
      <c r="X164" s="2254"/>
      <c r="Y164" s="2254"/>
      <c r="Z164" s="2254"/>
    </row>
    <row r="165" spans="1:26" ht="15.75" customHeight="1">
      <c r="A165" s="2254"/>
      <c r="B165" s="2254"/>
      <c r="C165" s="2254"/>
      <c r="D165" s="2254"/>
      <c r="E165" s="2254"/>
      <c r="F165" s="2254"/>
      <c r="G165" s="2254"/>
      <c r="H165" s="2254"/>
      <c r="I165" s="2254"/>
      <c r="J165" s="2254"/>
      <c r="K165" s="2254"/>
      <c r="L165" s="2254"/>
      <c r="M165" s="2254"/>
      <c r="N165" s="2254"/>
      <c r="O165" s="2254"/>
      <c r="P165" s="2254"/>
      <c r="Q165" s="2254"/>
      <c r="R165" s="2254"/>
      <c r="S165" s="2254"/>
      <c r="T165" s="2254"/>
      <c r="U165" s="2254"/>
      <c r="V165" s="2254"/>
      <c r="W165" s="2254"/>
      <c r="X165" s="2254"/>
      <c r="Y165" s="2254"/>
      <c r="Z165" s="2254"/>
    </row>
    <row r="166" spans="1:26" ht="15.75" customHeight="1">
      <c r="A166" s="2254"/>
      <c r="B166" s="2254"/>
      <c r="C166" s="2254"/>
      <c r="D166" s="2254"/>
      <c r="E166" s="2254"/>
      <c r="F166" s="2254"/>
      <c r="G166" s="2254"/>
      <c r="H166" s="2254"/>
      <c r="I166" s="2254"/>
      <c r="J166" s="2254"/>
      <c r="K166" s="2254"/>
      <c r="L166" s="2254"/>
      <c r="M166" s="2254"/>
      <c r="N166" s="2254"/>
      <c r="O166" s="2254"/>
      <c r="P166" s="2254"/>
      <c r="Q166" s="2254"/>
      <c r="R166" s="2254"/>
      <c r="S166" s="2254"/>
      <c r="T166" s="2254"/>
      <c r="U166" s="2254"/>
      <c r="V166" s="2254"/>
      <c r="W166" s="2254"/>
      <c r="X166" s="2254"/>
      <c r="Y166" s="2254"/>
      <c r="Z166" s="2254"/>
    </row>
    <row r="167" spans="1:26" ht="15.75" customHeight="1">
      <c r="A167" s="2254"/>
      <c r="B167" s="2254"/>
      <c r="C167" s="2254"/>
      <c r="D167" s="2254"/>
      <c r="E167" s="2254"/>
      <c r="F167" s="2254"/>
      <c r="G167" s="2254"/>
      <c r="H167" s="2254"/>
      <c r="I167" s="2254"/>
      <c r="J167" s="2254"/>
      <c r="K167" s="2254"/>
      <c r="L167" s="2254"/>
      <c r="M167" s="2254"/>
      <c r="N167" s="2254"/>
      <c r="O167" s="2254"/>
      <c r="P167" s="2254"/>
      <c r="Q167" s="2254"/>
      <c r="R167" s="2254"/>
      <c r="S167" s="2254"/>
      <c r="T167" s="2254"/>
      <c r="U167" s="2254"/>
      <c r="V167" s="2254"/>
      <c r="W167" s="2254"/>
      <c r="X167" s="2254"/>
      <c r="Y167" s="2254"/>
      <c r="Z167" s="2254"/>
    </row>
    <row r="168" spans="1:26" ht="15.75" customHeight="1">
      <c r="A168" s="2254"/>
      <c r="B168" s="2254"/>
      <c r="C168" s="2254"/>
      <c r="D168" s="2254"/>
      <c r="E168" s="2254"/>
      <c r="F168" s="2254"/>
      <c r="G168" s="2254"/>
      <c r="H168" s="2254"/>
      <c r="I168" s="2254"/>
      <c r="J168" s="2254"/>
      <c r="K168" s="2254"/>
      <c r="L168" s="2254"/>
      <c r="M168" s="2254"/>
      <c r="N168" s="2254"/>
      <c r="O168" s="2254"/>
      <c r="P168" s="2254"/>
      <c r="Q168" s="2254"/>
      <c r="R168" s="2254"/>
      <c r="S168" s="2254"/>
      <c r="T168" s="2254"/>
      <c r="U168" s="2254"/>
      <c r="V168" s="2254"/>
      <c r="W168" s="2254"/>
      <c r="X168" s="2254"/>
      <c r="Y168" s="2254"/>
      <c r="Z168" s="2254"/>
    </row>
    <row r="169" spans="1:26" ht="15.75" customHeight="1">
      <c r="A169" s="2254"/>
      <c r="B169" s="2254"/>
      <c r="C169" s="2254"/>
      <c r="D169" s="2254"/>
      <c r="E169" s="2254"/>
      <c r="F169" s="2254"/>
      <c r="G169" s="2254"/>
      <c r="H169" s="2254"/>
      <c r="I169" s="2254"/>
      <c r="J169" s="2254"/>
      <c r="K169" s="2254"/>
      <c r="L169" s="2254"/>
      <c r="M169" s="2254"/>
      <c r="N169" s="2254"/>
      <c r="O169" s="2254"/>
      <c r="P169" s="2254"/>
      <c r="Q169" s="2254"/>
      <c r="R169" s="2254"/>
      <c r="S169" s="2254"/>
      <c r="T169" s="2254"/>
      <c r="U169" s="2254"/>
      <c r="V169" s="2254"/>
      <c r="W169" s="2254"/>
      <c r="X169" s="2254"/>
      <c r="Y169" s="2254"/>
      <c r="Z169" s="2254"/>
    </row>
    <row r="170" spans="1:26" ht="15.75" customHeight="1">
      <c r="A170" s="2254"/>
      <c r="B170" s="2254"/>
      <c r="C170" s="2254"/>
      <c r="D170" s="2254"/>
      <c r="E170" s="2254"/>
      <c r="F170" s="2254"/>
      <c r="G170" s="2254"/>
      <c r="H170" s="2254"/>
      <c r="I170" s="2254"/>
      <c r="J170" s="2254"/>
      <c r="K170" s="2254"/>
      <c r="L170" s="2254"/>
      <c r="M170" s="2254"/>
      <c r="N170" s="2254"/>
      <c r="O170" s="2254"/>
      <c r="P170" s="2254"/>
      <c r="Q170" s="2254"/>
      <c r="R170" s="2254"/>
      <c r="S170" s="2254"/>
      <c r="T170" s="2254"/>
      <c r="U170" s="2254"/>
      <c r="V170" s="2254"/>
      <c r="W170" s="2254"/>
      <c r="X170" s="2254"/>
      <c r="Y170" s="2254"/>
      <c r="Z170" s="2254"/>
    </row>
    <row r="171" spans="1:26" ht="15.75" customHeight="1">
      <c r="A171" s="2254"/>
      <c r="B171" s="2254"/>
      <c r="C171" s="2254"/>
      <c r="D171" s="2254"/>
      <c r="E171" s="2254"/>
      <c r="F171" s="2254"/>
      <c r="G171" s="2254"/>
      <c r="H171" s="2254"/>
      <c r="I171" s="2254"/>
      <c r="J171" s="2254"/>
      <c r="K171" s="2254"/>
      <c r="L171" s="2254"/>
      <c r="M171" s="2254"/>
      <c r="N171" s="2254"/>
      <c r="O171" s="2254"/>
      <c r="P171" s="2254"/>
      <c r="Q171" s="2254"/>
      <c r="R171" s="2254"/>
      <c r="S171" s="2254"/>
      <c r="T171" s="2254"/>
      <c r="U171" s="2254"/>
      <c r="V171" s="2254"/>
      <c r="W171" s="2254"/>
      <c r="X171" s="2254"/>
      <c r="Y171" s="2254"/>
      <c r="Z171" s="2254"/>
    </row>
    <row r="172" spans="1:26" ht="15.75" customHeight="1">
      <c r="A172" s="2254"/>
      <c r="B172" s="2254"/>
      <c r="C172" s="2254"/>
      <c r="D172" s="2254"/>
      <c r="E172" s="2254"/>
      <c r="F172" s="2254"/>
      <c r="G172" s="2254"/>
      <c r="H172" s="2254"/>
      <c r="I172" s="2254"/>
      <c r="J172" s="2254"/>
      <c r="K172" s="2254"/>
      <c r="L172" s="2254"/>
      <c r="M172" s="2254"/>
      <c r="N172" s="2254"/>
      <c r="O172" s="2254"/>
      <c r="P172" s="2254"/>
      <c r="Q172" s="2254"/>
      <c r="R172" s="2254"/>
      <c r="S172" s="2254"/>
      <c r="T172" s="2254"/>
      <c r="U172" s="2254"/>
      <c r="V172" s="2254"/>
      <c r="W172" s="2254"/>
      <c r="X172" s="2254"/>
      <c r="Y172" s="2254"/>
      <c r="Z172" s="2254"/>
    </row>
    <row r="173" spans="1:26" ht="15.75" customHeight="1">
      <c r="A173" s="2254"/>
      <c r="B173" s="2254"/>
      <c r="C173" s="2254"/>
      <c r="D173" s="2254"/>
      <c r="E173" s="2254"/>
      <c r="F173" s="2254"/>
      <c r="G173" s="2254"/>
      <c r="H173" s="2254"/>
      <c r="I173" s="2254"/>
      <c r="J173" s="2254"/>
      <c r="K173" s="2254"/>
      <c r="L173" s="2254"/>
      <c r="M173" s="2254"/>
      <c r="N173" s="2254"/>
      <c r="O173" s="2254"/>
      <c r="P173" s="2254"/>
      <c r="Q173" s="2254"/>
      <c r="R173" s="2254"/>
      <c r="S173" s="2254"/>
      <c r="T173" s="2254"/>
      <c r="U173" s="2254"/>
      <c r="V173" s="2254"/>
      <c r="W173" s="2254"/>
      <c r="X173" s="2254"/>
      <c r="Y173" s="2254"/>
      <c r="Z173" s="2254"/>
    </row>
    <row r="174" spans="1:26" ht="15.75" customHeight="1">
      <c r="A174" s="2254"/>
      <c r="B174" s="2254"/>
      <c r="C174" s="2254"/>
      <c r="D174" s="2254"/>
      <c r="E174" s="2254"/>
      <c r="F174" s="2254"/>
      <c r="G174" s="2254"/>
      <c r="H174" s="2254"/>
      <c r="I174" s="2254"/>
      <c r="J174" s="2254"/>
      <c r="K174" s="2254"/>
      <c r="L174" s="2254"/>
      <c r="M174" s="2254"/>
      <c r="N174" s="2254"/>
      <c r="O174" s="2254"/>
      <c r="P174" s="2254"/>
      <c r="Q174" s="2254"/>
      <c r="R174" s="2254"/>
      <c r="S174" s="2254"/>
      <c r="T174" s="2254"/>
      <c r="U174" s="2254"/>
      <c r="V174" s="2254"/>
      <c r="W174" s="2254"/>
      <c r="X174" s="2254"/>
      <c r="Y174" s="2254"/>
      <c r="Z174" s="2254"/>
    </row>
    <row r="175" spans="1:26" ht="15.75" customHeight="1">
      <c r="A175" s="2254"/>
      <c r="B175" s="2254"/>
      <c r="C175" s="2254"/>
      <c r="D175" s="2254"/>
      <c r="E175" s="2254"/>
      <c r="F175" s="2254"/>
      <c r="G175" s="2254"/>
      <c r="H175" s="2254"/>
      <c r="I175" s="2254"/>
      <c r="J175" s="2254"/>
      <c r="K175" s="2254"/>
      <c r="L175" s="2254"/>
      <c r="M175" s="2254"/>
      <c r="N175" s="2254"/>
      <c r="O175" s="2254"/>
      <c r="P175" s="2254"/>
      <c r="Q175" s="2254"/>
      <c r="R175" s="2254"/>
      <c r="S175" s="2254"/>
      <c r="T175" s="2254"/>
      <c r="U175" s="2254"/>
      <c r="V175" s="2254"/>
      <c r="W175" s="2254"/>
      <c r="X175" s="2254"/>
      <c r="Y175" s="2254"/>
      <c r="Z175" s="2254"/>
    </row>
    <row r="176" spans="1:26" ht="15.75" customHeight="1">
      <c r="A176" s="2254"/>
      <c r="B176" s="2254"/>
      <c r="C176" s="2254"/>
      <c r="D176" s="2254"/>
      <c r="E176" s="2254"/>
      <c r="F176" s="2254"/>
      <c r="G176" s="2254"/>
      <c r="H176" s="2254"/>
      <c r="I176" s="2254"/>
      <c r="J176" s="2254"/>
      <c r="K176" s="2254"/>
      <c r="L176" s="2254"/>
      <c r="M176" s="2254"/>
      <c r="N176" s="2254"/>
      <c r="O176" s="2254"/>
      <c r="P176" s="2254"/>
      <c r="Q176" s="2254"/>
      <c r="R176" s="2254"/>
      <c r="S176" s="2254"/>
      <c r="T176" s="2254"/>
      <c r="U176" s="2254"/>
      <c r="V176" s="2254"/>
      <c r="W176" s="2254"/>
      <c r="X176" s="2254"/>
      <c r="Y176" s="2254"/>
      <c r="Z176" s="2254"/>
    </row>
    <row r="177" spans="1:26" ht="15.75" customHeight="1">
      <c r="A177" s="2254"/>
      <c r="B177" s="2254"/>
      <c r="C177" s="2254"/>
      <c r="D177" s="2254"/>
      <c r="E177" s="2254"/>
      <c r="F177" s="2254"/>
      <c r="G177" s="2254"/>
      <c r="H177" s="2254"/>
      <c r="I177" s="2254"/>
      <c r="J177" s="2254"/>
      <c r="K177" s="2254"/>
      <c r="L177" s="2254"/>
      <c r="M177" s="2254"/>
      <c r="N177" s="2254"/>
      <c r="O177" s="2254"/>
      <c r="P177" s="2254"/>
      <c r="Q177" s="2254"/>
      <c r="R177" s="2254"/>
      <c r="S177" s="2254"/>
      <c r="T177" s="2254"/>
      <c r="U177" s="2254"/>
      <c r="V177" s="2254"/>
      <c r="W177" s="2254"/>
      <c r="X177" s="2254"/>
      <c r="Y177" s="2254"/>
      <c r="Z177" s="2254"/>
    </row>
    <row r="178" spans="1:26" ht="15.75" customHeight="1">
      <c r="A178" s="2254"/>
      <c r="B178" s="2254"/>
      <c r="C178" s="2254"/>
      <c r="D178" s="2254"/>
      <c r="E178" s="2254"/>
      <c r="F178" s="2254"/>
      <c r="G178" s="2254"/>
      <c r="H178" s="2254"/>
      <c r="I178" s="2254"/>
      <c r="J178" s="2254"/>
      <c r="K178" s="2254"/>
      <c r="L178" s="2254"/>
      <c r="M178" s="2254"/>
      <c r="N178" s="2254"/>
      <c r="O178" s="2254"/>
      <c r="P178" s="2254"/>
      <c r="Q178" s="2254"/>
      <c r="R178" s="2254"/>
      <c r="S178" s="2254"/>
      <c r="T178" s="2254"/>
      <c r="U178" s="2254"/>
      <c r="V178" s="2254"/>
      <c r="W178" s="2254"/>
      <c r="X178" s="2254"/>
      <c r="Y178" s="2254"/>
      <c r="Z178" s="2254"/>
    </row>
    <row r="179" spans="1:26" ht="15.75" customHeight="1">
      <c r="A179" s="2254"/>
      <c r="B179" s="2254"/>
      <c r="C179" s="2254"/>
      <c r="D179" s="2254"/>
      <c r="E179" s="2254"/>
      <c r="F179" s="2254"/>
      <c r="G179" s="2254"/>
      <c r="H179" s="2254"/>
      <c r="I179" s="2254"/>
      <c r="J179" s="2254"/>
      <c r="K179" s="2254"/>
      <c r="L179" s="2254"/>
      <c r="M179" s="2254"/>
      <c r="N179" s="2254"/>
      <c r="O179" s="2254"/>
      <c r="P179" s="2254"/>
      <c r="Q179" s="2254"/>
      <c r="R179" s="2254"/>
      <c r="S179" s="2254"/>
      <c r="T179" s="2254"/>
      <c r="U179" s="2254"/>
      <c r="V179" s="2254"/>
      <c r="W179" s="2254"/>
      <c r="X179" s="2254"/>
      <c r="Y179" s="2254"/>
      <c r="Z179" s="2254"/>
    </row>
    <row r="180" spans="1:26" ht="15.75" customHeight="1">
      <c r="A180" s="2254"/>
      <c r="B180" s="2254"/>
      <c r="C180" s="2254"/>
      <c r="D180" s="2254"/>
      <c r="E180" s="2254"/>
      <c r="F180" s="2254"/>
      <c r="G180" s="2254"/>
      <c r="H180" s="2254"/>
      <c r="I180" s="2254"/>
      <c r="J180" s="2254"/>
      <c r="K180" s="2254"/>
      <c r="L180" s="2254"/>
      <c r="M180" s="2254"/>
      <c r="N180" s="2254"/>
      <c r="O180" s="2254"/>
      <c r="P180" s="2254"/>
      <c r="Q180" s="2254"/>
      <c r="R180" s="2254"/>
      <c r="S180" s="2254"/>
      <c r="T180" s="2254"/>
      <c r="U180" s="2254"/>
      <c r="V180" s="2254"/>
      <c r="W180" s="2254"/>
      <c r="X180" s="2254"/>
      <c r="Y180" s="2254"/>
      <c r="Z180" s="2254"/>
    </row>
    <row r="181" spans="1:26" ht="15.75" customHeight="1">
      <c r="A181" s="2254"/>
      <c r="B181" s="2254"/>
      <c r="C181" s="2254"/>
      <c r="D181" s="2254"/>
      <c r="E181" s="2254"/>
      <c r="F181" s="2254"/>
      <c r="G181" s="2254"/>
      <c r="H181" s="2254"/>
      <c r="I181" s="2254"/>
      <c r="J181" s="2254"/>
      <c r="K181" s="2254"/>
      <c r="L181" s="2254"/>
      <c r="M181" s="2254"/>
      <c r="N181" s="2254"/>
      <c r="O181" s="2254"/>
      <c r="P181" s="2254"/>
      <c r="Q181" s="2254"/>
      <c r="R181" s="2254"/>
      <c r="S181" s="2254"/>
      <c r="T181" s="2254"/>
      <c r="U181" s="2254"/>
      <c r="V181" s="2254"/>
      <c r="W181" s="2254"/>
      <c r="X181" s="2254"/>
      <c r="Y181" s="2254"/>
      <c r="Z181" s="2254"/>
    </row>
    <row r="182" spans="1:26" ht="15.75" customHeight="1">
      <c r="A182" s="2254"/>
      <c r="B182" s="2254"/>
      <c r="C182" s="2254"/>
      <c r="D182" s="2254"/>
      <c r="E182" s="2254"/>
      <c r="F182" s="2254"/>
      <c r="G182" s="2254"/>
      <c r="H182" s="2254"/>
      <c r="I182" s="2254"/>
      <c r="J182" s="2254"/>
      <c r="K182" s="2254"/>
      <c r="L182" s="2254"/>
      <c r="M182" s="2254"/>
      <c r="N182" s="2254"/>
      <c r="O182" s="2254"/>
      <c r="P182" s="2254"/>
      <c r="Q182" s="2254"/>
      <c r="R182" s="2254"/>
      <c r="S182" s="2254"/>
      <c r="T182" s="2254"/>
      <c r="U182" s="2254"/>
      <c r="V182" s="2254"/>
      <c r="W182" s="2254"/>
      <c r="X182" s="2254"/>
      <c r="Y182" s="2254"/>
      <c r="Z182" s="2254"/>
    </row>
    <row r="183" spans="1:26" ht="15.75" customHeight="1">
      <c r="A183" s="2254"/>
      <c r="B183" s="2254"/>
      <c r="C183" s="2254"/>
      <c r="D183" s="2254"/>
      <c r="E183" s="2254"/>
      <c r="F183" s="2254"/>
      <c r="G183" s="2254"/>
      <c r="H183" s="2254"/>
      <c r="I183" s="2254"/>
      <c r="J183" s="2254"/>
      <c r="K183" s="2254"/>
      <c r="L183" s="2254"/>
      <c r="M183" s="2254"/>
      <c r="N183" s="2254"/>
      <c r="O183" s="2254"/>
      <c r="P183" s="2254"/>
      <c r="Q183" s="2254"/>
      <c r="R183" s="2254"/>
      <c r="S183" s="2254"/>
      <c r="T183" s="2254"/>
      <c r="U183" s="2254"/>
      <c r="V183" s="2254"/>
      <c r="W183" s="2254"/>
      <c r="X183" s="2254"/>
      <c r="Y183" s="2254"/>
      <c r="Z183" s="2254"/>
    </row>
    <row r="184" spans="1:26" ht="15.75" customHeight="1">
      <c r="A184" s="2254"/>
      <c r="B184" s="2254"/>
      <c r="C184" s="2254"/>
      <c r="D184" s="2254"/>
      <c r="E184" s="2254"/>
      <c r="F184" s="2254"/>
      <c r="G184" s="2254"/>
      <c r="H184" s="2254"/>
      <c r="I184" s="2254"/>
      <c r="J184" s="2254"/>
      <c r="K184" s="2254"/>
      <c r="L184" s="2254"/>
      <c r="M184" s="2254"/>
      <c r="N184" s="2254"/>
      <c r="O184" s="2254"/>
      <c r="P184" s="2254"/>
      <c r="Q184" s="2254"/>
      <c r="R184" s="2254"/>
      <c r="S184" s="2254"/>
      <c r="T184" s="2254"/>
      <c r="U184" s="2254"/>
      <c r="V184" s="2254"/>
      <c r="W184" s="2254"/>
      <c r="X184" s="2254"/>
      <c r="Y184" s="2254"/>
      <c r="Z184" s="2254"/>
    </row>
    <row r="185" spans="1:26" ht="15.75" customHeight="1">
      <c r="A185" s="2254"/>
      <c r="B185" s="2254"/>
      <c r="C185" s="2254"/>
      <c r="D185" s="2254"/>
      <c r="E185" s="2254"/>
      <c r="F185" s="2254"/>
      <c r="G185" s="2254"/>
      <c r="H185" s="2254"/>
      <c r="I185" s="2254"/>
      <c r="J185" s="2254"/>
      <c r="K185" s="2254"/>
      <c r="L185" s="2254"/>
      <c r="M185" s="2254"/>
      <c r="N185" s="2254"/>
      <c r="O185" s="2254"/>
      <c r="P185" s="2254"/>
      <c r="Q185" s="2254"/>
      <c r="R185" s="2254"/>
      <c r="S185" s="2254"/>
      <c r="T185" s="2254"/>
      <c r="U185" s="2254"/>
      <c r="V185" s="2254"/>
      <c r="W185" s="2254"/>
      <c r="X185" s="2254"/>
      <c r="Y185" s="2254"/>
      <c r="Z185" s="2254"/>
    </row>
    <row r="186" spans="1:26" ht="15.75" customHeight="1">
      <c r="A186" s="2254"/>
      <c r="B186" s="2254"/>
      <c r="C186" s="2254"/>
      <c r="D186" s="2254"/>
      <c r="E186" s="2254"/>
      <c r="F186" s="2254"/>
      <c r="G186" s="2254"/>
      <c r="H186" s="2254"/>
      <c r="I186" s="2254"/>
      <c r="J186" s="2254"/>
      <c r="K186" s="2254"/>
      <c r="L186" s="2254"/>
      <c r="M186" s="2254"/>
      <c r="N186" s="2254"/>
      <c r="O186" s="2254"/>
      <c r="P186" s="2254"/>
      <c r="Q186" s="2254"/>
      <c r="R186" s="2254"/>
      <c r="S186" s="2254"/>
      <c r="T186" s="2254"/>
      <c r="U186" s="2254"/>
      <c r="V186" s="2254"/>
      <c r="W186" s="2254"/>
      <c r="X186" s="2254"/>
      <c r="Y186" s="2254"/>
      <c r="Z186" s="2254"/>
    </row>
    <row r="187" spans="1:26" ht="15.75" customHeight="1">
      <c r="A187" s="2254"/>
      <c r="B187" s="2254"/>
      <c r="C187" s="2254"/>
      <c r="D187" s="2254"/>
      <c r="E187" s="2254"/>
      <c r="F187" s="2254"/>
      <c r="G187" s="2254"/>
      <c r="H187" s="2254"/>
      <c r="I187" s="2254"/>
      <c r="J187" s="2254"/>
      <c r="K187" s="2254"/>
      <c r="L187" s="2254"/>
      <c r="M187" s="2254"/>
      <c r="N187" s="2254"/>
      <c r="O187" s="2254"/>
      <c r="P187" s="2254"/>
      <c r="Q187" s="2254"/>
      <c r="R187" s="2254"/>
      <c r="S187" s="2254"/>
      <c r="T187" s="2254"/>
      <c r="U187" s="2254"/>
      <c r="V187" s="2254"/>
      <c r="W187" s="2254"/>
      <c r="X187" s="2254"/>
      <c r="Y187" s="2254"/>
      <c r="Z187" s="2254"/>
    </row>
    <row r="188" spans="1:26" ht="15.75" customHeight="1">
      <c r="A188" s="2254"/>
      <c r="B188" s="2254"/>
      <c r="C188" s="2254"/>
      <c r="D188" s="2254"/>
      <c r="E188" s="2254"/>
      <c r="F188" s="2254"/>
      <c r="G188" s="2254"/>
      <c r="H188" s="2254"/>
      <c r="I188" s="2254"/>
      <c r="J188" s="2254"/>
      <c r="K188" s="2254"/>
      <c r="L188" s="2254"/>
      <c r="M188" s="2254"/>
      <c r="N188" s="2254"/>
      <c r="O188" s="2254"/>
      <c r="P188" s="2254"/>
      <c r="Q188" s="2254"/>
      <c r="R188" s="2254"/>
      <c r="S188" s="2254"/>
      <c r="T188" s="2254"/>
      <c r="U188" s="2254"/>
      <c r="V188" s="2254"/>
      <c r="W188" s="2254"/>
      <c r="X188" s="2254"/>
      <c r="Y188" s="2254"/>
      <c r="Z188" s="2254"/>
    </row>
    <row r="189" spans="1:26" ht="15.75" customHeight="1">
      <c r="A189" s="2254"/>
      <c r="B189" s="2254"/>
      <c r="C189" s="2254"/>
      <c r="D189" s="2254"/>
      <c r="E189" s="2254"/>
      <c r="F189" s="2254"/>
      <c r="G189" s="2254"/>
      <c r="H189" s="2254"/>
      <c r="I189" s="2254"/>
      <c r="J189" s="2254"/>
      <c r="K189" s="2254"/>
      <c r="L189" s="2254"/>
      <c r="M189" s="2254"/>
      <c r="N189" s="2254"/>
      <c r="O189" s="2254"/>
      <c r="P189" s="2254"/>
      <c r="Q189" s="2254"/>
      <c r="R189" s="2254"/>
      <c r="S189" s="2254"/>
      <c r="T189" s="2254"/>
      <c r="U189" s="2254"/>
      <c r="V189" s="2254"/>
      <c r="W189" s="2254"/>
      <c r="X189" s="2254"/>
      <c r="Y189" s="2254"/>
      <c r="Z189" s="2254"/>
    </row>
    <row r="190" spans="1:26" ht="15.75" customHeight="1">
      <c r="A190" s="2254"/>
      <c r="B190" s="2254"/>
      <c r="C190" s="2254"/>
      <c r="D190" s="2254"/>
      <c r="E190" s="2254"/>
      <c r="F190" s="2254"/>
      <c r="G190" s="2254"/>
      <c r="H190" s="2254"/>
      <c r="I190" s="2254"/>
      <c r="J190" s="2254"/>
      <c r="K190" s="2254"/>
      <c r="L190" s="2254"/>
      <c r="M190" s="2254"/>
      <c r="N190" s="2254"/>
      <c r="O190" s="2254"/>
      <c r="P190" s="2254"/>
      <c r="Q190" s="2254"/>
      <c r="R190" s="2254"/>
      <c r="S190" s="2254"/>
      <c r="T190" s="2254"/>
      <c r="U190" s="2254"/>
      <c r="V190" s="2254"/>
      <c r="W190" s="2254"/>
      <c r="X190" s="2254"/>
      <c r="Y190" s="2254"/>
      <c r="Z190" s="2254"/>
    </row>
    <row r="191" spans="1:26" ht="15.75" customHeight="1">
      <c r="A191" s="2254"/>
      <c r="B191" s="2254"/>
      <c r="C191" s="2254"/>
      <c r="D191" s="2254"/>
      <c r="E191" s="2254"/>
      <c r="F191" s="2254"/>
      <c r="G191" s="2254"/>
      <c r="H191" s="2254"/>
      <c r="I191" s="2254"/>
      <c r="J191" s="2254"/>
      <c r="K191" s="2254"/>
      <c r="L191" s="2254"/>
      <c r="M191" s="2254"/>
      <c r="N191" s="2254"/>
      <c r="O191" s="2254"/>
      <c r="P191" s="2254"/>
      <c r="Q191" s="2254"/>
      <c r="R191" s="2254"/>
      <c r="S191" s="2254"/>
      <c r="T191" s="2254"/>
      <c r="U191" s="2254"/>
      <c r="V191" s="2254"/>
      <c r="W191" s="2254"/>
      <c r="X191" s="2254"/>
      <c r="Y191" s="2254"/>
      <c r="Z191" s="2254"/>
    </row>
    <row r="192" spans="1:26" ht="15.75" customHeight="1">
      <c r="A192" s="2254"/>
      <c r="B192" s="2254"/>
      <c r="C192" s="2254"/>
      <c r="D192" s="2254"/>
      <c r="E192" s="2254"/>
      <c r="F192" s="2254"/>
      <c r="G192" s="2254"/>
      <c r="H192" s="2254"/>
      <c r="I192" s="2254"/>
      <c r="J192" s="2254"/>
      <c r="K192" s="2254"/>
      <c r="L192" s="2254"/>
      <c r="M192" s="2254"/>
      <c r="N192" s="2254"/>
      <c r="O192" s="2254"/>
      <c r="P192" s="2254"/>
      <c r="Q192" s="2254"/>
      <c r="R192" s="2254"/>
      <c r="S192" s="2254"/>
      <c r="T192" s="2254"/>
      <c r="U192" s="2254"/>
      <c r="V192" s="2254"/>
      <c r="W192" s="2254"/>
      <c r="X192" s="2254"/>
      <c r="Y192" s="2254"/>
      <c r="Z192" s="2254"/>
    </row>
    <row r="193" spans="1:26" ht="15.75" customHeight="1">
      <c r="A193" s="2254"/>
      <c r="B193" s="2254"/>
      <c r="C193" s="2254"/>
      <c r="D193" s="2254"/>
      <c r="E193" s="2254"/>
      <c r="F193" s="2254"/>
      <c r="G193" s="2254"/>
      <c r="H193" s="2254"/>
      <c r="I193" s="2254"/>
      <c r="J193" s="2254"/>
      <c r="K193" s="2254"/>
      <c r="L193" s="2254"/>
      <c r="M193" s="2254"/>
      <c r="N193" s="2254"/>
      <c r="O193" s="2254"/>
      <c r="P193" s="2254"/>
      <c r="Q193" s="2254"/>
      <c r="R193" s="2254"/>
      <c r="S193" s="2254"/>
      <c r="T193" s="2254"/>
      <c r="U193" s="2254"/>
      <c r="V193" s="2254"/>
      <c r="W193" s="2254"/>
      <c r="X193" s="2254"/>
      <c r="Y193" s="2254"/>
      <c r="Z193" s="2254"/>
    </row>
    <row r="194" spans="1:26" ht="15.75" customHeight="1">
      <c r="A194" s="2254"/>
      <c r="B194" s="2254"/>
      <c r="C194" s="2254"/>
      <c r="D194" s="2254"/>
      <c r="E194" s="2254"/>
      <c r="F194" s="2254"/>
      <c r="G194" s="2254"/>
      <c r="H194" s="2254"/>
      <c r="I194" s="2254"/>
      <c r="J194" s="2254"/>
      <c r="K194" s="2254"/>
      <c r="L194" s="2254"/>
      <c r="M194" s="2254"/>
      <c r="N194" s="2254"/>
      <c r="O194" s="2254"/>
      <c r="P194" s="2254"/>
      <c r="Q194" s="2254"/>
      <c r="R194" s="2254"/>
      <c r="S194" s="2254"/>
      <c r="T194" s="2254"/>
      <c r="U194" s="2254"/>
      <c r="V194" s="2254"/>
      <c r="W194" s="2254"/>
      <c r="X194" s="2254"/>
      <c r="Y194" s="2254"/>
      <c r="Z194" s="2254"/>
    </row>
    <row r="195" spans="1:26" ht="15.75" customHeight="1">
      <c r="A195" s="2254"/>
      <c r="B195" s="2254"/>
      <c r="C195" s="2254"/>
      <c r="D195" s="2254"/>
      <c r="E195" s="2254"/>
      <c r="F195" s="2254"/>
      <c r="G195" s="2254"/>
      <c r="H195" s="2254"/>
      <c r="I195" s="2254"/>
      <c r="J195" s="2254"/>
      <c r="K195" s="2254"/>
      <c r="L195" s="2254"/>
      <c r="M195" s="2254"/>
      <c r="N195" s="2254"/>
      <c r="O195" s="2254"/>
      <c r="P195" s="2254"/>
      <c r="Q195" s="2254"/>
      <c r="R195" s="2254"/>
      <c r="S195" s="2254"/>
      <c r="T195" s="2254"/>
      <c r="U195" s="2254"/>
      <c r="V195" s="2254"/>
      <c r="W195" s="2254"/>
      <c r="X195" s="2254"/>
      <c r="Y195" s="2254"/>
      <c r="Z195" s="2254"/>
    </row>
    <row r="196" spans="1:26" ht="15.75" customHeight="1">
      <c r="A196" s="2254"/>
      <c r="B196" s="2254"/>
      <c r="C196" s="2254"/>
      <c r="D196" s="2254"/>
      <c r="E196" s="2254"/>
      <c r="F196" s="2254"/>
      <c r="G196" s="2254"/>
      <c r="H196" s="2254"/>
      <c r="I196" s="2254"/>
      <c r="J196" s="2254"/>
      <c r="K196" s="2254"/>
      <c r="L196" s="2254"/>
      <c r="M196" s="2254"/>
      <c r="N196" s="2254"/>
      <c r="O196" s="2254"/>
      <c r="P196" s="2254"/>
      <c r="Q196" s="2254"/>
      <c r="R196" s="2254"/>
      <c r="S196" s="2254"/>
      <c r="T196" s="2254"/>
      <c r="U196" s="2254"/>
      <c r="V196" s="2254"/>
      <c r="W196" s="2254"/>
      <c r="X196" s="2254"/>
      <c r="Y196" s="2254"/>
      <c r="Z196" s="2254"/>
    </row>
    <row r="197" spans="1:26" ht="15.75" customHeight="1">
      <c r="A197" s="2254"/>
      <c r="B197" s="2254"/>
      <c r="C197" s="2254"/>
      <c r="D197" s="2254"/>
      <c r="E197" s="2254"/>
      <c r="F197" s="2254"/>
      <c r="G197" s="2254"/>
      <c r="H197" s="2254"/>
      <c r="I197" s="2254"/>
      <c r="J197" s="2254"/>
      <c r="K197" s="2254"/>
      <c r="L197" s="2254"/>
      <c r="M197" s="2254"/>
      <c r="N197" s="2254"/>
      <c r="O197" s="2254"/>
      <c r="P197" s="2254"/>
      <c r="Q197" s="2254"/>
      <c r="R197" s="2254"/>
      <c r="S197" s="2254"/>
      <c r="T197" s="2254"/>
      <c r="U197" s="2254"/>
      <c r="V197" s="2254"/>
      <c r="W197" s="2254"/>
      <c r="X197" s="2254"/>
      <c r="Y197" s="2254"/>
      <c r="Z197" s="2254"/>
    </row>
    <row r="198" spans="1:26" ht="15.75" customHeight="1">
      <c r="A198" s="2254"/>
      <c r="B198" s="2254"/>
      <c r="C198" s="2254"/>
      <c r="D198" s="2254"/>
      <c r="E198" s="2254"/>
      <c r="F198" s="2254"/>
      <c r="G198" s="2254"/>
      <c r="H198" s="2254"/>
      <c r="I198" s="2254"/>
      <c r="J198" s="2254"/>
      <c r="K198" s="2254"/>
      <c r="L198" s="2254"/>
      <c r="M198" s="2254"/>
      <c r="N198" s="2254"/>
      <c r="O198" s="2254"/>
      <c r="P198" s="2254"/>
      <c r="Q198" s="2254"/>
      <c r="R198" s="2254"/>
      <c r="S198" s="2254"/>
      <c r="T198" s="2254"/>
      <c r="U198" s="2254"/>
      <c r="V198" s="2254"/>
      <c r="W198" s="2254"/>
      <c r="X198" s="2254"/>
      <c r="Y198" s="2254"/>
      <c r="Z198" s="2254"/>
    </row>
    <row r="199" spans="1:26" ht="15.75" customHeight="1">
      <c r="A199" s="2254"/>
      <c r="B199" s="2254"/>
      <c r="C199" s="2254"/>
      <c r="D199" s="2254"/>
      <c r="E199" s="2254"/>
      <c r="F199" s="2254"/>
      <c r="G199" s="2254"/>
      <c r="H199" s="2254"/>
      <c r="I199" s="2254"/>
      <c r="J199" s="2254"/>
      <c r="K199" s="2254"/>
      <c r="L199" s="2254"/>
      <c r="M199" s="2254"/>
      <c r="N199" s="2254"/>
      <c r="O199" s="2254"/>
      <c r="P199" s="2254"/>
      <c r="Q199" s="2254"/>
      <c r="R199" s="2254"/>
      <c r="S199" s="2254"/>
      <c r="T199" s="2254"/>
      <c r="U199" s="2254"/>
      <c r="V199" s="2254"/>
      <c r="W199" s="2254"/>
      <c r="X199" s="2254"/>
      <c r="Y199" s="2254"/>
      <c r="Z199" s="2254"/>
    </row>
    <row r="200" spans="1:26" ht="15.75" customHeight="1">
      <c r="A200" s="2254"/>
      <c r="B200" s="2254"/>
      <c r="C200" s="2254"/>
      <c r="D200" s="2254"/>
      <c r="E200" s="2254"/>
      <c r="F200" s="2254"/>
      <c r="G200" s="2254"/>
      <c r="H200" s="2254"/>
      <c r="I200" s="2254"/>
      <c r="J200" s="2254"/>
      <c r="K200" s="2254"/>
      <c r="L200" s="2254"/>
      <c r="M200" s="2254"/>
      <c r="N200" s="2254"/>
      <c r="O200" s="2254"/>
      <c r="P200" s="2254"/>
      <c r="Q200" s="2254"/>
      <c r="R200" s="2254"/>
      <c r="S200" s="2254"/>
      <c r="T200" s="2254"/>
      <c r="U200" s="2254"/>
      <c r="V200" s="2254"/>
      <c r="W200" s="2254"/>
      <c r="X200" s="2254"/>
      <c r="Y200" s="2254"/>
      <c r="Z200" s="2254"/>
    </row>
    <row r="201" spans="1:26" ht="15.75" customHeight="1">
      <c r="A201" s="2254"/>
      <c r="B201" s="2254"/>
      <c r="C201" s="2254"/>
      <c r="D201" s="2254"/>
      <c r="E201" s="2254"/>
      <c r="F201" s="2254"/>
      <c r="G201" s="2254"/>
      <c r="H201" s="2254"/>
      <c r="I201" s="2254"/>
      <c r="J201" s="2254"/>
      <c r="K201" s="2254"/>
      <c r="L201" s="2254"/>
      <c r="M201" s="2254"/>
      <c r="N201" s="2254"/>
      <c r="O201" s="2254"/>
      <c r="P201" s="2254"/>
      <c r="Q201" s="2254"/>
      <c r="R201" s="2254"/>
      <c r="S201" s="2254"/>
      <c r="T201" s="2254"/>
      <c r="U201" s="2254"/>
      <c r="V201" s="2254"/>
      <c r="W201" s="2254"/>
      <c r="X201" s="2254"/>
      <c r="Y201" s="2254"/>
      <c r="Z201" s="2254"/>
    </row>
    <row r="202" spans="1:26" ht="15.75" customHeight="1">
      <c r="A202" s="2254"/>
      <c r="B202" s="2254"/>
      <c r="C202" s="2254"/>
      <c r="D202" s="2254"/>
      <c r="E202" s="2254"/>
      <c r="F202" s="2254"/>
      <c r="G202" s="2254"/>
      <c r="H202" s="2254"/>
      <c r="I202" s="2254"/>
      <c r="J202" s="2254"/>
      <c r="K202" s="2254"/>
      <c r="L202" s="2254"/>
      <c r="M202" s="2254"/>
      <c r="N202" s="2254"/>
      <c r="O202" s="2254"/>
      <c r="P202" s="2254"/>
      <c r="Q202" s="2254"/>
      <c r="R202" s="2254"/>
      <c r="S202" s="2254"/>
      <c r="T202" s="2254"/>
      <c r="U202" s="2254"/>
      <c r="V202" s="2254"/>
      <c r="W202" s="2254"/>
      <c r="X202" s="2254"/>
      <c r="Y202" s="2254"/>
      <c r="Z202" s="2254"/>
    </row>
    <row r="203" spans="1:26" ht="15.75" customHeight="1">
      <c r="A203" s="2254"/>
      <c r="B203" s="2254"/>
      <c r="C203" s="2254"/>
      <c r="D203" s="2254"/>
      <c r="E203" s="2254"/>
      <c r="F203" s="2254"/>
      <c r="G203" s="2254"/>
      <c r="H203" s="2254"/>
      <c r="I203" s="2254"/>
      <c r="J203" s="2254"/>
      <c r="K203" s="2254"/>
      <c r="L203" s="2254"/>
      <c r="M203" s="2254"/>
      <c r="N203" s="2254"/>
      <c r="O203" s="2254"/>
      <c r="P203" s="2254"/>
      <c r="Q203" s="2254"/>
      <c r="R203" s="2254"/>
      <c r="S203" s="2254"/>
      <c r="T203" s="2254"/>
      <c r="U203" s="2254"/>
      <c r="V203" s="2254"/>
      <c r="W203" s="2254"/>
      <c r="X203" s="2254"/>
      <c r="Y203" s="2254"/>
      <c r="Z203" s="2254"/>
    </row>
    <row r="204" spans="1:26" ht="15.75" customHeight="1">
      <c r="A204" s="2254"/>
      <c r="B204" s="2254"/>
      <c r="C204" s="2254"/>
      <c r="D204" s="2254"/>
      <c r="E204" s="2254"/>
      <c r="F204" s="2254"/>
      <c r="G204" s="2254"/>
      <c r="H204" s="2254"/>
      <c r="I204" s="2254"/>
      <c r="J204" s="2254"/>
      <c r="K204" s="2254"/>
      <c r="L204" s="2254"/>
      <c r="M204" s="2254"/>
      <c r="N204" s="2254"/>
      <c r="O204" s="2254"/>
      <c r="P204" s="2254"/>
      <c r="Q204" s="2254"/>
      <c r="R204" s="2254"/>
      <c r="S204" s="2254"/>
      <c r="T204" s="2254"/>
      <c r="U204" s="2254"/>
      <c r="V204" s="2254"/>
      <c r="W204" s="2254"/>
      <c r="X204" s="2254"/>
      <c r="Y204" s="2254"/>
      <c r="Z204" s="2254"/>
    </row>
    <row r="205" spans="1:26" ht="15.75" customHeight="1">
      <c r="A205" s="2254"/>
      <c r="B205" s="2254"/>
      <c r="C205" s="2254"/>
      <c r="D205" s="2254"/>
      <c r="E205" s="2254"/>
      <c r="F205" s="2254"/>
      <c r="G205" s="2254"/>
      <c r="H205" s="2254"/>
      <c r="I205" s="2254"/>
      <c r="J205" s="2254"/>
      <c r="K205" s="2254"/>
      <c r="L205" s="2254"/>
      <c r="M205" s="2254"/>
      <c r="N205" s="2254"/>
      <c r="O205" s="2254"/>
      <c r="P205" s="2254"/>
      <c r="Q205" s="2254"/>
      <c r="R205" s="2254"/>
      <c r="S205" s="2254"/>
      <c r="T205" s="2254"/>
      <c r="U205" s="2254"/>
      <c r="V205" s="2254"/>
      <c r="W205" s="2254"/>
      <c r="X205" s="2254"/>
      <c r="Y205" s="2254"/>
      <c r="Z205" s="2254"/>
    </row>
    <row r="206" spans="1:26" ht="15.75" customHeight="1">
      <c r="A206" s="2254"/>
      <c r="B206" s="2254"/>
      <c r="C206" s="2254"/>
      <c r="D206" s="2254"/>
      <c r="E206" s="2254"/>
      <c r="F206" s="2254"/>
      <c r="G206" s="2254"/>
      <c r="H206" s="2254"/>
      <c r="I206" s="2254"/>
      <c r="J206" s="2254"/>
      <c r="K206" s="2254"/>
      <c r="L206" s="2254"/>
      <c r="M206" s="2254"/>
      <c r="N206" s="2254"/>
      <c r="O206" s="2254"/>
      <c r="P206" s="2254"/>
      <c r="Q206" s="2254"/>
      <c r="R206" s="2254"/>
      <c r="S206" s="2254"/>
      <c r="T206" s="2254"/>
      <c r="U206" s="2254"/>
      <c r="V206" s="2254"/>
      <c r="W206" s="2254"/>
      <c r="X206" s="2254"/>
      <c r="Y206" s="2254"/>
      <c r="Z206" s="2254"/>
    </row>
    <row r="207" spans="1:26" ht="15.75" customHeight="1">
      <c r="A207" s="2254"/>
      <c r="B207" s="2254"/>
      <c r="C207" s="2254"/>
      <c r="D207" s="2254"/>
      <c r="E207" s="2254"/>
      <c r="F207" s="2254"/>
      <c r="G207" s="2254"/>
      <c r="H207" s="2254"/>
      <c r="I207" s="2254"/>
      <c r="J207" s="2254"/>
      <c r="K207" s="2254"/>
      <c r="L207" s="2254"/>
      <c r="M207" s="2254"/>
      <c r="N207" s="2254"/>
      <c r="O207" s="2254"/>
      <c r="P207" s="2254"/>
      <c r="Q207" s="2254"/>
      <c r="R207" s="2254"/>
      <c r="S207" s="2254"/>
      <c r="T207" s="2254"/>
      <c r="U207" s="2254"/>
      <c r="V207" s="2254"/>
      <c r="W207" s="2254"/>
      <c r="X207" s="2254"/>
      <c r="Y207" s="2254"/>
      <c r="Z207" s="2254"/>
    </row>
    <row r="208" spans="1:26" ht="15.75" customHeight="1">
      <c r="A208" s="2254"/>
      <c r="B208" s="2254"/>
      <c r="C208" s="2254"/>
      <c r="D208" s="2254"/>
      <c r="E208" s="2254"/>
      <c r="F208" s="2254"/>
      <c r="G208" s="2254"/>
      <c r="H208" s="2254"/>
      <c r="I208" s="2254"/>
      <c r="J208" s="2254"/>
      <c r="K208" s="2254"/>
      <c r="L208" s="2254"/>
      <c r="M208" s="2254"/>
      <c r="N208" s="2254"/>
      <c r="O208" s="2254"/>
      <c r="P208" s="2254"/>
      <c r="Q208" s="2254"/>
      <c r="R208" s="2254"/>
      <c r="S208" s="2254"/>
      <c r="T208" s="2254"/>
      <c r="U208" s="2254"/>
      <c r="V208" s="2254"/>
      <c r="W208" s="2254"/>
      <c r="X208" s="2254"/>
      <c r="Y208" s="2254"/>
      <c r="Z208" s="2254"/>
    </row>
    <row r="209" spans="1:26" ht="15.75" customHeight="1">
      <c r="A209" s="2254"/>
      <c r="B209" s="2254"/>
      <c r="C209" s="2254"/>
      <c r="D209" s="2254"/>
      <c r="E209" s="2254"/>
      <c r="F209" s="2254"/>
      <c r="G209" s="2254"/>
      <c r="H209" s="2254"/>
      <c r="I209" s="2254"/>
      <c r="J209" s="2254"/>
      <c r="K209" s="2254"/>
      <c r="L209" s="2254"/>
      <c r="M209" s="2254"/>
      <c r="N209" s="2254"/>
      <c r="O209" s="2254"/>
      <c r="P209" s="2254"/>
      <c r="Q209" s="2254"/>
      <c r="R209" s="2254"/>
      <c r="S209" s="2254"/>
      <c r="T209" s="2254"/>
      <c r="U209" s="2254"/>
      <c r="V209" s="2254"/>
      <c r="W209" s="2254"/>
      <c r="X209" s="2254"/>
      <c r="Y209" s="2254"/>
      <c r="Z209" s="2254"/>
    </row>
    <row r="210" spans="1:26" ht="15.75" customHeight="1">
      <c r="A210" s="2254"/>
      <c r="B210" s="2254"/>
      <c r="C210" s="2254"/>
      <c r="D210" s="2254"/>
      <c r="E210" s="2254"/>
      <c r="F210" s="2254"/>
      <c r="G210" s="2254"/>
      <c r="H210" s="2254"/>
      <c r="I210" s="2254"/>
      <c r="J210" s="2254"/>
      <c r="K210" s="2254"/>
      <c r="L210" s="2254"/>
      <c r="M210" s="2254"/>
      <c r="N210" s="2254"/>
      <c r="O210" s="2254"/>
      <c r="P210" s="2254"/>
      <c r="Q210" s="2254"/>
      <c r="R210" s="2254"/>
      <c r="S210" s="2254"/>
      <c r="T210" s="2254"/>
      <c r="U210" s="2254"/>
      <c r="V210" s="2254"/>
      <c r="W210" s="2254"/>
      <c r="X210" s="2254"/>
      <c r="Y210" s="2254"/>
      <c r="Z210" s="2254"/>
    </row>
    <row r="211" spans="1:26" ht="15.75" customHeight="1">
      <c r="A211" s="2254"/>
      <c r="B211" s="2254"/>
      <c r="C211" s="2254"/>
      <c r="D211" s="2254"/>
      <c r="E211" s="2254"/>
      <c r="F211" s="2254"/>
      <c r="G211" s="2254"/>
      <c r="H211" s="2254"/>
      <c r="I211" s="2254"/>
      <c r="J211" s="2254"/>
      <c r="K211" s="2254"/>
      <c r="L211" s="2254"/>
      <c r="M211" s="2254"/>
      <c r="N211" s="2254"/>
      <c r="O211" s="2254"/>
      <c r="P211" s="2254"/>
      <c r="Q211" s="2254"/>
      <c r="R211" s="2254"/>
      <c r="S211" s="2254"/>
      <c r="T211" s="2254"/>
      <c r="U211" s="2254"/>
      <c r="V211" s="2254"/>
      <c r="W211" s="2254"/>
      <c r="X211" s="2254"/>
      <c r="Y211" s="2254"/>
      <c r="Z211" s="2254"/>
    </row>
    <row r="212" spans="1:26" ht="15.75" customHeight="1">
      <c r="A212" s="2254"/>
      <c r="B212" s="2254"/>
      <c r="C212" s="2254"/>
      <c r="D212" s="2254"/>
      <c r="E212" s="2254"/>
      <c r="F212" s="2254"/>
      <c r="G212" s="2254"/>
      <c r="H212" s="2254"/>
      <c r="I212" s="2254"/>
      <c r="J212" s="2254"/>
      <c r="K212" s="2254"/>
      <c r="L212" s="2254"/>
      <c r="M212" s="2254"/>
      <c r="N212" s="2254"/>
      <c r="O212" s="2254"/>
      <c r="P212" s="2254"/>
      <c r="Q212" s="2254"/>
      <c r="R212" s="2254"/>
      <c r="S212" s="2254"/>
      <c r="T212" s="2254"/>
      <c r="U212" s="2254"/>
      <c r="V212" s="2254"/>
      <c r="W212" s="2254"/>
      <c r="X212" s="2254"/>
      <c r="Y212" s="2254"/>
      <c r="Z212" s="2254"/>
    </row>
    <row r="213" spans="1:26" ht="15.75" customHeight="1">
      <c r="A213" s="2254"/>
      <c r="B213" s="2254"/>
      <c r="C213" s="2254"/>
      <c r="D213" s="2254"/>
      <c r="E213" s="2254"/>
      <c r="F213" s="2254"/>
      <c r="G213" s="2254"/>
      <c r="H213" s="2254"/>
      <c r="I213" s="2254"/>
      <c r="J213" s="2254"/>
      <c r="K213" s="2254"/>
      <c r="L213" s="2254"/>
      <c r="M213" s="2254"/>
      <c r="N213" s="2254"/>
      <c r="O213" s="2254"/>
      <c r="P213" s="2254"/>
      <c r="Q213" s="2254"/>
      <c r="R213" s="2254"/>
      <c r="S213" s="2254"/>
      <c r="T213" s="2254"/>
      <c r="U213" s="2254"/>
      <c r="V213" s="2254"/>
      <c r="W213" s="2254"/>
      <c r="X213" s="2254"/>
      <c r="Y213" s="2254"/>
      <c r="Z213" s="2254"/>
    </row>
    <row r="214" spans="1:26" ht="15.75" customHeight="1">
      <c r="A214" s="2254"/>
      <c r="B214" s="2254"/>
      <c r="C214" s="2254"/>
      <c r="D214" s="2254"/>
      <c r="E214" s="2254"/>
      <c r="F214" s="2254"/>
      <c r="G214" s="2254"/>
      <c r="H214" s="2254"/>
      <c r="I214" s="2254"/>
      <c r="J214" s="2254"/>
      <c r="K214" s="2254"/>
      <c r="L214" s="2254"/>
      <c r="M214" s="2254"/>
      <c r="N214" s="2254"/>
      <c r="O214" s="2254"/>
      <c r="P214" s="2254"/>
      <c r="Q214" s="2254"/>
      <c r="R214" s="2254"/>
      <c r="S214" s="2254"/>
      <c r="T214" s="2254"/>
      <c r="U214" s="2254"/>
      <c r="V214" s="2254"/>
      <c r="W214" s="2254"/>
      <c r="X214" s="2254"/>
      <c r="Y214" s="2254"/>
      <c r="Z214" s="2254"/>
    </row>
    <row r="215" spans="1:26" ht="15.75" customHeight="1">
      <c r="A215" s="2254"/>
      <c r="B215" s="2254"/>
      <c r="C215" s="2254"/>
      <c r="D215" s="2254"/>
      <c r="E215" s="2254"/>
      <c r="F215" s="2254"/>
      <c r="G215" s="2254"/>
      <c r="H215" s="2254"/>
      <c r="I215" s="2254"/>
      <c r="J215" s="2254"/>
      <c r="K215" s="2254"/>
      <c r="L215" s="2254"/>
      <c r="M215" s="2254"/>
      <c r="N215" s="2254"/>
      <c r="O215" s="2254"/>
      <c r="P215" s="2254"/>
      <c r="Q215" s="2254"/>
      <c r="R215" s="2254"/>
      <c r="S215" s="2254"/>
      <c r="T215" s="2254"/>
      <c r="U215" s="2254"/>
      <c r="V215" s="2254"/>
      <c r="W215" s="2254"/>
      <c r="X215" s="2254"/>
      <c r="Y215" s="2254"/>
      <c r="Z215" s="2254"/>
    </row>
    <row r="216" spans="1:26" ht="15.75" customHeight="1">
      <c r="A216" s="2254"/>
      <c r="B216" s="2254"/>
      <c r="C216" s="2254"/>
      <c r="D216" s="2254"/>
      <c r="E216" s="2254"/>
      <c r="F216" s="2254"/>
      <c r="G216" s="2254"/>
      <c r="H216" s="2254"/>
      <c r="I216" s="2254"/>
      <c r="J216" s="2254"/>
      <c r="K216" s="2254"/>
      <c r="L216" s="2254"/>
      <c r="M216" s="2254"/>
      <c r="N216" s="2254"/>
      <c r="O216" s="2254"/>
      <c r="P216" s="2254"/>
      <c r="Q216" s="2254"/>
      <c r="R216" s="2254"/>
      <c r="S216" s="2254"/>
      <c r="T216" s="2254"/>
      <c r="U216" s="2254"/>
      <c r="V216" s="2254"/>
      <c r="W216" s="2254"/>
      <c r="X216" s="2254"/>
      <c r="Y216" s="2254"/>
      <c r="Z216" s="2254"/>
    </row>
    <row r="217" spans="1:26" ht="15.75" customHeight="1">
      <c r="A217" s="2254"/>
      <c r="B217" s="2254"/>
      <c r="C217" s="2254"/>
      <c r="D217" s="2254"/>
      <c r="E217" s="2254"/>
      <c r="F217" s="2254"/>
      <c r="G217" s="2254"/>
      <c r="H217" s="2254"/>
      <c r="I217" s="2254"/>
      <c r="J217" s="2254"/>
      <c r="K217" s="2254"/>
      <c r="L217" s="2254"/>
      <c r="M217" s="2254"/>
      <c r="N217" s="2254"/>
      <c r="O217" s="2254"/>
      <c r="P217" s="2254"/>
      <c r="Q217" s="2254"/>
      <c r="R217" s="2254"/>
      <c r="S217" s="2254"/>
      <c r="T217" s="2254"/>
      <c r="U217" s="2254"/>
      <c r="V217" s="2254"/>
      <c r="W217" s="2254"/>
      <c r="X217" s="2254"/>
      <c r="Y217" s="2254"/>
      <c r="Z217" s="2254"/>
    </row>
    <row r="218" spans="1:26" ht="15.75" customHeight="1">
      <c r="A218" s="2254"/>
      <c r="B218" s="2254"/>
      <c r="C218" s="2254"/>
      <c r="D218" s="2254"/>
      <c r="E218" s="2254"/>
      <c r="F218" s="2254"/>
      <c r="G218" s="2254"/>
      <c r="H218" s="2254"/>
      <c r="I218" s="2254"/>
      <c r="J218" s="2254"/>
      <c r="K218" s="2254"/>
      <c r="L218" s="2254"/>
      <c r="M218" s="2254"/>
      <c r="N218" s="2254"/>
      <c r="O218" s="2254"/>
      <c r="P218" s="2254"/>
      <c r="Q218" s="2254"/>
      <c r="R218" s="2254"/>
      <c r="S218" s="2254"/>
      <c r="T218" s="2254"/>
      <c r="U218" s="2254"/>
      <c r="V218" s="2254"/>
      <c r="W218" s="2254"/>
      <c r="X218" s="2254"/>
      <c r="Y218" s="2254"/>
      <c r="Z218" s="2254"/>
    </row>
    <row r="219" spans="1:26" ht="15.75" customHeight="1">
      <c r="A219" s="2254"/>
      <c r="B219" s="2254"/>
      <c r="C219" s="2254"/>
      <c r="D219" s="2254"/>
      <c r="E219" s="2254"/>
      <c r="F219" s="2254"/>
      <c r="G219" s="2254"/>
      <c r="H219" s="2254"/>
      <c r="I219" s="2254"/>
      <c r="J219" s="2254"/>
      <c r="K219" s="2254"/>
      <c r="L219" s="2254"/>
      <c r="M219" s="2254"/>
      <c r="N219" s="2254"/>
      <c r="O219" s="2254"/>
      <c r="P219" s="2254"/>
      <c r="Q219" s="2254"/>
      <c r="R219" s="2254"/>
      <c r="S219" s="2254"/>
      <c r="T219" s="2254"/>
      <c r="U219" s="2254"/>
      <c r="V219" s="2254"/>
      <c r="W219" s="2254"/>
      <c r="X219" s="2254"/>
      <c r="Y219" s="2254"/>
      <c r="Z219" s="2254"/>
    </row>
    <row r="220" spans="1:26" ht="15.75" customHeight="1">
      <c r="A220" s="2254"/>
      <c r="B220" s="2254"/>
      <c r="C220" s="2254"/>
      <c r="D220" s="2254"/>
      <c r="E220" s="2254"/>
      <c r="F220" s="2254"/>
      <c r="G220" s="2254"/>
      <c r="H220" s="2254"/>
      <c r="I220" s="2254"/>
      <c r="J220" s="2254"/>
      <c r="K220" s="2254"/>
      <c r="L220" s="2254"/>
      <c r="M220" s="2254"/>
      <c r="N220" s="2254"/>
      <c r="O220" s="2254"/>
      <c r="P220" s="2254"/>
      <c r="Q220" s="2254"/>
      <c r="R220" s="2254"/>
      <c r="S220" s="2254"/>
      <c r="T220" s="2254"/>
      <c r="U220" s="2254"/>
      <c r="V220" s="2254"/>
      <c r="W220" s="2254"/>
      <c r="X220" s="2254"/>
      <c r="Y220" s="2254"/>
      <c r="Z220" s="2254"/>
    </row>
    <row r="221" spans="1:26" ht="15.75" customHeight="1">
      <c r="A221" s="2254"/>
      <c r="B221" s="2254"/>
      <c r="C221" s="2254"/>
      <c r="D221" s="2254"/>
      <c r="E221" s="2254"/>
      <c r="F221" s="2254"/>
      <c r="G221" s="2254"/>
      <c r="H221" s="2254"/>
      <c r="I221" s="2254"/>
      <c r="J221" s="2254"/>
      <c r="K221" s="2254"/>
      <c r="L221" s="2254"/>
      <c r="M221" s="2254"/>
      <c r="N221" s="2254"/>
      <c r="O221" s="2254"/>
      <c r="P221" s="2254"/>
      <c r="Q221" s="2254"/>
      <c r="R221" s="2254"/>
      <c r="S221" s="2254"/>
      <c r="T221" s="2254"/>
      <c r="U221" s="2254"/>
      <c r="V221" s="2254"/>
      <c r="W221" s="2254"/>
      <c r="X221" s="2254"/>
      <c r="Y221" s="2254"/>
      <c r="Z221" s="2254"/>
    </row>
    <row r="222" spans="1:26" ht="15.75" customHeight="1">
      <c r="A222" s="2254"/>
      <c r="B222" s="2254"/>
      <c r="C222" s="2254"/>
      <c r="D222" s="2254"/>
      <c r="E222" s="2254"/>
      <c r="F222" s="2254"/>
      <c r="G222" s="2254"/>
      <c r="H222" s="2254"/>
      <c r="I222" s="2254"/>
      <c r="J222" s="2254"/>
      <c r="K222" s="2254"/>
      <c r="L222" s="2254"/>
      <c r="M222" s="2254"/>
      <c r="N222" s="2254"/>
      <c r="O222" s="2254"/>
      <c r="P222" s="2254"/>
      <c r="Q222" s="2254"/>
      <c r="R222" s="2254"/>
      <c r="S222" s="2254"/>
      <c r="T222" s="2254"/>
      <c r="U222" s="2254"/>
      <c r="V222" s="2254"/>
      <c r="W222" s="2254"/>
      <c r="X222" s="2254"/>
      <c r="Y222" s="2254"/>
      <c r="Z222" s="2254"/>
    </row>
    <row r="223" spans="1:26" ht="15.75" customHeight="1">
      <c r="A223" s="2254"/>
      <c r="B223" s="2254"/>
      <c r="C223" s="2254"/>
      <c r="D223" s="2254"/>
      <c r="E223" s="2254"/>
      <c r="F223" s="2254"/>
      <c r="G223" s="2254"/>
      <c r="H223" s="2254"/>
      <c r="I223" s="2254"/>
      <c r="J223" s="2254"/>
      <c r="K223" s="2254"/>
      <c r="L223" s="2254"/>
      <c r="M223" s="2254"/>
      <c r="N223" s="2254"/>
      <c r="O223" s="2254"/>
      <c r="P223" s="2254"/>
      <c r="Q223" s="2254"/>
      <c r="R223" s="2254"/>
      <c r="S223" s="2254"/>
      <c r="T223" s="2254"/>
      <c r="U223" s="2254"/>
      <c r="V223" s="2254"/>
      <c r="W223" s="2254"/>
      <c r="X223" s="2254"/>
      <c r="Y223" s="2254"/>
      <c r="Z223" s="2254"/>
    </row>
    <row r="224" spans="1:26" ht="15.75" customHeight="1">
      <c r="A224" s="2254"/>
      <c r="B224" s="2254"/>
      <c r="C224" s="2254"/>
      <c r="D224" s="2254"/>
      <c r="E224" s="2254"/>
      <c r="F224" s="2254"/>
      <c r="G224" s="2254"/>
      <c r="H224" s="2254"/>
      <c r="I224" s="2254"/>
      <c r="J224" s="2254"/>
      <c r="K224" s="2254"/>
      <c r="L224" s="2254"/>
      <c r="M224" s="2254"/>
      <c r="N224" s="2254"/>
      <c r="O224" s="2254"/>
      <c r="P224" s="2254"/>
      <c r="Q224" s="2254"/>
      <c r="R224" s="2254"/>
      <c r="S224" s="2254"/>
      <c r="T224" s="2254"/>
      <c r="U224" s="2254"/>
      <c r="V224" s="2254"/>
      <c r="W224" s="2254"/>
      <c r="X224" s="2254"/>
      <c r="Y224" s="2254"/>
      <c r="Z224" s="2254"/>
    </row>
    <row r="225" spans="1:26" ht="15.75" customHeight="1">
      <c r="A225" s="2254"/>
      <c r="B225" s="2254"/>
      <c r="C225" s="2254"/>
      <c r="D225" s="2254"/>
      <c r="E225" s="2254"/>
      <c r="F225" s="2254"/>
      <c r="G225" s="2254"/>
      <c r="H225" s="2254"/>
      <c r="I225" s="2254"/>
      <c r="J225" s="2254"/>
      <c r="K225" s="2254"/>
      <c r="L225" s="2254"/>
      <c r="M225" s="2254"/>
      <c r="N225" s="2254"/>
      <c r="O225" s="2254"/>
      <c r="P225" s="2254"/>
      <c r="Q225" s="2254"/>
      <c r="R225" s="2254"/>
      <c r="S225" s="2254"/>
      <c r="T225" s="2254"/>
      <c r="U225" s="2254"/>
      <c r="V225" s="2254"/>
      <c r="W225" s="2254"/>
      <c r="X225" s="2254"/>
      <c r="Y225" s="2254"/>
      <c r="Z225" s="2254"/>
    </row>
    <row r="226" spans="1:26" ht="15.75" customHeight="1">
      <c r="A226" s="2254"/>
      <c r="B226" s="2254"/>
      <c r="C226" s="2254"/>
      <c r="D226" s="2254"/>
      <c r="E226" s="2254"/>
      <c r="F226" s="2254"/>
      <c r="G226" s="2254"/>
      <c r="H226" s="2254"/>
      <c r="I226" s="2254"/>
      <c r="J226" s="2254"/>
      <c r="K226" s="2254"/>
      <c r="L226" s="2254"/>
      <c r="M226" s="2254"/>
      <c r="N226" s="2254"/>
      <c r="O226" s="2254"/>
      <c r="P226" s="2254"/>
      <c r="Q226" s="2254"/>
      <c r="R226" s="2254"/>
      <c r="S226" s="2254"/>
      <c r="T226" s="2254"/>
      <c r="U226" s="2254"/>
      <c r="V226" s="2254"/>
      <c r="W226" s="2254"/>
      <c r="X226" s="2254"/>
      <c r="Y226" s="2254"/>
      <c r="Z226" s="2254"/>
    </row>
    <row r="227" spans="1:26" ht="15.75" customHeight="1">
      <c r="A227" s="2254"/>
      <c r="B227" s="2254"/>
      <c r="C227" s="2254"/>
      <c r="D227" s="2254"/>
      <c r="E227" s="2254"/>
      <c r="F227" s="2254"/>
      <c r="G227" s="2254"/>
      <c r="H227" s="2254"/>
      <c r="I227" s="2254"/>
      <c r="J227" s="2254"/>
      <c r="K227" s="2254"/>
      <c r="L227" s="2254"/>
      <c r="M227" s="2254"/>
      <c r="N227" s="2254"/>
      <c r="O227" s="2254"/>
      <c r="P227" s="2254"/>
      <c r="Q227" s="2254"/>
      <c r="R227" s="2254"/>
      <c r="S227" s="2254"/>
      <c r="T227" s="2254"/>
      <c r="U227" s="2254"/>
      <c r="V227" s="2254"/>
      <c r="W227" s="2254"/>
      <c r="X227" s="2254"/>
      <c r="Y227" s="2254"/>
      <c r="Z227" s="2254"/>
    </row>
    <row r="228" spans="1:26" ht="15.75" customHeight="1">
      <c r="A228" s="2254"/>
      <c r="B228" s="2254"/>
      <c r="C228" s="2254"/>
      <c r="D228" s="2254"/>
      <c r="E228" s="2254"/>
      <c r="F228" s="2254"/>
      <c r="G228" s="2254"/>
      <c r="H228" s="2254"/>
      <c r="I228" s="2254"/>
      <c r="J228" s="2254"/>
      <c r="K228" s="2254"/>
      <c r="L228" s="2254"/>
      <c r="M228" s="2254"/>
      <c r="N228" s="2254"/>
      <c r="O228" s="2254"/>
      <c r="P228" s="2254"/>
      <c r="Q228" s="2254"/>
      <c r="R228" s="2254"/>
      <c r="S228" s="2254"/>
      <c r="T228" s="2254"/>
      <c r="U228" s="2254"/>
      <c r="V228" s="2254"/>
      <c r="W228" s="2254"/>
      <c r="X228" s="2254"/>
      <c r="Y228" s="2254"/>
      <c r="Z228" s="2254"/>
    </row>
    <row r="229" spans="1:26" ht="15.75" customHeight="1">
      <c r="A229" s="2254"/>
      <c r="B229" s="2254"/>
      <c r="C229" s="2254"/>
      <c r="D229" s="2254"/>
      <c r="E229" s="2254"/>
      <c r="F229" s="2254"/>
      <c r="G229" s="2254"/>
      <c r="H229" s="2254"/>
      <c r="I229" s="2254"/>
      <c r="J229" s="2254"/>
      <c r="K229" s="2254"/>
      <c r="L229" s="2254"/>
      <c r="M229" s="2254"/>
      <c r="N229" s="2254"/>
      <c r="O229" s="2254"/>
      <c r="P229" s="2254"/>
      <c r="Q229" s="2254"/>
      <c r="R229" s="2254"/>
      <c r="S229" s="2254"/>
      <c r="T229" s="2254"/>
      <c r="U229" s="2254"/>
      <c r="V229" s="2254"/>
      <c r="W229" s="2254"/>
      <c r="X229" s="2254"/>
      <c r="Y229" s="2254"/>
      <c r="Z229" s="2254"/>
    </row>
    <row r="230" spans="1:26" ht="15.75" customHeight="1">
      <c r="A230" s="2254"/>
      <c r="B230" s="2254"/>
      <c r="C230" s="2254"/>
      <c r="D230" s="2254"/>
      <c r="E230" s="2254"/>
      <c r="F230" s="2254"/>
      <c r="G230" s="2254"/>
      <c r="H230" s="2254"/>
      <c r="I230" s="2254"/>
      <c r="J230" s="2254"/>
      <c r="K230" s="2254"/>
      <c r="L230" s="2254"/>
      <c r="M230" s="2254"/>
      <c r="N230" s="2254"/>
      <c r="O230" s="2254"/>
      <c r="P230" s="2254"/>
      <c r="Q230" s="2254"/>
      <c r="R230" s="2254"/>
      <c r="S230" s="2254"/>
      <c r="T230" s="2254"/>
      <c r="U230" s="2254"/>
      <c r="V230" s="2254"/>
      <c r="W230" s="2254"/>
      <c r="X230" s="2254"/>
      <c r="Y230" s="2254"/>
      <c r="Z230" s="2254"/>
    </row>
    <row r="231" spans="1:26" ht="15.75" customHeight="1">
      <c r="A231" s="2254"/>
      <c r="B231" s="2254"/>
      <c r="C231" s="2254"/>
      <c r="D231" s="2254"/>
      <c r="E231" s="2254"/>
      <c r="F231" s="2254"/>
      <c r="G231" s="2254"/>
      <c r="H231" s="2254"/>
      <c r="I231" s="2254"/>
      <c r="J231" s="2254"/>
      <c r="K231" s="2254"/>
      <c r="L231" s="2254"/>
      <c r="M231" s="2254"/>
      <c r="N231" s="2254"/>
      <c r="O231" s="2254"/>
      <c r="P231" s="2254"/>
      <c r="Q231" s="2254"/>
      <c r="R231" s="2254"/>
      <c r="S231" s="2254"/>
      <c r="T231" s="2254"/>
      <c r="U231" s="2254"/>
      <c r="V231" s="2254"/>
      <c r="W231" s="2254"/>
      <c r="X231" s="2254"/>
      <c r="Y231" s="2254"/>
      <c r="Z231" s="2254"/>
    </row>
    <row r="232" spans="1:26" ht="15.75" customHeight="1">
      <c r="A232" s="2254"/>
      <c r="B232" s="2254"/>
      <c r="C232" s="2254"/>
      <c r="D232" s="2254"/>
      <c r="E232" s="2254"/>
      <c r="F232" s="2254"/>
      <c r="G232" s="2254"/>
      <c r="H232" s="2254"/>
      <c r="I232" s="2254"/>
      <c r="J232" s="2254"/>
      <c r="K232" s="2254"/>
      <c r="L232" s="2254"/>
      <c r="M232" s="2254"/>
      <c r="N232" s="2254"/>
      <c r="O232" s="2254"/>
      <c r="P232" s="2254"/>
      <c r="Q232" s="2254"/>
      <c r="R232" s="2254"/>
      <c r="S232" s="2254"/>
      <c r="T232" s="2254"/>
      <c r="U232" s="2254"/>
      <c r="V232" s="2254"/>
      <c r="W232" s="2254"/>
      <c r="X232" s="2254"/>
      <c r="Y232" s="2254"/>
      <c r="Z232" s="2254"/>
    </row>
    <row r="233" spans="1:26" ht="15.75" customHeight="1">
      <c r="A233" s="2254"/>
      <c r="B233" s="2254"/>
      <c r="C233" s="2254"/>
      <c r="D233" s="2254"/>
      <c r="E233" s="2254"/>
      <c r="F233" s="2254"/>
      <c r="G233" s="2254"/>
      <c r="H233" s="2254"/>
      <c r="I233" s="2254"/>
      <c r="J233" s="2254"/>
      <c r="K233" s="2254"/>
      <c r="L233" s="2254"/>
      <c r="M233" s="2254"/>
      <c r="N233" s="2254"/>
      <c r="O233" s="2254"/>
      <c r="P233" s="2254"/>
      <c r="Q233" s="2254"/>
      <c r="R233" s="2254"/>
      <c r="S233" s="2254"/>
      <c r="T233" s="2254"/>
      <c r="U233" s="2254"/>
      <c r="V233" s="2254"/>
      <c r="W233" s="2254"/>
      <c r="X233" s="2254"/>
      <c r="Y233" s="2254"/>
      <c r="Z233" s="2254"/>
    </row>
    <row r="234" spans="1:26" ht="15.75" customHeight="1">
      <c r="A234" s="2254"/>
      <c r="B234" s="2254"/>
      <c r="C234" s="2254"/>
      <c r="D234" s="2254"/>
      <c r="E234" s="2254"/>
      <c r="F234" s="2254"/>
      <c r="G234" s="2254"/>
      <c r="H234" s="2254"/>
      <c r="I234" s="2254"/>
      <c r="J234" s="2254"/>
      <c r="K234" s="2254"/>
      <c r="L234" s="2254"/>
      <c r="M234" s="2254"/>
      <c r="N234" s="2254"/>
      <c r="O234" s="2254"/>
      <c r="P234" s="2254"/>
      <c r="Q234" s="2254"/>
      <c r="R234" s="2254"/>
      <c r="S234" s="2254"/>
      <c r="T234" s="2254"/>
      <c r="U234" s="2254"/>
      <c r="V234" s="2254"/>
      <c r="W234" s="2254"/>
      <c r="X234" s="2254"/>
      <c r="Y234" s="2254"/>
      <c r="Z234" s="2254"/>
    </row>
    <row r="235" spans="1:26" ht="15.75" customHeight="1">
      <c r="A235" s="2254"/>
      <c r="B235" s="2254"/>
      <c r="C235" s="2254"/>
      <c r="D235" s="2254"/>
      <c r="E235" s="2254"/>
      <c r="F235" s="2254"/>
      <c r="G235" s="2254"/>
      <c r="H235" s="2254"/>
      <c r="I235" s="2254"/>
      <c r="J235" s="2254"/>
      <c r="K235" s="2254"/>
      <c r="L235" s="2254"/>
      <c r="M235" s="2254"/>
      <c r="N235" s="2254"/>
      <c r="O235" s="2254"/>
      <c r="P235" s="2254"/>
      <c r="Q235" s="2254"/>
      <c r="R235" s="2254"/>
      <c r="S235" s="2254"/>
      <c r="T235" s="2254"/>
      <c r="U235" s="2254"/>
      <c r="V235" s="2254"/>
      <c r="W235" s="2254"/>
      <c r="X235" s="2254"/>
      <c r="Y235" s="2254"/>
      <c r="Z235" s="2254"/>
    </row>
    <row r="236" spans="1:26" ht="15.75" customHeight="1">
      <c r="A236" s="2254"/>
      <c r="B236" s="2254"/>
      <c r="C236" s="2254"/>
      <c r="D236" s="2254"/>
      <c r="E236" s="2254"/>
      <c r="F236" s="2254"/>
      <c r="G236" s="2254"/>
      <c r="H236" s="2254"/>
      <c r="I236" s="2254"/>
      <c r="J236" s="2254"/>
      <c r="K236" s="2254"/>
      <c r="L236" s="2254"/>
      <c r="M236" s="2254"/>
      <c r="N236" s="2254"/>
      <c r="O236" s="2254"/>
      <c r="P236" s="2254"/>
      <c r="Q236" s="2254"/>
      <c r="R236" s="2254"/>
      <c r="S236" s="2254"/>
      <c r="T236" s="2254"/>
      <c r="U236" s="2254"/>
      <c r="V236" s="2254"/>
      <c r="W236" s="2254"/>
      <c r="X236" s="2254"/>
      <c r="Y236" s="2254"/>
      <c r="Z236" s="2254"/>
    </row>
    <row r="237" spans="1:26" ht="15.75" customHeight="1">
      <c r="A237" s="2254"/>
      <c r="B237" s="2254"/>
      <c r="C237" s="2254"/>
      <c r="D237" s="2254"/>
      <c r="E237" s="2254"/>
      <c r="F237" s="2254"/>
      <c r="G237" s="2254"/>
      <c r="H237" s="2254"/>
      <c r="I237" s="2254"/>
      <c r="J237" s="2254"/>
      <c r="K237" s="2254"/>
      <c r="L237" s="2254"/>
      <c r="M237" s="2254"/>
      <c r="N237" s="2254"/>
      <c r="O237" s="2254"/>
      <c r="P237" s="2254"/>
      <c r="Q237" s="2254"/>
      <c r="R237" s="2254"/>
      <c r="S237" s="2254"/>
      <c r="T237" s="2254"/>
      <c r="U237" s="2254"/>
      <c r="V237" s="2254"/>
      <c r="W237" s="2254"/>
      <c r="X237" s="2254"/>
      <c r="Y237" s="2254"/>
      <c r="Z237" s="2254"/>
    </row>
    <row r="238" spans="1:26" ht="15.75" customHeight="1">
      <c r="A238" s="2254"/>
      <c r="B238" s="2254"/>
      <c r="C238" s="2254"/>
      <c r="D238" s="2254"/>
      <c r="E238" s="2254"/>
      <c r="F238" s="2254"/>
      <c r="G238" s="2254"/>
      <c r="H238" s="2254"/>
      <c r="I238" s="2254"/>
      <c r="J238" s="2254"/>
      <c r="K238" s="2254"/>
      <c r="L238" s="2254"/>
      <c r="M238" s="2254"/>
      <c r="N238" s="2254"/>
      <c r="O238" s="2254"/>
      <c r="P238" s="2254"/>
      <c r="Q238" s="2254"/>
      <c r="R238" s="2254"/>
      <c r="S238" s="2254"/>
      <c r="T238" s="2254"/>
      <c r="U238" s="2254"/>
      <c r="V238" s="2254"/>
      <c r="W238" s="2254"/>
      <c r="X238" s="2254"/>
      <c r="Y238" s="2254"/>
      <c r="Z238" s="2254"/>
    </row>
    <row r="239" spans="1:26" ht="15.75" customHeight="1">
      <c r="A239" s="2254"/>
      <c r="B239" s="2254"/>
      <c r="C239" s="2254"/>
      <c r="D239" s="2254"/>
      <c r="E239" s="2254"/>
      <c r="F239" s="2254"/>
      <c r="G239" s="2254"/>
      <c r="H239" s="2254"/>
      <c r="I239" s="2254"/>
      <c r="J239" s="2254"/>
      <c r="K239" s="2254"/>
      <c r="L239" s="2254"/>
      <c r="M239" s="2254"/>
      <c r="N239" s="2254"/>
      <c r="O239" s="2254"/>
      <c r="P239" s="2254"/>
      <c r="Q239" s="2254"/>
      <c r="R239" s="2254"/>
      <c r="S239" s="2254"/>
      <c r="T239" s="2254"/>
      <c r="U239" s="2254"/>
      <c r="V239" s="2254"/>
      <c r="W239" s="2254"/>
      <c r="X239" s="2254"/>
      <c r="Y239" s="2254"/>
      <c r="Z239" s="2254"/>
    </row>
    <row r="240" spans="1:26" ht="15.75" customHeight="1">
      <c r="A240" s="2254"/>
      <c r="B240" s="2254"/>
      <c r="C240" s="2254"/>
      <c r="D240" s="2254"/>
      <c r="E240" s="2254"/>
      <c r="F240" s="2254"/>
      <c r="G240" s="2254"/>
      <c r="H240" s="2254"/>
      <c r="I240" s="2254"/>
      <c r="J240" s="2254"/>
      <c r="K240" s="2254"/>
      <c r="L240" s="2254"/>
      <c r="M240" s="2254"/>
      <c r="N240" s="2254"/>
      <c r="O240" s="2254"/>
      <c r="P240" s="2254"/>
      <c r="Q240" s="2254"/>
      <c r="R240" s="2254"/>
      <c r="S240" s="2254"/>
      <c r="T240" s="2254"/>
      <c r="U240" s="2254"/>
      <c r="V240" s="2254"/>
      <c r="W240" s="2254"/>
      <c r="X240" s="2254"/>
      <c r="Y240" s="2254"/>
      <c r="Z240" s="2254"/>
    </row>
    <row r="241" spans="1:26" ht="15.75" customHeight="1">
      <c r="A241" s="2254"/>
      <c r="B241" s="2254"/>
      <c r="C241" s="2254"/>
      <c r="D241" s="2254"/>
      <c r="E241" s="2254"/>
      <c r="F241" s="2254"/>
      <c r="G241" s="2254"/>
      <c r="H241" s="2254"/>
      <c r="I241" s="2254"/>
      <c r="J241" s="2254"/>
      <c r="K241" s="2254"/>
      <c r="L241" s="2254"/>
      <c r="M241" s="2254"/>
      <c r="N241" s="2254"/>
      <c r="O241" s="2254"/>
      <c r="P241" s="2254"/>
      <c r="Q241" s="2254"/>
      <c r="R241" s="2254"/>
      <c r="S241" s="2254"/>
      <c r="T241" s="2254"/>
      <c r="U241" s="2254"/>
      <c r="V241" s="2254"/>
      <c r="W241" s="2254"/>
      <c r="X241" s="2254"/>
      <c r="Y241" s="2254"/>
      <c r="Z241" s="2254"/>
    </row>
    <row r="242" spans="1:26" ht="15.75" customHeight="1">
      <c r="A242" s="2254"/>
      <c r="B242" s="2254"/>
      <c r="C242" s="2254"/>
      <c r="D242" s="2254"/>
      <c r="E242" s="2254"/>
      <c r="F242" s="2254"/>
      <c r="G242" s="2254"/>
      <c r="H242" s="2254"/>
      <c r="I242" s="2254"/>
      <c r="J242" s="2254"/>
      <c r="K242" s="2254"/>
      <c r="L242" s="2254"/>
      <c r="M242" s="2254"/>
      <c r="N242" s="2254"/>
      <c r="O242" s="2254"/>
      <c r="P242" s="2254"/>
      <c r="Q242" s="2254"/>
      <c r="R242" s="2254"/>
      <c r="S242" s="2254"/>
      <c r="T242" s="2254"/>
      <c r="U242" s="2254"/>
      <c r="V242" s="2254"/>
      <c r="W242" s="2254"/>
      <c r="X242" s="2254"/>
      <c r="Y242" s="2254"/>
      <c r="Z242" s="2254"/>
    </row>
    <row r="243" spans="1:26" ht="15.75" customHeight="1">
      <c r="A243" s="2254"/>
      <c r="B243" s="2254"/>
      <c r="C243" s="2254"/>
      <c r="D243" s="2254"/>
      <c r="E243" s="2254"/>
      <c r="F243" s="2254"/>
      <c r="G243" s="2254"/>
      <c r="H243" s="2254"/>
      <c r="I243" s="2254"/>
      <c r="J243" s="2254"/>
      <c r="K243" s="2254"/>
      <c r="L243" s="2254"/>
      <c r="M243" s="2254"/>
      <c r="N243" s="2254"/>
      <c r="O243" s="2254"/>
      <c r="P243" s="2254"/>
      <c r="Q243" s="2254"/>
      <c r="R243" s="2254"/>
      <c r="S243" s="2254"/>
      <c r="T243" s="2254"/>
      <c r="U243" s="2254"/>
      <c r="V243" s="2254"/>
      <c r="W243" s="2254"/>
      <c r="X243" s="2254"/>
      <c r="Y243" s="2254"/>
      <c r="Z243" s="2254"/>
    </row>
    <row r="244" spans="1:26" ht="15.75" customHeight="1">
      <c r="A244" s="2254"/>
      <c r="B244" s="2254"/>
      <c r="C244" s="2254"/>
      <c r="D244" s="2254"/>
      <c r="E244" s="2254"/>
      <c r="F244" s="2254"/>
      <c r="G244" s="2254"/>
      <c r="H244" s="2254"/>
      <c r="I244" s="2254"/>
      <c r="J244" s="2254"/>
      <c r="K244" s="2254"/>
      <c r="L244" s="2254"/>
      <c r="M244" s="2254"/>
      <c r="N244" s="2254"/>
      <c r="O244" s="2254"/>
      <c r="P244" s="2254"/>
      <c r="Q244" s="2254"/>
      <c r="R244" s="2254"/>
      <c r="S244" s="2254"/>
      <c r="T244" s="2254"/>
      <c r="U244" s="2254"/>
      <c r="V244" s="2254"/>
      <c r="W244" s="2254"/>
      <c r="X244" s="2254"/>
      <c r="Y244" s="2254"/>
      <c r="Z244" s="2254"/>
    </row>
    <row r="245" spans="1:26" ht="15.75" customHeight="1">
      <c r="A245" s="2254"/>
      <c r="B245" s="2254"/>
      <c r="C245" s="2254"/>
      <c r="D245" s="2254"/>
      <c r="E245" s="2254"/>
      <c r="F245" s="2254"/>
      <c r="G245" s="2254"/>
      <c r="H245" s="2254"/>
      <c r="I245" s="2254"/>
      <c r="J245" s="2254"/>
      <c r="K245" s="2254"/>
      <c r="L245" s="2254"/>
      <c r="M245" s="2254"/>
      <c r="N245" s="2254"/>
      <c r="O245" s="2254"/>
      <c r="P245" s="2254"/>
      <c r="Q245" s="2254"/>
      <c r="R245" s="2254"/>
      <c r="S245" s="2254"/>
      <c r="T245" s="2254"/>
      <c r="U245" s="2254"/>
      <c r="V245" s="2254"/>
      <c r="W245" s="2254"/>
      <c r="X245" s="2254"/>
      <c r="Y245" s="2254"/>
      <c r="Z245" s="2254"/>
    </row>
    <row r="246" spans="1:26" ht="15.75" customHeight="1">
      <c r="A246" s="2254"/>
      <c r="B246" s="2254"/>
      <c r="C246" s="2254"/>
      <c r="D246" s="2254"/>
      <c r="E246" s="2254"/>
      <c r="F246" s="2254"/>
      <c r="G246" s="2254"/>
      <c r="H246" s="2254"/>
      <c r="I246" s="2254"/>
      <c r="J246" s="2254"/>
      <c r="K246" s="2254"/>
      <c r="L246" s="2254"/>
      <c r="M246" s="2254"/>
      <c r="N246" s="2254"/>
      <c r="O246" s="2254"/>
      <c r="P246" s="2254"/>
      <c r="Q246" s="2254"/>
      <c r="R246" s="2254"/>
      <c r="S246" s="2254"/>
      <c r="T246" s="2254"/>
      <c r="U246" s="2254"/>
      <c r="V246" s="2254"/>
      <c r="W246" s="2254"/>
      <c r="X246" s="2254"/>
      <c r="Y246" s="2254"/>
      <c r="Z246" s="2254"/>
    </row>
    <row r="247" spans="1:26" ht="15.75" customHeight="1">
      <c r="A247" s="2254"/>
      <c r="B247" s="2254"/>
      <c r="C247" s="2254"/>
      <c r="D247" s="2254"/>
      <c r="E247" s="2254"/>
      <c r="F247" s="2254"/>
      <c r="G247" s="2254"/>
      <c r="H247" s="2254"/>
      <c r="I247" s="2254"/>
      <c r="J247" s="2254"/>
      <c r="K247" s="2254"/>
      <c r="L247" s="2254"/>
      <c r="M247" s="2254"/>
      <c r="N247" s="2254"/>
      <c r="O247" s="2254"/>
      <c r="P247" s="2254"/>
      <c r="Q247" s="2254"/>
      <c r="R247" s="2254"/>
      <c r="S247" s="2254"/>
      <c r="T247" s="2254"/>
      <c r="U247" s="2254"/>
      <c r="V247" s="2254"/>
      <c r="W247" s="2254"/>
      <c r="X247" s="2254"/>
      <c r="Y247" s="2254"/>
      <c r="Z247" s="2254"/>
    </row>
    <row r="248" spans="1:26" ht="15.75" customHeight="1">
      <c r="A248" s="2254"/>
      <c r="B248" s="2254"/>
      <c r="C248" s="2254"/>
      <c r="D248" s="2254"/>
      <c r="E248" s="2254"/>
      <c r="F248" s="2254"/>
      <c r="G248" s="2254"/>
      <c r="H248" s="2254"/>
      <c r="I248" s="2254"/>
      <c r="J248" s="2254"/>
      <c r="K248" s="2254"/>
      <c r="L248" s="2254"/>
      <c r="M248" s="2254"/>
      <c r="N248" s="2254"/>
      <c r="O248" s="2254"/>
      <c r="P248" s="2254"/>
      <c r="Q248" s="2254"/>
      <c r="R248" s="2254"/>
      <c r="S248" s="2254"/>
      <c r="T248" s="2254"/>
      <c r="U248" s="2254"/>
      <c r="V248" s="2254"/>
      <c r="W248" s="2254"/>
      <c r="X248" s="2254"/>
      <c r="Y248" s="2254"/>
      <c r="Z248" s="2254"/>
    </row>
    <row r="249" spans="1:26" ht="15.75" customHeight="1">
      <c r="A249" s="2254"/>
      <c r="B249" s="2254"/>
      <c r="C249" s="2254"/>
      <c r="D249" s="2254"/>
      <c r="E249" s="2254"/>
      <c r="F249" s="2254"/>
      <c r="G249" s="2254"/>
      <c r="H249" s="2254"/>
      <c r="I249" s="2254"/>
      <c r="J249" s="2254"/>
      <c r="K249" s="2254"/>
      <c r="L249" s="2254"/>
      <c r="M249" s="2254"/>
      <c r="N249" s="2254"/>
      <c r="O249" s="2254"/>
      <c r="P249" s="2254"/>
      <c r="Q249" s="2254"/>
      <c r="R249" s="2254"/>
      <c r="S249" s="2254"/>
      <c r="T249" s="2254"/>
      <c r="U249" s="2254"/>
      <c r="V249" s="2254"/>
      <c r="W249" s="2254"/>
      <c r="X249" s="2254"/>
      <c r="Y249" s="2254"/>
      <c r="Z249" s="2254"/>
    </row>
    <row r="250" spans="1:26" ht="15.75" customHeight="1">
      <c r="A250" s="2254"/>
      <c r="B250" s="2254"/>
      <c r="C250" s="2254"/>
      <c r="D250" s="2254"/>
      <c r="E250" s="2254"/>
      <c r="F250" s="2254"/>
      <c r="G250" s="2254"/>
      <c r="H250" s="2254"/>
      <c r="I250" s="2254"/>
      <c r="J250" s="2254"/>
      <c r="K250" s="2254"/>
      <c r="L250" s="2254"/>
      <c r="M250" s="2254"/>
      <c r="N250" s="2254"/>
      <c r="O250" s="2254"/>
      <c r="P250" s="2254"/>
      <c r="Q250" s="2254"/>
      <c r="R250" s="2254"/>
      <c r="S250" s="2254"/>
      <c r="T250" s="2254"/>
      <c r="U250" s="2254"/>
      <c r="V250" s="2254"/>
      <c r="W250" s="2254"/>
      <c r="X250" s="2254"/>
      <c r="Y250" s="2254"/>
      <c r="Z250" s="2254"/>
    </row>
    <row r="251" spans="1:26" ht="15.75" customHeight="1">
      <c r="A251" s="2254"/>
      <c r="B251" s="2254"/>
      <c r="C251" s="2254"/>
      <c r="D251" s="2254"/>
      <c r="E251" s="2254"/>
      <c r="F251" s="2254"/>
      <c r="G251" s="2254"/>
      <c r="H251" s="2254"/>
      <c r="I251" s="2254"/>
      <c r="J251" s="2254"/>
      <c r="K251" s="2254"/>
      <c r="L251" s="2254"/>
      <c r="M251" s="2254"/>
      <c r="N251" s="2254"/>
      <c r="O251" s="2254"/>
      <c r="P251" s="2254"/>
      <c r="Q251" s="2254"/>
      <c r="R251" s="2254"/>
      <c r="S251" s="2254"/>
      <c r="T251" s="2254"/>
      <c r="U251" s="2254"/>
      <c r="V251" s="2254"/>
      <c r="W251" s="2254"/>
      <c r="X251" s="2254"/>
      <c r="Y251" s="2254"/>
      <c r="Z251" s="2254"/>
    </row>
    <row r="252" spans="1:26" ht="15.75" customHeight="1">
      <c r="A252" s="2254"/>
      <c r="B252" s="2254"/>
      <c r="C252" s="2254"/>
      <c r="D252" s="2254"/>
      <c r="E252" s="2254"/>
      <c r="F252" s="2254"/>
      <c r="G252" s="2254"/>
      <c r="H252" s="2254"/>
      <c r="I252" s="2254"/>
      <c r="J252" s="2254"/>
      <c r="K252" s="2254"/>
      <c r="L252" s="2254"/>
      <c r="M252" s="2254"/>
      <c r="N252" s="2254"/>
      <c r="O252" s="2254"/>
      <c r="P252" s="2254"/>
      <c r="Q252" s="2254"/>
      <c r="R252" s="2254"/>
      <c r="S252" s="2254"/>
      <c r="T252" s="2254"/>
      <c r="U252" s="2254"/>
      <c r="V252" s="2254"/>
      <c r="W252" s="2254"/>
      <c r="X252" s="2254"/>
      <c r="Y252" s="2254"/>
      <c r="Z252" s="2254"/>
    </row>
    <row r="253" spans="1:26" ht="15.75" customHeight="1">
      <c r="A253" s="2254"/>
      <c r="B253" s="2254"/>
      <c r="C253" s="2254"/>
      <c r="D253" s="2254"/>
      <c r="E253" s="2254"/>
      <c r="F253" s="2254"/>
      <c r="G253" s="2254"/>
      <c r="H253" s="2254"/>
      <c r="I253" s="2254"/>
      <c r="J253" s="2254"/>
      <c r="K253" s="2254"/>
      <c r="L253" s="2254"/>
      <c r="M253" s="2254"/>
      <c r="N253" s="2254"/>
      <c r="O253" s="2254"/>
      <c r="P253" s="2254"/>
      <c r="Q253" s="2254"/>
      <c r="R253" s="2254"/>
      <c r="S253" s="2254"/>
      <c r="T253" s="2254"/>
      <c r="U253" s="2254"/>
      <c r="V253" s="2254"/>
      <c r="W253" s="2254"/>
      <c r="X253" s="2254"/>
      <c r="Y253" s="2254"/>
      <c r="Z253" s="2254"/>
    </row>
    <row r="254" spans="1:26" ht="15.75" customHeight="1">
      <c r="A254" s="2254"/>
      <c r="B254" s="2254"/>
      <c r="C254" s="2254"/>
      <c r="D254" s="2254"/>
      <c r="E254" s="2254"/>
      <c r="F254" s="2254"/>
      <c r="G254" s="2254"/>
      <c r="H254" s="2254"/>
      <c r="I254" s="2254"/>
      <c r="J254" s="2254"/>
      <c r="K254" s="2254"/>
      <c r="L254" s="2254"/>
      <c r="M254" s="2254"/>
      <c r="N254" s="2254"/>
      <c r="O254" s="2254"/>
      <c r="P254" s="2254"/>
      <c r="Q254" s="2254"/>
      <c r="R254" s="2254"/>
      <c r="S254" s="2254"/>
      <c r="T254" s="2254"/>
      <c r="U254" s="2254"/>
      <c r="V254" s="2254"/>
      <c r="W254" s="2254"/>
      <c r="X254" s="2254"/>
      <c r="Y254" s="2254"/>
      <c r="Z254" s="2254"/>
    </row>
    <row r="255" spans="1:26" ht="15.75" customHeight="1">
      <c r="A255" s="2254"/>
      <c r="B255" s="2254"/>
      <c r="C255" s="2254"/>
      <c r="D255" s="2254"/>
      <c r="E255" s="2254"/>
      <c r="F255" s="2254"/>
      <c r="G255" s="2254"/>
      <c r="H255" s="2254"/>
      <c r="I255" s="2254"/>
      <c r="J255" s="2254"/>
      <c r="K255" s="2254"/>
      <c r="L255" s="2254"/>
      <c r="M255" s="2254"/>
      <c r="N255" s="2254"/>
      <c r="O255" s="2254"/>
      <c r="P255" s="2254"/>
      <c r="Q255" s="2254"/>
      <c r="R255" s="2254"/>
      <c r="S255" s="2254"/>
      <c r="T255" s="2254"/>
      <c r="U255" s="2254"/>
      <c r="V255" s="2254"/>
      <c r="W255" s="2254"/>
      <c r="X255" s="2254"/>
      <c r="Y255" s="2254"/>
      <c r="Z255" s="2254"/>
    </row>
    <row r="256" spans="1:26" ht="15.75" customHeight="1">
      <c r="A256" s="2254"/>
      <c r="B256" s="2254"/>
      <c r="C256" s="2254"/>
      <c r="D256" s="2254"/>
      <c r="E256" s="2254"/>
      <c r="F256" s="2254"/>
      <c r="G256" s="2254"/>
      <c r="H256" s="2254"/>
      <c r="I256" s="2254"/>
      <c r="J256" s="2254"/>
      <c r="K256" s="2254"/>
      <c r="L256" s="2254"/>
      <c r="M256" s="2254"/>
      <c r="N256" s="2254"/>
      <c r="O256" s="2254"/>
      <c r="P256" s="2254"/>
      <c r="Q256" s="2254"/>
      <c r="R256" s="2254"/>
      <c r="S256" s="2254"/>
      <c r="T256" s="2254"/>
      <c r="U256" s="2254"/>
      <c r="V256" s="2254"/>
      <c r="W256" s="2254"/>
      <c r="X256" s="2254"/>
      <c r="Y256" s="2254"/>
      <c r="Z256" s="2254"/>
    </row>
    <row r="257" spans="1:26" ht="15.75" customHeight="1">
      <c r="A257" s="2254"/>
      <c r="B257" s="2254"/>
      <c r="C257" s="2254"/>
      <c r="D257" s="2254"/>
      <c r="E257" s="2254"/>
      <c r="F257" s="2254"/>
      <c r="G257" s="2254"/>
      <c r="H257" s="2254"/>
      <c r="I257" s="2254"/>
      <c r="J257" s="2254"/>
      <c r="K257" s="2254"/>
      <c r="L257" s="2254"/>
      <c r="M257" s="2254"/>
      <c r="N257" s="2254"/>
      <c r="O257" s="2254"/>
      <c r="P257" s="2254"/>
      <c r="Q257" s="2254"/>
      <c r="R257" s="2254"/>
      <c r="S257" s="2254"/>
      <c r="T257" s="2254"/>
      <c r="U257" s="2254"/>
      <c r="V257" s="2254"/>
      <c r="W257" s="2254"/>
      <c r="X257" s="2254"/>
      <c r="Y257" s="2254"/>
      <c r="Z257" s="2254"/>
    </row>
    <row r="258" spans="1:26" ht="15.75" customHeight="1">
      <c r="A258" s="2254"/>
      <c r="B258" s="2254"/>
      <c r="C258" s="2254"/>
      <c r="D258" s="2254"/>
      <c r="E258" s="2254"/>
      <c r="F258" s="2254"/>
      <c r="G258" s="2254"/>
      <c r="H258" s="2254"/>
      <c r="I258" s="2254"/>
      <c r="J258" s="2254"/>
      <c r="K258" s="2254"/>
      <c r="L258" s="2254"/>
      <c r="M258" s="2254"/>
      <c r="N258" s="2254"/>
      <c r="O258" s="2254"/>
      <c r="P258" s="2254"/>
      <c r="Q258" s="2254"/>
      <c r="R258" s="2254"/>
      <c r="S258" s="2254"/>
      <c r="T258" s="2254"/>
      <c r="U258" s="2254"/>
      <c r="V258" s="2254"/>
      <c r="W258" s="2254"/>
      <c r="X258" s="2254"/>
      <c r="Y258" s="2254"/>
      <c r="Z258" s="2254"/>
    </row>
    <row r="259" spans="1:26" ht="15.75" customHeight="1">
      <c r="A259" s="2254"/>
      <c r="B259" s="2254"/>
      <c r="C259" s="2254"/>
      <c r="D259" s="2254"/>
      <c r="E259" s="2254"/>
      <c r="F259" s="2254"/>
      <c r="G259" s="2254"/>
      <c r="H259" s="2254"/>
      <c r="I259" s="2254"/>
      <c r="J259" s="2254"/>
      <c r="K259" s="2254"/>
      <c r="L259" s="2254"/>
      <c r="M259" s="2254"/>
      <c r="N259" s="2254"/>
      <c r="O259" s="2254"/>
      <c r="P259" s="2254"/>
      <c r="Q259" s="2254"/>
      <c r="R259" s="2254"/>
      <c r="S259" s="2254"/>
      <c r="T259" s="2254"/>
      <c r="U259" s="2254"/>
      <c r="V259" s="2254"/>
      <c r="W259" s="2254"/>
      <c r="X259" s="2254"/>
      <c r="Y259" s="2254"/>
      <c r="Z259" s="2254"/>
    </row>
    <row r="260" spans="1:26" ht="15.75" customHeight="1">
      <c r="A260" s="2254"/>
      <c r="B260" s="2254"/>
      <c r="C260" s="2254"/>
      <c r="D260" s="2254"/>
      <c r="E260" s="2254"/>
      <c r="F260" s="2254"/>
      <c r="G260" s="2254"/>
      <c r="H260" s="2254"/>
      <c r="I260" s="2254"/>
      <c r="J260" s="2254"/>
      <c r="K260" s="2254"/>
      <c r="L260" s="2254"/>
      <c r="M260" s="2254"/>
      <c r="N260" s="2254"/>
      <c r="O260" s="2254"/>
      <c r="P260" s="2254"/>
      <c r="Q260" s="2254"/>
      <c r="R260" s="2254"/>
      <c r="S260" s="2254"/>
      <c r="T260" s="2254"/>
      <c r="U260" s="2254"/>
      <c r="V260" s="2254"/>
      <c r="W260" s="2254"/>
      <c r="X260" s="2254"/>
      <c r="Y260" s="2254"/>
      <c r="Z260" s="2254"/>
    </row>
    <row r="261" spans="1:26" ht="15.75" customHeight="1">
      <c r="A261" s="2254"/>
      <c r="B261" s="2254"/>
      <c r="C261" s="2254"/>
      <c r="D261" s="2254"/>
      <c r="E261" s="2254"/>
      <c r="F261" s="2254"/>
      <c r="G261" s="2254"/>
      <c r="H261" s="2254"/>
      <c r="I261" s="2254"/>
      <c r="J261" s="2254"/>
      <c r="K261" s="2254"/>
      <c r="L261" s="2254"/>
      <c r="M261" s="2254"/>
      <c r="N261" s="2254"/>
      <c r="O261" s="2254"/>
      <c r="P261" s="2254"/>
      <c r="Q261" s="2254"/>
      <c r="R261" s="2254"/>
      <c r="S261" s="2254"/>
      <c r="T261" s="2254"/>
      <c r="U261" s="2254"/>
      <c r="V261" s="2254"/>
      <c r="W261" s="2254"/>
      <c r="X261" s="2254"/>
      <c r="Y261" s="2254"/>
      <c r="Z261" s="2254"/>
    </row>
    <row r="262" spans="1:26" ht="15.75" customHeight="1">
      <c r="A262" s="2254"/>
      <c r="B262" s="2254"/>
      <c r="C262" s="2254"/>
      <c r="D262" s="2254"/>
      <c r="E262" s="2254"/>
      <c r="F262" s="2254"/>
      <c r="G262" s="2254"/>
      <c r="H262" s="2254"/>
      <c r="I262" s="2254"/>
      <c r="J262" s="2254"/>
      <c r="K262" s="2254"/>
      <c r="L262" s="2254"/>
      <c r="M262" s="2254"/>
      <c r="N262" s="2254"/>
      <c r="O262" s="2254"/>
      <c r="P262" s="2254"/>
      <c r="Q262" s="2254"/>
      <c r="R262" s="2254"/>
      <c r="S262" s="2254"/>
      <c r="T262" s="2254"/>
      <c r="U262" s="2254"/>
      <c r="V262" s="2254"/>
      <c r="W262" s="2254"/>
      <c r="X262" s="2254"/>
      <c r="Y262" s="2254"/>
      <c r="Z262" s="2254"/>
    </row>
    <row r="263" spans="1:26" ht="15.75" customHeight="1">
      <c r="A263" s="2254"/>
      <c r="B263" s="2254"/>
      <c r="C263" s="2254"/>
      <c r="D263" s="2254"/>
      <c r="E263" s="2254"/>
      <c r="F263" s="2254"/>
      <c r="G263" s="2254"/>
      <c r="H263" s="2254"/>
      <c r="I263" s="2254"/>
      <c r="J263" s="2254"/>
      <c r="K263" s="2254"/>
      <c r="L263" s="2254"/>
      <c r="M263" s="2254"/>
      <c r="N263" s="2254"/>
      <c r="O263" s="2254"/>
      <c r="P263" s="2254"/>
      <c r="Q263" s="2254"/>
      <c r="R263" s="2254"/>
      <c r="S263" s="2254"/>
      <c r="T263" s="2254"/>
      <c r="U263" s="2254"/>
      <c r="V263" s="2254"/>
      <c r="W263" s="2254"/>
      <c r="X263" s="2254"/>
      <c r="Y263" s="2254"/>
      <c r="Z263" s="2254"/>
    </row>
    <row r="264" spans="1:26" ht="15.75" customHeight="1">
      <c r="A264" s="2254"/>
      <c r="B264" s="2254"/>
      <c r="C264" s="2254"/>
      <c r="D264" s="2254"/>
      <c r="E264" s="2254"/>
      <c r="F264" s="2254"/>
      <c r="G264" s="2254"/>
      <c r="H264" s="2254"/>
      <c r="I264" s="2254"/>
      <c r="J264" s="2254"/>
      <c r="K264" s="2254"/>
      <c r="L264" s="2254"/>
      <c r="M264" s="2254"/>
      <c r="N264" s="2254"/>
      <c r="O264" s="2254"/>
      <c r="P264" s="2254"/>
      <c r="Q264" s="2254"/>
      <c r="R264" s="2254"/>
      <c r="S264" s="2254"/>
      <c r="T264" s="2254"/>
      <c r="U264" s="2254"/>
      <c r="V264" s="2254"/>
      <c r="W264" s="2254"/>
      <c r="X264" s="2254"/>
      <c r="Y264" s="2254"/>
      <c r="Z264" s="2254"/>
    </row>
    <row r="265" spans="1:26" ht="15.75" customHeight="1">
      <c r="A265" s="2254"/>
      <c r="B265" s="2254"/>
      <c r="C265" s="2254"/>
      <c r="D265" s="2254"/>
      <c r="E265" s="2254"/>
      <c r="F265" s="2254"/>
      <c r="G265" s="2254"/>
      <c r="H265" s="2254"/>
      <c r="I265" s="2254"/>
      <c r="J265" s="2254"/>
      <c r="K265" s="2254"/>
      <c r="L265" s="2254"/>
      <c r="M265" s="2254"/>
      <c r="N265" s="2254"/>
      <c r="O265" s="2254"/>
      <c r="P265" s="2254"/>
      <c r="Q265" s="2254"/>
      <c r="R265" s="2254"/>
      <c r="S265" s="2254"/>
      <c r="T265" s="2254"/>
      <c r="U265" s="2254"/>
      <c r="V265" s="2254"/>
      <c r="W265" s="2254"/>
      <c r="X265" s="2254"/>
      <c r="Y265" s="2254"/>
      <c r="Z265" s="2254"/>
    </row>
    <row r="266" spans="1:26" ht="15.75" customHeight="1">
      <c r="A266" s="2254"/>
      <c r="B266" s="2254"/>
      <c r="C266" s="2254"/>
      <c r="D266" s="2254"/>
      <c r="E266" s="2254"/>
      <c r="F266" s="2254"/>
      <c r="G266" s="2254"/>
      <c r="H266" s="2254"/>
      <c r="I266" s="2254"/>
      <c r="J266" s="2254"/>
      <c r="K266" s="2254"/>
      <c r="L266" s="2254"/>
      <c r="M266" s="2254"/>
      <c r="N266" s="2254"/>
      <c r="O266" s="2254"/>
      <c r="P266" s="2254"/>
      <c r="Q266" s="2254"/>
      <c r="R266" s="2254"/>
      <c r="S266" s="2254"/>
      <c r="T266" s="2254"/>
      <c r="U266" s="2254"/>
      <c r="V266" s="2254"/>
      <c r="W266" s="2254"/>
      <c r="X266" s="2254"/>
      <c r="Y266" s="2254"/>
      <c r="Z266" s="2254"/>
    </row>
    <row r="267" spans="1:26" ht="15.75" customHeight="1">
      <c r="A267" s="2254"/>
      <c r="B267" s="2254"/>
      <c r="C267" s="2254"/>
      <c r="D267" s="2254"/>
      <c r="E267" s="2254"/>
      <c r="F267" s="2254"/>
      <c r="G267" s="2254"/>
      <c r="H267" s="2254"/>
      <c r="I267" s="2254"/>
      <c r="J267" s="2254"/>
      <c r="K267" s="2254"/>
      <c r="L267" s="2254"/>
      <c r="M267" s="2254"/>
      <c r="N267" s="2254"/>
      <c r="O267" s="2254"/>
      <c r="P267" s="2254"/>
      <c r="Q267" s="2254"/>
      <c r="R267" s="2254"/>
      <c r="S267" s="2254"/>
      <c r="T267" s="2254"/>
      <c r="U267" s="2254"/>
      <c r="V267" s="2254"/>
      <c r="W267" s="2254"/>
      <c r="X267" s="2254"/>
      <c r="Y267" s="2254"/>
      <c r="Z267" s="2254"/>
    </row>
    <row r="268" spans="1:26" ht="15.75" customHeight="1">
      <c r="A268" s="2254"/>
      <c r="B268" s="2254"/>
      <c r="C268" s="2254"/>
      <c r="D268" s="2254"/>
      <c r="E268" s="2254"/>
      <c r="F268" s="2254"/>
      <c r="G268" s="2254"/>
      <c r="H268" s="2254"/>
      <c r="I268" s="2254"/>
      <c r="J268" s="2254"/>
      <c r="K268" s="2254"/>
      <c r="L268" s="2254"/>
      <c r="M268" s="2254"/>
      <c r="N268" s="2254"/>
      <c r="O268" s="2254"/>
      <c r="P268" s="2254"/>
      <c r="Q268" s="2254"/>
      <c r="R268" s="2254"/>
      <c r="S268" s="2254"/>
      <c r="T268" s="2254"/>
      <c r="U268" s="2254"/>
      <c r="V268" s="2254"/>
      <c r="W268" s="2254"/>
      <c r="X268" s="2254"/>
      <c r="Y268" s="2254"/>
      <c r="Z268" s="2254"/>
    </row>
    <row r="269" spans="1:26" ht="15.75" customHeight="1">
      <c r="A269" s="2254"/>
      <c r="B269" s="2254"/>
      <c r="C269" s="2254"/>
      <c r="D269" s="2254"/>
      <c r="E269" s="2254"/>
      <c r="F269" s="2254"/>
      <c r="G269" s="2254"/>
      <c r="H269" s="2254"/>
      <c r="I269" s="2254"/>
      <c r="J269" s="2254"/>
      <c r="K269" s="2254"/>
      <c r="L269" s="2254"/>
      <c r="M269" s="2254"/>
      <c r="N269" s="2254"/>
      <c r="O269" s="2254"/>
      <c r="P269" s="2254"/>
      <c r="Q269" s="2254"/>
      <c r="R269" s="2254"/>
      <c r="S269" s="2254"/>
      <c r="T269" s="2254"/>
      <c r="U269" s="2254"/>
      <c r="V269" s="2254"/>
      <c r="W269" s="2254"/>
      <c r="X269" s="2254"/>
      <c r="Y269" s="2254"/>
      <c r="Z269" s="2254"/>
    </row>
    <row r="270" spans="1:26" ht="15.75" customHeight="1">
      <c r="A270" s="2254"/>
      <c r="B270" s="2254"/>
      <c r="C270" s="2254"/>
      <c r="D270" s="2254"/>
      <c r="E270" s="2254"/>
      <c r="F270" s="2254"/>
      <c r="G270" s="2254"/>
      <c r="H270" s="2254"/>
      <c r="I270" s="2254"/>
      <c r="J270" s="2254"/>
      <c r="K270" s="2254"/>
      <c r="L270" s="2254"/>
      <c r="M270" s="2254"/>
      <c r="N270" s="2254"/>
      <c r="O270" s="2254"/>
      <c r="P270" s="2254"/>
      <c r="Q270" s="2254"/>
      <c r="R270" s="2254"/>
      <c r="S270" s="2254"/>
      <c r="T270" s="2254"/>
      <c r="U270" s="2254"/>
      <c r="V270" s="2254"/>
      <c r="W270" s="2254"/>
      <c r="X270" s="2254"/>
      <c r="Y270" s="2254"/>
      <c r="Z270" s="2254"/>
    </row>
    <row r="271" spans="1:26" ht="15.75" customHeight="1">
      <c r="A271" s="2254"/>
      <c r="B271" s="2254"/>
      <c r="C271" s="2254"/>
      <c r="D271" s="2254"/>
      <c r="E271" s="2254"/>
      <c r="F271" s="2254"/>
      <c r="G271" s="2254"/>
      <c r="H271" s="2254"/>
      <c r="I271" s="2254"/>
      <c r="J271" s="2254"/>
      <c r="K271" s="2254"/>
      <c r="L271" s="2254"/>
      <c r="M271" s="2254"/>
      <c r="N271" s="2254"/>
      <c r="O271" s="2254"/>
      <c r="P271" s="2254"/>
      <c r="Q271" s="2254"/>
      <c r="R271" s="2254"/>
      <c r="S271" s="2254"/>
      <c r="T271" s="2254"/>
      <c r="U271" s="2254"/>
      <c r="V271" s="2254"/>
      <c r="W271" s="2254"/>
      <c r="X271" s="2254"/>
      <c r="Y271" s="2254"/>
      <c r="Z271" s="2254"/>
    </row>
    <row r="272" spans="1:26" ht="15.75" customHeight="1">
      <c r="A272" s="2254"/>
      <c r="B272" s="2254"/>
      <c r="C272" s="2254"/>
      <c r="D272" s="2254"/>
      <c r="E272" s="2254"/>
      <c r="F272" s="2254"/>
      <c r="G272" s="2254"/>
      <c r="H272" s="2254"/>
      <c r="I272" s="2254"/>
      <c r="J272" s="2254"/>
      <c r="K272" s="2254"/>
      <c r="L272" s="2254"/>
      <c r="M272" s="2254"/>
      <c r="N272" s="2254"/>
      <c r="O272" s="2254"/>
      <c r="P272" s="2254"/>
      <c r="Q272" s="2254"/>
      <c r="R272" s="2254"/>
      <c r="S272" s="2254"/>
      <c r="T272" s="2254"/>
      <c r="U272" s="2254"/>
      <c r="V272" s="2254"/>
      <c r="W272" s="2254"/>
      <c r="X272" s="2254"/>
      <c r="Y272" s="2254"/>
      <c r="Z272" s="2254"/>
    </row>
    <row r="273" spans="1:26" ht="15.75" customHeight="1">
      <c r="A273" s="2254"/>
      <c r="B273" s="2254"/>
      <c r="C273" s="2254"/>
      <c r="D273" s="2254"/>
      <c r="E273" s="2254"/>
      <c r="F273" s="2254"/>
      <c r="G273" s="2254"/>
      <c r="H273" s="2254"/>
      <c r="I273" s="2254"/>
      <c r="J273" s="2254"/>
      <c r="K273" s="2254"/>
      <c r="L273" s="2254"/>
      <c r="M273" s="2254"/>
      <c r="N273" s="2254"/>
      <c r="O273" s="2254"/>
      <c r="P273" s="2254"/>
      <c r="Q273" s="2254"/>
      <c r="R273" s="2254"/>
      <c r="S273" s="2254"/>
      <c r="T273" s="2254"/>
      <c r="U273" s="2254"/>
      <c r="V273" s="2254"/>
      <c r="W273" s="2254"/>
      <c r="X273" s="2254"/>
      <c r="Y273" s="2254"/>
      <c r="Z273" s="2254"/>
    </row>
    <row r="274" spans="1:26" ht="15.75" customHeight="1">
      <c r="A274" s="2254"/>
      <c r="B274" s="2254"/>
      <c r="C274" s="2254"/>
      <c r="D274" s="2254"/>
      <c r="E274" s="2254"/>
      <c r="F274" s="2254"/>
      <c r="G274" s="2254"/>
      <c r="H274" s="2254"/>
      <c r="I274" s="2254"/>
      <c r="J274" s="2254"/>
      <c r="K274" s="2254"/>
      <c r="L274" s="2254"/>
      <c r="M274" s="2254"/>
      <c r="N274" s="2254"/>
      <c r="O274" s="2254"/>
      <c r="P274" s="2254"/>
      <c r="Q274" s="2254"/>
      <c r="R274" s="2254"/>
      <c r="S274" s="2254"/>
      <c r="T274" s="2254"/>
      <c r="U274" s="2254"/>
      <c r="V274" s="2254"/>
      <c r="W274" s="2254"/>
      <c r="X274" s="2254"/>
      <c r="Y274" s="2254"/>
      <c r="Z274" s="2254"/>
    </row>
    <row r="275" spans="1:26" ht="15.75" customHeight="1">
      <c r="A275" s="2254"/>
      <c r="B275" s="2254"/>
      <c r="C275" s="2254"/>
      <c r="D275" s="2254"/>
      <c r="E275" s="2254"/>
      <c r="F275" s="2254"/>
      <c r="G275" s="2254"/>
      <c r="H275" s="2254"/>
      <c r="I275" s="2254"/>
      <c r="J275" s="2254"/>
      <c r="K275" s="2254"/>
      <c r="L275" s="2254"/>
      <c r="M275" s="2254"/>
      <c r="N275" s="2254"/>
      <c r="O275" s="2254"/>
      <c r="P275" s="2254"/>
      <c r="Q275" s="2254"/>
      <c r="R275" s="2254"/>
      <c r="S275" s="2254"/>
      <c r="T275" s="2254"/>
      <c r="U275" s="2254"/>
      <c r="V275" s="2254"/>
      <c r="W275" s="2254"/>
      <c r="X275" s="2254"/>
      <c r="Y275" s="2254"/>
      <c r="Z275" s="2254"/>
    </row>
    <row r="276" spans="1:26" ht="15.75" customHeight="1">
      <c r="A276" s="2254"/>
      <c r="B276" s="2254"/>
      <c r="C276" s="2254"/>
      <c r="D276" s="2254"/>
      <c r="E276" s="2254"/>
      <c r="F276" s="2254"/>
      <c r="G276" s="2254"/>
      <c r="H276" s="2254"/>
      <c r="I276" s="2254"/>
      <c r="J276" s="2254"/>
      <c r="K276" s="2254"/>
      <c r="L276" s="2254"/>
      <c r="M276" s="2254"/>
      <c r="N276" s="2254"/>
      <c r="O276" s="2254"/>
      <c r="P276" s="2254"/>
      <c r="Q276" s="2254"/>
      <c r="R276" s="2254"/>
      <c r="S276" s="2254"/>
      <c r="T276" s="2254"/>
      <c r="U276" s="2254"/>
      <c r="V276" s="2254"/>
      <c r="W276" s="2254"/>
      <c r="X276" s="2254"/>
      <c r="Y276" s="2254"/>
      <c r="Z276" s="2254"/>
    </row>
    <row r="277" spans="1:26" ht="15.75" customHeight="1">
      <c r="A277" s="2254"/>
      <c r="B277" s="2254"/>
      <c r="C277" s="2254"/>
      <c r="D277" s="2254"/>
      <c r="E277" s="2254"/>
      <c r="F277" s="2254"/>
      <c r="G277" s="2254"/>
      <c r="H277" s="2254"/>
      <c r="I277" s="2254"/>
      <c r="J277" s="2254"/>
      <c r="K277" s="2254"/>
      <c r="L277" s="2254"/>
      <c r="M277" s="2254"/>
      <c r="N277" s="2254"/>
      <c r="O277" s="2254"/>
      <c r="P277" s="2254"/>
      <c r="Q277" s="2254"/>
      <c r="R277" s="2254"/>
      <c r="S277" s="2254"/>
      <c r="T277" s="2254"/>
      <c r="U277" s="2254"/>
      <c r="V277" s="2254"/>
      <c r="W277" s="2254"/>
      <c r="X277" s="2254"/>
      <c r="Y277" s="2254"/>
      <c r="Z277" s="2254"/>
    </row>
    <row r="278" spans="1:26" ht="15.75" customHeight="1">
      <c r="A278" s="2254"/>
      <c r="B278" s="2254"/>
      <c r="C278" s="2254"/>
      <c r="D278" s="2254"/>
      <c r="E278" s="2254"/>
      <c r="F278" s="2254"/>
      <c r="G278" s="2254"/>
      <c r="H278" s="2254"/>
      <c r="I278" s="2254"/>
      <c r="J278" s="2254"/>
      <c r="K278" s="2254"/>
      <c r="L278" s="2254"/>
      <c r="M278" s="2254"/>
      <c r="N278" s="2254"/>
      <c r="O278" s="2254"/>
      <c r="P278" s="2254"/>
      <c r="Q278" s="2254"/>
      <c r="R278" s="2254"/>
      <c r="S278" s="2254"/>
      <c r="T278" s="2254"/>
      <c r="U278" s="2254"/>
      <c r="V278" s="2254"/>
      <c r="W278" s="2254"/>
      <c r="X278" s="2254"/>
      <c r="Y278" s="2254"/>
      <c r="Z278" s="2254"/>
    </row>
    <row r="279" spans="1:26" ht="15.75" customHeight="1">
      <c r="A279" s="2254"/>
      <c r="B279" s="2254"/>
      <c r="C279" s="2254"/>
      <c r="D279" s="2254"/>
      <c r="E279" s="2254"/>
      <c r="F279" s="2254"/>
      <c r="G279" s="2254"/>
      <c r="H279" s="2254"/>
      <c r="I279" s="2254"/>
      <c r="J279" s="2254"/>
      <c r="K279" s="2254"/>
      <c r="L279" s="2254"/>
      <c r="M279" s="2254"/>
      <c r="N279" s="2254"/>
      <c r="O279" s="2254"/>
      <c r="P279" s="2254"/>
      <c r="Q279" s="2254"/>
      <c r="R279" s="2254"/>
      <c r="S279" s="2254"/>
      <c r="T279" s="2254"/>
      <c r="U279" s="2254"/>
      <c r="V279" s="2254"/>
      <c r="W279" s="2254"/>
      <c r="X279" s="2254"/>
      <c r="Y279" s="2254"/>
      <c r="Z279" s="2254"/>
    </row>
    <row r="280" spans="1:26" ht="15.75" customHeight="1">
      <c r="A280" s="2254"/>
      <c r="B280" s="2254"/>
      <c r="C280" s="2254"/>
      <c r="D280" s="2254"/>
      <c r="E280" s="2254"/>
      <c r="F280" s="2254"/>
      <c r="G280" s="2254"/>
      <c r="H280" s="2254"/>
      <c r="I280" s="2254"/>
      <c r="J280" s="2254"/>
      <c r="K280" s="2254"/>
      <c r="L280" s="2254"/>
      <c r="M280" s="2254"/>
      <c r="N280" s="2254"/>
      <c r="O280" s="2254"/>
      <c r="P280" s="2254"/>
      <c r="Q280" s="2254"/>
      <c r="R280" s="2254"/>
      <c r="S280" s="2254"/>
      <c r="T280" s="2254"/>
      <c r="U280" s="2254"/>
      <c r="V280" s="2254"/>
      <c r="W280" s="2254"/>
      <c r="X280" s="2254"/>
      <c r="Y280" s="2254"/>
      <c r="Z280" s="2254"/>
    </row>
    <row r="281" spans="1:26" ht="15.75" customHeight="1">
      <c r="A281" s="2254"/>
      <c r="B281" s="2254"/>
      <c r="C281" s="2254"/>
      <c r="D281" s="2254"/>
      <c r="E281" s="2254"/>
      <c r="F281" s="2254"/>
      <c r="G281" s="2254"/>
      <c r="H281" s="2254"/>
      <c r="I281" s="2254"/>
      <c r="J281" s="2254"/>
      <c r="K281" s="2254"/>
      <c r="L281" s="2254"/>
      <c r="M281" s="2254"/>
      <c r="N281" s="2254"/>
      <c r="O281" s="2254"/>
      <c r="P281" s="2254"/>
      <c r="Q281" s="2254"/>
      <c r="R281" s="2254"/>
      <c r="S281" s="2254"/>
      <c r="T281" s="2254"/>
      <c r="U281" s="2254"/>
      <c r="V281" s="2254"/>
      <c r="W281" s="2254"/>
      <c r="X281" s="2254"/>
      <c r="Y281" s="2254"/>
      <c r="Z281" s="2254"/>
    </row>
    <row r="282" spans="1:26" ht="15.75" customHeight="1">
      <c r="A282" s="2254"/>
      <c r="B282" s="2254"/>
      <c r="C282" s="2254"/>
      <c r="D282" s="2254"/>
      <c r="E282" s="2254"/>
      <c r="F282" s="2254"/>
      <c r="G282" s="2254"/>
      <c r="H282" s="2254"/>
      <c r="I282" s="2254"/>
      <c r="J282" s="2254"/>
      <c r="K282" s="2254"/>
      <c r="L282" s="2254"/>
      <c r="M282" s="2254"/>
      <c r="N282" s="2254"/>
      <c r="O282" s="2254"/>
      <c r="P282" s="2254"/>
      <c r="Q282" s="2254"/>
      <c r="R282" s="2254"/>
      <c r="S282" s="2254"/>
      <c r="T282" s="2254"/>
      <c r="U282" s="2254"/>
      <c r="V282" s="2254"/>
      <c r="W282" s="2254"/>
      <c r="X282" s="2254"/>
      <c r="Y282" s="2254"/>
      <c r="Z282" s="2254"/>
    </row>
    <row r="283" spans="1:26" ht="15.75" customHeight="1">
      <c r="A283" s="2254"/>
      <c r="B283" s="2254"/>
      <c r="C283" s="2254"/>
      <c r="D283" s="2254"/>
      <c r="E283" s="2254"/>
      <c r="F283" s="2254"/>
      <c r="G283" s="2254"/>
      <c r="H283" s="2254"/>
      <c r="I283" s="2254"/>
      <c r="J283" s="2254"/>
      <c r="K283" s="2254"/>
      <c r="L283" s="2254"/>
      <c r="M283" s="2254"/>
      <c r="N283" s="2254"/>
      <c r="O283" s="2254"/>
      <c r="P283" s="2254"/>
      <c r="Q283" s="2254"/>
      <c r="R283" s="2254"/>
      <c r="S283" s="2254"/>
      <c r="T283" s="2254"/>
      <c r="U283" s="2254"/>
      <c r="V283" s="2254"/>
      <c r="W283" s="2254"/>
      <c r="X283" s="2254"/>
      <c r="Y283" s="2254"/>
      <c r="Z283" s="2254"/>
    </row>
    <row r="284" spans="1:26" ht="15.75" customHeight="1">
      <c r="A284" s="2254"/>
      <c r="B284" s="2254"/>
      <c r="C284" s="2254"/>
      <c r="D284" s="2254"/>
      <c r="E284" s="2254"/>
      <c r="F284" s="2254"/>
      <c r="G284" s="2254"/>
      <c r="H284" s="2254"/>
      <c r="I284" s="2254"/>
      <c r="J284" s="2254"/>
      <c r="K284" s="2254"/>
      <c r="L284" s="2254"/>
      <c r="M284" s="2254"/>
      <c r="N284" s="2254"/>
      <c r="O284" s="2254"/>
      <c r="P284" s="2254"/>
      <c r="Q284" s="2254"/>
      <c r="R284" s="2254"/>
      <c r="S284" s="2254"/>
      <c r="T284" s="2254"/>
      <c r="U284" s="2254"/>
      <c r="V284" s="2254"/>
      <c r="W284" s="2254"/>
      <c r="X284" s="2254"/>
      <c r="Y284" s="2254"/>
      <c r="Z284" s="2254"/>
    </row>
    <row r="285" spans="1:26" ht="15.75" customHeight="1">
      <c r="A285" s="2254"/>
      <c r="B285" s="2254"/>
      <c r="C285" s="2254"/>
      <c r="D285" s="2254"/>
      <c r="E285" s="2254"/>
      <c r="F285" s="2254"/>
      <c r="G285" s="2254"/>
      <c r="H285" s="2254"/>
      <c r="I285" s="2254"/>
      <c r="J285" s="2254"/>
      <c r="K285" s="2254"/>
      <c r="L285" s="2254"/>
      <c r="M285" s="2254"/>
      <c r="N285" s="2254"/>
      <c r="O285" s="2254"/>
      <c r="P285" s="2254"/>
      <c r="Q285" s="2254"/>
      <c r="R285" s="2254"/>
      <c r="S285" s="2254"/>
      <c r="T285" s="2254"/>
      <c r="U285" s="2254"/>
      <c r="V285" s="2254"/>
      <c r="W285" s="2254"/>
      <c r="X285" s="2254"/>
      <c r="Y285" s="2254"/>
      <c r="Z285" s="2254"/>
    </row>
    <row r="286" spans="1:26" ht="15.75" customHeight="1">
      <c r="A286" s="2254"/>
      <c r="B286" s="2254"/>
      <c r="C286" s="2254"/>
      <c r="D286" s="2254"/>
      <c r="E286" s="2254"/>
      <c r="F286" s="2254"/>
      <c r="G286" s="2254"/>
      <c r="H286" s="2254"/>
      <c r="I286" s="2254"/>
      <c r="J286" s="2254"/>
      <c r="K286" s="2254"/>
      <c r="L286" s="2254"/>
      <c r="M286" s="2254"/>
      <c r="N286" s="2254"/>
      <c r="O286" s="2254"/>
      <c r="P286" s="2254"/>
      <c r="Q286" s="2254"/>
      <c r="R286" s="2254"/>
      <c r="S286" s="2254"/>
      <c r="T286" s="2254"/>
      <c r="U286" s="2254"/>
      <c r="V286" s="2254"/>
      <c r="W286" s="2254"/>
      <c r="X286" s="2254"/>
      <c r="Y286" s="2254"/>
      <c r="Z286" s="2254"/>
    </row>
    <row r="287" spans="1:26" ht="15.75" customHeight="1">
      <c r="A287" s="2254"/>
      <c r="B287" s="2254"/>
      <c r="C287" s="2254"/>
      <c r="D287" s="2254"/>
      <c r="E287" s="2254"/>
      <c r="F287" s="2254"/>
      <c r="G287" s="2254"/>
      <c r="H287" s="2254"/>
      <c r="I287" s="2254"/>
      <c r="J287" s="2254"/>
      <c r="K287" s="2254"/>
      <c r="L287" s="2254"/>
      <c r="M287" s="2254"/>
      <c r="N287" s="2254"/>
      <c r="O287" s="2254"/>
      <c r="P287" s="2254"/>
      <c r="Q287" s="2254"/>
      <c r="R287" s="2254"/>
      <c r="S287" s="2254"/>
      <c r="T287" s="2254"/>
      <c r="U287" s="2254"/>
      <c r="V287" s="2254"/>
      <c r="W287" s="2254"/>
      <c r="X287" s="2254"/>
      <c r="Y287" s="2254"/>
      <c r="Z287" s="2254"/>
    </row>
    <row r="288" spans="1:26" ht="15.75" customHeight="1">
      <c r="A288" s="2254"/>
      <c r="B288" s="2254"/>
      <c r="C288" s="2254"/>
      <c r="D288" s="2254"/>
      <c r="E288" s="2254"/>
      <c r="F288" s="2254"/>
      <c r="G288" s="2254"/>
      <c r="H288" s="2254"/>
      <c r="I288" s="2254"/>
      <c r="J288" s="2254"/>
      <c r="K288" s="2254"/>
      <c r="L288" s="2254"/>
      <c r="M288" s="2254"/>
      <c r="N288" s="2254"/>
      <c r="O288" s="2254"/>
      <c r="P288" s="2254"/>
      <c r="Q288" s="2254"/>
      <c r="R288" s="2254"/>
      <c r="S288" s="2254"/>
      <c r="T288" s="2254"/>
      <c r="U288" s="2254"/>
      <c r="V288" s="2254"/>
      <c r="W288" s="2254"/>
      <c r="X288" s="2254"/>
      <c r="Y288" s="2254"/>
      <c r="Z288" s="2254"/>
    </row>
    <row r="289" spans="1:26" ht="15.75" customHeight="1">
      <c r="A289" s="2254"/>
      <c r="B289" s="2254"/>
      <c r="C289" s="2254"/>
      <c r="D289" s="2254"/>
      <c r="E289" s="2254"/>
      <c r="F289" s="2254"/>
      <c r="G289" s="2254"/>
      <c r="H289" s="2254"/>
      <c r="I289" s="2254"/>
      <c r="J289" s="2254"/>
      <c r="K289" s="2254"/>
      <c r="L289" s="2254"/>
      <c r="M289" s="2254"/>
      <c r="N289" s="2254"/>
      <c r="O289" s="2254"/>
      <c r="P289" s="2254"/>
      <c r="Q289" s="2254"/>
      <c r="R289" s="2254"/>
      <c r="S289" s="2254"/>
      <c r="T289" s="2254"/>
      <c r="U289" s="2254"/>
      <c r="V289" s="2254"/>
      <c r="W289" s="2254"/>
      <c r="X289" s="2254"/>
      <c r="Y289" s="2254"/>
      <c r="Z289" s="2254"/>
    </row>
    <row r="290" spans="1:26" ht="15.75" customHeight="1">
      <c r="A290" s="2254"/>
      <c r="B290" s="2254"/>
      <c r="C290" s="2254"/>
      <c r="D290" s="2254"/>
      <c r="E290" s="2254"/>
      <c r="F290" s="2254"/>
      <c r="G290" s="2254"/>
      <c r="H290" s="2254"/>
      <c r="I290" s="2254"/>
      <c r="J290" s="2254"/>
      <c r="K290" s="2254"/>
      <c r="L290" s="2254"/>
      <c r="M290" s="2254"/>
      <c r="N290" s="2254"/>
      <c r="O290" s="2254"/>
      <c r="P290" s="2254"/>
      <c r="Q290" s="2254"/>
      <c r="R290" s="2254"/>
      <c r="S290" s="2254"/>
      <c r="T290" s="2254"/>
      <c r="U290" s="2254"/>
      <c r="V290" s="2254"/>
      <c r="W290" s="2254"/>
      <c r="X290" s="2254"/>
      <c r="Y290" s="2254"/>
      <c r="Z290" s="2254"/>
    </row>
    <row r="291" spans="1:26" ht="15.75" customHeight="1">
      <c r="A291" s="2254"/>
      <c r="B291" s="2254"/>
      <c r="C291" s="2254"/>
      <c r="D291" s="2254"/>
      <c r="E291" s="2254"/>
      <c r="F291" s="2254"/>
      <c r="G291" s="2254"/>
      <c r="H291" s="2254"/>
      <c r="I291" s="2254"/>
      <c r="J291" s="2254"/>
      <c r="K291" s="2254"/>
      <c r="L291" s="2254"/>
      <c r="M291" s="2254"/>
      <c r="N291" s="2254"/>
      <c r="O291" s="2254"/>
      <c r="P291" s="2254"/>
      <c r="Q291" s="2254"/>
      <c r="R291" s="2254"/>
      <c r="S291" s="2254"/>
      <c r="T291" s="2254"/>
      <c r="U291" s="2254"/>
      <c r="V291" s="2254"/>
      <c r="W291" s="2254"/>
      <c r="X291" s="2254"/>
      <c r="Y291" s="2254"/>
      <c r="Z291" s="2254"/>
    </row>
    <row r="292" spans="1:26" ht="15.75" customHeight="1">
      <c r="A292" s="2254"/>
      <c r="B292" s="2254"/>
      <c r="C292" s="2254"/>
      <c r="D292" s="2254"/>
      <c r="E292" s="2254"/>
      <c r="F292" s="2254"/>
      <c r="G292" s="2254"/>
      <c r="H292" s="2254"/>
      <c r="I292" s="2254"/>
      <c r="J292" s="2254"/>
      <c r="K292" s="2254"/>
      <c r="L292" s="2254"/>
      <c r="M292" s="2254"/>
      <c r="N292" s="2254"/>
      <c r="O292" s="2254"/>
      <c r="P292" s="2254"/>
      <c r="Q292" s="2254"/>
      <c r="R292" s="2254"/>
      <c r="S292" s="2254"/>
      <c r="T292" s="2254"/>
      <c r="U292" s="2254"/>
      <c r="V292" s="2254"/>
      <c r="W292" s="2254"/>
      <c r="X292" s="2254"/>
      <c r="Y292" s="2254"/>
      <c r="Z292" s="2254"/>
    </row>
    <row r="293" spans="1:26" ht="15.75" customHeight="1">
      <c r="A293" s="2254"/>
      <c r="B293" s="2254"/>
      <c r="C293" s="2254"/>
      <c r="D293" s="2254"/>
      <c r="E293" s="2254"/>
      <c r="F293" s="2254"/>
      <c r="G293" s="2254"/>
      <c r="H293" s="2254"/>
      <c r="I293" s="2254"/>
      <c r="J293" s="2254"/>
      <c r="K293" s="2254"/>
      <c r="L293" s="2254"/>
      <c r="M293" s="2254"/>
      <c r="N293" s="2254"/>
      <c r="O293" s="2254"/>
      <c r="P293" s="2254"/>
      <c r="Q293" s="2254"/>
      <c r="R293" s="2254"/>
      <c r="S293" s="2254"/>
      <c r="T293" s="2254"/>
      <c r="U293" s="2254"/>
      <c r="V293" s="2254"/>
      <c r="W293" s="2254"/>
      <c r="X293" s="2254"/>
      <c r="Y293" s="2254"/>
      <c r="Z293" s="2254"/>
    </row>
    <row r="294" spans="1:26" ht="15.75" customHeight="1">
      <c r="A294" s="2254"/>
      <c r="B294" s="2254"/>
      <c r="C294" s="2254"/>
      <c r="D294" s="2254"/>
      <c r="E294" s="2254"/>
      <c r="F294" s="2254"/>
      <c r="G294" s="2254"/>
      <c r="H294" s="2254"/>
      <c r="I294" s="2254"/>
      <c r="J294" s="2254"/>
      <c r="K294" s="2254"/>
      <c r="L294" s="2254"/>
      <c r="M294" s="2254"/>
      <c r="N294" s="2254"/>
      <c r="O294" s="2254"/>
      <c r="P294" s="2254"/>
      <c r="Q294" s="2254"/>
      <c r="R294" s="2254"/>
      <c r="S294" s="2254"/>
      <c r="T294" s="2254"/>
      <c r="U294" s="2254"/>
      <c r="V294" s="2254"/>
      <c r="W294" s="2254"/>
      <c r="X294" s="2254"/>
      <c r="Y294" s="2254"/>
      <c r="Z294" s="2254"/>
    </row>
    <row r="295" spans="1:26" ht="15.75" customHeight="1">
      <c r="A295" s="2254"/>
      <c r="B295" s="2254"/>
      <c r="C295" s="2254"/>
      <c r="D295" s="2254"/>
      <c r="E295" s="2254"/>
      <c r="F295" s="2254"/>
      <c r="G295" s="2254"/>
      <c r="H295" s="2254"/>
      <c r="I295" s="2254"/>
      <c r="J295" s="2254"/>
      <c r="K295" s="2254"/>
      <c r="L295" s="2254"/>
      <c r="M295" s="2254"/>
      <c r="N295" s="2254"/>
      <c r="O295" s="2254"/>
      <c r="P295" s="2254"/>
      <c r="Q295" s="2254"/>
      <c r="R295" s="2254"/>
      <c r="S295" s="2254"/>
      <c r="T295" s="2254"/>
      <c r="U295" s="2254"/>
      <c r="V295" s="2254"/>
      <c r="W295" s="2254"/>
      <c r="X295" s="2254"/>
      <c r="Y295" s="2254"/>
      <c r="Z295" s="2254"/>
    </row>
    <row r="296" spans="1:26" ht="15.75" customHeight="1">
      <c r="A296" s="2254"/>
      <c r="B296" s="2254"/>
      <c r="C296" s="2254"/>
      <c r="D296" s="2254"/>
      <c r="E296" s="2254"/>
      <c r="F296" s="2254"/>
      <c r="G296" s="2254"/>
      <c r="H296" s="2254"/>
      <c r="I296" s="2254"/>
      <c r="J296" s="2254"/>
      <c r="K296" s="2254"/>
      <c r="L296" s="2254"/>
      <c r="M296" s="2254"/>
      <c r="N296" s="2254"/>
      <c r="O296" s="2254"/>
      <c r="P296" s="2254"/>
      <c r="Q296" s="2254"/>
      <c r="R296" s="2254"/>
      <c r="S296" s="2254"/>
      <c r="T296" s="2254"/>
      <c r="U296" s="2254"/>
      <c r="V296" s="2254"/>
      <c r="W296" s="2254"/>
      <c r="X296" s="2254"/>
      <c r="Y296" s="2254"/>
      <c r="Z296" s="2254"/>
    </row>
    <row r="297" spans="1:26" ht="15.75" customHeight="1">
      <c r="A297" s="2254"/>
      <c r="B297" s="2254"/>
      <c r="C297" s="2254"/>
      <c r="D297" s="2254"/>
      <c r="E297" s="2254"/>
      <c r="F297" s="2254"/>
      <c r="G297" s="2254"/>
      <c r="H297" s="2254"/>
      <c r="I297" s="2254"/>
      <c r="J297" s="2254"/>
      <c r="K297" s="2254"/>
      <c r="L297" s="2254"/>
      <c r="M297" s="2254"/>
      <c r="N297" s="2254"/>
      <c r="O297" s="2254"/>
      <c r="P297" s="2254"/>
      <c r="Q297" s="2254"/>
      <c r="R297" s="2254"/>
      <c r="S297" s="2254"/>
      <c r="T297" s="2254"/>
      <c r="U297" s="2254"/>
      <c r="V297" s="2254"/>
      <c r="W297" s="2254"/>
      <c r="X297" s="2254"/>
      <c r="Y297" s="2254"/>
      <c r="Z297" s="2254"/>
    </row>
    <row r="298" spans="1:26" ht="15.75" customHeight="1">
      <c r="A298" s="2254"/>
      <c r="B298" s="2254"/>
      <c r="C298" s="2254"/>
      <c r="D298" s="2254"/>
      <c r="E298" s="2254"/>
      <c r="F298" s="2254"/>
      <c r="G298" s="2254"/>
      <c r="H298" s="2254"/>
      <c r="I298" s="2254"/>
      <c r="J298" s="2254"/>
      <c r="K298" s="2254"/>
      <c r="L298" s="2254"/>
      <c r="M298" s="2254"/>
      <c r="N298" s="2254"/>
      <c r="O298" s="2254"/>
      <c r="P298" s="2254"/>
      <c r="Q298" s="2254"/>
      <c r="R298" s="2254"/>
      <c r="S298" s="2254"/>
      <c r="T298" s="2254"/>
      <c r="U298" s="2254"/>
      <c r="V298" s="2254"/>
      <c r="W298" s="2254"/>
      <c r="X298" s="2254"/>
      <c r="Y298" s="2254"/>
      <c r="Z298" s="2254"/>
    </row>
    <row r="299" spans="1:26" ht="15.75" customHeight="1">
      <c r="A299" s="2254"/>
      <c r="B299" s="2254"/>
      <c r="C299" s="2254"/>
      <c r="D299" s="2254"/>
      <c r="E299" s="2254"/>
      <c r="F299" s="2254"/>
      <c r="G299" s="2254"/>
      <c r="H299" s="2254"/>
      <c r="I299" s="2254"/>
      <c r="J299" s="2254"/>
      <c r="K299" s="2254"/>
      <c r="L299" s="2254"/>
      <c r="M299" s="2254"/>
      <c r="N299" s="2254"/>
      <c r="O299" s="2254"/>
      <c r="P299" s="2254"/>
      <c r="Q299" s="2254"/>
      <c r="R299" s="2254"/>
      <c r="S299" s="2254"/>
      <c r="T299" s="2254"/>
      <c r="U299" s="2254"/>
      <c r="V299" s="2254"/>
      <c r="W299" s="2254"/>
      <c r="X299" s="2254"/>
      <c r="Y299" s="2254"/>
      <c r="Z299" s="2254"/>
    </row>
    <row r="300" spans="1:26" ht="15.75" customHeight="1">
      <c r="A300" s="2254"/>
      <c r="B300" s="2254"/>
      <c r="C300" s="2254"/>
      <c r="D300" s="2254"/>
      <c r="E300" s="2254"/>
      <c r="F300" s="2254"/>
      <c r="G300" s="2254"/>
      <c r="H300" s="2254"/>
      <c r="I300" s="2254"/>
      <c r="J300" s="2254"/>
      <c r="K300" s="2254"/>
      <c r="L300" s="2254"/>
      <c r="M300" s="2254"/>
      <c r="N300" s="2254"/>
      <c r="O300" s="2254"/>
      <c r="P300" s="2254"/>
      <c r="Q300" s="2254"/>
      <c r="R300" s="2254"/>
      <c r="S300" s="2254"/>
      <c r="T300" s="2254"/>
      <c r="U300" s="2254"/>
      <c r="V300" s="2254"/>
      <c r="W300" s="2254"/>
      <c r="X300" s="2254"/>
      <c r="Y300" s="2254"/>
      <c r="Z300" s="2254"/>
    </row>
    <row r="301" spans="1:26" ht="15.75" customHeight="1">
      <c r="A301" s="2254"/>
      <c r="B301" s="2254"/>
      <c r="C301" s="2254"/>
      <c r="D301" s="2254"/>
      <c r="E301" s="2254"/>
      <c r="F301" s="2254"/>
      <c r="G301" s="2254"/>
      <c r="H301" s="2254"/>
      <c r="I301" s="2254"/>
      <c r="J301" s="2254"/>
      <c r="K301" s="2254"/>
      <c r="L301" s="2254"/>
      <c r="M301" s="2254"/>
      <c r="N301" s="2254"/>
      <c r="O301" s="2254"/>
      <c r="P301" s="2254"/>
      <c r="Q301" s="2254"/>
      <c r="R301" s="2254"/>
      <c r="S301" s="2254"/>
      <c r="T301" s="2254"/>
      <c r="U301" s="2254"/>
      <c r="V301" s="2254"/>
      <c r="W301" s="2254"/>
      <c r="X301" s="2254"/>
      <c r="Y301" s="2254"/>
      <c r="Z301" s="2254"/>
    </row>
    <row r="302" spans="1:26" ht="15.75" customHeight="1">
      <c r="A302" s="2254"/>
      <c r="B302" s="2254"/>
      <c r="C302" s="2254"/>
      <c r="D302" s="2254"/>
      <c r="E302" s="2254"/>
      <c r="F302" s="2254"/>
      <c r="G302" s="2254"/>
      <c r="H302" s="2254"/>
      <c r="I302" s="2254"/>
      <c r="J302" s="2254"/>
      <c r="K302" s="2254"/>
      <c r="L302" s="2254"/>
      <c r="M302" s="2254"/>
      <c r="N302" s="2254"/>
      <c r="O302" s="2254"/>
      <c r="P302" s="2254"/>
      <c r="Q302" s="2254"/>
      <c r="R302" s="2254"/>
      <c r="S302" s="2254"/>
      <c r="T302" s="2254"/>
      <c r="U302" s="2254"/>
      <c r="V302" s="2254"/>
      <c r="W302" s="2254"/>
      <c r="X302" s="2254"/>
      <c r="Y302" s="2254"/>
      <c r="Z302" s="2254"/>
    </row>
    <row r="303" spans="1:26" ht="15.75" customHeight="1">
      <c r="A303" s="2254"/>
      <c r="B303" s="2254"/>
      <c r="C303" s="2254"/>
      <c r="D303" s="2254"/>
      <c r="E303" s="2254"/>
      <c r="F303" s="2254"/>
      <c r="G303" s="2254"/>
      <c r="H303" s="2254"/>
      <c r="I303" s="2254"/>
      <c r="J303" s="2254"/>
      <c r="K303" s="2254"/>
      <c r="L303" s="2254"/>
      <c r="M303" s="2254"/>
      <c r="N303" s="2254"/>
      <c r="O303" s="2254"/>
      <c r="P303" s="2254"/>
      <c r="Q303" s="2254"/>
      <c r="R303" s="2254"/>
      <c r="S303" s="2254"/>
      <c r="T303" s="2254"/>
      <c r="U303" s="2254"/>
      <c r="V303" s="2254"/>
      <c r="W303" s="2254"/>
      <c r="X303" s="2254"/>
      <c r="Y303" s="2254"/>
      <c r="Z303" s="2254"/>
    </row>
    <row r="304" spans="1:26" ht="15.75" customHeight="1">
      <c r="A304" s="2254"/>
      <c r="B304" s="2254"/>
      <c r="C304" s="2254"/>
      <c r="D304" s="2254"/>
      <c r="E304" s="2254"/>
      <c r="F304" s="2254"/>
      <c r="G304" s="2254"/>
      <c r="H304" s="2254"/>
      <c r="I304" s="2254"/>
      <c r="J304" s="2254"/>
      <c r="K304" s="2254"/>
      <c r="L304" s="2254"/>
      <c r="M304" s="2254"/>
      <c r="N304" s="2254"/>
      <c r="O304" s="2254"/>
      <c r="P304" s="2254"/>
      <c r="Q304" s="2254"/>
      <c r="R304" s="2254"/>
      <c r="S304" s="2254"/>
      <c r="T304" s="2254"/>
      <c r="U304" s="2254"/>
      <c r="V304" s="2254"/>
      <c r="W304" s="2254"/>
      <c r="X304" s="2254"/>
      <c r="Y304" s="2254"/>
      <c r="Z304" s="2254"/>
    </row>
    <row r="305" spans="1:26" ht="15.75" customHeight="1">
      <c r="A305" s="2254"/>
      <c r="B305" s="2254"/>
      <c r="C305" s="2254"/>
      <c r="D305" s="2254"/>
      <c r="E305" s="2254"/>
      <c r="F305" s="2254"/>
      <c r="G305" s="2254"/>
      <c r="H305" s="2254"/>
      <c r="I305" s="2254"/>
      <c r="J305" s="2254"/>
      <c r="K305" s="2254"/>
      <c r="L305" s="2254"/>
      <c r="M305" s="2254"/>
      <c r="N305" s="2254"/>
      <c r="O305" s="2254"/>
      <c r="P305" s="2254"/>
      <c r="Q305" s="2254"/>
      <c r="R305" s="2254"/>
      <c r="S305" s="2254"/>
      <c r="T305" s="2254"/>
      <c r="U305" s="2254"/>
      <c r="V305" s="2254"/>
      <c r="W305" s="2254"/>
      <c r="X305" s="2254"/>
      <c r="Y305" s="2254"/>
      <c r="Z305" s="2254"/>
    </row>
    <row r="306" spans="1:26" ht="15.75" customHeight="1">
      <c r="A306" s="2254"/>
      <c r="B306" s="2254"/>
      <c r="C306" s="2254"/>
      <c r="D306" s="2254"/>
      <c r="E306" s="2254"/>
      <c r="F306" s="2254"/>
      <c r="G306" s="2254"/>
      <c r="H306" s="2254"/>
      <c r="I306" s="2254"/>
      <c r="J306" s="2254"/>
      <c r="K306" s="2254"/>
      <c r="L306" s="2254"/>
      <c r="M306" s="2254"/>
      <c r="N306" s="2254"/>
      <c r="O306" s="2254"/>
      <c r="P306" s="2254"/>
      <c r="Q306" s="2254"/>
      <c r="R306" s="2254"/>
      <c r="S306" s="2254"/>
      <c r="T306" s="2254"/>
      <c r="U306" s="2254"/>
      <c r="V306" s="2254"/>
      <c r="W306" s="2254"/>
      <c r="X306" s="2254"/>
      <c r="Y306" s="2254"/>
      <c r="Z306" s="2254"/>
    </row>
    <row r="307" spans="1:26" ht="15.75" customHeight="1">
      <c r="A307" s="2254"/>
      <c r="B307" s="2254"/>
      <c r="C307" s="2254"/>
      <c r="D307" s="2254"/>
      <c r="E307" s="2254"/>
      <c r="F307" s="2254"/>
      <c r="G307" s="2254"/>
      <c r="H307" s="2254"/>
      <c r="I307" s="2254"/>
      <c r="J307" s="2254"/>
      <c r="K307" s="2254"/>
      <c r="L307" s="2254"/>
      <c r="M307" s="2254"/>
      <c r="N307" s="2254"/>
      <c r="O307" s="2254"/>
      <c r="P307" s="2254"/>
      <c r="Q307" s="2254"/>
      <c r="R307" s="2254"/>
      <c r="S307" s="2254"/>
      <c r="T307" s="2254"/>
      <c r="U307" s="2254"/>
      <c r="V307" s="2254"/>
      <c r="W307" s="2254"/>
      <c r="X307" s="2254"/>
      <c r="Y307" s="2254"/>
      <c r="Z307" s="2254"/>
    </row>
    <row r="308" spans="1:26" ht="15.75" customHeight="1">
      <c r="A308" s="2254"/>
      <c r="B308" s="2254"/>
      <c r="C308" s="2254"/>
      <c r="D308" s="2254"/>
      <c r="E308" s="2254"/>
      <c r="F308" s="2254"/>
      <c r="G308" s="2254"/>
      <c r="H308" s="2254"/>
      <c r="I308" s="2254"/>
      <c r="J308" s="2254"/>
      <c r="K308" s="2254"/>
      <c r="L308" s="2254"/>
      <c r="M308" s="2254"/>
      <c r="N308" s="2254"/>
      <c r="O308" s="2254"/>
      <c r="P308" s="2254"/>
      <c r="Q308" s="2254"/>
      <c r="R308" s="2254"/>
      <c r="S308" s="2254"/>
      <c r="T308" s="2254"/>
      <c r="U308" s="2254"/>
      <c r="V308" s="2254"/>
      <c r="W308" s="2254"/>
      <c r="X308" s="2254"/>
      <c r="Y308" s="2254"/>
      <c r="Z308" s="2254"/>
    </row>
    <row r="309" spans="1:26" ht="15.75" customHeight="1">
      <c r="A309" s="2254"/>
      <c r="B309" s="2254"/>
      <c r="C309" s="2254"/>
      <c r="D309" s="2254"/>
      <c r="E309" s="2254"/>
      <c r="F309" s="2254"/>
      <c r="G309" s="2254"/>
      <c r="H309" s="2254"/>
      <c r="I309" s="2254"/>
      <c r="J309" s="2254"/>
      <c r="K309" s="2254"/>
      <c r="L309" s="2254"/>
      <c r="M309" s="2254"/>
      <c r="N309" s="2254"/>
      <c r="O309" s="2254"/>
      <c r="P309" s="2254"/>
      <c r="Q309" s="2254"/>
      <c r="R309" s="2254"/>
      <c r="S309" s="2254"/>
      <c r="T309" s="2254"/>
      <c r="U309" s="2254"/>
      <c r="V309" s="2254"/>
      <c r="W309" s="2254"/>
      <c r="X309" s="2254"/>
      <c r="Y309" s="2254"/>
      <c r="Z309" s="2254"/>
    </row>
    <row r="310" spans="1:26" ht="15.75" customHeight="1">
      <c r="A310" s="2254"/>
      <c r="B310" s="2254"/>
      <c r="C310" s="2254"/>
      <c r="D310" s="2254"/>
      <c r="E310" s="2254"/>
      <c r="F310" s="2254"/>
      <c r="G310" s="2254"/>
      <c r="H310" s="2254"/>
      <c r="I310" s="2254"/>
      <c r="J310" s="2254"/>
      <c r="K310" s="2254"/>
      <c r="L310" s="2254"/>
      <c r="M310" s="2254"/>
      <c r="N310" s="2254"/>
      <c r="O310" s="2254"/>
      <c r="P310" s="2254"/>
      <c r="Q310" s="2254"/>
      <c r="R310" s="2254"/>
      <c r="S310" s="2254"/>
      <c r="T310" s="2254"/>
      <c r="U310" s="2254"/>
      <c r="V310" s="2254"/>
      <c r="W310" s="2254"/>
      <c r="X310" s="2254"/>
      <c r="Y310" s="2254"/>
      <c r="Z310" s="2254"/>
    </row>
    <row r="311" spans="1:26" ht="15.75" customHeight="1">
      <c r="A311" s="2254"/>
      <c r="B311" s="2254"/>
      <c r="C311" s="2254"/>
      <c r="D311" s="2254"/>
      <c r="E311" s="2254"/>
      <c r="F311" s="2254"/>
      <c r="G311" s="2254"/>
      <c r="H311" s="2254"/>
      <c r="I311" s="2254"/>
      <c r="J311" s="2254"/>
      <c r="K311" s="2254"/>
      <c r="L311" s="2254"/>
      <c r="M311" s="2254"/>
      <c r="N311" s="2254"/>
      <c r="O311" s="2254"/>
      <c r="P311" s="2254"/>
      <c r="Q311" s="2254"/>
      <c r="R311" s="2254"/>
      <c r="S311" s="2254"/>
      <c r="T311" s="2254"/>
      <c r="U311" s="2254"/>
      <c r="V311" s="2254"/>
      <c r="W311" s="2254"/>
      <c r="X311" s="2254"/>
      <c r="Y311" s="2254"/>
      <c r="Z311" s="2254"/>
    </row>
    <row r="312" spans="1:26" ht="15.75" customHeight="1">
      <c r="A312" s="2254"/>
      <c r="B312" s="2254"/>
      <c r="C312" s="2254"/>
      <c r="D312" s="2254"/>
      <c r="E312" s="2254"/>
      <c r="F312" s="2254"/>
      <c r="G312" s="2254"/>
      <c r="H312" s="2254"/>
      <c r="I312" s="2254"/>
      <c r="J312" s="2254"/>
      <c r="K312" s="2254"/>
      <c r="L312" s="2254"/>
      <c r="M312" s="2254"/>
      <c r="N312" s="2254"/>
      <c r="O312" s="2254"/>
      <c r="P312" s="2254"/>
      <c r="Q312" s="2254"/>
      <c r="R312" s="2254"/>
      <c r="S312" s="2254"/>
      <c r="T312" s="2254"/>
      <c r="U312" s="2254"/>
      <c r="V312" s="2254"/>
      <c r="W312" s="2254"/>
      <c r="X312" s="2254"/>
      <c r="Y312" s="2254"/>
      <c r="Z312" s="2254"/>
    </row>
    <row r="313" spans="1:26" ht="15.75" customHeight="1">
      <c r="A313" s="2254"/>
      <c r="B313" s="2254"/>
      <c r="C313" s="2254"/>
      <c r="D313" s="2254"/>
      <c r="E313" s="2254"/>
      <c r="F313" s="2254"/>
      <c r="G313" s="2254"/>
      <c r="H313" s="2254"/>
      <c r="I313" s="2254"/>
      <c r="J313" s="2254"/>
      <c r="K313" s="2254"/>
      <c r="L313" s="2254"/>
      <c r="M313" s="2254"/>
      <c r="N313" s="2254"/>
      <c r="O313" s="2254"/>
      <c r="P313" s="2254"/>
      <c r="Q313" s="2254"/>
      <c r="R313" s="2254"/>
      <c r="S313" s="2254"/>
      <c r="T313" s="2254"/>
      <c r="U313" s="2254"/>
      <c r="V313" s="2254"/>
      <c r="W313" s="2254"/>
      <c r="X313" s="2254"/>
      <c r="Y313" s="2254"/>
      <c r="Z313" s="2254"/>
    </row>
    <row r="314" spans="1:26" ht="15.75" customHeight="1">
      <c r="A314" s="2254"/>
      <c r="B314" s="2254"/>
      <c r="C314" s="2254"/>
      <c r="D314" s="2254"/>
      <c r="E314" s="2254"/>
      <c r="F314" s="2254"/>
      <c r="G314" s="2254"/>
      <c r="H314" s="2254"/>
      <c r="I314" s="2254"/>
      <c r="J314" s="2254"/>
      <c r="K314" s="2254"/>
      <c r="L314" s="2254"/>
      <c r="M314" s="2254"/>
      <c r="N314" s="2254"/>
      <c r="O314" s="2254"/>
      <c r="P314" s="2254"/>
      <c r="Q314" s="2254"/>
      <c r="R314" s="2254"/>
      <c r="S314" s="2254"/>
      <c r="T314" s="2254"/>
      <c r="U314" s="2254"/>
      <c r="V314" s="2254"/>
      <c r="W314" s="2254"/>
      <c r="X314" s="2254"/>
      <c r="Y314" s="2254"/>
      <c r="Z314" s="2254"/>
    </row>
    <row r="315" spans="1:26" ht="15.75" customHeight="1">
      <c r="A315" s="2254"/>
      <c r="B315" s="2254"/>
      <c r="C315" s="2254"/>
      <c r="D315" s="2254"/>
      <c r="E315" s="2254"/>
      <c r="F315" s="2254"/>
      <c r="G315" s="2254"/>
      <c r="H315" s="2254"/>
      <c r="I315" s="2254"/>
      <c r="J315" s="2254"/>
      <c r="K315" s="2254"/>
      <c r="L315" s="2254"/>
      <c r="M315" s="2254"/>
      <c r="N315" s="2254"/>
      <c r="O315" s="2254"/>
      <c r="P315" s="2254"/>
      <c r="Q315" s="2254"/>
      <c r="R315" s="2254"/>
      <c r="S315" s="2254"/>
      <c r="T315" s="2254"/>
      <c r="U315" s="2254"/>
      <c r="V315" s="2254"/>
      <c r="W315" s="2254"/>
      <c r="X315" s="2254"/>
      <c r="Y315" s="2254"/>
      <c r="Z315" s="2254"/>
    </row>
    <row r="316" spans="1:26" ht="15.75" customHeight="1">
      <c r="A316" s="2254"/>
      <c r="B316" s="2254"/>
      <c r="C316" s="2254"/>
      <c r="D316" s="2254"/>
      <c r="E316" s="2254"/>
      <c r="F316" s="2254"/>
      <c r="G316" s="2254"/>
      <c r="H316" s="2254"/>
      <c r="I316" s="2254"/>
      <c r="J316" s="2254"/>
      <c r="K316" s="2254"/>
      <c r="L316" s="2254"/>
      <c r="M316" s="2254"/>
      <c r="N316" s="2254"/>
      <c r="O316" s="2254"/>
      <c r="P316" s="2254"/>
      <c r="Q316" s="2254"/>
      <c r="R316" s="2254"/>
      <c r="S316" s="2254"/>
      <c r="T316" s="2254"/>
      <c r="U316" s="2254"/>
      <c r="V316" s="2254"/>
      <c r="W316" s="2254"/>
      <c r="X316" s="2254"/>
      <c r="Y316" s="2254"/>
      <c r="Z316" s="2254"/>
    </row>
    <row r="317" spans="1:26" ht="15.75" customHeight="1">
      <c r="A317" s="2254"/>
      <c r="B317" s="2254"/>
      <c r="C317" s="2254"/>
      <c r="D317" s="2254"/>
      <c r="E317" s="2254"/>
      <c r="F317" s="2254"/>
      <c r="G317" s="2254"/>
      <c r="H317" s="2254"/>
      <c r="I317" s="2254"/>
      <c r="J317" s="2254"/>
      <c r="K317" s="2254"/>
      <c r="L317" s="2254"/>
      <c r="M317" s="2254"/>
      <c r="N317" s="2254"/>
      <c r="O317" s="2254"/>
      <c r="P317" s="2254"/>
      <c r="Q317" s="2254"/>
      <c r="R317" s="2254"/>
      <c r="S317" s="2254"/>
      <c r="T317" s="2254"/>
      <c r="U317" s="2254"/>
      <c r="V317" s="2254"/>
      <c r="W317" s="2254"/>
      <c r="X317" s="2254"/>
      <c r="Y317" s="2254"/>
      <c r="Z317" s="2254"/>
    </row>
    <row r="318" spans="1:26" ht="15.75" customHeight="1">
      <c r="A318" s="2254"/>
      <c r="B318" s="2254"/>
      <c r="C318" s="2254"/>
      <c r="D318" s="2254"/>
      <c r="E318" s="2254"/>
      <c r="F318" s="2254"/>
      <c r="G318" s="2254"/>
      <c r="H318" s="2254"/>
      <c r="I318" s="2254"/>
      <c r="J318" s="2254"/>
      <c r="K318" s="2254"/>
      <c r="L318" s="2254"/>
      <c r="M318" s="2254"/>
      <c r="N318" s="2254"/>
      <c r="O318" s="2254"/>
      <c r="P318" s="2254"/>
      <c r="Q318" s="2254"/>
      <c r="R318" s="2254"/>
      <c r="S318" s="2254"/>
      <c r="T318" s="2254"/>
      <c r="U318" s="2254"/>
      <c r="V318" s="2254"/>
      <c r="W318" s="2254"/>
      <c r="X318" s="2254"/>
      <c r="Y318" s="2254"/>
      <c r="Z318" s="2254"/>
    </row>
    <row r="319" spans="1:26" ht="15.75" customHeight="1">
      <c r="A319" s="2254"/>
      <c r="B319" s="2254"/>
      <c r="C319" s="2254"/>
      <c r="D319" s="2254"/>
      <c r="E319" s="2254"/>
      <c r="F319" s="2254"/>
      <c r="G319" s="2254"/>
      <c r="H319" s="2254"/>
      <c r="I319" s="2254"/>
      <c r="J319" s="2254"/>
      <c r="K319" s="2254"/>
      <c r="L319" s="2254"/>
      <c r="M319" s="2254"/>
      <c r="N319" s="2254"/>
      <c r="O319" s="2254"/>
      <c r="P319" s="2254"/>
      <c r="Q319" s="2254"/>
      <c r="R319" s="2254"/>
      <c r="S319" s="2254"/>
      <c r="T319" s="2254"/>
      <c r="U319" s="2254"/>
      <c r="V319" s="2254"/>
      <c r="W319" s="2254"/>
      <c r="X319" s="2254"/>
      <c r="Y319" s="2254"/>
      <c r="Z319" s="2254"/>
    </row>
    <row r="320" spans="1:26" ht="15.75" customHeight="1">
      <c r="A320" s="2254"/>
      <c r="B320" s="2254"/>
      <c r="C320" s="2254"/>
      <c r="D320" s="2254"/>
      <c r="E320" s="2254"/>
      <c r="F320" s="2254"/>
      <c r="G320" s="2254"/>
      <c r="H320" s="2254"/>
      <c r="I320" s="2254"/>
      <c r="J320" s="2254"/>
      <c r="K320" s="2254"/>
      <c r="L320" s="2254"/>
      <c r="M320" s="2254"/>
      <c r="N320" s="2254"/>
      <c r="O320" s="2254"/>
      <c r="P320" s="2254"/>
      <c r="Q320" s="2254"/>
      <c r="R320" s="2254"/>
      <c r="S320" s="2254"/>
      <c r="T320" s="2254"/>
      <c r="U320" s="2254"/>
      <c r="V320" s="2254"/>
      <c r="W320" s="2254"/>
      <c r="X320" s="2254"/>
      <c r="Y320" s="2254"/>
      <c r="Z320" s="2254"/>
    </row>
    <row r="321" spans="1:26" ht="15.75" customHeight="1">
      <c r="A321" s="2254"/>
      <c r="B321" s="2254"/>
      <c r="C321" s="2254"/>
      <c r="D321" s="2254"/>
      <c r="E321" s="2254"/>
      <c r="F321" s="2254"/>
      <c r="G321" s="2254"/>
      <c r="H321" s="2254"/>
      <c r="I321" s="2254"/>
      <c r="J321" s="2254"/>
      <c r="K321" s="2254"/>
      <c r="L321" s="2254"/>
      <c r="M321" s="2254"/>
      <c r="N321" s="2254"/>
      <c r="O321" s="2254"/>
      <c r="P321" s="2254"/>
      <c r="Q321" s="2254"/>
      <c r="R321" s="2254"/>
      <c r="S321" s="2254"/>
      <c r="T321" s="2254"/>
      <c r="U321" s="2254"/>
      <c r="V321" s="2254"/>
      <c r="W321" s="2254"/>
      <c r="X321" s="2254"/>
      <c r="Y321" s="2254"/>
      <c r="Z321" s="2254"/>
    </row>
    <row r="322" spans="1:26" ht="15.75" customHeight="1">
      <c r="A322" s="2254"/>
      <c r="B322" s="2254"/>
      <c r="C322" s="2254"/>
      <c r="D322" s="2254"/>
      <c r="E322" s="2254"/>
      <c r="F322" s="2254"/>
      <c r="G322" s="2254"/>
      <c r="H322" s="2254"/>
      <c r="I322" s="2254"/>
      <c r="J322" s="2254"/>
      <c r="K322" s="2254"/>
      <c r="L322" s="2254"/>
      <c r="M322" s="2254"/>
      <c r="N322" s="2254"/>
      <c r="O322" s="2254"/>
      <c r="P322" s="2254"/>
      <c r="Q322" s="2254"/>
      <c r="R322" s="2254"/>
      <c r="S322" s="2254"/>
      <c r="T322" s="2254"/>
      <c r="U322" s="2254"/>
      <c r="V322" s="2254"/>
      <c r="W322" s="2254"/>
      <c r="X322" s="2254"/>
      <c r="Y322" s="2254"/>
      <c r="Z322" s="2254"/>
    </row>
    <row r="323" spans="1:26" ht="15.75" customHeight="1">
      <c r="A323" s="2254"/>
      <c r="B323" s="2254"/>
      <c r="C323" s="2254"/>
      <c r="D323" s="2254"/>
      <c r="E323" s="2254"/>
      <c r="F323" s="2254"/>
      <c r="G323" s="2254"/>
      <c r="H323" s="2254"/>
      <c r="I323" s="2254"/>
      <c r="J323" s="2254"/>
      <c r="K323" s="2254"/>
      <c r="L323" s="2254"/>
      <c r="M323" s="2254"/>
      <c r="N323" s="2254"/>
      <c r="O323" s="2254"/>
      <c r="P323" s="2254"/>
      <c r="Q323" s="2254"/>
      <c r="R323" s="2254"/>
      <c r="S323" s="2254"/>
      <c r="T323" s="2254"/>
      <c r="U323" s="2254"/>
      <c r="V323" s="2254"/>
      <c r="W323" s="2254"/>
      <c r="X323" s="2254"/>
      <c r="Y323" s="2254"/>
      <c r="Z323" s="2254"/>
    </row>
    <row r="324" spans="1:26" ht="15.75" customHeight="1">
      <c r="A324" s="2254"/>
      <c r="B324" s="2254"/>
      <c r="C324" s="2254"/>
      <c r="D324" s="2254"/>
      <c r="E324" s="2254"/>
      <c r="F324" s="2254"/>
      <c r="G324" s="2254"/>
      <c r="H324" s="2254"/>
      <c r="I324" s="2254"/>
      <c r="J324" s="2254"/>
      <c r="K324" s="2254"/>
      <c r="L324" s="2254"/>
      <c r="M324" s="2254"/>
      <c r="N324" s="2254"/>
      <c r="O324" s="2254"/>
      <c r="P324" s="2254"/>
      <c r="Q324" s="2254"/>
      <c r="R324" s="2254"/>
      <c r="S324" s="2254"/>
      <c r="T324" s="2254"/>
      <c r="U324" s="2254"/>
      <c r="V324" s="2254"/>
      <c r="W324" s="2254"/>
      <c r="X324" s="2254"/>
      <c r="Y324" s="2254"/>
      <c r="Z324" s="2254"/>
    </row>
    <row r="325" spans="1:26" ht="15.75" customHeight="1">
      <c r="A325" s="2254"/>
      <c r="B325" s="2254"/>
      <c r="C325" s="2254"/>
      <c r="D325" s="2254"/>
      <c r="E325" s="2254"/>
      <c r="F325" s="2254"/>
      <c r="G325" s="2254"/>
      <c r="H325" s="2254"/>
      <c r="I325" s="2254"/>
      <c r="J325" s="2254"/>
      <c r="K325" s="2254"/>
      <c r="L325" s="2254"/>
      <c r="M325" s="2254"/>
      <c r="N325" s="2254"/>
      <c r="O325" s="2254"/>
      <c r="P325" s="2254"/>
      <c r="Q325" s="2254"/>
      <c r="R325" s="2254"/>
      <c r="S325" s="2254"/>
      <c r="T325" s="2254"/>
      <c r="U325" s="2254"/>
      <c r="V325" s="2254"/>
      <c r="W325" s="2254"/>
      <c r="X325" s="2254"/>
      <c r="Y325" s="2254"/>
      <c r="Z325" s="2254"/>
    </row>
    <row r="326" spans="1:26" ht="15.75" customHeight="1">
      <c r="A326" s="2254"/>
      <c r="B326" s="2254"/>
      <c r="C326" s="2254"/>
      <c r="D326" s="2254"/>
      <c r="E326" s="2254"/>
      <c r="F326" s="2254"/>
      <c r="G326" s="2254"/>
      <c r="H326" s="2254"/>
      <c r="I326" s="2254"/>
      <c r="J326" s="2254"/>
      <c r="K326" s="2254"/>
      <c r="L326" s="2254"/>
      <c r="M326" s="2254"/>
      <c r="N326" s="2254"/>
      <c r="O326" s="2254"/>
      <c r="P326" s="2254"/>
      <c r="Q326" s="2254"/>
      <c r="R326" s="2254"/>
      <c r="S326" s="2254"/>
      <c r="T326" s="2254"/>
      <c r="U326" s="2254"/>
      <c r="V326" s="2254"/>
      <c r="W326" s="2254"/>
      <c r="X326" s="2254"/>
      <c r="Y326" s="2254"/>
      <c r="Z326" s="2254"/>
    </row>
    <row r="327" spans="1:26" ht="15.75" customHeight="1">
      <c r="A327" s="2254"/>
      <c r="B327" s="2254"/>
      <c r="C327" s="2254"/>
      <c r="D327" s="2254"/>
      <c r="E327" s="2254"/>
      <c r="F327" s="2254"/>
      <c r="G327" s="2254"/>
      <c r="H327" s="2254"/>
      <c r="I327" s="2254"/>
      <c r="J327" s="2254"/>
      <c r="K327" s="2254"/>
      <c r="L327" s="2254"/>
      <c r="M327" s="2254"/>
      <c r="N327" s="2254"/>
      <c r="O327" s="2254"/>
      <c r="P327" s="2254"/>
      <c r="Q327" s="2254"/>
      <c r="R327" s="2254"/>
      <c r="S327" s="2254"/>
      <c r="T327" s="2254"/>
      <c r="U327" s="2254"/>
      <c r="V327" s="2254"/>
      <c r="W327" s="2254"/>
      <c r="X327" s="2254"/>
      <c r="Y327" s="2254"/>
      <c r="Z327" s="2254"/>
    </row>
    <row r="328" spans="1:26" ht="15.75" customHeight="1">
      <c r="A328" s="2254"/>
      <c r="B328" s="2254"/>
      <c r="C328" s="2254"/>
      <c r="D328" s="2254"/>
      <c r="E328" s="2254"/>
      <c r="F328" s="2254"/>
      <c r="G328" s="2254"/>
      <c r="H328" s="2254"/>
      <c r="I328" s="2254"/>
      <c r="J328" s="2254"/>
      <c r="K328" s="2254"/>
      <c r="L328" s="2254"/>
      <c r="M328" s="2254"/>
      <c r="N328" s="2254"/>
      <c r="O328" s="2254"/>
      <c r="P328" s="2254"/>
      <c r="Q328" s="2254"/>
      <c r="R328" s="2254"/>
      <c r="S328" s="2254"/>
      <c r="T328" s="2254"/>
      <c r="U328" s="2254"/>
      <c r="V328" s="2254"/>
      <c r="W328" s="2254"/>
      <c r="X328" s="2254"/>
      <c r="Y328" s="2254"/>
      <c r="Z328" s="2254"/>
    </row>
    <row r="329" spans="1:26" ht="15.75" customHeight="1">
      <c r="A329" s="2254"/>
      <c r="B329" s="2254"/>
      <c r="C329" s="2254"/>
      <c r="D329" s="2254"/>
      <c r="E329" s="2254"/>
      <c r="F329" s="2254"/>
      <c r="G329" s="2254"/>
      <c r="H329" s="2254"/>
      <c r="I329" s="2254"/>
      <c r="J329" s="2254"/>
      <c r="K329" s="2254"/>
      <c r="L329" s="2254"/>
      <c r="M329" s="2254"/>
      <c r="N329" s="2254"/>
      <c r="O329" s="2254"/>
      <c r="P329" s="2254"/>
      <c r="Q329" s="2254"/>
      <c r="R329" s="2254"/>
      <c r="S329" s="2254"/>
      <c r="T329" s="2254"/>
      <c r="U329" s="2254"/>
      <c r="V329" s="2254"/>
      <c r="W329" s="2254"/>
      <c r="X329" s="2254"/>
      <c r="Y329" s="2254"/>
      <c r="Z329" s="2254"/>
    </row>
    <row r="330" spans="1:26" ht="15.75" customHeight="1">
      <c r="A330" s="2254"/>
      <c r="B330" s="2254"/>
      <c r="C330" s="2254"/>
      <c r="D330" s="2254"/>
      <c r="E330" s="2254"/>
      <c r="F330" s="2254"/>
      <c r="G330" s="2254"/>
      <c r="H330" s="2254"/>
      <c r="I330" s="2254"/>
      <c r="J330" s="2254"/>
      <c r="K330" s="2254"/>
      <c r="L330" s="2254"/>
      <c r="M330" s="2254"/>
      <c r="N330" s="2254"/>
      <c r="O330" s="2254"/>
      <c r="P330" s="2254"/>
      <c r="Q330" s="2254"/>
      <c r="R330" s="2254"/>
      <c r="S330" s="2254"/>
      <c r="T330" s="2254"/>
      <c r="U330" s="2254"/>
      <c r="V330" s="2254"/>
      <c r="W330" s="2254"/>
      <c r="X330" s="2254"/>
      <c r="Y330" s="2254"/>
      <c r="Z330" s="2254"/>
    </row>
    <row r="331" spans="1:26" ht="15.75" customHeight="1">
      <c r="A331" s="2254"/>
      <c r="B331" s="2254"/>
      <c r="C331" s="2254"/>
      <c r="D331" s="2254"/>
      <c r="E331" s="2254"/>
      <c r="F331" s="2254"/>
      <c r="G331" s="2254"/>
      <c r="H331" s="2254"/>
      <c r="I331" s="2254"/>
      <c r="J331" s="2254"/>
      <c r="K331" s="2254"/>
      <c r="L331" s="2254"/>
      <c r="M331" s="2254"/>
      <c r="N331" s="2254"/>
      <c r="O331" s="2254"/>
      <c r="P331" s="2254"/>
      <c r="Q331" s="2254"/>
      <c r="R331" s="2254"/>
      <c r="S331" s="2254"/>
      <c r="T331" s="2254"/>
      <c r="U331" s="2254"/>
      <c r="V331" s="2254"/>
      <c r="W331" s="2254"/>
      <c r="X331" s="2254"/>
      <c r="Y331" s="2254"/>
      <c r="Z331" s="2254"/>
    </row>
    <row r="332" spans="1:26" ht="15.75" customHeight="1">
      <c r="A332" s="2254"/>
      <c r="B332" s="2254"/>
      <c r="C332" s="2254"/>
      <c r="D332" s="2254"/>
      <c r="E332" s="2254"/>
      <c r="F332" s="2254"/>
      <c r="G332" s="2254"/>
      <c r="H332" s="2254"/>
      <c r="I332" s="2254"/>
      <c r="J332" s="2254"/>
      <c r="K332" s="2254"/>
      <c r="L332" s="2254"/>
      <c r="M332" s="2254"/>
      <c r="N332" s="2254"/>
      <c r="O332" s="2254"/>
      <c r="P332" s="2254"/>
      <c r="Q332" s="2254"/>
      <c r="R332" s="2254"/>
      <c r="S332" s="2254"/>
      <c r="T332" s="2254"/>
      <c r="U332" s="2254"/>
      <c r="V332" s="2254"/>
      <c r="W332" s="2254"/>
      <c r="X332" s="2254"/>
      <c r="Y332" s="2254"/>
      <c r="Z332" s="2254"/>
    </row>
    <row r="333" spans="1:26" ht="15.75" customHeight="1">
      <c r="A333" s="2254"/>
      <c r="B333" s="2254"/>
      <c r="C333" s="2254"/>
      <c r="D333" s="2254"/>
      <c r="E333" s="2254"/>
      <c r="F333" s="2254"/>
      <c r="G333" s="2254"/>
      <c r="H333" s="2254"/>
      <c r="I333" s="2254"/>
      <c r="J333" s="2254"/>
      <c r="K333" s="2254"/>
      <c r="L333" s="2254"/>
      <c r="M333" s="2254"/>
      <c r="N333" s="2254"/>
      <c r="O333" s="2254"/>
      <c r="P333" s="2254"/>
      <c r="Q333" s="2254"/>
      <c r="R333" s="2254"/>
      <c r="S333" s="2254"/>
      <c r="T333" s="2254"/>
      <c r="U333" s="2254"/>
      <c r="V333" s="2254"/>
      <c r="W333" s="2254"/>
      <c r="X333" s="2254"/>
      <c r="Y333" s="2254"/>
      <c r="Z333" s="2254"/>
    </row>
    <row r="334" spans="1:26" ht="15.75" customHeight="1">
      <c r="A334" s="2254"/>
      <c r="B334" s="2254"/>
      <c r="C334" s="2254"/>
      <c r="D334" s="2254"/>
      <c r="E334" s="2254"/>
      <c r="F334" s="2254"/>
      <c r="G334" s="2254"/>
      <c r="H334" s="2254"/>
      <c r="I334" s="2254"/>
      <c r="J334" s="2254"/>
      <c r="K334" s="2254"/>
      <c r="L334" s="2254"/>
      <c r="M334" s="2254"/>
      <c r="N334" s="2254"/>
      <c r="O334" s="2254"/>
      <c r="P334" s="2254"/>
      <c r="Q334" s="2254"/>
      <c r="R334" s="2254"/>
      <c r="S334" s="2254"/>
      <c r="T334" s="2254"/>
      <c r="U334" s="2254"/>
      <c r="V334" s="2254"/>
      <c r="W334" s="2254"/>
      <c r="X334" s="2254"/>
      <c r="Y334" s="2254"/>
      <c r="Z334" s="2254"/>
    </row>
    <row r="335" spans="1:26" ht="15.75" customHeight="1">
      <c r="A335" s="2254"/>
      <c r="B335" s="2254"/>
      <c r="C335" s="2254"/>
      <c r="D335" s="2254"/>
      <c r="E335" s="2254"/>
      <c r="F335" s="2254"/>
      <c r="G335" s="2254"/>
      <c r="H335" s="2254"/>
      <c r="I335" s="2254"/>
      <c r="J335" s="2254"/>
      <c r="K335" s="2254"/>
      <c r="L335" s="2254"/>
      <c r="M335" s="2254"/>
      <c r="N335" s="2254"/>
      <c r="O335" s="2254"/>
      <c r="P335" s="2254"/>
      <c r="Q335" s="2254"/>
      <c r="R335" s="2254"/>
      <c r="S335" s="2254"/>
      <c r="T335" s="2254"/>
      <c r="U335" s="2254"/>
      <c r="V335" s="2254"/>
      <c r="W335" s="2254"/>
      <c r="X335" s="2254"/>
      <c r="Y335" s="2254"/>
      <c r="Z335" s="2254"/>
    </row>
    <row r="336" spans="1:26" ht="15.75" customHeight="1">
      <c r="A336" s="2254"/>
      <c r="B336" s="2254"/>
      <c r="C336" s="2254"/>
      <c r="D336" s="2254"/>
      <c r="E336" s="2254"/>
      <c r="F336" s="2254"/>
      <c r="G336" s="2254"/>
      <c r="H336" s="2254"/>
      <c r="I336" s="2254"/>
      <c r="J336" s="2254"/>
      <c r="K336" s="2254"/>
      <c r="L336" s="2254"/>
      <c r="M336" s="2254"/>
      <c r="N336" s="2254"/>
      <c r="O336" s="2254"/>
      <c r="P336" s="2254"/>
      <c r="Q336" s="2254"/>
      <c r="R336" s="2254"/>
      <c r="S336" s="2254"/>
      <c r="T336" s="2254"/>
      <c r="U336" s="2254"/>
      <c r="V336" s="2254"/>
      <c r="W336" s="2254"/>
      <c r="X336" s="2254"/>
      <c r="Y336" s="2254"/>
      <c r="Z336" s="2254"/>
    </row>
    <row r="337" spans="1:26" ht="15.75" customHeight="1">
      <c r="A337" s="2254"/>
      <c r="B337" s="2254"/>
      <c r="C337" s="2254"/>
      <c r="D337" s="2254"/>
      <c r="E337" s="2254"/>
      <c r="F337" s="2254"/>
      <c r="G337" s="2254"/>
      <c r="H337" s="2254"/>
      <c r="I337" s="2254"/>
      <c r="J337" s="2254"/>
      <c r="K337" s="2254"/>
      <c r="L337" s="2254"/>
      <c r="M337" s="2254"/>
      <c r="N337" s="2254"/>
      <c r="O337" s="2254"/>
      <c r="P337" s="2254"/>
      <c r="Q337" s="2254"/>
      <c r="R337" s="2254"/>
      <c r="S337" s="2254"/>
      <c r="T337" s="2254"/>
      <c r="U337" s="2254"/>
      <c r="V337" s="2254"/>
      <c r="W337" s="2254"/>
      <c r="X337" s="2254"/>
      <c r="Y337" s="2254"/>
      <c r="Z337" s="2254"/>
    </row>
    <row r="338" spans="1:26" ht="15.75" customHeight="1">
      <c r="A338" s="2254"/>
      <c r="B338" s="2254"/>
      <c r="C338" s="2254"/>
      <c r="D338" s="2254"/>
      <c r="E338" s="2254"/>
      <c r="F338" s="2254"/>
      <c r="G338" s="2254"/>
      <c r="H338" s="2254"/>
      <c r="I338" s="2254"/>
      <c r="J338" s="2254"/>
      <c r="K338" s="2254"/>
      <c r="L338" s="2254"/>
      <c r="M338" s="2254"/>
      <c r="N338" s="2254"/>
      <c r="O338" s="2254"/>
      <c r="P338" s="2254"/>
      <c r="Q338" s="2254"/>
      <c r="R338" s="2254"/>
      <c r="S338" s="2254"/>
      <c r="T338" s="2254"/>
      <c r="U338" s="2254"/>
      <c r="V338" s="2254"/>
      <c r="W338" s="2254"/>
      <c r="X338" s="2254"/>
      <c r="Y338" s="2254"/>
      <c r="Z338" s="2254"/>
    </row>
    <row r="339" spans="1:26" ht="15.75" customHeight="1">
      <c r="A339" s="2254"/>
      <c r="B339" s="2254"/>
      <c r="C339" s="2254"/>
      <c r="D339" s="2254"/>
      <c r="E339" s="2254"/>
      <c r="F339" s="2254"/>
      <c r="G339" s="2254"/>
      <c r="H339" s="2254"/>
      <c r="I339" s="2254"/>
      <c r="J339" s="2254"/>
      <c r="K339" s="2254"/>
      <c r="L339" s="2254"/>
      <c r="M339" s="2254"/>
      <c r="N339" s="2254"/>
      <c r="O339" s="2254"/>
      <c r="P339" s="2254"/>
      <c r="Q339" s="2254"/>
      <c r="R339" s="2254"/>
      <c r="S339" s="2254"/>
      <c r="T339" s="2254"/>
      <c r="U339" s="2254"/>
      <c r="V339" s="2254"/>
      <c r="W339" s="2254"/>
      <c r="X339" s="2254"/>
      <c r="Y339" s="2254"/>
      <c r="Z339" s="2254"/>
    </row>
    <row r="340" spans="1:26" ht="15.75" customHeight="1">
      <c r="A340" s="2254"/>
      <c r="B340" s="2254"/>
      <c r="C340" s="2254"/>
      <c r="D340" s="2254"/>
      <c r="E340" s="2254"/>
      <c r="F340" s="2254"/>
      <c r="G340" s="2254"/>
      <c r="H340" s="2254"/>
      <c r="I340" s="2254"/>
      <c r="J340" s="2254"/>
      <c r="K340" s="2254"/>
      <c r="L340" s="2254"/>
      <c r="M340" s="2254"/>
      <c r="N340" s="2254"/>
      <c r="O340" s="2254"/>
      <c r="P340" s="2254"/>
      <c r="Q340" s="2254"/>
      <c r="R340" s="2254"/>
      <c r="S340" s="2254"/>
      <c r="T340" s="2254"/>
      <c r="U340" s="2254"/>
      <c r="V340" s="2254"/>
      <c r="W340" s="2254"/>
      <c r="X340" s="2254"/>
      <c r="Y340" s="2254"/>
      <c r="Z340" s="2254"/>
    </row>
    <row r="341" spans="1:26" ht="15.75" customHeight="1">
      <c r="A341" s="2254"/>
      <c r="B341" s="2254"/>
      <c r="C341" s="2254"/>
      <c r="D341" s="2254"/>
      <c r="E341" s="2254"/>
      <c r="F341" s="2254"/>
      <c r="G341" s="2254"/>
      <c r="H341" s="2254"/>
      <c r="I341" s="2254"/>
      <c r="J341" s="2254"/>
      <c r="K341" s="2254"/>
      <c r="L341" s="2254"/>
      <c r="M341" s="2254"/>
      <c r="N341" s="2254"/>
      <c r="O341" s="2254"/>
      <c r="P341" s="2254"/>
      <c r="Q341" s="2254"/>
      <c r="R341" s="2254"/>
      <c r="S341" s="2254"/>
      <c r="T341" s="2254"/>
      <c r="U341" s="2254"/>
      <c r="V341" s="2254"/>
      <c r="W341" s="2254"/>
      <c r="X341" s="2254"/>
      <c r="Y341" s="2254"/>
      <c r="Z341" s="2254"/>
    </row>
    <row r="342" spans="1:26" ht="15.75" customHeight="1">
      <c r="A342" s="2254"/>
      <c r="B342" s="2254"/>
      <c r="C342" s="2254"/>
      <c r="D342" s="2254"/>
      <c r="E342" s="2254"/>
      <c r="F342" s="2254"/>
      <c r="G342" s="2254"/>
      <c r="H342" s="2254"/>
      <c r="I342" s="2254"/>
      <c r="J342" s="2254"/>
      <c r="K342" s="2254"/>
      <c r="L342" s="2254"/>
      <c r="M342" s="2254"/>
      <c r="N342" s="2254"/>
      <c r="O342" s="2254"/>
      <c r="P342" s="2254"/>
      <c r="Q342" s="2254"/>
      <c r="R342" s="2254"/>
      <c r="S342" s="2254"/>
      <c r="T342" s="2254"/>
      <c r="U342" s="2254"/>
      <c r="V342" s="2254"/>
      <c r="W342" s="2254"/>
      <c r="X342" s="2254"/>
      <c r="Y342" s="2254"/>
      <c r="Z342" s="2254"/>
    </row>
    <row r="343" spans="1:26" ht="15.75" customHeight="1">
      <c r="A343" s="2254"/>
      <c r="B343" s="2254"/>
      <c r="C343" s="2254"/>
      <c r="D343" s="2254"/>
      <c r="E343" s="2254"/>
      <c r="F343" s="2254"/>
      <c r="G343" s="2254"/>
      <c r="H343" s="2254"/>
      <c r="I343" s="2254"/>
      <c r="J343" s="2254"/>
      <c r="K343" s="2254"/>
      <c r="L343" s="2254"/>
      <c r="M343" s="2254"/>
      <c r="N343" s="2254"/>
      <c r="O343" s="2254"/>
      <c r="P343" s="2254"/>
      <c r="Q343" s="2254"/>
      <c r="R343" s="2254"/>
      <c r="S343" s="2254"/>
      <c r="T343" s="2254"/>
      <c r="U343" s="2254"/>
      <c r="V343" s="2254"/>
      <c r="W343" s="2254"/>
      <c r="X343" s="2254"/>
      <c r="Y343" s="2254"/>
      <c r="Z343" s="2254"/>
    </row>
    <row r="344" spans="1:26" ht="15.75" customHeight="1">
      <c r="A344" s="2254"/>
      <c r="B344" s="2254"/>
      <c r="C344" s="2254"/>
      <c r="D344" s="2254"/>
      <c r="E344" s="2254"/>
      <c r="F344" s="2254"/>
      <c r="G344" s="2254"/>
      <c r="H344" s="2254"/>
      <c r="I344" s="2254"/>
      <c r="J344" s="2254"/>
      <c r="K344" s="2254"/>
      <c r="L344" s="2254"/>
      <c r="M344" s="2254"/>
      <c r="N344" s="2254"/>
      <c r="O344" s="2254"/>
      <c r="P344" s="2254"/>
      <c r="Q344" s="2254"/>
      <c r="R344" s="2254"/>
      <c r="S344" s="2254"/>
      <c r="T344" s="2254"/>
      <c r="U344" s="2254"/>
      <c r="V344" s="2254"/>
      <c r="W344" s="2254"/>
      <c r="X344" s="2254"/>
      <c r="Y344" s="2254"/>
      <c r="Z344" s="2254"/>
    </row>
    <row r="345" spans="1:26" ht="15.75" customHeight="1">
      <c r="A345" s="2254"/>
      <c r="B345" s="2254"/>
      <c r="C345" s="2254"/>
      <c r="D345" s="2254"/>
      <c r="E345" s="2254"/>
      <c r="F345" s="2254"/>
      <c r="G345" s="2254"/>
      <c r="H345" s="2254"/>
      <c r="I345" s="2254"/>
      <c r="J345" s="2254"/>
      <c r="K345" s="2254"/>
      <c r="L345" s="2254"/>
      <c r="M345" s="2254"/>
      <c r="N345" s="2254"/>
      <c r="O345" s="2254"/>
      <c r="P345" s="2254"/>
      <c r="Q345" s="2254"/>
      <c r="R345" s="2254"/>
      <c r="S345" s="2254"/>
      <c r="T345" s="2254"/>
      <c r="U345" s="2254"/>
      <c r="V345" s="2254"/>
      <c r="W345" s="2254"/>
      <c r="X345" s="2254"/>
      <c r="Y345" s="2254"/>
      <c r="Z345" s="2254"/>
    </row>
    <row r="346" spans="1:26" ht="15.75" customHeight="1">
      <c r="A346" s="2254"/>
      <c r="B346" s="2254"/>
      <c r="C346" s="2254"/>
      <c r="D346" s="2254"/>
      <c r="E346" s="2254"/>
      <c r="F346" s="2254"/>
      <c r="G346" s="2254"/>
      <c r="H346" s="2254"/>
      <c r="I346" s="2254"/>
      <c r="J346" s="2254"/>
      <c r="K346" s="2254"/>
      <c r="L346" s="2254"/>
      <c r="M346" s="2254"/>
      <c r="N346" s="2254"/>
      <c r="O346" s="2254"/>
      <c r="P346" s="2254"/>
      <c r="Q346" s="2254"/>
      <c r="R346" s="2254"/>
      <c r="S346" s="2254"/>
      <c r="T346" s="2254"/>
      <c r="U346" s="2254"/>
      <c r="V346" s="2254"/>
      <c r="W346" s="2254"/>
      <c r="X346" s="2254"/>
      <c r="Y346" s="2254"/>
      <c r="Z346" s="2254"/>
    </row>
    <row r="347" spans="1:26" ht="15.75" customHeight="1">
      <c r="A347" s="2254"/>
      <c r="B347" s="2254"/>
      <c r="C347" s="2254"/>
      <c r="D347" s="2254"/>
      <c r="E347" s="2254"/>
      <c r="F347" s="2254"/>
      <c r="G347" s="2254"/>
      <c r="H347" s="2254"/>
      <c r="I347" s="2254"/>
      <c r="J347" s="2254"/>
      <c r="K347" s="2254"/>
      <c r="L347" s="2254"/>
      <c r="M347" s="2254"/>
      <c r="N347" s="2254"/>
      <c r="O347" s="2254"/>
      <c r="P347" s="2254"/>
      <c r="Q347" s="2254"/>
      <c r="R347" s="2254"/>
      <c r="S347" s="2254"/>
      <c r="T347" s="2254"/>
      <c r="U347" s="2254"/>
      <c r="V347" s="2254"/>
      <c r="W347" s="2254"/>
      <c r="X347" s="2254"/>
      <c r="Y347" s="2254"/>
      <c r="Z347" s="2254"/>
    </row>
    <row r="348" spans="1:26" ht="15.75" customHeight="1">
      <c r="A348" s="2254"/>
      <c r="B348" s="2254"/>
      <c r="C348" s="2254"/>
      <c r="D348" s="2254"/>
      <c r="E348" s="2254"/>
      <c r="F348" s="2254"/>
      <c r="G348" s="2254"/>
      <c r="H348" s="2254"/>
      <c r="I348" s="2254"/>
      <c r="J348" s="2254"/>
      <c r="K348" s="2254"/>
      <c r="L348" s="2254"/>
      <c r="M348" s="2254"/>
      <c r="N348" s="2254"/>
      <c r="O348" s="2254"/>
      <c r="P348" s="2254"/>
      <c r="Q348" s="2254"/>
      <c r="R348" s="2254"/>
      <c r="S348" s="2254"/>
      <c r="T348" s="2254"/>
      <c r="U348" s="2254"/>
      <c r="V348" s="2254"/>
      <c r="W348" s="2254"/>
      <c r="X348" s="2254"/>
      <c r="Y348" s="2254"/>
      <c r="Z348" s="2254"/>
    </row>
    <row r="349" spans="1:26" ht="15.75" customHeight="1">
      <c r="A349" s="2254"/>
      <c r="B349" s="2254"/>
      <c r="C349" s="2254"/>
      <c r="D349" s="2254"/>
      <c r="E349" s="2254"/>
      <c r="F349" s="2254"/>
      <c r="G349" s="2254"/>
      <c r="H349" s="2254"/>
      <c r="I349" s="2254"/>
      <c r="J349" s="2254"/>
      <c r="K349" s="2254"/>
      <c r="L349" s="2254"/>
      <c r="M349" s="2254"/>
      <c r="N349" s="2254"/>
      <c r="O349" s="2254"/>
      <c r="P349" s="2254"/>
      <c r="Q349" s="2254"/>
      <c r="R349" s="2254"/>
      <c r="S349" s="2254"/>
      <c r="T349" s="2254"/>
      <c r="U349" s="2254"/>
      <c r="V349" s="2254"/>
      <c r="W349" s="2254"/>
      <c r="X349" s="2254"/>
      <c r="Y349" s="2254"/>
      <c r="Z349" s="2254"/>
    </row>
    <row r="350" spans="1:26" ht="15.75" customHeight="1">
      <c r="A350" s="2254"/>
      <c r="B350" s="2254"/>
      <c r="C350" s="2254"/>
      <c r="D350" s="2254"/>
      <c r="E350" s="2254"/>
      <c r="F350" s="2254"/>
      <c r="G350" s="2254"/>
      <c r="H350" s="2254"/>
      <c r="I350" s="2254"/>
      <c r="J350" s="2254"/>
      <c r="K350" s="2254"/>
      <c r="L350" s="2254"/>
      <c r="M350" s="2254"/>
      <c r="N350" s="2254"/>
      <c r="O350" s="2254"/>
      <c r="P350" s="2254"/>
      <c r="Q350" s="2254"/>
      <c r="R350" s="2254"/>
      <c r="S350" s="2254"/>
      <c r="T350" s="2254"/>
      <c r="U350" s="2254"/>
      <c r="V350" s="2254"/>
      <c r="W350" s="2254"/>
      <c r="X350" s="2254"/>
      <c r="Y350" s="2254"/>
      <c r="Z350" s="2254"/>
    </row>
    <row r="351" spans="1:26" ht="15.75" customHeight="1">
      <c r="A351" s="2254"/>
      <c r="B351" s="2254"/>
      <c r="C351" s="2254"/>
      <c r="D351" s="2254"/>
      <c r="E351" s="2254"/>
      <c r="F351" s="2254"/>
      <c r="G351" s="2254"/>
      <c r="H351" s="2254"/>
      <c r="I351" s="2254"/>
      <c r="J351" s="2254"/>
      <c r="K351" s="2254"/>
      <c r="L351" s="2254"/>
      <c r="M351" s="2254"/>
      <c r="N351" s="2254"/>
      <c r="O351" s="2254"/>
      <c r="P351" s="2254"/>
      <c r="Q351" s="2254"/>
      <c r="R351" s="2254"/>
      <c r="S351" s="2254"/>
      <c r="T351" s="2254"/>
      <c r="U351" s="2254"/>
      <c r="V351" s="2254"/>
      <c r="W351" s="2254"/>
      <c r="X351" s="2254"/>
      <c r="Y351" s="2254"/>
      <c r="Z351" s="2254"/>
    </row>
    <row r="352" spans="1:26" ht="15.75" customHeight="1">
      <c r="A352" s="2254"/>
      <c r="B352" s="2254"/>
      <c r="C352" s="2254"/>
      <c r="D352" s="2254"/>
      <c r="E352" s="2254"/>
      <c r="F352" s="2254"/>
      <c r="G352" s="2254"/>
      <c r="H352" s="2254"/>
      <c r="I352" s="2254"/>
      <c r="J352" s="2254"/>
      <c r="K352" s="2254"/>
      <c r="L352" s="2254"/>
      <c r="M352" s="2254"/>
      <c r="N352" s="2254"/>
      <c r="O352" s="2254"/>
      <c r="P352" s="2254"/>
      <c r="Q352" s="2254"/>
      <c r="R352" s="2254"/>
      <c r="S352" s="2254"/>
      <c r="T352" s="2254"/>
      <c r="U352" s="2254"/>
      <c r="V352" s="2254"/>
      <c r="W352" s="2254"/>
      <c r="X352" s="2254"/>
      <c r="Y352" s="2254"/>
      <c r="Z352" s="2254"/>
    </row>
    <row r="353" spans="1:26" ht="15.75" customHeight="1">
      <c r="A353" s="2254"/>
      <c r="B353" s="2254"/>
      <c r="C353" s="2254"/>
      <c r="D353" s="2254"/>
      <c r="E353" s="2254"/>
      <c r="F353" s="2254"/>
      <c r="G353" s="2254"/>
      <c r="H353" s="2254"/>
      <c r="I353" s="2254"/>
      <c r="J353" s="2254"/>
      <c r="K353" s="2254"/>
      <c r="L353" s="2254"/>
      <c r="M353" s="2254"/>
      <c r="N353" s="2254"/>
      <c r="O353" s="2254"/>
      <c r="P353" s="2254"/>
      <c r="Q353" s="2254"/>
      <c r="R353" s="2254"/>
      <c r="S353" s="2254"/>
      <c r="T353" s="2254"/>
      <c r="U353" s="2254"/>
      <c r="V353" s="2254"/>
      <c r="W353" s="2254"/>
      <c r="X353" s="2254"/>
      <c r="Y353" s="2254"/>
      <c r="Z353" s="2254"/>
    </row>
    <row r="354" spans="1:26" ht="15.75" customHeight="1">
      <c r="A354" s="2254"/>
      <c r="B354" s="2254"/>
      <c r="C354" s="2254"/>
      <c r="D354" s="2254"/>
      <c r="E354" s="2254"/>
      <c r="F354" s="2254"/>
      <c r="G354" s="2254"/>
      <c r="H354" s="2254"/>
      <c r="I354" s="2254"/>
      <c r="J354" s="2254"/>
      <c r="K354" s="2254"/>
      <c r="L354" s="2254"/>
      <c r="M354" s="2254"/>
      <c r="N354" s="2254"/>
      <c r="O354" s="2254"/>
      <c r="P354" s="2254"/>
      <c r="Q354" s="2254"/>
      <c r="R354" s="2254"/>
      <c r="S354" s="2254"/>
      <c r="T354" s="2254"/>
      <c r="U354" s="2254"/>
      <c r="V354" s="2254"/>
      <c r="W354" s="2254"/>
      <c r="X354" s="2254"/>
      <c r="Y354" s="2254"/>
      <c r="Z354" s="2254"/>
    </row>
    <row r="355" spans="1:26" ht="15.75" customHeight="1">
      <c r="A355" s="2254"/>
      <c r="B355" s="2254"/>
      <c r="C355" s="2254"/>
      <c r="D355" s="2254"/>
      <c r="E355" s="2254"/>
      <c r="F355" s="2254"/>
      <c r="G355" s="2254"/>
      <c r="H355" s="2254"/>
      <c r="I355" s="2254"/>
      <c r="J355" s="2254"/>
      <c r="K355" s="2254"/>
      <c r="L355" s="2254"/>
      <c r="M355" s="2254"/>
      <c r="N355" s="2254"/>
      <c r="O355" s="2254"/>
      <c r="P355" s="2254"/>
      <c r="Q355" s="2254"/>
      <c r="R355" s="2254"/>
      <c r="S355" s="2254"/>
      <c r="T355" s="2254"/>
      <c r="U355" s="2254"/>
      <c r="V355" s="2254"/>
      <c r="W355" s="2254"/>
      <c r="X355" s="2254"/>
      <c r="Y355" s="2254"/>
      <c r="Z355" s="2254"/>
    </row>
    <row r="356" spans="1:26" ht="15.75" customHeight="1">
      <c r="A356" s="2254"/>
      <c r="B356" s="2254"/>
      <c r="C356" s="2254"/>
      <c r="D356" s="2254"/>
      <c r="E356" s="2254"/>
      <c r="F356" s="2254"/>
      <c r="G356" s="2254"/>
      <c r="H356" s="2254"/>
      <c r="I356" s="2254"/>
      <c r="J356" s="2254"/>
      <c r="K356" s="2254"/>
      <c r="L356" s="2254"/>
      <c r="M356" s="2254"/>
      <c r="N356" s="2254"/>
      <c r="O356" s="2254"/>
      <c r="P356" s="2254"/>
      <c r="Q356" s="2254"/>
      <c r="R356" s="2254"/>
      <c r="S356" s="2254"/>
      <c r="T356" s="2254"/>
      <c r="U356" s="2254"/>
      <c r="V356" s="2254"/>
      <c r="W356" s="2254"/>
      <c r="X356" s="2254"/>
      <c r="Y356" s="2254"/>
      <c r="Z356" s="2254"/>
    </row>
    <row r="357" spans="1:26" ht="15.75" customHeight="1">
      <c r="A357" s="2254"/>
      <c r="B357" s="2254"/>
      <c r="C357" s="2254"/>
      <c r="D357" s="2254"/>
      <c r="E357" s="2254"/>
      <c r="F357" s="2254"/>
      <c r="G357" s="2254"/>
      <c r="H357" s="2254"/>
      <c r="I357" s="2254"/>
      <c r="J357" s="2254"/>
      <c r="K357" s="2254"/>
      <c r="L357" s="2254"/>
      <c r="M357" s="2254"/>
      <c r="N357" s="2254"/>
      <c r="O357" s="2254"/>
      <c r="P357" s="2254"/>
      <c r="Q357" s="2254"/>
      <c r="R357" s="2254"/>
      <c r="S357" s="2254"/>
      <c r="T357" s="2254"/>
      <c r="U357" s="2254"/>
      <c r="V357" s="2254"/>
      <c r="W357" s="2254"/>
      <c r="X357" s="2254"/>
      <c r="Y357" s="2254"/>
      <c r="Z357" s="2254"/>
    </row>
    <row r="358" spans="1:26" ht="15.75" customHeight="1">
      <c r="A358" s="2254"/>
      <c r="B358" s="2254"/>
      <c r="C358" s="2254"/>
      <c r="D358" s="2254"/>
      <c r="E358" s="2254"/>
      <c r="F358" s="2254"/>
      <c r="G358" s="2254"/>
      <c r="H358" s="2254"/>
      <c r="I358" s="2254"/>
      <c r="J358" s="2254"/>
      <c r="K358" s="2254"/>
      <c r="L358" s="2254"/>
      <c r="M358" s="2254"/>
      <c r="N358" s="2254"/>
      <c r="O358" s="2254"/>
      <c r="P358" s="2254"/>
      <c r="Q358" s="2254"/>
      <c r="R358" s="2254"/>
      <c r="S358" s="2254"/>
      <c r="T358" s="2254"/>
      <c r="U358" s="2254"/>
      <c r="V358" s="2254"/>
      <c r="W358" s="2254"/>
      <c r="X358" s="2254"/>
      <c r="Y358" s="2254"/>
      <c r="Z358" s="2254"/>
    </row>
    <row r="359" spans="1:26" ht="15.75" customHeight="1">
      <c r="A359" s="2254"/>
      <c r="B359" s="2254"/>
      <c r="C359" s="2254"/>
      <c r="D359" s="2254"/>
      <c r="E359" s="2254"/>
      <c r="F359" s="2254"/>
      <c r="G359" s="2254"/>
      <c r="H359" s="2254"/>
      <c r="I359" s="2254"/>
      <c r="J359" s="2254"/>
      <c r="K359" s="2254"/>
      <c r="L359" s="2254"/>
      <c r="M359" s="2254"/>
      <c r="N359" s="2254"/>
      <c r="O359" s="2254"/>
      <c r="P359" s="2254"/>
      <c r="Q359" s="2254"/>
      <c r="R359" s="2254"/>
      <c r="S359" s="2254"/>
      <c r="T359" s="2254"/>
      <c r="U359" s="2254"/>
      <c r="V359" s="2254"/>
      <c r="W359" s="2254"/>
      <c r="X359" s="2254"/>
      <c r="Y359" s="2254"/>
      <c r="Z359" s="2254"/>
    </row>
    <row r="360" spans="1:26" ht="15.75" customHeight="1">
      <c r="A360" s="2254"/>
      <c r="B360" s="2254"/>
      <c r="C360" s="2254"/>
      <c r="D360" s="2254"/>
      <c r="E360" s="2254"/>
      <c r="F360" s="2254"/>
      <c r="G360" s="2254"/>
      <c r="H360" s="2254"/>
      <c r="I360" s="2254"/>
      <c r="J360" s="2254"/>
      <c r="K360" s="2254"/>
      <c r="L360" s="2254"/>
      <c r="M360" s="2254"/>
      <c r="N360" s="2254"/>
      <c r="O360" s="2254"/>
      <c r="P360" s="2254"/>
      <c r="Q360" s="2254"/>
      <c r="R360" s="2254"/>
      <c r="S360" s="2254"/>
      <c r="T360" s="2254"/>
      <c r="U360" s="2254"/>
      <c r="V360" s="2254"/>
      <c r="W360" s="2254"/>
      <c r="X360" s="2254"/>
      <c r="Y360" s="2254"/>
      <c r="Z360" s="2254"/>
    </row>
    <row r="361" spans="1:26" ht="15.75" customHeight="1">
      <c r="A361" s="2254"/>
      <c r="B361" s="2254"/>
      <c r="C361" s="2254"/>
      <c r="D361" s="2254"/>
      <c r="E361" s="2254"/>
      <c r="F361" s="2254"/>
      <c r="G361" s="2254"/>
      <c r="H361" s="2254"/>
      <c r="I361" s="2254"/>
      <c r="J361" s="2254"/>
      <c r="K361" s="2254"/>
      <c r="L361" s="2254"/>
      <c r="M361" s="2254"/>
      <c r="N361" s="2254"/>
      <c r="O361" s="2254"/>
      <c r="P361" s="2254"/>
      <c r="Q361" s="2254"/>
      <c r="R361" s="2254"/>
      <c r="S361" s="2254"/>
      <c r="T361" s="2254"/>
      <c r="U361" s="2254"/>
      <c r="V361" s="2254"/>
      <c r="W361" s="2254"/>
      <c r="X361" s="2254"/>
      <c r="Y361" s="2254"/>
      <c r="Z361" s="2254"/>
    </row>
    <row r="362" spans="1:26" ht="15.75" customHeight="1">
      <c r="A362" s="2254"/>
      <c r="B362" s="2254"/>
      <c r="C362" s="2254"/>
      <c r="D362" s="2254"/>
      <c r="E362" s="2254"/>
      <c r="F362" s="2254"/>
      <c r="G362" s="2254"/>
      <c r="H362" s="2254"/>
      <c r="I362" s="2254"/>
      <c r="J362" s="2254"/>
      <c r="K362" s="2254"/>
      <c r="L362" s="2254"/>
      <c r="M362" s="2254"/>
      <c r="N362" s="2254"/>
      <c r="O362" s="2254"/>
      <c r="P362" s="2254"/>
      <c r="Q362" s="2254"/>
      <c r="R362" s="2254"/>
      <c r="S362" s="2254"/>
      <c r="T362" s="2254"/>
      <c r="U362" s="2254"/>
      <c r="V362" s="2254"/>
      <c r="W362" s="2254"/>
      <c r="X362" s="2254"/>
      <c r="Y362" s="2254"/>
      <c r="Z362" s="2254"/>
    </row>
    <row r="363" spans="1:26" ht="15.75" customHeight="1">
      <c r="A363" s="2254"/>
      <c r="B363" s="2254"/>
      <c r="C363" s="2254"/>
      <c r="D363" s="2254"/>
      <c r="E363" s="2254"/>
      <c r="F363" s="2254"/>
      <c r="G363" s="2254"/>
      <c r="H363" s="2254"/>
      <c r="I363" s="2254"/>
      <c r="J363" s="2254"/>
      <c r="K363" s="2254"/>
      <c r="L363" s="2254"/>
      <c r="M363" s="2254"/>
      <c r="N363" s="2254"/>
      <c r="O363" s="2254"/>
      <c r="P363" s="2254"/>
      <c r="Q363" s="2254"/>
      <c r="R363" s="2254"/>
      <c r="S363" s="2254"/>
      <c r="T363" s="2254"/>
      <c r="U363" s="2254"/>
      <c r="V363" s="2254"/>
      <c r="W363" s="2254"/>
      <c r="X363" s="2254"/>
      <c r="Y363" s="2254"/>
      <c r="Z363" s="2254"/>
    </row>
    <row r="364" spans="1:26" ht="15.75" customHeight="1">
      <c r="A364" s="2254"/>
      <c r="B364" s="2254"/>
      <c r="C364" s="2254"/>
      <c r="D364" s="2254"/>
      <c r="E364" s="2254"/>
      <c r="F364" s="2254"/>
      <c r="G364" s="2254"/>
      <c r="H364" s="2254"/>
      <c r="I364" s="2254"/>
      <c r="J364" s="2254"/>
      <c r="K364" s="2254"/>
      <c r="L364" s="2254"/>
      <c r="M364" s="2254"/>
      <c r="N364" s="2254"/>
      <c r="O364" s="2254"/>
      <c r="P364" s="2254"/>
      <c r="Q364" s="2254"/>
      <c r="R364" s="2254"/>
      <c r="S364" s="2254"/>
      <c r="T364" s="2254"/>
      <c r="U364" s="2254"/>
      <c r="V364" s="2254"/>
      <c r="W364" s="2254"/>
      <c r="X364" s="2254"/>
      <c r="Y364" s="2254"/>
      <c r="Z364" s="2254"/>
    </row>
    <row r="365" spans="1:26" ht="15.75" customHeight="1">
      <c r="A365" s="2254"/>
      <c r="B365" s="2254"/>
      <c r="C365" s="2254"/>
      <c r="D365" s="2254"/>
      <c r="E365" s="2254"/>
      <c r="F365" s="2254"/>
      <c r="G365" s="2254"/>
      <c r="H365" s="2254"/>
      <c r="I365" s="2254"/>
      <c r="J365" s="2254"/>
      <c r="K365" s="2254"/>
      <c r="L365" s="2254"/>
      <c r="M365" s="2254"/>
      <c r="N365" s="2254"/>
      <c r="O365" s="2254"/>
      <c r="P365" s="2254"/>
      <c r="Q365" s="2254"/>
      <c r="R365" s="2254"/>
      <c r="S365" s="2254"/>
      <c r="T365" s="2254"/>
      <c r="U365" s="2254"/>
      <c r="V365" s="2254"/>
      <c r="W365" s="2254"/>
      <c r="X365" s="2254"/>
      <c r="Y365" s="2254"/>
      <c r="Z365" s="2254"/>
    </row>
    <row r="366" spans="1:26" ht="15.75" customHeight="1">
      <c r="A366" s="2254"/>
      <c r="B366" s="2254"/>
      <c r="C366" s="2254"/>
      <c r="D366" s="2254"/>
      <c r="E366" s="2254"/>
      <c r="F366" s="2254"/>
      <c r="G366" s="2254"/>
      <c r="H366" s="2254"/>
      <c r="I366" s="2254"/>
      <c r="J366" s="2254"/>
      <c r="K366" s="2254"/>
      <c r="L366" s="2254"/>
      <c r="M366" s="2254"/>
      <c r="N366" s="2254"/>
      <c r="O366" s="2254"/>
      <c r="P366" s="2254"/>
      <c r="Q366" s="2254"/>
      <c r="R366" s="2254"/>
      <c r="S366" s="2254"/>
      <c r="T366" s="2254"/>
      <c r="U366" s="2254"/>
      <c r="V366" s="2254"/>
      <c r="W366" s="2254"/>
      <c r="X366" s="2254"/>
      <c r="Y366" s="2254"/>
      <c r="Z366" s="2254"/>
    </row>
    <row r="367" spans="1:26" ht="15.75" customHeight="1">
      <c r="A367" s="2254"/>
      <c r="B367" s="2254"/>
      <c r="C367" s="2254"/>
      <c r="D367" s="2254"/>
      <c r="E367" s="2254"/>
      <c r="F367" s="2254"/>
      <c r="G367" s="2254"/>
      <c r="H367" s="2254"/>
      <c r="I367" s="2254"/>
      <c r="J367" s="2254"/>
      <c r="K367" s="2254"/>
      <c r="L367" s="2254"/>
      <c r="M367" s="2254"/>
      <c r="N367" s="2254"/>
      <c r="O367" s="2254"/>
      <c r="P367" s="2254"/>
      <c r="Q367" s="2254"/>
      <c r="R367" s="2254"/>
      <c r="S367" s="2254"/>
      <c r="T367" s="2254"/>
      <c r="U367" s="2254"/>
      <c r="V367" s="2254"/>
      <c r="W367" s="2254"/>
      <c r="X367" s="2254"/>
      <c r="Y367" s="2254"/>
      <c r="Z367" s="2254"/>
    </row>
    <row r="368" spans="1:26" ht="15.75" customHeight="1">
      <c r="A368" s="2254"/>
      <c r="B368" s="2254"/>
      <c r="C368" s="2254"/>
      <c r="D368" s="2254"/>
      <c r="E368" s="2254"/>
      <c r="F368" s="2254"/>
      <c r="G368" s="2254"/>
      <c r="H368" s="2254"/>
      <c r="I368" s="2254"/>
      <c r="J368" s="2254"/>
      <c r="K368" s="2254"/>
      <c r="L368" s="2254"/>
      <c r="M368" s="2254"/>
      <c r="N368" s="2254"/>
      <c r="O368" s="2254"/>
      <c r="P368" s="2254"/>
      <c r="Q368" s="2254"/>
      <c r="R368" s="2254"/>
      <c r="S368" s="2254"/>
      <c r="T368" s="2254"/>
      <c r="U368" s="2254"/>
      <c r="V368" s="2254"/>
      <c r="W368" s="2254"/>
      <c r="X368" s="2254"/>
      <c r="Y368" s="2254"/>
      <c r="Z368" s="2254"/>
    </row>
    <row r="369" spans="1:26" ht="15.75" customHeight="1">
      <c r="A369" s="2254"/>
      <c r="B369" s="2254"/>
      <c r="C369" s="2254"/>
      <c r="D369" s="2254"/>
      <c r="E369" s="2254"/>
      <c r="F369" s="2254"/>
      <c r="G369" s="2254"/>
      <c r="H369" s="2254"/>
      <c r="I369" s="2254"/>
      <c r="J369" s="2254"/>
      <c r="K369" s="2254"/>
      <c r="L369" s="2254"/>
      <c r="M369" s="2254"/>
      <c r="N369" s="2254"/>
      <c r="O369" s="2254"/>
      <c r="P369" s="2254"/>
      <c r="Q369" s="2254"/>
      <c r="R369" s="2254"/>
      <c r="S369" s="2254"/>
      <c r="T369" s="2254"/>
      <c r="U369" s="2254"/>
      <c r="V369" s="2254"/>
      <c r="W369" s="2254"/>
      <c r="X369" s="2254"/>
      <c r="Y369" s="2254"/>
      <c r="Z369" s="2254"/>
    </row>
    <row r="370" spans="1:26" ht="15.75" customHeight="1">
      <c r="A370" s="2254"/>
      <c r="B370" s="2254"/>
      <c r="C370" s="2254"/>
      <c r="D370" s="2254"/>
      <c r="E370" s="2254"/>
      <c r="F370" s="2254"/>
      <c r="G370" s="2254"/>
      <c r="H370" s="2254"/>
      <c r="I370" s="2254"/>
      <c r="J370" s="2254"/>
      <c r="K370" s="2254"/>
      <c r="L370" s="2254"/>
      <c r="M370" s="2254"/>
      <c r="N370" s="2254"/>
      <c r="O370" s="2254"/>
      <c r="P370" s="2254"/>
      <c r="Q370" s="2254"/>
      <c r="R370" s="2254"/>
      <c r="S370" s="2254"/>
      <c r="T370" s="2254"/>
      <c r="U370" s="2254"/>
      <c r="V370" s="2254"/>
      <c r="W370" s="2254"/>
      <c r="X370" s="2254"/>
      <c r="Y370" s="2254"/>
      <c r="Z370" s="2254"/>
    </row>
    <row r="371" spans="1:26" ht="15.75" customHeight="1">
      <c r="A371" s="2254"/>
      <c r="B371" s="2254"/>
      <c r="C371" s="2254"/>
      <c r="D371" s="2254"/>
      <c r="E371" s="2254"/>
      <c r="F371" s="2254"/>
      <c r="G371" s="2254"/>
      <c r="H371" s="2254"/>
      <c r="I371" s="2254"/>
      <c r="J371" s="2254"/>
      <c r="K371" s="2254"/>
      <c r="L371" s="2254"/>
      <c r="M371" s="2254"/>
      <c r="N371" s="2254"/>
      <c r="O371" s="2254"/>
      <c r="P371" s="2254"/>
      <c r="Q371" s="2254"/>
      <c r="R371" s="2254"/>
      <c r="S371" s="2254"/>
      <c r="T371" s="2254"/>
      <c r="U371" s="2254"/>
      <c r="V371" s="2254"/>
      <c r="W371" s="2254"/>
      <c r="X371" s="2254"/>
      <c r="Y371" s="2254"/>
      <c r="Z371" s="2254"/>
    </row>
    <row r="372" spans="1:26" ht="15.75" customHeight="1">
      <c r="A372" s="2254"/>
      <c r="B372" s="2254"/>
      <c r="C372" s="2254"/>
      <c r="D372" s="2254"/>
      <c r="E372" s="2254"/>
      <c r="F372" s="2254"/>
      <c r="G372" s="2254"/>
      <c r="H372" s="2254"/>
      <c r="I372" s="2254"/>
      <c r="J372" s="2254"/>
      <c r="K372" s="2254"/>
      <c r="L372" s="2254"/>
      <c r="M372" s="2254"/>
      <c r="N372" s="2254"/>
      <c r="O372" s="2254"/>
      <c r="P372" s="2254"/>
      <c r="Q372" s="2254"/>
      <c r="R372" s="2254"/>
      <c r="S372" s="2254"/>
      <c r="T372" s="2254"/>
      <c r="U372" s="2254"/>
      <c r="V372" s="2254"/>
      <c r="W372" s="2254"/>
      <c r="X372" s="2254"/>
      <c r="Y372" s="2254"/>
      <c r="Z372" s="2254"/>
    </row>
    <row r="373" spans="1:26" ht="15.75" customHeight="1">
      <c r="A373" s="2254"/>
      <c r="B373" s="2254"/>
      <c r="C373" s="2254"/>
      <c r="D373" s="2254"/>
      <c r="E373" s="2254"/>
      <c r="F373" s="2254"/>
      <c r="G373" s="2254"/>
      <c r="H373" s="2254"/>
      <c r="I373" s="2254"/>
      <c r="J373" s="2254"/>
      <c r="K373" s="2254"/>
      <c r="L373" s="2254"/>
      <c r="M373" s="2254"/>
      <c r="N373" s="2254"/>
      <c r="O373" s="2254"/>
      <c r="P373" s="2254"/>
      <c r="Q373" s="2254"/>
      <c r="R373" s="2254"/>
      <c r="S373" s="2254"/>
      <c r="T373" s="2254"/>
      <c r="U373" s="2254"/>
      <c r="V373" s="2254"/>
      <c r="W373" s="2254"/>
      <c r="X373" s="2254"/>
      <c r="Y373" s="2254"/>
      <c r="Z373" s="2254"/>
    </row>
    <row r="374" spans="1:26" ht="15.75" customHeight="1">
      <c r="A374" s="2254"/>
      <c r="B374" s="2254"/>
      <c r="C374" s="2254"/>
      <c r="D374" s="2254"/>
      <c r="E374" s="2254"/>
      <c r="F374" s="2254"/>
      <c r="G374" s="2254"/>
      <c r="H374" s="2254"/>
      <c r="I374" s="2254"/>
      <c r="J374" s="2254"/>
      <c r="K374" s="2254"/>
      <c r="L374" s="2254"/>
      <c r="M374" s="2254"/>
      <c r="N374" s="2254"/>
      <c r="O374" s="2254"/>
      <c r="P374" s="2254"/>
      <c r="Q374" s="2254"/>
      <c r="R374" s="2254"/>
      <c r="S374" s="2254"/>
      <c r="T374" s="2254"/>
      <c r="U374" s="2254"/>
      <c r="V374" s="2254"/>
      <c r="W374" s="2254"/>
      <c r="X374" s="2254"/>
      <c r="Y374" s="2254"/>
      <c r="Z374" s="2254"/>
    </row>
    <row r="375" spans="1:26" ht="15.75" customHeight="1">
      <c r="A375" s="2254"/>
      <c r="B375" s="2254"/>
      <c r="C375" s="2254"/>
      <c r="D375" s="2254"/>
      <c r="E375" s="2254"/>
      <c r="F375" s="2254"/>
      <c r="G375" s="2254"/>
      <c r="H375" s="2254"/>
      <c r="I375" s="2254"/>
      <c r="J375" s="2254"/>
      <c r="K375" s="2254"/>
      <c r="L375" s="2254"/>
      <c r="M375" s="2254"/>
      <c r="N375" s="2254"/>
      <c r="O375" s="2254"/>
      <c r="P375" s="2254"/>
      <c r="Q375" s="2254"/>
      <c r="R375" s="2254"/>
      <c r="S375" s="2254"/>
      <c r="T375" s="2254"/>
      <c r="U375" s="2254"/>
      <c r="V375" s="2254"/>
      <c r="W375" s="2254"/>
      <c r="X375" s="2254"/>
      <c r="Y375" s="2254"/>
      <c r="Z375" s="2254"/>
    </row>
    <row r="376" spans="1:26" ht="15.75" customHeight="1">
      <c r="A376" s="2254"/>
      <c r="B376" s="2254"/>
      <c r="C376" s="2254"/>
      <c r="D376" s="2254"/>
      <c r="E376" s="2254"/>
      <c r="F376" s="2254"/>
      <c r="G376" s="2254"/>
      <c r="H376" s="2254"/>
      <c r="I376" s="2254"/>
      <c r="J376" s="2254"/>
      <c r="K376" s="2254"/>
      <c r="L376" s="2254"/>
      <c r="M376" s="2254"/>
      <c r="N376" s="2254"/>
      <c r="O376" s="2254"/>
      <c r="P376" s="2254"/>
      <c r="Q376" s="2254"/>
      <c r="R376" s="2254"/>
      <c r="S376" s="2254"/>
      <c r="T376" s="2254"/>
      <c r="U376" s="2254"/>
      <c r="V376" s="2254"/>
      <c r="W376" s="2254"/>
      <c r="X376" s="2254"/>
      <c r="Y376" s="2254"/>
      <c r="Z376" s="2254"/>
    </row>
    <row r="377" spans="1:26" ht="15.75" customHeight="1">
      <c r="A377" s="2254"/>
      <c r="B377" s="2254"/>
      <c r="C377" s="2254"/>
      <c r="D377" s="2254"/>
      <c r="E377" s="2254"/>
      <c r="F377" s="2254"/>
      <c r="G377" s="2254"/>
      <c r="H377" s="2254"/>
      <c r="I377" s="2254"/>
      <c r="J377" s="2254"/>
      <c r="K377" s="2254"/>
      <c r="L377" s="2254"/>
      <c r="M377" s="2254"/>
      <c r="N377" s="2254"/>
      <c r="O377" s="2254"/>
      <c r="P377" s="2254"/>
      <c r="Q377" s="2254"/>
      <c r="R377" s="2254"/>
      <c r="S377" s="2254"/>
      <c r="T377" s="2254"/>
      <c r="U377" s="2254"/>
      <c r="V377" s="2254"/>
      <c r="W377" s="2254"/>
      <c r="X377" s="2254"/>
      <c r="Y377" s="2254"/>
      <c r="Z377" s="2254"/>
    </row>
    <row r="378" spans="1:26" ht="15.75" customHeight="1">
      <c r="A378" s="2254"/>
      <c r="B378" s="2254"/>
      <c r="C378" s="2254"/>
      <c r="D378" s="2254"/>
      <c r="E378" s="2254"/>
      <c r="F378" s="2254"/>
      <c r="G378" s="2254"/>
      <c r="H378" s="2254"/>
      <c r="I378" s="2254"/>
      <c r="J378" s="2254"/>
      <c r="K378" s="2254"/>
      <c r="L378" s="2254"/>
      <c r="M378" s="2254"/>
      <c r="N378" s="2254"/>
      <c r="O378" s="2254"/>
      <c r="P378" s="2254"/>
      <c r="Q378" s="2254"/>
      <c r="R378" s="2254"/>
      <c r="S378" s="2254"/>
      <c r="T378" s="2254"/>
      <c r="U378" s="2254"/>
      <c r="V378" s="2254"/>
      <c r="W378" s="2254"/>
      <c r="X378" s="2254"/>
      <c r="Y378" s="2254"/>
      <c r="Z378" s="2254"/>
    </row>
    <row r="379" spans="1:26" ht="15.75" customHeight="1">
      <c r="A379" s="2254"/>
      <c r="B379" s="2254"/>
      <c r="C379" s="2254"/>
      <c r="D379" s="2254"/>
      <c r="E379" s="2254"/>
      <c r="F379" s="2254"/>
      <c r="G379" s="2254"/>
      <c r="H379" s="2254"/>
      <c r="I379" s="2254"/>
      <c r="J379" s="2254"/>
      <c r="K379" s="2254"/>
      <c r="L379" s="2254"/>
      <c r="M379" s="2254"/>
      <c r="N379" s="2254"/>
      <c r="O379" s="2254"/>
      <c r="P379" s="2254"/>
      <c r="Q379" s="2254"/>
      <c r="R379" s="2254"/>
      <c r="S379" s="2254"/>
      <c r="T379" s="2254"/>
      <c r="U379" s="2254"/>
      <c r="V379" s="2254"/>
      <c r="W379" s="2254"/>
      <c r="X379" s="2254"/>
      <c r="Y379" s="2254"/>
      <c r="Z379" s="2254"/>
    </row>
    <row r="380" spans="1:26" ht="15.75" customHeight="1">
      <c r="A380" s="2254"/>
      <c r="B380" s="2254"/>
      <c r="C380" s="2254"/>
      <c r="D380" s="2254"/>
      <c r="E380" s="2254"/>
      <c r="F380" s="2254"/>
      <c r="G380" s="2254"/>
      <c r="H380" s="2254"/>
      <c r="I380" s="2254"/>
      <c r="J380" s="2254"/>
      <c r="K380" s="2254"/>
      <c r="L380" s="2254"/>
      <c r="M380" s="2254"/>
      <c r="N380" s="2254"/>
      <c r="O380" s="2254"/>
      <c r="P380" s="2254"/>
      <c r="Q380" s="2254"/>
      <c r="R380" s="2254"/>
      <c r="S380" s="2254"/>
      <c r="T380" s="2254"/>
      <c r="U380" s="2254"/>
      <c r="V380" s="2254"/>
      <c r="W380" s="2254"/>
      <c r="X380" s="2254"/>
      <c r="Y380" s="2254"/>
      <c r="Z380" s="2254"/>
    </row>
    <row r="381" spans="1:26" ht="15.75" customHeight="1">
      <c r="A381" s="2254"/>
      <c r="B381" s="2254"/>
      <c r="C381" s="2254"/>
      <c r="D381" s="2254"/>
      <c r="E381" s="2254"/>
      <c r="F381" s="2254"/>
      <c r="G381" s="2254"/>
      <c r="H381" s="2254"/>
      <c r="I381" s="2254"/>
      <c r="J381" s="2254"/>
      <c r="K381" s="2254"/>
      <c r="L381" s="2254"/>
      <c r="M381" s="2254"/>
      <c r="N381" s="2254"/>
      <c r="O381" s="2254"/>
      <c r="P381" s="2254"/>
      <c r="Q381" s="2254"/>
      <c r="R381" s="2254"/>
      <c r="S381" s="2254"/>
      <c r="T381" s="2254"/>
      <c r="U381" s="2254"/>
      <c r="V381" s="2254"/>
      <c r="W381" s="2254"/>
      <c r="X381" s="2254"/>
      <c r="Y381" s="2254"/>
      <c r="Z381" s="2254"/>
    </row>
    <row r="382" spans="1:26" ht="15.75" customHeight="1">
      <c r="A382" s="2254"/>
      <c r="B382" s="2254"/>
      <c r="C382" s="2254"/>
      <c r="D382" s="2254"/>
      <c r="E382" s="2254"/>
      <c r="F382" s="2254"/>
      <c r="G382" s="2254"/>
      <c r="H382" s="2254"/>
      <c r="I382" s="2254"/>
      <c r="J382" s="2254"/>
      <c r="K382" s="2254"/>
      <c r="L382" s="2254"/>
      <c r="M382" s="2254"/>
      <c r="N382" s="2254"/>
      <c r="O382" s="2254"/>
      <c r="P382" s="2254"/>
      <c r="Q382" s="2254"/>
      <c r="R382" s="2254"/>
      <c r="S382" s="2254"/>
      <c r="T382" s="2254"/>
      <c r="U382" s="2254"/>
      <c r="V382" s="2254"/>
      <c r="W382" s="2254"/>
      <c r="X382" s="2254"/>
      <c r="Y382" s="2254"/>
      <c r="Z382" s="2254"/>
    </row>
    <row r="383" spans="1:26" ht="15.75" customHeight="1">
      <c r="A383" s="2254"/>
      <c r="B383" s="2254"/>
      <c r="C383" s="2254"/>
      <c r="D383" s="2254"/>
      <c r="E383" s="2254"/>
      <c r="F383" s="2254"/>
      <c r="G383" s="2254"/>
      <c r="H383" s="2254"/>
      <c r="I383" s="2254"/>
      <c r="J383" s="2254"/>
      <c r="K383" s="2254"/>
      <c r="L383" s="2254"/>
      <c r="M383" s="2254"/>
      <c r="N383" s="2254"/>
      <c r="O383" s="2254"/>
      <c r="P383" s="2254"/>
      <c r="Q383" s="2254"/>
      <c r="R383" s="2254"/>
      <c r="S383" s="2254"/>
      <c r="T383" s="2254"/>
      <c r="U383" s="2254"/>
      <c r="V383" s="2254"/>
      <c r="W383" s="2254"/>
      <c r="X383" s="2254"/>
      <c r="Y383" s="2254"/>
      <c r="Z383" s="2254"/>
    </row>
    <row r="384" spans="1:26" ht="15.75" customHeight="1">
      <c r="A384" s="2254"/>
      <c r="B384" s="2254"/>
      <c r="C384" s="2254"/>
      <c r="D384" s="2254"/>
      <c r="E384" s="2254"/>
      <c r="F384" s="2254"/>
      <c r="G384" s="2254"/>
      <c r="H384" s="2254"/>
      <c r="I384" s="2254"/>
      <c r="J384" s="2254"/>
      <c r="K384" s="2254"/>
      <c r="L384" s="2254"/>
      <c r="M384" s="2254"/>
      <c r="N384" s="2254"/>
      <c r="O384" s="2254"/>
      <c r="P384" s="2254"/>
      <c r="Q384" s="2254"/>
      <c r="R384" s="2254"/>
      <c r="S384" s="2254"/>
      <c r="T384" s="2254"/>
      <c r="U384" s="2254"/>
      <c r="V384" s="2254"/>
      <c r="W384" s="2254"/>
      <c r="X384" s="2254"/>
      <c r="Y384" s="2254"/>
      <c r="Z384" s="2254"/>
    </row>
    <row r="385" spans="1:26" ht="15.75" customHeight="1">
      <c r="A385" s="2254"/>
      <c r="B385" s="2254"/>
      <c r="C385" s="2254"/>
      <c r="D385" s="2254"/>
      <c r="E385" s="2254"/>
      <c r="F385" s="2254"/>
      <c r="G385" s="2254"/>
      <c r="H385" s="2254"/>
      <c r="I385" s="2254"/>
      <c r="J385" s="2254"/>
      <c r="K385" s="2254"/>
      <c r="L385" s="2254"/>
      <c r="M385" s="2254"/>
      <c r="N385" s="2254"/>
      <c r="O385" s="2254"/>
      <c r="P385" s="2254"/>
      <c r="Q385" s="2254"/>
      <c r="R385" s="2254"/>
      <c r="S385" s="2254"/>
      <c r="T385" s="2254"/>
      <c r="U385" s="2254"/>
      <c r="V385" s="2254"/>
      <c r="W385" s="2254"/>
      <c r="X385" s="2254"/>
      <c r="Y385" s="2254"/>
      <c r="Z385" s="2254"/>
    </row>
    <row r="386" spans="1:26" ht="15.75" customHeight="1">
      <c r="A386" s="2254"/>
      <c r="B386" s="2254"/>
      <c r="C386" s="2254"/>
      <c r="D386" s="2254"/>
      <c r="E386" s="2254"/>
      <c r="F386" s="2254"/>
      <c r="G386" s="2254"/>
      <c r="H386" s="2254"/>
      <c r="I386" s="2254"/>
      <c r="J386" s="2254"/>
      <c r="K386" s="2254"/>
      <c r="L386" s="2254"/>
      <c r="M386" s="2254"/>
      <c r="N386" s="2254"/>
      <c r="O386" s="2254"/>
      <c r="P386" s="2254"/>
      <c r="Q386" s="2254"/>
      <c r="R386" s="2254"/>
      <c r="S386" s="2254"/>
      <c r="T386" s="2254"/>
      <c r="U386" s="2254"/>
      <c r="V386" s="2254"/>
      <c r="W386" s="2254"/>
      <c r="X386" s="2254"/>
      <c r="Y386" s="2254"/>
      <c r="Z386" s="2254"/>
    </row>
    <row r="387" spans="1:26" ht="15.75" customHeight="1">
      <c r="A387" s="2254"/>
      <c r="B387" s="2254"/>
      <c r="C387" s="2254"/>
      <c r="D387" s="2254"/>
      <c r="E387" s="2254"/>
      <c r="F387" s="2254"/>
      <c r="G387" s="2254"/>
      <c r="H387" s="2254"/>
      <c r="I387" s="2254"/>
      <c r="J387" s="2254"/>
      <c r="K387" s="2254"/>
      <c r="L387" s="2254"/>
      <c r="M387" s="2254"/>
      <c r="N387" s="2254"/>
      <c r="O387" s="2254"/>
      <c r="P387" s="2254"/>
      <c r="Q387" s="2254"/>
      <c r="R387" s="2254"/>
      <c r="S387" s="2254"/>
      <c r="T387" s="2254"/>
      <c r="U387" s="2254"/>
      <c r="V387" s="2254"/>
      <c r="W387" s="2254"/>
      <c r="X387" s="2254"/>
      <c r="Y387" s="2254"/>
      <c r="Z387" s="2254"/>
    </row>
    <row r="388" spans="1:26" ht="15.75" customHeight="1">
      <c r="A388" s="2254"/>
      <c r="B388" s="2254"/>
      <c r="C388" s="2254"/>
      <c r="D388" s="2254"/>
      <c r="E388" s="2254"/>
      <c r="F388" s="2254"/>
      <c r="G388" s="2254"/>
      <c r="H388" s="2254"/>
      <c r="I388" s="2254"/>
      <c r="J388" s="2254"/>
      <c r="K388" s="2254"/>
      <c r="L388" s="2254"/>
      <c r="M388" s="2254"/>
      <c r="N388" s="2254"/>
      <c r="O388" s="2254"/>
      <c r="P388" s="2254"/>
      <c r="Q388" s="2254"/>
      <c r="R388" s="2254"/>
      <c r="S388" s="2254"/>
      <c r="T388" s="2254"/>
      <c r="U388" s="2254"/>
      <c r="V388" s="2254"/>
      <c r="W388" s="2254"/>
      <c r="X388" s="2254"/>
      <c r="Y388" s="2254"/>
      <c r="Z388" s="2254"/>
    </row>
    <row r="389" spans="1:26" ht="15.75" customHeight="1">
      <c r="A389" s="2254"/>
      <c r="B389" s="2254"/>
      <c r="C389" s="2254"/>
      <c r="D389" s="2254"/>
      <c r="E389" s="2254"/>
      <c r="F389" s="2254"/>
      <c r="G389" s="2254"/>
      <c r="H389" s="2254"/>
      <c r="I389" s="2254"/>
      <c r="J389" s="2254"/>
      <c r="K389" s="2254"/>
      <c r="L389" s="2254"/>
      <c r="M389" s="2254"/>
      <c r="N389" s="2254"/>
      <c r="O389" s="2254"/>
      <c r="P389" s="2254"/>
      <c r="Q389" s="2254"/>
      <c r="R389" s="2254"/>
      <c r="S389" s="2254"/>
      <c r="T389" s="2254"/>
      <c r="U389" s="2254"/>
      <c r="V389" s="2254"/>
      <c r="W389" s="2254"/>
      <c r="X389" s="2254"/>
      <c r="Y389" s="2254"/>
      <c r="Z389" s="2254"/>
    </row>
    <row r="390" spans="1:26" ht="15.75" customHeight="1">
      <c r="A390" s="2254"/>
      <c r="B390" s="2254"/>
      <c r="C390" s="2254"/>
      <c r="D390" s="2254"/>
      <c r="E390" s="2254"/>
      <c r="F390" s="2254"/>
      <c r="G390" s="2254"/>
      <c r="H390" s="2254"/>
      <c r="I390" s="2254"/>
      <c r="J390" s="2254"/>
      <c r="K390" s="2254"/>
      <c r="L390" s="2254"/>
      <c r="M390" s="2254"/>
      <c r="N390" s="2254"/>
      <c r="O390" s="2254"/>
      <c r="P390" s="2254"/>
      <c r="Q390" s="2254"/>
      <c r="R390" s="2254"/>
      <c r="S390" s="2254"/>
      <c r="T390" s="2254"/>
      <c r="U390" s="2254"/>
      <c r="V390" s="2254"/>
      <c r="W390" s="2254"/>
      <c r="X390" s="2254"/>
      <c r="Y390" s="2254"/>
      <c r="Z390" s="2254"/>
    </row>
    <row r="391" spans="1:26" ht="15.75" customHeight="1">
      <c r="A391" s="2254"/>
      <c r="B391" s="2254"/>
      <c r="C391" s="2254"/>
      <c r="D391" s="2254"/>
      <c r="E391" s="2254"/>
      <c r="F391" s="2254"/>
      <c r="G391" s="2254"/>
      <c r="H391" s="2254"/>
      <c r="I391" s="2254"/>
      <c r="J391" s="2254"/>
      <c r="K391" s="2254"/>
      <c r="L391" s="2254"/>
      <c r="M391" s="2254"/>
      <c r="N391" s="2254"/>
      <c r="O391" s="2254"/>
      <c r="P391" s="2254"/>
      <c r="Q391" s="2254"/>
      <c r="R391" s="2254"/>
      <c r="S391" s="2254"/>
      <c r="T391" s="2254"/>
      <c r="U391" s="2254"/>
      <c r="V391" s="2254"/>
      <c r="W391" s="2254"/>
      <c r="X391" s="2254"/>
      <c r="Y391" s="2254"/>
      <c r="Z391" s="2254"/>
    </row>
    <row r="392" spans="1:26" ht="15.75" customHeight="1">
      <c r="A392" s="2254"/>
      <c r="B392" s="2254"/>
      <c r="C392" s="2254"/>
      <c r="D392" s="2254"/>
      <c r="E392" s="2254"/>
      <c r="F392" s="2254"/>
      <c r="G392" s="2254"/>
      <c r="H392" s="2254"/>
      <c r="I392" s="2254"/>
      <c r="J392" s="2254"/>
      <c r="K392" s="2254"/>
      <c r="L392" s="2254"/>
      <c r="M392" s="2254"/>
      <c r="N392" s="2254"/>
      <c r="O392" s="2254"/>
      <c r="P392" s="2254"/>
      <c r="Q392" s="2254"/>
      <c r="R392" s="2254"/>
      <c r="S392" s="2254"/>
      <c r="T392" s="2254"/>
      <c r="U392" s="2254"/>
      <c r="V392" s="2254"/>
      <c r="W392" s="2254"/>
      <c r="X392" s="2254"/>
      <c r="Y392" s="2254"/>
      <c r="Z392" s="2254"/>
    </row>
    <row r="393" spans="1:26" ht="15.75" customHeight="1">
      <c r="A393" s="2254"/>
      <c r="B393" s="2254"/>
      <c r="C393" s="2254"/>
      <c r="D393" s="2254"/>
      <c r="E393" s="2254"/>
      <c r="F393" s="2254"/>
      <c r="G393" s="2254"/>
      <c r="H393" s="2254"/>
      <c r="I393" s="2254"/>
      <c r="J393" s="2254"/>
      <c r="K393" s="2254"/>
      <c r="L393" s="2254"/>
      <c r="M393" s="2254"/>
      <c r="N393" s="2254"/>
      <c r="O393" s="2254"/>
      <c r="P393" s="2254"/>
      <c r="Q393" s="2254"/>
      <c r="R393" s="2254"/>
      <c r="S393" s="2254"/>
      <c r="T393" s="2254"/>
      <c r="U393" s="2254"/>
      <c r="V393" s="2254"/>
      <c r="W393" s="2254"/>
      <c r="X393" s="2254"/>
      <c r="Y393" s="2254"/>
      <c r="Z393" s="2254"/>
    </row>
    <row r="394" spans="1:26" ht="15.75" customHeight="1">
      <c r="A394" s="2254"/>
      <c r="B394" s="2254"/>
      <c r="C394" s="2254"/>
      <c r="D394" s="2254"/>
      <c r="E394" s="2254"/>
      <c r="F394" s="2254"/>
      <c r="G394" s="2254"/>
      <c r="H394" s="2254"/>
      <c r="I394" s="2254"/>
      <c r="J394" s="2254"/>
      <c r="K394" s="2254"/>
      <c r="L394" s="2254"/>
      <c r="M394" s="2254"/>
      <c r="N394" s="2254"/>
      <c r="O394" s="2254"/>
      <c r="P394" s="2254"/>
      <c r="Q394" s="2254"/>
      <c r="R394" s="2254"/>
      <c r="S394" s="2254"/>
      <c r="T394" s="2254"/>
      <c r="U394" s="2254"/>
      <c r="V394" s="2254"/>
      <c r="W394" s="2254"/>
      <c r="X394" s="2254"/>
      <c r="Y394" s="2254"/>
      <c r="Z394" s="2254"/>
    </row>
    <row r="395" spans="1:26" ht="15.75" customHeight="1">
      <c r="A395" s="2254"/>
      <c r="B395" s="2254"/>
      <c r="C395" s="2254"/>
      <c r="D395" s="2254"/>
      <c r="E395" s="2254"/>
      <c r="F395" s="2254"/>
      <c r="G395" s="2254"/>
      <c r="H395" s="2254"/>
      <c r="I395" s="2254"/>
      <c r="J395" s="2254"/>
      <c r="K395" s="2254"/>
      <c r="L395" s="2254"/>
      <c r="M395" s="2254"/>
      <c r="N395" s="2254"/>
      <c r="O395" s="2254"/>
      <c r="P395" s="2254"/>
      <c r="Q395" s="2254"/>
      <c r="R395" s="2254"/>
      <c r="S395" s="2254"/>
      <c r="T395" s="2254"/>
      <c r="U395" s="2254"/>
      <c r="V395" s="2254"/>
      <c r="W395" s="2254"/>
      <c r="X395" s="2254"/>
      <c r="Y395" s="2254"/>
      <c r="Z395" s="2254"/>
    </row>
    <row r="396" spans="1:26" ht="15.75" customHeight="1">
      <c r="A396" s="2254"/>
      <c r="B396" s="2254"/>
      <c r="C396" s="2254"/>
      <c r="D396" s="2254"/>
      <c r="E396" s="2254"/>
      <c r="F396" s="2254"/>
      <c r="G396" s="2254"/>
      <c r="H396" s="2254"/>
      <c r="I396" s="2254"/>
      <c r="J396" s="2254"/>
      <c r="K396" s="2254"/>
      <c r="L396" s="2254"/>
      <c r="M396" s="2254"/>
      <c r="N396" s="2254"/>
      <c r="O396" s="2254"/>
      <c r="P396" s="2254"/>
      <c r="Q396" s="2254"/>
      <c r="R396" s="2254"/>
      <c r="S396" s="2254"/>
      <c r="T396" s="2254"/>
      <c r="U396" s="2254"/>
      <c r="V396" s="2254"/>
      <c r="W396" s="2254"/>
      <c r="X396" s="2254"/>
      <c r="Y396" s="2254"/>
      <c r="Z396" s="2254"/>
    </row>
    <row r="397" spans="1:26" ht="15.75" customHeight="1">
      <c r="A397" s="2254"/>
      <c r="B397" s="2254"/>
      <c r="C397" s="2254"/>
      <c r="D397" s="2254"/>
      <c r="E397" s="2254"/>
      <c r="F397" s="2254"/>
      <c r="G397" s="2254"/>
      <c r="H397" s="2254"/>
      <c r="I397" s="2254"/>
      <c r="J397" s="2254"/>
      <c r="K397" s="2254"/>
      <c r="L397" s="2254"/>
      <c r="M397" s="2254"/>
      <c r="N397" s="2254"/>
      <c r="O397" s="2254"/>
      <c r="P397" s="2254"/>
      <c r="Q397" s="2254"/>
      <c r="R397" s="2254"/>
      <c r="S397" s="2254"/>
      <c r="T397" s="2254"/>
      <c r="U397" s="2254"/>
      <c r="V397" s="2254"/>
      <c r="W397" s="2254"/>
      <c r="X397" s="2254"/>
      <c r="Y397" s="2254"/>
      <c r="Z397" s="2254"/>
    </row>
    <row r="398" spans="1:26" ht="15.75" customHeight="1">
      <c r="A398" s="2254"/>
      <c r="B398" s="2254"/>
      <c r="C398" s="2254"/>
      <c r="D398" s="2254"/>
      <c r="E398" s="2254"/>
      <c r="F398" s="2254"/>
      <c r="G398" s="2254"/>
      <c r="H398" s="2254"/>
      <c r="I398" s="2254"/>
      <c r="J398" s="2254"/>
      <c r="K398" s="2254"/>
      <c r="L398" s="2254"/>
      <c r="M398" s="2254"/>
      <c r="N398" s="2254"/>
      <c r="O398" s="2254"/>
      <c r="P398" s="2254"/>
      <c r="Q398" s="2254"/>
      <c r="R398" s="2254"/>
      <c r="S398" s="2254"/>
      <c r="T398" s="2254"/>
      <c r="U398" s="2254"/>
      <c r="V398" s="2254"/>
      <c r="W398" s="2254"/>
      <c r="X398" s="2254"/>
      <c r="Y398" s="2254"/>
      <c r="Z398" s="2254"/>
    </row>
    <row r="399" spans="1:26" ht="15.75" customHeight="1">
      <c r="A399" s="2254"/>
      <c r="B399" s="2254"/>
      <c r="C399" s="2254"/>
      <c r="D399" s="2254"/>
      <c r="E399" s="2254"/>
      <c r="F399" s="2254"/>
      <c r="G399" s="2254"/>
      <c r="H399" s="2254"/>
      <c r="I399" s="2254"/>
      <c r="J399" s="2254"/>
      <c r="K399" s="2254"/>
      <c r="L399" s="2254"/>
      <c r="M399" s="2254"/>
      <c r="N399" s="2254"/>
      <c r="O399" s="2254"/>
      <c r="P399" s="2254"/>
      <c r="Q399" s="2254"/>
      <c r="R399" s="2254"/>
      <c r="S399" s="2254"/>
      <c r="T399" s="2254"/>
      <c r="U399" s="2254"/>
      <c r="V399" s="2254"/>
      <c r="W399" s="2254"/>
      <c r="X399" s="2254"/>
      <c r="Y399" s="2254"/>
      <c r="Z399" s="2254"/>
    </row>
    <row r="400" spans="1:26" ht="15.75" customHeight="1">
      <c r="A400" s="2254"/>
      <c r="B400" s="2254"/>
      <c r="C400" s="2254"/>
      <c r="D400" s="2254"/>
      <c r="E400" s="2254"/>
      <c r="F400" s="2254"/>
      <c r="G400" s="2254"/>
      <c r="H400" s="2254"/>
      <c r="I400" s="2254"/>
      <c r="J400" s="2254"/>
      <c r="K400" s="2254"/>
      <c r="L400" s="2254"/>
      <c r="M400" s="2254"/>
      <c r="N400" s="2254"/>
      <c r="O400" s="2254"/>
      <c r="P400" s="2254"/>
      <c r="Q400" s="2254"/>
      <c r="R400" s="2254"/>
      <c r="S400" s="2254"/>
      <c r="T400" s="2254"/>
      <c r="U400" s="2254"/>
      <c r="V400" s="2254"/>
      <c r="W400" s="2254"/>
      <c r="X400" s="2254"/>
      <c r="Y400" s="2254"/>
      <c r="Z400" s="2254"/>
    </row>
    <row r="401" spans="1:26" ht="15.75" customHeight="1">
      <c r="A401" s="2254"/>
      <c r="B401" s="2254"/>
      <c r="C401" s="2254"/>
      <c r="D401" s="2254"/>
      <c r="E401" s="2254"/>
      <c r="F401" s="2254"/>
      <c r="G401" s="2254"/>
      <c r="H401" s="2254"/>
      <c r="I401" s="2254"/>
      <c r="J401" s="2254"/>
      <c r="K401" s="2254"/>
      <c r="L401" s="2254"/>
      <c r="M401" s="2254"/>
      <c r="N401" s="2254"/>
      <c r="O401" s="2254"/>
      <c r="P401" s="2254"/>
      <c r="Q401" s="2254"/>
      <c r="R401" s="2254"/>
      <c r="S401" s="2254"/>
      <c r="T401" s="2254"/>
      <c r="U401" s="2254"/>
      <c r="V401" s="2254"/>
      <c r="W401" s="2254"/>
      <c r="X401" s="2254"/>
      <c r="Y401" s="2254"/>
      <c r="Z401" s="2254"/>
    </row>
    <row r="402" spans="1:26" ht="15.75" customHeight="1">
      <c r="A402" s="2254"/>
      <c r="B402" s="2254"/>
      <c r="C402" s="2254"/>
      <c r="D402" s="2254"/>
      <c r="E402" s="2254"/>
      <c r="F402" s="2254"/>
      <c r="G402" s="2254"/>
      <c r="H402" s="2254"/>
      <c r="I402" s="2254"/>
      <c r="J402" s="2254"/>
      <c r="K402" s="2254"/>
      <c r="L402" s="2254"/>
      <c r="M402" s="2254"/>
      <c r="N402" s="2254"/>
      <c r="O402" s="2254"/>
      <c r="P402" s="2254"/>
      <c r="Q402" s="2254"/>
      <c r="R402" s="2254"/>
      <c r="S402" s="2254"/>
      <c r="T402" s="2254"/>
      <c r="U402" s="2254"/>
      <c r="V402" s="2254"/>
      <c r="W402" s="2254"/>
      <c r="X402" s="2254"/>
      <c r="Y402" s="2254"/>
      <c r="Z402" s="2254"/>
    </row>
    <row r="403" spans="1:26" ht="15.75" customHeight="1">
      <c r="A403" s="2254"/>
      <c r="B403" s="2254"/>
      <c r="C403" s="2254"/>
      <c r="D403" s="2254"/>
      <c r="E403" s="2254"/>
      <c r="F403" s="2254"/>
      <c r="G403" s="2254"/>
      <c r="H403" s="2254"/>
      <c r="I403" s="2254"/>
      <c r="J403" s="2254"/>
      <c r="K403" s="2254"/>
      <c r="L403" s="2254"/>
      <c r="M403" s="2254"/>
      <c r="N403" s="2254"/>
      <c r="O403" s="2254"/>
      <c r="P403" s="2254"/>
      <c r="Q403" s="2254"/>
      <c r="R403" s="2254"/>
      <c r="S403" s="2254"/>
      <c r="T403" s="2254"/>
      <c r="U403" s="2254"/>
      <c r="V403" s="2254"/>
      <c r="W403" s="2254"/>
      <c r="X403" s="2254"/>
      <c r="Y403" s="2254"/>
      <c r="Z403" s="2254"/>
    </row>
    <row r="404" spans="1:26" ht="15.75" customHeight="1">
      <c r="A404" s="2254"/>
      <c r="B404" s="2254"/>
      <c r="C404" s="2254"/>
      <c r="D404" s="2254"/>
      <c r="E404" s="2254"/>
      <c r="F404" s="2254"/>
      <c r="G404" s="2254"/>
      <c r="H404" s="2254"/>
      <c r="I404" s="2254"/>
      <c r="J404" s="2254"/>
      <c r="K404" s="2254"/>
      <c r="L404" s="2254"/>
      <c r="M404" s="2254"/>
      <c r="N404" s="2254"/>
      <c r="O404" s="2254"/>
      <c r="P404" s="2254"/>
      <c r="Q404" s="2254"/>
      <c r="R404" s="2254"/>
      <c r="S404" s="2254"/>
      <c r="T404" s="2254"/>
      <c r="U404" s="2254"/>
      <c r="V404" s="2254"/>
      <c r="W404" s="2254"/>
      <c r="X404" s="2254"/>
      <c r="Y404" s="2254"/>
      <c r="Z404" s="2254"/>
    </row>
    <row r="405" spans="1:26" ht="15.75" customHeight="1">
      <c r="A405" s="2254"/>
      <c r="B405" s="2254"/>
      <c r="C405" s="2254"/>
      <c r="D405" s="2254"/>
      <c r="E405" s="2254"/>
      <c r="F405" s="2254"/>
      <c r="G405" s="2254"/>
      <c r="H405" s="2254"/>
      <c r="I405" s="2254"/>
      <c r="J405" s="2254"/>
      <c r="K405" s="2254"/>
      <c r="L405" s="2254"/>
      <c r="M405" s="2254"/>
      <c r="N405" s="2254"/>
      <c r="O405" s="2254"/>
      <c r="P405" s="2254"/>
      <c r="Q405" s="2254"/>
      <c r="R405" s="2254"/>
      <c r="S405" s="2254"/>
      <c r="T405" s="2254"/>
      <c r="U405" s="2254"/>
      <c r="V405" s="2254"/>
      <c r="W405" s="2254"/>
      <c r="X405" s="2254"/>
      <c r="Y405" s="2254"/>
      <c r="Z405" s="2254"/>
    </row>
    <row r="406" spans="1:26" ht="15.75" customHeight="1">
      <c r="A406" s="2254"/>
      <c r="B406" s="2254"/>
      <c r="C406" s="2254"/>
      <c r="D406" s="2254"/>
      <c r="E406" s="2254"/>
      <c r="F406" s="2254"/>
      <c r="G406" s="2254"/>
      <c r="H406" s="2254"/>
      <c r="I406" s="2254"/>
      <c r="J406" s="2254"/>
      <c r="K406" s="2254"/>
      <c r="L406" s="2254"/>
      <c r="M406" s="2254"/>
      <c r="N406" s="2254"/>
      <c r="O406" s="2254"/>
      <c r="P406" s="2254"/>
      <c r="Q406" s="2254"/>
      <c r="R406" s="2254"/>
      <c r="S406" s="2254"/>
      <c r="T406" s="2254"/>
      <c r="U406" s="2254"/>
      <c r="V406" s="2254"/>
      <c r="W406" s="2254"/>
      <c r="X406" s="2254"/>
      <c r="Y406" s="2254"/>
      <c r="Z406" s="2254"/>
    </row>
    <row r="407" spans="1:26" ht="15.75" customHeight="1">
      <c r="A407" s="2254"/>
      <c r="B407" s="2254"/>
      <c r="C407" s="2254"/>
      <c r="D407" s="2254"/>
      <c r="E407" s="2254"/>
      <c r="F407" s="2254"/>
      <c r="G407" s="2254"/>
      <c r="H407" s="2254"/>
      <c r="I407" s="2254"/>
      <c r="J407" s="2254"/>
      <c r="K407" s="2254"/>
      <c r="L407" s="2254"/>
      <c r="M407" s="2254"/>
      <c r="N407" s="2254"/>
      <c r="O407" s="2254"/>
      <c r="P407" s="2254"/>
      <c r="Q407" s="2254"/>
      <c r="R407" s="2254"/>
      <c r="S407" s="2254"/>
      <c r="T407" s="2254"/>
      <c r="U407" s="2254"/>
      <c r="V407" s="2254"/>
      <c r="W407" s="2254"/>
      <c r="X407" s="2254"/>
      <c r="Y407" s="2254"/>
      <c r="Z407" s="2254"/>
    </row>
    <row r="408" spans="1:26" ht="15.75" customHeight="1">
      <c r="A408" s="2254"/>
      <c r="B408" s="2254"/>
      <c r="C408" s="2254"/>
      <c r="D408" s="2254"/>
      <c r="E408" s="2254"/>
      <c r="F408" s="2254"/>
      <c r="G408" s="2254"/>
      <c r="H408" s="2254"/>
      <c r="I408" s="2254"/>
      <c r="J408" s="2254"/>
      <c r="K408" s="2254"/>
      <c r="L408" s="2254"/>
      <c r="M408" s="2254"/>
      <c r="N408" s="2254"/>
      <c r="O408" s="2254"/>
      <c r="P408" s="2254"/>
      <c r="Q408" s="2254"/>
      <c r="R408" s="2254"/>
      <c r="S408" s="2254"/>
      <c r="T408" s="2254"/>
      <c r="U408" s="2254"/>
      <c r="V408" s="2254"/>
      <c r="W408" s="2254"/>
      <c r="X408" s="2254"/>
      <c r="Y408" s="2254"/>
      <c r="Z408" s="2254"/>
    </row>
    <row r="409" spans="1:26" ht="15.75" customHeight="1">
      <c r="A409" s="2254"/>
      <c r="B409" s="2254"/>
      <c r="C409" s="2254"/>
      <c r="D409" s="2254"/>
      <c r="E409" s="2254"/>
      <c r="F409" s="2254"/>
      <c r="G409" s="2254"/>
      <c r="H409" s="2254"/>
      <c r="I409" s="2254"/>
      <c r="J409" s="2254"/>
      <c r="K409" s="2254"/>
      <c r="L409" s="2254"/>
      <c r="M409" s="2254"/>
      <c r="N409" s="2254"/>
      <c r="O409" s="2254"/>
      <c r="P409" s="2254"/>
      <c r="Q409" s="2254"/>
      <c r="R409" s="2254"/>
      <c r="S409" s="2254"/>
      <c r="T409" s="2254"/>
      <c r="U409" s="2254"/>
      <c r="V409" s="2254"/>
      <c r="W409" s="2254"/>
      <c r="X409" s="2254"/>
      <c r="Y409" s="2254"/>
      <c r="Z409" s="2254"/>
    </row>
    <row r="410" spans="1:26" ht="15.75" customHeight="1">
      <c r="A410" s="2254"/>
      <c r="B410" s="2254"/>
      <c r="C410" s="2254"/>
      <c r="D410" s="2254"/>
      <c r="E410" s="2254"/>
      <c r="F410" s="2254"/>
      <c r="G410" s="2254"/>
      <c r="H410" s="2254"/>
      <c r="I410" s="2254"/>
      <c r="J410" s="2254"/>
      <c r="K410" s="2254"/>
      <c r="L410" s="2254"/>
      <c r="M410" s="2254"/>
      <c r="N410" s="2254"/>
      <c r="O410" s="2254"/>
      <c r="P410" s="2254"/>
      <c r="Q410" s="2254"/>
      <c r="R410" s="2254"/>
      <c r="S410" s="2254"/>
      <c r="T410" s="2254"/>
      <c r="U410" s="2254"/>
      <c r="V410" s="2254"/>
      <c r="W410" s="2254"/>
      <c r="X410" s="2254"/>
      <c r="Y410" s="2254"/>
      <c r="Z410" s="2254"/>
    </row>
    <row r="411" spans="1:26" ht="15.75" customHeight="1">
      <c r="A411" s="2254"/>
      <c r="B411" s="2254"/>
      <c r="C411" s="2254"/>
      <c r="D411" s="2254"/>
      <c r="E411" s="2254"/>
      <c r="F411" s="2254"/>
      <c r="G411" s="2254"/>
      <c r="H411" s="2254"/>
      <c r="I411" s="2254"/>
      <c r="J411" s="2254"/>
      <c r="K411" s="2254"/>
      <c r="L411" s="2254"/>
      <c r="M411" s="2254"/>
      <c r="N411" s="2254"/>
      <c r="O411" s="2254"/>
      <c r="P411" s="2254"/>
      <c r="Q411" s="2254"/>
      <c r="R411" s="2254"/>
      <c r="S411" s="2254"/>
      <c r="T411" s="2254"/>
      <c r="U411" s="2254"/>
      <c r="V411" s="2254"/>
      <c r="W411" s="2254"/>
      <c r="X411" s="2254"/>
      <c r="Y411" s="2254"/>
      <c r="Z411" s="2254"/>
    </row>
    <row r="412" spans="1:26" ht="15.75" customHeight="1">
      <c r="A412" s="2254"/>
      <c r="B412" s="2254"/>
      <c r="C412" s="2254"/>
      <c r="D412" s="2254"/>
      <c r="E412" s="2254"/>
      <c r="F412" s="2254"/>
      <c r="G412" s="2254"/>
      <c r="H412" s="2254"/>
      <c r="I412" s="2254"/>
      <c r="J412" s="2254"/>
      <c r="K412" s="2254"/>
      <c r="L412" s="2254"/>
      <c r="M412" s="2254"/>
      <c r="N412" s="2254"/>
      <c r="O412" s="2254"/>
      <c r="P412" s="2254"/>
      <c r="Q412" s="2254"/>
      <c r="R412" s="2254"/>
      <c r="S412" s="2254"/>
      <c r="T412" s="2254"/>
      <c r="U412" s="2254"/>
      <c r="V412" s="2254"/>
      <c r="W412" s="2254"/>
      <c r="X412" s="2254"/>
      <c r="Y412" s="2254"/>
      <c r="Z412" s="2254"/>
    </row>
    <row r="413" spans="1:26" ht="15.75" customHeight="1">
      <c r="A413" s="2254"/>
      <c r="B413" s="2254"/>
      <c r="C413" s="2254"/>
      <c r="D413" s="2254"/>
      <c r="E413" s="2254"/>
      <c r="F413" s="2254"/>
      <c r="G413" s="2254"/>
      <c r="H413" s="2254"/>
      <c r="I413" s="2254"/>
      <c r="J413" s="2254"/>
      <c r="K413" s="2254"/>
      <c r="L413" s="2254"/>
      <c r="M413" s="2254"/>
      <c r="N413" s="2254"/>
      <c r="O413" s="2254"/>
      <c r="P413" s="2254"/>
      <c r="Q413" s="2254"/>
      <c r="R413" s="2254"/>
      <c r="S413" s="2254"/>
      <c r="T413" s="2254"/>
      <c r="U413" s="2254"/>
      <c r="V413" s="2254"/>
      <c r="W413" s="2254"/>
      <c r="X413" s="2254"/>
      <c r="Y413" s="2254"/>
      <c r="Z413" s="2254"/>
    </row>
    <row r="414" spans="1:26" ht="15.75" customHeight="1">
      <c r="A414" s="2254"/>
      <c r="B414" s="2254"/>
      <c r="C414" s="2254"/>
      <c r="D414" s="2254"/>
      <c r="E414" s="2254"/>
      <c r="F414" s="2254"/>
      <c r="G414" s="2254"/>
      <c r="H414" s="2254"/>
      <c r="I414" s="2254"/>
      <c r="J414" s="2254"/>
      <c r="K414" s="2254"/>
      <c r="L414" s="2254"/>
      <c r="M414" s="2254"/>
      <c r="N414" s="2254"/>
      <c r="O414" s="2254"/>
      <c r="P414" s="2254"/>
      <c r="Q414" s="2254"/>
      <c r="R414" s="2254"/>
      <c r="S414" s="2254"/>
      <c r="T414" s="2254"/>
      <c r="U414" s="2254"/>
      <c r="V414" s="2254"/>
      <c r="W414" s="2254"/>
      <c r="X414" s="2254"/>
      <c r="Y414" s="2254"/>
      <c r="Z414" s="2254"/>
    </row>
    <row r="415" spans="1:26" ht="15.75" customHeight="1">
      <c r="A415" s="2254"/>
      <c r="B415" s="2254"/>
      <c r="C415" s="2254"/>
      <c r="D415" s="2254"/>
      <c r="E415" s="2254"/>
      <c r="F415" s="2254"/>
      <c r="G415" s="2254"/>
      <c r="H415" s="2254"/>
      <c r="I415" s="2254"/>
      <c r="J415" s="2254"/>
      <c r="K415" s="2254"/>
      <c r="L415" s="2254"/>
      <c r="M415" s="2254"/>
      <c r="N415" s="2254"/>
      <c r="O415" s="2254"/>
      <c r="P415" s="2254"/>
      <c r="Q415" s="2254"/>
      <c r="R415" s="2254"/>
      <c r="S415" s="2254"/>
      <c r="T415" s="2254"/>
      <c r="U415" s="2254"/>
      <c r="V415" s="2254"/>
      <c r="W415" s="2254"/>
      <c r="X415" s="2254"/>
      <c r="Y415" s="2254"/>
      <c r="Z415" s="2254"/>
    </row>
    <row r="416" spans="1:26" ht="15.75" customHeight="1">
      <c r="A416" s="2254"/>
      <c r="B416" s="2254"/>
      <c r="C416" s="2254"/>
      <c r="D416" s="2254"/>
      <c r="E416" s="2254"/>
      <c r="F416" s="2254"/>
      <c r="G416" s="2254"/>
      <c r="H416" s="2254"/>
      <c r="I416" s="2254"/>
      <c r="J416" s="2254"/>
      <c r="K416" s="2254"/>
      <c r="L416" s="2254"/>
      <c r="M416" s="2254"/>
      <c r="N416" s="2254"/>
      <c r="O416" s="2254"/>
      <c r="P416" s="2254"/>
      <c r="Q416" s="2254"/>
      <c r="R416" s="2254"/>
      <c r="S416" s="2254"/>
      <c r="T416" s="2254"/>
      <c r="U416" s="2254"/>
      <c r="V416" s="2254"/>
      <c r="W416" s="2254"/>
      <c r="X416" s="2254"/>
      <c r="Y416" s="2254"/>
      <c r="Z416" s="2254"/>
    </row>
    <row r="417" spans="1:26" ht="15.75" customHeight="1">
      <c r="A417" s="2254"/>
      <c r="B417" s="2254"/>
      <c r="C417" s="2254"/>
      <c r="D417" s="2254"/>
      <c r="E417" s="2254"/>
      <c r="F417" s="2254"/>
      <c r="G417" s="2254"/>
      <c r="H417" s="2254"/>
      <c r="I417" s="2254"/>
      <c r="J417" s="2254"/>
      <c r="K417" s="2254"/>
      <c r="L417" s="2254"/>
      <c r="M417" s="2254"/>
      <c r="N417" s="2254"/>
      <c r="O417" s="2254"/>
      <c r="P417" s="2254"/>
      <c r="Q417" s="2254"/>
      <c r="R417" s="2254"/>
      <c r="S417" s="2254"/>
      <c r="T417" s="2254"/>
      <c r="U417" s="2254"/>
      <c r="V417" s="2254"/>
      <c r="W417" s="2254"/>
      <c r="X417" s="2254"/>
      <c r="Y417" s="2254"/>
      <c r="Z417" s="2254"/>
    </row>
    <row r="418" spans="1:26" ht="15.75" customHeight="1">
      <c r="A418" s="2254"/>
      <c r="B418" s="2254"/>
      <c r="C418" s="2254"/>
      <c r="D418" s="2254"/>
      <c r="E418" s="2254"/>
      <c r="F418" s="2254"/>
      <c r="G418" s="2254"/>
      <c r="H418" s="2254"/>
      <c r="I418" s="2254"/>
      <c r="J418" s="2254"/>
      <c r="K418" s="2254"/>
      <c r="L418" s="2254"/>
      <c r="M418" s="2254"/>
      <c r="N418" s="2254"/>
      <c r="O418" s="2254"/>
      <c r="P418" s="2254"/>
      <c r="Q418" s="2254"/>
      <c r="R418" s="2254"/>
      <c r="S418" s="2254"/>
      <c r="T418" s="2254"/>
      <c r="U418" s="2254"/>
      <c r="V418" s="2254"/>
      <c r="W418" s="2254"/>
      <c r="X418" s="2254"/>
      <c r="Y418" s="2254"/>
      <c r="Z418" s="2254"/>
    </row>
    <row r="419" spans="1:26" ht="15.75" customHeight="1">
      <c r="A419" s="2254"/>
      <c r="B419" s="2254"/>
      <c r="C419" s="2254"/>
      <c r="D419" s="2254"/>
      <c r="E419" s="2254"/>
      <c r="F419" s="2254"/>
      <c r="G419" s="2254"/>
      <c r="H419" s="2254"/>
      <c r="I419" s="2254"/>
      <c r="J419" s="2254"/>
      <c r="K419" s="2254"/>
      <c r="L419" s="2254"/>
      <c r="M419" s="2254"/>
      <c r="N419" s="2254"/>
      <c r="O419" s="2254"/>
      <c r="P419" s="2254"/>
      <c r="Q419" s="2254"/>
      <c r="R419" s="2254"/>
      <c r="S419" s="2254"/>
      <c r="T419" s="2254"/>
      <c r="U419" s="2254"/>
      <c r="V419" s="2254"/>
      <c r="W419" s="2254"/>
      <c r="X419" s="2254"/>
      <c r="Y419" s="2254"/>
      <c r="Z419" s="2254"/>
    </row>
    <row r="420" spans="1:26" ht="15.75" customHeight="1">
      <c r="A420" s="2254"/>
      <c r="B420" s="2254"/>
      <c r="C420" s="2254"/>
      <c r="D420" s="2254"/>
      <c r="E420" s="2254"/>
      <c r="F420" s="2254"/>
      <c r="G420" s="2254"/>
      <c r="H420" s="2254"/>
      <c r="I420" s="2254"/>
      <c r="J420" s="2254"/>
      <c r="K420" s="2254"/>
      <c r="L420" s="2254"/>
      <c r="M420" s="2254"/>
      <c r="N420" s="2254"/>
      <c r="O420" s="2254"/>
      <c r="P420" s="2254"/>
      <c r="Q420" s="2254"/>
      <c r="R420" s="2254"/>
      <c r="S420" s="2254"/>
      <c r="T420" s="2254"/>
      <c r="U420" s="2254"/>
      <c r="V420" s="2254"/>
      <c r="W420" s="2254"/>
      <c r="X420" s="2254"/>
      <c r="Y420" s="2254"/>
      <c r="Z420" s="2254"/>
    </row>
    <row r="421" spans="1:26" ht="15.75" customHeight="1">
      <c r="A421" s="2254"/>
      <c r="B421" s="2254"/>
      <c r="C421" s="2254"/>
      <c r="D421" s="2254"/>
      <c r="E421" s="2254"/>
      <c r="F421" s="2254"/>
      <c r="G421" s="2254"/>
      <c r="H421" s="2254"/>
      <c r="I421" s="2254"/>
      <c r="J421" s="2254"/>
      <c r="K421" s="2254"/>
      <c r="L421" s="2254"/>
      <c r="M421" s="2254"/>
      <c r="N421" s="2254"/>
      <c r="O421" s="2254"/>
      <c r="P421" s="2254"/>
      <c r="Q421" s="2254"/>
      <c r="R421" s="2254"/>
      <c r="S421" s="2254"/>
      <c r="T421" s="2254"/>
      <c r="U421" s="2254"/>
      <c r="V421" s="2254"/>
      <c r="W421" s="2254"/>
      <c r="X421" s="2254"/>
      <c r="Y421" s="2254"/>
      <c r="Z421" s="2254"/>
    </row>
    <row r="422" spans="1:26" ht="15.75" customHeight="1">
      <c r="A422" s="2254"/>
      <c r="B422" s="2254"/>
      <c r="C422" s="2254"/>
      <c r="D422" s="2254"/>
      <c r="E422" s="2254"/>
      <c r="F422" s="2254"/>
      <c r="G422" s="2254"/>
      <c r="H422" s="2254"/>
      <c r="I422" s="2254"/>
      <c r="J422" s="2254"/>
      <c r="K422" s="2254"/>
      <c r="L422" s="2254"/>
      <c r="M422" s="2254"/>
      <c r="N422" s="2254"/>
      <c r="O422" s="2254"/>
      <c r="P422" s="2254"/>
      <c r="Q422" s="2254"/>
      <c r="R422" s="2254"/>
      <c r="S422" s="2254"/>
      <c r="T422" s="2254"/>
      <c r="U422" s="2254"/>
      <c r="V422" s="2254"/>
      <c r="W422" s="2254"/>
      <c r="X422" s="2254"/>
      <c r="Y422" s="2254"/>
      <c r="Z422" s="2254"/>
    </row>
    <row r="423" spans="1:26" ht="15.75" customHeight="1">
      <c r="A423" s="2254"/>
      <c r="B423" s="2254"/>
      <c r="C423" s="2254"/>
      <c r="D423" s="2254"/>
      <c r="E423" s="2254"/>
      <c r="F423" s="2254"/>
      <c r="G423" s="2254"/>
      <c r="H423" s="2254"/>
      <c r="I423" s="2254"/>
      <c r="J423" s="2254"/>
      <c r="K423" s="2254"/>
      <c r="L423" s="2254"/>
      <c r="M423" s="2254"/>
      <c r="N423" s="2254"/>
      <c r="O423" s="2254"/>
      <c r="P423" s="2254"/>
      <c r="Q423" s="2254"/>
      <c r="R423" s="2254"/>
      <c r="S423" s="2254"/>
      <c r="T423" s="2254"/>
      <c r="U423" s="2254"/>
      <c r="V423" s="2254"/>
      <c r="W423" s="2254"/>
      <c r="X423" s="2254"/>
      <c r="Y423" s="2254"/>
      <c r="Z423" s="2254"/>
    </row>
    <row r="424" spans="1:26" ht="15.75" customHeight="1">
      <c r="A424" s="2254"/>
      <c r="B424" s="2254"/>
      <c r="C424" s="2254"/>
      <c r="D424" s="2254"/>
      <c r="E424" s="2254"/>
      <c r="F424" s="2254"/>
      <c r="G424" s="2254"/>
      <c r="H424" s="2254"/>
      <c r="I424" s="2254"/>
      <c r="J424" s="2254"/>
      <c r="K424" s="2254"/>
      <c r="L424" s="2254"/>
      <c r="M424" s="2254"/>
      <c r="N424" s="2254"/>
      <c r="O424" s="2254"/>
      <c r="P424" s="2254"/>
      <c r="Q424" s="2254"/>
      <c r="R424" s="2254"/>
      <c r="S424" s="2254"/>
      <c r="T424" s="2254"/>
      <c r="U424" s="2254"/>
      <c r="V424" s="2254"/>
      <c r="W424" s="2254"/>
      <c r="X424" s="2254"/>
      <c r="Y424" s="2254"/>
      <c r="Z424" s="2254"/>
    </row>
    <row r="425" spans="1:26" ht="15.75" customHeight="1">
      <c r="A425" s="2254"/>
      <c r="B425" s="2254"/>
      <c r="C425" s="2254"/>
      <c r="D425" s="2254"/>
      <c r="E425" s="2254"/>
      <c r="F425" s="2254"/>
      <c r="G425" s="2254"/>
      <c r="H425" s="2254"/>
      <c r="I425" s="2254"/>
      <c r="J425" s="2254"/>
      <c r="K425" s="2254"/>
      <c r="L425" s="2254"/>
      <c r="M425" s="2254"/>
      <c r="N425" s="2254"/>
      <c r="O425" s="2254"/>
      <c r="P425" s="2254"/>
      <c r="Q425" s="2254"/>
      <c r="R425" s="2254"/>
      <c r="S425" s="2254"/>
      <c r="T425" s="2254"/>
      <c r="U425" s="2254"/>
      <c r="V425" s="2254"/>
      <c r="W425" s="2254"/>
      <c r="X425" s="2254"/>
      <c r="Y425" s="2254"/>
      <c r="Z425" s="2254"/>
    </row>
    <row r="426" spans="1:26" ht="15.75" customHeight="1">
      <c r="A426" s="2254"/>
      <c r="B426" s="2254"/>
      <c r="C426" s="2254"/>
      <c r="D426" s="2254"/>
      <c r="E426" s="2254"/>
      <c r="F426" s="2254"/>
      <c r="G426" s="2254"/>
      <c r="H426" s="2254"/>
      <c r="I426" s="2254"/>
      <c r="J426" s="2254"/>
      <c r="K426" s="2254"/>
      <c r="L426" s="2254"/>
      <c r="M426" s="2254"/>
      <c r="N426" s="2254"/>
      <c r="O426" s="2254"/>
      <c r="P426" s="2254"/>
      <c r="Q426" s="2254"/>
      <c r="R426" s="2254"/>
      <c r="S426" s="2254"/>
      <c r="T426" s="2254"/>
      <c r="U426" s="2254"/>
      <c r="V426" s="2254"/>
      <c r="W426" s="2254"/>
      <c r="X426" s="2254"/>
      <c r="Y426" s="2254"/>
      <c r="Z426" s="2254"/>
    </row>
    <row r="427" spans="1:26" ht="15.75" customHeight="1">
      <c r="A427" s="2254"/>
      <c r="B427" s="2254"/>
      <c r="C427" s="2254"/>
      <c r="D427" s="2254"/>
      <c r="E427" s="2254"/>
      <c r="F427" s="2254"/>
      <c r="G427" s="2254"/>
      <c r="H427" s="2254"/>
      <c r="I427" s="2254"/>
      <c r="J427" s="2254"/>
      <c r="K427" s="2254"/>
      <c r="L427" s="2254"/>
      <c r="M427" s="2254"/>
      <c r="N427" s="2254"/>
      <c r="O427" s="2254"/>
      <c r="P427" s="2254"/>
      <c r="Q427" s="2254"/>
      <c r="R427" s="2254"/>
      <c r="S427" s="2254"/>
      <c r="T427" s="2254"/>
      <c r="U427" s="2254"/>
      <c r="V427" s="2254"/>
      <c r="W427" s="2254"/>
      <c r="X427" s="2254"/>
      <c r="Y427" s="2254"/>
      <c r="Z427" s="2254"/>
    </row>
    <row r="428" spans="1:26" ht="15.75" customHeight="1">
      <c r="A428" s="2254"/>
      <c r="B428" s="2254"/>
      <c r="C428" s="2254"/>
      <c r="D428" s="2254"/>
      <c r="E428" s="2254"/>
      <c r="F428" s="2254"/>
      <c r="G428" s="2254"/>
      <c r="H428" s="2254"/>
      <c r="I428" s="2254"/>
      <c r="J428" s="2254"/>
      <c r="K428" s="2254"/>
      <c r="L428" s="2254"/>
      <c r="M428" s="2254"/>
      <c r="N428" s="2254"/>
      <c r="O428" s="2254"/>
      <c r="P428" s="2254"/>
      <c r="Q428" s="2254"/>
      <c r="R428" s="2254"/>
      <c r="S428" s="2254"/>
      <c r="T428" s="2254"/>
      <c r="U428" s="2254"/>
      <c r="V428" s="2254"/>
      <c r="W428" s="2254"/>
      <c r="X428" s="2254"/>
      <c r="Y428" s="2254"/>
      <c r="Z428" s="2254"/>
    </row>
    <row r="429" spans="1:26" ht="15.75" customHeight="1">
      <c r="A429" s="2254"/>
      <c r="B429" s="2254"/>
      <c r="C429" s="2254"/>
      <c r="D429" s="2254"/>
      <c r="E429" s="2254"/>
      <c r="F429" s="2254"/>
      <c r="G429" s="2254"/>
      <c r="H429" s="2254"/>
      <c r="I429" s="2254"/>
      <c r="J429" s="2254"/>
      <c r="K429" s="2254"/>
      <c r="L429" s="2254"/>
      <c r="M429" s="2254"/>
      <c r="N429" s="2254"/>
      <c r="O429" s="2254"/>
      <c r="P429" s="2254"/>
      <c r="Q429" s="2254"/>
      <c r="R429" s="2254"/>
      <c r="S429" s="2254"/>
      <c r="T429" s="2254"/>
      <c r="U429" s="2254"/>
      <c r="V429" s="2254"/>
      <c r="W429" s="2254"/>
      <c r="X429" s="2254"/>
      <c r="Y429" s="2254"/>
      <c r="Z429" s="2254"/>
    </row>
    <row r="430" spans="1:26" ht="15.75" customHeight="1">
      <c r="A430" s="2254"/>
      <c r="B430" s="2254"/>
      <c r="C430" s="2254"/>
      <c r="D430" s="2254"/>
      <c r="E430" s="2254"/>
      <c r="F430" s="2254"/>
      <c r="G430" s="2254"/>
      <c r="H430" s="2254"/>
      <c r="I430" s="2254"/>
      <c r="J430" s="2254"/>
      <c r="K430" s="2254"/>
      <c r="L430" s="2254"/>
      <c r="M430" s="2254"/>
      <c r="N430" s="2254"/>
      <c r="O430" s="2254"/>
      <c r="P430" s="2254"/>
      <c r="Q430" s="2254"/>
      <c r="R430" s="2254"/>
      <c r="S430" s="2254"/>
      <c r="T430" s="2254"/>
      <c r="U430" s="2254"/>
      <c r="V430" s="2254"/>
      <c r="W430" s="2254"/>
      <c r="X430" s="2254"/>
      <c r="Y430" s="2254"/>
      <c r="Z430" s="2254"/>
    </row>
    <row r="431" spans="1:26" ht="15.75" customHeight="1">
      <c r="A431" s="2254"/>
      <c r="B431" s="2254"/>
      <c r="C431" s="2254"/>
      <c r="D431" s="2254"/>
      <c r="E431" s="2254"/>
      <c r="F431" s="2254"/>
      <c r="G431" s="2254"/>
      <c r="H431" s="2254"/>
      <c r="I431" s="2254"/>
      <c r="J431" s="2254"/>
      <c r="K431" s="2254"/>
      <c r="L431" s="2254"/>
      <c r="M431" s="2254"/>
      <c r="N431" s="2254"/>
      <c r="O431" s="2254"/>
      <c r="P431" s="2254"/>
      <c r="Q431" s="2254"/>
      <c r="R431" s="2254"/>
      <c r="S431" s="2254"/>
      <c r="T431" s="2254"/>
      <c r="U431" s="2254"/>
      <c r="V431" s="2254"/>
      <c r="W431" s="2254"/>
      <c r="X431" s="2254"/>
      <c r="Y431" s="2254"/>
      <c r="Z431" s="2254"/>
    </row>
    <row r="432" spans="1:26" ht="15.75" customHeight="1">
      <c r="A432" s="2254"/>
      <c r="B432" s="2254"/>
      <c r="C432" s="2254"/>
      <c r="D432" s="2254"/>
      <c r="E432" s="2254"/>
      <c r="F432" s="2254"/>
      <c r="G432" s="2254"/>
      <c r="H432" s="2254"/>
      <c r="I432" s="2254"/>
      <c r="J432" s="2254"/>
      <c r="K432" s="2254"/>
      <c r="L432" s="2254"/>
      <c r="M432" s="2254"/>
      <c r="N432" s="2254"/>
      <c r="O432" s="2254"/>
      <c r="P432" s="2254"/>
      <c r="Q432" s="2254"/>
      <c r="R432" s="2254"/>
      <c r="S432" s="2254"/>
      <c r="T432" s="2254"/>
      <c r="U432" s="2254"/>
      <c r="V432" s="2254"/>
      <c r="W432" s="2254"/>
      <c r="X432" s="2254"/>
      <c r="Y432" s="2254"/>
      <c r="Z432" s="2254"/>
    </row>
    <row r="433" spans="1:26" ht="15.75" customHeight="1">
      <c r="A433" s="2254"/>
      <c r="B433" s="2254"/>
      <c r="C433" s="2254"/>
      <c r="D433" s="2254"/>
      <c r="E433" s="2254"/>
      <c r="F433" s="2254"/>
      <c r="G433" s="2254"/>
      <c r="H433" s="2254"/>
      <c r="I433" s="2254"/>
      <c r="J433" s="2254"/>
      <c r="K433" s="2254"/>
      <c r="L433" s="2254"/>
      <c r="M433" s="2254"/>
      <c r="N433" s="2254"/>
      <c r="O433" s="2254"/>
      <c r="P433" s="2254"/>
      <c r="Q433" s="2254"/>
      <c r="R433" s="2254"/>
      <c r="S433" s="2254"/>
      <c r="T433" s="2254"/>
      <c r="U433" s="2254"/>
      <c r="V433" s="2254"/>
      <c r="W433" s="2254"/>
      <c r="X433" s="2254"/>
      <c r="Y433" s="2254"/>
      <c r="Z433" s="2254"/>
    </row>
    <row r="434" spans="1:26" ht="15.75" customHeight="1">
      <c r="A434" s="2254"/>
      <c r="B434" s="2254"/>
      <c r="C434" s="2254"/>
      <c r="D434" s="2254"/>
      <c r="E434" s="2254"/>
      <c r="F434" s="2254"/>
      <c r="G434" s="2254"/>
      <c r="H434" s="2254"/>
      <c r="I434" s="2254"/>
      <c r="J434" s="2254"/>
      <c r="K434" s="2254"/>
      <c r="L434" s="2254"/>
      <c r="M434" s="2254"/>
      <c r="N434" s="2254"/>
      <c r="O434" s="2254"/>
      <c r="P434" s="2254"/>
      <c r="Q434" s="2254"/>
      <c r="R434" s="2254"/>
      <c r="S434" s="2254"/>
      <c r="T434" s="2254"/>
      <c r="U434" s="2254"/>
      <c r="V434" s="2254"/>
      <c r="W434" s="2254"/>
      <c r="X434" s="2254"/>
      <c r="Y434" s="2254"/>
      <c r="Z434" s="2254"/>
    </row>
    <row r="435" spans="1:26" ht="15.75" customHeight="1">
      <c r="A435" s="2254"/>
      <c r="B435" s="2254"/>
      <c r="C435" s="2254"/>
      <c r="D435" s="2254"/>
      <c r="E435" s="2254"/>
      <c r="F435" s="2254"/>
      <c r="G435" s="2254"/>
      <c r="H435" s="2254"/>
      <c r="I435" s="2254"/>
      <c r="J435" s="2254"/>
      <c r="K435" s="2254"/>
      <c r="L435" s="2254"/>
      <c r="M435" s="2254"/>
      <c r="N435" s="2254"/>
      <c r="O435" s="2254"/>
      <c r="P435" s="2254"/>
      <c r="Q435" s="2254"/>
      <c r="R435" s="2254"/>
      <c r="S435" s="2254"/>
      <c r="T435" s="2254"/>
      <c r="U435" s="2254"/>
      <c r="V435" s="2254"/>
      <c r="W435" s="2254"/>
      <c r="X435" s="2254"/>
      <c r="Y435" s="2254"/>
      <c r="Z435" s="2254"/>
    </row>
    <row r="436" spans="1:26" ht="15.75" customHeight="1">
      <c r="A436" s="2254"/>
      <c r="B436" s="2254"/>
      <c r="C436" s="2254"/>
      <c r="D436" s="2254"/>
      <c r="E436" s="2254"/>
      <c r="F436" s="2254"/>
      <c r="G436" s="2254"/>
      <c r="H436" s="2254"/>
      <c r="I436" s="2254"/>
      <c r="J436" s="2254"/>
      <c r="K436" s="2254"/>
      <c r="L436" s="2254"/>
      <c r="M436" s="2254"/>
      <c r="N436" s="2254"/>
      <c r="O436" s="2254"/>
      <c r="P436" s="2254"/>
      <c r="Q436" s="2254"/>
      <c r="R436" s="2254"/>
      <c r="S436" s="2254"/>
      <c r="T436" s="2254"/>
      <c r="U436" s="2254"/>
      <c r="V436" s="2254"/>
      <c r="W436" s="2254"/>
      <c r="X436" s="2254"/>
      <c r="Y436" s="2254"/>
      <c r="Z436" s="2254"/>
    </row>
    <row r="437" spans="1:26" ht="15.75" customHeight="1">
      <c r="A437" s="2254"/>
      <c r="B437" s="2254"/>
      <c r="C437" s="2254"/>
      <c r="D437" s="2254"/>
      <c r="E437" s="2254"/>
      <c r="F437" s="2254"/>
      <c r="G437" s="2254"/>
      <c r="H437" s="2254"/>
      <c r="I437" s="2254"/>
      <c r="J437" s="2254"/>
      <c r="K437" s="2254"/>
      <c r="L437" s="2254"/>
      <c r="M437" s="2254"/>
      <c r="N437" s="2254"/>
      <c r="O437" s="2254"/>
      <c r="P437" s="2254"/>
      <c r="Q437" s="2254"/>
      <c r="R437" s="2254"/>
      <c r="S437" s="2254"/>
      <c r="T437" s="2254"/>
      <c r="U437" s="2254"/>
      <c r="V437" s="2254"/>
      <c r="W437" s="2254"/>
      <c r="X437" s="2254"/>
      <c r="Y437" s="2254"/>
      <c r="Z437" s="2254"/>
    </row>
    <row r="438" spans="1:26" ht="15.75" customHeight="1">
      <c r="A438" s="2254"/>
      <c r="B438" s="2254"/>
      <c r="C438" s="2254"/>
      <c r="D438" s="2254"/>
      <c r="E438" s="2254"/>
      <c r="F438" s="2254"/>
      <c r="G438" s="2254"/>
      <c r="H438" s="2254"/>
      <c r="I438" s="2254"/>
      <c r="J438" s="2254"/>
      <c r="K438" s="2254"/>
      <c r="L438" s="2254"/>
      <c r="M438" s="2254"/>
      <c r="N438" s="2254"/>
      <c r="O438" s="2254"/>
      <c r="P438" s="2254"/>
      <c r="Q438" s="2254"/>
      <c r="R438" s="2254"/>
      <c r="S438" s="2254"/>
      <c r="T438" s="2254"/>
      <c r="U438" s="2254"/>
      <c r="V438" s="2254"/>
      <c r="W438" s="2254"/>
      <c r="X438" s="2254"/>
      <c r="Y438" s="2254"/>
      <c r="Z438" s="2254"/>
    </row>
    <row r="439" spans="1:26" ht="15.75" customHeight="1">
      <c r="A439" s="2254"/>
      <c r="B439" s="2254"/>
      <c r="C439" s="2254"/>
      <c r="D439" s="2254"/>
      <c r="E439" s="2254"/>
      <c r="F439" s="2254"/>
      <c r="G439" s="2254"/>
      <c r="H439" s="2254"/>
      <c r="I439" s="2254"/>
      <c r="J439" s="2254"/>
      <c r="K439" s="2254"/>
      <c r="L439" s="2254"/>
      <c r="M439" s="2254"/>
      <c r="N439" s="2254"/>
      <c r="O439" s="2254"/>
      <c r="P439" s="2254"/>
      <c r="Q439" s="2254"/>
      <c r="R439" s="2254"/>
      <c r="S439" s="2254"/>
      <c r="T439" s="2254"/>
      <c r="U439" s="2254"/>
      <c r="V439" s="2254"/>
      <c r="W439" s="2254"/>
      <c r="X439" s="2254"/>
      <c r="Y439" s="2254"/>
      <c r="Z439" s="2254"/>
    </row>
    <row r="440" spans="1:26" ht="15.75" customHeight="1">
      <c r="A440" s="2254"/>
      <c r="B440" s="2254"/>
      <c r="C440" s="2254"/>
      <c r="D440" s="2254"/>
      <c r="E440" s="2254"/>
      <c r="F440" s="2254"/>
      <c r="G440" s="2254"/>
      <c r="H440" s="2254"/>
      <c r="I440" s="2254"/>
      <c r="J440" s="2254"/>
      <c r="K440" s="2254"/>
      <c r="L440" s="2254"/>
      <c r="M440" s="2254"/>
      <c r="N440" s="2254"/>
      <c r="O440" s="2254"/>
      <c r="P440" s="2254"/>
      <c r="Q440" s="2254"/>
      <c r="R440" s="2254"/>
      <c r="S440" s="2254"/>
      <c r="T440" s="2254"/>
      <c r="U440" s="2254"/>
      <c r="V440" s="2254"/>
      <c r="W440" s="2254"/>
      <c r="X440" s="2254"/>
      <c r="Y440" s="2254"/>
      <c r="Z440" s="2254"/>
    </row>
    <row r="441" spans="1:26" ht="15.75" customHeight="1">
      <c r="A441" s="2254"/>
      <c r="B441" s="2254"/>
      <c r="C441" s="2254"/>
      <c r="D441" s="2254"/>
      <c r="E441" s="2254"/>
      <c r="F441" s="2254"/>
      <c r="G441" s="2254"/>
      <c r="H441" s="2254"/>
      <c r="I441" s="2254"/>
      <c r="J441" s="2254"/>
      <c r="K441" s="2254"/>
      <c r="L441" s="2254"/>
      <c r="M441" s="2254"/>
      <c r="N441" s="2254"/>
      <c r="O441" s="2254"/>
      <c r="P441" s="2254"/>
      <c r="Q441" s="2254"/>
      <c r="R441" s="2254"/>
      <c r="S441" s="2254"/>
      <c r="T441" s="2254"/>
      <c r="U441" s="2254"/>
      <c r="V441" s="2254"/>
      <c r="W441" s="2254"/>
      <c r="X441" s="2254"/>
      <c r="Y441" s="2254"/>
      <c r="Z441" s="2254"/>
    </row>
    <row r="442" spans="1:26" ht="15.75" customHeight="1">
      <c r="A442" s="2254"/>
      <c r="B442" s="2254"/>
      <c r="C442" s="2254"/>
      <c r="D442" s="2254"/>
      <c r="E442" s="2254"/>
      <c r="F442" s="2254"/>
      <c r="G442" s="2254"/>
      <c r="H442" s="2254"/>
      <c r="I442" s="2254"/>
      <c r="J442" s="2254"/>
      <c r="K442" s="2254"/>
      <c r="L442" s="2254"/>
      <c r="M442" s="2254"/>
      <c r="N442" s="2254"/>
      <c r="O442" s="2254"/>
      <c r="P442" s="2254"/>
      <c r="Q442" s="2254"/>
      <c r="R442" s="2254"/>
      <c r="S442" s="2254"/>
      <c r="T442" s="2254"/>
      <c r="U442" s="2254"/>
      <c r="V442" s="2254"/>
      <c r="W442" s="2254"/>
      <c r="X442" s="2254"/>
      <c r="Y442" s="2254"/>
      <c r="Z442" s="2254"/>
    </row>
    <row r="443" spans="1:26" ht="15.75" customHeight="1">
      <c r="A443" s="2254"/>
      <c r="B443" s="2254"/>
      <c r="C443" s="2254"/>
      <c r="D443" s="2254"/>
      <c r="E443" s="2254"/>
      <c r="F443" s="2254"/>
      <c r="G443" s="2254"/>
      <c r="H443" s="2254"/>
      <c r="I443" s="2254"/>
      <c r="J443" s="2254"/>
      <c r="K443" s="2254"/>
      <c r="L443" s="2254"/>
      <c r="M443" s="2254"/>
      <c r="N443" s="2254"/>
      <c r="O443" s="2254"/>
      <c r="P443" s="2254"/>
      <c r="Q443" s="2254"/>
      <c r="R443" s="2254"/>
      <c r="S443" s="2254"/>
      <c r="T443" s="2254"/>
      <c r="U443" s="2254"/>
      <c r="V443" s="2254"/>
      <c r="W443" s="2254"/>
      <c r="X443" s="2254"/>
      <c r="Y443" s="2254"/>
      <c r="Z443" s="2254"/>
    </row>
    <row r="444" spans="1:26" ht="15.75" customHeight="1">
      <c r="A444" s="2254"/>
      <c r="B444" s="2254"/>
      <c r="C444" s="2254"/>
      <c r="D444" s="2254"/>
      <c r="E444" s="2254"/>
      <c r="F444" s="2254"/>
      <c r="G444" s="2254"/>
      <c r="H444" s="2254"/>
      <c r="I444" s="2254"/>
      <c r="J444" s="2254"/>
      <c r="K444" s="2254"/>
      <c r="L444" s="2254"/>
      <c r="M444" s="2254"/>
      <c r="N444" s="2254"/>
      <c r="O444" s="2254"/>
      <c r="P444" s="2254"/>
      <c r="Q444" s="2254"/>
      <c r="R444" s="2254"/>
      <c r="S444" s="2254"/>
      <c r="T444" s="2254"/>
      <c r="U444" s="2254"/>
      <c r="V444" s="2254"/>
      <c r="W444" s="2254"/>
      <c r="X444" s="2254"/>
      <c r="Y444" s="2254"/>
      <c r="Z444" s="2254"/>
    </row>
    <row r="445" spans="1:26" ht="15.75" customHeight="1">
      <c r="A445" s="2254"/>
      <c r="B445" s="2254"/>
      <c r="C445" s="2254"/>
      <c r="D445" s="2254"/>
      <c r="E445" s="2254"/>
      <c r="F445" s="2254"/>
      <c r="G445" s="2254"/>
      <c r="H445" s="2254"/>
      <c r="I445" s="2254"/>
      <c r="J445" s="2254"/>
      <c r="K445" s="2254"/>
      <c r="L445" s="2254"/>
      <c r="M445" s="2254"/>
      <c r="N445" s="2254"/>
      <c r="O445" s="2254"/>
      <c r="P445" s="2254"/>
      <c r="Q445" s="2254"/>
      <c r="R445" s="2254"/>
      <c r="S445" s="2254"/>
      <c r="T445" s="2254"/>
      <c r="U445" s="2254"/>
      <c r="V445" s="2254"/>
      <c r="W445" s="2254"/>
      <c r="X445" s="2254"/>
      <c r="Y445" s="2254"/>
      <c r="Z445" s="2254"/>
    </row>
    <row r="446" spans="1:26" ht="15.75" customHeight="1">
      <c r="A446" s="2254"/>
      <c r="B446" s="2254"/>
      <c r="C446" s="2254"/>
      <c r="D446" s="2254"/>
      <c r="E446" s="2254"/>
      <c r="F446" s="2254"/>
      <c r="G446" s="2254"/>
      <c r="H446" s="2254"/>
      <c r="I446" s="2254"/>
      <c r="J446" s="2254"/>
      <c r="K446" s="2254"/>
      <c r="L446" s="2254"/>
      <c r="M446" s="2254"/>
      <c r="N446" s="2254"/>
      <c r="O446" s="2254"/>
      <c r="P446" s="2254"/>
      <c r="Q446" s="2254"/>
      <c r="R446" s="2254"/>
      <c r="S446" s="2254"/>
      <c r="T446" s="2254"/>
      <c r="U446" s="2254"/>
      <c r="V446" s="2254"/>
      <c r="W446" s="2254"/>
      <c r="X446" s="2254"/>
      <c r="Y446" s="2254"/>
      <c r="Z446" s="2254"/>
    </row>
    <row r="447" spans="1:26" ht="15.75" customHeight="1">
      <c r="A447" s="2254"/>
      <c r="B447" s="2254"/>
      <c r="C447" s="2254"/>
      <c r="D447" s="2254"/>
      <c r="E447" s="2254"/>
      <c r="F447" s="2254"/>
      <c r="G447" s="2254"/>
      <c r="H447" s="2254"/>
      <c r="I447" s="2254"/>
      <c r="J447" s="2254"/>
      <c r="K447" s="2254"/>
      <c r="L447" s="2254"/>
      <c r="M447" s="2254"/>
      <c r="N447" s="2254"/>
      <c r="O447" s="2254"/>
      <c r="P447" s="2254"/>
      <c r="Q447" s="2254"/>
      <c r="R447" s="2254"/>
      <c r="S447" s="2254"/>
      <c r="T447" s="2254"/>
      <c r="U447" s="2254"/>
      <c r="V447" s="2254"/>
      <c r="W447" s="2254"/>
      <c r="X447" s="2254"/>
      <c r="Y447" s="2254"/>
      <c r="Z447" s="2254"/>
    </row>
    <row r="448" spans="1:26" ht="15.75" customHeight="1">
      <c r="A448" s="2254"/>
      <c r="B448" s="2254"/>
      <c r="C448" s="2254"/>
      <c r="D448" s="2254"/>
      <c r="E448" s="2254"/>
      <c r="F448" s="2254"/>
      <c r="G448" s="2254"/>
      <c r="H448" s="2254"/>
      <c r="I448" s="2254"/>
      <c r="J448" s="2254"/>
      <c r="K448" s="2254"/>
      <c r="L448" s="2254"/>
      <c r="M448" s="2254"/>
      <c r="N448" s="2254"/>
      <c r="O448" s="2254"/>
      <c r="P448" s="2254"/>
      <c r="Q448" s="2254"/>
      <c r="R448" s="2254"/>
      <c r="S448" s="2254"/>
      <c r="T448" s="2254"/>
      <c r="U448" s="2254"/>
      <c r="V448" s="2254"/>
      <c r="W448" s="2254"/>
      <c r="X448" s="2254"/>
      <c r="Y448" s="2254"/>
      <c r="Z448" s="2254"/>
    </row>
    <row r="449" spans="1:26" ht="15.75" customHeight="1">
      <c r="A449" s="2254"/>
      <c r="B449" s="2254"/>
      <c r="C449" s="2254"/>
      <c r="D449" s="2254"/>
      <c r="E449" s="2254"/>
      <c r="F449" s="2254"/>
      <c r="G449" s="2254"/>
      <c r="H449" s="2254"/>
      <c r="I449" s="2254"/>
      <c r="J449" s="2254"/>
      <c r="K449" s="2254"/>
      <c r="L449" s="2254"/>
      <c r="M449" s="2254"/>
      <c r="N449" s="2254"/>
      <c r="O449" s="2254"/>
      <c r="P449" s="2254"/>
      <c r="Q449" s="2254"/>
      <c r="R449" s="2254"/>
      <c r="S449" s="2254"/>
      <c r="T449" s="2254"/>
      <c r="U449" s="2254"/>
      <c r="V449" s="2254"/>
      <c r="W449" s="2254"/>
      <c r="X449" s="2254"/>
      <c r="Y449" s="2254"/>
      <c r="Z449" s="2254"/>
    </row>
    <row r="450" spans="1:26" ht="15.75" customHeight="1">
      <c r="A450" s="2254"/>
      <c r="B450" s="2254"/>
      <c r="C450" s="2254"/>
      <c r="D450" s="2254"/>
      <c r="E450" s="2254"/>
      <c r="F450" s="2254"/>
      <c r="G450" s="2254"/>
      <c r="H450" s="2254"/>
      <c r="I450" s="2254"/>
      <c r="J450" s="2254"/>
      <c r="K450" s="2254"/>
      <c r="L450" s="2254"/>
      <c r="M450" s="2254"/>
      <c r="N450" s="2254"/>
      <c r="O450" s="2254"/>
      <c r="P450" s="2254"/>
      <c r="Q450" s="2254"/>
      <c r="R450" s="2254"/>
      <c r="S450" s="2254"/>
      <c r="T450" s="2254"/>
      <c r="U450" s="2254"/>
      <c r="V450" s="2254"/>
      <c r="W450" s="2254"/>
      <c r="X450" s="2254"/>
      <c r="Y450" s="2254"/>
      <c r="Z450" s="2254"/>
    </row>
    <row r="451" spans="1:26" ht="15.75" customHeight="1">
      <c r="A451" s="2254"/>
      <c r="B451" s="2254"/>
      <c r="C451" s="2254"/>
      <c r="D451" s="2254"/>
      <c r="E451" s="2254"/>
      <c r="F451" s="2254"/>
      <c r="G451" s="2254"/>
      <c r="H451" s="2254"/>
      <c r="I451" s="2254"/>
      <c r="J451" s="2254"/>
      <c r="K451" s="2254"/>
      <c r="L451" s="2254"/>
      <c r="M451" s="2254"/>
      <c r="N451" s="2254"/>
      <c r="O451" s="2254"/>
      <c r="P451" s="2254"/>
      <c r="Q451" s="2254"/>
      <c r="R451" s="2254"/>
      <c r="S451" s="2254"/>
      <c r="T451" s="2254"/>
      <c r="U451" s="2254"/>
      <c r="V451" s="2254"/>
      <c r="W451" s="2254"/>
      <c r="X451" s="2254"/>
      <c r="Y451" s="2254"/>
      <c r="Z451" s="2254"/>
    </row>
    <row r="452" spans="1:26" ht="15.75" customHeight="1">
      <c r="A452" s="2254"/>
      <c r="B452" s="2254"/>
      <c r="C452" s="2254"/>
      <c r="D452" s="2254"/>
      <c r="E452" s="2254"/>
      <c r="F452" s="2254"/>
      <c r="G452" s="2254"/>
      <c r="H452" s="2254"/>
      <c r="I452" s="2254"/>
      <c r="J452" s="2254"/>
      <c r="K452" s="2254"/>
      <c r="L452" s="2254"/>
      <c r="M452" s="2254"/>
      <c r="N452" s="2254"/>
      <c r="O452" s="2254"/>
      <c r="P452" s="2254"/>
      <c r="Q452" s="2254"/>
      <c r="R452" s="2254"/>
      <c r="S452" s="2254"/>
      <c r="T452" s="2254"/>
      <c r="U452" s="2254"/>
      <c r="V452" s="2254"/>
      <c r="W452" s="2254"/>
      <c r="X452" s="2254"/>
      <c r="Y452" s="2254"/>
      <c r="Z452" s="2254"/>
    </row>
    <row r="453" spans="1:26" ht="15.75" customHeight="1">
      <c r="A453" s="2254"/>
      <c r="B453" s="2254"/>
      <c r="C453" s="2254"/>
      <c r="D453" s="2254"/>
      <c r="E453" s="2254"/>
      <c r="F453" s="2254"/>
      <c r="G453" s="2254"/>
      <c r="H453" s="2254"/>
      <c r="I453" s="2254"/>
      <c r="J453" s="2254"/>
      <c r="K453" s="2254"/>
      <c r="L453" s="2254"/>
      <c r="M453" s="2254"/>
      <c r="N453" s="2254"/>
      <c r="O453" s="2254"/>
      <c r="P453" s="2254"/>
      <c r="Q453" s="2254"/>
      <c r="R453" s="2254"/>
      <c r="S453" s="2254"/>
      <c r="T453" s="2254"/>
      <c r="U453" s="2254"/>
      <c r="V453" s="2254"/>
      <c r="W453" s="2254"/>
      <c r="X453" s="2254"/>
      <c r="Y453" s="2254"/>
      <c r="Z453" s="2254"/>
    </row>
    <row r="454" spans="1:26" ht="15.75" customHeight="1">
      <c r="A454" s="2254"/>
      <c r="B454" s="2254"/>
      <c r="C454" s="2254"/>
      <c r="D454" s="2254"/>
      <c r="E454" s="2254"/>
      <c r="F454" s="2254"/>
      <c r="G454" s="2254"/>
      <c r="H454" s="2254"/>
      <c r="I454" s="2254"/>
      <c r="J454" s="2254"/>
      <c r="K454" s="2254"/>
      <c r="L454" s="2254"/>
      <c r="M454" s="2254"/>
      <c r="N454" s="2254"/>
      <c r="O454" s="2254"/>
      <c r="P454" s="2254"/>
      <c r="Q454" s="2254"/>
      <c r="R454" s="2254"/>
      <c r="S454" s="2254"/>
      <c r="T454" s="2254"/>
      <c r="U454" s="2254"/>
      <c r="V454" s="2254"/>
      <c r="W454" s="2254"/>
      <c r="X454" s="2254"/>
      <c r="Y454" s="2254"/>
      <c r="Z454" s="2254"/>
    </row>
    <row r="455" spans="1:26" ht="15.75" customHeight="1">
      <c r="A455" s="2254"/>
      <c r="B455" s="2254"/>
      <c r="C455" s="2254"/>
      <c r="D455" s="2254"/>
      <c r="E455" s="2254"/>
      <c r="F455" s="2254"/>
      <c r="G455" s="2254"/>
      <c r="H455" s="2254"/>
      <c r="I455" s="2254"/>
      <c r="J455" s="2254"/>
      <c r="K455" s="2254"/>
      <c r="L455" s="2254"/>
      <c r="M455" s="2254"/>
      <c r="N455" s="2254"/>
      <c r="O455" s="2254"/>
      <c r="P455" s="2254"/>
      <c r="Q455" s="2254"/>
      <c r="R455" s="2254"/>
      <c r="S455" s="2254"/>
      <c r="T455" s="2254"/>
      <c r="U455" s="2254"/>
      <c r="V455" s="2254"/>
      <c r="W455" s="2254"/>
      <c r="X455" s="2254"/>
      <c r="Y455" s="2254"/>
      <c r="Z455" s="2254"/>
    </row>
    <row r="456" spans="1:26" ht="15.75" customHeight="1">
      <c r="A456" s="2254"/>
      <c r="B456" s="2254"/>
      <c r="C456" s="2254"/>
      <c r="D456" s="2254"/>
      <c r="E456" s="2254"/>
      <c r="F456" s="2254"/>
      <c r="G456" s="2254"/>
      <c r="H456" s="2254"/>
      <c r="I456" s="2254"/>
      <c r="J456" s="2254"/>
      <c r="K456" s="2254"/>
      <c r="L456" s="2254"/>
      <c r="M456" s="2254"/>
      <c r="N456" s="2254"/>
      <c r="O456" s="2254"/>
      <c r="P456" s="2254"/>
      <c r="Q456" s="2254"/>
      <c r="R456" s="2254"/>
      <c r="S456" s="2254"/>
      <c r="T456" s="2254"/>
      <c r="U456" s="2254"/>
      <c r="V456" s="2254"/>
      <c r="W456" s="2254"/>
      <c r="X456" s="2254"/>
      <c r="Y456" s="2254"/>
      <c r="Z456" s="2254"/>
    </row>
    <row r="457" spans="1:26" ht="15.75" customHeight="1">
      <c r="A457" s="2254"/>
      <c r="B457" s="2254"/>
      <c r="C457" s="2254"/>
      <c r="D457" s="2254"/>
      <c r="E457" s="2254"/>
      <c r="F457" s="2254"/>
      <c r="G457" s="2254"/>
      <c r="H457" s="2254"/>
      <c r="I457" s="2254"/>
      <c r="J457" s="2254"/>
      <c r="K457" s="2254"/>
      <c r="L457" s="2254"/>
      <c r="M457" s="2254"/>
      <c r="N457" s="2254"/>
      <c r="O457" s="2254"/>
      <c r="P457" s="2254"/>
      <c r="Q457" s="2254"/>
      <c r="R457" s="2254"/>
      <c r="S457" s="2254"/>
      <c r="T457" s="2254"/>
      <c r="U457" s="2254"/>
      <c r="V457" s="2254"/>
      <c r="W457" s="2254"/>
      <c r="X457" s="2254"/>
      <c r="Y457" s="2254"/>
      <c r="Z457" s="2254"/>
    </row>
    <row r="458" spans="1:26" ht="15.75" customHeight="1">
      <c r="A458" s="2254"/>
      <c r="B458" s="2254"/>
      <c r="C458" s="2254"/>
      <c r="D458" s="2254"/>
      <c r="E458" s="2254"/>
      <c r="F458" s="2254"/>
      <c r="G458" s="2254"/>
      <c r="H458" s="2254"/>
      <c r="I458" s="2254"/>
      <c r="J458" s="2254"/>
      <c r="K458" s="2254"/>
      <c r="L458" s="2254"/>
      <c r="M458" s="2254"/>
      <c r="N458" s="2254"/>
      <c r="O458" s="2254"/>
      <c r="P458" s="2254"/>
      <c r="Q458" s="2254"/>
      <c r="R458" s="2254"/>
      <c r="S458" s="2254"/>
      <c r="T458" s="2254"/>
      <c r="U458" s="2254"/>
      <c r="V458" s="2254"/>
      <c r="W458" s="2254"/>
      <c r="X458" s="2254"/>
      <c r="Y458" s="2254"/>
      <c r="Z458" s="2254"/>
    </row>
    <row r="459" spans="1:26" ht="15.75" customHeight="1">
      <c r="A459" s="2254"/>
      <c r="B459" s="2254"/>
      <c r="C459" s="2254"/>
      <c r="D459" s="2254"/>
      <c r="E459" s="2254"/>
      <c r="F459" s="2254"/>
      <c r="G459" s="2254"/>
      <c r="H459" s="2254"/>
      <c r="I459" s="2254"/>
      <c r="J459" s="2254"/>
      <c r="K459" s="2254"/>
      <c r="L459" s="2254"/>
      <c r="M459" s="2254"/>
      <c r="N459" s="2254"/>
      <c r="O459" s="2254"/>
      <c r="P459" s="2254"/>
      <c r="Q459" s="2254"/>
      <c r="R459" s="2254"/>
      <c r="S459" s="2254"/>
      <c r="T459" s="2254"/>
      <c r="U459" s="2254"/>
      <c r="V459" s="2254"/>
      <c r="W459" s="2254"/>
      <c r="X459" s="2254"/>
      <c r="Y459" s="2254"/>
      <c r="Z459" s="2254"/>
    </row>
    <row r="460" spans="1:26" ht="15.75" customHeight="1">
      <c r="A460" s="2254"/>
      <c r="B460" s="2254"/>
      <c r="C460" s="2254"/>
      <c r="D460" s="2254"/>
      <c r="E460" s="2254"/>
      <c r="F460" s="2254"/>
      <c r="G460" s="2254"/>
      <c r="H460" s="2254"/>
      <c r="I460" s="2254"/>
      <c r="J460" s="2254"/>
      <c r="K460" s="2254"/>
      <c r="L460" s="2254"/>
      <c r="M460" s="2254"/>
      <c r="N460" s="2254"/>
      <c r="O460" s="2254"/>
      <c r="P460" s="2254"/>
      <c r="Q460" s="2254"/>
      <c r="R460" s="2254"/>
      <c r="S460" s="2254"/>
      <c r="T460" s="2254"/>
      <c r="U460" s="2254"/>
      <c r="V460" s="2254"/>
      <c r="W460" s="2254"/>
      <c r="X460" s="2254"/>
      <c r="Y460" s="2254"/>
      <c r="Z460" s="2254"/>
    </row>
    <row r="461" spans="1:26" ht="15.75" customHeight="1">
      <c r="A461" s="2254"/>
      <c r="B461" s="2254"/>
      <c r="C461" s="2254"/>
      <c r="D461" s="2254"/>
      <c r="E461" s="2254"/>
      <c r="F461" s="2254"/>
      <c r="G461" s="2254"/>
      <c r="H461" s="2254"/>
      <c r="I461" s="2254"/>
      <c r="J461" s="2254"/>
      <c r="K461" s="2254"/>
      <c r="L461" s="2254"/>
      <c r="M461" s="2254"/>
      <c r="N461" s="2254"/>
      <c r="O461" s="2254"/>
      <c r="P461" s="2254"/>
      <c r="Q461" s="2254"/>
      <c r="R461" s="2254"/>
      <c r="S461" s="2254"/>
      <c r="T461" s="2254"/>
      <c r="U461" s="2254"/>
      <c r="V461" s="2254"/>
      <c r="W461" s="2254"/>
      <c r="X461" s="2254"/>
      <c r="Y461" s="2254"/>
      <c r="Z461" s="2254"/>
    </row>
    <row r="462" spans="1:26" ht="15.75" customHeight="1">
      <c r="A462" s="2254"/>
      <c r="B462" s="2254"/>
      <c r="C462" s="2254"/>
      <c r="D462" s="2254"/>
      <c r="E462" s="2254"/>
      <c r="F462" s="2254"/>
      <c r="G462" s="2254"/>
      <c r="H462" s="2254"/>
      <c r="I462" s="2254"/>
      <c r="J462" s="2254"/>
      <c r="K462" s="2254"/>
      <c r="L462" s="2254"/>
      <c r="M462" s="2254"/>
      <c r="N462" s="2254"/>
      <c r="O462" s="2254"/>
      <c r="P462" s="2254"/>
      <c r="Q462" s="2254"/>
      <c r="R462" s="2254"/>
      <c r="S462" s="2254"/>
      <c r="T462" s="2254"/>
      <c r="U462" s="2254"/>
      <c r="V462" s="2254"/>
      <c r="W462" s="2254"/>
      <c r="X462" s="2254"/>
      <c r="Y462" s="2254"/>
      <c r="Z462" s="2254"/>
    </row>
    <row r="463" spans="1:26" ht="15.75" customHeight="1">
      <c r="A463" s="2254"/>
      <c r="B463" s="2254"/>
      <c r="C463" s="2254"/>
      <c r="D463" s="2254"/>
      <c r="E463" s="2254"/>
      <c r="F463" s="2254"/>
      <c r="G463" s="2254"/>
      <c r="H463" s="2254"/>
      <c r="I463" s="2254"/>
      <c r="J463" s="2254"/>
      <c r="K463" s="2254"/>
      <c r="L463" s="2254"/>
      <c r="M463" s="2254"/>
      <c r="N463" s="2254"/>
      <c r="O463" s="2254"/>
      <c r="P463" s="2254"/>
      <c r="Q463" s="2254"/>
      <c r="R463" s="2254"/>
      <c r="S463" s="2254"/>
      <c r="T463" s="2254"/>
      <c r="U463" s="2254"/>
      <c r="V463" s="2254"/>
      <c r="W463" s="2254"/>
      <c r="X463" s="2254"/>
      <c r="Y463" s="2254"/>
      <c r="Z463" s="2254"/>
    </row>
    <row r="464" spans="1:26" ht="15.75" customHeight="1">
      <c r="A464" s="2254"/>
      <c r="B464" s="2254"/>
      <c r="C464" s="2254"/>
      <c r="D464" s="2254"/>
      <c r="E464" s="2254"/>
      <c r="F464" s="2254"/>
      <c r="G464" s="2254"/>
      <c r="H464" s="2254"/>
      <c r="I464" s="2254"/>
      <c r="J464" s="2254"/>
      <c r="K464" s="2254"/>
      <c r="L464" s="2254"/>
      <c r="M464" s="2254"/>
      <c r="N464" s="2254"/>
      <c r="O464" s="2254"/>
      <c r="P464" s="2254"/>
      <c r="Q464" s="2254"/>
      <c r="R464" s="2254"/>
      <c r="S464" s="2254"/>
      <c r="T464" s="2254"/>
      <c r="U464" s="2254"/>
      <c r="V464" s="2254"/>
      <c r="W464" s="2254"/>
      <c r="X464" s="2254"/>
      <c r="Y464" s="2254"/>
      <c r="Z464" s="2254"/>
    </row>
    <row r="465" spans="1:26" ht="15.75" customHeight="1">
      <c r="A465" s="2254"/>
      <c r="B465" s="2254"/>
      <c r="C465" s="2254"/>
      <c r="D465" s="2254"/>
      <c r="E465" s="2254"/>
      <c r="F465" s="2254"/>
      <c r="G465" s="2254"/>
      <c r="H465" s="2254"/>
      <c r="I465" s="2254"/>
      <c r="J465" s="2254"/>
      <c r="K465" s="2254"/>
      <c r="L465" s="2254"/>
      <c r="M465" s="2254"/>
      <c r="N465" s="2254"/>
      <c r="O465" s="2254"/>
      <c r="P465" s="2254"/>
      <c r="Q465" s="2254"/>
      <c r="R465" s="2254"/>
      <c r="S465" s="2254"/>
      <c r="T465" s="2254"/>
      <c r="U465" s="2254"/>
      <c r="V465" s="2254"/>
      <c r="W465" s="2254"/>
      <c r="X465" s="2254"/>
      <c r="Y465" s="2254"/>
      <c r="Z465" s="2254"/>
    </row>
    <row r="466" spans="1:26" ht="15.75" customHeight="1">
      <c r="A466" s="2254"/>
      <c r="B466" s="2254"/>
      <c r="C466" s="2254"/>
      <c r="D466" s="2254"/>
      <c r="E466" s="2254"/>
      <c r="F466" s="2254"/>
      <c r="G466" s="2254"/>
      <c r="H466" s="2254"/>
      <c r="I466" s="2254"/>
      <c r="J466" s="2254"/>
      <c r="K466" s="2254"/>
      <c r="L466" s="2254"/>
      <c r="M466" s="2254"/>
      <c r="N466" s="2254"/>
      <c r="O466" s="2254"/>
      <c r="P466" s="2254"/>
      <c r="Q466" s="2254"/>
      <c r="R466" s="2254"/>
      <c r="S466" s="2254"/>
      <c r="T466" s="2254"/>
      <c r="U466" s="2254"/>
      <c r="V466" s="2254"/>
      <c r="W466" s="2254"/>
      <c r="X466" s="2254"/>
      <c r="Y466" s="2254"/>
      <c r="Z466" s="2254"/>
    </row>
    <row r="467" spans="1:26" ht="15.75" customHeight="1">
      <c r="A467" s="2254"/>
      <c r="B467" s="2254"/>
      <c r="C467" s="2254"/>
      <c r="D467" s="2254"/>
      <c r="E467" s="2254"/>
      <c r="F467" s="2254"/>
      <c r="G467" s="2254"/>
      <c r="H467" s="2254"/>
      <c r="I467" s="2254"/>
      <c r="J467" s="2254"/>
      <c r="K467" s="2254"/>
      <c r="L467" s="2254"/>
      <c r="M467" s="2254"/>
      <c r="N467" s="2254"/>
      <c r="O467" s="2254"/>
      <c r="P467" s="2254"/>
      <c r="Q467" s="2254"/>
      <c r="R467" s="2254"/>
      <c r="S467" s="2254"/>
      <c r="T467" s="2254"/>
      <c r="U467" s="2254"/>
      <c r="V467" s="2254"/>
      <c r="W467" s="2254"/>
      <c r="X467" s="2254"/>
      <c r="Y467" s="2254"/>
      <c r="Z467" s="2254"/>
    </row>
    <row r="468" spans="1:26" ht="15.75" customHeight="1">
      <c r="A468" s="2254"/>
      <c r="B468" s="2254"/>
      <c r="C468" s="2254"/>
      <c r="D468" s="2254"/>
      <c r="E468" s="2254"/>
      <c r="F468" s="2254"/>
      <c r="G468" s="2254"/>
      <c r="H468" s="2254"/>
      <c r="I468" s="2254"/>
      <c r="J468" s="2254"/>
      <c r="K468" s="2254"/>
      <c r="L468" s="2254"/>
      <c r="M468" s="2254"/>
      <c r="N468" s="2254"/>
      <c r="O468" s="2254"/>
      <c r="P468" s="2254"/>
      <c r="Q468" s="2254"/>
      <c r="R468" s="2254"/>
      <c r="S468" s="2254"/>
      <c r="T468" s="2254"/>
      <c r="U468" s="2254"/>
      <c r="V468" s="2254"/>
      <c r="W468" s="2254"/>
      <c r="X468" s="2254"/>
      <c r="Y468" s="2254"/>
      <c r="Z468" s="2254"/>
    </row>
    <row r="469" spans="1:26" ht="15.75" customHeight="1">
      <c r="A469" s="2254"/>
      <c r="B469" s="2254"/>
      <c r="C469" s="2254"/>
      <c r="D469" s="2254"/>
      <c r="E469" s="2254"/>
      <c r="F469" s="2254"/>
      <c r="G469" s="2254"/>
      <c r="H469" s="2254"/>
      <c r="I469" s="2254"/>
      <c r="J469" s="2254"/>
      <c r="K469" s="2254"/>
      <c r="L469" s="2254"/>
      <c r="M469" s="2254"/>
      <c r="N469" s="2254"/>
      <c r="O469" s="2254"/>
      <c r="P469" s="2254"/>
      <c r="Q469" s="2254"/>
      <c r="R469" s="2254"/>
      <c r="S469" s="2254"/>
      <c r="T469" s="2254"/>
      <c r="U469" s="2254"/>
      <c r="V469" s="2254"/>
      <c r="W469" s="2254"/>
      <c r="X469" s="2254"/>
      <c r="Y469" s="2254"/>
      <c r="Z469" s="2254"/>
    </row>
    <row r="470" spans="1:26" ht="15.75" customHeight="1">
      <c r="A470" s="2254"/>
      <c r="B470" s="2254"/>
      <c r="C470" s="2254"/>
      <c r="D470" s="2254"/>
      <c r="E470" s="2254"/>
      <c r="F470" s="2254"/>
      <c r="G470" s="2254"/>
      <c r="H470" s="2254"/>
      <c r="I470" s="2254"/>
      <c r="J470" s="2254"/>
      <c r="K470" s="2254"/>
      <c r="L470" s="2254"/>
      <c r="M470" s="2254"/>
      <c r="N470" s="2254"/>
      <c r="O470" s="2254"/>
      <c r="P470" s="2254"/>
      <c r="Q470" s="2254"/>
      <c r="R470" s="2254"/>
      <c r="S470" s="2254"/>
      <c r="T470" s="2254"/>
      <c r="U470" s="2254"/>
      <c r="V470" s="2254"/>
      <c r="W470" s="2254"/>
      <c r="X470" s="2254"/>
      <c r="Y470" s="2254"/>
      <c r="Z470" s="2254"/>
    </row>
    <row r="471" spans="1:26" ht="15.75" customHeight="1">
      <c r="A471" s="2254"/>
      <c r="B471" s="2254"/>
      <c r="C471" s="2254"/>
      <c r="D471" s="2254"/>
      <c r="E471" s="2254"/>
      <c r="F471" s="2254"/>
      <c r="G471" s="2254"/>
      <c r="H471" s="2254"/>
      <c r="I471" s="2254"/>
      <c r="J471" s="2254"/>
      <c r="K471" s="2254"/>
      <c r="L471" s="2254"/>
      <c r="M471" s="2254"/>
      <c r="N471" s="2254"/>
      <c r="O471" s="2254"/>
      <c r="P471" s="2254"/>
      <c r="Q471" s="2254"/>
      <c r="R471" s="2254"/>
      <c r="S471" s="2254"/>
      <c r="T471" s="2254"/>
      <c r="U471" s="2254"/>
      <c r="V471" s="2254"/>
      <c r="W471" s="2254"/>
      <c r="X471" s="2254"/>
      <c r="Y471" s="2254"/>
      <c r="Z471" s="2254"/>
    </row>
    <row r="472" spans="1:26" ht="15.75" customHeight="1">
      <c r="A472" s="2254"/>
      <c r="B472" s="2254"/>
      <c r="C472" s="2254"/>
      <c r="D472" s="2254"/>
      <c r="E472" s="2254"/>
      <c r="F472" s="2254"/>
      <c r="G472" s="2254"/>
      <c r="H472" s="2254"/>
      <c r="I472" s="2254"/>
      <c r="J472" s="2254"/>
      <c r="K472" s="2254"/>
      <c r="L472" s="2254"/>
      <c r="M472" s="2254"/>
      <c r="N472" s="2254"/>
      <c r="O472" s="2254"/>
      <c r="P472" s="2254"/>
      <c r="Q472" s="2254"/>
      <c r="R472" s="2254"/>
      <c r="S472" s="2254"/>
      <c r="T472" s="2254"/>
      <c r="U472" s="2254"/>
      <c r="V472" s="2254"/>
      <c r="W472" s="2254"/>
      <c r="X472" s="2254"/>
      <c r="Y472" s="2254"/>
      <c r="Z472" s="2254"/>
    </row>
    <row r="473" spans="1:26" ht="15.75" customHeight="1">
      <c r="A473" s="2254"/>
      <c r="B473" s="2254"/>
      <c r="C473" s="2254"/>
      <c r="D473" s="2254"/>
      <c r="E473" s="2254"/>
      <c r="F473" s="2254"/>
      <c r="G473" s="2254"/>
      <c r="H473" s="2254"/>
      <c r="I473" s="2254"/>
      <c r="J473" s="2254"/>
      <c r="K473" s="2254"/>
      <c r="L473" s="2254"/>
      <c r="M473" s="2254"/>
      <c r="N473" s="2254"/>
      <c r="O473" s="2254"/>
      <c r="P473" s="2254"/>
      <c r="Q473" s="2254"/>
      <c r="R473" s="2254"/>
      <c r="S473" s="2254"/>
      <c r="T473" s="2254"/>
      <c r="U473" s="2254"/>
      <c r="V473" s="2254"/>
      <c r="W473" s="2254"/>
      <c r="X473" s="2254"/>
      <c r="Y473" s="2254"/>
      <c r="Z473" s="2254"/>
    </row>
    <row r="474" spans="1:26" ht="15.75" customHeight="1">
      <c r="A474" s="2254"/>
      <c r="B474" s="2254"/>
      <c r="C474" s="2254"/>
      <c r="D474" s="2254"/>
      <c r="E474" s="2254"/>
      <c r="F474" s="2254"/>
      <c r="G474" s="2254"/>
      <c r="H474" s="2254"/>
      <c r="I474" s="2254"/>
      <c r="J474" s="2254"/>
      <c r="K474" s="2254"/>
      <c r="L474" s="2254"/>
      <c r="M474" s="2254"/>
      <c r="N474" s="2254"/>
      <c r="O474" s="2254"/>
      <c r="P474" s="2254"/>
      <c r="Q474" s="2254"/>
      <c r="R474" s="2254"/>
      <c r="S474" s="2254"/>
      <c r="T474" s="2254"/>
      <c r="U474" s="2254"/>
      <c r="V474" s="2254"/>
      <c r="W474" s="2254"/>
      <c r="X474" s="2254"/>
      <c r="Y474" s="2254"/>
      <c r="Z474" s="2254"/>
    </row>
    <row r="475" spans="1:26" ht="15.75" customHeight="1">
      <c r="A475" s="2254"/>
      <c r="B475" s="2254"/>
      <c r="C475" s="2254"/>
      <c r="D475" s="2254"/>
      <c r="E475" s="2254"/>
      <c r="F475" s="2254"/>
      <c r="G475" s="2254"/>
      <c r="H475" s="2254"/>
      <c r="I475" s="2254"/>
      <c r="J475" s="2254"/>
      <c r="K475" s="2254"/>
      <c r="L475" s="2254"/>
      <c r="M475" s="2254"/>
      <c r="N475" s="2254"/>
      <c r="O475" s="2254"/>
      <c r="P475" s="2254"/>
      <c r="Q475" s="2254"/>
      <c r="R475" s="2254"/>
      <c r="S475" s="2254"/>
      <c r="T475" s="2254"/>
      <c r="U475" s="2254"/>
      <c r="V475" s="2254"/>
      <c r="W475" s="2254"/>
      <c r="X475" s="2254"/>
      <c r="Y475" s="2254"/>
      <c r="Z475" s="2254"/>
    </row>
    <row r="476" spans="1:26" ht="15.75" customHeight="1">
      <c r="A476" s="2254"/>
      <c r="B476" s="2254"/>
      <c r="C476" s="2254"/>
      <c r="D476" s="2254"/>
      <c r="E476" s="2254"/>
      <c r="F476" s="2254"/>
      <c r="G476" s="2254"/>
      <c r="H476" s="2254"/>
      <c r="I476" s="2254"/>
      <c r="J476" s="2254"/>
      <c r="K476" s="2254"/>
      <c r="L476" s="2254"/>
      <c r="M476" s="2254"/>
      <c r="N476" s="2254"/>
      <c r="O476" s="2254"/>
      <c r="P476" s="2254"/>
      <c r="Q476" s="2254"/>
      <c r="R476" s="2254"/>
      <c r="S476" s="2254"/>
      <c r="T476" s="2254"/>
      <c r="U476" s="2254"/>
      <c r="V476" s="2254"/>
      <c r="W476" s="2254"/>
      <c r="X476" s="2254"/>
      <c r="Y476" s="2254"/>
      <c r="Z476" s="2254"/>
    </row>
    <row r="477" spans="1:26" ht="15.75" customHeight="1">
      <c r="A477" s="2254"/>
      <c r="B477" s="2254"/>
      <c r="C477" s="2254"/>
      <c r="D477" s="2254"/>
      <c r="E477" s="2254"/>
      <c r="F477" s="2254"/>
      <c r="G477" s="2254"/>
      <c r="H477" s="2254"/>
      <c r="I477" s="2254"/>
      <c r="J477" s="2254"/>
      <c r="K477" s="2254"/>
      <c r="L477" s="2254"/>
      <c r="M477" s="2254"/>
      <c r="N477" s="2254"/>
      <c r="O477" s="2254"/>
      <c r="P477" s="2254"/>
      <c r="Q477" s="2254"/>
      <c r="R477" s="2254"/>
      <c r="S477" s="2254"/>
      <c r="T477" s="2254"/>
      <c r="U477" s="2254"/>
      <c r="V477" s="2254"/>
      <c r="W477" s="2254"/>
      <c r="X477" s="2254"/>
      <c r="Y477" s="2254"/>
      <c r="Z477" s="2254"/>
    </row>
    <row r="478" spans="1:26" ht="15.75" customHeight="1">
      <c r="A478" s="2254"/>
      <c r="B478" s="2254"/>
      <c r="C478" s="2254"/>
      <c r="D478" s="2254"/>
      <c r="E478" s="2254"/>
      <c r="F478" s="2254"/>
      <c r="G478" s="2254"/>
      <c r="H478" s="2254"/>
      <c r="I478" s="2254"/>
      <c r="J478" s="2254"/>
      <c r="K478" s="2254"/>
      <c r="L478" s="2254"/>
      <c r="M478" s="2254"/>
      <c r="N478" s="2254"/>
      <c r="O478" s="2254"/>
      <c r="P478" s="2254"/>
      <c r="Q478" s="2254"/>
      <c r="R478" s="2254"/>
      <c r="S478" s="2254"/>
      <c r="T478" s="2254"/>
      <c r="U478" s="2254"/>
      <c r="V478" s="2254"/>
      <c r="W478" s="2254"/>
      <c r="X478" s="2254"/>
      <c r="Y478" s="2254"/>
      <c r="Z478" s="2254"/>
    </row>
    <row r="479" spans="1:26" ht="15.75" customHeight="1">
      <c r="A479" s="2254"/>
      <c r="B479" s="2254"/>
      <c r="C479" s="2254"/>
      <c r="D479" s="2254"/>
      <c r="E479" s="2254"/>
      <c r="F479" s="2254"/>
      <c r="G479" s="2254"/>
      <c r="H479" s="2254"/>
      <c r="I479" s="2254"/>
      <c r="J479" s="2254"/>
      <c r="K479" s="2254"/>
      <c r="L479" s="2254"/>
      <c r="M479" s="2254"/>
      <c r="N479" s="2254"/>
      <c r="O479" s="2254"/>
      <c r="P479" s="2254"/>
      <c r="Q479" s="2254"/>
      <c r="R479" s="2254"/>
      <c r="S479" s="2254"/>
      <c r="T479" s="2254"/>
      <c r="U479" s="2254"/>
      <c r="V479" s="2254"/>
      <c r="W479" s="2254"/>
      <c r="X479" s="2254"/>
      <c r="Y479" s="2254"/>
      <c r="Z479" s="2254"/>
    </row>
    <row r="480" spans="1:26" ht="15.75" customHeight="1">
      <c r="A480" s="2254"/>
      <c r="B480" s="2254"/>
      <c r="C480" s="2254"/>
      <c r="D480" s="2254"/>
      <c r="E480" s="2254"/>
      <c r="F480" s="2254"/>
      <c r="G480" s="2254"/>
      <c r="H480" s="2254"/>
      <c r="I480" s="2254"/>
      <c r="J480" s="2254"/>
      <c r="K480" s="2254"/>
      <c r="L480" s="2254"/>
      <c r="M480" s="2254"/>
      <c r="N480" s="2254"/>
      <c r="O480" s="2254"/>
      <c r="P480" s="2254"/>
      <c r="Q480" s="2254"/>
      <c r="R480" s="2254"/>
      <c r="S480" s="2254"/>
      <c r="T480" s="2254"/>
      <c r="U480" s="2254"/>
      <c r="V480" s="2254"/>
      <c r="W480" s="2254"/>
      <c r="X480" s="2254"/>
      <c r="Y480" s="2254"/>
      <c r="Z480" s="2254"/>
    </row>
    <row r="481" spans="1:26" ht="15.75" customHeight="1">
      <c r="A481" s="2254"/>
      <c r="B481" s="2254"/>
      <c r="C481" s="2254"/>
      <c r="D481" s="2254"/>
      <c r="E481" s="2254"/>
      <c r="F481" s="2254"/>
      <c r="G481" s="2254"/>
      <c r="H481" s="2254"/>
      <c r="I481" s="2254"/>
      <c r="J481" s="2254"/>
      <c r="K481" s="2254"/>
      <c r="L481" s="2254"/>
      <c r="M481" s="2254"/>
      <c r="N481" s="2254"/>
      <c r="O481" s="2254"/>
      <c r="P481" s="2254"/>
      <c r="Q481" s="2254"/>
      <c r="R481" s="2254"/>
      <c r="S481" s="2254"/>
      <c r="T481" s="2254"/>
      <c r="U481" s="2254"/>
      <c r="V481" s="2254"/>
      <c r="W481" s="2254"/>
      <c r="X481" s="2254"/>
      <c r="Y481" s="2254"/>
      <c r="Z481" s="2254"/>
    </row>
    <row r="482" spans="1:26" ht="15.75" customHeight="1">
      <c r="A482" s="2254"/>
      <c r="B482" s="2254"/>
      <c r="C482" s="2254"/>
      <c r="D482" s="2254"/>
      <c r="E482" s="2254"/>
      <c r="F482" s="2254"/>
      <c r="G482" s="2254"/>
      <c r="H482" s="2254"/>
      <c r="I482" s="2254"/>
      <c r="J482" s="2254"/>
      <c r="K482" s="2254"/>
      <c r="L482" s="2254"/>
      <c r="M482" s="2254"/>
      <c r="N482" s="2254"/>
      <c r="O482" s="2254"/>
      <c r="P482" s="2254"/>
      <c r="Q482" s="2254"/>
      <c r="R482" s="2254"/>
      <c r="S482" s="2254"/>
      <c r="T482" s="2254"/>
      <c r="U482" s="2254"/>
      <c r="V482" s="2254"/>
      <c r="W482" s="2254"/>
      <c r="X482" s="2254"/>
      <c r="Y482" s="2254"/>
      <c r="Z482" s="2254"/>
    </row>
    <row r="483" spans="1:26" ht="15.75" customHeight="1">
      <c r="A483" s="2254"/>
      <c r="B483" s="2254"/>
      <c r="C483" s="2254"/>
      <c r="D483" s="2254"/>
      <c r="E483" s="2254"/>
      <c r="F483" s="2254"/>
      <c r="G483" s="2254"/>
      <c r="H483" s="2254"/>
      <c r="I483" s="2254"/>
      <c r="J483" s="2254"/>
      <c r="K483" s="2254"/>
      <c r="L483" s="2254"/>
      <c r="M483" s="2254"/>
      <c r="N483" s="2254"/>
      <c r="O483" s="2254"/>
      <c r="P483" s="2254"/>
      <c r="Q483" s="2254"/>
      <c r="R483" s="2254"/>
      <c r="S483" s="2254"/>
      <c r="T483" s="2254"/>
      <c r="U483" s="2254"/>
      <c r="V483" s="2254"/>
      <c r="W483" s="2254"/>
      <c r="X483" s="2254"/>
      <c r="Y483" s="2254"/>
      <c r="Z483" s="2254"/>
    </row>
    <row r="484" spans="1:26" ht="15.75" customHeight="1">
      <c r="A484" s="2254"/>
      <c r="B484" s="2254"/>
      <c r="C484" s="2254"/>
      <c r="D484" s="2254"/>
      <c r="E484" s="2254"/>
      <c r="F484" s="2254"/>
      <c r="G484" s="2254"/>
      <c r="H484" s="2254"/>
      <c r="I484" s="2254"/>
      <c r="J484" s="2254"/>
      <c r="K484" s="2254"/>
      <c r="L484" s="2254"/>
      <c r="M484" s="2254"/>
      <c r="N484" s="2254"/>
      <c r="O484" s="2254"/>
      <c r="P484" s="2254"/>
      <c r="Q484" s="2254"/>
      <c r="R484" s="2254"/>
      <c r="S484" s="2254"/>
      <c r="T484" s="2254"/>
      <c r="U484" s="2254"/>
      <c r="V484" s="2254"/>
      <c r="W484" s="2254"/>
      <c r="X484" s="2254"/>
      <c r="Y484" s="2254"/>
      <c r="Z484" s="2254"/>
    </row>
    <row r="485" spans="1:26" ht="15.75" customHeight="1">
      <c r="A485" s="2254"/>
      <c r="B485" s="2254"/>
      <c r="C485" s="2254"/>
      <c r="D485" s="2254"/>
      <c r="E485" s="2254"/>
      <c r="F485" s="2254"/>
      <c r="G485" s="2254"/>
      <c r="H485" s="2254"/>
      <c r="I485" s="2254"/>
      <c r="J485" s="2254"/>
      <c r="K485" s="2254"/>
      <c r="L485" s="2254"/>
      <c r="M485" s="2254"/>
      <c r="N485" s="2254"/>
      <c r="O485" s="2254"/>
      <c r="P485" s="2254"/>
      <c r="Q485" s="2254"/>
      <c r="R485" s="2254"/>
      <c r="S485" s="2254"/>
      <c r="T485" s="2254"/>
      <c r="U485" s="2254"/>
      <c r="V485" s="2254"/>
      <c r="W485" s="2254"/>
      <c r="X485" s="2254"/>
      <c r="Y485" s="2254"/>
      <c r="Z485" s="2254"/>
    </row>
    <row r="486" spans="1:26" ht="15.75" customHeight="1">
      <c r="A486" s="2254"/>
      <c r="B486" s="2254"/>
      <c r="C486" s="2254"/>
      <c r="D486" s="2254"/>
      <c r="E486" s="2254"/>
      <c r="F486" s="2254"/>
      <c r="G486" s="2254"/>
      <c r="H486" s="2254"/>
      <c r="I486" s="2254"/>
      <c r="J486" s="2254"/>
      <c r="K486" s="2254"/>
      <c r="L486" s="2254"/>
      <c r="M486" s="2254"/>
      <c r="N486" s="2254"/>
      <c r="O486" s="2254"/>
      <c r="P486" s="2254"/>
      <c r="Q486" s="2254"/>
      <c r="R486" s="2254"/>
      <c r="S486" s="2254"/>
      <c r="T486" s="2254"/>
      <c r="U486" s="2254"/>
      <c r="V486" s="2254"/>
      <c r="W486" s="2254"/>
      <c r="X486" s="2254"/>
      <c r="Y486" s="2254"/>
      <c r="Z486" s="2254"/>
    </row>
    <row r="487" spans="1:26" ht="15.75" customHeight="1">
      <c r="A487" s="2254"/>
      <c r="B487" s="2254"/>
      <c r="C487" s="2254"/>
      <c r="D487" s="2254"/>
      <c r="E487" s="2254"/>
      <c r="F487" s="2254"/>
      <c r="G487" s="2254"/>
      <c r="H487" s="2254"/>
      <c r="I487" s="2254"/>
      <c r="J487" s="2254"/>
      <c r="K487" s="2254"/>
      <c r="L487" s="2254"/>
      <c r="M487" s="2254"/>
      <c r="N487" s="2254"/>
      <c r="O487" s="2254"/>
      <c r="P487" s="2254"/>
      <c r="Q487" s="2254"/>
      <c r="R487" s="2254"/>
      <c r="S487" s="2254"/>
      <c r="T487" s="2254"/>
      <c r="U487" s="2254"/>
      <c r="V487" s="2254"/>
      <c r="W487" s="2254"/>
      <c r="X487" s="2254"/>
      <c r="Y487" s="2254"/>
      <c r="Z487" s="2254"/>
    </row>
    <row r="488" spans="1:26" ht="15.75" customHeight="1">
      <c r="A488" s="2254"/>
      <c r="B488" s="2254"/>
      <c r="C488" s="2254"/>
      <c r="D488" s="2254"/>
      <c r="E488" s="2254"/>
      <c r="F488" s="2254"/>
      <c r="G488" s="2254"/>
      <c r="H488" s="2254"/>
      <c r="I488" s="2254"/>
      <c r="J488" s="2254"/>
      <c r="K488" s="2254"/>
      <c r="L488" s="2254"/>
      <c r="M488" s="2254"/>
      <c r="N488" s="2254"/>
      <c r="O488" s="2254"/>
      <c r="P488" s="2254"/>
      <c r="Q488" s="2254"/>
      <c r="R488" s="2254"/>
      <c r="S488" s="2254"/>
      <c r="T488" s="2254"/>
      <c r="U488" s="2254"/>
      <c r="V488" s="2254"/>
      <c r="W488" s="2254"/>
      <c r="X488" s="2254"/>
      <c r="Y488" s="2254"/>
      <c r="Z488" s="2254"/>
    </row>
    <row r="489" spans="1:26" ht="15.75" customHeight="1">
      <c r="A489" s="2254"/>
      <c r="B489" s="2254"/>
      <c r="C489" s="2254"/>
      <c r="D489" s="2254"/>
      <c r="E489" s="2254"/>
      <c r="F489" s="2254"/>
      <c r="G489" s="2254"/>
      <c r="H489" s="2254"/>
      <c r="I489" s="2254"/>
      <c r="J489" s="2254"/>
      <c r="K489" s="2254"/>
      <c r="L489" s="2254"/>
      <c r="M489" s="2254"/>
      <c r="N489" s="2254"/>
      <c r="O489" s="2254"/>
      <c r="P489" s="2254"/>
      <c r="Q489" s="2254"/>
      <c r="R489" s="2254"/>
      <c r="S489" s="2254"/>
      <c r="T489" s="2254"/>
      <c r="U489" s="2254"/>
      <c r="V489" s="2254"/>
      <c r="W489" s="2254"/>
      <c r="X489" s="2254"/>
      <c r="Y489" s="2254"/>
      <c r="Z489" s="2254"/>
    </row>
    <row r="490" spans="1:26" ht="15.75" customHeight="1">
      <c r="A490" s="2254"/>
      <c r="B490" s="2254"/>
      <c r="C490" s="2254"/>
      <c r="D490" s="2254"/>
      <c r="E490" s="2254"/>
      <c r="F490" s="2254"/>
      <c r="G490" s="2254"/>
      <c r="H490" s="2254"/>
      <c r="I490" s="2254"/>
      <c r="J490" s="2254"/>
      <c r="K490" s="2254"/>
      <c r="L490" s="2254"/>
      <c r="M490" s="2254"/>
      <c r="N490" s="2254"/>
      <c r="O490" s="2254"/>
      <c r="P490" s="2254"/>
      <c r="Q490" s="2254"/>
      <c r="R490" s="2254"/>
      <c r="S490" s="2254"/>
      <c r="T490" s="2254"/>
      <c r="U490" s="2254"/>
      <c r="V490" s="2254"/>
      <c r="W490" s="2254"/>
      <c r="X490" s="2254"/>
      <c r="Y490" s="2254"/>
      <c r="Z490" s="2254"/>
    </row>
    <row r="491" spans="1:26" ht="15.75" customHeight="1">
      <c r="A491" s="2254"/>
      <c r="B491" s="2254"/>
      <c r="C491" s="2254"/>
      <c r="D491" s="2254"/>
      <c r="E491" s="2254"/>
      <c r="F491" s="2254"/>
      <c r="G491" s="2254"/>
      <c r="H491" s="2254"/>
      <c r="I491" s="2254"/>
      <c r="J491" s="2254"/>
      <c r="K491" s="2254"/>
      <c r="L491" s="2254"/>
      <c r="M491" s="2254"/>
      <c r="N491" s="2254"/>
      <c r="O491" s="2254"/>
      <c r="P491" s="2254"/>
      <c r="Q491" s="2254"/>
      <c r="R491" s="2254"/>
      <c r="S491" s="2254"/>
      <c r="T491" s="2254"/>
      <c r="U491" s="2254"/>
      <c r="V491" s="2254"/>
      <c r="W491" s="2254"/>
      <c r="X491" s="2254"/>
      <c r="Y491" s="2254"/>
      <c r="Z491" s="2254"/>
    </row>
    <row r="492" spans="1:26" ht="15.75" customHeight="1">
      <c r="A492" s="2254"/>
      <c r="B492" s="2254"/>
      <c r="C492" s="2254"/>
      <c r="D492" s="2254"/>
      <c r="E492" s="2254"/>
      <c r="F492" s="2254"/>
      <c r="G492" s="2254"/>
      <c r="H492" s="2254"/>
      <c r="I492" s="2254"/>
      <c r="J492" s="2254"/>
      <c r="K492" s="2254"/>
      <c r="L492" s="2254"/>
      <c r="M492" s="2254"/>
      <c r="N492" s="2254"/>
      <c r="O492" s="2254"/>
      <c r="P492" s="2254"/>
      <c r="Q492" s="2254"/>
      <c r="R492" s="2254"/>
      <c r="S492" s="2254"/>
      <c r="T492" s="2254"/>
      <c r="U492" s="2254"/>
      <c r="V492" s="2254"/>
      <c r="W492" s="2254"/>
      <c r="X492" s="2254"/>
      <c r="Y492" s="2254"/>
      <c r="Z492" s="2254"/>
    </row>
    <row r="493" spans="1:26" ht="15.75" customHeight="1">
      <c r="A493" s="2254"/>
      <c r="B493" s="2254"/>
      <c r="C493" s="2254"/>
      <c r="D493" s="2254"/>
      <c r="E493" s="2254"/>
      <c r="F493" s="2254"/>
      <c r="G493" s="2254"/>
      <c r="H493" s="2254"/>
      <c r="I493" s="2254"/>
      <c r="J493" s="2254"/>
      <c r="K493" s="2254"/>
      <c r="L493" s="2254"/>
      <c r="M493" s="2254"/>
      <c r="N493" s="2254"/>
      <c r="O493" s="2254"/>
      <c r="P493" s="2254"/>
      <c r="Q493" s="2254"/>
      <c r="R493" s="2254"/>
      <c r="S493" s="2254"/>
      <c r="T493" s="2254"/>
      <c r="U493" s="2254"/>
      <c r="V493" s="2254"/>
      <c r="W493" s="2254"/>
      <c r="X493" s="2254"/>
      <c r="Y493" s="2254"/>
      <c r="Z493" s="2254"/>
    </row>
    <row r="494" spans="1:26" ht="15.75" customHeight="1">
      <c r="A494" s="2254"/>
      <c r="B494" s="2254"/>
      <c r="C494" s="2254"/>
      <c r="D494" s="2254"/>
      <c r="E494" s="2254"/>
      <c r="F494" s="2254"/>
      <c r="G494" s="2254"/>
      <c r="H494" s="2254"/>
      <c r="I494" s="2254"/>
      <c r="J494" s="2254"/>
      <c r="K494" s="2254"/>
      <c r="L494" s="2254"/>
      <c r="M494" s="2254"/>
      <c r="N494" s="2254"/>
      <c r="O494" s="2254"/>
      <c r="P494" s="2254"/>
      <c r="Q494" s="2254"/>
      <c r="R494" s="2254"/>
      <c r="S494" s="2254"/>
      <c r="T494" s="2254"/>
      <c r="U494" s="2254"/>
      <c r="V494" s="2254"/>
      <c r="W494" s="2254"/>
      <c r="X494" s="2254"/>
      <c r="Y494" s="2254"/>
      <c r="Z494" s="2254"/>
    </row>
    <row r="495" spans="1:26" ht="15.75" customHeight="1">
      <c r="A495" s="2254"/>
      <c r="B495" s="2254"/>
      <c r="C495" s="2254"/>
      <c r="D495" s="2254"/>
      <c r="E495" s="2254"/>
      <c r="F495" s="2254"/>
      <c r="G495" s="2254"/>
      <c r="H495" s="2254"/>
      <c r="I495" s="2254"/>
      <c r="J495" s="2254"/>
      <c r="K495" s="2254"/>
      <c r="L495" s="2254"/>
      <c r="M495" s="2254"/>
      <c r="N495" s="2254"/>
      <c r="O495" s="2254"/>
      <c r="P495" s="2254"/>
      <c r="Q495" s="2254"/>
      <c r="R495" s="2254"/>
      <c r="S495" s="2254"/>
      <c r="T495" s="2254"/>
      <c r="U495" s="2254"/>
      <c r="V495" s="2254"/>
      <c r="W495" s="2254"/>
      <c r="X495" s="2254"/>
      <c r="Y495" s="2254"/>
      <c r="Z495" s="2254"/>
    </row>
    <row r="496" spans="1:26" ht="15.75" customHeight="1">
      <c r="A496" s="2254"/>
      <c r="B496" s="2254"/>
      <c r="C496" s="2254"/>
      <c r="D496" s="2254"/>
      <c r="E496" s="2254"/>
      <c r="F496" s="2254"/>
      <c r="G496" s="2254"/>
      <c r="H496" s="2254"/>
      <c r="I496" s="2254"/>
      <c r="J496" s="2254"/>
      <c r="K496" s="2254"/>
      <c r="L496" s="2254"/>
      <c r="M496" s="2254"/>
      <c r="N496" s="2254"/>
      <c r="O496" s="2254"/>
      <c r="P496" s="2254"/>
      <c r="Q496" s="2254"/>
      <c r="R496" s="2254"/>
      <c r="S496" s="2254"/>
      <c r="T496" s="2254"/>
      <c r="U496" s="2254"/>
      <c r="V496" s="2254"/>
      <c r="W496" s="2254"/>
      <c r="X496" s="2254"/>
      <c r="Y496" s="2254"/>
      <c r="Z496" s="2254"/>
    </row>
    <row r="497" spans="1:26" ht="15.75" customHeight="1">
      <c r="A497" s="2254"/>
      <c r="B497" s="2254"/>
      <c r="C497" s="2254"/>
      <c r="D497" s="2254"/>
      <c r="E497" s="2254"/>
      <c r="F497" s="2254"/>
      <c r="G497" s="2254"/>
      <c r="H497" s="2254"/>
      <c r="I497" s="2254"/>
      <c r="J497" s="2254"/>
      <c r="K497" s="2254"/>
      <c r="L497" s="2254"/>
      <c r="M497" s="2254"/>
      <c r="N497" s="2254"/>
      <c r="O497" s="2254"/>
      <c r="P497" s="2254"/>
      <c r="Q497" s="2254"/>
      <c r="R497" s="2254"/>
      <c r="S497" s="2254"/>
      <c r="T497" s="2254"/>
      <c r="U497" s="2254"/>
      <c r="V497" s="2254"/>
      <c r="W497" s="2254"/>
      <c r="X497" s="2254"/>
      <c r="Y497" s="2254"/>
      <c r="Z497" s="2254"/>
    </row>
    <row r="498" spans="1:26" ht="15.75" customHeight="1">
      <c r="A498" s="2254"/>
      <c r="B498" s="2254"/>
      <c r="C498" s="2254"/>
      <c r="D498" s="2254"/>
      <c r="E498" s="2254"/>
      <c r="F498" s="2254"/>
      <c r="G498" s="2254"/>
      <c r="H498" s="2254"/>
      <c r="I498" s="2254"/>
      <c r="J498" s="2254"/>
      <c r="K498" s="2254"/>
      <c r="L498" s="2254"/>
      <c r="M498" s="2254"/>
      <c r="N498" s="2254"/>
      <c r="O498" s="2254"/>
      <c r="P498" s="2254"/>
      <c r="Q498" s="2254"/>
      <c r="R498" s="2254"/>
      <c r="S498" s="2254"/>
      <c r="T498" s="2254"/>
      <c r="U498" s="2254"/>
      <c r="V498" s="2254"/>
      <c r="W498" s="2254"/>
      <c r="X498" s="2254"/>
      <c r="Y498" s="2254"/>
      <c r="Z498" s="2254"/>
    </row>
    <row r="499" spans="1:26" ht="15.75" customHeight="1">
      <c r="A499" s="2254"/>
      <c r="B499" s="2254"/>
      <c r="C499" s="2254"/>
      <c r="D499" s="2254"/>
      <c r="E499" s="2254"/>
      <c r="F499" s="2254"/>
      <c r="G499" s="2254"/>
      <c r="H499" s="2254"/>
      <c r="I499" s="2254"/>
      <c r="J499" s="2254"/>
      <c r="K499" s="2254"/>
      <c r="L499" s="2254"/>
      <c r="M499" s="2254"/>
      <c r="N499" s="2254"/>
      <c r="O499" s="2254"/>
      <c r="P499" s="2254"/>
      <c r="Q499" s="2254"/>
      <c r="R499" s="2254"/>
      <c r="S499" s="2254"/>
      <c r="T499" s="2254"/>
      <c r="U499" s="2254"/>
      <c r="V499" s="2254"/>
      <c r="W499" s="2254"/>
      <c r="X499" s="2254"/>
      <c r="Y499" s="2254"/>
      <c r="Z499" s="2254"/>
    </row>
    <row r="500" spans="1:26" ht="15.75" customHeight="1">
      <c r="A500" s="2254"/>
      <c r="B500" s="2254"/>
      <c r="C500" s="2254"/>
      <c r="D500" s="2254"/>
      <c r="E500" s="2254"/>
      <c r="F500" s="2254"/>
      <c r="G500" s="2254"/>
      <c r="H500" s="2254"/>
      <c r="I500" s="2254"/>
      <c r="J500" s="2254"/>
      <c r="K500" s="2254"/>
      <c r="L500" s="2254"/>
      <c r="M500" s="2254"/>
      <c r="N500" s="2254"/>
      <c r="O500" s="2254"/>
      <c r="P500" s="2254"/>
      <c r="Q500" s="2254"/>
      <c r="R500" s="2254"/>
      <c r="S500" s="2254"/>
      <c r="T500" s="2254"/>
      <c r="U500" s="2254"/>
      <c r="V500" s="2254"/>
      <c r="W500" s="2254"/>
      <c r="X500" s="2254"/>
      <c r="Y500" s="2254"/>
      <c r="Z500" s="2254"/>
    </row>
    <row r="501" spans="1:26" ht="15.75" customHeight="1">
      <c r="A501" s="2254"/>
      <c r="B501" s="2254"/>
      <c r="C501" s="2254"/>
      <c r="D501" s="2254"/>
      <c r="E501" s="2254"/>
      <c r="F501" s="2254"/>
      <c r="G501" s="2254"/>
      <c r="H501" s="2254"/>
      <c r="I501" s="2254"/>
      <c r="J501" s="2254"/>
      <c r="K501" s="2254"/>
      <c r="L501" s="2254"/>
      <c r="M501" s="2254"/>
      <c r="N501" s="2254"/>
      <c r="O501" s="2254"/>
      <c r="P501" s="2254"/>
      <c r="Q501" s="2254"/>
      <c r="R501" s="2254"/>
      <c r="S501" s="2254"/>
      <c r="T501" s="2254"/>
      <c r="U501" s="2254"/>
      <c r="V501" s="2254"/>
      <c r="W501" s="2254"/>
      <c r="X501" s="2254"/>
      <c r="Y501" s="2254"/>
      <c r="Z501" s="2254"/>
    </row>
    <row r="502" spans="1:26" ht="15.75" customHeight="1">
      <c r="A502" s="2254"/>
      <c r="B502" s="2254"/>
      <c r="C502" s="2254"/>
      <c r="D502" s="2254"/>
      <c r="E502" s="2254"/>
      <c r="F502" s="2254"/>
      <c r="G502" s="2254"/>
      <c r="H502" s="2254"/>
      <c r="I502" s="2254"/>
      <c r="J502" s="2254"/>
      <c r="K502" s="2254"/>
      <c r="L502" s="2254"/>
      <c r="M502" s="2254"/>
      <c r="N502" s="2254"/>
      <c r="O502" s="2254"/>
      <c r="P502" s="2254"/>
      <c r="Q502" s="2254"/>
      <c r="R502" s="2254"/>
      <c r="S502" s="2254"/>
      <c r="T502" s="2254"/>
      <c r="U502" s="2254"/>
      <c r="V502" s="2254"/>
      <c r="W502" s="2254"/>
      <c r="X502" s="2254"/>
      <c r="Y502" s="2254"/>
      <c r="Z502" s="2254"/>
    </row>
    <row r="503" spans="1:26" ht="15.75" customHeight="1">
      <c r="A503" s="2254"/>
      <c r="B503" s="2254"/>
      <c r="C503" s="2254"/>
      <c r="D503" s="2254"/>
      <c r="E503" s="2254"/>
      <c r="F503" s="2254"/>
      <c r="G503" s="2254"/>
      <c r="H503" s="2254"/>
      <c r="I503" s="2254"/>
      <c r="J503" s="2254"/>
      <c r="K503" s="2254"/>
      <c r="L503" s="2254"/>
      <c r="M503" s="2254"/>
      <c r="N503" s="2254"/>
      <c r="O503" s="2254"/>
      <c r="P503" s="2254"/>
      <c r="Q503" s="2254"/>
      <c r="R503" s="2254"/>
      <c r="S503" s="2254"/>
      <c r="T503" s="2254"/>
      <c r="U503" s="2254"/>
      <c r="V503" s="2254"/>
      <c r="W503" s="2254"/>
      <c r="X503" s="2254"/>
      <c r="Y503" s="2254"/>
      <c r="Z503" s="2254"/>
    </row>
    <row r="504" spans="1:26" ht="15.75" customHeight="1">
      <c r="A504" s="2254"/>
      <c r="B504" s="2254"/>
      <c r="C504" s="2254"/>
      <c r="D504" s="2254"/>
      <c r="E504" s="2254"/>
      <c r="F504" s="2254"/>
      <c r="G504" s="2254"/>
      <c r="H504" s="2254"/>
      <c r="I504" s="2254"/>
      <c r="J504" s="2254"/>
      <c r="K504" s="2254"/>
      <c r="L504" s="2254"/>
      <c r="M504" s="2254"/>
      <c r="N504" s="2254"/>
      <c r="O504" s="2254"/>
      <c r="P504" s="2254"/>
      <c r="Q504" s="2254"/>
      <c r="R504" s="2254"/>
      <c r="S504" s="2254"/>
      <c r="T504" s="2254"/>
      <c r="U504" s="2254"/>
      <c r="V504" s="2254"/>
      <c r="W504" s="2254"/>
      <c r="X504" s="2254"/>
      <c r="Y504" s="2254"/>
      <c r="Z504" s="2254"/>
    </row>
    <row r="505" spans="1:26" ht="15.75" customHeight="1">
      <c r="A505" s="2254"/>
      <c r="B505" s="2254"/>
      <c r="C505" s="2254"/>
      <c r="D505" s="2254"/>
      <c r="E505" s="2254"/>
      <c r="F505" s="2254"/>
      <c r="G505" s="2254"/>
      <c r="H505" s="2254"/>
      <c r="I505" s="2254"/>
      <c r="J505" s="2254"/>
      <c r="K505" s="2254"/>
      <c r="L505" s="2254"/>
      <c r="M505" s="2254"/>
      <c r="N505" s="2254"/>
      <c r="O505" s="2254"/>
      <c r="P505" s="2254"/>
      <c r="Q505" s="2254"/>
      <c r="R505" s="2254"/>
      <c r="S505" s="2254"/>
      <c r="T505" s="2254"/>
      <c r="U505" s="2254"/>
      <c r="V505" s="2254"/>
      <c r="W505" s="2254"/>
      <c r="X505" s="2254"/>
      <c r="Y505" s="2254"/>
      <c r="Z505" s="2254"/>
    </row>
    <row r="506" spans="1:26" ht="15.75" customHeight="1">
      <c r="A506" s="2254"/>
      <c r="B506" s="2254"/>
      <c r="C506" s="2254"/>
      <c r="D506" s="2254"/>
      <c r="E506" s="2254"/>
      <c r="F506" s="2254"/>
      <c r="G506" s="2254"/>
      <c r="H506" s="2254"/>
      <c r="I506" s="2254"/>
      <c r="J506" s="2254"/>
      <c r="K506" s="2254"/>
      <c r="L506" s="2254"/>
      <c r="M506" s="2254"/>
      <c r="N506" s="2254"/>
      <c r="O506" s="2254"/>
      <c r="P506" s="2254"/>
      <c r="Q506" s="2254"/>
      <c r="R506" s="2254"/>
      <c r="S506" s="2254"/>
      <c r="T506" s="2254"/>
      <c r="U506" s="2254"/>
      <c r="V506" s="2254"/>
      <c r="W506" s="2254"/>
      <c r="X506" s="2254"/>
      <c r="Y506" s="2254"/>
      <c r="Z506" s="2254"/>
    </row>
    <row r="507" spans="1:26" ht="15.75" customHeight="1">
      <c r="A507" s="2254"/>
      <c r="B507" s="2254"/>
      <c r="C507" s="2254"/>
      <c r="D507" s="2254"/>
      <c r="E507" s="2254"/>
      <c r="F507" s="2254"/>
      <c r="G507" s="2254"/>
      <c r="H507" s="2254"/>
      <c r="I507" s="2254"/>
      <c r="J507" s="2254"/>
      <c r="K507" s="2254"/>
      <c r="L507" s="2254"/>
      <c r="M507" s="2254"/>
      <c r="N507" s="2254"/>
      <c r="O507" s="2254"/>
      <c r="P507" s="2254"/>
      <c r="Q507" s="2254"/>
      <c r="R507" s="2254"/>
      <c r="S507" s="2254"/>
      <c r="T507" s="2254"/>
      <c r="U507" s="2254"/>
      <c r="V507" s="2254"/>
      <c r="W507" s="2254"/>
      <c r="X507" s="2254"/>
      <c r="Y507" s="2254"/>
      <c r="Z507" s="2254"/>
    </row>
    <row r="508" spans="1:26" ht="15.75" customHeight="1">
      <c r="A508" s="2254"/>
      <c r="B508" s="2254"/>
      <c r="C508" s="2254"/>
      <c r="D508" s="2254"/>
      <c r="E508" s="2254"/>
      <c r="F508" s="2254"/>
      <c r="G508" s="2254"/>
      <c r="H508" s="2254"/>
      <c r="I508" s="2254"/>
      <c r="J508" s="2254"/>
      <c r="K508" s="2254"/>
      <c r="L508" s="2254"/>
      <c r="M508" s="2254"/>
      <c r="N508" s="2254"/>
      <c r="O508" s="2254"/>
      <c r="P508" s="2254"/>
      <c r="Q508" s="2254"/>
      <c r="R508" s="2254"/>
      <c r="S508" s="2254"/>
      <c r="T508" s="2254"/>
      <c r="U508" s="2254"/>
      <c r="V508" s="2254"/>
      <c r="W508" s="2254"/>
      <c r="X508" s="2254"/>
      <c r="Y508" s="2254"/>
      <c r="Z508" s="2254"/>
    </row>
    <row r="509" spans="1:26" ht="15.75" customHeight="1">
      <c r="A509" s="2254"/>
      <c r="B509" s="2254"/>
      <c r="C509" s="2254"/>
      <c r="D509" s="2254"/>
      <c r="E509" s="2254"/>
      <c r="F509" s="2254"/>
      <c r="G509" s="2254"/>
      <c r="H509" s="2254"/>
      <c r="I509" s="2254"/>
      <c r="J509" s="2254"/>
      <c r="K509" s="2254"/>
      <c r="L509" s="2254"/>
      <c r="M509" s="2254"/>
      <c r="N509" s="2254"/>
      <c r="O509" s="2254"/>
      <c r="P509" s="2254"/>
      <c r="Q509" s="2254"/>
      <c r="R509" s="2254"/>
      <c r="S509" s="2254"/>
      <c r="T509" s="2254"/>
      <c r="U509" s="2254"/>
      <c r="V509" s="2254"/>
      <c r="W509" s="2254"/>
      <c r="X509" s="2254"/>
      <c r="Y509" s="2254"/>
      <c r="Z509" s="2254"/>
    </row>
    <row r="510" spans="1:26" ht="15.75" customHeight="1">
      <c r="A510" s="2254"/>
      <c r="B510" s="2254"/>
      <c r="C510" s="2254"/>
      <c r="D510" s="2254"/>
      <c r="E510" s="2254"/>
      <c r="F510" s="2254"/>
      <c r="G510" s="2254"/>
      <c r="H510" s="2254"/>
      <c r="I510" s="2254"/>
      <c r="J510" s="2254"/>
      <c r="K510" s="2254"/>
      <c r="L510" s="2254"/>
      <c r="M510" s="2254"/>
      <c r="N510" s="2254"/>
      <c r="O510" s="2254"/>
      <c r="P510" s="2254"/>
      <c r="Q510" s="2254"/>
      <c r="R510" s="2254"/>
      <c r="S510" s="2254"/>
      <c r="T510" s="2254"/>
      <c r="U510" s="2254"/>
      <c r="V510" s="2254"/>
      <c r="W510" s="2254"/>
      <c r="X510" s="2254"/>
      <c r="Y510" s="2254"/>
      <c r="Z510" s="2254"/>
    </row>
    <row r="511" spans="1:26" ht="15.75" customHeight="1">
      <c r="A511" s="2254"/>
      <c r="B511" s="2254"/>
      <c r="C511" s="2254"/>
      <c r="D511" s="2254"/>
      <c r="E511" s="2254"/>
      <c r="F511" s="2254"/>
      <c r="G511" s="2254"/>
      <c r="H511" s="2254"/>
      <c r="I511" s="2254"/>
      <c r="J511" s="2254"/>
      <c r="K511" s="2254"/>
      <c r="L511" s="2254"/>
      <c r="M511" s="2254"/>
      <c r="N511" s="2254"/>
      <c r="O511" s="2254"/>
      <c r="P511" s="2254"/>
      <c r="Q511" s="2254"/>
      <c r="R511" s="2254"/>
      <c r="S511" s="2254"/>
      <c r="T511" s="2254"/>
      <c r="U511" s="2254"/>
      <c r="V511" s="2254"/>
      <c r="W511" s="2254"/>
      <c r="X511" s="2254"/>
      <c r="Y511" s="2254"/>
      <c r="Z511" s="2254"/>
    </row>
    <row r="512" spans="1:26" ht="15.75" customHeight="1">
      <c r="A512" s="2254"/>
      <c r="B512" s="2254"/>
      <c r="C512" s="2254"/>
      <c r="D512" s="2254"/>
      <c r="E512" s="2254"/>
      <c r="F512" s="2254"/>
      <c r="G512" s="2254"/>
      <c r="H512" s="2254"/>
      <c r="I512" s="2254"/>
      <c r="J512" s="2254"/>
      <c r="K512" s="2254"/>
      <c r="L512" s="2254"/>
      <c r="M512" s="2254"/>
      <c r="N512" s="2254"/>
      <c r="O512" s="2254"/>
      <c r="P512" s="2254"/>
      <c r="Q512" s="2254"/>
      <c r="R512" s="2254"/>
      <c r="S512" s="2254"/>
      <c r="T512" s="2254"/>
      <c r="U512" s="2254"/>
      <c r="V512" s="2254"/>
      <c r="W512" s="2254"/>
      <c r="X512" s="2254"/>
      <c r="Y512" s="2254"/>
      <c r="Z512" s="2254"/>
    </row>
    <row r="513" spans="1:26" ht="15.75" customHeight="1">
      <c r="A513" s="2254"/>
      <c r="B513" s="2254"/>
      <c r="C513" s="2254"/>
      <c r="D513" s="2254"/>
      <c r="E513" s="2254"/>
      <c r="F513" s="2254"/>
      <c r="G513" s="2254"/>
      <c r="H513" s="2254"/>
      <c r="I513" s="2254"/>
      <c r="J513" s="2254"/>
      <c r="K513" s="2254"/>
      <c r="L513" s="2254"/>
      <c r="M513" s="2254"/>
      <c r="N513" s="2254"/>
      <c r="O513" s="2254"/>
      <c r="P513" s="2254"/>
      <c r="Q513" s="2254"/>
      <c r="R513" s="2254"/>
      <c r="S513" s="2254"/>
      <c r="T513" s="2254"/>
      <c r="U513" s="2254"/>
      <c r="V513" s="2254"/>
      <c r="W513" s="2254"/>
      <c r="X513" s="2254"/>
      <c r="Y513" s="2254"/>
      <c r="Z513" s="2254"/>
    </row>
    <row r="514" spans="1:26" ht="15.75" customHeight="1">
      <c r="A514" s="2254"/>
      <c r="B514" s="2254"/>
      <c r="C514" s="2254"/>
      <c r="D514" s="2254"/>
      <c r="E514" s="2254"/>
      <c r="F514" s="2254"/>
      <c r="G514" s="2254"/>
      <c r="H514" s="2254"/>
      <c r="I514" s="2254"/>
      <c r="J514" s="2254"/>
      <c r="K514" s="2254"/>
      <c r="L514" s="2254"/>
      <c r="M514" s="2254"/>
      <c r="N514" s="2254"/>
      <c r="O514" s="2254"/>
      <c r="P514" s="2254"/>
      <c r="Q514" s="2254"/>
      <c r="R514" s="2254"/>
      <c r="S514" s="2254"/>
      <c r="T514" s="2254"/>
      <c r="U514" s="2254"/>
      <c r="V514" s="2254"/>
      <c r="W514" s="2254"/>
      <c r="X514" s="2254"/>
      <c r="Y514" s="2254"/>
      <c r="Z514" s="2254"/>
    </row>
    <row r="515" spans="1:26" ht="15.75" customHeight="1">
      <c r="A515" s="2254"/>
      <c r="B515" s="2254"/>
      <c r="C515" s="2254"/>
      <c r="D515" s="2254"/>
      <c r="E515" s="2254"/>
      <c r="F515" s="2254"/>
      <c r="G515" s="2254"/>
      <c r="H515" s="2254"/>
      <c r="I515" s="2254"/>
      <c r="J515" s="2254"/>
      <c r="K515" s="2254"/>
      <c r="L515" s="2254"/>
      <c r="M515" s="2254"/>
      <c r="N515" s="2254"/>
      <c r="O515" s="2254"/>
      <c r="P515" s="2254"/>
      <c r="Q515" s="2254"/>
      <c r="R515" s="2254"/>
      <c r="S515" s="2254"/>
      <c r="T515" s="2254"/>
      <c r="U515" s="2254"/>
      <c r="V515" s="2254"/>
      <c r="W515" s="2254"/>
      <c r="X515" s="2254"/>
      <c r="Y515" s="2254"/>
      <c r="Z515" s="2254"/>
    </row>
    <row r="516" spans="1:26" ht="15.75" customHeight="1">
      <c r="A516" s="2254"/>
      <c r="B516" s="2254"/>
      <c r="C516" s="2254"/>
      <c r="D516" s="2254"/>
      <c r="E516" s="2254"/>
      <c r="F516" s="2254"/>
      <c r="G516" s="2254"/>
      <c r="H516" s="2254"/>
      <c r="I516" s="2254"/>
      <c r="J516" s="2254"/>
      <c r="K516" s="2254"/>
      <c r="L516" s="2254"/>
      <c r="M516" s="2254"/>
      <c r="N516" s="2254"/>
      <c r="O516" s="2254"/>
      <c r="P516" s="2254"/>
      <c r="Q516" s="2254"/>
      <c r="R516" s="2254"/>
      <c r="S516" s="2254"/>
      <c r="T516" s="2254"/>
      <c r="U516" s="2254"/>
      <c r="V516" s="2254"/>
      <c r="W516" s="2254"/>
      <c r="X516" s="2254"/>
      <c r="Y516" s="2254"/>
      <c r="Z516" s="2254"/>
    </row>
    <row r="517" spans="1:26" ht="15.75" customHeight="1">
      <c r="A517" s="2254"/>
      <c r="B517" s="2254"/>
      <c r="C517" s="2254"/>
      <c r="D517" s="2254"/>
      <c r="E517" s="2254"/>
      <c r="F517" s="2254"/>
      <c r="G517" s="2254"/>
      <c r="H517" s="2254"/>
      <c r="I517" s="2254"/>
      <c r="J517" s="2254"/>
      <c r="K517" s="2254"/>
      <c r="L517" s="2254"/>
      <c r="M517" s="2254"/>
      <c r="N517" s="2254"/>
      <c r="O517" s="2254"/>
      <c r="P517" s="2254"/>
      <c r="Q517" s="2254"/>
      <c r="R517" s="2254"/>
      <c r="S517" s="2254"/>
      <c r="T517" s="2254"/>
      <c r="U517" s="2254"/>
      <c r="V517" s="2254"/>
      <c r="W517" s="2254"/>
      <c r="X517" s="2254"/>
      <c r="Y517" s="2254"/>
      <c r="Z517" s="2254"/>
    </row>
    <row r="518" spans="1:26" ht="15.75" customHeight="1">
      <c r="A518" s="2254"/>
      <c r="B518" s="2254"/>
      <c r="C518" s="2254"/>
      <c r="D518" s="2254"/>
      <c r="E518" s="2254"/>
      <c r="F518" s="2254"/>
      <c r="G518" s="2254"/>
      <c r="H518" s="2254"/>
      <c r="I518" s="2254"/>
      <c r="J518" s="2254"/>
      <c r="K518" s="2254"/>
      <c r="L518" s="2254"/>
      <c r="M518" s="2254"/>
      <c r="N518" s="2254"/>
      <c r="O518" s="2254"/>
      <c r="P518" s="2254"/>
      <c r="Q518" s="2254"/>
      <c r="R518" s="2254"/>
      <c r="S518" s="2254"/>
      <c r="T518" s="2254"/>
      <c r="U518" s="2254"/>
      <c r="V518" s="2254"/>
      <c r="W518" s="2254"/>
      <c r="X518" s="2254"/>
      <c r="Y518" s="2254"/>
      <c r="Z518" s="2254"/>
    </row>
    <row r="519" spans="1:26" ht="15.75" customHeight="1">
      <c r="A519" s="2254"/>
      <c r="B519" s="2254"/>
      <c r="C519" s="2254"/>
      <c r="D519" s="2254"/>
      <c r="E519" s="2254"/>
      <c r="F519" s="2254"/>
      <c r="G519" s="2254"/>
      <c r="H519" s="2254"/>
      <c r="I519" s="2254"/>
      <c r="J519" s="2254"/>
      <c r="K519" s="2254"/>
      <c r="L519" s="2254"/>
      <c r="M519" s="2254"/>
      <c r="N519" s="2254"/>
      <c r="O519" s="2254"/>
      <c r="P519" s="2254"/>
      <c r="Q519" s="2254"/>
      <c r="R519" s="2254"/>
      <c r="S519" s="2254"/>
      <c r="T519" s="2254"/>
      <c r="U519" s="2254"/>
      <c r="V519" s="2254"/>
      <c r="W519" s="2254"/>
      <c r="X519" s="2254"/>
      <c r="Y519" s="2254"/>
      <c r="Z519" s="2254"/>
    </row>
    <row r="520" spans="1:26" ht="15.75" customHeight="1">
      <c r="A520" s="2254"/>
      <c r="B520" s="2254"/>
      <c r="C520" s="2254"/>
      <c r="D520" s="2254"/>
      <c r="E520" s="2254"/>
      <c r="F520" s="2254"/>
      <c r="G520" s="2254"/>
      <c r="H520" s="2254"/>
      <c r="I520" s="2254"/>
      <c r="J520" s="2254"/>
      <c r="K520" s="2254"/>
      <c r="L520" s="2254"/>
      <c r="M520" s="2254"/>
      <c r="N520" s="2254"/>
      <c r="O520" s="2254"/>
      <c r="P520" s="2254"/>
      <c r="Q520" s="2254"/>
      <c r="R520" s="2254"/>
      <c r="S520" s="2254"/>
      <c r="T520" s="2254"/>
      <c r="U520" s="2254"/>
      <c r="V520" s="2254"/>
      <c r="W520" s="2254"/>
      <c r="X520" s="2254"/>
      <c r="Y520" s="2254"/>
      <c r="Z520" s="2254"/>
    </row>
    <row r="521" spans="1:26" ht="15.75" customHeight="1">
      <c r="A521" s="2254"/>
      <c r="B521" s="2254"/>
      <c r="C521" s="2254"/>
      <c r="D521" s="2254"/>
      <c r="E521" s="2254"/>
      <c r="F521" s="2254"/>
      <c r="G521" s="2254"/>
      <c r="H521" s="2254"/>
      <c r="I521" s="2254"/>
      <c r="J521" s="2254"/>
      <c r="K521" s="2254"/>
      <c r="L521" s="2254"/>
      <c r="M521" s="2254"/>
      <c r="N521" s="2254"/>
      <c r="O521" s="2254"/>
      <c r="P521" s="2254"/>
      <c r="Q521" s="2254"/>
      <c r="R521" s="2254"/>
      <c r="S521" s="2254"/>
      <c r="T521" s="2254"/>
      <c r="U521" s="2254"/>
      <c r="V521" s="2254"/>
      <c r="W521" s="2254"/>
      <c r="X521" s="2254"/>
      <c r="Y521" s="2254"/>
      <c r="Z521" s="2254"/>
    </row>
    <row r="522" spans="1:26" ht="15.75" customHeight="1">
      <c r="A522" s="2254"/>
      <c r="B522" s="2254"/>
      <c r="C522" s="2254"/>
      <c r="D522" s="2254"/>
      <c r="E522" s="2254"/>
      <c r="F522" s="2254"/>
      <c r="G522" s="2254"/>
      <c r="H522" s="2254"/>
      <c r="I522" s="2254"/>
      <c r="J522" s="2254"/>
      <c r="K522" s="2254"/>
      <c r="L522" s="2254"/>
      <c r="M522" s="2254"/>
      <c r="N522" s="2254"/>
      <c r="O522" s="2254"/>
      <c r="P522" s="2254"/>
      <c r="Q522" s="2254"/>
      <c r="R522" s="2254"/>
      <c r="S522" s="2254"/>
      <c r="T522" s="2254"/>
      <c r="U522" s="2254"/>
      <c r="V522" s="2254"/>
      <c r="W522" s="2254"/>
      <c r="X522" s="2254"/>
      <c r="Y522" s="2254"/>
      <c r="Z522" s="2254"/>
    </row>
    <row r="523" spans="1:26" ht="15.75" customHeight="1">
      <c r="A523" s="2254"/>
      <c r="B523" s="2254"/>
      <c r="C523" s="2254"/>
      <c r="D523" s="2254"/>
      <c r="E523" s="2254"/>
      <c r="F523" s="2254"/>
      <c r="G523" s="2254"/>
      <c r="H523" s="2254"/>
      <c r="I523" s="2254"/>
      <c r="J523" s="2254"/>
      <c r="K523" s="2254"/>
      <c r="L523" s="2254"/>
      <c r="M523" s="2254"/>
      <c r="N523" s="2254"/>
      <c r="O523" s="2254"/>
      <c r="P523" s="2254"/>
      <c r="Q523" s="2254"/>
      <c r="R523" s="2254"/>
      <c r="S523" s="2254"/>
      <c r="T523" s="2254"/>
      <c r="U523" s="2254"/>
      <c r="V523" s="2254"/>
      <c r="W523" s="2254"/>
      <c r="X523" s="2254"/>
      <c r="Y523" s="2254"/>
      <c r="Z523" s="2254"/>
    </row>
    <row r="524" spans="1:26" ht="15.75" customHeight="1">
      <c r="A524" s="2254"/>
      <c r="B524" s="2254"/>
      <c r="C524" s="2254"/>
      <c r="D524" s="2254"/>
      <c r="E524" s="2254"/>
      <c r="F524" s="2254"/>
      <c r="G524" s="2254"/>
      <c r="H524" s="2254"/>
      <c r="I524" s="2254"/>
      <c r="J524" s="2254"/>
      <c r="K524" s="2254"/>
      <c r="L524" s="2254"/>
      <c r="M524" s="2254"/>
      <c r="N524" s="2254"/>
      <c r="O524" s="2254"/>
      <c r="P524" s="2254"/>
      <c r="Q524" s="2254"/>
      <c r="R524" s="2254"/>
      <c r="S524" s="2254"/>
      <c r="T524" s="2254"/>
      <c r="U524" s="2254"/>
      <c r="V524" s="2254"/>
      <c r="W524" s="2254"/>
      <c r="X524" s="2254"/>
      <c r="Y524" s="2254"/>
      <c r="Z524" s="2254"/>
    </row>
    <row r="525" spans="1:26" ht="15.75" customHeight="1">
      <c r="A525" s="2254"/>
      <c r="B525" s="2254"/>
      <c r="C525" s="2254"/>
      <c r="D525" s="2254"/>
      <c r="E525" s="2254"/>
      <c r="F525" s="2254"/>
      <c r="G525" s="2254"/>
      <c r="H525" s="2254"/>
      <c r="I525" s="2254"/>
      <c r="J525" s="2254"/>
      <c r="K525" s="2254"/>
      <c r="L525" s="2254"/>
      <c r="M525" s="2254"/>
      <c r="N525" s="2254"/>
      <c r="O525" s="2254"/>
      <c r="P525" s="2254"/>
      <c r="Q525" s="2254"/>
      <c r="R525" s="2254"/>
      <c r="S525" s="2254"/>
      <c r="T525" s="2254"/>
      <c r="U525" s="2254"/>
      <c r="V525" s="2254"/>
      <c r="W525" s="2254"/>
      <c r="X525" s="2254"/>
      <c r="Y525" s="2254"/>
      <c r="Z525" s="2254"/>
    </row>
    <row r="526" spans="1:26" ht="15.75" customHeight="1">
      <c r="A526" s="2254"/>
      <c r="B526" s="2254"/>
      <c r="C526" s="2254"/>
      <c r="D526" s="2254"/>
      <c r="E526" s="2254"/>
      <c r="F526" s="2254"/>
      <c r="G526" s="2254"/>
      <c r="H526" s="2254"/>
      <c r="I526" s="2254"/>
      <c r="J526" s="2254"/>
      <c r="K526" s="2254"/>
      <c r="L526" s="2254"/>
      <c r="M526" s="2254"/>
      <c r="N526" s="2254"/>
      <c r="O526" s="2254"/>
      <c r="P526" s="2254"/>
      <c r="Q526" s="2254"/>
      <c r="R526" s="2254"/>
      <c r="S526" s="2254"/>
      <c r="T526" s="2254"/>
      <c r="U526" s="2254"/>
      <c r="V526" s="2254"/>
      <c r="W526" s="2254"/>
      <c r="X526" s="2254"/>
      <c r="Y526" s="2254"/>
      <c r="Z526" s="2254"/>
    </row>
    <row r="527" spans="1:26" ht="15.75" customHeight="1">
      <c r="A527" s="2254"/>
      <c r="B527" s="2254"/>
      <c r="C527" s="2254"/>
      <c r="D527" s="2254"/>
      <c r="E527" s="2254"/>
      <c r="F527" s="2254"/>
      <c r="G527" s="2254"/>
      <c r="H527" s="2254"/>
      <c r="I527" s="2254"/>
      <c r="J527" s="2254"/>
      <c r="K527" s="2254"/>
      <c r="L527" s="2254"/>
      <c r="M527" s="2254"/>
      <c r="N527" s="2254"/>
      <c r="O527" s="2254"/>
      <c r="P527" s="2254"/>
      <c r="Q527" s="2254"/>
      <c r="R527" s="2254"/>
      <c r="S527" s="2254"/>
      <c r="T527" s="2254"/>
      <c r="U527" s="2254"/>
      <c r="V527" s="2254"/>
      <c r="W527" s="2254"/>
      <c r="X527" s="2254"/>
      <c r="Y527" s="2254"/>
      <c r="Z527" s="2254"/>
    </row>
    <row r="528" spans="1:26" ht="15.75" customHeight="1">
      <c r="A528" s="2254"/>
      <c r="B528" s="2254"/>
      <c r="C528" s="2254"/>
      <c r="D528" s="2254"/>
      <c r="E528" s="2254"/>
      <c r="F528" s="2254"/>
      <c r="G528" s="2254"/>
      <c r="H528" s="2254"/>
      <c r="I528" s="2254"/>
      <c r="J528" s="2254"/>
      <c r="K528" s="2254"/>
      <c r="L528" s="2254"/>
      <c r="M528" s="2254"/>
      <c r="N528" s="2254"/>
      <c r="O528" s="2254"/>
      <c r="P528" s="2254"/>
      <c r="Q528" s="2254"/>
      <c r="R528" s="2254"/>
      <c r="S528" s="2254"/>
      <c r="T528" s="2254"/>
      <c r="U528" s="2254"/>
      <c r="V528" s="2254"/>
      <c r="W528" s="2254"/>
      <c r="X528" s="2254"/>
      <c r="Y528" s="2254"/>
      <c r="Z528" s="2254"/>
    </row>
    <row r="529" spans="1:26" ht="15.75" customHeight="1">
      <c r="A529" s="2254"/>
      <c r="B529" s="2254"/>
      <c r="C529" s="2254"/>
      <c r="D529" s="2254"/>
      <c r="E529" s="2254"/>
      <c r="F529" s="2254"/>
      <c r="G529" s="2254"/>
      <c r="H529" s="2254"/>
      <c r="I529" s="2254"/>
      <c r="J529" s="2254"/>
      <c r="K529" s="2254"/>
      <c r="L529" s="2254"/>
      <c r="M529" s="2254"/>
      <c r="N529" s="2254"/>
      <c r="O529" s="2254"/>
      <c r="P529" s="2254"/>
      <c r="Q529" s="2254"/>
      <c r="R529" s="2254"/>
      <c r="S529" s="2254"/>
      <c r="T529" s="2254"/>
      <c r="U529" s="2254"/>
      <c r="V529" s="2254"/>
      <c r="W529" s="2254"/>
      <c r="X529" s="2254"/>
      <c r="Y529" s="2254"/>
      <c r="Z529" s="2254"/>
    </row>
    <row r="530" spans="1:26" ht="15.75" customHeight="1">
      <c r="A530" s="2254"/>
      <c r="B530" s="2254"/>
      <c r="C530" s="2254"/>
      <c r="D530" s="2254"/>
      <c r="E530" s="2254"/>
      <c r="F530" s="2254"/>
      <c r="G530" s="2254"/>
      <c r="H530" s="2254"/>
      <c r="I530" s="2254"/>
      <c r="J530" s="2254"/>
      <c r="K530" s="2254"/>
      <c r="L530" s="2254"/>
      <c r="M530" s="2254"/>
      <c r="N530" s="2254"/>
      <c r="O530" s="2254"/>
      <c r="P530" s="2254"/>
      <c r="Q530" s="2254"/>
      <c r="R530" s="2254"/>
      <c r="S530" s="2254"/>
      <c r="T530" s="2254"/>
      <c r="U530" s="2254"/>
      <c r="V530" s="2254"/>
      <c r="W530" s="2254"/>
      <c r="X530" s="2254"/>
      <c r="Y530" s="2254"/>
      <c r="Z530" s="2254"/>
    </row>
    <row r="531" spans="1:26" ht="15.75" customHeight="1">
      <c r="A531" s="2254"/>
      <c r="B531" s="2254"/>
      <c r="C531" s="2254"/>
      <c r="D531" s="2254"/>
      <c r="E531" s="2254"/>
      <c r="F531" s="2254"/>
      <c r="G531" s="2254"/>
      <c r="H531" s="2254"/>
      <c r="I531" s="2254"/>
      <c r="J531" s="2254"/>
      <c r="K531" s="2254"/>
      <c r="L531" s="2254"/>
      <c r="M531" s="2254"/>
      <c r="N531" s="2254"/>
      <c r="O531" s="2254"/>
      <c r="P531" s="2254"/>
      <c r="Q531" s="2254"/>
      <c r="R531" s="2254"/>
      <c r="S531" s="2254"/>
      <c r="T531" s="2254"/>
      <c r="U531" s="2254"/>
      <c r="V531" s="2254"/>
      <c r="W531" s="2254"/>
      <c r="X531" s="2254"/>
      <c r="Y531" s="2254"/>
      <c r="Z531" s="2254"/>
    </row>
    <row r="532" spans="1:26" ht="15.75" customHeight="1">
      <c r="A532" s="2254"/>
      <c r="B532" s="2254"/>
      <c r="C532" s="2254"/>
      <c r="D532" s="2254"/>
      <c r="E532" s="2254"/>
      <c r="F532" s="2254"/>
      <c r="G532" s="2254"/>
      <c r="H532" s="2254"/>
      <c r="I532" s="2254"/>
      <c r="J532" s="2254"/>
      <c r="K532" s="2254"/>
      <c r="L532" s="2254"/>
      <c r="M532" s="2254"/>
      <c r="N532" s="2254"/>
      <c r="O532" s="2254"/>
      <c r="P532" s="2254"/>
      <c r="Q532" s="2254"/>
      <c r="R532" s="2254"/>
      <c r="S532" s="2254"/>
      <c r="T532" s="2254"/>
      <c r="U532" s="2254"/>
      <c r="V532" s="2254"/>
      <c r="W532" s="2254"/>
      <c r="X532" s="2254"/>
      <c r="Y532" s="2254"/>
      <c r="Z532" s="2254"/>
    </row>
    <row r="533" spans="1:26" ht="15.75" customHeight="1">
      <c r="A533" s="2254"/>
      <c r="B533" s="2254"/>
      <c r="C533" s="2254"/>
      <c r="D533" s="2254"/>
      <c r="E533" s="2254"/>
      <c r="F533" s="2254"/>
      <c r="G533" s="2254"/>
      <c r="H533" s="2254"/>
      <c r="I533" s="2254"/>
      <c r="J533" s="2254"/>
      <c r="K533" s="2254"/>
      <c r="L533" s="2254"/>
      <c r="M533" s="2254"/>
      <c r="N533" s="2254"/>
      <c r="O533" s="2254"/>
      <c r="P533" s="2254"/>
      <c r="Q533" s="2254"/>
      <c r="R533" s="2254"/>
      <c r="S533" s="2254"/>
      <c r="T533" s="2254"/>
      <c r="U533" s="2254"/>
      <c r="V533" s="2254"/>
      <c r="W533" s="2254"/>
      <c r="X533" s="2254"/>
      <c r="Y533" s="2254"/>
      <c r="Z533" s="2254"/>
    </row>
    <row r="534" spans="1:26" ht="15.75" customHeight="1">
      <c r="A534" s="2254"/>
      <c r="B534" s="2254"/>
      <c r="C534" s="2254"/>
      <c r="D534" s="2254"/>
      <c r="E534" s="2254"/>
      <c r="F534" s="2254"/>
      <c r="G534" s="2254"/>
      <c r="H534" s="2254"/>
      <c r="I534" s="2254"/>
      <c r="J534" s="2254"/>
      <c r="K534" s="2254"/>
      <c r="L534" s="2254"/>
      <c r="M534" s="2254"/>
      <c r="N534" s="2254"/>
      <c r="O534" s="2254"/>
      <c r="P534" s="2254"/>
      <c r="Q534" s="2254"/>
      <c r="R534" s="2254"/>
      <c r="S534" s="2254"/>
      <c r="T534" s="2254"/>
      <c r="U534" s="2254"/>
      <c r="V534" s="2254"/>
      <c r="W534" s="2254"/>
      <c r="X534" s="2254"/>
      <c r="Y534" s="2254"/>
      <c r="Z534" s="2254"/>
    </row>
    <row r="535" spans="1:26" ht="15.75" customHeight="1">
      <c r="A535" s="2254"/>
      <c r="B535" s="2254"/>
      <c r="C535" s="2254"/>
      <c r="D535" s="2254"/>
      <c r="E535" s="2254"/>
      <c r="F535" s="2254"/>
      <c r="G535" s="2254"/>
      <c r="H535" s="2254"/>
      <c r="I535" s="2254"/>
      <c r="J535" s="2254"/>
      <c r="K535" s="2254"/>
      <c r="L535" s="2254"/>
      <c r="M535" s="2254"/>
      <c r="N535" s="2254"/>
      <c r="O535" s="2254"/>
      <c r="P535" s="2254"/>
      <c r="Q535" s="2254"/>
      <c r="R535" s="2254"/>
      <c r="S535" s="2254"/>
      <c r="T535" s="2254"/>
      <c r="U535" s="2254"/>
      <c r="V535" s="2254"/>
      <c r="W535" s="2254"/>
      <c r="X535" s="2254"/>
      <c r="Y535" s="2254"/>
      <c r="Z535" s="2254"/>
    </row>
    <row r="536" spans="1:26" ht="15.75" customHeight="1">
      <c r="A536" s="2254"/>
      <c r="B536" s="2254"/>
      <c r="C536" s="2254"/>
      <c r="D536" s="2254"/>
      <c r="E536" s="2254"/>
      <c r="F536" s="2254"/>
      <c r="G536" s="2254"/>
      <c r="H536" s="2254"/>
      <c r="I536" s="2254"/>
      <c r="J536" s="2254"/>
      <c r="K536" s="2254"/>
      <c r="L536" s="2254"/>
      <c r="M536" s="2254"/>
      <c r="N536" s="2254"/>
      <c r="O536" s="2254"/>
      <c r="P536" s="2254"/>
      <c r="Q536" s="2254"/>
      <c r="R536" s="2254"/>
      <c r="S536" s="2254"/>
      <c r="T536" s="2254"/>
      <c r="U536" s="2254"/>
      <c r="V536" s="2254"/>
      <c r="W536" s="2254"/>
      <c r="X536" s="2254"/>
      <c r="Y536" s="2254"/>
      <c r="Z536" s="2254"/>
    </row>
    <row r="537" spans="1:26" ht="15.75" customHeight="1">
      <c r="A537" s="2254"/>
      <c r="B537" s="2254"/>
      <c r="C537" s="2254"/>
      <c r="D537" s="2254"/>
      <c r="E537" s="2254"/>
      <c r="F537" s="2254"/>
      <c r="G537" s="2254"/>
      <c r="H537" s="2254"/>
      <c r="I537" s="2254"/>
      <c r="J537" s="2254"/>
      <c r="K537" s="2254"/>
      <c r="L537" s="2254"/>
      <c r="M537" s="2254"/>
      <c r="N537" s="2254"/>
      <c r="O537" s="2254"/>
      <c r="P537" s="2254"/>
      <c r="Q537" s="2254"/>
      <c r="R537" s="2254"/>
      <c r="S537" s="2254"/>
      <c r="T537" s="2254"/>
      <c r="U537" s="2254"/>
      <c r="V537" s="2254"/>
      <c r="W537" s="2254"/>
      <c r="X537" s="2254"/>
      <c r="Y537" s="2254"/>
      <c r="Z537" s="2254"/>
    </row>
    <row r="538" spans="1:26" ht="15.75" customHeight="1">
      <c r="A538" s="2254"/>
      <c r="B538" s="2254"/>
      <c r="C538" s="2254"/>
      <c r="D538" s="2254"/>
      <c r="E538" s="2254"/>
      <c r="F538" s="2254"/>
      <c r="G538" s="2254"/>
      <c r="H538" s="2254"/>
      <c r="I538" s="2254"/>
      <c r="J538" s="2254"/>
      <c r="K538" s="2254"/>
      <c r="L538" s="2254"/>
      <c r="M538" s="2254"/>
      <c r="N538" s="2254"/>
      <c r="O538" s="2254"/>
      <c r="P538" s="2254"/>
      <c r="Q538" s="2254"/>
      <c r="R538" s="2254"/>
      <c r="S538" s="2254"/>
      <c r="T538" s="2254"/>
      <c r="U538" s="2254"/>
      <c r="V538" s="2254"/>
      <c r="W538" s="2254"/>
      <c r="X538" s="2254"/>
      <c r="Y538" s="2254"/>
      <c r="Z538" s="2254"/>
    </row>
    <row r="539" spans="1:26" ht="15.75" customHeight="1">
      <c r="A539" s="2254"/>
      <c r="B539" s="2254"/>
      <c r="C539" s="2254"/>
      <c r="D539" s="2254"/>
      <c r="E539" s="2254"/>
      <c r="F539" s="2254"/>
      <c r="G539" s="2254"/>
      <c r="H539" s="2254"/>
      <c r="I539" s="2254"/>
      <c r="J539" s="2254"/>
      <c r="K539" s="2254"/>
      <c r="L539" s="2254"/>
      <c r="M539" s="2254"/>
      <c r="N539" s="2254"/>
      <c r="O539" s="2254"/>
      <c r="P539" s="2254"/>
      <c r="Q539" s="2254"/>
      <c r="R539" s="2254"/>
      <c r="S539" s="2254"/>
      <c r="T539" s="2254"/>
      <c r="U539" s="2254"/>
      <c r="V539" s="2254"/>
      <c r="W539" s="2254"/>
      <c r="X539" s="2254"/>
      <c r="Y539" s="2254"/>
      <c r="Z539" s="2254"/>
    </row>
    <row r="540" spans="1:26" ht="15.75" customHeight="1">
      <c r="A540" s="2254"/>
      <c r="B540" s="2254"/>
      <c r="C540" s="2254"/>
      <c r="D540" s="2254"/>
      <c r="E540" s="2254"/>
      <c r="F540" s="2254"/>
      <c r="G540" s="2254"/>
      <c r="H540" s="2254"/>
      <c r="I540" s="2254"/>
      <c r="J540" s="2254"/>
      <c r="K540" s="2254"/>
      <c r="L540" s="2254"/>
      <c r="M540" s="2254"/>
      <c r="N540" s="2254"/>
      <c r="O540" s="2254"/>
      <c r="P540" s="2254"/>
      <c r="Q540" s="2254"/>
      <c r="R540" s="2254"/>
      <c r="S540" s="2254"/>
      <c r="T540" s="2254"/>
      <c r="U540" s="2254"/>
      <c r="V540" s="2254"/>
      <c r="W540" s="2254"/>
      <c r="X540" s="2254"/>
      <c r="Y540" s="2254"/>
      <c r="Z540" s="2254"/>
    </row>
    <row r="541" spans="1:26" ht="15.75" customHeight="1">
      <c r="A541" s="2254"/>
      <c r="B541" s="2254"/>
      <c r="C541" s="2254"/>
      <c r="D541" s="2254"/>
      <c r="E541" s="2254"/>
      <c r="F541" s="2254"/>
      <c r="G541" s="2254"/>
      <c r="H541" s="2254"/>
      <c r="I541" s="2254"/>
      <c r="J541" s="2254"/>
      <c r="K541" s="2254"/>
      <c r="L541" s="2254"/>
      <c r="M541" s="2254"/>
      <c r="N541" s="2254"/>
      <c r="O541" s="2254"/>
      <c r="P541" s="2254"/>
      <c r="Q541" s="2254"/>
      <c r="R541" s="2254"/>
      <c r="S541" s="2254"/>
      <c r="T541" s="2254"/>
      <c r="U541" s="2254"/>
      <c r="V541" s="2254"/>
      <c r="W541" s="2254"/>
      <c r="X541" s="2254"/>
      <c r="Y541" s="2254"/>
      <c r="Z541" s="2254"/>
    </row>
    <row r="542" spans="1:26" ht="15.75" customHeight="1">
      <c r="A542" s="2254"/>
      <c r="B542" s="2254"/>
      <c r="C542" s="2254"/>
      <c r="D542" s="2254"/>
      <c r="E542" s="2254"/>
      <c r="F542" s="2254"/>
      <c r="G542" s="2254"/>
      <c r="H542" s="2254"/>
      <c r="I542" s="2254"/>
      <c r="J542" s="2254"/>
      <c r="K542" s="2254"/>
      <c r="L542" s="2254"/>
      <c r="M542" s="2254"/>
      <c r="N542" s="2254"/>
      <c r="O542" s="2254"/>
      <c r="P542" s="2254"/>
      <c r="Q542" s="2254"/>
      <c r="R542" s="2254"/>
      <c r="S542" s="2254"/>
      <c r="T542" s="2254"/>
      <c r="U542" s="2254"/>
      <c r="V542" s="2254"/>
      <c r="W542" s="2254"/>
      <c r="X542" s="2254"/>
      <c r="Y542" s="2254"/>
      <c r="Z542" s="2254"/>
    </row>
    <row r="543" spans="1:26" ht="15.75" customHeight="1">
      <c r="A543" s="2254"/>
      <c r="B543" s="2254"/>
      <c r="C543" s="2254"/>
      <c r="D543" s="2254"/>
      <c r="E543" s="2254"/>
      <c r="F543" s="2254"/>
      <c r="G543" s="2254"/>
      <c r="H543" s="2254"/>
      <c r="I543" s="2254"/>
      <c r="J543" s="2254"/>
      <c r="K543" s="2254"/>
      <c r="L543" s="2254"/>
      <c r="M543" s="2254"/>
      <c r="N543" s="2254"/>
      <c r="O543" s="2254"/>
      <c r="P543" s="2254"/>
      <c r="Q543" s="2254"/>
      <c r="R543" s="2254"/>
      <c r="S543" s="2254"/>
      <c r="T543" s="2254"/>
      <c r="U543" s="2254"/>
      <c r="V543" s="2254"/>
      <c r="W543" s="2254"/>
      <c r="X543" s="2254"/>
      <c r="Y543" s="2254"/>
      <c r="Z543" s="2254"/>
    </row>
    <row r="544" spans="1:26" ht="15.75" customHeight="1">
      <c r="A544" s="2254"/>
      <c r="B544" s="2254"/>
      <c r="C544" s="2254"/>
      <c r="D544" s="2254"/>
      <c r="E544" s="2254"/>
      <c r="F544" s="2254"/>
      <c r="G544" s="2254"/>
      <c r="H544" s="2254"/>
      <c r="I544" s="2254"/>
      <c r="J544" s="2254"/>
      <c r="K544" s="2254"/>
      <c r="L544" s="2254"/>
      <c r="M544" s="2254"/>
      <c r="N544" s="2254"/>
      <c r="O544" s="2254"/>
      <c r="P544" s="2254"/>
      <c r="Q544" s="2254"/>
      <c r="R544" s="2254"/>
      <c r="S544" s="2254"/>
      <c r="T544" s="2254"/>
      <c r="U544" s="2254"/>
      <c r="V544" s="2254"/>
      <c r="W544" s="2254"/>
      <c r="X544" s="2254"/>
      <c r="Y544" s="2254"/>
      <c r="Z544" s="2254"/>
    </row>
    <row r="545" spans="1:26" ht="15.75" customHeight="1">
      <c r="A545" s="2254"/>
      <c r="B545" s="2254"/>
      <c r="C545" s="2254"/>
      <c r="D545" s="2254"/>
      <c r="E545" s="2254"/>
      <c r="F545" s="2254"/>
      <c r="G545" s="2254"/>
      <c r="H545" s="2254"/>
      <c r="I545" s="2254"/>
      <c r="J545" s="2254"/>
      <c r="K545" s="2254"/>
      <c r="L545" s="2254"/>
      <c r="M545" s="2254"/>
      <c r="N545" s="2254"/>
      <c r="O545" s="2254"/>
      <c r="P545" s="2254"/>
      <c r="Q545" s="2254"/>
      <c r="R545" s="2254"/>
      <c r="S545" s="2254"/>
      <c r="T545" s="2254"/>
      <c r="U545" s="2254"/>
      <c r="V545" s="2254"/>
      <c r="W545" s="2254"/>
      <c r="X545" s="2254"/>
      <c r="Y545" s="2254"/>
      <c r="Z545" s="2254"/>
    </row>
    <row r="546" spans="1:26" ht="15.75" customHeight="1">
      <c r="A546" s="2254"/>
      <c r="B546" s="2254"/>
      <c r="C546" s="2254"/>
      <c r="D546" s="2254"/>
      <c r="E546" s="2254"/>
      <c r="F546" s="2254"/>
      <c r="G546" s="2254"/>
      <c r="H546" s="2254"/>
      <c r="I546" s="2254"/>
      <c r="J546" s="2254"/>
      <c r="K546" s="2254"/>
      <c r="L546" s="2254"/>
      <c r="M546" s="2254"/>
      <c r="N546" s="2254"/>
      <c r="O546" s="2254"/>
      <c r="P546" s="2254"/>
      <c r="Q546" s="2254"/>
      <c r="R546" s="2254"/>
      <c r="S546" s="2254"/>
      <c r="T546" s="2254"/>
      <c r="U546" s="2254"/>
      <c r="V546" s="2254"/>
      <c r="W546" s="2254"/>
      <c r="X546" s="2254"/>
      <c r="Y546" s="2254"/>
      <c r="Z546" s="2254"/>
    </row>
    <row r="547" spans="1:26" ht="15.75" customHeight="1">
      <c r="A547" s="2254"/>
      <c r="B547" s="2254"/>
      <c r="C547" s="2254"/>
      <c r="D547" s="2254"/>
      <c r="E547" s="2254"/>
      <c r="F547" s="2254"/>
      <c r="G547" s="2254"/>
      <c r="H547" s="2254"/>
      <c r="I547" s="2254"/>
      <c r="J547" s="2254"/>
      <c r="K547" s="2254"/>
      <c r="L547" s="2254"/>
      <c r="M547" s="2254"/>
      <c r="N547" s="2254"/>
      <c r="O547" s="2254"/>
      <c r="P547" s="2254"/>
      <c r="Q547" s="2254"/>
      <c r="R547" s="2254"/>
      <c r="S547" s="2254"/>
      <c r="T547" s="2254"/>
      <c r="U547" s="2254"/>
      <c r="V547" s="2254"/>
      <c r="W547" s="2254"/>
      <c r="X547" s="2254"/>
      <c r="Y547" s="2254"/>
      <c r="Z547" s="2254"/>
    </row>
    <row r="548" spans="1:26" ht="15.75" customHeight="1">
      <c r="A548" s="2254"/>
      <c r="B548" s="2254"/>
      <c r="C548" s="2254"/>
      <c r="D548" s="2254"/>
      <c r="E548" s="2254"/>
      <c r="F548" s="2254"/>
      <c r="G548" s="2254"/>
      <c r="H548" s="2254"/>
      <c r="I548" s="2254"/>
      <c r="J548" s="2254"/>
      <c r="K548" s="2254"/>
      <c r="L548" s="2254"/>
      <c r="M548" s="2254"/>
      <c r="N548" s="2254"/>
      <c r="O548" s="2254"/>
      <c r="P548" s="2254"/>
      <c r="Q548" s="2254"/>
      <c r="R548" s="2254"/>
      <c r="S548" s="2254"/>
      <c r="T548" s="2254"/>
      <c r="U548" s="2254"/>
      <c r="V548" s="2254"/>
      <c r="W548" s="2254"/>
      <c r="X548" s="2254"/>
      <c r="Y548" s="2254"/>
      <c r="Z548" s="2254"/>
    </row>
    <row r="549" spans="1:26" ht="15.75" customHeight="1">
      <c r="A549" s="2254"/>
      <c r="B549" s="2254"/>
      <c r="C549" s="2254"/>
      <c r="D549" s="2254"/>
      <c r="E549" s="2254"/>
      <c r="F549" s="2254"/>
      <c r="G549" s="2254"/>
      <c r="H549" s="2254"/>
      <c r="I549" s="2254"/>
      <c r="J549" s="2254"/>
      <c r="K549" s="2254"/>
      <c r="L549" s="2254"/>
      <c r="M549" s="2254"/>
      <c r="N549" s="2254"/>
      <c r="O549" s="2254"/>
      <c r="P549" s="2254"/>
      <c r="Q549" s="2254"/>
      <c r="R549" s="2254"/>
      <c r="S549" s="2254"/>
      <c r="T549" s="2254"/>
      <c r="U549" s="2254"/>
      <c r="V549" s="2254"/>
      <c r="W549" s="2254"/>
      <c r="X549" s="2254"/>
      <c r="Y549" s="2254"/>
      <c r="Z549" s="2254"/>
    </row>
    <row r="550" spans="1:26" ht="15.75" customHeight="1">
      <c r="A550" s="2254"/>
      <c r="B550" s="2254"/>
      <c r="C550" s="2254"/>
      <c r="D550" s="2254"/>
      <c r="E550" s="2254"/>
      <c r="F550" s="2254"/>
      <c r="G550" s="2254"/>
      <c r="H550" s="2254"/>
      <c r="I550" s="2254"/>
      <c r="J550" s="2254"/>
      <c r="K550" s="2254"/>
      <c r="L550" s="2254"/>
      <c r="M550" s="2254"/>
      <c r="N550" s="2254"/>
      <c r="O550" s="2254"/>
      <c r="P550" s="2254"/>
      <c r="Q550" s="2254"/>
      <c r="R550" s="2254"/>
      <c r="S550" s="2254"/>
      <c r="T550" s="2254"/>
      <c r="U550" s="2254"/>
      <c r="V550" s="2254"/>
      <c r="W550" s="2254"/>
      <c r="X550" s="2254"/>
      <c r="Y550" s="2254"/>
      <c r="Z550" s="2254"/>
    </row>
    <row r="551" spans="1:26" ht="15.75" customHeight="1">
      <c r="A551" s="2254"/>
      <c r="B551" s="2254"/>
      <c r="C551" s="2254"/>
      <c r="D551" s="2254"/>
      <c r="E551" s="2254"/>
      <c r="F551" s="2254"/>
      <c r="G551" s="2254"/>
      <c r="H551" s="2254"/>
      <c r="I551" s="2254"/>
      <c r="J551" s="2254"/>
      <c r="K551" s="2254"/>
      <c r="L551" s="2254"/>
      <c r="M551" s="2254"/>
      <c r="N551" s="2254"/>
      <c r="O551" s="2254"/>
      <c r="P551" s="2254"/>
      <c r="Q551" s="2254"/>
      <c r="R551" s="2254"/>
      <c r="S551" s="2254"/>
      <c r="T551" s="2254"/>
      <c r="U551" s="2254"/>
      <c r="V551" s="2254"/>
      <c r="W551" s="2254"/>
      <c r="X551" s="2254"/>
      <c r="Y551" s="2254"/>
      <c r="Z551" s="2254"/>
    </row>
    <row r="552" spans="1:26" ht="15.75" customHeight="1">
      <c r="A552" s="2254"/>
      <c r="B552" s="2254"/>
      <c r="C552" s="2254"/>
      <c r="D552" s="2254"/>
      <c r="E552" s="2254"/>
      <c r="F552" s="2254"/>
      <c r="G552" s="2254"/>
      <c r="H552" s="2254"/>
      <c r="I552" s="2254"/>
      <c r="J552" s="2254"/>
      <c r="K552" s="2254"/>
      <c r="L552" s="2254"/>
      <c r="M552" s="2254"/>
      <c r="N552" s="2254"/>
      <c r="O552" s="2254"/>
      <c r="P552" s="2254"/>
      <c r="Q552" s="2254"/>
      <c r="R552" s="2254"/>
      <c r="S552" s="2254"/>
      <c r="T552" s="2254"/>
      <c r="U552" s="2254"/>
      <c r="V552" s="2254"/>
      <c r="W552" s="2254"/>
      <c r="X552" s="2254"/>
      <c r="Y552" s="2254"/>
      <c r="Z552" s="2254"/>
    </row>
    <row r="553" spans="1:26" ht="15.75" customHeight="1">
      <c r="A553" s="2254"/>
      <c r="B553" s="2254"/>
      <c r="C553" s="2254"/>
      <c r="D553" s="2254"/>
      <c r="E553" s="2254"/>
      <c r="F553" s="2254"/>
      <c r="G553" s="2254"/>
      <c r="H553" s="2254"/>
      <c r="I553" s="2254"/>
      <c r="J553" s="2254"/>
      <c r="K553" s="2254"/>
      <c r="L553" s="2254"/>
      <c r="M553" s="2254"/>
      <c r="N553" s="2254"/>
      <c r="O553" s="2254"/>
      <c r="P553" s="2254"/>
      <c r="Q553" s="2254"/>
      <c r="R553" s="2254"/>
      <c r="S553" s="2254"/>
      <c r="T553" s="2254"/>
      <c r="U553" s="2254"/>
      <c r="V553" s="2254"/>
      <c r="W553" s="2254"/>
      <c r="X553" s="2254"/>
      <c r="Y553" s="2254"/>
      <c r="Z553" s="2254"/>
    </row>
    <row r="554" spans="1:26" ht="15.75" customHeight="1">
      <c r="A554" s="2254"/>
      <c r="B554" s="2254"/>
      <c r="C554" s="2254"/>
      <c r="D554" s="2254"/>
      <c r="E554" s="2254"/>
      <c r="F554" s="2254"/>
      <c r="G554" s="2254"/>
      <c r="H554" s="2254"/>
      <c r="I554" s="2254"/>
      <c r="J554" s="2254"/>
      <c r="K554" s="2254"/>
      <c r="L554" s="2254"/>
      <c r="M554" s="2254"/>
      <c r="N554" s="2254"/>
      <c r="O554" s="2254"/>
      <c r="P554" s="2254"/>
      <c r="Q554" s="2254"/>
      <c r="R554" s="2254"/>
      <c r="S554" s="2254"/>
      <c r="T554" s="2254"/>
      <c r="U554" s="2254"/>
      <c r="V554" s="2254"/>
      <c r="W554" s="2254"/>
      <c r="X554" s="2254"/>
      <c r="Y554" s="2254"/>
      <c r="Z554" s="2254"/>
    </row>
    <row r="555" spans="1:26" ht="15.75" customHeight="1">
      <c r="A555" s="2254"/>
      <c r="B555" s="2254"/>
      <c r="C555" s="2254"/>
      <c r="D555" s="2254"/>
      <c r="E555" s="2254"/>
      <c r="F555" s="2254"/>
      <c r="G555" s="2254"/>
      <c r="H555" s="2254"/>
      <c r="I555" s="2254"/>
      <c r="J555" s="2254"/>
      <c r="K555" s="2254"/>
      <c r="L555" s="2254"/>
      <c r="M555" s="2254"/>
      <c r="N555" s="2254"/>
      <c r="O555" s="2254"/>
      <c r="P555" s="2254"/>
      <c r="Q555" s="2254"/>
      <c r="R555" s="2254"/>
      <c r="S555" s="2254"/>
      <c r="T555" s="2254"/>
      <c r="U555" s="2254"/>
      <c r="V555" s="2254"/>
      <c r="W555" s="2254"/>
      <c r="X555" s="2254"/>
      <c r="Y555" s="2254"/>
      <c r="Z555" s="2254"/>
    </row>
    <row r="556" spans="1:26" ht="15.75" customHeight="1">
      <c r="A556" s="2254"/>
      <c r="B556" s="2254"/>
      <c r="C556" s="2254"/>
      <c r="D556" s="2254"/>
      <c r="E556" s="2254"/>
      <c r="F556" s="2254"/>
      <c r="G556" s="2254"/>
      <c r="H556" s="2254"/>
      <c r="I556" s="2254"/>
      <c r="J556" s="2254"/>
      <c r="K556" s="2254"/>
      <c r="L556" s="2254"/>
      <c r="M556" s="2254"/>
      <c r="N556" s="2254"/>
      <c r="O556" s="2254"/>
      <c r="P556" s="2254"/>
      <c r="Q556" s="2254"/>
      <c r="R556" s="2254"/>
      <c r="S556" s="2254"/>
      <c r="T556" s="2254"/>
      <c r="U556" s="2254"/>
      <c r="V556" s="2254"/>
      <c r="W556" s="2254"/>
      <c r="X556" s="2254"/>
      <c r="Y556" s="2254"/>
      <c r="Z556" s="2254"/>
    </row>
    <row r="557" spans="1:26" ht="15.75" customHeight="1">
      <c r="A557" s="2254"/>
      <c r="B557" s="2254"/>
      <c r="C557" s="2254"/>
      <c r="D557" s="2254"/>
      <c r="E557" s="2254"/>
      <c r="F557" s="2254"/>
      <c r="G557" s="2254"/>
      <c r="H557" s="2254"/>
      <c r="I557" s="2254"/>
      <c r="J557" s="2254"/>
      <c r="K557" s="2254"/>
      <c r="L557" s="2254"/>
      <c r="M557" s="2254"/>
      <c r="N557" s="2254"/>
      <c r="O557" s="2254"/>
      <c r="P557" s="2254"/>
      <c r="Q557" s="2254"/>
      <c r="R557" s="2254"/>
      <c r="S557" s="2254"/>
      <c r="T557" s="2254"/>
      <c r="U557" s="2254"/>
      <c r="V557" s="2254"/>
      <c r="W557" s="2254"/>
      <c r="X557" s="2254"/>
      <c r="Y557" s="2254"/>
      <c r="Z557" s="2254"/>
    </row>
    <row r="558" spans="1:26" ht="15.75" customHeight="1">
      <c r="A558" s="2254"/>
      <c r="B558" s="2254"/>
      <c r="C558" s="2254"/>
      <c r="D558" s="2254"/>
      <c r="E558" s="2254"/>
      <c r="F558" s="2254"/>
      <c r="G558" s="2254"/>
      <c r="H558" s="2254"/>
      <c r="I558" s="2254"/>
      <c r="J558" s="2254"/>
      <c r="K558" s="2254"/>
      <c r="L558" s="2254"/>
      <c r="M558" s="2254"/>
      <c r="N558" s="2254"/>
      <c r="O558" s="2254"/>
      <c r="P558" s="2254"/>
      <c r="Q558" s="2254"/>
      <c r="R558" s="2254"/>
      <c r="S558" s="2254"/>
      <c r="T558" s="2254"/>
      <c r="U558" s="2254"/>
      <c r="V558" s="2254"/>
      <c r="W558" s="2254"/>
      <c r="X558" s="2254"/>
      <c r="Y558" s="2254"/>
      <c r="Z558" s="2254"/>
    </row>
    <row r="559" spans="1:26" ht="15.75" customHeight="1">
      <c r="A559" s="2254"/>
      <c r="B559" s="2254"/>
      <c r="C559" s="2254"/>
      <c r="D559" s="2254"/>
      <c r="E559" s="2254"/>
      <c r="F559" s="2254"/>
      <c r="G559" s="2254"/>
      <c r="H559" s="2254"/>
      <c r="I559" s="2254"/>
      <c r="J559" s="2254"/>
      <c r="K559" s="2254"/>
      <c r="L559" s="2254"/>
      <c r="M559" s="2254"/>
      <c r="N559" s="2254"/>
      <c r="O559" s="2254"/>
      <c r="P559" s="2254"/>
      <c r="Q559" s="2254"/>
      <c r="R559" s="2254"/>
      <c r="S559" s="2254"/>
      <c r="T559" s="2254"/>
      <c r="U559" s="2254"/>
      <c r="V559" s="2254"/>
      <c r="W559" s="2254"/>
      <c r="X559" s="2254"/>
      <c r="Y559" s="2254"/>
      <c r="Z559" s="2254"/>
    </row>
    <row r="560" spans="1:26" ht="15.75" customHeight="1">
      <c r="A560" s="2254"/>
      <c r="B560" s="2254"/>
      <c r="C560" s="2254"/>
      <c r="D560" s="2254"/>
      <c r="E560" s="2254"/>
      <c r="F560" s="2254"/>
      <c r="G560" s="2254"/>
      <c r="H560" s="2254"/>
      <c r="I560" s="2254"/>
      <c r="J560" s="2254"/>
      <c r="K560" s="2254"/>
      <c r="L560" s="2254"/>
      <c r="M560" s="2254"/>
      <c r="N560" s="2254"/>
      <c r="O560" s="2254"/>
      <c r="P560" s="2254"/>
      <c r="Q560" s="2254"/>
      <c r="R560" s="2254"/>
      <c r="S560" s="2254"/>
      <c r="T560" s="2254"/>
      <c r="U560" s="2254"/>
      <c r="V560" s="2254"/>
      <c r="W560" s="2254"/>
      <c r="X560" s="2254"/>
      <c r="Y560" s="2254"/>
      <c r="Z560" s="2254"/>
    </row>
    <row r="561" spans="1:26" ht="15.75" customHeight="1">
      <c r="A561" s="2254"/>
      <c r="B561" s="2254"/>
      <c r="C561" s="2254"/>
      <c r="D561" s="2254"/>
      <c r="E561" s="2254"/>
      <c r="F561" s="2254"/>
      <c r="G561" s="2254"/>
      <c r="H561" s="2254"/>
      <c r="I561" s="2254"/>
      <c r="J561" s="2254"/>
      <c r="K561" s="2254"/>
      <c r="L561" s="2254"/>
      <c r="M561" s="2254"/>
      <c r="N561" s="2254"/>
      <c r="O561" s="2254"/>
      <c r="P561" s="2254"/>
      <c r="Q561" s="2254"/>
      <c r="R561" s="2254"/>
      <c r="S561" s="2254"/>
      <c r="T561" s="2254"/>
      <c r="U561" s="2254"/>
      <c r="V561" s="2254"/>
      <c r="W561" s="2254"/>
      <c r="X561" s="2254"/>
      <c r="Y561" s="2254"/>
      <c r="Z561" s="2254"/>
    </row>
    <row r="562" spans="1:26" ht="15.75" customHeight="1">
      <c r="A562" s="2254"/>
      <c r="B562" s="2254"/>
      <c r="C562" s="2254"/>
      <c r="D562" s="2254"/>
      <c r="E562" s="2254"/>
      <c r="F562" s="2254"/>
      <c r="G562" s="2254"/>
      <c r="H562" s="2254"/>
      <c r="I562" s="2254"/>
      <c r="J562" s="2254"/>
      <c r="K562" s="2254"/>
      <c r="L562" s="2254"/>
      <c r="M562" s="2254"/>
      <c r="N562" s="2254"/>
      <c r="O562" s="2254"/>
      <c r="P562" s="2254"/>
      <c r="Q562" s="2254"/>
      <c r="R562" s="2254"/>
      <c r="S562" s="2254"/>
      <c r="T562" s="2254"/>
      <c r="U562" s="2254"/>
      <c r="V562" s="2254"/>
      <c r="W562" s="2254"/>
      <c r="X562" s="2254"/>
      <c r="Y562" s="2254"/>
      <c r="Z562" s="2254"/>
    </row>
    <row r="563" spans="1:26" ht="15.75" customHeight="1">
      <c r="A563" s="2254"/>
      <c r="B563" s="2254"/>
      <c r="C563" s="2254"/>
      <c r="D563" s="2254"/>
      <c r="E563" s="2254"/>
      <c r="F563" s="2254"/>
      <c r="G563" s="2254"/>
      <c r="H563" s="2254"/>
      <c r="I563" s="2254"/>
      <c r="J563" s="2254"/>
      <c r="K563" s="2254"/>
      <c r="L563" s="2254"/>
      <c r="M563" s="2254"/>
      <c r="N563" s="2254"/>
      <c r="O563" s="2254"/>
      <c r="P563" s="2254"/>
      <c r="Q563" s="2254"/>
      <c r="R563" s="2254"/>
      <c r="S563" s="2254"/>
      <c r="T563" s="2254"/>
      <c r="U563" s="2254"/>
      <c r="V563" s="2254"/>
      <c r="W563" s="2254"/>
      <c r="X563" s="2254"/>
      <c r="Y563" s="2254"/>
      <c r="Z563" s="2254"/>
    </row>
    <row r="564" spans="1:26" ht="15.75" customHeight="1">
      <c r="A564" s="2254"/>
      <c r="B564" s="2254"/>
      <c r="C564" s="2254"/>
      <c r="D564" s="2254"/>
      <c r="E564" s="2254"/>
      <c r="F564" s="2254"/>
      <c r="G564" s="2254"/>
      <c r="H564" s="2254"/>
      <c r="I564" s="2254"/>
      <c r="J564" s="2254"/>
      <c r="K564" s="2254"/>
      <c r="L564" s="2254"/>
      <c r="M564" s="2254"/>
      <c r="N564" s="2254"/>
      <c r="O564" s="2254"/>
      <c r="P564" s="2254"/>
      <c r="Q564" s="2254"/>
      <c r="R564" s="2254"/>
      <c r="S564" s="2254"/>
      <c r="T564" s="2254"/>
      <c r="U564" s="2254"/>
      <c r="V564" s="2254"/>
      <c r="W564" s="2254"/>
      <c r="X564" s="2254"/>
      <c r="Y564" s="2254"/>
      <c r="Z564" s="2254"/>
    </row>
    <row r="565" spans="1:26" ht="15.75" customHeight="1">
      <c r="A565" s="2254"/>
      <c r="B565" s="2254"/>
      <c r="C565" s="2254"/>
      <c r="D565" s="2254"/>
      <c r="E565" s="2254"/>
      <c r="F565" s="2254"/>
      <c r="G565" s="2254"/>
      <c r="H565" s="2254"/>
      <c r="I565" s="2254"/>
      <c r="J565" s="2254"/>
      <c r="K565" s="2254"/>
      <c r="L565" s="2254"/>
      <c r="M565" s="2254"/>
      <c r="N565" s="2254"/>
      <c r="O565" s="2254"/>
      <c r="P565" s="2254"/>
      <c r="Q565" s="2254"/>
      <c r="R565" s="2254"/>
      <c r="S565" s="2254"/>
      <c r="T565" s="2254"/>
      <c r="U565" s="2254"/>
      <c r="V565" s="2254"/>
      <c r="W565" s="2254"/>
      <c r="X565" s="2254"/>
      <c r="Y565" s="2254"/>
      <c r="Z565" s="2254"/>
    </row>
    <row r="566" spans="1:26" ht="15.75" customHeight="1">
      <c r="A566" s="2254"/>
      <c r="B566" s="2254"/>
      <c r="C566" s="2254"/>
      <c r="D566" s="2254"/>
      <c r="E566" s="2254"/>
      <c r="F566" s="2254"/>
      <c r="G566" s="2254"/>
      <c r="H566" s="2254"/>
      <c r="I566" s="2254"/>
      <c r="J566" s="2254"/>
      <c r="K566" s="2254"/>
      <c r="L566" s="2254"/>
      <c r="M566" s="2254"/>
      <c r="N566" s="2254"/>
      <c r="O566" s="2254"/>
      <c r="P566" s="2254"/>
      <c r="Q566" s="2254"/>
      <c r="R566" s="2254"/>
      <c r="S566" s="2254"/>
      <c r="T566" s="2254"/>
      <c r="U566" s="2254"/>
      <c r="V566" s="2254"/>
      <c r="W566" s="2254"/>
      <c r="X566" s="2254"/>
      <c r="Y566" s="2254"/>
      <c r="Z566" s="2254"/>
    </row>
    <row r="567" spans="1:26" ht="15.75" customHeight="1">
      <c r="A567" s="2254"/>
      <c r="B567" s="2254"/>
      <c r="C567" s="2254"/>
      <c r="D567" s="2254"/>
      <c r="E567" s="2254"/>
      <c r="F567" s="2254"/>
      <c r="G567" s="2254"/>
      <c r="H567" s="2254"/>
      <c r="I567" s="2254"/>
      <c r="J567" s="2254"/>
      <c r="K567" s="2254"/>
      <c r="L567" s="2254"/>
      <c r="M567" s="2254"/>
      <c r="N567" s="2254"/>
      <c r="O567" s="2254"/>
      <c r="P567" s="2254"/>
      <c r="Q567" s="2254"/>
      <c r="R567" s="2254"/>
      <c r="S567" s="2254"/>
      <c r="T567" s="2254"/>
      <c r="U567" s="2254"/>
      <c r="V567" s="2254"/>
      <c r="W567" s="2254"/>
      <c r="X567" s="2254"/>
      <c r="Y567" s="2254"/>
      <c r="Z567" s="2254"/>
    </row>
    <row r="568" spans="1:26" ht="15.75" customHeight="1">
      <c r="A568" s="2254"/>
      <c r="B568" s="2254"/>
      <c r="C568" s="2254"/>
      <c r="D568" s="2254"/>
      <c r="E568" s="2254"/>
      <c r="F568" s="2254"/>
      <c r="G568" s="2254"/>
      <c r="H568" s="2254"/>
      <c r="I568" s="2254"/>
      <c r="J568" s="2254"/>
      <c r="K568" s="2254"/>
      <c r="L568" s="2254"/>
      <c r="M568" s="2254"/>
      <c r="N568" s="2254"/>
      <c r="O568" s="2254"/>
      <c r="P568" s="2254"/>
      <c r="Q568" s="2254"/>
      <c r="R568" s="2254"/>
      <c r="S568" s="2254"/>
      <c r="T568" s="2254"/>
      <c r="U568" s="2254"/>
      <c r="V568" s="2254"/>
      <c r="W568" s="2254"/>
      <c r="X568" s="2254"/>
      <c r="Y568" s="2254"/>
      <c r="Z568" s="2254"/>
    </row>
    <row r="569" spans="1:26" ht="15.75" customHeight="1">
      <c r="A569" s="2254"/>
      <c r="B569" s="2254"/>
      <c r="C569" s="2254"/>
      <c r="D569" s="2254"/>
      <c r="E569" s="2254"/>
      <c r="F569" s="2254"/>
      <c r="G569" s="2254"/>
      <c r="H569" s="2254"/>
      <c r="I569" s="2254"/>
      <c r="J569" s="2254"/>
      <c r="K569" s="2254"/>
      <c r="L569" s="2254"/>
      <c r="M569" s="2254"/>
      <c r="N569" s="2254"/>
      <c r="O569" s="2254"/>
      <c r="P569" s="2254"/>
      <c r="Q569" s="2254"/>
      <c r="R569" s="2254"/>
      <c r="S569" s="2254"/>
      <c r="T569" s="2254"/>
      <c r="U569" s="2254"/>
      <c r="V569" s="2254"/>
      <c r="W569" s="2254"/>
      <c r="X569" s="2254"/>
      <c r="Y569" s="2254"/>
      <c r="Z569" s="2254"/>
    </row>
    <row r="570" spans="1:26" ht="15.75" customHeight="1">
      <c r="A570" s="2254"/>
      <c r="B570" s="2254"/>
      <c r="C570" s="2254"/>
      <c r="D570" s="2254"/>
      <c r="E570" s="2254"/>
      <c r="F570" s="2254"/>
      <c r="G570" s="2254"/>
      <c r="H570" s="2254"/>
      <c r="I570" s="2254"/>
      <c r="J570" s="2254"/>
      <c r="K570" s="2254"/>
      <c r="L570" s="2254"/>
      <c r="M570" s="2254"/>
      <c r="N570" s="2254"/>
      <c r="O570" s="2254"/>
      <c r="P570" s="2254"/>
      <c r="Q570" s="2254"/>
      <c r="R570" s="2254"/>
      <c r="S570" s="2254"/>
      <c r="T570" s="2254"/>
      <c r="U570" s="2254"/>
      <c r="V570" s="2254"/>
      <c r="W570" s="2254"/>
      <c r="X570" s="2254"/>
      <c r="Y570" s="2254"/>
      <c r="Z570" s="2254"/>
    </row>
    <row r="571" spans="1:26" ht="15.75" customHeight="1">
      <c r="A571" s="2254"/>
      <c r="B571" s="2254"/>
      <c r="C571" s="2254"/>
      <c r="D571" s="2254"/>
      <c r="E571" s="2254"/>
      <c r="F571" s="2254"/>
      <c r="G571" s="2254"/>
      <c r="H571" s="2254"/>
      <c r="I571" s="2254"/>
      <c r="J571" s="2254"/>
      <c r="K571" s="2254"/>
      <c r="L571" s="2254"/>
      <c r="M571" s="2254"/>
      <c r="N571" s="2254"/>
      <c r="O571" s="2254"/>
      <c r="P571" s="2254"/>
      <c r="Q571" s="2254"/>
      <c r="R571" s="2254"/>
      <c r="S571" s="2254"/>
      <c r="T571" s="2254"/>
      <c r="U571" s="2254"/>
      <c r="V571" s="2254"/>
      <c r="W571" s="2254"/>
      <c r="X571" s="2254"/>
      <c r="Y571" s="2254"/>
      <c r="Z571" s="2254"/>
    </row>
    <row r="572" spans="1:26" ht="15.75" customHeight="1">
      <c r="A572" s="2254"/>
      <c r="B572" s="2254"/>
      <c r="C572" s="2254"/>
      <c r="D572" s="2254"/>
      <c r="E572" s="2254"/>
      <c r="F572" s="2254"/>
      <c r="G572" s="2254"/>
      <c r="H572" s="2254"/>
      <c r="I572" s="2254"/>
      <c r="J572" s="2254"/>
      <c r="K572" s="2254"/>
      <c r="L572" s="2254"/>
      <c r="M572" s="2254"/>
      <c r="N572" s="2254"/>
      <c r="O572" s="2254"/>
      <c r="P572" s="2254"/>
      <c r="Q572" s="2254"/>
      <c r="R572" s="2254"/>
      <c r="S572" s="2254"/>
      <c r="T572" s="2254"/>
      <c r="U572" s="2254"/>
      <c r="V572" s="2254"/>
      <c r="W572" s="2254"/>
      <c r="X572" s="2254"/>
      <c r="Y572" s="2254"/>
      <c r="Z572" s="2254"/>
    </row>
    <row r="573" spans="1:26" ht="15.75" customHeight="1">
      <c r="A573" s="2254"/>
      <c r="B573" s="2254"/>
      <c r="C573" s="2254"/>
      <c r="D573" s="2254"/>
      <c r="E573" s="2254"/>
      <c r="F573" s="2254"/>
      <c r="G573" s="2254"/>
      <c r="H573" s="2254"/>
      <c r="I573" s="2254"/>
      <c r="J573" s="2254"/>
      <c r="K573" s="2254"/>
      <c r="L573" s="2254"/>
      <c r="M573" s="2254"/>
      <c r="N573" s="2254"/>
      <c r="O573" s="2254"/>
      <c r="P573" s="2254"/>
      <c r="Q573" s="2254"/>
      <c r="R573" s="2254"/>
      <c r="S573" s="2254"/>
      <c r="T573" s="2254"/>
      <c r="U573" s="2254"/>
      <c r="V573" s="2254"/>
      <c r="W573" s="2254"/>
      <c r="X573" s="2254"/>
      <c r="Y573" s="2254"/>
      <c r="Z573" s="2254"/>
    </row>
    <row r="574" spans="1:26" ht="15.75" customHeight="1">
      <c r="A574" s="2254"/>
      <c r="B574" s="2254"/>
      <c r="C574" s="2254"/>
      <c r="D574" s="2254"/>
      <c r="E574" s="2254"/>
      <c r="F574" s="2254"/>
      <c r="G574" s="2254"/>
      <c r="H574" s="2254"/>
      <c r="I574" s="2254"/>
      <c r="J574" s="2254"/>
      <c r="K574" s="2254"/>
      <c r="L574" s="2254"/>
      <c r="M574" s="2254"/>
      <c r="N574" s="2254"/>
      <c r="O574" s="2254"/>
      <c r="P574" s="2254"/>
      <c r="Q574" s="2254"/>
      <c r="R574" s="2254"/>
      <c r="S574" s="2254"/>
      <c r="T574" s="2254"/>
      <c r="U574" s="2254"/>
      <c r="V574" s="2254"/>
      <c r="W574" s="2254"/>
      <c r="X574" s="2254"/>
      <c r="Y574" s="2254"/>
      <c r="Z574" s="2254"/>
    </row>
    <row r="575" spans="1:26" ht="15.75" customHeight="1">
      <c r="A575" s="2254"/>
      <c r="B575" s="2254"/>
      <c r="C575" s="2254"/>
      <c r="D575" s="2254"/>
      <c r="E575" s="2254"/>
      <c r="F575" s="2254"/>
      <c r="G575" s="2254"/>
      <c r="H575" s="2254"/>
      <c r="I575" s="2254"/>
      <c r="J575" s="2254"/>
      <c r="K575" s="2254"/>
      <c r="L575" s="2254"/>
      <c r="M575" s="2254"/>
      <c r="N575" s="2254"/>
      <c r="O575" s="2254"/>
      <c r="P575" s="2254"/>
      <c r="Q575" s="2254"/>
      <c r="R575" s="2254"/>
      <c r="S575" s="2254"/>
      <c r="T575" s="2254"/>
      <c r="U575" s="2254"/>
      <c r="V575" s="2254"/>
      <c r="W575" s="2254"/>
      <c r="X575" s="2254"/>
      <c r="Y575" s="2254"/>
      <c r="Z575" s="2254"/>
    </row>
    <row r="576" spans="1:26" ht="15.75" customHeight="1">
      <c r="A576" s="2254"/>
      <c r="B576" s="2254"/>
      <c r="C576" s="2254"/>
      <c r="D576" s="2254"/>
      <c r="E576" s="2254"/>
      <c r="F576" s="2254"/>
      <c r="G576" s="2254"/>
      <c r="H576" s="2254"/>
      <c r="I576" s="2254"/>
      <c r="J576" s="2254"/>
      <c r="K576" s="2254"/>
      <c r="L576" s="2254"/>
      <c r="M576" s="2254"/>
      <c r="N576" s="2254"/>
      <c r="O576" s="2254"/>
      <c r="P576" s="2254"/>
      <c r="Q576" s="2254"/>
      <c r="R576" s="2254"/>
      <c r="S576" s="2254"/>
      <c r="T576" s="2254"/>
      <c r="U576" s="2254"/>
      <c r="V576" s="2254"/>
      <c r="W576" s="2254"/>
      <c r="X576" s="2254"/>
      <c r="Y576" s="2254"/>
      <c r="Z576" s="2254"/>
    </row>
    <row r="577" spans="1:26" ht="15.75" customHeight="1">
      <c r="A577" s="2254"/>
      <c r="B577" s="2254"/>
      <c r="C577" s="2254"/>
      <c r="D577" s="2254"/>
      <c r="E577" s="2254"/>
      <c r="F577" s="2254"/>
      <c r="G577" s="2254"/>
      <c r="H577" s="2254"/>
      <c r="I577" s="2254"/>
      <c r="J577" s="2254"/>
      <c r="K577" s="2254"/>
      <c r="L577" s="2254"/>
      <c r="M577" s="2254"/>
      <c r="N577" s="2254"/>
      <c r="O577" s="2254"/>
      <c r="P577" s="2254"/>
      <c r="Q577" s="2254"/>
      <c r="R577" s="2254"/>
      <c r="S577" s="2254"/>
      <c r="T577" s="2254"/>
      <c r="U577" s="2254"/>
      <c r="V577" s="2254"/>
      <c r="W577" s="2254"/>
      <c r="X577" s="2254"/>
      <c r="Y577" s="2254"/>
      <c r="Z577" s="2254"/>
    </row>
    <row r="578" spans="1:26" ht="15.75" customHeight="1">
      <c r="A578" s="2254"/>
      <c r="B578" s="2254"/>
      <c r="C578" s="2254"/>
      <c r="D578" s="2254"/>
      <c r="E578" s="2254"/>
      <c r="F578" s="2254"/>
      <c r="G578" s="2254"/>
      <c r="H578" s="2254"/>
      <c r="I578" s="2254"/>
      <c r="J578" s="2254"/>
      <c r="K578" s="2254"/>
      <c r="L578" s="2254"/>
      <c r="M578" s="2254"/>
      <c r="N578" s="2254"/>
      <c r="O578" s="2254"/>
      <c r="P578" s="2254"/>
      <c r="Q578" s="2254"/>
      <c r="R578" s="2254"/>
      <c r="S578" s="2254"/>
      <c r="T578" s="2254"/>
      <c r="U578" s="2254"/>
      <c r="V578" s="2254"/>
      <c r="W578" s="2254"/>
      <c r="X578" s="2254"/>
      <c r="Y578" s="2254"/>
      <c r="Z578" s="2254"/>
    </row>
    <row r="579" spans="1:26" ht="15.75" customHeight="1">
      <c r="A579" s="2254"/>
      <c r="B579" s="2254"/>
      <c r="C579" s="2254"/>
      <c r="D579" s="2254"/>
      <c r="E579" s="2254"/>
      <c r="F579" s="2254"/>
      <c r="G579" s="2254"/>
      <c r="H579" s="2254"/>
      <c r="I579" s="2254"/>
      <c r="J579" s="2254"/>
      <c r="K579" s="2254"/>
      <c r="L579" s="2254"/>
      <c r="M579" s="2254"/>
      <c r="N579" s="2254"/>
      <c r="O579" s="2254"/>
      <c r="P579" s="2254"/>
      <c r="Q579" s="2254"/>
      <c r="R579" s="2254"/>
      <c r="S579" s="2254"/>
      <c r="T579" s="2254"/>
      <c r="U579" s="2254"/>
      <c r="V579" s="2254"/>
      <c r="W579" s="2254"/>
      <c r="X579" s="2254"/>
      <c r="Y579" s="2254"/>
      <c r="Z579" s="2254"/>
    </row>
    <row r="580" spans="1:26" ht="15.75" customHeight="1">
      <c r="A580" s="2254"/>
      <c r="B580" s="2254"/>
      <c r="C580" s="2254"/>
      <c r="D580" s="2254"/>
      <c r="E580" s="2254"/>
      <c r="F580" s="2254"/>
      <c r="G580" s="2254"/>
      <c r="H580" s="2254"/>
      <c r="I580" s="2254"/>
      <c r="J580" s="2254"/>
      <c r="K580" s="2254"/>
      <c r="L580" s="2254"/>
      <c r="M580" s="2254"/>
      <c r="N580" s="2254"/>
      <c r="O580" s="2254"/>
      <c r="P580" s="2254"/>
      <c r="Q580" s="2254"/>
      <c r="R580" s="2254"/>
      <c r="S580" s="2254"/>
      <c r="T580" s="2254"/>
      <c r="U580" s="2254"/>
      <c r="V580" s="2254"/>
      <c r="W580" s="2254"/>
      <c r="X580" s="2254"/>
      <c r="Y580" s="2254"/>
      <c r="Z580" s="2254"/>
    </row>
    <row r="581" spans="1:26" ht="15.75" customHeight="1">
      <c r="A581" s="2254"/>
      <c r="B581" s="2254"/>
      <c r="C581" s="2254"/>
      <c r="D581" s="2254"/>
      <c r="E581" s="2254"/>
      <c r="F581" s="2254"/>
      <c r="G581" s="2254"/>
      <c r="H581" s="2254"/>
      <c r="I581" s="2254"/>
      <c r="J581" s="2254"/>
      <c r="K581" s="2254"/>
      <c r="L581" s="2254"/>
      <c r="M581" s="2254"/>
      <c r="N581" s="2254"/>
      <c r="O581" s="2254"/>
      <c r="P581" s="2254"/>
      <c r="Q581" s="2254"/>
      <c r="R581" s="2254"/>
      <c r="S581" s="2254"/>
      <c r="T581" s="2254"/>
      <c r="U581" s="2254"/>
      <c r="V581" s="2254"/>
      <c r="W581" s="2254"/>
      <c r="X581" s="2254"/>
      <c r="Y581" s="2254"/>
      <c r="Z581" s="2254"/>
    </row>
    <row r="582" spans="1:26" ht="15.75" customHeight="1">
      <c r="A582" s="2254"/>
      <c r="B582" s="2254"/>
      <c r="C582" s="2254"/>
      <c r="D582" s="2254"/>
      <c r="E582" s="2254"/>
      <c r="F582" s="2254"/>
      <c r="G582" s="2254"/>
      <c r="H582" s="2254"/>
      <c r="I582" s="2254"/>
      <c r="J582" s="2254"/>
      <c r="K582" s="2254"/>
      <c r="L582" s="2254"/>
      <c r="M582" s="2254"/>
      <c r="N582" s="2254"/>
      <c r="O582" s="2254"/>
      <c r="P582" s="2254"/>
      <c r="Q582" s="2254"/>
      <c r="R582" s="2254"/>
      <c r="S582" s="2254"/>
      <c r="T582" s="2254"/>
      <c r="U582" s="2254"/>
      <c r="V582" s="2254"/>
      <c r="W582" s="2254"/>
      <c r="X582" s="2254"/>
      <c r="Y582" s="2254"/>
      <c r="Z582" s="2254"/>
    </row>
    <row r="583" spans="1:26" ht="15.75" customHeight="1">
      <c r="A583" s="2254"/>
      <c r="B583" s="2254"/>
      <c r="C583" s="2254"/>
      <c r="D583" s="2254"/>
      <c r="E583" s="2254"/>
      <c r="F583" s="2254"/>
      <c r="G583" s="2254"/>
      <c r="H583" s="2254"/>
      <c r="I583" s="2254"/>
      <c r="J583" s="2254"/>
      <c r="K583" s="2254"/>
      <c r="L583" s="2254"/>
      <c r="M583" s="2254"/>
      <c r="N583" s="2254"/>
      <c r="O583" s="2254"/>
      <c r="P583" s="2254"/>
      <c r="Q583" s="2254"/>
      <c r="R583" s="2254"/>
      <c r="S583" s="2254"/>
      <c r="T583" s="2254"/>
      <c r="U583" s="2254"/>
      <c r="V583" s="2254"/>
      <c r="W583" s="2254"/>
      <c r="X583" s="2254"/>
      <c r="Y583" s="2254"/>
      <c r="Z583" s="2254"/>
    </row>
    <row r="584" spans="1:26" ht="15.75" customHeight="1">
      <c r="A584" s="2254"/>
      <c r="B584" s="2254"/>
      <c r="C584" s="2254"/>
      <c r="D584" s="2254"/>
      <c r="E584" s="2254"/>
      <c r="F584" s="2254"/>
      <c r="G584" s="2254"/>
      <c r="H584" s="2254"/>
      <c r="I584" s="2254"/>
      <c r="J584" s="2254"/>
      <c r="K584" s="2254"/>
      <c r="L584" s="2254"/>
      <c r="M584" s="2254"/>
      <c r="N584" s="2254"/>
      <c r="O584" s="2254"/>
      <c r="P584" s="2254"/>
      <c r="Q584" s="2254"/>
      <c r="R584" s="2254"/>
      <c r="S584" s="2254"/>
      <c r="T584" s="2254"/>
      <c r="U584" s="2254"/>
      <c r="V584" s="2254"/>
      <c r="W584" s="2254"/>
      <c r="X584" s="2254"/>
      <c r="Y584" s="2254"/>
      <c r="Z584" s="2254"/>
    </row>
    <row r="585" spans="1:26" ht="15.75" customHeight="1">
      <c r="A585" s="2254"/>
      <c r="B585" s="2254"/>
      <c r="C585" s="2254"/>
      <c r="D585" s="2254"/>
      <c r="E585" s="2254"/>
      <c r="F585" s="2254"/>
      <c r="G585" s="2254"/>
      <c r="H585" s="2254"/>
      <c r="I585" s="2254"/>
      <c r="J585" s="2254"/>
      <c r="K585" s="2254"/>
      <c r="L585" s="2254"/>
      <c r="M585" s="2254"/>
      <c r="N585" s="2254"/>
      <c r="O585" s="2254"/>
      <c r="P585" s="2254"/>
      <c r="Q585" s="2254"/>
      <c r="R585" s="2254"/>
      <c r="S585" s="2254"/>
      <c r="T585" s="2254"/>
      <c r="U585" s="2254"/>
      <c r="V585" s="2254"/>
      <c r="W585" s="2254"/>
      <c r="X585" s="2254"/>
      <c r="Y585" s="2254"/>
      <c r="Z585" s="2254"/>
    </row>
    <row r="586" spans="1:26" ht="15.75" customHeight="1">
      <c r="A586" s="2254"/>
      <c r="B586" s="2254"/>
      <c r="C586" s="2254"/>
      <c r="D586" s="2254"/>
      <c r="E586" s="2254"/>
      <c r="F586" s="2254"/>
      <c r="G586" s="2254"/>
      <c r="H586" s="2254"/>
      <c r="I586" s="2254"/>
      <c r="J586" s="2254"/>
      <c r="K586" s="2254"/>
      <c r="L586" s="2254"/>
      <c r="M586" s="2254"/>
      <c r="N586" s="2254"/>
      <c r="O586" s="2254"/>
      <c r="P586" s="2254"/>
      <c r="Q586" s="2254"/>
      <c r="R586" s="2254"/>
      <c r="S586" s="2254"/>
      <c r="T586" s="2254"/>
      <c r="U586" s="2254"/>
      <c r="V586" s="2254"/>
      <c r="W586" s="2254"/>
      <c r="X586" s="2254"/>
      <c r="Y586" s="2254"/>
      <c r="Z586" s="2254"/>
    </row>
    <row r="587" spans="1:26" ht="15.75" customHeight="1">
      <c r="A587" s="2254"/>
      <c r="B587" s="2254"/>
      <c r="C587" s="2254"/>
      <c r="D587" s="2254"/>
      <c r="E587" s="2254"/>
      <c r="F587" s="2254"/>
      <c r="G587" s="2254"/>
      <c r="H587" s="2254"/>
      <c r="I587" s="2254"/>
      <c r="J587" s="2254"/>
      <c r="K587" s="2254"/>
      <c r="L587" s="2254"/>
      <c r="M587" s="2254"/>
      <c r="N587" s="2254"/>
      <c r="O587" s="2254"/>
      <c r="P587" s="2254"/>
      <c r="Q587" s="2254"/>
      <c r="R587" s="2254"/>
      <c r="S587" s="2254"/>
      <c r="T587" s="2254"/>
      <c r="U587" s="2254"/>
      <c r="V587" s="2254"/>
      <c r="W587" s="2254"/>
      <c r="X587" s="2254"/>
      <c r="Y587" s="2254"/>
      <c r="Z587" s="2254"/>
    </row>
    <row r="588" spans="1:26" ht="15.75" customHeight="1">
      <c r="A588" s="2254"/>
      <c r="B588" s="2254"/>
      <c r="C588" s="2254"/>
      <c r="D588" s="2254"/>
      <c r="E588" s="2254"/>
      <c r="F588" s="2254"/>
      <c r="G588" s="2254"/>
      <c r="H588" s="2254"/>
      <c r="I588" s="2254"/>
      <c r="J588" s="2254"/>
      <c r="K588" s="2254"/>
      <c r="L588" s="2254"/>
      <c r="M588" s="2254"/>
      <c r="N588" s="2254"/>
      <c r="O588" s="2254"/>
      <c r="P588" s="2254"/>
      <c r="Q588" s="2254"/>
      <c r="R588" s="2254"/>
      <c r="S588" s="2254"/>
      <c r="T588" s="2254"/>
      <c r="U588" s="2254"/>
      <c r="V588" s="2254"/>
      <c r="W588" s="2254"/>
      <c r="X588" s="2254"/>
      <c r="Y588" s="2254"/>
      <c r="Z588" s="2254"/>
    </row>
    <row r="589" spans="1:26" ht="15.75" customHeight="1">
      <c r="A589" s="2254"/>
      <c r="B589" s="2254"/>
      <c r="C589" s="2254"/>
      <c r="D589" s="2254"/>
      <c r="E589" s="2254"/>
      <c r="F589" s="2254"/>
      <c r="G589" s="2254"/>
      <c r="H589" s="2254"/>
      <c r="I589" s="2254"/>
      <c r="J589" s="2254"/>
      <c r="K589" s="2254"/>
      <c r="L589" s="2254"/>
      <c r="M589" s="2254"/>
      <c r="N589" s="2254"/>
      <c r="O589" s="2254"/>
      <c r="P589" s="2254"/>
      <c r="Q589" s="2254"/>
      <c r="R589" s="2254"/>
      <c r="S589" s="2254"/>
      <c r="T589" s="2254"/>
      <c r="U589" s="2254"/>
      <c r="V589" s="2254"/>
      <c r="W589" s="2254"/>
      <c r="X589" s="2254"/>
      <c r="Y589" s="2254"/>
      <c r="Z589" s="2254"/>
    </row>
    <row r="590" spans="1:26" ht="15.75" customHeight="1">
      <c r="A590" s="2254"/>
      <c r="B590" s="2254"/>
      <c r="C590" s="2254"/>
      <c r="D590" s="2254"/>
      <c r="E590" s="2254"/>
      <c r="F590" s="2254"/>
      <c r="G590" s="2254"/>
      <c r="H590" s="2254"/>
      <c r="I590" s="2254"/>
      <c r="J590" s="2254"/>
      <c r="K590" s="2254"/>
      <c r="L590" s="2254"/>
      <c r="M590" s="2254"/>
      <c r="N590" s="2254"/>
      <c r="O590" s="2254"/>
      <c r="P590" s="2254"/>
      <c r="Q590" s="2254"/>
      <c r="R590" s="2254"/>
      <c r="S590" s="2254"/>
      <c r="T590" s="2254"/>
      <c r="U590" s="2254"/>
      <c r="V590" s="2254"/>
      <c r="W590" s="2254"/>
      <c r="X590" s="2254"/>
      <c r="Y590" s="2254"/>
      <c r="Z590" s="2254"/>
    </row>
    <row r="591" spans="1:26" ht="15.75" customHeight="1">
      <c r="A591" s="2254"/>
      <c r="B591" s="2254"/>
      <c r="C591" s="2254"/>
      <c r="D591" s="2254"/>
      <c r="E591" s="2254"/>
      <c r="F591" s="2254"/>
      <c r="G591" s="2254"/>
      <c r="H591" s="2254"/>
      <c r="I591" s="2254"/>
      <c r="J591" s="2254"/>
      <c r="K591" s="2254"/>
      <c r="L591" s="2254"/>
      <c r="M591" s="2254"/>
      <c r="N591" s="2254"/>
      <c r="O591" s="2254"/>
      <c r="P591" s="2254"/>
      <c r="Q591" s="2254"/>
      <c r="R591" s="2254"/>
      <c r="S591" s="2254"/>
      <c r="T591" s="2254"/>
      <c r="U591" s="2254"/>
      <c r="V591" s="2254"/>
      <c r="W591" s="2254"/>
      <c r="X591" s="2254"/>
      <c r="Y591" s="2254"/>
      <c r="Z591" s="2254"/>
    </row>
    <row r="592" spans="1:26" ht="15.75" customHeight="1">
      <c r="A592" s="2254"/>
      <c r="B592" s="2254"/>
      <c r="C592" s="2254"/>
      <c r="D592" s="2254"/>
      <c r="E592" s="2254"/>
      <c r="F592" s="2254"/>
      <c r="G592" s="2254"/>
      <c r="H592" s="2254"/>
      <c r="I592" s="2254"/>
      <c r="J592" s="2254"/>
      <c r="K592" s="2254"/>
      <c r="L592" s="2254"/>
      <c r="M592" s="2254"/>
      <c r="N592" s="2254"/>
      <c r="O592" s="2254"/>
      <c r="P592" s="2254"/>
      <c r="Q592" s="2254"/>
      <c r="R592" s="2254"/>
      <c r="S592" s="2254"/>
      <c r="T592" s="2254"/>
      <c r="U592" s="2254"/>
      <c r="V592" s="2254"/>
      <c r="W592" s="2254"/>
      <c r="X592" s="2254"/>
      <c r="Y592" s="2254"/>
      <c r="Z592" s="2254"/>
    </row>
    <row r="593" spans="1:26" ht="15.75" customHeight="1">
      <c r="A593" s="2254"/>
      <c r="B593" s="2254"/>
      <c r="C593" s="2254"/>
      <c r="D593" s="2254"/>
      <c r="E593" s="2254"/>
      <c r="F593" s="2254"/>
      <c r="G593" s="2254"/>
      <c r="H593" s="2254"/>
      <c r="I593" s="2254"/>
      <c r="J593" s="2254"/>
      <c r="K593" s="2254"/>
      <c r="L593" s="2254"/>
      <c r="M593" s="2254"/>
      <c r="N593" s="2254"/>
      <c r="O593" s="2254"/>
      <c r="P593" s="2254"/>
      <c r="Q593" s="2254"/>
      <c r="R593" s="2254"/>
      <c r="S593" s="2254"/>
      <c r="T593" s="2254"/>
      <c r="U593" s="2254"/>
      <c r="V593" s="2254"/>
      <c r="W593" s="2254"/>
      <c r="X593" s="2254"/>
      <c r="Y593" s="2254"/>
      <c r="Z593" s="2254"/>
    </row>
    <row r="594" spans="1:26" ht="15.75" customHeight="1">
      <c r="A594" s="2254"/>
      <c r="B594" s="2254"/>
      <c r="C594" s="2254"/>
      <c r="D594" s="2254"/>
      <c r="E594" s="2254"/>
      <c r="F594" s="2254"/>
      <c r="G594" s="2254"/>
      <c r="H594" s="2254"/>
      <c r="I594" s="2254"/>
      <c r="J594" s="2254"/>
      <c r="K594" s="2254"/>
      <c r="L594" s="2254"/>
      <c r="M594" s="2254"/>
      <c r="N594" s="2254"/>
      <c r="O594" s="2254"/>
      <c r="P594" s="2254"/>
      <c r="Q594" s="2254"/>
      <c r="R594" s="2254"/>
      <c r="S594" s="2254"/>
      <c r="T594" s="2254"/>
      <c r="U594" s="2254"/>
      <c r="V594" s="2254"/>
      <c r="W594" s="2254"/>
      <c r="X594" s="2254"/>
      <c r="Y594" s="2254"/>
      <c r="Z594" s="2254"/>
    </row>
    <row r="595" spans="1:26" ht="15.75" customHeight="1">
      <c r="A595" s="2254"/>
      <c r="B595" s="2254"/>
      <c r="C595" s="2254"/>
      <c r="D595" s="2254"/>
      <c r="E595" s="2254"/>
      <c r="F595" s="2254"/>
      <c r="G595" s="2254"/>
      <c r="H595" s="2254"/>
      <c r="I595" s="2254"/>
      <c r="J595" s="2254"/>
      <c r="K595" s="2254"/>
      <c r="L595" s="2254"/>
      <c r="M595" s="2254"/>
      <c r="N595" s="2254"/>
      <c r="O595" s="2254"/>
      <c r="P595" s="2254"/>
      <c r="Q595" s="2254"/>
      <c r="R595" s="2254"/>
      <c r="S595" s="2254"/>
      <c r="T595" s="2254"/>
      <c r="U595" s="2254"/>
      <c r="V595" s="2254"/>
      <c r="W595" s="2254"/>
      <c r="X595" s="2254"/>
      <c r="Y595" s="2254"/>
      <c r="Z595" s="2254"/>
    </row>
    <row r="596" spans="1:26" ht="15.75" customHeight="1">
      <c r="A596" s="2254"/>
      <c r="B596" s="2254"/>
      <c r="C596" s="2254"/>
      <c r="D596" s="2254"/>
      <c r="E596" s="2254"/>
      <c r="F596" s="2254"/>
      <c r="G596" s="2254"/>
      <c r="H596" s="2254"/>
      <c r="I596" s="2254"/>
      <c r="J596" s="2254"/>
      <c r="K596" s="2254"/>
      <c r="L596" s="2254"/>
      <c r="M596" s="2254"/>
      <c r="N596" s="2254"/>
      <c r="O596" s="2254"/>
      <c r="P596" s="2254"/>
      <c r="Q596" s="2254"/>
      <c r="R596" s="2254"/>
      <c r="S596" s="2254"/>
      <c r="T596" s="2254"/>
      <c r="U596" s="2254"/>
      <c r="V596" s="2254"/>
      <c r="W596" s="2254"/>
      <c r="X596" s="2254"/>
      <c r="Y596" s="2254"/>
      <c r="Z596" s="2254"/>
    </row>
    <row r="597" spans="1:26" ht="15.75" customHeight="1">
      <c r="A597" s="2254"/>
      <c r="B597" s="2254"/>
      <c r="C597" s="2254"/>
      <c r="D597" s="2254"/>
      <c r="E597" s="2254"/>
      <c r="F597" s="2254"/>
      <c r="G597" s="2254"/>
      <c r="H597" s="2254"/>
      <c r="I597" s="2254"/>
      <c r="J597" s="2254"/>
      <c r="K597" s="2254"/>
      <c r="L597" s="2254"/>
      <c r="M597" s="2254"/>
      <c r="N597" s="2254"/>
      <c r="O597" s="2254"/>
      <c r="P597" s="2254"/>
      <c r="Q597" s="2254"/>
      <c r="R597" s="2254"/>
      <c r="S597" s="2254"/>
      <c r="T597" s="2254"/>
      <c r="U597" s="2254"/>
      <c r="V597" s="2254"/>
      <c r="W597" s="2254"/>
      <c r="X597" s="2254"/>
      <c r="Y597" s="2254"/>
      <c r="Z597" s="2254"/>
    </row>
    <row r="598" spans="1:26" ht="15.75" customHeight="1">
      <c r="A598" s="2254"/>
      <c r="B598" s="2254"/>
      <c r="C598" s="2254"/>
      <c r="D598" s="2254"/>
      <c r="E598" s="2254"/>
      <c r="F598" s="2254"/>
      <c r="G598" s="2254"/>
      <c r="H598" s="2254"/>
      <c r="I598" s="2254"/>
      <c r="J598" s="2254"/>
      <c r="K598" s="2254"/>
      <c r="L598" s="2254"/>
      <c r="M598" s="2254"/>
      <c r="N598" s="2254"/>
      <c r="O598" s="2254"/>
      <c r="P598" s="2254"/>
      <c r="Q598" s="2254"/>
      <c r="R598" s="2254"/>
      <c r="S598" s="2254"/>
      <c r="T598" s="2254"/>
      <c r="U598" s="2254"/>
      <c r="V598" s="2254"/>
      <c r="W598" s="2254"/>
      <c r="X598" s="2254"/>
      <c r="Y598" s="2254"/>
      <c r="Z598" s="2254"/>
    </row>
    <row r="599" spans="1:26" ht="15.75" customHeight="1">
      <c r="A599" s="2254"/>
      <c r="B599" s="2254"/>
      <c r="C599" s="2254"/>
      <c r="D599" s="2254"/>
      <c r="E599" s="2254"/>
      <c r="F599" s="2254"/>
      <c r="G599" s="2254"/>
      <c r="H599" s="2254"/>
      <c r="I599" s="2254"/>
      <c r="J599" s="2254"/>
      <c r="K599" s="2254"/>
      <c r="L599" s="2254"/>
      <c r="M599" s="2254"/>
      <c r="N599" s="2254"/>
      <c r="O599" s="2254"/>
      <c r="P599" s="2254"/>
      <c r="Q599" s="2254"/>
      <c r="R599" s="2254"/>
      <c r="S599" s="2254"/>
      <c r="T599" s="2254"/>
      <c r="U599" s="2254"/>
      <c r="V599" s="2254"/>
      <c r="W599" s="2254"/>
      <c r="X599" s="2254"/>
      <c r="Y599" s="2254"/>
      <c r="Z599" s="2254"/>
    </row>
    <row r="600" spans="1:26" ht="15.75" customHeight="1">
      <c r="A600" s="2254"/>
      <c r="B600" s="2254"/>
      <c r="C600" s="2254"/>
      <c r="D600" s="2254"/>
      <c r="E600" s="2254"/>
      <c r="F600" s="2254"/>
      <c r="G600" s="2254"/>
      <c r="H600" s="2254"/>
      <c r="I600" s="2254"/>
      <c r="J600" s="2254"/>
      <c r="K600" s="2254"/>
      <c r="L600" s="2254"/>
      <c r="M600" s="2254"/>
      <c r="N600" s="2254"/>
      <c r="O600" s="2254"/>
      <c r="P600" s="2254"/>
      <c r="Q600" s="2254"/>
      <c r="R600" s="2254"/>
      <c r="S600" s="2254"/>
      <c r="T600" s="2254"/>
      <c r="U600" s="2254"/>
      <c r="V600" s="2254"/>
      <c r="W600" s="2254"/>
      <c r="X600" s="2254"/>
      <c r="Y600" s="2254"/>
      <c r="Z600" s="2254"/>
    </row>
    <row r="601" spans="1:26" ht="15.75" customHeight="1">
      <c r="A601" s="2254"/>
      <c r="B601" s="2254"/>
      <c r="C601" s="2254"/>
      <c r="D601" s="2254"/>
      <c r="E601" s="2254"/>
      <c r="F601" s="2254"/>
      <c r="G601" s="2254"/>
      <c r="H601" s="2254"/>
      <c r="I601" s="2254"/>
      <c r="J601" s="2254"/>
      <c r="K601" s="2254"/>
      <c r="L601" s="2254"/>
      <c r="M601" s="2254"/>
      <c r="N601" s="2254"/>
      <c r="O601" s="2254"/>
      <c r="P601" s="2254"/>
      <c r="Q601" s="2254"/>
      <c r="R601" s="2254"/>
      <c r="S601" s="2254"/>
      <c r="T601" s="2254"/>
      <c r="U601" s="2254"/>
      <c r="V601" s="2254"/>
      <c r="W601" s="2254"/>
      <c r="X601" s="2254"/>
      <c r="Y601" s="2254"/>
      <c r="Z601" s="2254"/>
    </row>
    <row r="602" spans="1:26" ht="15.75" customHeight="1">
      <c r="A602" s="2254"/>
      <c r="B602" s="2254"/>
      <c r="C602" s="2254"/>
      <c r="D602" s="2254"/>
      <c r="E602" s="2254"/>
      <c r="F602" s="2254"/>
      <c r="G602" s="2254"/>
      <c r="H602" s="2254"/>
      <c r="I602" s="2254"/>
      <c r="J602" s="2254"/>
      <c r="K602" s="2254"/>
      <c r="L602" s="2254"/>
      <c r="M602" s="2254"/>
      <c r="N602" s="2254"/>
      <c r="O602" s="2254"/>
      <c r="P602" s="2254"/>
      <c r="Q602" s="2254"/>
      <c r="R602" s="2254"/>
      <c r="S602" s="2254"/>
      <c r="T602" s="2254"/>
      <c r="U602" s="2254"/>
      <c r="V602" s="2254"/>
      <c r="W602" s="2254"/>
      <c r="X602" s="2254"/>
      <c r="Y602" s="2254"/>
      <c r="Z602" s="2254"/>
    </row>
    <row r="603" spans="1:26" ht="15.75" customHeight="1">
      <c r="A603" s="2254"/>
      <c r="B603" s="2254"/>
      <c r="C603" s="2254"/>
      <c r="D603" s="2254"/>
      <c r="E603" s="2254"/>
      <c r="F603" s="2254"/>
      <c r="G603" s="2254"/>
      <c r="H603" s="2254"/>
      <c r="I603" s="2254"/>
      <c r="J603" s="2254"/>
      <c r="K603" s="2254"/>
      <c r="L603" s="2254"/>
      <c r="M603" s="2254"/>
      <c r="N603" s="2254"/>
      <c r="O603" s="2254"/>
      <c r="P603" s="2254"/>
      <c r="Q603" s="2254"/>
      <c r="R603" s="2254"/>
      <c r="S603" s="2254"/>
      <c r="T603" s="2254"/>
      <c r="U603" s="2254"/>
      <c r="V603" s="2254"/>
      <c r="W603" s="2254"/>
      <c r="X603" s="2254"/>
      <c r="Y603" s="2254"/>
      <c r="Z603" s="2254"/>
    </row>
    <row r="604" spans="1:26" ht="15.75" customHeight="1">
      <c r="A604" s="2254"/>
      <c r="B604" s="2254"/>
      <c r="C604" s="2254"/>
      <c r="D604" s="2254"/>
      <c r="E604" s="2254"/>
      <c r="F604" s="2254"/>
      <c r="G604" s="2254"/>
      <c r="H604" s="2254"/>
      <c r="I604" s="2254"/>
      <c r="J604" s="2254"/>
      <c r="K604" s="2254"/>
      <c r="L604" s="2254"/>
      <c r="M604" s="2254"/>
      <c r="N604" s="2254"/>
      <c r="O604" s="2254"/>
      <c r="P604" s="2254"/>
      <c r="Q604" s="2254"/>
      <c r="R604" s="2254"/>
      <c r="S604" s="2254"/>
      <c r="T604" s="2254"/>
      <c r="U604" s="2254"/>
      <c r="V604" s="2254"/>
      <c r="W604" s="2254"/>
      <c r="X604" s="2254"/>
      <c r="Y604" s="2254"/>
      <c r="Z604" s="2254"/>
    </row>
    <row r="605" spans="1:26" ht="15.75" customHeight="1">
      <c r="A605" s="2254"/>
      <c r="B605" s="2254"/>
      <c r="C605" s="2254"/>
      <c r="D605" s="2254"/>
      <c r="E605" s="2254"/>
      <c r="F605" s="2254"/>
      <c r="G605" s="2254"/>
      <c r="H605" s="2254"/>
      <c r="I605" s="2254"/>
      <c r="J605" s="2254"/>
      <c r="K605" s="2254"/>
      <c r="L605" s="2254"/>
      <c r="M605" s="2254"/>
      <c r="N605" s="2254"/>
      <c r="O605" s="2254"/>
      <c r="P605" s="2254"/>
      <c r="Q605" s="2254"/>
      <c r="R605" s="2254"/>
      <c r="S605" s="2254"/>
      <c r="T605" s="2254"/>
      <c r="U605" s="2254"/>
      <c r="V605" s="2254"/>
      <c r="W605" s="2254"/>
      <c r="X605" s="2254"/>
      <c r="Y605" s="2254"/>
      <c r="Z605" s="2254"/>
    </row>
    <row r="606" spans="1:26" ht="15.75" customHeight="1">
      <c r="A606" s="2254"/>
      <c r="B606" s="2254"/>
      <c r="C606" s="2254"/>
      <c r="D606" s="2254"/>
      <c r="E606" s="2254"/>
      <c r="F606" s="2254"/>
      <c r="G606" s="2254"/>
      <c r="H606" s="2254"/>
      <c r="I606" s="2254"/>
      <c r="J606" s="2254"/>
      <c r="K606" s="2254"/>
      <c r="L606" s="2254"/>
      <c r="M606" s="2254"/>
      <c r="N606" s="2254"/>
      <c r="O606" s="2254"/>
      <c r="P606" s="2254"/>
      <c r="Q606" s="2254"/>
      <c r="R606" s="2254"/>
      <c r="S606" s="2254"/>
      <c r="T606" s="2254"/>
      <c r="U606" s="2254"/>
      <c r="V606" s="2254"/>
      <c r="W606" s="2254"/>
      <c r="X606" s="2254"/>
      <c r="Y606" s="2254"/>
      <c r="Z606" s="2254"/>
    </row>
    <row r="607" spans="1:26" ht="15.75" customHeight="1">
      <c r="A607" s="2254"/>
      <c r="B607" s="2254"/>
      <c r="C607" s="2254"/>
      <c r="D607" s="2254"/>
      <c r="E607" s="2254"/>
      <c r="F607" s="2254"/>
      <c r="G607" s="2254"/>
      <c r="H607" s="2254"/>
      <c r="I607" s="2254"/>
      <c r="J607" s="2254"/>
      <c r="K607" s="2254"/>
      <c r="L607" s="2254"/>
      <c r="M607" s="2254"/>
      <c r="N607" s="2254"/>
      <c r="O607" s="2254"/>
      <c r="P607" s="2254"/>
      <c r="Q607" s="2254"/>
      <c r="R607" s="2254"/>
      <c r="S607" s="2254"/>
      <c r="T607" s="2254"/>
      <c r="U607" s="2254"/>
      <c r="V607" s="2254"/>
      <c r="W607" s="2254"/>
      <c r="X607" s="2254"/>
      <c r="Y607" s="2254"/>
      <c r="Z607" s="2254"/>
    </row>
    <row r="608" spans="1:26" ht="15.75" customHeight="1">
      <c r="A608" s="2254"/>
      <c r="B608" s="2254"/>
      <c r="C608" s="2254"/>
      <c r="D608" s="2254"/>
      <c r="E608" s="2254"/>
      <c r="F608" s="2254"/>
      <c r="G608" s="2254"/>
      <c r="H608" s="2254"/>
      <c r="I608" s="2254"/>
      <c r="J608" s="2254"/>
      <c r="K608" s="2254"/>
      <c r="L608" s="2254"/>
      <c r="M608" s="2254"/>
      <c r="N608" s="2254"/>
      <c r="O608" s="2254"/>
      <c r="P608" s="2254"/>
      <c r="Q608" s="2254"/>
      <c r="R608" s="2254"/>
      <c r="S608" s="2254"/>
      <c r="T608" s="2254"/>
      <c r="U608" s="2254"/>
      <c r="V608" s="2254"/>
      <c r="W608" s="2254"/>
      <c r="X608" s="2254"/>
      <c r="Y608" s="2254"/>
      <c r="Z608" s="2254"/>
    </row>
    <row r="609" spans="1:26" ht="15.75" customHeight="1">
      <c r="A609" s="2254"/>
      <c r="B609" s="2254"/>
      <c r="C609" s="2254"/>
      <c r="D609" s="2254"/>
      <c r="E609" s="2254"/>
      <c r="F609" s="2254"/>
      <c r="G609" s="2254"/>
      <c r="H609" s="2254"/>
      <c r="I609" s="2254"/>
      <c r="J609" s="2254"/>
      <c r="K609" s="2254"/>
      <c r="L609" s="2254"/>
      <c r="M609" s="2254"/>
      <c r="N609" s="2254"/>
      <c r="O609" s="2254"/>
      <c r="P609" s="2254"/>
      <c r="Q609" s="2254"/>
      <c r="R609" s="2254"/>
      <c r="S609" s="2254"/>
      <c r="T609" s="2254"/>
      <c r="U609" s="2254"/>
      <c r="V609" s="2254"/>
      <c r="W609" s="2254"/>
      <c r="X609" s="2254"/>
      <c r="Y609" s="2254"/>
      <c r="Z609" s="2254"/>
    </row>
    <row r="610" spans="1:26" ht="15.75" customHeight="1">
      <c r="A610" s="2254"/>
      <c r="B610" s="2254"/>
      <c r="C610" s="2254"/>
      <c r="D610" s="2254"/>
      <c r="E610" s="2254"/>
      <c r="F610" s="2254"/>
      <c r="G610" s="2254"/>
      <c r="H610" s="2254"/>
      <c r="I610" s="2254"/>
      <c r="J610" s="2254"/>
      <c r="K610" s="2254"/>
      <c r="L610" s="2254"/>
      <c r="M610" s="2254"/>
      <c r="N610" s="2254"/>
      <c r="O610" s="2254"/>
      <c r="P610" s="2254"/>
      <c r="Q610" s="2254"/>
      <c r="R610" s="2254"/>
      <c r="S610" s="2254"/>
      <c r="T610" s="2254"/>
      <c r="U610" s="2254"/>
      <c r="V610" s="2254"/>
      <c r="W610" s="2254"/>
      <c r="X610" s="2254"/>
      <c r="Y610" s="2254"/>
      <c r="Z610" s="2254"/>
    </row>
    <row r="611" spans="1:26" ht="15.75" customHeight="1">
      <c r="A611" s="2254"/>
      <c r="B611" s="2254"/>
      <c r="C611" s="2254"/>
      <c r="D611" s="2254"/>
      <c r="E611" s="2254"/>
      <c r="F611" s="2254"/>
      <c r="G611" s="2254"/>
      <c r="H611" s="2254"/>
      <c r="I611" s="2254"/>
      <c r="J611" s="2254"/>
      <c r="K611" s="2254"/>
      <c r="L611" s="2254"/>
      <c r="M611" s="2254"/>
      <c r="N611" s="2254"/>
      <c r="O611" s="2254"/>
      <c r="P611" s="2254"/>
      <c r="Q611" s="2254"/>
      <c r="R611" s="2254"/>
      <c r="S611" s="2254"/>
      <c r="T611" s="2254"/>
      <c r="U611" s="2254"/>
      <c r="V611" s="2254"/>
      <c r="W611" s="2254"/>
      <c r="X611" s="2254"/>
      <c r="Y611" s="2254"/>
      <c r="Z611" s="2254"/>
    </row>
    <row r="612" spans="1:26" ht="15.75" customHeight="1">
      <c r="A612" s="2254"/>
      <c r="B612" s="2254"/>
      <c r="C612" s="2254"/>
      <c r="D612" s="2254"/>
      <c r="E612" s="2254"/>
      <c r="F612" s="2254"/>
      <c r="G612" s="2254"/>
      <c r="H612" s="2254"/>
      <c r="I612" s="2254"/>
      <c r="J612" s="2254"/>
      <c r="K612" s="2254"/>
      <c r="L612" s="2254"/>
      <c r="M612" s="2254"/>
      <c r="N612" s="2254"/>
      <c r="O612" s="2254"/>
      <c r="P612" s="2254"/>
      <c r="Q612" s="2254"/>
      <c r="R612" s="2254"/>
      <c r="S612" s="2254"/>
      <c r="T612" s="2254"/>
      <c r="U612" s="2254"/>
      <c r="V612" s="2254"/>
      <c r="W612" s="2254"/>
      <c r="X612" s="2254"/>
      <c r="Y612" s="2254"/>
      <c r="Z612" s="2254"/>
    </row>
    <row r="613" spans="1:26" ht="15.75" customHeight="1">
      <c r="A613" s="2254"/>
      <c r="B613" s="2254"/>
      <c r="C613" s="2254"/>
      <c r="D613" s="2254"/>
      <c r="E613" s="2254"/>
      <c r="F613" s="2254"/>
      <c r="G613" s="2254"/>
      <c r="H613" s="2254"/>
      <c r="I613" s="2254"/>
      <c r="J613" s="2254"/>
      <c r="K613" s="2254"/>
      <c r="L613" s="2254"/>
      <c r="M613" s="2254"/>
      <c r="N613" s="2254"/>
      <c r="O613" s="2254"/>
      <c r="P613" s="2254"/>
      <c r="Q613" s="2254"/>
      <c r="R613" s="2254"/>
      <c r="S613" s="2254"/>
      <c r="T613" s="2254"/>
      <c r="U613" s="2254"/>
      <c r="V613" s="2254"/>
      <c r="W613" s="2254"/>
      <c r="X613" s="2254"/>
      <c r="Y613" s="2254"/>
      <c r="Z613" s="2254"/>
    </row>
    <row r="614" spans="1:26" ht="15.75" customHeight="1">
      <c r="A614" s="2254"/>
      <c r="B614" s="2254"/>
      <c r="C614" s="2254"/>
      <c r="D614" s="2254"/>
      <c r="E614" s="2254"/>
      <c r="F614" s="2254"/>
      <c r="G614" s="2254"/>
      <c r="H614" s="2254"/>
      <c r="I614" s="2254"/>
      <c r="J614" s="2254"/>
      <c r="K614" s="2254"/>
      <c r="L614" s="2254"/>
      <c r="M614" s="2254"/>
      <c r="N614" s="2254"/>
      <c r="O614" s="2254"/>
      <c r="P614" s="2254"/>
      <c r="Q614" s="2254"/>
      <c r="R614" s="2254"/>
      <c r="S614" s="2254"/>
      <c r="T614" s="2254"/>
      <c r="U614" s="2254"/>
      <c r="V614" s="2254"/>
      <c r="W614" s="2254"/>
      <c r="X614" s="2254"/>
      <c r="Y614" s="2254"/>
      <c r="Z614" s="2254"/>
    </row>
    <row r="615" spans="1:26" ht="15.75" customHeight="1">
      <c r="A615" s="2254"/>
      <c r="B615" s="2254"/>
      <c r="C615" s="2254"/>
      <c r="D615" s="2254"/>
      <c r="E615" s="2254"/>
      <c r="F615" s="2254"/>
      <c r="G615" s="2254"/>
      <c r="H615" s="2254"/>
      <c r="I615" s="2254"/>
      <c r="J615" s="2254"/>
      <c r="K615" s="2254"/>
      <c r="L615" s="2254"/>
      <c r="M615" s="2254"/>
      <c r="N615" s="2254"/>
      <c r="O615" s="2254"/>
      <c r="P615" s="2254"/>
      <c r="Q615" s="2254"/>
      <c r="R615" s="2254"/>
      <c r="S615" s="2254"/>
      <c r="T615" s="2254"/>
      <c r="U615" s="2254"/>
      <c r="V615" s="2254"/>
      <c r="W615" s="2254"/>
      <c r="X615" s="2254"/>
      <c r="Y615" s="2254"/>
      <c r="Z615" s="2254"/>
    </row>
    <row r="616" spans="1:26" ht="15.75" customHeight="1">
      <c r="A616" s="2254"/>
      <c r="B616" s="2254"/>
      <c r="C616" s="2254"/>
      <c r="D616" s="2254"/>
      <c r="E616" s="2254"/>
      <c r="F616" s="2254"/>
      <c r="G616" s="2254"/>
      <c r="H616" s="2254"/>
      <c r="I616" s="2254"/>
      <c r="J616" s="2254"/>
      <c r="K616" s="2254"/>
      <c r="L616" s="2254"/>
      <c r="M616" s="2254"/>
      <c r="N616" s="2254"/>
      <c r="O616" s="2254"/>
      <c r="P616" s="2254"/>
      <c r="Q616" s="2254"/>
      <c r="R616" s="2254"/>
      <c r="S616" s="2254"/>
      <c r="T616" s="2254"/>
      <c r="U616" s="2254"/>
      <c r="V616" s="2254"/>
      <c r="W616" s="2254"/>
      <c r="X616" s="2254"/>
      <c r="Y616" s="2254"/>
      <c r="Z616" s="2254"/>
    </row>
    <row r="617" spans="1:26" ht="15.75" customHeight="1">
      <c r="A617" s="2254"/>
      <c r="B617" s="2254"/>
      <c r="C617" s="2254"/>
      <c r="D617" s="2254"/>
      <c r="E617" s="2254"/>
      <c r="F617" s="2254"/>
      <c r="G617" s="2254"/>
      <c r="H617" s="2254"/>
      <c r="I617" s="2254"/>
      <c r="J617" s="2254"/>
      <c r="K617" s="2254"/>
      <c r="L617" s="2254"/>
      <c r="M617" s="2254"/>
      <c r="N617" s="2254"/>
      <c r="O617" s="2254"/>
      <c r="P617" s="2254"/>
      <c r="Q617" s="2254"/>
      <c r="R617" s="2254"/>
      <c r="S617" s="2254"/>
      <c r="T617" s="2254"/>
      <c r="U617" s="2254"/>
      <c r="V617" s="2254"/>
      <c r="W617" s="2254"/>
      <c r="X617" s="2254"/>
      <c r="Y617" s="2254"/>
      <c r="Z617" s="2254"/>
    </row>
    <row r="618" spans="1:26" ht="15.75" customHeight="1">
      <c r="A618" s="2254"/>
      <c r="B618" s="2254"/>
      <c r="C618" s="2254"/>
      <c r="D618" s="2254"/>
      <c r="E618" s="2254"/>
      <c r="F618" s="2254"/>
      <c r="G618" s="2254"/>
      <c r="H618" s="2254"/>
      <c r="I618" s="2254"/>
      <c r="J618" s="2254"/>
      <c r="K618" s="2254"/>
      <c r="L618" s="2254"/>
      <c r="M618" s="2254"/>
      <c r="N618" s="2254"/>
      <c r="O618" s="2254"/>
      <c r="P618" s="2254"/>
      <c r="Q618" s="2254"/>
      <c r="R618" s="2254"/>
      <c r="S618" s="2254"/>
      <c r="T618" s="2254"/>
      <c r="U618" s="2254"/>
      <c r="V618" s="2254"/>
      <c r="W618" s="2254"/>
      <c r="X618" s="2254"/>
      <c r="Y618" s="2254"/>
      <c r="Z618" s="2254"/>
    </row>
    <row r="619" spans="1:26" ht="15.75" customHeight="1">
      <c r="A619" s="2254"/>
      <c r="B619" s="2254"/>
      <c r="C619" s="2254"/>
      <c r="D619" s="2254"/>
      <c r="E619" s="2254"/>
      <c r="F619" s="2254"/>
      <c r="G619" s="2254"/>
      <c r="H619" s="2254"/>
      <c r="I619" s="2254"/>
      <c r="J619" s="2254"/>
      <c r="K619" s="2254"/>
      <c r="L619" s="2254"/>
      <c r="M619" s="2254"/>
      <c r="N619" s="2254"/>
      <c r="O619" s="2254"/>
      <c r="P619" s="2254"/>
      <c r="Q619" s="2254"/>
      <c r="R619" s="2254"/>
      <c r="S619" s="2254"/>
      <c r="T619" s="2254"/>
      <c r="U619" s="2254"/>
      <c r="V619" s="2254"/>
      <c r="W619" s="2254"/>
      <c r="X619" s="2254"/>
      <c r="Y619" s="2254"/>
      <c r="Z619" s="2254"/>
    </row>
    <row r="620" spans="1:26" ht="15.75" customHeight="1">
      <c r="A620" s="2254"/>
      <c r="B620" s="2254"/>
      <c r="C620" s="2254"/>
      <c r="D620" s="2254"/>
      <c r="E620" s="2254"/>
      <c r="F620" s="2254"/>
      <c r="G620" s="2254"/>
      <c r="H620" s="2254"/>
      <c r="I620" s="2254"/>
      <c r="J620" s="2254"/>
      <c r="K620" s="2254"/>
      <c r="L620" s="2254"/>
      <c r="M620" s="2254"/>
      <c r="N620" s="2254"/>
      <c r="O620" s="2254"/>
      <c r="P620" s="2254"/>
      <c r="Q620" s="2254"/>
      <c r="R620" s="2254"/>
      <c r="S620" s="2254"/>
      <c r="T620" s="2254"/>
      <c r="U620" s="2254"/>
      <c r="V620" s="2254"/>
      <c r="W620" s="2254"/>
      <c r="X620" s="2254"/>
      <c r="Y620" s="2254"/>
      <c r="Z620" s="2254"/>
    </row>
    <row r="621" spans="1:26" ht="15.75" customHeight="1">
      <c r="A621" s="2254"/>
      <c r="B621" s="2254"/>
      <c r="C621" s="2254"/>
      <c r="D621" s="2254"/>
      <c r="E621" s="2254"/>
      <c r="F621" s="2254"/>
      <c r="G621" s="2254"/>
      <c r="H621" s="2254"/>
      <c r="I621" s="2254"/>
      <c r="J621" s="2254"/>
      <c r="K621" s="2254"/>
      <c r="L621" s="2254"/>
      <c r="M621" s="2254"/>
      <c r="N621" s="2254"/>
      <c r="O621" s="2254"/>
      <c r="P621" s="2254"/>
      <c r="Q621" s="2254"/>
      <c r="R621" s="2254"/>
      <c r="S621" s="2254"/>
      <c r="T621" s="2254"/>
      <c r="U621" s="2254"/>
      <c r="V621" s="2254"/>
      <c r="W621" s="2254"/>
      <c r="X621" s="2254"/>
      <c r="Y621" s="2254"/>
      <c r="Z621" s="2254"/>
    </row>
    <row r="622" spans="1:26" ht="15.75" customHeight="1">
      <c r="A622" s="2254"/>
      <c r="B622" s="2254"/>
      <c r="C622" s="2254"/>
      <c r="D622" s="2254"/>
      <c r="E622" s="2254"/>
      <c r="F622" s="2254"/>
      <c r="G622" s="2254"/>
      <c r="H622" s="2254"/>
      <c r="I622" s="2254"/>
      <c r="J622" s="2254"/>
      <c r="K622" s="2254"/>
      <c r="L622" s="2254"/>
      <c r="M622" s="2254"/>
      <c r="N622" s="2254"/>
      <c r="O622" s="2254"/>
      <c r="P622" s="2254"/>
      <c r="Q622" s="2254"/>
      <c r="R622" s="2254"/>
      <c r="S622" s="2254"/>
      <c r="T622" s="2254"/>
      <c r="U622" s="2254"/>
      <c r="V622" s="2254"/>
      <c r="W622" s="2254"/>
      <c r="X622" s="2254"/>
      <c r="Y622" s="2254"/>
      <c r="Z622" s="2254"/>
    </row>
    <row r="623" spans="1:26" ht="15.75" customHeight="1">
      <c r="A623" s="2254"/>
      <c r="B623" s="2254"/>
      <c r="C623" s="2254"/>
      <c r="D623" s="2254"/>
      <c r="E623" s="2254"/>
      <c r="F623" s="2254"/>
      <c r="G623" s="2254"/>
      <c r="H623" s="2254"/>
      <c r="I623" s="2254"/>
      <c r="J623" s="2254"/>
      <c r="K623" s="2254"/>
      <c r="L623" s="2254"/>
      <c r="M623" s="2254"/>
      <c r="N623" s="2254"/>
      <c r="O623" s="2254"/>
      <c r="P623" s="2254"/>
      <c r="Q623" s="2254"/>
      <c r="R623" s="2254"/>
      <c r="S623" s="2254"/>
      <c r="T623" s="2254"/>
      <c r="U623" s="2254"/>
      <c r="V623" s="2254"/>
      <c r="W623" s="2254"/>
      <c r="X623" s="2254"/>
      <c r="Y623" s="2254"/>
      <c r="Z623" s="2254"/>
    </row>
    <row r="624" spans="1:26" ht="15.75" customHeight="1">
      <c r="A624" s="2254"/>
      <c r="B624" s="2254"/>
      <c r="C624" s="2254"/>
      <c r="D624" s="2254"/>
      <c r="E624" s="2254"/>
      <c r="F624" s="2254"/>
      <c r="G624" s="2254"/>
      <c r="H624" s="2254"/>
      <c r="I624" s="2254"/>
      <c r="J624" s="2254"/>
      <c r="K624" s="2254"/>
      <c r="L624" s="2254"/>
      <c r="M624" s="2254"/>
      <c r="N624" s="2254"/>
      <c r="O624" s="2254"/>
      <c r="P624" s="2254"/>
      <c r="Q624" s="2254"/>
      <c r="R624" s="2254"/>
      <c r="S624" s="2254"/>
      <c r="T624" s="2254"/>
      <c r="U624" s="2254"/>
      <c r="V624" s="2254"/>
      <c r="W624" s="2254"/>
      <c r="X624" s="2254"/>
      <c r="Y624" s="2254"/>
      <c r="Z624" s="2254"/>
    </row>
    <row r="625" spans="1:26" ht="15.75" customHeight="1">
      <c r="A625" s="2254"/>
      <c r="B625" s="2254"/>
      <c r="C625" s="2254"/>
      <c r="D625" s="2254"/>
      <c r="E625" s="2254"/>
      <c r="F625" s="2254"/>
      <c r="G625" s="2254"/>
      <c r="H625" s="2254"/>
      <c r="I625" s="2254"/>
      <c r="J625" s="2254"/>
      <c r="K625" s="2254"/>
      <c r="L625" s="2254"/>
      <c r="M625" s="2254"/>
      <c r="N625" s="2254"/>
      <c r="O625" s="2254"/>
      <c r="P625" s="2254"/>
      <c r="Q625" s="2254"/>
      <c r="R625" s="2254"/>
      <c r="S625" s="2254"/>
      <c r="T625" s="2254"/>
      <c r="U625" s="2254"/>
      <c r="V625" s="2254"/>
      <c r="W625" s="2254"/>
      <c r="X625" s="2254"/>
      <c r="Y625" s="2254"/>
      <c r="Z625" s="2254"/>
    </row>
    <row r="626" spans="1:26" ht="15.75" customHeight="1">
      <c r="A626" s="2254"/>
      <c r="B626" s="2254"/>
      <c r="C626" s="2254"/>
      <c r="D626" s="2254"/>
      <c r="E626" s="2254"/>
      <c r="F626" s="2254"/>
      <c r="G626" s="2254"/>
      <c r="H626" s="2254"/>
      <c r="I626" s="2254"/>
      <c r="J626" s="2254"/>
      <c r="K626" s="2254"/>
      <c r="L626" s="2254"/>
      <c r="M626" s="2254"/>
      <c r="N626" s="2254"/>
      <c r="O626" s="2254"/>
      <c r="P626" s="2254"/>
      <c r="Q626" s="2254"/>
      <c r="R626" s="2254"/>
      <c r="S626" s="2254"/>
      <c r="T626" s="2254"/>
      <c r="U626" s="2254"/>
      <c r="V626" s="2254"/>
      <c r="W626" s="2254"/>
      <c r="X626" s="2254"/>
      <c r="Y626" s="2254"/>
      <c r="Z626" s="2254"/>
    </row>
    <row r="627" spans="1:26" ht="15.75" customHeight="1">
      <c r="A627" s="2254"/>
      <c r="B627" s="2254"/>
      <c r="C627" s="2254"/>
      <c r="D627" s="2254"/>
      <c r="E627" s="2254"/>
      <c r="F627" s="2254"/>
      <c r="G627" s="2254"/>
      <c r="H627" s="2254"/>
      <c r="I627" s="2254"/>
      <c r="J627" s="2254"/>
      <c r="K627" s="2254"/>
      <c r="L627" s="2254"/>
      <c r="M627" s="2254"/>
      <c r="N627" s="2254"/>
      <c r="O627" s="2254"/>
      <c r="P627" s="2254"/>
      <c r="Q627" s="2254"/>
      <c r="R627" s="2254"/>
      <c r="S627" s="2254"/>
      <c r="T627" s="2254"/>
      <c r="U627" s="2254"/>
      <c r="V627" s="2254"/>
      <c r="W627" s="2254"/>
      <c r="X627" s="2254"/>
      <c r="Y627" s="2254"/>
      <c r="Z627" s="2254"/>
    </row>
    <row r="628" spans="1:26" ht="15.75" customHeight="1">
      <c r="A628" s="2254"/>
      <c r="B628" s="2254"/>
      <c r="C628" s="2254"/>
      <c r="D628" s="2254"/>
      <c r="E628" s="2254"/>
      <c r="F628" s="2254"/>
      <c r="G628" s="2254"/>
      <c r="H628" s="2254"/>
      <c r="I628" s="2254"/>
      <c r="J628" s="2254"/>
      <c r="K628" s="2254"/>
      <c r="L628" s="2254"/>
      <c r="M628" s="2254"/>
      <c r="N628" s="2254"/>
      <c r="O628" s="2254"/>
      <c r="P628" s="2254"/>
      <c r="Q628" s="2254"/>
      <c r="R628" s="2254"/>
      <c r="S628" s="2254"/>
      <c r="T628" s="2254"/>
      <c r="U628" s="2254"/>
      <c r="V628" s="2254"/>
      <c r="W628" s="2254"/>
      <c r="X628" s="2254"/>
      <c r="Y628" s="2254"/>
      <c r="Z628" s="2254"/>
    </row>
    <row r="629" spans="1:26" ht="15.75" customHeight="1">
      <c r="A629" s="2254"/>
      <c r="B629" s="2254"/>
      <c r="C629" s="2254"/>
      <c r="D629" s="2254"/>
      <c r="E629" s="2254"/>
      <c r="F629" s="2254"/>
      <c r="G629" s="2254"/>
      <c r="H629" s="2254"/>
      <c r="I629" s="2254"/>
      <c r="J629" s="2254"/>
      <c r="K629" s="2254"/>
      <c r="L629" s="2254"/>
      <c r="M629" s="2254"/>
      <c r="N629" s="2254"/>
      <c r="O629" s="2254"/>
      <c r="P629" s="2254"/>
      <c r="Q629" s="2254"/>
      <c r="R629" s="2254"/>
      <c r="S629" s="2254"/>
      <c r="T629" s="2254"/>
      <c r="U629" s="2254"/>
      <c r="V629" s="2254"/>
      <c r="W629" s="2254"/>
      <c r="X629" s="2254"/>
      <c r="Y629" s="2254"/>
      <c r="Z629" s="2254"/>
    </row>
    <row r="630" spans="1:26" ht="15.75" customHeight="1">
      <c r="A630" s="2254"/>
      <c r="B630" s="2254"/>
      <c r="C630" s="2254"/>
      <c r="D630" s="2254"/>
      <c r="E630" s="2254"/>
      <c r="F630" s="2254"/>
      <c r="G630" s="2254"/>
      <c r="H630" s="2254"/>
      <c r="I630" s="2254"/>
      <c r="J630" s="2254"/>
      <c r="K630" s="2254"/>
      <c r="L630" s="2254"/>
      <c r="M630" s="2254"/>
      <c r="N630" s="2254"/>
      <c r="O630" s="2254"/>
      <c r="P630" s="2254"/>
      <c r="Q630" s="2254"/>
      <c r="R630" s="2254"/>
      <c r="S630" s="2254"/>
      <c r="T630" s="2254"/>
      <c r="U630" s="2254"/>
      <c r="V630" s="2254"/>
      <c r="W630" s="2254"/>
      <c r="X630" s="2254"/>
      <c r="Y630" s="2254"/>
      <c r="Z630" s="2254"/>
    </row>
    <row r="631" spans="1:26" ht="15.75" customHeight="1">
      <c r="A631" s="2254"/>
      <c r="B631" s="2254"/>
      <c r="C631" s="2254"/>
      <c r="D631" s="2254"/>
      <c r="E631" s="2254"/>
      <c r="F631" s="2254"/>
      <c r="G631" s="2254"/>
      <c r="H631" s="2254"/>
      <c r="I631" s="2254"/>
      <c r="J631" s="2254"/>
      <c r="K631" s="2254"/>
      <c r="L631" s="2254"/>
      <c r="M631" s="2254"/>
      <c r="N631" s="2254"/>
      <c r="O631" s="2254"/>
      <c r="P631" s="2254"/>
      <c r="Q631" s="2254"/>
      <c r="R631" s="2254"/>
      <c r="S631" s="2254"/>
      <c r="T631" s="2254"/>
      <c r="U631" s="2254"/>
      <c r="V631" s="2254"/>
      <c r="W631" s="2254"/>
      <c r="X631" s="2254"/>
      <c r="Y631" s="2254"/>
      <c r="Z631" s="2254"/>
    </row>
    <row r="632" spans="1:26" ht="15.75" customHeight="1">
      <c r="A632" s="2254"/>
      <c r="B632" s="2254"/>
      <c r="C632" s="2254"/>
      <c r="D632" s="2254"/>
      <c r="E632" s="2254"/>
      <c r="F632" s="2254"/>
      <c r="G632" s="2254"/>
      <c r="H632" s="2254"/>
      <c r="I632" s="2254"/>
      <c r="J632" s="2254"/>
      <c r="K632" s="2254"/>
      <c r="L632" s="2254"/>
      <c r="M632" s="2254"/>
      <c r="N632" s="2254"/>
      <c r="O632" s="2254"/>
      <c r="P632" s="2254"/>
      <c r="Q632" s="2254"/>
      <c r="R632" s="2254"/>
      <c r="S632" s="2254"/>
      <c r="T632" s="2254"/>
      <c r="U632" s="2254"/>
      <c r="V632" s="2254"/>
      <c r="W632" s="2254"/>
      <c r="X632" s="2254"/>
      <c r="Y632" s="2254"/>
      <c r="Z632" s="2254"/>
    </row>
    <row r="633" spans="1:26" ht="15.75" customHeight="1">
      <c r="A633" s="2254"/>
      <c r="B633" s="2254"/>
      <c r="C633" s="2254"/>
      <c r="D633" s="2254"/>
      <c r="E633" s="2254"/>
      <c r="F633" s="2254"/>
      <c r="G633" s="2254"/>
      <c r="H633" s="2254"/>
      <c r="I633" s="2254"/>
      <c r="J633" s="2254"/>
      <c r="K633" s="2254"/>
      <c r="L633" s="2254"/>
      <c r="M633" s="2254"/>
      <c r="N633" s="2254"/>
      <c r="O633" s="2254"/>
      <c r="P633" s="2254"/>
      <c r="Q633" s="2254"/>
      <c r="R633" s="2254"/>
      <c r="S633" s="2254"/>
      <c r="T633" s="2254"/>
      <c r="U633" s="2254"/>
      <c r="V633" s="2254"/>
      <c r="W633" s="2254"/>
      <c r="X633" s="2254"/>
      <c r="Y633" s="2254"/>
      <c r="Z633" s="2254"/>
    </row>
    <row r="634" spans="1:26" ht="15.75" customHeight="1">
      <c r="A634" s="2254"/>
      <c r="B634" s="2254"/>
      <c r="C634" s="2254"/>
      <c r="D634" s="2254"/>
      <c r="E634" s="2254"/>
      <c r="F634" s="2254"/>
      <c r="G634" s="2254"/>
      <c r="H634" s="2254"/>
      <c r="I634" s="2254"/>
      <c r="J634" s="2254"/>
      <c r="K634" s="2254"/>
      <c r="L634" s="2254"/>
      <c r="M634" s="2254"/>
      <c r="N634" s="2254"/>
      <c r="O634" s="2254"/>
      <c r="P634" s="2254"/>
      <c r="Q634" s="2254"/>
      <c r="R634" s="2254"/>
      <c r="S634" s="2254"/>
      <c r="T634" s="2254"/>
      <c r="U634" s="2254"/>
      <c r="V634" s="2254"/>
      <c r="W634" s="2254"/>
      <c r="X634" s="2254"/>
      <c r="Y634" s="2254"/>
      <c r="Z634" s="2254"/>
    </row>
    <row r="635" spans="1:26" ht="15.75" customHeight="1">
      <c r="A635" s="2254"/>
      <c r="B635" s="2254"/>
      <c r="C635" s="2254"/>
      <c r="D635" s="2254"/>
      <c r="E635" s="2254"/>
      <c r="F635" s="2254"/>
      <c r="G635" s="2254"/>
      <c r="H635" s="2254"/>
      <c r="I635" s="2254"/>
      <c r="J635" s="2254"/>
      <c r="K635" s="2254"/>
      <c r="L635" s="2254"/>
      <c r="M635" s="2254"/>
      <c r="N635" s="2254"/>
      <c r="O635" s="2254"/>
      <c r="P635" s="2254"/>
      <c r="Q635" s="2254"/>
      <c r="R635" s="2254"/>
      <c r="S635" s="2254"/>
      <c r="T635" s="2254"/>
      <c r="U635" s="2254"/>
      <c r="V635" s="2254"/>
      <c r="W635" s="2254"/>
      <c r="X635" s="2254"/>
      <c r="Y635" s="2254"/>
      <c r="Z635" s="2254"/>
    </row>
    <row r="636" spans="1:26" ht="15.75" customHeight="1">
      <c r="A636" s="2254"/>
      <c r="B636" s="2254"/>
      <c r="C636" s="2254"/>
      <c r="D636" s="2254"/>
      <c r="E636" s="2254"/>
      <c r="F636" s="2254"/>
      <c r="G636" s="2254"/>
      <c r="H636" s="2254"/>
      <c r="I636" s="2254"/>
      <c r="J636" s="2254"/>
      <c r="K636" s="2254"/>
      <c r="L636" s="2254"/>
      <c r="M636" s="2254"/>
      <c r="N636" s="2254"/>
      <c r="O636" s="2254"/>
      <c r="P636" s="2254"/>
      <c r="Q636" s="2254"/>
      <c r="R636" s="2254"/>
      <c r="S636" s="2254"/>
      <c r="T636" s="2254"/>
      <c r="U636" s="2254"/>
      <c r="V636" s="2254"/>
      <c r="W636" s="2254"/>
      <c r="X636" s="2254"/>
      <c r="Y636" s="2254"/>
      <c r="Z636" s="2254"/>
    </row>
    <row r="637" spans="1:26" ht="15.75" customHeight="1">
      <c r="A637" s="2254"/>
      <c r="B637" s="2254"/>
      <c r="C637" s="2254"/>
      <c r="D637" s="2254"/>
      <c r="E637" s="2254"/>
      <c r="F637" s="2254"/>
      <c r="G637" s="2254"/>
      <c r="H637" s="2254"/>
      <c r="I637" s="2254"/>
      <c r="J637" s="2254"/>
      <c r="K637" s="2254"/>
      <c r="L637" s="2254"/>
      <c r="M637" s="2254"/>
      <c r="N637" s="2254"/>
      <c r="O637" s="2254"/>
      <c r="P637" s="2254"/>
      <c r="Q637" s="2254"/>
      <c r="R637" s="2254"/>
      <c r="S637" s="2254"/>
      <c r="T637" s="2254"/>
      <c r="U637" s="2254"/>
      <c r="V637" s="2254"/>
      <c r="W637" s="2254"/>
      <c r="X637" s="2254"/>
      <c r="Y637" s="2254"/>
      <c r="Z637" s="2254"/>
    </row>
    <row r="638" spans="1:26" ht="15.75" customHeight="1">
      <c r="A638" s="2254"/>
      <c r="B638" s="2254"/>
      <c r="C638" s="2254"/>
      <c r="D638" s="2254"/>
      <c r="E638" s="2254"/>
      <c r="F638" s="2254"/>
      <c r="G638" s="2254"/>
      <c r="H638" s="2254"/>
      <c r="I638" s="2254"/>
      <c r="J638" s="2254"/>
      <c r="K638" s="2254"/>
      <c r="L638" s="2254"/>
      <c r="M638" s="2254"/>
      <c r="N638" s="2254"/>
      <c r="O638" s="2254"/>
      <c r="P638" s="2254"/>
      <c r="Q638" s="2254"/>
      <c r="R638" s="2254"/>
      <c r="S638" s="2254"/>
      <c r="T638" s="2254"/>
      <c r="U638" s="2254"/>
      <c r="V638" s="2254"/>
      <c r="W638" s="2254"/>
      <c r="X638" s="2254"/>
      <c r="Y638" s="2254"/>
      <c r="Z638" s="2254"/>
    </row>
    <row r="639" spans="1:26" ht="15.75" customHeight="1">
      <c r="A639" s="2254"/>
      <c r="B639" s="2254"/>
      <c r="C639" s="2254"/>
      <c r="D639" s="2254"/>
      <c r="E639" s="2254"/>
      <c r="F639" s="2254"/>
      <c r="G639" s="2254"/>
      <c r="H639" s="2254"/>
      <c r="I639" s="2254"/>
      <c r="J639" s="2254"/>
      <c r="K639" s="2254"/>
      <c r="L639" s="2254"/>
      <c r="M639" s="2254"/>
      <c r="N639" s="2254"/>
      <c r="O639" s="2254"/>
      <c r="P639" s="2254"/>
      <c r="Q639" s="2254"/>
      <c r="R639" s="2254"/>
      <c r="S639" s="2254"/>
      <c r="T639" s="2254"/>
      <c r="U639" s="2254"/>
      <c r="V639" s="2254"/>
      <c r="W639" s="2254"/>
      <c r="X639" s="2254"/>
      <c r="Y639" s="2254"/>
      <c r="Z639" s="2254"/>
    </row>
    <row r="640" spans="1:26" ht="15.75" customHeight="1">
      <c r="A640" s="2254"/>
      <c r="B640" s="2254"/>
      <c r="C640" s="2254"/>
      <c r="D640" s="2254"/>
      <c r="E640" s="2254"/>
      <c r="F640" s="2254"/>
      <c r="G640" s="2254"/>
      <c r="H640" s="2254"/>
      <c r="I640" s="2254"/>
      <c r="J640" s="2254"/>
      <c r="K640" s="2254"/>
      <c r="L640" s="2254"/>
      <c r="M640" s="2254"/>
      <c r="N640" s="2254"/>
      <c r="O640" s="2254"/>
      <c r="P640" s="2254"/>
      <c r="Q640" s="2254"/>
      <c r="R640" s="2254"/>
      <c r="S640" s="2254"/>
      <c r="T640" s="2254"/>
      <c r="U640" s="2254"/>
      <c r="V640" s="2254"/>
      <c r="W640" s="2254"/>
      <c r="X640" s="2254"/>
      <c r="Y640" s="2254"/>
      <c r="Z640" s="2254"/>
    </row>
    <row r="641" spans="1:26" ht="15.75" customHeight="1">
      <c r="A641" s="2254"/>
      <c r="B641" s="2254"/>
      <c r="C641" s="2254"/>
      <c r="D641" s="2254"/>
      <c r="E641" s="2254"/>
      <c r="F641" s="2254"/>
      <c r="G641" s="2254"/>
      <c r="H641" s="2254"/>
      <c r="I641" s="2254"/>
      <c r="J641" s="2254"/>
      <c r="K641" s="2254"/>
      <c r="L641" s="2254"/>
      <c r="M641" s="2254"/>
      <c r="N641" s="2254"/>
      <c r="O641" s="2254"/>
      <c r="P641" s="2254"/>
      <c r="Q641" s="2254"/>
      <c r="R641" s="2254"/>
      <c r="S641" s="2254"/>
      <c r="T641" s="2254"/>
      <c r="U641" s="2254"/>
      <c r="V641" s="2254"/>
      <c r="W641" s="2254"/>
      <c r="X641" s="2254"/>
      <c r="Y641" s="2254"/>
      <c r="Z641" s="2254"/>
    </row>
    <row r="642" spans="1:26" ht="15.75" customHeight="1">
      <c r="A642" s="2254"/>
      <c r="B642" s="2254"/>
      <c r="C642" s="2254"/>
      <c r="D642" s="2254"/>
      <c r="E642" s="2254"/>
      <c r="F642" s="2254"/>
      <c r="G642" s="2254"/>
      <c r="H642" s="2254"/>
      <c r="I642" s="2254"/>
      <c r="J642" s="2254"/>
      <c r="K642" s="2254"/>
      <c r="L642" s="2254"/>
      <c r="M642" s="2254"/>
      <c r="N642" s="2254"/>
      <c r="O642" s="2254"/>
      <c r="P642" s="2254"/>
      <c r="Q642" s="2254"/>
      <c r="R642" s="2254"/>
      <c r="S642" s="2254"/>
      <c r="T642" s="2254"/>
      <c r="U642" s="2254"/>
      <c r="V642" s="2254"/>
      <c r="W642" s="2254"/>
      <c r="X642" s="2254"/>
      <c r="Y642" s="2254"/>
      <c r="Z642" s="2254"/>
    </row>
    <row r="643" spans="1:26" ht="15.75" customHeight="1">
      <c r="A643" s="2254"/>
      <c r="B643" s="2254"/>
      <c r="C643" s="2254"/>
      <c r="D643" s="2254"/>
      <c r="E643" s="2254"/>
      <c r="F643" s="2254"/>
      <c r="G643" s="2254"/>
      <c r="H643" s="2254"/>
      <c r="I643" s="2254"/>
      <c r="J643" s="2254"/>
      <c r="K643" s="2254"/>
      <c r="L643" s="2254"/>
      <c r="M643" s="2254"/>
      <c r="N643" s="2254"/>
      <c r="O643" s="2254"/>
      <c r="P643" s="2254"/>
      <c r="Q643" s="2254"/>
      <c r="R643" s="2254"/>
      <c r="S643" s="2254"/>
      <c r="T643" s="2254"/>
      <c r="U643" s="2254"/>
      <c r="V643" s="2254"/>
      <c r="W643" s="2254"/>
      <c r="X643" s="2254"/>
      <c r="Y643" s="2254"/>
      <c r="Z643" s="2254"/>
    </row>
    <row r="644" spans="1:26" ht="15.75" customHeight="1">
      <c r="A644" s="2254"/>
      <c r="B644" s="2254"/>
      <c r="C644" s="2254"/>
      <c r="D644" s="2254"/>
      <c r="E644" s="2254"/>
      <c r="F644" s="2254"/>
      <c r="G644" s="2254"/>
      <c r="H644" s="2254"/>
      <c r="I644" s="2254"/>
      <c r="J644" s="2254"/>
      <c r="K644" s="2254"/>
      <c r="L644" s="2254"/>
      <c r="M644" s="2254"/>
      <c r="N644" s="2254"/>
      <c r="O644" s="2254"/>
      <c r="P644" s="2254"/>
      <c r="Q644" s="2254"/>
      <c r="R644" s="2254"/>
      <c r="S644" s="2254"/>
      <c r="T644" s="2254"/>
      <c r="U644" s="2254"/>
      <c r="V644" s="2254"/>
      <c r="W644" s="2254"/>
      <c r="X644" s="2254"/>
      <c r="Y644" s="2254"/>
      <c r="Z644" s="2254"/>
    </row>
    <row r="645" spans="1:26" ht="15.75" customHeight="1">
      <c r="A645" s="2254"/>
      <c r="B645" s="2254"/>
      <c r="C645" s="2254"/>
      <c r="D645" s="2254"/>
      <c r="E645" s="2254"/>
      <c r="F645" s="2254"/>
      <c r="G645" s="2254"/>
      <c r="H645" s="2254"/>
      <c r="I645" s="2254"/>
      <c r="J645" s="2254"/>
      <c r="K645" s="2254"/>
      <c r="L645" s="2254"/>
      <c r="M645" s="2254"/>
      <c r="N645" s="2254"/>
      <c r="O645" s="2254"/>
      <c r="P645" s="2254"/>
      <c r="Q645" s="2254"/>
      <c r="R645" s="2254"/>
      <c r="S645" s="2254"/>
      <c r="T645" s="2254"/>
      <c r="U645" s="2254"/>
      <c r="V645" s="2254"/>
      <c r="W645" s="2254"/>
      <c r="X645" s="2254"/>
      <c r="Y645" s="2254"/>
      <c r="Z645" s="2254"/>
    </row>
    <row r="646" spans="1:26" ht="15.75" customHeight="1">
      <c r="A646" s="2254"/>
      <c r="B646" s="2254"/>
      <c r="C646" s="2254"/>
      <c r="D646" s="2254"/>
      <c r="E646" s="2254"/>
      <c r="F646" s="2254"/>
      <c r="G646" s="2254"/>
      <c r="H646" s="2254"/>
      <c r="I646" s="2254"/>
      <c r="J646" s="2254"/>
      <c r="K646" s="2254"/>
      <c r="L646" s="2254"/>
      <c r="M646" s="2254"/>
      <c r="N646" s="2254"/>
      <c r="O646" s="2254"/>
      <c r="P646" s="2254"/>
      <c r="Q646" s="2254"/>
      <c r="R646" s="2254"/>
      <c r="S646" s="2254"/>
      <c r="T646" s="2254"/>
      <c r="U646" s="2254"/>
      <c r="V646" s="2254"/>
      <c r="W646" s="2254"/>
      <c r="X646" s="2254"/>
      <c r="Y646" s="2254"/>
      <c r="Z646" s="2254"/>
    </row>
    <row r="647" spans="1:26" ht="15.75" customHeight="1">
      <c r="A647" s="2254"/>
      <c r="B647" s="2254"/>
      <c r="C647" s="2254"/>
      <c r="D647" s="2254"/>
      <c r="E647" s="2254"/>
      <c r="F647" s="2254"/>
      <c r="G647" s="2254"/>
      <c r="H647" s="2254"/>
      <c r="I647" s="2254"/>
      <c r="J647" s="2254"/>
      <c r="K647" s="2254"/>
      <c r="L647" s="2254"/>
      <c r="M647" s="2254"/>
      <c r="N647" s="2254"/>
      <c r="O647" s="2254"/>
      <c r="P647" s="2254"/>
      <c r="Q647" s="2254"/>
      <c r="R647" s="2254"/>
      <c r="S647" s="2254"/>
      <c r="T647" s="2254"/>
      <c r="U647" s="2254"/>
      <c r="V647" s="2254"/>
      <c r="W647" s="2254"/>
      <c r="X647" s="2254"/>
      <c r="Y647" s="2254"/>
      <c r="Z647" s="2254"/>
    </row>
    <row r="648" spans="1:26" ht="15.75" customHeight="1">
      <c r="A648" s="2254"/>
      <c r="B648" s="2254"/>
      <c r="C648" s="2254"/>
      <c r="D648" s="2254"/>
      <c r="E648" s="2254"/>
      <c r="F648" s="2254"/>
      <c r="G648" s="2254"/>
      <c r="H648" s="2254"/>
      <c r="I648" s="2254"/>
      <c r="J648" s="2254"/>
      <c r="K648" s="2254"/>
      <c r="L648" s="2254"/>
      <c r="M648" s="2254"/>
      <c r="N648" s="2254"/>
      <c r="O648" s="2254"/>
      <c r="P648" s="2254"/>
      <c r="Q648" s="2254"/>
      <c r="R648" s="2254"/>
      <c r="S648" s="2254"/>
      <c r="T648" s="2254"/>
      <c r="U648" s="2254"/>
      <c r="V648" s="2254"/>
      <c r="W648" s="2254"/>
      <c r="X648" s="2254"/>
      <c r="Y648" s="2254"/>
      <c r="Z648" s="2254"/>
    </row>
    <row r="649" spans="1:26" ht="15.75" customHeight="1">
      <c r="A649" s="2254"/>
      <c r="B649" s="2254"/>
      <c r="C649" s="2254"/>
      <c r="D649" s="2254"/>
      <c r="E649" s="2254"/>
      <c r="F649" s="2254"/>
      <c r="G649" s="2254"/>
      <c r="H649" s="2254"/>
      <c r="I649" s="2254"/>
      <c r="J649" s="2254"/>
      <c r="K649" s="2254"/>
      <c r="L649" s="2254"/>
      <c r="M649" s="2254"/>
      <c r="N649" s="2254"/>
      <c r="O649" s="2254"/>
      <c r="P649" s="2254"/>
      <c r="Q649" s="2254"/>
      <c r="R649" s="2254"/>
      <c r="S649" s="2254"/>
      <c r="T649" s="2254"/>
      <c r="U649" s="2254"/>
      <c r="V649" s="2254"/>
      <c r="W649" s="2254"/>
      <c r="X649" s="2254"/>
      <c r="Y649" s="2254"/>
      <c r="Z649" s="2254"/>
    </row>
    <row r="650" spans="1:26" ht="15.75" customHeight="1">
      <c r="A650" s="2254"/>
      <c r="B650" s="2254"/>
      <c r="C650" s="2254"/>
      <c r="D650" s="2254"/>
      <c r="E650" s="2254"/>
      <c r="F650" s="2254"/>
      <c r="G650" s="2254"/>
      <c r="H650" s="2254"/>
      <c r="I650" s="2254"/>
      <c r="J650" s="2254"/>
      <c r="K650" s="2254"/>
      <c r="L650" s="2254"/>
      <c r="M650" s="2254"/>
      <c r="N650" s="2254"/>
      <c r="O650" s="2254"/>
      <c r="P650" s="2254"/>
      <c r="Q650" s="2254"/>
      <c r="R650" s="2254"/>
      <c r="S650" s="2254"/>
      <c r="T650" s="2254"/>
      <c r="U650" s="2254"/>
      <c r="V650" s="2254"/>
      <c r="W650" s="2254"/>
      <c r="X650" s="2254"/>
      <c r="Y650" s="2254"/>
      <c r="Z650" s="2254"/>
    </row>
    <row r="651" spans="1:26" ht="15.75" customHeight="1">
      <c r="A651" s="2254"/>
      <c r="B651" s="2254"/>
      <c r="C651" s="2254"/>
      <c r="D651" s="2254"/>
      <c r="E651" s="2254"/>
      <c r="F651" s="2254"/>
      <c r="G651" s="2254"/>
      <c r="H651" s="2254"/>
      <c r="I651" s="2254"/>
      <c r="J651" s="2254"/>
      <c r="K651" s="2254"/>
      <c r="L651" s="2254"/>
      <c r="M651" s="2254"/>
      <c r="N651" s="2254"/>
      <c r="O651" s="2254"/>
      <c r="P651" s="2254"/>
      <c r="Q651" s="2254"/>
      <c r="R651" s="2254"/>
      <c r="S651" s="2254"/>
      <c r="T651" s="2254"/>
      <c r="U651" s="2254"/>
      <c r="V651" s="2254"/>
      <c r="W651" s="2254"/>
      <c r="X651" s="2254"/>
      <c r="Y651" s="2254"/>
      <c r="Z651" s="2254"/>
    </row>
    <row r="652" spans="1:26" ht="15.75" customHeight="1">
      <c r="A652" s="2254"/>
      <c r="B652" s="2254"/>
      <c r="C652" s="2254"/>
      <c r="D652" s="2254"/>
      <c r="E652" s="2254"/>
      <c r="F652" s="2254"/>
      <c r="G652" s="2254"/>
      <c r="H652" s="2254"/>
      <c r="I652" s="2254"/>
      <c r="J652" s="2254"/>
      <c r="K652" s="2254"/>
      <c r="L652" s="2254"/>
      <c r="M652" s="2254"/>
      <c r="N652" s="2254"/>
      <c r="O652" s="2254"/>
      <c r="P652" s="2254"/>
      <c r="Q652" s="2254"/>
      <c r="R652" s="2254"/>
      <c r="S652" s="2254"/>
      <c r="T652" s="2254"/>
      <c r="U652" s="2254"/>
      <c r="V652" s="2254"/>
      <c r="W652" s="2254"/>
      <c r="X652" s="2254"/>
      <c r="Y652" s="2254"/>
      <c r="Z652" s="2254"/>
    </row>
    <row r="653" spans="1:26" ht="15.75" customHeight="1">
      <c r="A653" s="2254"/>
      <c r="B653" s="2254"/>
      <c r="C653" s="2254"/>
      <c r="D653" s="2254"/>
      <c r="E653" s="2254"/>
      <c r="F653" s="2254"/>
      <c r="G653" s="2254"/>
      <c r="H653" s="2254"/>
      <c r="I653" s="2254"/>
      <c r="J653" s="2254"/>
      <c r="K653" s="2254"/>
      <c r="L653" s="2254"/>
      <c r="M653" s="2254"/>
      <c r="N653" s="2254"/>
      <c r="O653" s="2254"/>
      <c r="P653" s="2254"/>
      <c r="Q653" s="2254"/>
      <c r="R653" s="2254"/>
      <c r="S653" s="2254"/>
      <c r="T653" s="2254"/>
      <c r="U653" s="2254"/>
      <c r="V653" s="2254"/>
      <c r="W653" s="2254"/>
      <c r="X653" s="2254"/>
      <c r="Y653" s="2254"/>
      <c r="Z653" s="2254"/>
    </row>
    <row r="654" spans="1:26" ht="15.75" customHeight="1">
      <c r="A654" s="2254"/>
      <c r="B654" s="2254"/>
      <c r="C654" s="2254"/>
      <c r="D654" s="2254"/>
      <c r="E654" s="2254"/>
      <c r="F654" s="2254"/>
      <c r="G654" s="2254"/>
      <c r="H654" s="2254"/>
      <c r="I654" s="2254"/>
      <c r="J654" s="2254"/>
      <c r="K654" s="2254"/>
      <c r="L654" s="2254"/>
      <c r="M654" s="2254"/>
      <c r="N654" s="2254"/>
      <c r="O654" s="2254"/>
      <c r="P654" s="2254"/>
      <c r="Q654" s="2254"/>
      <c r="R654" s="2254"/>
      <c r="S654" s="2254"/>
      <c r="T654" s="2254"/>
      <c r="U654" s="2254"/>
      <c r="V654" s="2254"/>
      <c r="W654" s="2254"/>
      <c r="X654" s="2254"/>
      <c r="Y654" s="2254"/>
      <c r="Z654" s="2254"/>
    </row>
    <row r="655" spans="1:26" ht="15.75" customHeight="1">
      <c r="A655" s="2254"/>
      <c r="B655" s="2254"/>
      <c r="C655" s="2254"/>
      <c r="D655" s="2254"/>
      <c r="E655" s="2254"/>
      <c r="F655" s="2254"/>
      <c r="G655" s="2254"/>
      <c r="H655" s="2254"/>
      <c r="I655" s="2254"/>
      <c r="J655" s="2254"/>
      <c r="K655" s="2254"/>
      <c r="L655" s="2254"/>
      <c r="M655" s="2254"/>
      <c r="N655" s="2254"/>
      <c r="O655" s="2254"/>
      <c r="P655" s="2254"/>
      <c r="Q655" s="2254"/>
      <c r="R655" s="2254"/>
      <c r="S655" s="2254"/>
      <c r="T655" s="2254"/>
      <c r="U655" s="2254"/>
      <c r="V655" s="2254"/>
      <c r="W655" s="2254"/>
      <c r="X655" s="2254"/>
      <c r="Y655" s="2254"/>
      <c r="Z655" s="2254"/>
    </row>
    <row r="656" spans="1:26" ht="15.75" customHeight="1">
      <c r="A656" s="2254"/>
      <c r="B656" s="2254"/>
      <c r="C656" s="2254"/>
      <c r="D656" s="2254"/>
      <c r="E656" s="2254"/>
      <c r="F656" s="2254"/>
      <c r="G656" s="2254"/>
      <c r="H656" s="2254"/>
      <c r="I656" s="2254"/>
      <c r="J656" s="2254"/>
      <c r="K656" s="2254"/>
      <c r="L656" s="2254"/>
      <c r="M656" s="2254"/>
      <c r="N656" s="2254"/>
      <c r="O656" s="2254"/>
      <c r="P656" s="2254"/>
      <c r="Q656" s="2254"/>
      <c r="R656" s="2254"/>
      <c r="S656" s="2254"/>
      <c r="T656" s="2254"/>
      <c r="U656" s="2254"/>
      <c r="V656" s="2254"/>
      <c r="W656" s="2254"/>
      <c r="X656" s="2254"/>
      <c r="Y656" s="2254"/>
      <c r="Z656" s="2254"/>
    </row>
    <row r="657" spans="1:26" ht="15.75" customHeight="1">
      <c r="A657" s="2254"/>
      <c r="B657" s="2254"/>
      <c r="C657" s="2254"/>
      <c r="D657" s="2254"/>
      <c r="E657" s="2254"/>
      <c r="F657" s="2254"/>
      <c r="G657" s="2254"/>
      <c r="H657" s="2254"/>
      <c r="I657" s="2254"/>
      <c r="J657" s="2254"/>
      <c r="K657" s="2254"/>
      <c r="L657" s="2254"/>
      <c r="M657" s="2254"/>
      <c r="N657" s="2254"/>
      <c r="O657" s="2254"/>
      <c r="P657" s="2254"/>
      <c r="Q657" s="2254"/>
      <c r="R657" s="2254"/>
      <c r="S657" s="2254"/>
      <c r="T657" s="2254"/>
      <c r="U657" s="2254"/>
      <c r="V657" s="2254"/>
      <c r="W657" s="2254"/>
      <c r="X657" s="2254"/>
      <c r="Y657" s="2254"/>
      <c r="Z657" s="2254"/>
    </row>
    <row r="658" spans="1:26" ht="15.75" customHeight="1">
      <c r="A658" s="2254"/>
      <c r="B658" s="2254"/>
      <c r="C658" s="2254"/>
      <c r="D658" s="2254"/>
      <c r="E658" s="2254"/>
      <c r="F658" s="2254"/>
      <c r="G658" s="2254"/>
      <c r="H658" s="2254"/>
      <c r="I658" s="2254"/>
      <c r="J658" s="2254"/>
      <c r="K658" s="2254"/>
      <c r="L658" s="2254"/>
      <c r="M658" s="2254"/>
      <c r="N658" s="2254"/>
      <c r="O658" s="2254"/>
      <c r="P658" s="2254"/>
      <c r="Q658" s="2254"/>
      <c r="R658" s="2254"/>
      <c r="S658" s="2254"/>
      <c r="T658" s="2254"/>
      <c r="U658" s="2254"/>
      <c r="V658" s="2254"/>
      <c r="W658" s="2254"/>
      <c r="X658" s="2254"/>
      <c r="Y658" s="2254"/>
      <c r="Z658" s="2254"/>
    </row>
    <row r="659" spans="1:26" ht="15.75" customHeight="1">
      <c r="A659" s="2254"/>
      <c r="B659" s="2254"/>
      <c r="C659" s="2254"/>
      <c r="D659" s="2254"/>
      <c r="E659" s="2254"/>
      <c r="F659" s="2254"/>
      <c r="G659" s="2254"/>
      <c r="H659" s="2254"/>
      <c r="I659" s="2254"/>
      <c r="J659" s="2254"/>
      <c r="K659" s="2254"/>
      <c r="L659" s="2254"/>
      <c r="M659" s="2254"/>
      <c r="N659" s="2254"/>
      <c r="O659" s="2254"/>
      <c r="P659" s="2254"/>
      <c r="Q659" s="2254"/>
      <c r="R659" s="2254"/>
      <c r="S659" s="2254"/>
      <c r="T659" s="2254"/>
      <c r="U659" s="2254"/>
      <c r="V659" s="2254"/>
      <c r="W659" s="2254"/>
      <c r="X659" s="2254"/>
      <c r="Y659" s="2254"/>
      <c r="Z659" s="2254"/>
    </row>
    <row r="660" spans="1:26" ht="15.75" customHeight="1">
      <c r="A660" s="2254"/>
      <c r="B660" s="2254"/>
      <c r="C660" s="2254"/>
      <c r="D660" s="2254"/>
      <c r="E660" s="2254"/>
      <c r="F660" s="2254"/>
      <c r="G660" s="2254"/>
      <c r="H660" s="2254"/>
      <c r="I660" s="2254"/>
      <c r="J660" s="2254"/>
      <c r="K660" s="2254"/>
      <c r="L660" s="2254"/>
      <c r="M660" s="2254"/>
      <c r="N660" s="2254"/>
      <c r="O660" s="2254"/>
      <c r="P660" s="2254"/>
      <c r="Q660" s="2254"/>
      <c r="R660" s="2254"/>
      <c r="S660" s="2254"/>
      <c r="T660" s="2254"/>
      <c r="U660" s="2254"/>
      <c r="V660" s="2254"/>
      <c r="W660" s="2254"/>
      <c r="X660" s="2254"/>
      <c r="Y660" s="2254"/>
      <c r="Z660" s="2254"/>
    </row>
    <row r="661" spans="1:26" ht="15.75" customHeight="1">
      <c r="A661" s="2254"/>
      <c r="B661" s="2254"/>
      <c r="C661" s="2254"/>
      <c r="D661" s="2254"/>
      <c r="E661" s="2254"/>
      <c r="F661" s="2254"/>
      <c r="G661" s="2254"/>
      <c r="H661" s="2254"/>
      <c r="I661" s="2254"/>
      <c r="J661" s="2254"/>
      <c r="K661" s="2254"/>
      <c r="L661" s="2254"/>
      <c r="M661" s="2254"/>
      <c r="N661" s="2254"/>
      <c r="O661" s="2254"/>
      <c r="P661" s="2254"/>
      <c r="Q661" s="2254"/>
      <c r="R661" s="2254"/>
      <c r="S661" s="2254"/>
      <c r="T661" s="2254"/>
      <c r="U661" s="2254"/>
      <c r="V661" s="2254"/>
      <c r="W661" s="2254"/>
      <c r="X661" s="2254"/>
      <c r="Y661" s="2254"/>
      <c r="Z661" s="2254"/>
    </row>
    <row r="662" spans="1:26" ht="15.75" customHeight="1">
      <c r="A662" s="2254"/>
      <c r="B662" s="2254"/>
      <c r="C662" s="2254"/>
      <c r="D662" s="2254"/>
      <c r="E662" s="2254"/>
      <c r="F662" s="2254"/>
      <c r="G662" s="2254"/>
      <c r="H662" s="2254"/>
      <c r="I662" s="2254"/>
      <c r="J662" s="2254"/>
      <c r="K662" s="2254"/>
      <c r="L662" s="2254"/>
      <c r="M662" s="2254"/>
      <c r="N662" s="2254"/>
      <c r="O662" s="2254"/>
      <c r="P662" s="2254"/>
      <c r="Q662" s="2254"/>
      <c r="R662" s="2254"/>
      <c r="S662" s="2254"/>
      <c r="T662" s="2254"/>
      <c r="U662" s="2254"/>
      <c r="V662" s="2254"/>
      <c r="W662" s="2254"/>
      <c r="X662" s="2254"/>
      <c r="Y662" s="2254"/>
      <c r="Z662" s="2254"/>
    </row>
    <row r="663" spans="1:26" ht="15.75" customHeight="1">
      <c r="A663" s="2254"/>
      <c r="B663" s="2254"/>
      <c r="C663" s="2254"/>
      <c r="D663" s="2254"/>
      <c r="E663" s="2254"/>
      <c r="F663" s="2254"/>
      <c r="G663" s="2254"/>
      <c r="H663" s="2254"/>
      <c r="I663" s="2254"/>
      <c r="J663" s="2254"/>
      <c r="K663" s="2254"/>
      <c r="L663" s="2254"/>
      <c r="M663" s="2254"/>
      <c r="N663" s="2254"/>
      <c r="O663" s="2254"/>
      <c r="P663" s="2254"/>
      <c r="Q663" s="2254"/>
      <c r="R663" s="2254"/>
      <c r="S663" s="2254"/>
      <c r="T663" s="2254"/>
      <c r="U663" s="2254"/>
      <c r="V663" s="2254"/>
      <c r="W663" s="2254"/>
      <c r="X663" s="2254"/>
      <c r="Y663" s="2254"/>
      <c r="Z663" s="2254"/>
    </row>
    <row r="664" spans="1:26" ht="15.75" customHeight="1">
      <c r="A664" s="2254"/>
      <c r="B664" s="2254"/>
      <c r="C664" s="2254"/>
      <c r="D664" s="2254"/>
      <c r="E664" s="2254"/>
      <c r="F664" s="2254"/>
      <c r="G664" s="2254"/>
      <c r="H664" s="2254"/>
      <c r="I664" s="2254"/>
      <c r="J664" s="2254"/>
      <c r="K664" s="2254"/>
      <c r="L664" s="2254"/>
      <c r="M664" s="2254"/>
      <c r="N664" s="2254"/>
      <c r="O664" s="2254"/>
      <c r="P664" s="2254"/>
      <c r="Q664" s="2254"/>
      <c r="R664" s="2254"/>
      <c r="S664" s="2254"/>
      <c r="T664" s="2254"/>
      <c r="U664" s="2254"/>
      <c r="V664" s="2254"/>
      <c r="W664" s="2254"/>
      <c r="X664" s="2254"/>
      <c r="Y664" s="2254"/>
      <c r="Z664" s="2254"/>
    </row>
    <row r="665" spans="1:26" ht="15.75" customHeight="1">
      <c r="A665" s="2254"/>
      <c r="B665" s="2254"/>
      <c r="C665" s="2254"/>
      <c r="D665" s="2254"/>
      <c r="E665" s="2254"/>
      <c r="F665" s="2254"/>
      <c r="G665" s="2254"/>
      <c r="H665" s="2254"/>
      <c r="I665" s="2254"/>
      <c r="J665" s="2254"/>
      <c r="K665" s="2254"/>
      <c r="L665" s="2254"/>
      <c r="M665" s="2254"/>
      <c r="N665" s="2254"/>
      <c r="O665" s="2254"/>
      <c r="P665" s="2254"/>
      <c r="Q665" s="2254"/>
      <c r="R665" s="2254"/>
      <c r="S665" s="2254"/>
      <c r="T665" s="2254"/>
      <c r="U665" s="2254"/>
      <c r="V665" s="2254"/>
      <c r="W665" s="2254"/>
      <c r="X665" s="2254"/>
      <c r="Y665" s="2254"/>
      <c r="Z665" s="2254"/>
    </row>
    <row r="666" spans="1:26" ht="15.75" customHeight="1">
      <c r="A666" s="2254"/>
      <c r="B666" s="2254"/>
      <c r="C666" s="2254"/>
      <c r="D666" s="2254"/>
      <c r="E666" s="2254"/>
      <c r="F666" s="2254"/>
      <c r="G666" s="2254"/>
      <c r="H666" s="2254"/>
      <c r="I666" s="2254"/>
      <c r="J666" s="2254"/>
      <c r="K666" s="2254"/>
      <c r="L666" s="2254"/>
      <c r="M666" s="2254"/>
      <c r="N666" s="2254"/>
      <c r="O666" s="2254"/>
      <c r="P666" s="2254"/>
      <c r="Q666" s="2254"/>
      <c r="R666" s="2254"/>
      <c r="S666" s="2254"/>
      <c r="T666" s="2254"/>
      <c r="U666" s="2254"/>
      <c r="V666" s="2254"/>
      <c r="W666" s="2254"/>
      <c r="X666" s="2254"/>
      <c r="Y666" s="2254"/>
      <c r="Z666" s="2254"/>
    </row>
    <row r="667" spans="1:26" ht="15.75" customHeight="1">
      <c r="A667" s="2254"/>
      <c r="B667" s="2254"/>
      <c r="C667" s="2254"/>
      <c r="D667" s="2254"/>
      <c r="E667" s="2254"/>
      <c r="F667" s="2254"/>
      <c r="G667" s="2254"/>
      <c r="H667" s="2254"/>
      <c r="I667" s="2254"/>
      <c r="J667" s="2254"/>
      <c r="K667" s="2254"/>
      <c r="L667" s="2254"/>
      <c r="M667" s="2254"/>
      <c r="N667" s="2254"/>
      <c r="O667" s="2254"/>
      <c r="P667" s="2254"/>
      <c r="Q667" s="2254"/>
      <c r="R667" s="2254"/>
      <c r="S667" s="2254"/>
      <c r="T667" s="2254"/>
      <c r="U667" s="2254"/>
      <c r="V667" s="2254"/>
      <c r="W667" s="2254"/>
      <c r="X667" s="2254"/>
      <c r="Y667" s="2254"/>
      <c r="Z667" s="2254"/>
    </row>
    <row r="668" spans="1:26" ht="15.75" customHeight="1">
      <c r="A668" s="2254"/>
      <c r="B668" s="2254"/>
      <c r="C668" s="2254"/>
      <c r="D668" s="2254"/>
      <c r="E668" s="2254"/>
      <c r="F668" s="2254"/>
      <c r="G668" s="2254"/>
      <c r="H668" s="2254"/>
      <c r="I668" s="2254"/>
      <c r="J668" s="2254"/>
      <c r="K668" s="2254"/>
      <c r="L668" s="2254"/>
      <c r="M668" s="2254"/>
      <c r="N668" s="2254"/>
      <c r="O668" s="2254"/>
      <c r="P668" s="2254"/>
      <c r="Q668" s="2254"/>
      <c r="R668" s="2254"/>
      <c r="S668" s="2254"/>
      <c r="T668" s="2254"/>
      <c r="U668" s="2254"/>
      <c r="V668" s="2254"/>
      <c r="W668" s="2254"/>
      <c r="X668" s="2254"/>
      <c r="Y668" s="2254"/>
      <c r="Z668" s="2254"/>
    </row>
    <row r="669" spans="1:26" ht="15.75" customHeight="1">
      <c r="A669" s="2254"/>
      <c r="B669" s="2254"/>
      <c r="C669" s="2254"/>
      <c r="D669" s="2254"/>
      <c r="E669" s="2254"/>
      <c r="F669" s="2254"/>
      <c r="G669" s="2254"/>
      <c r="H669" s="2254"/>
      <c r="I669" s="2254"/>
      <c r="J669" s="2254"/>
      <c r="K669" s="2254"/>
      <c r="L669" s="2254"/>
      <c r="M669" s="2254"/>
      <c r="N669" s="2254"/>
      <c r="O669" s="2254"/>
      <c r="P669" s="2254"/>
      <c r="Q669" s="2254"/>
      <c r="R669" s="2254"/>
      <c r="S669" s="2254"/>
      <c r="T669" s="2254"/>
      <c r="U669" s="2254"/>
      <c r="V669" s="2254"/>
      <c r="W669" s="2254"/>
      <c r="X669" s="2254"/>
      <c r="Y669" s="2254"/>
      <c r="Z669" s="2254"/>
    </row>
    <row r="670" spans="1:26" ht="15.75" customHeight="1">
      <c r="A670" s="2254"/>
      <c r="B670" s="2254"/>
      <c r="C670" s="2254"/>
      <c r="D670" s="2254"/>
      <c r="E670" s="2254"/>
      <c r="F670" s="2254"/>
      <c r="G670" s="2254"/>
      <c r="H670" s="2254"/>
      <c r="I670" s="2254"/>
      <c r="J670" s="2254"/>
      <c r="K670" s="2254"/>
      <c r="L670" s="2254"/>
      <c r="M670" s="2254"/>
      <c r="N670" s="2254"/>
      <c r="O670" s="2254"/>
      <c r="P670" s="2254"/>
      <c r="Q670" s="2254"/>
      <c r="R670" s="2254"/>
      <c r="S670" s="2254"/>
      <c r="T670" s="2254"/>
      <c r="U670" s="2254"/>
      <c r="V670" s="2254"/>
      <c r="W670" s="2254"/>
      <c r="X670" s="2254"/>
      <c r="Y670" s="2254"/>
      <c r="Z670" s="2254"/>
    </row>
    <row r="671" spans="1:26" ht="15.75" customHeight="1">
      <c r="A671" s="2254"/>
      <c r="B671" s="2254"/>
      <c r="C671" s="2254"/>
      <c r="D671" s="2254"/>
      <c r="E671" s="2254"/>
      <c r="F671" s="2254"/>
      <c r="G671" s="2254"/>
      <c r="H671" s="2254"/>
      <c r="I671" s="2254"/>
      <c r="J671" s="2254"/>
      <c r="K671" s="2254"/>
      <c r="L671" s="2254"/>
      <c r="M671" s="2254"/>
      <c r="N671" s="2254"/>
      <c r="O671" s="2254"/>
      <c r="P671" s="2254"/>
      <c r="Q671" s="2254"/>
      <c r="R671" s="2254"/>
      <c r="S671" s="2254"/>
      <c r="T671" s="2254"/>
      <c r="U671" s="2254"/>
      <c r="V671" s="2254"/>
      <c r="W671" s="2254"/>
      <c r="X671" s="2254"/>
      <c r="Y671" s="2254"/>
      <c r="Z671" s="2254"/>
    </row>
    <row r="672" spans="1:26" ht="15.75" customHeight="1">
      <c r="A672" s="2254"/>
      <c r="B672" s="2254"/>
      <c r="C672" s="2254"/>
      <c r="D672" s="2254"/>
      <c r="E672" s="2254"/>
      <c r="F672" s="2254"/>
      <c r="G672" s="2254"/>
      <c r="H672" s="2254"/>
      <c r="I672" s="2254"/>
      <c r="J672" s="2254"/>
      <c r="K672" s="2254"/>
      <c r="L672" s="2254"/>
      <c r="M672" s="2254"/>
      <c r="N672" s="2254"/>
      <c r="O672" s="2254"/>
      <c r="P672" s="2254"/>
      <c r="Q672" s="2254"/>
      <c r="R672" s="2254"/>
      <c r="S672" s="2254"/>
      <c r="T672" s="2254"/>
      <c r="U672" s="2254"/>
      <c r="V672" s="2254"/>
      <c r="W672" s="2254"/>
      <c r="X672" s="2254"/>
      <c r="Y672" s="2254"/>
      <c r="Z672" s="2254"/>
    </row>
    <row r="673" spans="1:26" ht="15.75" customHeight="1">
      <c r="A673" s="2254"/>
      <c r="B673" s="2254"/>
      <c r="C673" s="2254"/>
      <c r="D673" s="2254"/>
      <c r="E673" s="2254"/>
      <c r="F673" s="2254"/>
      <c r="G673" s="2254"/>
      <c r="H673" s="2254"/>
      <c r="I673" s="2254"/>
      <c r="J673" s="2254"/>
      <c r="K673" s="2254"/>
      <c r="L673" s="2254"/>
      <c r="M673" s="2254"/>
      <c r="N673" s="2254"/>
      <c r="O673" s="2254"/>
      <c r="P673" s="2254"/>
      <c r="Q673" s="2254"/>
      <c r="R673" s="2254"/>
      <c r="S673" s="2254"/>
      <c r="T673" s="2254"/>
      <c r="U673" s="2254"/>
      <c r="V673" s="2254"/>
      <c r="W673" s="2254"/>
      <c r="X673" s="2254"/>
      <c r="Y673" s="2254"/>
      <c r="Z673" s="2254"/>
    </row>
    <row r="674" spans="1:26" ht="15.75" customHeight="1">
      <c r="A674" s="2254"/>
      <c r="B674" s="2254"/>
      <c r="C674" s="2254"/>
      <c r="D674" s="2254"/>
      <c r="E674" s="2254"/>
      <c r="F674" s="2254"/>
      <c r="G674" s="2254"/>
      <c r="H674" s="2254"/>
      <c r="I674" s="2254"/>
      <c r="J674" s="2254"/>
      <c r="K674" s="2254"/>
      <c r="L674" s="2254"/>
      <c r="M674" s="2254"/>
      <c r="N674" s="2254"/>
      <c r="O674" s="2254"/>
      <c r="P674" s="2254"/>
      <c r="Q674" s="2254"/>
      <c r="R674" s="2254"/>
      <c r="S674" s="2254"/>
      <c r="T674" s="2254"/>
      <c r="U674" s="2254"/>
      <c r="V674" s="2254"/>
      <c r="W674" s="2254"/>
      <c r="X674" s="2254"/>
      <c r="Y674" s="2254"/>
      <c r="Z674" s="2254"/>
    </row>
    <row r="675" spans="1:26" ht="15.75" customHeight="1">
      <c r="A675" s="2254"/>
      <c r="B675" s="2254"/>
      <c r="C675" s="2254"/>
      <c r="D675" s="2254"/>
      <c r="E675" s="2254"/>
      <c r="F675" s="2254"/>
      <c r="G675" s="2254"/>
      <c r="H675" s="2254"/>
      <c r="I675" s="2254"/>
      <c r="J675" s="2254"/>
      <c r="K675" s="2254"/>
      <c r="L675" s="2254"/>
      <c r="M675" s="2254"/>
      <c r="N675" s="2254"/>
      <c r="O675" s="2254"/>
      <c r="P675" s="2254"/>
      <c r="Q675" s="2254"/>
      <c r="R675" s="2254"/>
      <c r="S675" s="2254"/>
      <c r="T675" s="2254"/>
      <c r="U675" s="2254"/>
      <c r="V675" s="2254"/>
      <c r="W675" s="2254"/>
      <c r="X675" s="2254"/>
      <c r="Y675" s="2254"/>
      <c r="Z675" s="2254"/>
    </row>
    <row r="676" spans="1:26" ht="15.75" customHeight="1">
      <c r="A676" s="2254"/>
      <c r="B676" s="2254"/>
      <c r="C676" s="2254"/>
      <c r="D676" s="2254"/>
      <c r="E676" s="2254"/>
      <c r="F676" s="2254"/>
      <c r="G676" s="2254"/>
      <c r="H676" s="2254"/>
      <c r="I676" s="2254"/>
      <c r="J676" s="2254"/>
      <c r="K676" s="2254"/>
      <c r="L676" s="2254"/>
      <c r="M676" s="2254"/>
      <c r="N676" s="2254"/>
      <c r="O676" s="2254"/>
      <c r="P676" s="2254"/>
      <c r="Q676" s="2254"/>
      <c r="R676" s="2254"/>
      <c r="S676" s="2254"/>
      <c r="T676" s="2254"/>
      <c r="U676" s="2254"/>
      <c r="V676" s="2254"/>
      <c r="W676" s="2254"/>
      <c r="X676" s="2254"/>
      <c r="Y676" s="2254"/>
      <c r="Z676" s="2254"/>
    </row>
    <row r="677" spans="1:26" ht="15.75" customHeight="1">
      <c r="A677" s="2254"/>
      <c r="B677" s="2254"/>
      <c r="C677" s="2254"/>
      <c r="D677" s="2254"/>
      <c r="E677" s="2254"/>
      <c r="F677" s="2254"/>
      <c r="G677" s="2254"/>
      <c r="H677" s="2254"/>
      <c r="I677" s="2254"/>
      <c r="J677" s="2254"/>
      <c r="K677" s="2254"/>
      <c r="L677" s="2254"/>
      <c r="M677" s="2254"/>
      <c r="N677" s="2254"/>
      <c r="O677" s="2254"/>
      <c r="P677" s="2254"/>
      <c r="Q677" s="2254"/>
      <c r="R677" s="2254"/>
      <c r="S677" s="2254"/>
      <c r="T677" s="2254"/>
      <c r="U677" s="2254"/>
      <c r="V677" s="2254"/>
      <c r="W677" s="2254"/>
      <c r="X677" s="2254"/>
      <c r="Y677" s="2254"/>
      <c r="Z677" s="2254"/>
    </row>
    <row r="678" spans="1:26" ht="15.75" customHeight="1">
      <c r="A678" s="2254"/>
      <c r="B678" s="2254"/>
      <c r="C678" s="2254"/>
      <c r="D678" s="2254"/>
      <c r="E678" s="2254"/>
      <c r="F678" s="2254"/>
      <c r="G678" s="2254"/>
      <c r="H678" s="2254"/>
      <c r="I678" s="2254"/>
      <c r="J678" s="2254"/>
      <c r="K678" s="2254"/>
      <c r="L678" s="2254"/>
      <c r="M678" s="2254"/>
      <c r="N678" s="2254"/>
      <c r="O678" s="2254"/>
      <c r="P678" s="2254"/>
      <c r="Q678" s="2254"/>
      <c r="R678" s="2254"/>
      <c r="S678" s="2254"/>
      <c r="T678" s="2254"/>
      <c r="U678" s="2254"/>
      <c r="V678" s="2254"/>
      <c r="W678" s="2254"/>
      <c r="X678" s="2254"/>
      <c r="Y678" s="2254"/>
      <c r="Z678" s="2254"/>
    </row>
    <row r="679" spans="1:26" ht="15.75" customHeight="1">
      <c r="A679" s="2254"/>
      <c r="B679" s="2254"/>
      <c r="C679" s="2254"/>
      <c r="D679" s="2254"/>
      <c r="E679" s="2254"/>
      <c r="F679" s="2254"/>
      <c r="G679" s="2254"/>
      <c r="H679" s="2254"/>
      <c r="I679" s="2254"/>
      <c r="J679" s="2254"/>
      <c r="K679" s="2254"/>
      <c r="L679" s="2254"/>
      <c r="M679" s="2254"/>
      <c r="N679" s="2254"/>
      <c r="O679" s="2254"/>
      <c r="P679" s="2254"/>
      <c r="Q679" s="2254"/>
      <c r="R679" s="2254"/>
      <c r="S679" s="2254"/>
      <c r="T679" s="2254"/>
      <c r="U679" s="2254"/>
      <c r="V679" s="2254"/>
      <c r="W679" s="2254"/>
      <c r="X679" s="2254"/>
      <c r="Y679" s="2254"/>
      <c r="Z679" s="2254"/>
    </row>
    <row r="680" spans="1:26" ht="15.75" customHeight="1">
      <c r="A680" s="2254"/>
      <c r="B680" s="2254"/>
      <c r="C680" s="2254"/>
      <c r="D680" s="2254"/>
      <c r="E680" s="2254"/>
      <c r="F680" s="2254"/>
      <c r="G680" s="2254"/>
      <c r="H680" s="2254"/>
      <c r="I680" s="2254"/>
      <c r="J680" s="2254"/>
      <c r="K680" s="2254"/>
      <c r="L680" s="2254"/>
      <c r="M680" s="2254"/>
      <c r="N680" s="2254"/>
      <c r="O680" s="2254"/>
      <c r="P680" s="2254"/>
      <c r="Q680" s="2254"/>
      <c r="R680" s="2254"/>
      <c r="S680" s="2254"/>
      <c r="T680" s="2254"/>
      <c r="U680" s="2254"/>
      <c r="V680" s="2254"/>
      <c r="W680" s="2254"/>
      <c r="X680" s="2254"/>
      <c r="Y680" s="2254"/>
      <c r="Z680" s="2254"/>
    </row>
    <row r="681" spans="1:26" ht="15.75" customHeight="1">
      <c r="A681" s="2254"/>
      <c r="B681" s="2254"/>
      <c r="C681" s="2254"/>
      <c r="D681" s="2254"/>
      <c r="E681" s="2254"/>
      <c r="F681" s="2254"/>
      <c r="G681" s="2254"/>
      <c r="H681" s="2254"/>
      <c r="I681" s="2254"/>
      <c r="J681" s="2254"/>
      <c r="K681" s="2254"/>
      <c r="L681" s="2254"/>
      <c r="M681" s="2254"/>
      <c r="N681" s="2254"/>
      <c r="O681" s="2254"/>
      <c r="P681" s="2254"/>
      <c r="Q681" s="2254"/>
      <c r="R681" s="2254"/>
      <c r="S681" s="2254"/>
      <c r="T681" s="2254"/>
      <c r="U681" s="2254"/>
      <c r="V681" s="2254"/>
      <c r="W681" s="2254"/>
      <c r="X681" s="2254"/>
      <c r="Y681" s="2254"/>
      <c r="Z681" s="2254"/>
    </row>
    <row r="682" spans="1:26" ht="15.75" customHeight="1">
      <c r="A682" s="2254"/>
      <c r="B682" s="2254"/>
      <c r="C682" s="2254"/>
      <c r="D682" s="2254"/>
      <c r="E682" s="2254"/>
      <c r="F682" s="2254"/>
      <c r="G682" s="2254"/>
      <c r="H682" s="2254"/>
      <c r="I682" s="2254"/>
      <c r="J682" s="2254"/>
      <c r="K682" s="2254"/>
      <c r="L682" s="2254"/>
      <c r="M682" s="2254"/>
      <c r="N682" s="2254"/>
      <c r="O682" s="2254"/>
      <c r="P682" s="2254"/>
      <c r="Q682" s="2254"/>
      <c r="R682" s="2254"/>
      <c r="S682" s="2254"/>
      <c r="T682" s="2254"/>
      <c r="U682" s="2254"/>
      <c r="V682" s="2254"/>
      <c r="W682" s="2254"/>
      <c r="X682" s="2254"/>
      <c r="Y682" s="2254"/>
      <c r="Z682" s="2254"/>
    </row>
    <row r="683" spans="1:26" ht="15.75" customHeight="1">
      <c r="A683" s="2254"/>
      <c r="B683" s="2254"/>
      <c r="C683" s="2254"/>
      <c r="D683" s="2254"/>
      <c r="E683" s="2254"/>
      <c r="F683" s="2254"/>
      <c r="G683" s="2254"/>
      <c r="H683" s="2254"/>
      <c r="I683" s="2254"/>
      <c r="J683" s="2254"/>
      <c r="K683" s="2254"/>
      <c r="L683" s="2254"/>
      <c r="M683" s="2254"/>
      <c r="N683" s="2254"/>
      <c r="O683" s="2254"/>
      <c r="P683" s="2254"/>
      <c r="Q683" s="2254"/>
      <c r="R683" s="2254"/>
      <c r="S683" s="2254"/>
      <c r="T683" s="2254"/>
      <c r="U683" s="2254"/>
      <c r="V683" s="2254"/>
      <c r="W683" s="2254"/>
      <c r="X683" s="2254"/>
      <c r="Y683" s="2254"/>
      <c r="Z683" s="2254"/>
    </row>
    <row r="684" spans="1:26" ht="15.75" customHeight="1">
      <c r="A684" s="2254"/>
      <c r="B684" s="2254"/>
      <c r="C684" s="2254"/>
      <c r="D684" s="2254"/>
      <c r="E684" s="2254"/>
      <c r="F684" s="2254"/>
      <c r="G684" s="2254"/>
      <c r="H684" s="2254"/>
      <c r="I684" s="2254"/>
      <c r="J684" s="2254"/>
      <c r="K684" s="2254"/>
      <c r="L684" s="2254"/>
      <c r="M684" s="2254"/>
      <c r="N684" s="2254"/>
      <c r="O684" s="2254"/>
      <c r="P684" s="2254"/>
      <c r="Q684" s="2254"/>
      <c r="R684" s="2254"/>
      <c r="S684" s="2254"/>
      <c r="T684" s="2254"/>
      <c r="U684" s="2254"/>
      <c r="V684" s="2254"/>
      <c r="W684" s="2254"/>
      <c r="X684" s="2254"/>
      <c r="Y684" s="2254"/>
      <c r="Z684" s="2254"/>
    </row>
    <row r="685" spans="1:26" ht="15.75" customHeight="1">
      <c r="A685" s="2254"/>
      <c r="B685" s="2254"/>
      <c r="C685" s="2254"/>
      <c r="D685" s="2254"/>
      <c r="E685" s="2254"/>
      <c r="F685" s="2254"/>
      <c r="G685" s="2254"/>
      <c r="H685" s="2254"/>
      <c r="I685" s="2254"/>
      <c r="J685" s="2254"/>
      <c r="K685" s="2254"/>
      <c r="L685" s="2254"/>
      <c r="M685" s="2254"/>
      <c r="N685" s="2254"/>
      <c r="O685" s="2254"/>
      <c r="P685" s="2254"/>
      <c r="Q685" s="2254"/>
      <c r="R685" s="2254"/>
      <c r="S685" s="2254"/>
      <c r="T685" s="2254"/>
      <c r="U685" s="2254"/>
      <c r="V685" s="2254"/>
      <c r="W685" s="2254"/>
      <c r="X685" s="2254"/>
      <c r="Y685" s="2254"/>
      <c r="Z685" s="2254"/>
    </row>
    <row r="686" spans="1:26" ht="15.75" customHeight="1">
      <c r="A686" s="2254"/>
      <c r="B686" s="2254"/>
      <c r="C686" s="2254"/>
      <c r="D686" s="2254"/>
      <c r="E686" s="2254"/>
      <c r="F686" s="2254"/>
      <c r="G686" s="2254"/>
      <c r="H686" s="2254"/>
      <c r="I686" s="2254"/>
      <c r="J686" s="2254"/>
      <c r="K686" s="2254"/>
      <c r="L686" s="2254"/>
      <c r="M686" s="2254"/>
      <c r="N686" s="2254"/>
      <c r="O686" s="2254"/>
      <c r="P686" s="2254"/>
      <c r="Q686" s="2254"/>
      <c r="R686" s="2254"/>
      <c r="S686" s="2254"/>
      <c r="T686" s="2254"/>
      <c r="U686" s="2254"/>
      <c r="V686" s="2254"/>
      <c r="W686" s="2254"/>
      <c r="X686" s="2254"/>
      <c r="Y686" s="2254"/>
      <c r="Z686" s="2254"/>
    </row>
    <row r="687" spans="1:26" ht="15.75" customHeight="1">
      <c r="A687" s="2254"/>
      <c r="B687" s="2254"/>
      <c r="C687" s="2254"/>
      <c r="D687" s="2254"/>
      <c r="E687" s="2254"/>
      <c r="F687" s="2254"/>
      <c r="G687" s="2254"/>
      <c r="H687" s="2254"/>
      <c r="I687" s="2254"/>
      <c r="J687" s="2254"/>
      <c r="K687" s="2254"/>
      <c r="L687" s="2254"/>
      <c r="M687" s="2254"/>
      <c r="N687" s="2254"/>
      <c r="O687" s="2254"/>
      <c r="P687" s="2254"/>
      <c r="Q687" s="2254"/>
      <c r="R687" s="2254"/>
      <c r="S687" s="2254"/>
      <c r="T687" s="2254"/>
      <c r="U687" s="2254"/>
      <c r="V687" s="2254"/>
      <c r="W687" s="2254"/>
      <c r="X687" s="2254"/>
      <c r="Y687" s="2254"/>
      <c r="Z687" s="2254"/>
    </row>
    <row r="688" spans="1:26" ht="15.75" customHeight="1">
      <c r="A688" s="2254"/>
      <c r="B688" s="2254"/>
      <c r="C688" s="2254"/>
      <c r="D688" s="2254"/>
      <c r="E688" s="2254"/>
      <c r="F688" s="2254"/>
      <c r="G688" s="2254"/>
      <c r="H688" s="2254"/>
      <c r="I688" s="2254"/>
      <c r="J688" s="2254"/>
      <c r="K688" s="2254"/>
      <c r="L688" s="2254"/>
      <c r="M688" s="2254"/>
      <c r="N688" s="2254"/>
      <c r="O688" s="2254"/>
      <c r="P688" s="2254"/>
      <c r="Q688" s="2254"/>
      <c r="R688" s="2254"/>
      <c r="S688" s="2254"/>
      <c r="T688" s="2254"/>
      <c r="U688" s="2254"/>
      <c r="V688" s="2254"/>
      <c r="W688" s="2254"/>
      <c r="X688" s="2254"/>
      <c r="Y688" s="2254"/>
      <c r="Z688" s="2254"/>
    </row>
    <row r="689" spans="1:26" ht="15.75" customHeight="1">
      <c r="A689" s="2254"/>
      <c r="B689" s="2254"/>
      <c r="C689" s="2254"/>
      <c r="D689" s="2254"/>
      <c r="E689" s="2254"/>
      <c r="F689" s="2254"/>
      <c r="G689" s="2254"/>
      <c r="H689" s="2254"/>
      <c r="I689" s="2254"/>
      <c r="J689" s="2254"/>
      <c r="K689" s="2254"/>
      <c r="L689" s="2254"/>
      <c r="M689" s="2254"/>
      <c r="N689" s="2254"/>
      <c r="O689" s="2254"/>
      <c r="P689" s="2254"/>
      <c r="Q689" s="2254"/>
      <c r="R689" s="2254"/>
      <c r="S689" s="2254"/>
      <c r="T689" s="2254"/>
      <c r="U689" s="2254"/>
      <c r="V689" s="2254"/>
      <c r="W689" s="2254"/>
      <c r="X689" s="2254"/>
      <c r="Y689" s="2254"/>
      <c r="Z689" s="2254"/>
    </row>
    <row r="690" spans="1:26" ht="15.75" customHeight="1">
      <c r="A690" s="2254"/>
      <c r="B690" s="2254"/>
      <c r="C690" s="2254"/>
      <c r="D690" s="2254"/>
      <c r="E690" s="2254"/>
      <c r="F690" s="2254"/>
      <c r="G690" s="2254"/>
      <c r="H690" s="2254"/>
      <c r="I690" s="2254"/>
      <c r="J690" s="2254"/>
      <c r="K690" s="2254"/>
      <c r="L690" s="2254"/>
      <c r="M690" s="2254"/>
      <c r="N690" s="2254"/>
      <c r="O690" s="2254"/>
      <c r="P690" s="2254"/>
      <c r="Q690" s="2254"/>
      <c r="R690" s="2254"/>
      <c r="S690" s="2254"/>
      <c r="T690" s="2254"/>
      <c r="U690" s="2254"/>
      <c r="V690" s="2254"/>
      <c r="W690" s="2254"/>
      <c r="X690" s="2254"/>
      <c r="Y690" s="2254"/>
      <c r="Z690" s="2254"/>
    </row>
    <row r="691" spans="1:26" ht="15.75" customHeight="1">
      <c r="A691" s="2254"/>
      <c r="B691" s="2254"/>
      <c r="C691" s="2254"/>
      <c r="D691" s="2254"/>
      <c r="E691" s="2254"/>
      <c r="F691" s="2254"/>
      <c r="G691" s="2254"/>
      <c r="H691" s="2254"/>
      <c r="I691" s="2254"/>
      <c r="J691" s="2254"/>
      <c r="K691" s="2254"/>
      <c r="L691" s="2254"/>
      <c r="M691" s="2254"/>
      <c r="N691" s="2254"/>
      <c r="O691" s="2254"/>
      <c r="P691" s="2254"/>
      <c r="Q691" s="2254"/>
      <c r="R691" s="2254"/>
      <c r="S691" s="2254"/>
      <c r="T691" s="2254"/>
      <c r="U691" s="2254"/>
      <c r="V691" s="2254"/>
      <c r="W691" s="2254"/>
      <c r="X691" s="2254"/>
      <c r="Y691" s="2254"/>
      <c r="Z691" s="2254"/>
    </row>
    <row r="692" spans="1:26" ht="15.75" customHeight="1">
      <c r="A692" s="2254"/>
      <c r="B692" s="2254"/>
      <c r="C692" s="2254"/>
      <c r="D692" s="2254"/>
      <c r="E692" s="2254"/>
      <c r="F692" s="2254"/>
      <c r="G692" s="2254"/>
      <c r="H692" s="2254"/>
      <c r="I692" s="2254"/>
      <c r="J692" s="2254"/>
      <c r="K692" s="2254"/>
      <c r="L692" s="2254"/>
      <c r="M692" s="2254"/>
      <c r="N692" s="2254"/>
      <c r="O692" s="2254"/>
      <c r="P692" s="2254"/>
      <c r="Q692" s="2254"/>
      <c r="R692" s="2254"/>
      <c r="S692" s="2254"/>
      <c r="T692" s="2254"/>
      <c r="U692" s="2254"/>
      <c r="V692" s="2254"/>
      <c r="W692" s="2254"/>
      <c r="X692" s="2254"/>
      <c r="Y692" s="2254"/>
      <c r="Z692" s="2254"/>
    </row>
    <row r="693" spans="1:26" ht="15.75" customHeight="1">
      <c r="A693" s="2254"/>
      <c r="B693" s="2254"/>
      <c r="C693" s="2254"/>
      <c r="D693" s="2254"/>
      <c r="E693" s="2254"/>
      <c r="F693" s="2254"/>
      <c r="G693" s="2254"/>
      <c r="H693" s="2254"/>
      <c r="I693" s="2254"/>
      <c r="J693" s="2254"/>
      <c r="K693" s="2254"/>
      <c r="L693" s="2254"/>
      <c r="M693" s="2254"/>
      <c r="N693" s="2254"/>
      <c r="O693" s="2254"/>
      <c r="P693" s="2254"/>
      <c r="Q693" s="2254"/>
      <c r="R693" s="2254"/>
      <c r="S693" s="2254"/>
      <c r="T693" s="2254"/>
      <c r="U693" s="2254"/>
      <c r="V693" s="2254"/>
      <c r="W693" s="2254"/>
      <c r="X693" s="2254"/>
      <c r="Y693" s="2254"/>
      <c r="Z693" s="2254"/>
    </row>
    <row r="694" spans="1:26" ht="15.75" customHeight="1">
      <c r="A694" s="2254"/>
      <c r="B694" s="2254"/>
      <c r="C694" s="2254"/>
      <c r="D694" s="2254"/>
      <c r="E694" s="2254"/>
      <c r="F694" s="2254"/>
      <c r="G694" s="2254"/>
      <c r="H694" s="2254"/>
      <c r="I694" s="2254"/>
      <c r="J694" s="2254"/>
      <c r="K694" s="2254"/>
      <c r="L694" s="2254"/>
      <c r="M694" s="2254"/>
      <c r="N694" s="2254"/>
      <c r="O694" s="2254"/>
      <c r="P694" s="2254"/>
      <c r="Q694" s="2254"/>
      <c r="R694" s="2254"/>
      <c r="S694" s="2254"/>
      <c r="T694" s="2254"/>
      <c r="U694" s="2254"/>
      <c r="V694" s="2254"/>
      <c r="W694" s="2254"/>
      <c r="X694" s="2254"/>
      <c r="Y694" s="2254"/>
      <c r="Z694" s="2254"/>
    </row>
    <row r="695" spans="1:26" ht="15.75" customHeight="1">
      <c r="A695" s="2254"/>
      <c r="B695" s="2254"/>
      <c r="C695" s="2254"/>
      <c r="D695" s="2254"/>
      <c r="E695" s="2254"/>
      <c r="F695" s="2254"/>
      <c r="G695" s="2254"/>
      <c r="H695" s="2254"/>
      <c r="I695" s="2254"/>
      <c r="J695" s="2254"/>
      <c r="K695" s="2254"/>
      <c r="L695" s="2254"/>
      <c r="M695" s="2254"/>
      <c r="N695" s="2254"/>
      <c r="O695" s="2254"/>
      <c r="P695" s="2254"/>
      <c r="Q695" s="2254"/>
      <c r="R695" s="2254"/>
      <c r="S695" s="2254"/>
      <c r="T695" s="2254"/>
      <c r="U695" s="2254"/>
      <c r="V695" s="2254"/>
      <c r="W695" s="2254"/>
      <c r="X695" s="2254"/>
      <c r="Y695" s="2254"/>
      <c r="Z695" s="2254"/>
    </row>
    <row r="696" spans="1:26" ht="15.75" customHeight="1">
      <c r="A696" s="2254"/>
      <c r="B696" s="2254"/>
      <c r="C696" s="2254"/>
      <c r="D696" s="2254"/>
      <c r="E696" s="2254"/>
      <c r="F696" s="2254"/>
      <c r="G696" s="2254"/>
      <c r="H696" s="2254"/>
      <c r="I696" s="2254"/>
      <c r="J696" s="2254"/>
      <c r="K696" s="2254"/>
      <c r="L696" s="2254"/>
      <c r="M696" s="2254"/>
      <c r="N696" s="2254"/>
      <c r="O696" s="2254"/>
      <c r="P696" s="2254"/>
      <c r="Q696" s="2254"/>
      <c r="R696" s="2254"/>
      <c r="S696" s="2254"/>
      <c r="T696" s="2254"/>
      <c r="U696" s="2254"/>
      <c r="V696" s="2254"/>
      <c r="W696" s="2254"/>
      <c r="X696" s="2254"/>
      <c r="Y696" s="2254"/>
      <c r="Z696" s="2254"/>
    </row>
    <row r="697" spans="1:26" ht="15.75" customHeight="1">
      <c r="A697" s="2254"/>
      <c r="B697" s="2254"/>
      <c r="C697" s="2254"/>
      <c r="D697" s="2254"/>
      <c r="E697" s="2254"/>
      <c r="F697" s="2254"/>
      <c r="G697" s="2254"/>
      <c r="H697" s="2254"/>
      <c r="I697" s="2254"/>
      <c r="J697" s="2254"/>
      <c r="K697" s="2254"/>
      <c r="L697" s="2254"/>
      <c r="M697" s="2254"/>
      <c r="N697" s="2254"/>
      <c r="O697" s="2254"/>
      <c r="P697" s="2254"/>
      <c r="Q697" s="2254"/>
      <c r="R697" s="2254"/>
      <c r="S697" s="2254"/>
      <c r="T697" s="2254"/>
      <c r="U697" s="2254"/>
      <c r="V697" s="2254"/>
      <c r="W697" s="2254"/>
      <c r="X697" s="2254"/>
      <c r="Y697" s="2254"/>
      <c r="Z697" s="2254"/>
    </row>
    <row r="698" spans="1:26" ht="15.75" customHeight="1">
      <c r="A698" s="2254"/>
      <c r="B698" s="2254"/>
      <c r="C698" s="2254"/>
      <c r="D698" s="2254"/>
      <c r="E698" s="2254"/>
      <c r="F698" s="2254"/>
      <c r="G698" s="2254"/>
      <c r="H698" s="2254"/>
      <c r="I698" s="2254"/>
      <c r="J698" s="2254"/>
      <c r="K698" s="2254"/>
      <c r="L698" s="2254"/>
      <c r="M698" s="2254"/>
      <c r="N698" s="2254"/>
      <c r="O698" s="2254"/>
      <c r="P698" s="2254"/>
      <c r="Q698" s="2254"/>
      <c r="R698" s="2254"/>
      <c r="S698" s="2254"/>
      <c r="T698" s="2254"/>
      <c r="U698" s="2254"/>
      <c r="V698" s="2254"/>
      <c r="W698" s="2254"/>
      <c r="X698" s="2254"/>
      <c r="Y698" s="2254"/>
      <c r="Z698" s="2254"/>
    </row>
    <row r="699" spans="1:26" ht="15.75" customHeight="1">
      <c r="A699" s="2254"/>
      <c r="B699" s="2254"/>
      <c r="C699" s="2254"/>
      <c r="D699" s="2254"/>
      <c r="E699" s="2254"/>
      <c r="F699" s="2254"/>
      <c r="G699" s="2254"/>
      <c r="H699" s="2254"/>
      <c r="I699" s="2254"/>
      <c r="J699" s="2254"/>
      <c r="K699" s="2254"/>
      <c r="L699" s="2254"/>
      <c r="M699" s="2254"/>
      <c r="N699" s="2254"/>
      <c r="O699" s="2254"/>
      <c r="P699" s="2254"/>
      <c r="Q699" s="2254"/>
      <c r="R699" s="2254"/>
      <c r="S699" s="2254"/>
      <c r="T699" s="2254"/>
      <c r="U699" s="2254"/>
      <c r="V699" s="2254"/>
      <c r="W699" s="2254"/>
      <c r="X699" s="2254"/>
      <c r="Y699" s="2254"/>
      <c r="Z699" s="2254"/>
    </row>
    <row r="700" spans="1:26" ht="15.75" customHeight="1">
      <c r="A700" s="2254"/>
      <c r="B700" s="2254"/>
      <c r="C700" s="2254"/>
      <c r="D700" s="2254"/>
      <c r="E700" s="2254"/>
      <c r="F700" s="2254"/>
      <c r="G700" s="2254"/>
      <c r="H700" s="2254"/>
      <c r="I700" s="2254"/>
      <c r="J700" s="2254"/>
      <c r="K700" s="2254"/>
      <c r="L700" s="2254"/>
      <c r="M700" s="2254"/>
      <c r="N700" s="2254"/>
      <c r="O700" s="2254"/>
      <c r="P700" s="2254"/>
      <c r="Q700" s="2254"/>
      <c r="R700" s="2254"/>
      <c r="S700" s="2254"/>
      <c r="T700" s="2254"/>
      <c r="U700" s="2254"/>
      <c r="V700" s="2254"/>
      <c r="W700" s="2254"/>
      <c r="X700" s="2254"/>
      <c r="Y700" s="2254"/>
      <c r="Z700" s="2254"/>
    </row>
    <row r="701" spans="1:26" ht="15.75" customHeight="1">
      <c r="A701" s="2254"/>
      <c r="B701" s="2254"/>
      <c r="C701" s="2254"/>
      <c r="D701" s="2254"/>
      <c r="E701" s="2254"/>
      <c r="F701" s="2254"/>
      <c r="G701" s="2254"/>
      <c r="H701" s="2254"/>
      <c r="I701" s="2254"/>
      <c r="J701" s="2254"/>
      <c r="K701" s="2254"/>
      <c r="L701" s="2254"/>
      <c r="M701" s="2254"/>
      <c r="N701" s="2254"/>
      <c r="O701" s="2254"/>
      <c r="P701" s="2254"/>
      <c r="Q701" s="2254"/>
      <c r="R701" s="2254"/>
      <c r="S701" s="2254"/>
      <c r="T701" s="2254"/>
      <c r="U701" s="2254"/>
      <c r="V701" s="2254"/>
      <c r="W701" s="2254"/>
      <c r="X701" s="2254"/>
      <c r="Y701" s="2254"/>
      <c r="Z701" s="2254"/>
    </row>
    <row r="702" spans="1:26" ht="15.75" customHeight="1">
      <c r="A702" s="2254"/>
      <c r="B702" s="2254"/>
      <c r="C702" s="2254"/>
      <c r="D702" s="2254"/>
      <c r="E702" s="2254"/>
      <c r="F702" s="2254"/>
      <c r="G702" s="2254"/>
      <c r="H702" s="2254"/>
      <c r="I702" s="2254"/>
      <c r="J702" s="2254"/>
      <c r="K702" s="2254"/>
      <c r="L702" s="2254"/>
      <c r="M702" s="2254"/>
      <c r="N702" s="2254"/>
      <c r="O702" s="2254"/>
      <c r="P702" s="2254"/>
      <c r="Q702" s="2254"/>
      <c r="R702" s="2254"/>
      <c r="S702" s="2254"/>
      <c r="T702" s="2254"/>
      <c r="U702" s="2254"/>
      <c r="V702" s="2254"/>
      <c r="W702" s="2254"/>
      <c r="X702" s="2254"/>
      <c r="Y702" s="2254"/>
      <c r="Z702" s="2254"/>
    </row>
    <row r="703" spans="1:26" ht="15.75" customHeight="1">
      <c r="A703" s="2254"/>
      <c r="B703" s="2254"/>
      <c r="C703" s="2254"/>
      <c r="D703" s="2254"/>
      <c r="E703" s="2254"/>
      <c r="F703" s="2254"/>
      <c r="G703" s="2254"/>
      <c r="H703" s="2254"/>
      <c r="I703" s="2254"/>
      <c r="J703" s="2254"/>
      <c r="K703" s="2254"/>
      <c r="L703" s="2254"/>
      <c r="M703" s="2254"/>
      <c r="N703" s="2254"/>
      <c r="O703" s="2254"/>
      <c r="P703" s="2254"/>
      <c r="Q703" s="2254"/>
      <c r="R703" s="2254"/>
      <c r="S703" s="2254"/>
      <c r="T703" s="2254"/>
      <c r="U703" s="2254"/>
      <c r="V703" s="2254"/>
      <c r="W703" s="2254"/>
      <c r="X703" s="2254"/>
      <c r="Y703" s="2254"/>
      <c r="Z703" s="2254"/>
    </row>
    <row r="704" spans="1:26" ht="15.75" customHeight="1">
      <c r="A704" s="2254"/>
      <c r="B704" s="2254"/>
      <c r="C704" s="2254"/>
      <c r="D704" s="2254"/>
      <c r="E704" s="2254"/>
      <c r="F704" s="2254"/>
      <c r="G704" s="2254"/>
      <c r="H704" s="2254"/>
      <c r="I704" s="2254"/>
      <c r="J704" s="2254"/>
      <c r="K704" s="2254"/>
      <c r="L704" s="2254"/>
      <c r="M704" s="2254"/>
      <c r="N704" s="2254"/>
      <c r="O704" s="2254"/>
      <c r="P704" s="2254"/>
      <c r="Q704" s="2254"/>
      <c r="R704" s="2254"/>
      <c r="S704" s="2254"/>
      <c r="T704" s="2254"/>
      <c r="U704" s="2254"/>
      <c r="V704" s="2254"/>
      <c r="W704" s="2254"/>
      <c r="X704" s="2254"/>
      <c r="Y704" s="2254"/>
      <c r="Z704" s="2254"/>
    </row>
    <row r="705" spans="1:26" ht="15.75" customHeight="1">
      <c r="A705" s="2254"/>
      <c r="B705" s="2254"/>
      <c r="C705" s="2254"/>
      <c r="D705" s="2254"/>
      <c r="E705" s="2254"/>
      <c r="F705" s="2254"/>
      <c r="G705" s="2254"/>
      <c r="H705" s="2254"/>
      <c r="I705" s="2254"/>
      <c r="J705" s="2254"/>
      <c r="K705" s="2254"/>
      <c r="L705" s="2254"/>
      <c r="M705" s="2254"/>
      <c r="N705" s="2254"/>
      <c r="O705" s="2254"/>
      <c r="P705" s="2254"/>
      <c r="Q705" s="2254"/>
      <c r="R705" s="2254"/>
      <c r="S705" s="2254"/>
      <c r="T705" s="2254"/>
      <c r="U705" s="2254"/>
      <c r="V705" s="2254"/>
      <c r="W705" s="2254"/>
      <c r="X705" s="2254"/>
      <c r="Y705" s="2254"/>
      <c r="Z705" s="2254"/>
    </row>
    <row r="706" spans="1:26" ht="15.75" customHeight="1">
      <c r="A706" s="2254"/>
      <c r="B706" s="2254"/>
      <c r="C706" s="2254"/>
      <c r="D706" s="2254"/>
      <c r="E706" s="2254"/>
      <c r="F706" s="2254"/>
      <c r="G706" s="2254"/>
      <c r="H706" s="2254"/>
      <c r="I706" s="2254"/>
      <c r="J706" s="2254"/>
      <c r="K706" s="2254"/>
      <c r="L706" s="2254"/>
      <c r="M706" s="2254"/>
      <c r="N706" s="2254"/>
      <c r="O706" s="2254"/>
      <c r="P706" s="2254"/>
      <c r="Q706" s="2254"/>
      <c r="R706" s="2254"/>
      <c r="S706" s="2254"/>
      <c r="T706" s="2254"/>
      <c r="U706" s="2254"/>
      <c r="V706" s="2254"/>
      <c r="W706" s="2254"/>
      <c r="X706" s="2254"/>
      <c r="Y706" s="2254"/>
      <c r="Z706" s="2254"/>
    </row>
    <row r="707" spans="1:26" ht="15.75" customHeight="1">
      <c r="A707" s="2254"/>
      <c r="B707" s="2254"/>
      <c r="C707" s="2254"/>
      <c r="D707" s="2254"/>
      <c r="E707" s="2254"/>
      <c r="F707" s="2254"/>
      <c r="G707" s="2254"/>
      <c r="H707" s="2254"/>
      <c r="I707" s="2254"/>
      <c r="J707" s="2254"/>
      <c r="K707" s="2254"/>
      <c r="L707" s="2254"/>
      <c r="M707" s="2254"/>
      <c r="N707" s="2254"/>
      <c r="O707" s="2254"/>
      <c r="P707" s="2254"/>
      <c r="Q707" s="2254"/>
      <c r="R707" s="2254"/>
      <c r="S707" s="2254"/>
      <c r="T707" s="2254"/>
      <c r="U707" s="2254"/>
      <c r="V707" s="2254"/>
      <c r="W707" s="2254"/>
      <c r="X707" s="2254"/>
      <c r="Y707" s="2254"/>
      <c r="Z707" s="2254"/>
    </row>
    <row r="708" spans="1:26" ht="15.75" customHeight="1">
      <c r="A708" s="2254"/>
      <c r="B708" s="2254"/>
      <c r="C708" s="2254"/>
      <c r="D708" s="2254"/>
      <c r="E708" s="2254"/>
      <c r="F708" s="2254"/>
      <c r="G708" s="2254"/>
      <c r="H708" s="2254"/>
      <c r="I708" s="2254"/>
      <c r="J708" s="2254"/>
      <c r="K708" s="2254"/>
      <c r="L708" s="2254"/>
      <c r="M708" s="2254"/>
      <c r="N708" s="2254"/>
      <c r="O708" s="2254"/>
      <c r="P708" s="2254"/>
      <c r="Q708" s="2254"/>
      <c r="R708" s="2254"/>
      <c r="S708" s="2254"/>
      <c r="T708" s="2254"/>
      <c r="U708" s="2254"/>
      <c r="V708" s="2254"/>
      <c r="W708" s="2254"/>
      <c r="X708" s="2254"/>
      <c r="Y708" s="2254"/>
      <c r="Z708" s="2254"/>
    </row>
    <row r="709" spans="1:26" ht="15.75" customHeight="1">
      <c r="A709" s="2254"/>
      <c r="B709" s="2254"/>
      <c r="C709" s="2254"/>
      <c r="D709" s="2254"/>
      <c r="E709" s="2254"/>
      <c r="F709" s="2254"/>
      <c r="G709" s="2254"/>
      <c r="H709" s="2254"/>
      <c r="I709" s="2254"/>
      <c r="J709" s="2254"/>
      <c r="K709" s="2254"/>
      <c r="L709" s="2254"/>
      <c r="M709" s="2254"/>
      <c r="N709" s="2254"/>
      <c r="O709" s="2254"/>
      <c r="P709" s="2254"/>
      <c r="Q709" s="2254"/>
      <c r="R709" s="2254"/>
      <c r="S709" s="2254"/>
      <c r="T709" s="2254"/>
      <c r="U709" s="2254"/>
      <c r="V709" s="2254"/>
      <c r="W709" s="2254"/>
      <c r="X709" s="2254"/>
      <c r="Y709" s="2254"/>
      <c r="Z709" s="2254"/>
    </row>
    <row r="710" spans="1:26" ht="15.75" customHeight="1">
      <c r="A710" s="2254"/>
      <c r="B710" s="2254"/>
      <c r="C710" s="2254"/>
      <c r="D710" s="2254"/>
      <c r="E710" s="2254"/>
      <c r="F710" s="2254"/>
      <c r="G710" s="2254"/>
      <c r="H710" s="2254"/>
      <c r="I710" s="2254"/>
      <c r="J710" s="2254"/>
      <c r="K710" s="2254"/>
      <c r="L710" s="2254"/>
      <c r="M710" s="2254"/>
      <c r="N710" s="2254"/>
      <c r="O710" s="2254"/>
      <c r="P710" s="2254"/>
      <c r="Q710" s="2254"/>
      <c r="R710" s="2254"/>
      <c r="S710" s="2254"/>
      <c r="T710" s="2254"/>
      <c r="U710" s="2254"/>
      <c r="V710" s="2254"/>
      <c r="W710" s="2254"/>
      <c r="X710" s="2254"/>
      <c r="Y710" s="2254"/>
      <c r="Z710" s="2254"/>
    </row>
    <row r="711" spans="1:26" ht="15.75" customHeight="1">
      <c r="A711" s="2254"/>
      <c r="B711" s="2254"/>
      <c r="C711" s="2254"/>
      <c r="D711" s="2254"/>
      <c r="E711" s="2254"/>
      <c r="F711" s="2254"/>
      <c r="G711" s="2254"/>
      <c r="H711" s="2254"/>
      <c r="I711" s="2254"/>
      <c r="J711" s="2254"/>
      <c r="K711" s="2254"/>
      <c r="L711" s="2254"/>
      <c r="M711" s="2254"/>
      <c r="N711" s="2254"/>
      <c r="O711" s="2254"/>
      <c r="P711" s="2254"/>
      <c r="Q711" s="2254"/>
      <c r="R711" s="2254"/>
      <c r="S711" s="2254"/>
      <c r="T711" s="2254"/>
      <c r="U711" s="2254"/>
      <c r="V711" s="2254"/>
      <c r="W711" s="2254"/>
      <c r="X711" s="2254"/>
      <c r="Y711" s="2254"/>
      <c r="Z711" s="2254"/>
    </row>
    <row r="712" spans="1:26" ht="15.75" customHeight="1">
      <c r="A712" s="2254"/>
      <c r="B712" s="2254"/>
      <c r="C712" s="2254"/>
      <c r="D712" s="2254"/>
      <c r="E712" s="2254"/>
      <c r="F712" s="2254"/>
      <c r="G712" s="2254"/>
      <c r="H712" s="2254"/>
      <c r="I712" s="2254"/>
      <c r="J712" s="2254"/>
      <c r="K712" s="2254"/>
      <c r="L712" s="2254"/>
      <c r="M712" s="2254"/>
      <c r="N712" s="2254"/>
      <c r="O712" s="2254"/>
      <c r="P712" s="2254"/>
      <c r="Q712" s="2254"/>
      <c r="R712" s="2254"/>
      <c r="S712" s="2254"/>
      <c r="T712" s="2254"/>
      <c r="U712" s="2254"/>
      <c r="V712" s="2254"/>
      <c r="W712" s="2254"/>
      <c r="X712" s="2254"/>
      <c r="Y712" s="2254"/>
      <c r="Z712" s="2254"/>
    </row>
    <row r="713" spans="1:26" ht="15.75" customHeight="1">
      <c r="A713" s="2254"/>
      <c r="B713" s="2254"/>
      <c r="C713" s="2254"/>
      <c r="D713" s="2254"/>
      <c r="E713" s="2254"/>
      <c r="F713" s="2254"/>
      <c r="G713" s="2254"/>
      <c r="H713" s="2254"/>
      <c r="I713" s="2254"/>
      <c r="J713" s="2254"/>
      <c r="K713" s="2254"/>
      <c r="L713" s="2254"/>
      <c r="M713" s="2254"/>
      <c r="N713" s="2254"/>
      <c r="O713" s="2254"/>
      <c r="P713" s="2254"/>
      <c r="Q713" s="2254"/>
      <c r="R713" s="2254"/>
      <c r="S713" s="2254"/>
      <c r="T713" s="2254"/>
      <c r="U713" s="2254"/>
      <c r="V713" s="2254"/>
      <c r="W713" s="2254"/>
      <c r="X713" s="2254"/>
      <c r="Y713" s="2254"/>
      <c r="Z713" s="2254"/>
    </row>
    <row r="714" spans="1:26" ht="15.75" customHeight="1">
      <c r="A714" s="2254"/>
      <c r="B714" s="2254"/>
      <c r="C714" s="2254"/>
      <c r="D714" s="2254"/>
      <c r="E714" s="2254"/>
      <c r="F714" s="2254"/>
      <c r="G714" s="2254"/>
      <c r="H714" s="2254"/>
      <c r="I714" s="2254"/>
      <c r="J714" s="2254"/>
      <c r="K714" s="2254"/>
      <c r="L714" s="2254"/>
      <c r="M714" s="2254"/>
      <c r="N714" s="2254"/>
      <c r="O714" s="2254"/>
      <c r="P714" s="2254"/>
      <c r="Q714" s="2254"/>
      <c r="R714" s="2254"/>
      <c r="S714" s="2254"/>
      <c r="T714" s="2254"/>
      <c r="U714" s="2254"/>
      <c r="V714" s="2254"/>
      <c r="W714" s="2254"/>
      <c r="X714" s="2254"/>
      <c r="Y714" s="2254"/>
      <c r="Z714" s="2254"/>
    </row>
    <row r="715" spans="1:26" ht="15.75" customHeight="1">
      <c r="A715" s="2254"/>
      <c r="B715" s="2254"/>
      <c r="C715" s="2254"/>
      <c r="D715" s="2254"/>
      <c r="E715" s="2254"/>
      <c r="F715" s="2254"/>
      <c r="G715" s="2254"/>
      <c r="H715" s="2254"/>
      <c r="I715" s="2254"/>
      <c r="J715" s="2254"/>
      <c r="K715" s="2254"/>
      <c r="L715" s="2254"/>
      <c r="M715" s="2254"/>
      <c r="N715" s="2254"/>
      <c r="O715" s="2254"/>
      <c r="P715" s="2254"/>
      <c r="Q715" s="2254"/>
      <c r="R715" s="2254"/>
      <c r="S715" s="2254"/>
      <c r="T715" s="2254"/>
      <c r="U715" s="2254"/>
      <c r="V715" s="2254"/>
      <c r="W715" s="2254"/>
      <c r="X715" s="2254"/>
      <c r="Y715" s="2254"/>
      <c r="Z715" s="2254"/>
    </row>
    <row r="716" spans="1:26" ht="15.75" customHeight="1">
      <c r="A716" s="2254"/>
      <c r="B716" s="2254"/>
      <c r="C716" s="2254"/>
      <c r="D716" s="2254"/>
      <c r="E716" s="2254"/>
      <c r="F716" s="2254"/>
      <c r="G716" s="2254"/>
      <c r="H716" s="2254"/>
      <c r="I716" s="2254"/>
      <c r="J716" s="2254"/>
      <c r="K716" s="2254"/>
      <c r="L716" s="2254"/>
      <c r="M716" s="2254"/>
      <c r="N716" s="2254"/>
      <c r="O716" s="2254"/>
      <c r="P716" s="2254"/>
      <c r="Q716" s="2254"/>
      <c r="R716" s="2254"/>
      <c r="S716" s="2254"/>
      <c r="T716" s="2254"/>
      <c r="U716" s="2254"/>
      <c r="V716" s="2254"/>
      <c r="W716" s="2254"/>
      <c r="X716" s="2254"/>
      <c r="Y716" s="2254"/>
      <c r="Z716" s="2254"/>
    </row>
    <row r="717" spans="1:26" ht="15.75" customHeight="1">
      <c r="A717" s="2254"/>
      <c r="B717" s="2254"/>
      <c r="C717" s="2254"/>
      <c r="D717" s="2254"/>
      <c r="E717" s="2254"/>
      <c r="F717" s="2254"/>
      <c r="G717" s="2254"/>
      <c r="H717" s="2254"/>
      <c r="I717" s="2254"/>
      <c r="J717" s="2254"/>
      <c r="K717" s="2254"/>
      <c r="L717" s="2254"/>
      <c r="M717" s="2254"/>
      <c r="N717" s="2254"/>
      <c r="O717" s="2254"/>
      <c r="P717" s="2254"/>
      <c r="Q717" s="2254"/>
      <c r="R717" s="2254"/>
      <c r="S717" s="2254"/>
      <c r="T717" s="2254"/>
      <c r="U717" s="2254"/>
      <c r="V717" s="2254"/>
      <c r="W717" s="2254"/>
      <c r="X717" s="2254"/>
      <c r="Y717" s="2254"/>
      <c r="Z717" s="2254"/>
    </row>
    <row r="718" spans="1:26" ht="15.75" customHeight="1">
      <c r="A718" s="2254"/>
      <c r="B718" s="2254"/>
      <c r="C718" s="2254"/>
      <c r="D718" s="2254"/>
      <c r="E718" s="2254"/>
      <c r="F718" s="2254"/>
      <c r="G718" s="2254"/>
      <c r="H718" s="2254"/>
      <c r="I718" s="2254"/>
      <c r="J718" s="2254"/>
      <c r="K718" s="2254"/>
      <c r="L718" s="2254"/>
      <c r="M718" s="2254"/>
      <c r="N718" s="2254"/>
      <c r="O718" s="2254"/>
      <c r="P718" s="2254"/>
      <c r="Q718" s="2254"/>
      <c r="R718" s="2254"/>
      <c r="S718" s="2254"/>
      <c r="T718" s="2254"/>
      <c r="U718" s="2254"/>
      <c r="V718" s="2254"/>
      <c r="W718" s="2254"/>
      <c r="X718" s="2254"/>
      <c r="Y718" s="2254"/>
      <c r="Z718" s="2254"/>
    </row>
    <row r="719" spans="1:26" ht="15.75" customHeight="1">
      <c r="A719" s="2254"/>
      <c r="B719" s="2254"/>
      <c r="C719" s="2254"/>
      <c r="D719" s="2254"/>
      <c r="E719" s="2254"/>
      <c r="F719" s="2254"/>
      <c r="G719" s="2254"/>
      <c r="H719" s="2254"/>
      <c r="I719" s="2254"/>
      <c r="J719" s="2254"/>
      <c r="K719" s="2254"/>
      <c r="L719" s="2254"/>
      <c r="M719" s="2254"/>
      <c r="N719" s="2254"/>
      <c r="O719" s="2254"/>
      <c r="P719" s="2254"/>
      <c r="Q719" s="2254"/>
      <c r="R719" s="2254"/>
      <c r="S719" s="2254"/>
      <c r="T719" s="2254"/>
      <c r="U719" s="2254"/>
      <c r="V719" s="2254"/>
      <c r="W719" s="2254"/>
      <c r="X719" s="2254"/>
      <c r="Y719" s="2254"/>
      <c r="Z719" s="2254"/>
    </row>
    <row r="720" spans="1:26" ht="15.75" customHeight="1">
      <c r="A720" s="2254"/>
      <c r="B720" s="2254"/>
      <c r="C720" s="2254"/>
      <c r="D720" s="2254"/>
      <c r="E720" s="2254"/>
      <c r="F720" s="2254"/>
      <c r="G720" s="2254"/>
      <c r="H720" s="2254"/>
      <c r="I720" s="2254"/>
      <c r="J720" s="2254"/>
      <c r="K720" s="2254"/>
      <c r="L720" s="2254"/>
      <c r="M720" s="2254"/>
      <c r="N720" s="2254"/>
      <c r="O720" s="2254"/>
      <c r="P720" s="2254"/>
      <c r="Q720" s="2254"/>
      <c r="R720" s="2254"/>
      <c r="S720" s="2254"/>
      <c r="T720" s="2254"/>
      <c r="U720" s="2254"/>
      <c r="V720" s="2254"/>
      <c r="W720" s="2254"/>
      <c r="X720" s="2254"/>
      <c r="Y720" s="2254"/>
      <c r="Z720" s="2254"/>
    </row>
    <row r="721" spans="1:26" ht="15.75" customHeight="1">
      <c r="A721" s="2254"/>
      <c r="B721" s="2254"/>
      <c r="C721" s="2254"/>
      <c r="D721" s="2254"/>
      <c r="E721" s="2254"/>
      <c r="F721" s="2254"/>
      <c r="G721" s="2254"/>
      <c r="H721" s="2254"/>
      <c r="I721" s="2254"/>
      <c r="J721" s="2254"/>
      <c r="K721" s="2254"/>
      <c r="L721" s="2254"/>
      <c r="M721" s="2254"/>
      <c r="N721" s="2254"/>
      <c r="O721" s="2254"/>
      <c r="P721" s="2254"/>
      <c r="Q721" s="2254"/>
      <c r="R721" s="2254"/>
      <c r="S721" s="2254"/>
      <c r="T721" s="2254"/>
      <c r="U721" s="2254"/>
      <c r="V721" s="2254"/>
      <c r="W721" s="2254"/>
      <c r="X721" s="2254"/>
      <c r="Y721" s="2254"/>
      <c r="Z721" s="2254"/>
    </row>
    <row r="722" spans="1:26" ht="15.75" customHeight="1">
      <c r="A722" s="2254"/>
      <c r="B722" s="2254"/>
      <c r="C722" s="2254"/>
      <c r="D722" s="2254"/>
      <c r="E722" s="2254"/>
      <c r="F722" s="2254"/>
      <c r="G722" s="2254"/>
      <c r="H722" s="2254"/>
      <c r="I722" s="2254"/>
      <c r="J722" s="2254"/>
      <c r="K722" s="2254"/>
      <c r="L722" s="2254"/>
      <c r="M722" s="2254"/>
      <c r="N722" s="2254"/>
      <c r="O722" s="2254"/>
      <c r="P722" s="2254"/>
      <c r="Q722" s="2254"/>
      <c r="R722" s="2254"/>
      <c r="S722" s="2254"/>
      <c r="T722" s="2254"/>
      <c r="U722" s="2254"/>
      <c r="V722" s="2254"/>
      <c r="W722" s="2254"/>
      <c r="X722" s="2254"/>
      <c r="Y722" s="2254"/>
      <c r="Z722" s="2254"/>
    </row>
    <row r="723" spans="1:26" ht="15.75" customHeight="1">
      <c r="A723" s="2254"/>
      <c r="B723" s="2254"/>
      <c r="C723" s="2254"/>
      <c r="D723" s="2254"/>
      <c r="E723" s="2254"/>
      <c r="F723" s="2254"/>
      <c r="G723" s="2254"/>
      <c r="H723" s="2254"/>
      <c r="I723" s="2254"/>
      <c r="J723" s="2254"/>
      <c r="K723" s="2254"/>
      <c r="L723" s="2254"/>
      <c r="M723" s="2254"/>
      <c r="N723" s="2254"/>
      <c r="O723" s="2254"/>
      <c r="P723" s="2254"/>
      <c r="Q723" s="2254"/>
      <c r="R723" s="2254"/>
      <c r="S723" s="2254"/>
      <c r="T723" s="2254"/>
      <c r="U723" s="2254"/>
      <c r="V723" s="2254"/>
      <c r="W723" s="2254"/>
      <c r="X723" s="2254"/>
      <c r="Y723" s="2254"/>
      <c r="Z723" s="2254"/>
    </row>
    <row r="724" spans="1:26" ht="15.75" customHeight="1">
      <c r="A724" s="2254"/>
      <c r="B724" s="2254"/>
      <c r="C724" s="2254"/>
      <c r="D724" s="2254"/>
      <c r="E724" s="2254"/>
      <c r="F724" s="2254"/>
      <c r="G724" s="2254"/>
      <c r="H724" s="2254"/>
      <c r="I724" s="2254"/>
      <c r="J724" s="2254"/>
      <c r="K724" s="2254"/>
      <c r="L724" s="2254"/>
      <c r="M724" s="2254"/>
      <c r="N724" s="2254"/>
      <c r="O724" s="2254"/>
      <c r="P724" s="2254"/>
      <c r="Q724" s="2254"/>
      <c r="R724" s="2254"/>
      <c r="S724" s="2254"/>
      <c r="T724" s="2254"/>
      <c r="U724" s="2254"/>
      <c r="V724" s="2254"/>
      <c r="W724" s="2254"/>
      <c r="X724" s="2254"/>
      <c r="Y724" s="2254"/>
      <c r="Z724" s="2254"/>
    </row>
    <row r="725" spans="1:26" ht="15.75" customHeight="1">
      <c r="A725" s="2254"/>
      <c r="B725" s="2254"/>
      <c r="C725" s="2254"/>
      <c r="D725" s="2254"/>
      <c r="E725" s="2254"/>
      <c r="F725" s="2254"/>
      <c r="G725" s="2254"/>
      <c r="H725" s="2254"/>
      <c r="I725" s="2254"/>
      <c r="J725" s="2254"/>
      <c r="K725" s="2254"/>
      <c r="L725" s="2254"/>
      <c r="M725" s="2254"/>
      <c r="N725" s="2254"/>
      <c r="O725" s="2254"/>
      <c r="P725" s="2254"/>
      <c r="Q725" s="2254"/>
      <c r="R725" s="2254"/>
      <c r="S725" s="2254"/>
      <c r="T725" s="2254"/>
      <c r="U725" s="2254"/>
      <c r="V725" s="2254"/>
      <c r="W725" s="2254"/>
      <c r="X725" s="2254"/>
      <c r="Y725" s="2254"/>
      <c r="Z725" s="2254"/>
    </row>
    <row r="726" spans="1:26" ht="15.75" customHeight="1">
      <c r="A726" s="2254"/>
      <c r="B726" s="2254"/>
      <c r="C726" s="2254"/>
      <c r="D726" s="2254"/>
      <c r="E726" s="2254"/>
      <c r="F726" s="2254"/>
      <c r="G726" s="2254"/>
      <c r="H726" s="2254"/>
      <c r="I726" s="2254"/>
      <c r="J726" s="2254"/>
      <c r="K726" s="2254"/>
      <c r="L726" s="2254"/>
      <c r="M726" s="2254"/>
      <c r="N726" s="2254"/>
      <c r="O726" s="2254"/>
      <c r="P726" s="2254"/>
      <c r="Q726" s="2254"/>
      <c r="R726" s="2254"/>
      <c r="S726" s="2254"/>
      <c r="T726" s="2254"/>
      <c r="U726" s="2254"/>
      <c r="V726" s="2254"/>
      <c r="W726" s="2254"/>
      <c r="X726" s="2254"/>
      <c r="Y726" s="2254"/>
      <c r="Z726" s="2254"/>
    </row>
    <row r="727" spans="1:26" ht="15.75" customHeight="1">
      <c r="A727" s="2254"/>
      <c r="B727" s="2254"/>
      <c r="C727" s="2254"/>
      <c r="D727" s="2254"/>
      <c r="E727" s="2254"/>
      <c r="F727" s="2254"/>
      <c r="G727" s="2254"/>
      <c r="H727" s="2254"/>
      <c r="I727" s="2254"/>
      <c r="J727" s="2254"/>
      <c r="K727" s="2254"/>
      <c r="L727" s="2254"/>
      <c r="M727" s="2254"/>
      <c r="N727" s="2254"/>
      <c r="O727" s="2254"/>
      <c r="P727" s="2254"/>
      <c r="Q727" s="2254"/>
      <c r="R727" s="2254"/>
      <c r="S727" s="2254"/>
      <c r="T727" s="2254"/>
      <c r="U727" s="2254"/>
      <c r="V727" s="2254"/>
      <c r="W727" s="2254"/>
      <c r="X727" s="2254"/>
      <c r="Y727" s="2254"/>
      <c r="Z727" s="2254"/>
    </row>
    <row r="728" spans="1:26" ht="15.75" customHeight="1">
      <c r="A728" s="2254"/>
      <c r="B728" s="2254"/>
      <c r="C728" s="2254"/>
      <c r="D728" s="2254"/>
      <c r="E728" s="2254"/>
      <c r="F728" s="2254"/>
      <c r="G728" s="2254"/>
      <c r="H728" s="2254"/>
      <c r="I728" s="2254"/>
      <c r="J728" s="2254"/>
      <c r="K728" s="2254"/>
      <c r="L728" s="2254"/>
      <c r="M728" s="2254"/>
      <c r="N728" s="2254"/>
      <c r="O728" s="2254"/>
      <c r="P728" s="2254"/>
      <c r="Q728" s="2254"/>
      <c r="R728" s="2254"/>
      <c r="S728" s="2254"/>
      <c r="T728" s="2254"/>
      <c r="U728" s="2254"/>
      <c r="V728" s="2254"/>
      <c r="W728" s="2254"/>
      <c r="X728" s="2254"/>
      <c r="Y728" s="2254"/>
      <c r="Z728" s="2254"/>
    </row>
    <row r="729" spans="1:26" ht="15.75" customHeight="1">
      <c r="A729" s="2254"/>
      <c r="B729" s="2254"/>
      <c r="C729" s="2254"/>
      <c r="D729" s="2254"/>
      <c r="E729" s="2254"/>
      <c r="F729" s="2254"/>
      <c r="G729" s="2254"/>
      <c r="H729" s="2254"/>
      <c r="I729" s="2254"/>
      <c r="J729" s="2254"/>
      <c r="K729" s="2254"/>
      <c r="L729" s="2254"/>
      <c r="M729" s="2254"/>
      <c r="N729" s="2254"/>
      <c r="O729" s="2254"/>
      <c r="P729" s="2254"/>
      <c r="Q729" s="2254"/>
      <c r="R729" s="2254"/>
      <c r="S729" s="2254"/>
      <c r="T729" s="2254"/>
      <c r="U729" s="2254"/>
      <c r="V729" s="2254"/>
      <c r="W729" s="2254"/>
      <c r="X729" s="2254"/>
      <c r="Y729" s="2254"/>
      <c r="Z729" s="2254"/>
    </row>
    <row r="730" spans="1:26" ht="15.75" customHeight="1">
      <c r="A730" s="2254"/>
      <c r="B730" s="2254"/>
      <c r="C730" s="2254"/>
      <c r="D730" s="2254"/>
      <c r="E730" s="2254"/>
      <c r="F730" s="2254"/>
      <c r="G730" s="2254"/>
      <c r="H730" s="2254"/>
      <c r="I730" s="2254"/>
      <c r="J730" s="2254"/>
      <c r="K730" s="2254"/>
      <c r="L730" s="2254"/>
      <c r="M730" s="2254"/>
      <c r="N730" s="2254"/>
      <c r="O730" s="2254"/>
      <c r="P730" s="2254"/>
      <c r="Q730" s="2254"/>
      <c r="R730" s="2254"/>
      <c r="S730" s="2254"/>
      <c r="T730" s="2254"/>
      <c r="U730" s="2254"/>
      <c r="V730" s="2254"/>
      <c r="W730" s="2254"/>
      <c r="X730" s="2254"/>
      <c r="Y730" s="2254"/>
      <c r="Z730" s="2254"/>
    </row>
    <row r="731" spans="1:26" ht="15.75" customHeight="1">
      <c r="A731" s="2254"/>
      <c r="B731" s="2254"/>
      <c r="C731" s="2254"/>
      <c r="D731" s="2254"/>
      <c r="E731" s="2254"/>
      <c r="F731" s="2254"/>
      <c r="G731" s="2254"/>
      <c r="H731" s="2254"/>
      <c r="I731" s="2254"/>
      <c r="J731" s="2254"/>
      <c r="K731" s="2254"/>
      <c r="L731" s="2254"/>
      <c r="M731" s="2254"/>
      <c r="N731" s="2254"/>
      <c r="O731" s="2254"/>
      <c r="P731" s="2254"/>
      <c r="Q731" s="2254"/>
      <c r="R731" s="2254"/>
      <c r="S731" s="2254"/>
      <c r="T731" s="2254"/>
      <c r="U731" s="2254"/>
      <c r="V731" s="2254"/>
      <c r="W731" s="2254"/>
      <c r="X731" s="2254"/>
      <c r="Y731" s="2254"/>
      <c r="Z731" s="2254"/>
    </row>
    <row r="732" spans="1:26" ht="15.75" customHeight="1">
      <c r="A732" s="2254"/>
      <c r="B732" s="2254"/>
      <c r="C732" s="2254"/>
      <c r="D732" s="2254"/>
      <c r="E732" s="2254"/>
      <c r="F732" s="2254"/>
      <c r="G732" s="2254"/>
      <c r="H732" s="2254"/>
      <c r="I732" s="2254"/>
      <c r="J732" s="2254"/>
      <c r="K732" s="2254"/>
      <c r="L732" s="2254"/>
      <c r="M732" s="2254"/>
      <c r="N732" s="2254"/>
      <c r="O732" s="2254"/>
      <c r="P732" s="2254"/>
      <c r="Q732" s="2254"/>
      <c r="R732" s="2254"/>
      <c r="S732" s="2254"/>
      <c r="T732" s="2254"/>
      <c r="U732" s="2254"/>
      <c r="V732" s="2254"/>
      <c r="W732" s="2254"/>
      <c r="X732" s="2254"/>
      <c r="Y732" s="2254"/>
      <c r="Z732" s="2254"/>
    </row>
    <row r="733" spans="1:26" ht="15.75" customHeight="1">
      <c r="A733" s="2254"/>
      <c r="B733" s="2254"/>
      <c r="C733" s="2254"/>
      <c r="D733" s="2254"/>
      <c r="E733" s="2254"/>
      <c r="F733" s="2254"/>
      <c r="G733" s="2254"/>
      <c r="H733" s="2254"/>
      <c r="I733" s="2254"/>
      <c r="J733" s="2254"/>
      <c r="K733" s="2254"/>
      <c r="L733" s="2254"/>
      <c r="M733" s="2254"/>
      <c r="N733" s="2254"/>
      <c r="O733" s="2254"/>
      <c r="P733" s="2254"/>
      <c r="Q733" s="2254"/>
      <c r="R733" s="2254"/>
      <c r="S733" s="2254"/>
      <c r="T733" s="2254"/>
      <c r="U733" s="2254"/>
      <c r="V733" s="2254"/>
      <c r="W733" s="2254"/>
      <c r="X733" s="2254"/>
      <c r="Y733" s="2254"/>
      <c r="Z733" s="2254"/>
    </row>
    <row r="734" spans="1:26" ht="15.75" customHeight="1">
      <c r="A734" s="2254"/>
      <c r="B734" s="2254"/>
      <c r="C734" s="2254"/>
      <c r="D734" s="2254"/>
      <c r="E734" s="2254"/>
      <c r="F734" s="2254"/>
      <c r="G734" s="2254"/>
      <c r="H734" s="2254"/>
      <c r="I734" s="2254"/>
      <c r="J734" s="2254"/>
      <c r="K734" s="2254"/>
      <c r="L734" s="2254"/>
      <c r="M734" s="2254"/>
      <c r="N734" s="2254"/>
      <c r="O734" s="2254"/>
      <c r="P734" s="2254"/>
      <c r="Q734" s="2254"/>
      <c r="R734" s="2254"/>
      <c r="S734" s="2254"/>
      <c r="T734" s="2254"/>
      <c r="U734" s="2254"/>
      <c r="V734" s="2254"/>
      <c r="W734" s="2254"/>
      <c r="X734" s="2254"/>
      <c r="Y734" s="2254"/>
      <c r="Z734" s="2254"/>
    </row>
    <row r="735" spans="1:26" ht="15.75" customHeight="1">
      <c r="A735" s="2254"/>
      <c r="B735" s="2254"/>
      <c r="C735" s="2254"/>
      <c r="D735" s="2254"/>
      <c r="E735" s="2254"/>
      <c r="F735" s="2254"/>
      <c r="G735" s="2254"/>
      <c r="H735" s="2254"/>
      <c r="I735" s="2254"/>
      <c r="J735" s="2254"/>
      <c r="K735" s="2254"/>
      <c r="L735" s="2254"/>
      <c r="M735" s="2254"/>
      <c r="N735" s="2254"/>
      <c r="O735" s="2254"/>
      <c r="P735" s="2254"/>
      <c r="Q735" s="2254"/>
      <c r="R735" s="2254"/>
      <c r="S735" s="2254"/>
      <c r="T735" s="2254"/>
      <c r="U735" s="2254"/>
      <c r="V735" s="2254"/>
      <c r="W735" s="2254"/>
      <c r="X735" s="2254"/>
      <c r="Y735" s="2254"/>
      <c r="Z735" s="2254"/>
    </row>
    <row r="736" spans="1:26" ht="15.75" customHeight="1">
      <c r="A736" s="2254"/>
      <c r="B736" s="2254"/>
      <c r="C736" s="2254"/>
      <c r="D736" s="2254"/>
      <c r="E736" s="2254"/>
      <c r="F736" s="2254"/>
      <c r="G736" s="2254"/>
      <c r="H736" s="2254"/>
      <c r="I736" s="2254"/>
      <c r="J736" s="2254"/>
      <c r="K736" s="2254"/>
      <c r="L736" s="2254"/>
      <c r="M736" s="2254"/>
      <c r="N736" s="2254"/>
      <c r="O736" s="2254"/>
      <c r="P736" s="2254"/>
      <c r="Q736" s="2254"/>
      <c r="R736" s="2254"/>
      <c r="S736" s="2254"/>
      <c r="T736" s="2254"/>
      <c r="U736" s="2254"/>
      <c r="V736" s="2254"/>
      <c r="W736" s="2254"/>
      <c r="X736" s="2254"/>
      <c r="Y736" s="2254"/>
      <c r="Z736" s="2254"/>
    </row>
    <row r="737" spans="1:26" ht="15.75" customHeight="1">
      <c r="A737" s="2254"/>
      <c r="B737" s="2254"/>
      <c r="C737" s="2254"/>
      <c r="D737" s="2254"/>
      <c r="E737" s="2254"/>
      <c r="F737" s="2254"/>
      <c r="G737" s="2254"/>
      <c r="H737" s="2254"/>
      <c r="I737" s="2254"/>
      <c r="J737" s="2254"/>
      <c r="K737" s="2254"/>
      <c r="L737" s="2254"/>
      <c r="M737" s="2254"/>
      <c r="N737" s="2254"/>
      <c r="O737" s="2254"/>
      <c r="P737" s="2254"/>
      <c r="Q737" s="2254"/>
      <c r="R737" s="2254"/>
      <c r="S737" s="2254"/>
      <c r="T737" s="2254"/>
      <c r="U737" s="2254"/>
      <c r="V737" s="2254"/>
      <c r="W737" s="2254"/>
      <c r="X737" s="2254"/>
      <c r="Y737" s="2254"/>
      <c r="Z737" s="2254"/>
    </row>
    <row r="738" spans="1:26" ht="15.75" customHeight="1">
      <c r="A738" s="2254"/>
      <c r="B738" s="2254"/>
      <c r="C738" s="2254"/>
      <c r="D738" s="2254"/>
      <c r="E738" s="2254"/>
      <c r="F738" s="2254"/>
      <c r="G738" s="2254"/>
      <c r="H738" s="2254"/>
      <c r="I738" s="2254"/>
      <c r="J738" s="2254"/>
      <c r="K738" s="2254"/>
      <c r="L738" s="2254"/>
      <c r="M738" s="2254"/>
      <c r="N738" s="2254"/>
      <c r="O738" s="2254"/>
      <c r="P738" s="2254"/>
      <c r="Q738" s="2254"/>
      <c r="R738" s="2254"/>
      <c r="S738" s="2254"/>
      <c r="T738" s="2254"/>
      <c r="U738" s="2254"/>
      <c r="V738" s="2254"/>
      <c r="W738" s="2254"/>
      <c r="X738" s="2254"/>
      <c r="Y738" s="2254"/>
      <c r="Z738" s="2254"/>
    </row>
    <row r="739" spans="1:26" ht="15.75" customHeight="1">
      <c r="A739" s="2254"/>
      <c r="B739" s="2254"/>
      <c r="C739" s="2254"/>
      <c r="D739" s="2254"/>
      <c r="E739" s="2254"/>
      <c r="F739" s="2254"/>
      <c r="G739" s="2254"/>
      <c r="H739" s="2254"/>
      <c r="I739" s="2254"/>
      <c r="J739" s="2254"/>
      <c r="K739" s="2254"/>
      <c r="L739" s="2254"/>
      <c r="M739" s="2254"/>
      <c r="N739" s="2254"/>
      <c r="O739" s="2254"/>
      <c r="P739" s="2254"/>
      <c r="Q739" s="2254"/>
      <c r="R739" s="2254"/>
      <c r="S739" s="2254"/>
      <c r="T739" s="2254"/>
      <c r="U739" s="2254"/>
      <c r="V739" s="2254"/>
      <c r="W739" s="2254"/>
      <c r="X739" s="2254"/>
      <c r="Y739" s="2254"/>
      <c r="Z739" s="2254"/>
    </row>
    <row r="740" spans="1:26" ht="15.75" customHeight="1">
      <c r="A740" s="2254"/>
      <c r="B740" s="2254"/>
      <c r="C740" s="2254"/>
      <c r="D740" s="2254"/>
      <c r="E740" s="2254"/>
      <c r="F740" s="2254"/>
      <c r="G740" s="2254"/>
      <c r="H740" s="2254"/>
      <c r="I740" s="2254"/>
      <c r="J740" s="2254"/>
      <c r="K740" s="2254"/>
      <c r="L740" s="2254"/>
      <c r="M740" s="2254"/>
      <c r="N740" s="2254"/>
      <c r="O740" s="2254"/>
      <c r="P740" s="2254"/>
      <c r="Q740" s="2254"/>
      <c r="R740" s="2254"/>
      <c r="S740" s="2254"/>
      <c r="T740" s="2254"/>
      <c r="U740" s="2254"/>
      <c r="V740" s="2254"/>
      <c r="W740" s="2254"/>
      <c r="X740" s="2254"/>
      <c r="Y740" s="2254"/>
      <c r="Z740" s="2254"/>
    </row>
    <row r="741" spans="1:26" ht="15.75" customHeight="1">
      <c r="A741" s="2254"/>
      <c r="B741" s="2254"/>
      <c r="C741" s="2254"/>
      <c r="D741" s="2254"/>
      <c r="E741" s="2254"/>
      <c r="F741" s="2254"/>
      <c r="G741" s="2254"/>
      <c r="H741" s="2254"/>
      <c r="I741" s="2254"/>
      <c r="J741" s="2254"/>
      <c r="K741" s="2254"/>
      <c r="L741" s="2254"/>
      <c r="M741" s="2254"/>
      <c r="N741" s="2254"/>
      <c r="O741" s="2254"/>
      <c r="P741" s="2254"/>
      <c r="Q741" s="2254"/>
      <c r="R741" s="2254"/>
      <c r="S741" s="2254"/>
      <c r="T741" s="2254"/>
      <c r="U741" s="2254"/>
      <c r="V741" s="2254"/>
      <c r="W741" s="2254"/>
      <c r="X741" s="2254"/>
      <c r="Y741" s="2254"/>
      <c r="Z741" s="2254"/>
    </row>
    <row r="742" spans="1:26" ht="15.75" customHeight="1">
      <c r="A742" s="2254"/>
      <c r="B742" s="2254"/>
      <c r="C742" s="2254"/>
      <c r="D742" s="2254"/>
      <c r="E742" s="2254"/>
      <c r="F742" s="2254"/>
      <c r="G742" s="2254"/>
      <c r="H742" s="2254"/>
      <c r="I742" s="2254"/>
      <c r="J742" s="2254"/>
      <c r="K742" s="2254"/>
      <c r="L742" s="2254"/>
      <c r="M742" s="2254"/>
      <c r="N742" s="2254"/>
      <c r="O742" s="2254"/>
      <c r="P742" s="2254"/>
      <c r="Q742" s="2254"/>
      <c r="R742" s="2254"/>
      <c r="S742" s="2254"/>
      <c r="T742" s="2254"/>
      <c r="U742" s="2254"/>
      <c r="V742" s="2254"/>
      <c r="W742" s="2254"/>
      <c r="X742" s="2254"/>
      <c r="Y742" s="2254"/>
      <c r="Z742" s="2254"/>
    </row>
    <row r="743" spans="1:26" ht="15.75" customHeight="1">
      <c r="A743" s="2254"/>
      <c r="B743" s="2254"/>
      <c r="C743" s="2254"/>
      <c r="D743" s="2254"/>
      <c r="E743" s="2254"/>
      <c r="F743" s="2254"/>
      <c r="G743" s="2254"/>
      <c r="H743" s="2254"/>
      <c r="I743" s="2254"/>
      <c r="J743" s="2254"/>
      <c r="K743" s="2254"/>
      <c r="L743" s="2254"/>
      <c r="M743" s="2254"/>
      <c r="N743" s="2254"/>
      <c r="O743" s="2254"/>
      <c r="P743" s="2254"/>
      <c r="Q743" s="2254"/>
      <c r="R743" s="2254"/>
      <c r="S743" s="2254"/>
      <c r="T743" s="2254"/>
      <c r="U743" s="2254"/>
      <c r="V743" s="2254"/>
      <c r="W743" s="2254"/>
      <c r="X743" s="2254"/>
      <c r="Y743" s="2254"/>
      <c r="Z743" s="2254"/>
    </row>
    <row r="744" spans="1:26" ht="15.75" customHeight="1">
      <c r="A744" s="2254"/>
      <c r="B744" s="2254"/>
      <c r="C744" s="2254"/>
      <c r="D744" s="2254"/>
      <c r="E744" s="2254"/>
      <c r="F744" s="2254"/>
      <c r="G744" s="2254"/>
      <c r="H744" s="2254"/>
      <c r="I744" s="2254"/>
      <c r="J744" s="2254"/>
      <c r="K744" s="2254"/>
      <c r="L744" s="2254"/>
      <c r="M744" s="2254"/>
      <c r="N744" s="2254"/>
      <c r="O744" s="2254"/>
      <c r="P744" s="2254"/>
      <c r="Q744" s="2254"/>
      <c r="R744" s="2254"/>
      <c r="S744" s="2254"/>
      <c r="T744" s="2254"/>
      <c r="U744" s="2254"/>
      <c r="V744" s="2254"/>
      <c r="W744" s="2254"/>
      <c r="X744" s="2254"/>
      <c r="Y744" s="2254"/>
      <c r="Z744" s="2254"/>
    </row>
    <row r="745" spans="1:26" ht="15.75" customHeight="1">
      <c r="A745" s="2254"/>
      <c r="B745" s="2254"/>
      <c r="C745" s="2254"/>
      <c r="D745" s="2254"/>
      <c r="E745" s="2254"/>
      <c r="F745" s="2254"/>
      <c r="G745" s="2254"/>
      <c r="H745" s="2254"/>
      <c r="I745" s="2254"/>
      <c r="J745" s="2254"/>
      <c r="K745" s="2254"/>
      <c r="L745" s="2254"/>
      <c r="M745" s="2254"/>
      <c r="N745" s="2254"/>
      <c r="O745" s="2254"/>
      <c r="P745" s="2254"/>
      <c r="Q745" s="2254"/>
      <c r="R745" s="2254"/>
      <c r="S745" s="2254"/>
      <c r="T745" s="2254"/>
      <c r="U745" s="2254"/>
      <c r="V745" s="2254"/>
      <c r="W745" s="2254"/>
      <c r="X745" s="2254"/>
      <c r="Y745" s="2254"/>
      <c r="Z745" s="2254"/>
    </row>
    <row r="746" spans="1:26" ht="15.75" customHeight="1">
      <c r="A746" s="2254"/>
      <c r="B746" s="2254"/>
      <c r="C746" s="2254"/>
      <c r="D746" s="2254"/>
      <c r="E746" s="2254"/>
      <c r="F746" s="2254"/>
      <c r="G746" s="2254"/>
      <c r="H746" s="2254"/>
      <c r="I746" s="2254"/>
      <c r="J746" s="2254"/>
      <c r="K746" s="2254"/>
      <c r="L746" s="2254"/>
      <c r="M746" s="2254"/>
      <c r="N746" s="2254"/>
      <c r="O746" s="2254"/>
      <c r="P746" s="2254"/>
      <c r="Q746" s="2254"/>
      <c r="R746" s="2254"/>
      <c r="S746" s="2254"/>
      <c r="T746" s="2254"/>
      <c r="U746" s="2254"/>
      <c r="V746" s="2254"/>
      <c r="W746" s="2254"/>
      <c r="X746" s="2254"/>
      <c r="Y746" s="2254"/>
      <c r="Z746" s="2254"/>
    </row>
    <row r="747" spans="1:26" ht="15.75" customHeight="1">
      <c r="A747" s="2254"/>
      <c r="B747" s="2254"/>
      <c r="C747" s="2254"/>
      <c r="D747" s="2254"/>
      <c r="E747" s="2254"/>
      <c r="F747" s="2254"/>
      <c r="G747" s="2254"/>
      <c r="H747" s="2254"/>
      <c r="I747" s="2254"/>
      <c r="J747" s="2254"/>
      <c r="K747" s="2254"/>
      <c r="L747" s="2254"/>
      <c r="M747" s="2254"/>
      <c r="N747" s="2254"/>
      <c r="O747" s="2254"/>
      <c r="P747" s="2254"/>
      <c r="Q747" s="2254"/>
      <c r="R747" s="2254"/>
      <c r="S747" s="2254"/>
      <c r="T747" s="2254"/>
      <c r="U747" s="2254"/>
      <c r="V747" s="2254"/>
      <c r="W747" s="2254"/>
      <c r="X747" s="2254"/>
      <c r="Y747" s="2254"/>
      <c r="Z747" s="2254"/>
    </row>
    <row r="748" spans="1:26" ht="15.75" customHeight="1">
      <c r="A748" s="2254"/>
      <c r="B748" s="2254"/>
      <c r="C748" s="2254"/>
      <c r="D748" s="2254"/>
      <c r="E748" s="2254"/>
      <c r="F748" s="2254"/>
      <c r="G748" s="2254"/>
      <c r="H748" s="2254"/>
      <c r="I748" s="2254"/>
      <c r="J748" s="2254"/>
      <c r="K748" s="2254"/>
      <c r="L748" s="2254"/>
      <c r="M748" s="2254"/>
      <c r="N748" s="2254"/>
      <c r="O748" s="2254"/>
      <c r="P748" s="2254"/>
      <c r="Q748" s="2254"/>
      <c r="R748" s="2254"/>
      <c r="S748" s="2254"/>
      <c r="T748" s="2254"/>
      <c r="U748" s="2254"/>
      <c r="V748" s="2254"/>
      <c r="W748" s="2254"/>
      <c r="X748" s="2254"/>
      <c r="Y748" s="2254"/>
      <c r="Z748" s="2254"/>
    </row>
    <row r="749" spans="1:26" ht="15.75" customHeight="1">
      <c r="A749" s="2254"/>
      <c r="B749" s="2254"/>
      <c r="C749" s="2254"/>
      <c r="D749" s="2254"/>
      <c r="E749" s="2254"/>
      <c r="F749" s="2254"/>
      <c r="G749" s="2254"/>
      <c r="H749" s="2254"/>
      <c r="I749" s="2254"/>
      <c r="J749" s="2254"/>
      <c r="K749" s="2254"/>
      <c r="L749" s="2254"/>
      <c r="M749" s="2254"/>
      <c r="N749" s="2254"/>
      <c r="O749" s="2254"/>
      <c r="P749" s="2254"/>
      <c r="Q749" s="2254"/>
      <c r="R749" s="2254"/>
      <c r="S749" s="2254"/>
      <c r="T749" s="2254"/>
      <c r="U749" s="2254"/>
      <c r="V749" s="2254"/>
      <c r="W749" s="2254"/>
      <c r="X749" s="2254"/>
      <c r="Y749" s="2254"/>
      <c r="Z749" s="2254"/>
    </row>
    <row r="750" spans="1:26" ht="15.75" customHeight="1">
      <c r="A750" s="2254"/>
      <c r="B750" s="2254"/>
      <c r="C750" s="2254"/>
      <c r="D750" s="2254"/>
      <c r="E750" s="2254"/>
      <c r="F750" s="2254"/>
      <c r="G750" s="2254"/>
      <c r="H750" s="2254"/>
      <c r="I750" s="2254"/>
      <c r="J750" s="2254"/>
      <c r="K750" s="2254"/>
      <c r="L750" s="2254"/>
      <c r="M750" s="2254"/>
      <c r="N750" s="2254"/>
      <c r="O750" s="2254"/>
      <c r="P750" s="2254"/>
      <c r="Q750" s="2254"/>
      <c r="R750" s="2254"/>
      <c r="S750" s="2254"/>
      <c r="T750" s="2254"/>
      <c r="U750" s="2254"/>
      <c r="V750" s="2254"/>
      <c r="W750" s="2254"/>
      <c r="X750" s="2254"/>
      <c r="Y750" s="2254"/>
      <c r="Z750" s="2254"/>
    </row>
    <row r="751" spans="1:26" ht="15.75" customHeight="1">
      <c r="A751" s="2254"/>
      <c r="B751" s="2254"/>
      <c r="C751" s="2254"/>
      <c r="D751" s="2254"/>
      <c r="E751" s="2254"/>
      <c r="F751" s="2254"/>
      <c r="G751" s="2254"/>
      <c r="H751" s="2254"/>
      <c r="I751" s="2254"/>
      <c r="J751" s="2254"/>
      <c r="K751" s="2254"/>
      <c r="L751" s="2254"/>
      <c r="M751" s="2254"/>
      <c r="N751" s="2254"/>
      <c r="O751" s="2254"/>
      <c r="P751" s="2254"/>
      <c r="Q751" s="2254"/>
      <c r="R751" s="2254"/>
      <c r="S751" s="2254"/>
      <c r="T751" s="2254"/>
      <c r="U751" s="2254"/>
      <c r="V751" s="2254"/>
      <c r="W751" s="2254"/>
      <c r="X751" s="2254"/>
      <c r="Y751" s="2254"/>
      <c r="Z751" s="2254"/>
    </row>
    <row r="752" spans="1:26" ht="15.75" customHeight="1">
      <c r="A752" s="2254"/>
      <c r="B752" s="2254"/>
      <c r="C752" s="2254"/>
      <c r="D752" s="2254"/>
      <c r="E752" s="2254"/>
      <c r="F752" s="2254"/>
      <c r="G752" s="2254"/>
      <c r="H752" s="2254"/>
      <c r="I752" s="2254"/>
      <c r="J752" s="2254"/>
      <c r="K752" s="2254"/>
      <c r="L752" s="2254"/>
      <c r="M752" s="2254"/>
      <c r="N752" s="2254"/>
      <c r="O752" s="2254"/>
      <c r="P752" s="2254"/>
      <c r="Q752" s="2254"/>
      <c r="R752" s="2254"/>
      <c r="S752" s="2254"/>
      <c r="T752" s="2254"/>
      <c r="U752" s="2254"/>
      <c r="V752" s="2254"/>
      <c r="W752" s="2254"/>
      <c r="X752" s="2254"/>
      <c r="Y752" s="2254"/>
      <c r="Z752" s="2254"/>
    </row>
    <row r="753" spans="1:26" ht="15.75" customHeight="1">
      <c r="A753" s="2254"/>
      <c r="B753" s="2254"/>
      <c r="C753" s="2254"/>
      <c r="D753" s="2254"/>
      <c r="E753" s="2254"/>
      <c r="F753" s="2254"/>
      <c r="G753" s="2254"/>
      <c r="H753" s="2254"/>
      <c r="I753" s="2254"/>
      <c r="J753" s="2254"/>
      <c r="K753" s="2254"/>
      <c r="L753" s="2254"/>
      <c r="M753" s="2254"/>
      <c r="N753" s="2254"/>
      <c r="O753" s="2254"/>
      <c r="P753" s="2254"/>
      <c r="Q753" s="2254"/>
      <c r="R753" s="2254"/>
      <c r="S753" s="2254"/>
      <c r="T753" s="2254"/>
      <c r="U753" s="2254"/>
      <c r="V753" s="2254"/>
      <c r="W753" s="2254"/>
      <c r="X753" s="2254"/>
      <c r="Y753" s="2254"/>
      <c r="Z753" s="2254"/>
    </row>
    <row r="754" spans="1:26" ht="15.75" customHeight="1">
      <c r="A754" s="2254"/>
      <c r="B754" s="2254"/>
      <c r="C754" s="2254"/>
      <c r="D754" s="2254"/>
      <c r="E754" s="2254"/>
      <c r="F754" s="2254"/>
      <c r="G754" s="2254"/>
      <c r="H754" s="2254"/>
      <c r="I754" s="2254"/>
      <c r="J754" s="2254"/>
      <c r="K754" s="2254"/>
      <c r="L754" s="2254"/>
      <c r="M754" s="2254"/>
      <c r="N754" s="2254"/>
      <c r="O754" s="2254"/>
      <c r="P754" s="2254"/>
      <c r="Q754" s="2254"/>
      <c r="R754" s="2254"/>
      <c r="S754" s="2254"/>
      <c r="T754" s="2254"/>
      <c r="U754" s="2254"/>
      <c r="V754" s="2254"/>
      <c r="W754" s="2254"/>
      <c r="X754" s="2254"/>
      <c r="Y754" s="2254"/>
      <c r="Z754" s="2254"/>
    </row>
    <row r="755" spans="1:26" ht="15.75" customHeight="1">
      <c r="A755" s="2254"/>
      <c r="B755" s="2254"/>
      <c r="C755" s="2254"/>
      <c r="D755" s="2254"/>
      <c r="E755" s="2254"/>
      <c r="F755" s="2254"/>
      <c r="G755" s="2254"/>
      <c r="H755" s="2254"/>
      <c r="I755" s="2254"/>
      <c r="J755" s="2254"/>
      <c r="K755" s="2254"/>
      <c r="L755" s="2254"/>
      <c r="M755" s="2254"/>
      <c r="N755" s="2254"/>
      <c r="O755" s="2254"/>
      <c r="P755" s="2254"/>
      <c r="Q755" s="2254"/>
      <c r="R755" s="2254"/>
      <c r="S755" s="2254"/>
      <c r="T755" s="2254"/>
      <c r="U755" s="2254"/>
      <c r="V755" s="2254"/>
      <c r="W755" s="2254"/>
      <c r="X755" s="2254"/>
      <c r="Y755" s="2254"/>
      <c r="Z755" s="2254"/>
    </row>
    <row r="756" spans="1:26" ht="15.75" customHeight="1">
      <c r="A756" s="2254"/>
      <c r="B756" s="2254"/>
      <c r="C756" s="2254"/>
      <c r="D756" s="2254"/>
      <c r="E756" s="2254"/>
      <c r="F756" s="2254"/>
      <c r="G756" s="2254"/>
      <c r="H756" s="2254"/>
      <c r="I756" s="2254"/>
      <c r="J756" s="2254"/>
      <c r="K756" s="2254"/>
      <c r="L756" s="2254"/>
      <c r="M756" s="2254"/>
      <c r="N756" s="2254"/>
      <c r="O756" s="2254"/>
      <c r="P756" s="2254"/>
      <c r="Q756" s="2254"/>
      <c r="R756" s="2254"/>
      <c r="S756" s="2254"/>
      <c r="T756" s="2254"/>
      <c r="U756" s="2254"/>
      <c r="V756" s="2254"/>
      <c r="W756" s="2254"/>
      <c r="X756" s="2254"/>
      <c r="Y756" s="2254"/>
      <c r="Z756" s="2254"/>
    </row>
    <row r="757" spans="1:26" ht="15.75" customHeight="1">
      <c r="A757" s="2254"/>
      <c r="B757" s="2254"/>
      <c r="C757" s="2254"/>
      <c r="D757" s="2254"/>
      <c r="E757" s="2254"/>
      <c r="F757" s="2254"/>
      <c r="G757" s="2254"/>
      <c r="H757" s="2254"/>
      <c r="I757" s="2254"/>
      <c r="J757" s="2254"/>
      <c r="K757" s="2254"/>
      <c r="L757" s="2254"/>
      <c r="M757" s="2254"/>
      <c r="N757" s="2254"/>
      <c r="O757" s="2254"/>
      <c r="P757" s="2254"/>
      <c r="Q757" s="2254"/>
      <c r="R757" s="2254"/>
      <c r="S757" s="2254"/>
      <c r="T757" s="2254"/>
      <c r="U757" s="2254"/>
      <c r="V757" s="2254"/>
      <c r="W757" s="2254"/>
      <c r="X757" s="2254"/>
      <c r="Y757" s="2254"/>
      <c r="Z757" s="2254"/>
    </row>
    <row r="758" spans="1:26" ht="15.75" customHeight="1">
      <c r="A758" s="2254"/>
      <c r="B758" s="2254"/>
      <c r="C758" s="2254"/>
      <c r="D758" s="2254"/>
      <c r="E758" s="2254"/>
      <c r="F758" s="2254"/>
      <c r="G758" s="2254"/>
      <c r="H758" s="2254"/>
      <c r="I758" s="2254"/>
      <c r="J758" s="2254"/>
      <c r="K758" s="2254"/>
      <c r="L758" s="2254"/>
      <c r="M758" s="2254"/>
      <c r="N758" s="2254"/>
      <c r="O758" s="2254"/>
      <c r="P758" s="2254"/>
      <c r="Q758" s="2254"/>
      <c r="R758" s="2254"/>
      <c r="S758" s="2254"/>
      <c r="T758" s="2254"/>
      <c r="U758" s="2254"/>
      <c r="V758" s="2254"/>
      <c r="W758" s="2254"/>
      <c r="X758" s="2254"/>
      <c r="Y758" s="2254"/>
      <c r="Z758" s="2254"/>
    </row>
    <row r="759" spans="1:26" ht="15.75" customHeight="1">
      <c r="A759" s="2254"/>
      <c r="B759" s="2254"/>
      <c r="C759" s="2254"/>
      <c r="D759" s="2254"/>
      <c r="E759" s="2254"/>
      <c r="F759" s="2254"/>
      <c r="G759" s="2254"/>
      <c r="H759" s="2254"/>
      <c r="I759" s="2254"/>
      <c r="J759" s="2254"/>
      <c r="K759" s="2254"/>
      <c r="L759" s="2254"/>
      <c r="M759" s="2254"/>
      <c r="N759" s="2254"/>
      <c r="O759" s="2254"/>
      <c r="P759" s="2254"/>
      <c r="Q759" s="2254"/>
      <c r="R759" s="2254"/>
      <c r="S759" s="2254"/>
      <c r="T759" s="2254"/>
      <c r="U759" s="2254"/>
      <c r="V759" s="2254"/>
      <c r="W759" s="2254"/>
      <c r="X759" s="2254"/>
      <c r="Y759" s="2254"/>
      <c r="Z759" s="2254"/>
    </row>
    <row r="760" spans="1:26" ht="15.75" customHeight="1">
      <c r="A760" s="2254"/>
      <c r="B760" s="2254"/>
      <c r="C760" s="2254"/>
      <c r="D760" s="2254"/>
      <c r="E760" s="2254"/>
      <c r="F760" s="2254"/>
      <c r="G760" s="2254"/>
      <c r="H760" s="2254"/>
      <c r="I760" s="2254"/>
      <c r="J760" s="2254"/>
      <c r="K760" s="2254"/>
      <c r="L760" s="2254"/>
      <c r="M760" s="2254"/>
      <c r="N760" s="2254"/>
      <c r="O760" s="2254"/>
      <c r="P760" s="2254"/>
      <c r="Q760" s="2254"/>
      <c r="R760" s="2254"/>
      <c r="S760" s="2254"/>
      <c r="T760" s="2254"/>
      <c r="U760" s="2254"/>
      <c r="V760" s="2254"/>
      <c r="W760" s="2254"/>
      <c r="X760" s="2254"/>
      <c r="Y760" s="2254"/>
      <c r="Z760" s="2254"/>
    </row>
    <row r="761" spans="1:26" ht="15.75" customHeight="1">
      <c r="A761" s="2254"/>
      <c r="B761" s="2254"/>
      <c r="C761" s="2254"/>
      <c r="D761" s="2254"/>
      <c r="E761" s="2254"/>
      <c r="F761" s="2254"/>
      <c r="G761" s="2254"/>
      <c r="H761" s="2254"/>
      <c r="I761" s="2254"/>
      <c r="J761" s="2254"/>
      <c r="K761" s="2254"/>
      <c r="L761" s="2254"/>
      <c r="M761" s="2254"/>
      <c r="N761" s="2254"/>
      <c r="O761" s="2254"/>
      <c r="P761" s="2254"/>
      <c r="Q761" s="2254"/>
      <c r="R761" s="2254"/>
      <c r="S761" s="2254"/>
      <c r="T761" s="2254"/>
      <c r="U761" s="2254"/>
      <c r="V761" s="2254"/>
      <c r="W761" s="2254"/>
      <c r="X761" s="2254"/>
      <c r="Y761" s="2254"/>
      <c r="Z761" s="2254"/>
    </row>
    <row r="762" spans="1:26" ht="15.75" customHeight="1">
      <c r="A762" s="2254"/>
      <c r="B762" s="2254"/>
      <c r="C762" s="2254"/>
      <c r="D762" s="2254"/>
      <c r="E762" s="2254"/>
      <c r="F762" s="2254"/>
      <c r="G762" s="2254"/>
      <c r="H762" s="2254"/>
      <c r="I762" s="2254"/>
      <c r="J762" s="2254"/>
      <c r="K762" s="2254"/>
      <c r="L762" s="2254"/>
      <c r="M762" s="2254"/>
      <c r="N762" s="2254"/>
      <c r="O762" s="2254"/>
      <c r="P762" s="2254"/>
      <c r="Q762" s="2254"/>
      <c r="R762" s="2254"/>
      <c r="S762" s="2254"/>
      <c r="T762" s="2254"/>
      <c r="U762" s="2254"/>
      <c r="V762" s="2254"/>
      <c r="W762" s="2254"/>
      <c r="X762" s="2254"/>
      <c r="Y762" s="2254"/>
      <c r="Z762" s="2254"/>
    </row>
    <row r="763" spans="1:26" ht="15.75" customHeight="1">
      <c r="A763" s="2254"/>
      <c r="B763" s="2254"/>
      <c r="C763" s="2254"/>
      <c r="D763" s="2254"/>
      <c r="E763" s="2254"/>
      <c r="F763" s="2254"/>
      <c r="G763" s="2254"/>
      <c r="H763" s="2254"/>
      <c r="I763" s="2254"/>
      <c r="J763" s="2254"/>
      <c r="K763" s="2254"/>
      <c r="L763" s="2254"/>
      <c r="M763" s="2254"/>
      <c r="N763" s="2254"/>
      <c r="O763" s="2254"/>
      <c r="P763" s="2254"/>
      <c r="Q763" s="2254"/>
      <c r="R763" s="2254"/>
      <c r="S763" s="2254"/>
      <c r="T763" s="2254"/>
      <c r="U763" s="2254"/>
      <c r="V763" s="2254"/>
      <c r="W763" s="2254"/>
      <c r="X763" s="2254"/>
      <c r="Y763" s="2254"/>
      <c r="Z763" s="2254"/>
    </row>
    <row r="764" spans="1:26" ht="15.75" customHeight="1">
      <c r="A764" s="2254"/>
      <c r="B764" s="2254"/>
      <c r="C764" s="2254"/>
      <c r="D764" s="2254"/>
      <c r="E764" s="2254"/>
      <c r="F764" s="2254"/>
      <c r="G764" s="2254"/>
      <c r="H764" s="2254"/>
      <c r="I764" s="2254"/>
      <c r="J764" s="2254"/>
      <c r="K764" s="2254"/>
      <c r="L764" s="2254"/>
      <c r="M764" s="2254"/>
      <c r="N764" s="2254"/>
      <c r="O764" s="2254"/>
      <c r="P764" s="2254"/>
      <c r="Q764" s="2254"/>
      <c r="R764" s="2254"/>
      <c r="S764" s="2254"/>
      <c r="T764" s="2254"/>
      <c r="U764" s="2254"/>
      <c r="V764" s="2254"/>
      <c r="W764" s="2254"/>
      <c r="X764" s="2254"/>
      <c r="Y764" s="2254"/>
      <c r="Z764" s="2254"/>
    </row>
    <row r="765" spans="1:26" ht="15.75" customHeight="1">
      <c r="A765" s="2254"/>
      <c r="B765" s="2254"/>
      <c r="C765" s="2254"/>
      <c r="D765" s="2254"/>
      <c r="E765" s="2254"/>
      <c r="F765" s="2254"/>
      <c r="G765" s="2254"/>
      <c r="H765" s="2254"/>
      <c r="I765" s="2254"/>
      <c r="J765" s="2254"/>
      <c r="K765" s="2254"/>
      <c r="L765" s="2254"/>
      <c r="M765" s="2254"/>
      <c r="N765" s="2254"/>
      <c r="O765" s="2254"/>
      <c r="P765" s="2254"/>
      <c r="Q765" s="2254"/>
      <c r="R765" s="2254"/>
      <c r="S765" s="2254"/>
      <c r="T765" s="2254"/>
      <c r="U765" s="2254"/>
      <c r="V765" s="2254"/>
      <c r="W765" s="2254"/>
      <c r="X765" s="2254"/>
      <c r="Y765" s="2254"/>
      <c r="Z765" s="2254"/>
    </row>
    <row r="766" spans="1:26" ht="15.75" customHeight="1">
      <c r="A766" s="2254"/>
      <c r="B766" s="2254"/>
      <c r="C766" s="2254"/>
      <c r="D766" s="2254"/>
      <c r="E766" s="2254"/>
      <c r="F766" s="2254"/>
      <c r="G766" s="2254"/>
      <c r="H766" s="2254"/>
      <c r="I766" s="2254"/>
      <c r="J766" s="2254"/>
      <c r="K766" s="2254"/>
      <c r="L766" s="2254"/>
      <c r="M766" s="2254"/>
      <c r="N766" s="2254"/>
      <c r="O766" s="2254"/>
      <c r="P766" s="2254"/>
      <c r="Q766" s="2254"/>
      <c r="R766" s="2254"/>
      <c r="S766" s="2254"/>
      <c r="T766" s="2254"/>
      <c r="U766" s="2254"/>
      <c r="V766" s="2254"/>
      <c r="W766" s="2254"/>
      <c r="X766" s="2254"/>
      <c r="Y766" s="2254"/>
      <c r="Z766" s="2254"/>
    </row>
    <row r="767" spans="1:26" ht="15.75" customHeight="1">
      <c r="A767" s="2254"/>
      <c r="B767" s="2254"/>
      <c r="C767" s="2254"/>
      <c r="D767" s="2254"/>
      <c r="E767" s="2254"/>
      <c r="F767" s="2254"/>
      <c r="G767" s="2254"/>
      <c r="H767" s="2254"/>
      <c r="I767" s="2254"/>
      <c r="J767" s="2254"/>
      <c r="K767" s="2254"/>
      <c r="L767" s="2254"/>
      <c r="M767" s="2254"/>
      <c r="N767" s="2254"/>
      <c r="O767" s="2254"/>
      <c r="P767" s="2254"/>
      <c r="Q767" s="2254"/>
      <c r="R767" s="2254"/>
      <c r="S767" s="2254"/>
      <c r="T767" s="2254"/>
      <c r="U767" s="2254"/>
      <c r="V767" s="2254"/>
      <c r="W767" s="2254"/>
      <c r="X767" s="2254"/>
      <c r="Y767" s="2254"/>
      <c r="Z767" s="2254"/>
    </row>
    <row r="768" spans="1:26" ht="15.75" customHeight="1">
      <c r="A768" s="2254"/>
      <c r="B768" s="2254"/>
      <c r="C768" s="2254"/>
      <c r="D768" s="2254"/>
      <c r="E768" s="2254"/>
      <c r="F768" s="2254"/>
      <c r="G768" s="2254"/>
      <c r="H768" s="2254"/>
      <c r="I768" s="2254"/>
      <c r="J768" s="2254"/>
      <c r="K768" s="2254"/>
      <c r="L768" s="2254"/>
      <c r="M768" s="2254"/>
      <c r="N768" s="2254"/>
      <c r="O768" s="2254"/>
      <c r="P768" s="2254"/>
      <c r="Q768" s="2254"/>
      <c r="R768" s="2254"/>
      <c r="S768" s="2254"/>
      <c r="T768" s="2254"/>
      <c r="U768" s="2254"/>
      <c r="V768" s="2254"/>
      <c r="W768" s="2254"/>
      <c r="X768" s="2254"/>
      <c r="Y768" s="2254"/>
      <c r="Z768" s="2254"/>
    </row>
    <row r="769" spans="1:26" ht="15.75" customHeight="1">
      <c r="A769" s="2254"/>
      <c r="B769" s="2254"/>
      <c r="C769" s="2254"/>
      <c r="D769" s="2254"/>
      <c r="E769" s="2254"/>
      <c r="F769" s="2254"/>
      <c r="G769" s="2254"/>
      <c r="H769" s="2254"/>
      <c r="I769" s="2254"/>
      <c r="J769" s="2254"/>
      <c r="K769" s="2254"/>
      <c r="L769" s="2254"/>
      <c r="M769" s="2254"/>
      <c r="N769" s="2254"/>
      <c r="O769" s="2254"/>
      <c r="P769" s="2254"/>
      <c r="Q769" s="2254"/>
      <c r="R769" s="2254"/>
      <c r="S769" s="2254"/>
      <c r="T769" s="2254"/>
      <c r="U769" s="2254"/>
      <c r="V769" s="2254"/>
      <c r="W769" s="2254"/>
      <c r="X769" s="2254"/>
      <c r="Y769" s="2254"/>
      <c r="Z769" s="2254"/>
    </row>
    <row r="770" spans="1:26" ht="15.75" customHeight="1">
      <c r="A770" s="2254"/>
      <c r="B770" s="2254"/>
      <c r="C770" s="2254"/>
      <c r="D770" s="2254"/>
      <c r="E770" s="2254"/>
      <c r="F770" s="2254"/>
      <c r="G770" s="2254"/>
      <c r="H770" s="2254"/>
      <c r="I770" s="2254"/>
      <c r="J770" s="2254"/>
      <c r="K770" s="2254"/>
      <c r="L770" s="2254"/>
      <c r="M770" s="2254"/>
      <c r="N770" s="2254"/>
      <c r="O770" s="2254"/>
      <c r="P770" s="2254"/>
      <c r="Q770" s="2254"/>
      <c r="R770" s="2254"/>
      <c r="S770" s="2254"/>
      <c r="T770" s="2254"/>
      <c r="U770" s="2254"/>
      <c r="V770" s="2254"/>
      <c r="W770" s="2254"/>
      <c r="X770" s="2254"/>
      <c r="Y770" s="2254"/>
      <c r="Z770" s="2254"/>
    </row>
    <row r="771" spans="1:26" ht="15.75" customHeight="1">
      <c r="A771" s="2254"/>
      <c r="B771" s="2254"/>
      <c r="C771" s="2254"/>
      <c r="D771" s="2254"/>
      <c r="E771" s="2254"/>
      <c r="F771" s="2254"/>
      <c r="G771" s="2254"/>
      <c r="H771" s="2254"/>
      <c r="I771" s="2254"/>
      <c r="J771" s="2254"/>
      <c r="K771" s="2254"/>
      <c r="L771" s="2254"/>
      <c r="M771" s="2254"/>
      <c r="N771" s="2254"/>
      <c r="O771" s="2254"/>
      <c r="P771" s="2254"/>
      <c r="Q771" s="2254"/>
      <c r="R771" s="2254"/>
      <c r="S771" s="2254"/>
      <c r="T771" s="2254"/>
      <c r="U771" s="2254"/>
      <c r="V771" s="2254"/>
      <c r="W771" s="2254"/>
      <c r="X771" s="2254"/>
      <c r="Y771" s="2254"/>
      <c r="Z771" s="2254"/>
    </row>
    <row r="772" spans="1:26" ht="15.75" customHeight="1">
      <c r="A772" s="2254"/>
      <c r="B772" s="2254"/>
      <c r="C772" s="2254"/>
      <c r="D772" s="2254"/>
      <c r="E772" s="2254"/>
      <c r="F772" s="2254"/>
      <c r="G772" s="2254"/>
      <c r="H772" s="2254"/>
      <c r="I772" s="2254"/>
      <c r="J772" s="2254"/>
      <c r="K772" s="2254"/>
      <c r="L772" s="2254"/>
      <c r="M772" s="2254"/>
      <c r="N772" s="2254"/>
      <c r="O772" s="2254"/>
      <c r="P772" s="2254"/>
      <c r="Q772" s="2254"/>
      <c r="R772" s="2254"/>
      <c r="S772" s="2254"/>
      <c r="T772" s="2254"/>
      <c r="U772" s="2254"/>
      <c r="V772" s="2254"/>
      <c r="W772" s="2254"/>
      <c r="X772" s="2254"/>
      <c r="Y772" s="2254"/>
      <c r="Z772" s="2254"/>
    </row>
    <row r="773" spans="1:26" ht="15.75" customHeight="1">
      <c r="A773" s="2254"/>
      <c r="B773" s="2254"/>
      <c r="C773" s="2254"/>
      <c r="D773" s="2254"/>
      <c r="E773" s="2254"/>
      <c r="F773" s="2254"/>
      <c r="G773" s="2254"/>
      <c r="H773" s="2254"/>
      <c r="I773" s="2254"/>
      <c r="J773" s="2254"/>
      <c r="K773" s="2254"/>
      <c r="L773" s="2254"/>
      <c r="M773" s="2254"/>
      <c r="N773" s="2254"/>
      <c r="O773" s="2254"/>
      <c r="P773" s="2254"/>
      <c r="Q773" s="2254"/>
      <c r="R773" s="2254"/>
      <c r="S773" s="2254"/>
      <c r="T773" s="2254"/>
      <c r="U773" s="2254"/>
      <c r="V773" s="2254"/>
      <c r="W773" s="2254"/>
      <c r="X773" s="2254"/>
      <c r="Y773" s="2254"/>
      <c r="Z773" s="2254"/>
    </row>
    <row r="774" spans="1:26" ht="15.75" customHeight="1">
      <c r="A774" s="2254"/>
      <c r="B774" s="2254"/>
      <c r="C774" s="2254"/>
      <c r="D774" s="2254"/>
      <c r="E774" s="2254"/>
      <c r="F774" s="2254"/>
      <c r="G774" s="2254"/>
      <c r="H774" s="2254"/>
      <c r="I774" s="2254"/>
      <c r="J774" s="2254"/>
      <c r="K774" s="2254"/>
      <c r="L774" s="2254"/>
      <c r="M774" s="2254"/>
      <c r="N774" s="2254"/>
      <c r="O774" s="2254"/>
      <c r="P774" s="2254"/>
      <c r="Q774" s="2254"/>
      <c r="R774" s="2254"/>
      <c r="S774" s="2254"/>
      <c r="T774" s="2254"/>
      <c r="U774" s="2254"/>
      <c r="V774" s="2254"/>
      <c r="W774" s="2254"/>
      <c r="X774" s="2254"/>
      <c r="Y774" s="2254"/>
      <c r="Z774" s="2254"/>
    </row>
    <row r="775" spans="1:26" ht="15.75" customHeight="1">
      <c r="A775" s="2254"/>
      <c r="B775" s="2254"/>
      <c r="C775" s="2254"/>
      <c r="D775" s="2254"/>
      <c r="E775" s="2254"/>
      <c r="F775" s="2254"/>
      <c r="G775" s="2254"/>
      <c r="H775" s="2254"/>
      <c r="I775" s="2254"/>
      <c r="J775" s="2254"/>
      <c r="K775" s="2254"/>
      <c r="L775" s="2254"/>
      <c r="M775" s="2254"/>
      <c r="N775" s="2254"/>
      <c r="O775" s="2254"/>
      <c r="P775" s="2254"/>
      <c r="Q775" s="2254"/>
      <c r="R775" s="2254"/>
      <c r="S775" s="2254"/>
      <c r="T775" s="2254"/>
      <c r="U775" s="2254"/>
      <c r="V775" s="2254"/>
      <c r="W775" s="2254"/>
      <c r="X775" s="2254"/>
      <c r="Y775" s="2254"/>
      <c r="Z775" s="2254"/>
    </row>
    <row r="776" spans="1:26" ht="15.75" customHeight="1">
      <c r="A776" s="2254"/>
      <c r="B776" s="2254"/>
      <c r="C776" s="2254"/>
      <c r="D776" s="2254"/>
      <c r="E776" s="2254"/>
      <c r="F776" s="2254"/>
      <c r="G776" s="2254"/>
      <c r="H776" s="2254"/>
      <c r="I776" s="2254"/>
      <c r="J776" s="2254"/>
      <c r="K776" s="2254"/>
      <c r="L776" s="2254"/>
      <c r="M776" s="2254"/>
      <c r="N776" s="2254"/>
      <c r="O776" s="2254"/>
      <c r="P776" s="2254"/>
      <c r="Q776" s="2254"/>
      <c r="R776" s="2254"/>
      <c r="S776" s="2254"/>
      <c r="T776" s="2254"/>
      <c r="U776" s="2254"/>
      <c r="V776" s="2254"/>
      <c r="W776" s="2254"/>
      <c r="X776" s="2254"/>
      <c r="Y776" s="2254"/>
      <c r="Z776" s="2254"/>
    </row>
    <row r="777" spans="1:26" ht="15.75" customHeight="1">
      <c r="A777" s="2254"/>
      <c r="B777" s="2254"/>
      <c r="C777" s="2254"/>
      <c r="D777" s="2254"/>
      <c r="E777" s="2254"/>
      <c r="F777" s="2254"/>
      <c r="G777" s="2254"/>
      <c r="H777" s="2254"/>
      <c r="I777" s="2254"/>
      <c r="J777" s="2254"/>
      <c r="K777" s="2254"/>
      <c r="L777" s="2254"/>
      <c r="M777" s="2254"/>
      <c r="N777" s="2254"/>
      <c r="O777" s="2254"/>
      <c r="P777" s="2254"/>
      <c r="Q777" s="2254"/>
      <c r="R777" s="2254"/>
      <c r="S777" s="2254"/>
      <c r="T777" s="2254"/>
      <c r="U777" s="2254"/>
      <c r="V777" s="2254"/>
      <c r="W777" s="2254"/>
      <c r="X777" s="2254"/>
      <c r="Y777" s="2254"/>
      <c r="Z777" s="2254"/>
    </row>
    <row r="778" spans="1:26" ht="15.75" customHeight="1">
      <c r="A778" s="2254"/>
      <c r="B778" s="2254"/>
      <c r="C778" s="2254"/>
      <c r="D778" s="2254"/>
      <c r="E778" s="2254"/>
      <c r="F778" s="2254"/>
      <c r="G778" s="2254"/>
      <c r="H778" s="2254"/>
      <c r="I778" s="2254"/>
      <c r="J778" s="2254"/>
      <c r="K778" s="2254"/>
      <c r="L778" s="2254"/>
      <c r="M778" s="2254"/>
      <c r="N778" s="2254"/>
      <c r="O778" s="2254"/>
      <c r="P778" s="2254"/>
      <c r="Q778" s="2254"/>
      <c r="R778" s="2254"/>
      <c r="S778" s="2254"/>
      <c r="T778" s="2254"/>
      <c r="U778" s="2254"/>
      <c r="V778" s="2254"/>
      <c r="W778" s="2254"/>
      <c r="X778" s="2254"/>
      <c r="Y778" s="2254"/>
      <c r="Z778" s="2254"/>
    </row>
    <row r="779" spans="1:26" ht="15.75" customHeight="1">
      <c r="A779" s="2254"/>
      <c r="B779" s="2254"/>
      <c r="C779" s="2254"/>
      <c r="D779" s="2254"/>
      <c r="E779" s="2254"/>
      <c r="F779" s="2254"/>
      <c r="G779" s="2254"/>
      <c r="H779" s="2254"/>
      <c r="I779" s="2254"/>
      <c r="J779" s="2254"/>
      <c r="K779" s="2254"/>
      <c r="L779" s="2254"/>
      <c r="M779" s="2254"/>
      <c r="N779" s="2254"/>
      <c r="O779" s="2254"/>
      <c r="P779" s="2254"/>
      <c r="Q779" s="2254"/>
      <c r="R779" s="2254"/>
      <c r="S779" s="2254"/>
      <c r="T779" s="2254"/>
      <c r="U779" s="2254"/>
      <c r="V779" s="2254"/>
      <c r="W779" s="2254"/>
      <c r="X779" s="2254"/>
      <c r="Y779" s="2254"/>
      <c r="Z779" s="2254"/>
    </row>
    <row r="780" spans="1:26" ht="15.75" customHeight="1">
      <c r="A780" s="2254"/>
      <c r="B780" s="2254"/>
      <c r="C780" s="2254"/>
      <c r="D780" s="2254"/>
      <c r="E780" s="2254"/>
      <c r="F780" s="2254"/>
      <c r="G780" s="2254"/>
      <c r="H780" s="2254"/>
      <c r="I780" s="2254"/>
      <c r="J780" s="2254"/>
      <c r="K780" s="2254"/>
      <c r="L780" s="2254"/>
      <c r="M780" s="2254"/>
      <c r="N780" s="2254"/>
      <c r="O780" s="2254"/>
      <c r="P780" s="2254"/>
      <c r="Q780" s="2254"/>
      <c r="R780" s="2254"/>
      <c r="S780" s="2254"/>
      <c r="T780" s="2254"/>
      <c r="U780" s="2254"/>
      <c r="V780" s="2254"/>
      <c r="W780" s="2254"/>
      <c r="X780" s="2254"/>
      <c r="Y780" s="2254"/>
      <c r="Z780" s="2254"/>
    </row>
    <row r="781" spans="1:26" ht="15.75" customHeight="1">
      <c r="A781" s="2254"/>
      <c r="B781" s="2254"/>
      <c r="C781" s="2254"/>
      <c r="D781" s="2254"/>
      <c r="E781" s="2254"/>
      <c r="F781" s="2254"/>
      <c r="G781" s="2254"/>
      <c r="H781" s="2254"/>
      <c r="I781" s="2254"/>
      <c r="J781" s="2254"/>
      <c r="K781" s="2254"/>
      <c r="L781" s="2254"/>
      <c r="M781" s="2254"/>
      <c r="N781" s="2254"/>
      <c r="O781" s="2254"/>
      <c r="P781" s="2254"/>
      <c r="Q781" s="2254"/>
      <c r="R781" s="2254"/>
      <c r="S781" s="2254"/>
      <c r="T781" s="2254"/>
      <c r="U781" s="2254"/>
      <c r="V781" s="2254"/>
      <c r="W781" s="2254"/>
      <c r="X781" s="2254"/>
      <c r="Y781" s="2254"/>
      <c r="Z781" s="2254"/>
    </row>
    <row r="782" spans="1:26" ht="15.75" customHeight="1">
      <c r="A782" s="2254"/>
      <c r="B782" s="2254"/>
      <c r="C782" s="2254"/>
      <c r="D782" s="2254"/>
      <c r="E782" s="2254"/>
      <c r="F782" s="2254"/>
      <c r="G782" s="2254"/>
      <c r="H782" s="2254"/>
      <c r="I782" s="2254"/>
      <c r="J782" s="2254"/>
      <c r="K782" s="2254"/>
      <c r="L782" s="2254"/>
      <c r="M782" s="2254"/>
      <c r="N782" s="2254"/>
      <c r="O782" s="2254"/>
      <c r="P782" s="2254"/>
      <c r="Q782" s="2254"/>
      <c r="R782" s="2254"/>
      <c r="S782" s="2254"/>
      <c r="T782" s="2254"/>
      <c r="U782" s="2254"/>
      <c r="V782" s="2254"/>
      <c r="W782" s="2254"/>
      <c r="X782" s="2254"/>
      <c r="Y782" s="2254"/>
      <c r="Z782" s="2254"/>
    </row>
    <row r="783" spans="1:26" ht="15.75" customHeight="1">
      <c r="A783" s="2254"/>
      <c r="B783" s="2254"/>
      <c r="C783" s="2254"/>
      <c r="D783" s="2254"/>
      <c r="E783" s="2254"/>
      <c r="F783" s="2254"/>
      <c r="G783" s="2254"/>
      <c r="H783" s="2254"/>
      <c r="I783" s="2254"/>
      <c r="J783" s="2254"/>
      <c r="K783" s="2254"/>
      <c r="L783" s="2254"/>
      <c r="M783" s="2254"/>
      <c r="N783" s="2254"/>
      <c r="O783" s="2254"/>
      <c r="P783" s="2254"/>
      <c r="Q783" s="2254"/>
      <c r="R783" s="2254"/>
      <c r="S783" s="2254"/>
      <c r="T783" s="2254"/>
      <c r="U783" s="2254"/>
      <c r="V783" s="2254"/>
      <c r="W783" s="2254"/>
      <c r="X783" s="2254"/>
      <c r="Y783" s="2254"/>
      <c r="Z783" s="2254"/>
    </row>
    <row r="784" spans="1:26" ht="15.75" customHeight="1">
      <c r="A784" s="2254"/>
      <c r="B784" s="2254"/>
      <c r="C784" s="2254"/>
      <c r="D784" s="2254"/>
      <c r="E784" s="2254"/>
      <c r="F784" s="2254"/>
      <c r="G784" s="2254"/>
      <c r="H784" s="2254"/>
      <c r="I784" s="2254"/>
      <c r="J784" s="2254"/>
      <c r="K784" s="2254"/>
      <c r="L784" s="2254"/>
      <c r="M784" s="2254"/>
      <c r="N784" s="2254"/>
      <c r="O784" s="2254"/>
      <c r="P784" s="2254"/>
      <c r="Q784" s="2254"/>
      <c r="R784" s="2254"/>
      <c r="S784" s="2254"/>
      <c r="T784" s="2254"/>
      <c r="U784" s="2254"/>
      <c r="V784" s="2254"/>
      <c r="W784" s="2254"/>
      <c r="X784" s="2254"/>
      <c r="Y784" s="2254"/>
      <c r="Z784" s="2254"/>
    </row>
    <row r="785" spans="1:26" ht="15.75" customHeight="1">
      <c r="A785" s="2254"/>
      <c r="B785" s="2254"/>
      <c r="C785" s="2254"/>
      <c r="D785" s="2254"/>
      <c r="E785" s="2254"/>
      <c r="F785" s="2254"/>
      <c r="G785" s="2254"/>
      <c r="H785" s="2254"/>
      <c r="I785" s="2254"/>
      <c r="J785" s="2254"/>
      <c r="K785" s="2254"/>
      <c r="L785" s="2254"/>
      <c r="M785" s="2254"/>
      <c r="N785" s="2254"/>
      <c r="O785" s="2254"/>
      <c r="P785" s="2254"/>
      <c r="Q785" s="2254"/>
      <c r="R785" s="2254"/>
      <c r="S785" s="2254"/>
      <c r="T785" s="2254"/>
      <c r="U785" s="2254"/>
      <c r="V785" s="2254"/>
      <c r="W785" s="2254"/>
      <c r="X785" s="2254"/>
      <c r="Y785" s="2254"/>
      <c r="Z785" s="2254"/>
    </row>
    <row r="786" spans="1:26" ht="15.75" customHeight="1">
      <c r="A786" s="2254"/>
      <c r="B786" s="2254"/>
      <c r="C786" s="2254"/>
      <c r="D786" s="2254"/>
      <c r="E786" s="2254"/>
      <c r="F786" s="2254"/>
      <c r="G786" s="2254"/>
      <c r="H786" s="2254"/>
      <c r="I786" s="2254"/>
      <c r="J786" s="2254"/>
      <c r="K786" s="2254"/>
      <c r="L786" s="2254"/>
      <c r="M786" s="2254"/>
      <c r="N786" s="2254"/>
      <c r="O786" s="2254"/>
      <c r="P786" s="2254"/>
      <c r="Q786" s="2254"/>
      <c r="R786" s="2254"/>
      <c r="S786" s="2254"/>
      <c r="T786" s="2254"/>
      <c r="U786" s="2254"/>
      <c r="V786" s="2254"/>
      <c r="W786" s="2254"/>
      <c r="X786" s="2254"/>
      <c r="Y786" s="2254"/>
      <c r="Z786" s="2254"/>
    </row>
    <row r="787" spans="1:26" ht="15.75" customHeight="1">
      <c r="A787" s="2254"/>
      <c r="B787" s="2254"/>
      <c r="C787" s="2254"/>
      <c r="D787" s="2254"/>
      <c r="E787" s="2254"/>
      <c r="F787" s="2254"/>
      <c r="G787" s="2254"/>
      <c r="H787" s="2254"/>
      <c r="I787" s="2254"/>
      <c r="J787" s="2254"/>
      <c r="K787" s="2254"/>
      <c r="L787" s="2254"/>
      <c r="M787" s="2254"/>
      <c r="N787" s="2254"/>
      <c r="O787" s="2254"/>
      <c r="P787" s="2254"/>
      <c r="Q787" s="2254"/>
      <c r="R787" s="2254"/>
      <c r="S787" s="2254"/>
      <c r="T787" s="2254"/>
      <c r="U787" s="2254"/>
      <c r="V787" s="2254"/>
      <c r="W787" s="2254"/>
      <c r="X787" s="2254"/>
      <c r="Y787" s="2254"/>
      <c r="Z787" s="2254"/>
    </row>
    <row r="788" spans="1:26" ht="15.75" customHeight="1">
      <c r="A788" s="2254"/>
      <c r="B788" s="2254"/>
      <c r="C788" s="2254"/>
      <c r="D788" s="2254"/>
      <c r="E788" s="2254"/>
      <c r="F788" s="2254"/>
      <c r="G788" s="2254"/>
      <c r="H788" s="2254"/>
      <c r="I788" s="2254"/>
      <c r="J788" s="2254"/>
      <c r="K788" s="2254"/>
      <c r="L788" s="2254"/>
      <c r="M788" s="2254"/>
      <c r="N788" s="2254"/>
      <c r="O788" s="2254"/>
      <c r="P788" s="2254"/>
      <c r="Q788" s="2254"/>
      <c r="R788" s="2254"/>
      <c r="S788" s="2254"/>
      <c r="T788" s="2254"/>
      <c r="U788" s="2254"/>
      <c r="V788" s="2254"/>
      <c r="W788" s="2254"/>
      <c r="X788" s="2254"/>
      <c r="Y788" s="2254"/>
      <c r="Z788" s="2254"/>
    </row>
    <row r="789" spans="1:26" ht="15.75" customHeight="1">
      <c r="A789" s="2254"/>
      <c r="B789" s="2254"/>
      <c r="C789" s="2254"/>
      <c r="D789" s="2254"/>
      <c r="E789" s="2254"/>
      <c r="F789" s="2254"/>
      <c r="G789" s="2254"/>
      <c r="H789" s="2254"/>
      <c r="I789" s="2254"/>
      <c r="J789" s="2254"/>
      <c r="K789" s="2254"/>
      <c r="L789" s="2254"/>
      <c r="M789" s="2254"/>
      <c r="N789" s="2254"/>
      <c r="O789" s="2254"/>
      <c r="P789" s="2254"/>
      <c r="Q789" s="2254"/>
      <c r="R789" s="2254"/>
      <c r="S789" s="2254"/>
      <c r="T789" s="2254"/>
      <c r="U789" s="2254"/>
      <c r="V789" s="2254"/>
      <c r="W789" s="2254"/>
      <c r="X789" s="2254"/>
      <c r="Y789" s="2254"/>
      <c r="Z789" s="2254"/>
    </row>
    <row r="790" spans="1:26" ht="15.75" customHeight="1">
      <c r="A790" s="2254"/>
      <c r="B790" s="2254"/>
      <c r="C790" s="2254"/>
      <c r="D790" s="2254"/>
      <c r="E790" s="2254"/>
      <c r="F790" s="2254"/>
      <c r="G790" s="2254"/>
      <c r="H790" s="2254"/>
      <c r="I790" s="2254"/>
      <c r="J790" s="2254"/>
      <c r="K790" s="2254"/>
      <c r="L790" s="2254"/>
      <c r="M790" s="2254"/>
      <c r="N790" s="2254"/>
      <c r="O790" s="2254"/>
      <c r="P790" s="2254"/>
      <c r="Q790" s="2254"/>
      <c r="R790" s="2254"/>
      <c r="S790" s="2254"/>
      <c r="T790" s="2254"/>
      <c r="U790" s="2254"/>
      <c r="V790" s="2254"/>
      <c r="W790" s="2254"/>
      <c r="X790" s="2254"/>
      <c r="Y790" s="2254"/>
      <c r="Z790" s="2254"/>
    </row>
    <row r="791" spans="1:26" ht="15.75" customHeight="1">
      <c r="A791" s="2254"/>
      <c r="B791" s="2254"/>
      <c r="C791" s="2254"/>
      <c r="D791" s="2254"/>
      <c r="E791" s="2254"/>
      <c r="F791" s="2254"/>
      <c r="G791" s="2254"/>
      <c r="H791" s="2254"/>
      <c r="I791" s="2254"/>
      <c r="J791" s="2254"/>
      <c r="K791" s="2254"/>
      <c r="L791" s="2254"/>
      <c r="M791" s="2254"/>
      <c r="N791" s="2254"/>
      <c r="O791" s="2254"/>
      <c r="P791" s="2254"/>
      <c r="Q791" s="2254"/>
      <c r="R791" s="2254"/>
      <c r="S791" s="2254"/>
      <c r="T791" s="2254"/>
      <c r="U791" s="2254"/>
      <c r="V791" s="2254"/>
      <c r="W791" s="2254"/>
      <c r="X791" s="2254"/>
      <c r="Y791" s="2254"/>
      <c r="Z791" s="2254"/>
    </row>
    <row r="792" spans="1:26" ht="15.75" customHeight="1">
      <c r="A792" s="2254"/>
      <c r="B792" s="2254"/>
      <c r="C792" s="2254"/>
      <c r="D792" s="2254"/>
      <c r="E792" s="2254"/>
      <c r="F792" s="2254"/>
      <c r="G792" s="2254"/>
      <c r="H792" s="2254"/>
      <c r="I792" s="2254"/>
      <c r="J792" s="2254"/>
      <c r="K792" s="2254"/>
      <c r="L792" s="2254"/>
      <c r="M792" s="2254"/>
      <c r="N792" s="2254"/>
      <c r="O792" s="2254"/>
      <c r="P792" s="2254"/>
      <c r="Q792" s="2254"/>
      <c r="R792" s="2254"/>
      <c r="S792" s="2254"/>
      <c r="T792" s="2254"/>
      <c r="U792" s="2254"/>
      <c r="V792" s="2254"/>
      <c r="W792" s="2254"/>
      <c r="X792" s="2254"/>
      <c r="Y792" s="2254"/>
      <c r="Z792" s="2254"/>
    </row>
    <row r="793" spans="1:26" ht="15.75" customHeight="1">
      <c r="A793" s="2254"/>
      <c r="B793" s="2254"/>
      <c r="C793" s="2254"/>
      <c r="D793" s="2254"/>
      <c r="E793" s="2254"/>
      <c r="F793" s="2254"/>
      <c r="G793" s="2254"/>
      <c r="H793" s="2254"/>
      <c r="I793" s="2254"/>
      <c r="J793" s="2254"/>
      <c r="K793" s="2254"/>
      <c r="L793" s="2254"/>
      <c r="M793" s="2254"/>
      <c r="N793" s="2254"/>
      <c r="O793" s="2254"/>
      <c r="P793" s="2254"/>
      <c r="Q793" s="2254"/>
      <c r="R793" s="2254"/>
      <c r="S793" s="2254"/>
      <c r="T793" s="2254"/>
      <c r="U793" s="2254"/>
      <c r="V793" s="2254"/>
      <c r="W793" s="2254"/>
      <c r="X793" s="2254"/>
      <c r="Y793" s="2254"/>
      <c r="Z793" s="2254"/>
    </row>
    <row r="794" spans="1:26" ht="15.75" customHeight="1">
      <c r="A794" s="2254"/>
      <c r="B794" s="2254"/>
      <c r="C794" s="2254"/>
      <c r="D794" s="2254"/>
      <c r="E794" s="2254"/>
      <c r="F794" s="2254"/>
      <c r="G794" s="2254"/>
      <c r="H794" s="2254"/>
      <c r="I794" s="2254"/>
      <c r="J794" s="2254"/>
      <c r="K794" s="2254"/>
      <c r="L794" s="2254"/>
      <c r="M794" s="2254"/>
      <c r="N794" s="2254"/>
      <c r="O794" s="2254"/>
      <c r="P794" s="2254"/>
      <c r="Q794" s="2254"/>
      <c r="R794" s="2254"/>
      <c r="S794" s="2254"/>
      <c r="T794" s="2254"/>
      <c r="U794" s="2254"/>
      <c r="V794" s="2254"/>
      <c r="W794" s="2254"/>
      <c r="X794" s="2254"/>
      <c r="Y794" s="2254"/>
      <c r="Z794" s="2254"/>
    </row>
    <row r="795" spans="1:26" ht="15.75" customHeight="1">
      <c r="A795" s="2254"/>
      <c r="B795" s="2254"/>
      <c r="C795" s="2254"/>
      <c r="D795" s="2254"/>
      <c r="E795" s="2254"/>
      <c r="F795" s="2254"/>
      <c r="G795" s="2254"/>
      <c r="H795" s="2254"/>
      <c r="I795" s="2254"/>
      <c r="J795" s="2254"/>
      <c r="K795" s="2254"/>
      <c r="L795" s="2254"/>
      <c r="M795" s="2254"/>
      <c r="N795" s="2254"/>
      <c r="O795" s="2254"/>
      <c r="P795" s="2254"/>
      <c r="Q795" s="2254"/>
      <c r="R795" s="2254"/>
      <c r="S795" s="2254"/>
      <c r="T795" s="2254"/>
      <c r="U795" s="2254"/>
      <c r="V795" s="2254"/>
      <c r="W795" s="2254"/>
      <c r="X795" s="2254"/>
      <c r="Y795" s="2254"/>
      <c r="Z795" s="2254"/>
    </row>
    <row r="796" spans="1:26" ht="15.75" customHeight="1">
      <c r="A796" s="2254"/>
      <c r="B796" s="2254"/>
      <c r="C796" s="2254"/>
      <c r="D796" s="2254"/>
      <c r="E796" s="2254"/>
      <c r="F796" s="2254"/>
      <c r="G796" s="2254"/>
      <c r="H796" s="2254"/>
      <c r="I796" s="2254"/>
      <c r="J796" s="2254"/>
      <c r="K796" s="2254"/>
      <c r="L796" s="2254"/>
      <c r="M796" s="2254"/>
      <c r="N796" s="2254"/>
      <c r="O796" s="2254"/>
      <c r="P796" s="2254"/>
      <c r="Q796" s="2254"/>
      <c r="R796" s="2254"/>
      <c r="S796" s="2254"/>
      <c r="T796" s="2254"/>
      <c r="U796" s="2254"/>
      <c r="V796" s="2254"/>
      <c r="W796" s="2254"/>
      <c r="X796" s="2254"/>
      <c r="Y796" s="2254"/>
      <c r="Z796" s="2254"/>
    </row>
    <row r="797" spans="1:26" ht="15.75" customHeight="1">
      <c r="A797" s="2254"/>
      <c r="B797" s="2254"/>
      <c r="C797" s="2254"/>
      <c r="D797" s="2254"/>
      <c r="E797" s="2254"/>
      <c r="F797" s="2254"/>
      <c r="G797" s="2254"/>
      <c r="H797" s="2254"/>
      <c r="I797" s="2254"/>
      <c r="J797" s="2254"/>
      <c r="K797" s="2254"/>
      <c r="L797" s="2254"/>
      <c r="M797" s="2254"/>
      <c r="N797" s="2254"/>
      <c r="O797" s="2254"/>
      <c r="P797" s="2254"/>
      <c r="Q797" s="2254"/>
      <c r="R797" s="2254"/>
      <c r="S797" s="2254"/>
      <c r="T797" s="2254"/>
      <c r="U797" s="2254"/>
      <c r="V797" s="2254"/>
      <c r="W797" s="2254"/>
      <c r="X797" s="2254"/>
      <c r="Y797" s="2254"/>
      <c r="Z797" s="2254"/>
    </row>
    <row r="798" spans="1:26" ht="15.75" customHeight="1">
      <c r="A798" s="2254"/>
      <c r="B798" s="2254"/>
      <c r="C798" s="2254"/>
      <c r="D798" s="2254"/>
      <c r="E798" s="2254"/>
      <c r="F798" s="2254"/>
      <c r="G798" s="2254"/>
      <c r="H798" s="2254"/>
      <c r="I798" s="2254"/>
      <c r="J798" s="2254"/>
      <c r="K798" s="2254"/>
      <c r="L798" s="2254"/>
      <c r="M798" s="2254"/>
      <c r="N798" s="2254"/>
      <c r="O798" s="2254"/>
      <c r="P798" s="2254"/>
      <c r="Q798" s="2254"/>
      <c r="R798" s="2254"/>
      <c r="S798" s="2254"/>
      <c r="T798" s="2254"/>
      <c r="U798" s="2254"/>
      <c r="V798" s="2254"/>
      <c r="W798" s="2254"/>
      <c r="X798" s="2254"/>
      <c r="Y798" s="2254"/>
      <c r="Z798" s="2254"/>
    </row>
    <row r="799" spans="1:26" ht="15.75" customHeight="1">
      <c r="A799" s="2254"/>
      <c r="B799" s="2254"/>
      <c r="C799" s="2254"/>
      <c r="D799" s="2254"/>
      <c r="E799" s="2254"/>
      <c r="F799" s="2254"/>
      <c r="G799" s="2254"/>
      <c r="H799" s="2254"/>
      <c r="I799" s="2254"/>
      <c r="J799" s="2254"/>
      <c r="K799" s="2254"/>
      <c r="L799" s="2254"/>
      <c r="M799" s="2254"/>
      <c r="N799" s="2254"/>
      <c r="O799" s="2254"/>
      <c r="P799" s="2254"/>
      <c r="Q799" s="2254"/>
      <c r="R799" s="2254"/>
      <c r="S799" s="2254"/>
      <c r="T799" s="2254"/>
      <c r="U799" s="2254"/>
      <c r="V799" s="2254"/>
      <c r="W799" s="2254"/>
      <c r="X799" s="2254"/>
      <c r="Y799" s="2254"/>
      <c r="Z799" s="2254"/>
    </row>
    <row r="800" spans="1:26" ht="15.75" customHeight="1">
      <c r="A800" s="2254"/>
      <c r="B800" s="2254"/>
      <c r="C800" s="2254"/>
      <c r="D800" s="2254"/>
      <c r="E800" s="2254"/>
      <c r="F800" s="2254"/>
      <c r="G800" s="2254"/>
      <c r="H800" s="2254"/>
      <c r="I800" s="2254"/>
      <c r="J800" s="2254"/>
      <c r="K800" s="2254"/>
      <c r="L800" s="2254"/>
      <c r="M800" s="2254"/>
      <c r="N800" s="2254"/>
      <c r="O800" s="2254"/>
      <c r="P800" s="2254"/>
      <c r="Q800" s="2254"/>
      <c r="R800" s="2254"/>
      <c r="S800" s="2254"/>
      <c r="T800" s="2254"/>
      <c r="U800" s="2254"/>
      <c r="V800" s="2254"/>
      <c r="W800" s="2254"/>
      <c r="X800" s="2254"/>
      <c r="Y800" s="2254"/>
      <c r="Z800" s="2254"/>
    </row>
    <row r="801" spans="1:26" ht="15.75" customHeight="1">
      <c r="A801" s="2254"/>
      <c r="B801" s="2254"/>
      <c r="C801" s="2254"/>
      <c r="D801" s="2254"/>
      <c r="E801" s="2254"/>
      <c r="F801" s="2254"/>
      <c r="G801" s="2254"/>
      <c r="H801" s="2254"/>
      <c r="I801" s="2254"/>
      <c r="J801" s="2254"/>
      <c r="K801" s="2254"/>
      <c r="L801" s="2254"/>
      <c r="M801" s="2254"/>
      <c r="N801" s="2254"/>
      <c r="O801" s="2254"/>
      <c r="P801" s="2254"/>
      <c r="Q801" s="2254"/>
      <c r="R801" s="2254"/>
      <c r="S801" s="2254"/>
      <c r="T801" s="2254"/>
      <c r="U801" s="2254"/>
      <c r="V801" s="2254"/>
      <c r="W801" s="2254"/>
      <c r="X801" s="2254"/>
      <c r="Y801" s="2254"/>
      <c r="Z801" s="2254"/>
    </row>
    <row r="802" spans="1:26" ht="15.75" customHeight="1">
      <c r="A802" s="2254"/>
      <c r="B802" s="2254"/>
      <c r="C802" s="2254"/>
      <c r="D802" s="2254"/>
      <c r="E802" s="2254"/>
      <c r="F802" s="2254"/>
      <c r="G802" s="2254"/>
      <c r="H802" s="2254"/>
      <c r="I802" s="2254"/>
      <c r="J802" s="2254"/>
      <c r="K802" s="2254"/>
      <c r="L802" s="2254"/>
      <c r="M802" s="2254"/>
      <c r="N802" s="2254"/>
      <c r="O802" s="2254"/>
      <c r="P802" s="2254"/>
      <c r="Q802" s="2254"/>
      <c r="R802" s="2254"/>
      <c r="S802" s="2254"/>
      <c r="T802" s="2254"/>
      <c r="U802" s="2254"/>
      <c r="V802" s="2254"/>
      <c r="W802" s="2254"/>
      <c r="X802" s="2254"/>
      <c r="Y802" s="2254"/>
      <c r="Z802" s="2254"/>
    </row>
    <row r="803" spans="1:26" ht="15.75" customHeight="1">
      <c r="A803" s="2254"/>
      <c r="B803" s="2254"/>
      <c r="C803" s="2254"/>
      <c r="D803" s="2254"/>
      <c r="E803" s="2254"/>
      <c r="F803" s="2254"/>
      <c r="G803" s="2254"/>
      <c r="H803" s="2254"/>
      <c r="I803" s="2254"/>
      <c r="J803" s="2254"/>
      <c r="K803" s="2254"/>
      <c r="L803" s="2254"/>
      <c r="M803" s="2254"/>
      <c r="N803" s="2254"/>
      <c r="O803" s="2254"/>
      <c r="P803" s="2254"/>
      <c r="Q803" s="2254"/>
      <c r="R803" s="2254"/>
      <c r="S803" s="2254"/>
      <c r="T803" s="2254"/>
      <c r="U803" s="2254"/>
      <c r="V803" s="2254"/>
      <c r="W803" s="2254"/>
      <c r="X803" s="2254"/>
      <c r="Y803" s="2254"/>
      <c r="Z803" s="2254"/>
    </row>
    <row r="804" spans="1:26" ht="15.75" customHeight="1">
      <c r="A804" s="2254"/>
      <c r="B804" s="2254"/>
      <c r="C804" s="2254"/>
      <c r="D804" s="2254"/>
      <c r="E804" s="2254"/>
      <c r="F804" s="2254"/>
      <c r="G804" s="2254"/>
      <c r="H804" s="2254"/>
      <c r="I804" s="2254"/>
      <c r="J804" s="2254"/>
      <c r="K804" s="2254"/>
      <c r="L804" s="2254"/>
      <c r="M804" s="2254"/>
      <c r="N804" s="2254"/>
      <c r="O804" s="2254"/>
      <c r="P804" s="2254"/>
      <c r="Q804" s="2254"/>
      <c r="R804" s="2254"/>
      <c r="S804" s="2254"/>
      <c r="T804" s="2254"/>
      <c r="U804" s="2254"/>
      <c r="V804" s="2254"/>
      <c r="W804" s="2254"/>
      <c r="X804" s="2254"/>
      <c r="Y804" s="2254"/>
      <c r="Z804" s="2254"/>
    </row>
    <row r="805" spans="1:26" ht="15.75" customHeight="1">
      <c r="A805" s="2254"/>
      <c r="B805" s="2254"/>
      <c r="C805" s="2254"/>
      <c r="D805" s="2254"/>
      <c r="E805" s="2254"/>
      <c r="F805" s="2254"/>
      <c r="G805" s="2254"/>
      <c r="H805" s="2254"/>
      <c r="I805" s="2254"/>
      <c r="J805" s="2254"/>
      <c r="K805" s="2254"/>
      <c r="L805" s="2254"/>
      <c r="M805" s="2254"/>
      <c r="N805" s="2254"/>
      <c r="O805" s="2254"/>
      <c r="P805" s="2254"/>
      <c r="Q805" s="2254"/>
      <c r="R805" s="2254"/>
      <c r="S805" s="2254"/>
      <c r="T805" s="2254"/>
      <c r="U805" s="2254"/>
      <c r="V805" s="2254"/>
      <c r="W805" s="2254"/>
      <c r="X805" s="2254"/>
      <c r="Y805" s="2254"/>
      <c r="Z805" s="2254"/>
    </row>
    <row r="806" spans="1:26" ht="15.75" customHeight="1">
      <c r="A806" s="2254"/>
      <c r="B806" s="2254"/>
      <c r="C806" s="2254"/>
      <c r="D806" s="2254"/>
      <c r="E806" s="2254"/>
      <c r="F806" s="2254"/>
      <c r="G806" s="2254"/>
      <c r="H806" s="2254"/>
      <c r="I806" s="2254"/>
      <c r="J806" s="2254"/>
      <c r="K806" s="2254"/>
      <c r="L806" s="2254"/>
      <c r="M806" s="2254"/>
      <c r="N806" s="2254"/>
      <c r="O806" s="2254"/>
      <c r="P806" s="2254"/>
      <c r="Q806" s="2254"/>
      <c r="R806" s="2254"/>
      <c r="S806" s="2254"/>
      <c r="T806" s="2254"/>
      <c r="U806" s="2254"/>
      <c r="V806" s="2254"/>
      <c r="W806" s="2254"/>
      <c r="X806" s="2254"/>
      <c r="Y806" s="2254"/>
      <c r="Z806" s="2254"/>
    </row>
    <row r="807" spans="1:26" ht="15.75" customHeight="1">
      <c r="A807" s="2254"/>
      <c r="B807" s="2254"/>
      <c r="C807" s="2254"/>
      <c r="D807" s="2254"/>
      <c r="E807" s="2254"/>
      <c r="F807" s="2254"/>
      <c r="G807" s="2254"/>
      <c r="H807" s="2254"/>
      <c r="I807" s="2254"/>
      <c r="J807" s="2254"/>
      <c r="K807" s="2254"/>
      <c r="L807" s="2254"/>
      <c r="M807" s="2254"/>
      <c r="N807" s="2254"/>
      <c r="O807" s="2254"/>
      <c r="P807" s="2254"/>
      <c r="Q807" s="2254"/>
      <c r="R807" s="2254"/>
      <c r="S807" s="2254"/>
      <c r="T807" s="2254"/>
      <c r="U807" s="2254"/>
      <c r="V807" s="2254"/>
      <c r="W807" s="2254"/>
      <c r="X807" s="2254"/>
      <c r="Y807" s="2254"/>
      <c r="Z807" s="2254"/>
    </row>
    <row r="808" spans="1:26" ht="15.75" customHeight="1">
      <c r="A808" s="2254"/>
      <c r="B808" s="2254"/>
      <c r="C808" s="2254"/>
      <c r="D808" s="2254"/>
      <c r="E808" s="2254"/>
      <c r="F808" s="2254"/>
      <c r="G808" s="2254"/>
      <c r="H808" s="2254"/>
      <c r="I808" s="2254"/>
      <c r="J808" s="2254"/>
      <c r="K808" s="2254"/>
      <c r="L808" s="2254"/>
      <c r="M808" s="2254"/>
      <c r="N808" s="2254"/>
      <c r="O808" s="2254"/>
      <c r="P808" s="2254"/>
      <c r="Q808" s="2254"/>
      <c r="R808" s="2254"/>
      <c r="S808" s="2254"/>
      <c r="T808" s="2254"/>
      <c r="U808" s="2254"/>
      <c r="V808" s="2254"/>
      <c r="W808" s="2254"/>
      <c r="X808" s="2254"/>
      <c r="Y808" s="2254"/>
      <c r="Z808" s="2254"/>
    </row>
    <row r="809" spans="1:26" ht="15.75" customHeight="1">
      <c r="A809" s="2254"/>
      <c r="B809" s="2254"/>
      <c r="C809" s="2254"/>
      <c r="D809" s="2254"/>
      <c r="E809" s="2254"/>
      <c r="F809" s="2254"/>
      <c r="G809" s="2254"/>
      <c r="H809" s="2254"/>
      <c r="I809" s="2254"/>
      <c r="J809" s="2254"/>
      <c r="K809" s="2254"/>
      <c r="L809" s="2254"/>
      <c r="M809" s="2254"/>
      <c r="N809" s="2254"/>
      <c r="O809" s="2254"/>
      <c r="P809" s="2254"/>
      <c r="Q809" s="2254"/>
      <c r="R809" s="2254"/>
      <c r="S809" s="2254"/>
      <c r="T809" s="2254"/>
      <c r="U809" s="2254"/>
      <c r="V809" s="2254"/>
      <c r="W809" s="2254"/>
      <c r="X809" s="2254"/>
      <c r="Y809" s="2254"/>
      <c r="Z809" s="2254"/>
    </row>
    <row r="810" spans="1:26" ht="15.75" customHeight="1">
      <c r="A810" s="2254"/>
      <c r="B810" s="2254"/>
      <c r="C810" s="2254"/>
      <c r="D810" s="2254"/>
      <c r="E810" s="2254"/>
      <c r="F810" s="2254"/>
      <c r="G810" s="2254"/>
      <c r="H810" s="2254"/>
      <c r="I810" s="2254"/>
      <c r="J810" s="2254"/>
      <c r="K810" s="2254"/>
      <c r="L810" s="2254"/>
      <c r="M810" s="2254"/>
      <c r="N810" s="2254"/>
      <c r="O810" s="2254"/>
      <c r="P810" s="2254"/>
      <c r="Q810" s="2254"/>
      <c r="R810" s="2254"/>
      <c r="S810" s="2254"/>
      <c r="T810" s="2254"/>
      <c r="U810" s="2254"/>
      <c r="V810" s="2254"/>
      <c r="W810" s="2254"/>
      <c r="X810" s="2254"/>
      <c r="Y810" s="2254"/>
      <c r="Z810" s="2254"/>
    </row>
    <row r="811" spans="1:26" ht="15.75" customHeight="1">
      <c r="A811" s="2254"/>
      <c r="B811" s="2254"/>
      <c r="C811" s="2254"/>
      <c r="D811" s="2254"/>
      <c r="E811" s="2254"/>
      <c r="F811" s="2254"/>
      <c r="G811" s="2254"/>
      <c r="H811" s="2254"/>
      <c r="I811" s="2254"/>
      <c r="J811" s="2254"/>
      <c r="K811" s="2254"/>
      <c r="L811" s="2254"/>
      <c r="M811" s="2254"/>
      <c r="N811" s="2254"/>
      <c r="O811" s="2254"/>
      <c r="P811" s="2254"/>
      <c r="Q811" s="2254"/>
      <c r="R811" s="2254"/>
      <c r="S811" s="2254"/>
      <c r="T811" s="2254"/>
      <c r="U811" s="2254"/>
      <c r="V811" s="2254"/>
      <c r="W811" s="2254"/>
      <c r="X811" s="2254"/>
      <c r="Y811" s="2254"/>
      <c r="Z811" s="2254"/>
    </row>
    <row r="812" spans="1:26" ht="15.75" customHeight="1">
      <c r="A812" s="2254"/>
      <c r="B812" s="2254"/>
      <c r="C812" s="2254"/>
      <c r="D812" s="2254"/>
      <c r="E812" s="2254"/>
      <c r="F812" s="2254"/>
      <c r="G812" s="2254"/>
      <c r="H812" s="2254"/>
      <c r="I812" s="2254"/>
      <c r="J812" s="2254"/>
      <c r="K812" s="2254"/>
      <c r="L812" s="2254"/>
      <c r="M812" s="2254"/>
      <c r="N812" s="2254"/>
      <c r="O812" s="2254"/>
      <c r="P812" s="2254"/>
      <c r="Q812" s="2254"/>
      <c r="R812" s="2254"/>
      <c r="S812" s="2254"/>
      <c r="T812" s="2254"/>
      <c r="U812" s="2254"/>
      <c r="V812" s="2254"/>
      <c r="W812" s="2254"/>
      <c r="X812" s="2254"/>
      <c r="Y812" s="2254"/>
      <c r="Z812" s="2254"/>
    </row>
    <row r="813" spans="1:26" ht="15.75" customHeight="1">
      <c r="A813" s="2254"/>
      <c r="B813" s="2254"/>
      <c r="C813" s="2254"/>
      <c r="D813" s="2254"/>
      <c r="E813" s="2254"/>
      <c r="F813" s="2254"/>
      <c r="G813" s="2254"/>
      <c r="H813" s="2254"/>
      <c r="I813" s="2254"/>
      <c r="J813" s="2254"/>
      <c r="K813" s="2254"/>
      <c r="L813" s="2254"/>
      <c r="M813" s="2254"/>
      <c r="N813" s="2254"/>
      <c r="O813" s="2254"/>
      <c r="P813" s="2254"/>
      <c r="Q813" s="2254"/>
      <c r="R813" s="2254"/>
      <c r="S813" s="2254"/>
      <c r="T813" s="2254"/>
      <c r="U813" s="2254"/>
      <c r="V813" s="2254"/>
      <c r="W813" s="2254"/>
      <c r="X813" s="2254"/>
      <c r="Y813" s="2254"/>
      <c r="Z813" s="2254"/>
    </row>
    <row r="814" spans="1:26" ht="15.75" customHeight="1">
      <c r="A814" s="2254"/>
      <c r="B814" s="2254"/>
      <c r="C814" s="2254"/>
      <c r="D814" s="2254"/>
      <c r="E814" s="2254"/>
      <c r="F814" s="2254"/>
      <c r="G814" s="2254"/>
      <c r="H814" s="2254"/>
      <c r="I814" s="2254"/>
      <c r="J814" s="2254"/>
      <c r="K814" s="2254"/>
      <c r="L814" s="2254"/>
      <c r="M814" s="2254"/>
      <c r="N814" s="2254"/>
      <c r="O814" s="2254"/>
      <c r="P814" s="2254"/>
      <c r="Q814" s="2254"/>
      <c r="R814" s="2254"/>
      <c r="S814" s="2254"/>
      <c r="T814" s="2254"/>
      <c r="U814" s="2254"/>
      <c r="V814" s="2254"/>
      <c r="W814" s="2254"/>
      <c r="X814" s="2254"/>
      <c r="Y814" s="2254"/>
      <c r="Z814" s="2254"/>
    </row>
    <row r="815" spans="1:26" ht="15.75" customHeight="1">
      <c r="A815" s="2254"/>
      <c r="B815" s="2254"/>
      <c r="C815" s="2254"/>
      <c r="D815" s="2254"/>
      <c r="E815" s="2254"/>
      <c r="F815" s="2254"/>
      <c r="G815" s="2254"/>
      <c r="H815" s="2254"/>
      <c r="I815" s="2254"/>
      <c r="J815" s="2254"/>
      <c r="K815" s="2254"/>
      <c r="L815" s="2254"/>
      <c r="M815" s="2254"/>
      <c r="N815" s="2254"/>
      <c r="O815" s="2254"/>
      <c r="P815" s="2254"/>
      <c r="Q815" s="2254"/>
      <c r="R815" s="2254"/>
      <c r="S815" s="2254"/>
      <c r="T815" s="2254"/>
      <c r="U815" s="2254"/>
      <c r="V815" s="2254"/>
      <c r="W815" s="2254"/>
      <c r="X815" s="2254"/>
      <c r="Y815" s="2254"/>
      <c r="Z815" s="2254"/>
    </row>
    <row r="816" spans="1:26" ht="15.75" customHeight="1">
      <c r="A816" s="2254"/>
      <c r="B816" s="2254"/>
      <c r="C816" s="2254"/>
      <c r="D816" s="2254"/>
      <c r="E816" s="2254"/>
      <c r="F816" s="2254"/>
      <c r="G816" s="2254"/>
      <c r="H816" s="2254"/>
      <c r="I816" s="2254"/>
      <c r="J816" s="2254"/>
      <c r="K816" s="2254"/>
      <c r="L816" s="2254"/>
      <c r="M816" s="2254"/>
      <c r="N816" s="2254"/>
      <c r="O816" s="2254"/>
      <c r="P816" s="2254"/>
      <c r="Q816" s="2254"/>
      <c r="R816" s="2254"/>
      <c r="S816" s="2254"/>
      <c r="T816" s="2254"/>
      <c r="U816" s="2254"/>
      <c r="V816" s="2254"/>
      <c r="W816" s="2254"/>
      <c r="X816" s="2254"/>
      <c r="Y816" s="2254"/>
      <c r="Z816" s="2254"/>
    </row>
    <row r="817" spans="1:26" ht="15.75" customHeight="1">
      <c r="A817" s="2254"/>
      <c r="B817" s="2254"/>
      <c r="C817" s="2254"/>
      <c r="D817" s="2254"/>
      <c r="E817" s="2254"/>
      <c r="F817" s="2254"/>
      <c r="G817" s="2254"/>
      <c r="H817" s="2254"/>
      <c r="I817" s="2254"/>
      <c r="J817" s="2254"/>
      <c r="K817" s="2254"/>
      <c r="L817" s="2254"/>
      <c r="M817" s="2254"/>
      <c r="N817" s="2254"/>
      <c r="O817" s="2254"/>
      <c r="P817" s="2254"/>
      <c r="Q817" s="2254"/>
      <c r="R817" s="2254"/>
      <c r="S817" s="2254"/>
      <c r="T817" s="2254"/>
      <c r="U817" s="2254"/>
      <c r="V817" s="2254"/>
      <c r="W817" s="2254"/>
      <c r="X817" s="2254"/>
      <c r="Y817" s="2254"/>
      <c r="Z817" s="2254"/>
    </row>
    <row r="818" spans="1:26" ht="15.75" customHeight="1">
      <c r="A818" s="2254"/>
      <c r="B818" s="2254"/>
      <c r="C818" s="2254"/>
      <c r="D818" s="2254"/>
      <c r="E818" s="2254"/>
      <c r="F818" s="2254"/>
      <c r="G818" s="2254"/>
      <c r="H818" s="2254"/>
      <c r="I818" s="2254"/>
      <c r="J818" s="2254"/>
      <c r="K818" s="2254"/>
      <c r="L818" s="2254"/>
      <c r="M818" s="2254"/>
      <c r="N818" s="2254"/>
      <c r="O818" s="2254"/>
      <c r="P818" s="2254"/>
      <c r="Q818" s="2254"/>
      <c r="R818" s="2254"/>
      <c r="S818" s="2254"/>
      <c r="T818" s="2254"/>
      <c r="U818" s="2254"/>
      <c r="V818" s="2254"/>
      <c r="W818" s="2254"/>
      <c r="X818" s="2254"/>
      <c r="Y818" s="2254"/>
      <c r="Z818" s="2254"/>
    </row>
    <row r="819" spans="1:26" ht="15.75" customHeight="1">
      <c r="A819" s="2254"/>
      <c r="B819" s="2254"/>
      <c r="C819" s="2254"/>
      <c r="D819" s="2254"/>
      <c r="E819" s="2254"/>
      <c r="F819" s="2254"/>
      <c r="G819" s="2254"/>
      <c r="H819" s="2254"/>
      <c r="I819" s="2254"/>
      <c r="J819" s="2254"/>
      <c r="K819" s="2254"/>
      <c r="L819" s="2254"/>
      <c r="M819" s="2254"/>
      <c r="N819" s="2254"/>
      <c r="O819" s="2254"/>
      <c r="P819" s="2254"/>
      <c r="Q819" s="2254"/>
      <c r="R819" s="2254"/>
      <c r="S819" s="2254"/>
      <c r="T819" s="2254"/>
      <c r="U819" s="2254"/>
      <c r="V819" s="2254"/>
      <c r="W819" s="2254"/>
      <c r="X819" s="2254"/>
      <c r="Y819" s="2254"/>
      <c r="Z819" s="2254"/>
    </row>
    <row r="820" spans="1:26" ht="15.75" customHeight="1">
      <c r="A820" s="2254"/>
      <c r="B820" s="2254"/>
      <c r="C820" s="2254"/>
      <c r="D820" s="2254"/>
      <c r="E820" s="2254"/>
      <c r="F820" s="2254"/>
      <c r="G820" s="2254"/>
      <c r="H820" s="2254"/>
      <c r="I820" s="2254"/>
      <c r="J820" s="2254"/>
      <c r="K820" s="2254"/>
      <c r="L820" s="2254"/>
      <c r="M820" s="2254"/>
      <c r="N820" s="2254"/>
      <c r="O820" s="2254"/>
      <c r="P820" s="2254"/>
      <c r="Q820" s="2254"/>
      <c r="R820" s="2254"/>
      <c r="S820" s="2254"/>
      <c r="T820" s="2254"/>
      <c r="U820" s="2254"/>
      <c r="V820" s="2254"/>
      <c r="W820" s="2254"/>
      <c r="X820" s="2254"/>
      <c r="Y820" s="2254"/>
      <c r="Z820" s="2254"/>
    </row>
    <row r="821" spans="1:26" ht="15.75" customHeight="1">
      <c r="A821" s="2254"/>
      <c r="B821" s="2254"/>
      <c r="C821" s="2254"/>
      <c r="D821" s="2254"/>
      <c r="E821" s="2254"/>
      <c r="F821" s="2254"/>
      <c r="G821" s="2254"/>
      <c r="H821" s="2254"/>
      <c r="I821" s="2254"/>
      <c r="J821" s="2254"/>
      <c r="K821" s="2254"/>
      <c r="L821" s="2254"/>
      <c r="M821" s="2254"/>
      <c r="N821" s="2254"/>
      <c r="O821" s="2254"/>
      <c r="P821" s="2254"/>
      <c r="Q821" s="2254"/>
      <c r="R821" s="2254"/>
      <c r="S821" s="2254"/>
      <c r="T821" s="2254"/>
      <c r="U821" s="2254"/>
      <c r="V821" s="2254"/>
      <c r="W821" s="2254"/>
      <c r="X821" s="2254"/>
      <c r="Y821" s="2254"/>
      <c r="Z821" s="2254"/>
    </row>
    <row r="822" spans="1:26" ht="15.75" customHeight="1">
      <c r="A822" s="2254"/>
      <c r="B822" s="2254"/>
      <c r="C822" s="2254"/>
      <c r="D822" s="2254"/>
      <c r="E822" s="2254"/>
      <c r="F822" s="2254"/>
      <c r="G822" s="2254"/>
      <c r="H822" s="2254"/>
      <c r="I822" s="2254"/>
      <c r="J822" s="2254"/>
      <c r="K822" s="2254"/>
      <c r="L822" s="2254"/>
      <c r="M822" s="2254"/>
      <c r="N822" s="2254"/>
      <c r="O822" s="2254"/>
      <c r="P822" s="2254"/>
      <c r="Q822" s="2254"/>
      <c r="R822" s="2254"/>
      <c r="S822" s="2254"/>
      <c r="T822" s="2254"/>
      <c r="U822" s="2254"/>
      <c r="V822" s="2254"/>
      <c r="W822" s="2254"/>
      <c r="X822" s="2254"/>
      <c r="Y822" s="2254"/>
      <c r="Z822" s="2254"/>
    </row>
    <row r="823" spans="1:26" ht="15.75" customHeight="1">
      <c r="A823" s="2254"/>
      <c r="B823" s="2254"/>
      <c r="C823" s="2254"/>
      <c r="D823" s="2254"/>
      <c r="E823" s="2254"/>
      <c r="F823" s="2254"/>
      <c r="G823" s="2254"/>
      <c r="H823" s="2254"/>
      <c r="I823" s="2254"/>
      <c r="J823" s="2254"/>
      <c r="K823" s="2254"/>
      <c r="L823" s="2254"/>
      <c r="M823" s="2254"/>
      <c r="N823" s="2254"/>
      <c r="O823" s="2254"/>
      <c r="P823" s="2254"/>
      <c r="Q823" s="2254"/>
      <c r="R823" s="2254"/>
      <c r="S823" s="2254"/>
      <c r="T823" s="2254"/>
      <c r="U823" s="2254"/>
      <c r="V823" s="2254"/>
      <c r="W823" s="2254"/>
      <c r="X823" s="2254"/>
      <c r="Y823" s="2254"/>
      <c r="Z823" s="2254"/>
    </row>
    <row r="824" spans="1:26" ht="15.75" customHeight="1">
      <c r="A824" s="2254"/>
      <c r="B824" s="2254"/>
      <c r="C824" s="2254"/>
      <c r="D824" s="2254"/>
      <c r="E824" s="2254"/>
      <c r="F824" s="2254"/>
      <c r="G824" s="2254"/>
      <c r="H824" s="2254"/>
      <c r="I824" s="2254"/>
      <c r="J824" s="2254"/>
      <c r="K824" s="2254"/>
      <c r="L824" s="2254"/>
      <c r="M824" s="2254"/>
      <c r="N824" s="2254"/>
      <c r="O824" s="2254"/>
      <c r="P824" s="2254"/>
      <c r="Q824" s="2254"/>
      <c r="R824" s="2254"/>
      <c r="S824" s="2254"/>
      <c r="T824" s="2254"/>
      <c r="U824" s="2254"/>
      <c r="V824" s="2254"/>
      <c r="W824" s="2254"/>
      <c r="X824" s="2254"/>
      <c r="Y824" s="2254"/>
      <c r="Z824" s="2254"/>
    </row>
    <row r="825" spans="1:26" ht="15.75" customHeight="1">
      <c r="A825" s="2254"/>
      <c r="B825" s="2254"/>
      <c r="C825" s="2254"/>
      <c r="D825" s="2254"/>
      <c r="E825" s="2254"/>
      <c r="F825" s="2254"/>
      <c r="G825" s="2254"/>
      <c r="H825" s="2254"/>
      <c r="I825" s="2254"/>
      <c r="J825" s="2254"/>
      <c r="K825" s="2254"/>
      <c r="L825" s="2254"/>
      <c r="M825" s="2254"/>
      <c r="N825" s="2254"/>
      <c r="O825" s="2254"/>
      <c r="P825" s="2254"/>
      <c r="Q825" s="2254"/>
      <c r="R825" s="2254"/>
      <c r="S825" s="2254"/>
      <c r="T825" s="2254"/>
      <c r="U825" s="2254"/>
      <c r="V825" s="2254"/>
      <c r="W825" s="2254"/>
      <c r="X825" s="2254"/>
      <c r="Y825" s="2254"/>
      <c r="Z825" s="2254"/>
    </row>
    <row r="826" spans="1:26" ht="15.75" customHeight="1">
      <c r="A826" s="2254"/>
      <c r="B826" s="2254"/>
      <c r="C826" s="2254"/>
      <c r="D826" s="2254"/>
      <c r="E826" s="2254"/>
      <c r="F826" s="2254"/>
      <c r="G826" s="2254"/>
      <c r="H826" s="2254"/>
      <c r="I826" s="2254"/>
      <c r="J826" s="2254"/>
      <c r="K826" s="2254"/>
      <c r="L826" s="2254"/>
      <c r="M826" s="2254"/>
      <c r="N826" s="2254"/>
      <c r="O826" s="2254"/>
      <c r="P826" s="2254"/>
      <c r="Q826" s="2254"/>
      <c r="R826" s="2254"/>
      <c r="S826" s="2254"/>
      <c r="T826" s="2254"/>
      <c r="U826" s="2254"/>
      <c r="V826" s="2254"/>
      <c r="W826" s="2254"/>
      <c r="X826" s="2254"/>
      <c r="Y826" s="2254"/>
      <c r="Z826" s="2254"/>
    </row>
    <row r="827" spans="1:26" ht="15.75" customHeight="1">
      <c r="A827" s="2254"/>
      <c r="B827" s="2254"/>
      <c r="C827" s="2254"/>
      <c r="D827" s="2254"/>
      <c r="E827" s="2254"/>
      <c r="F827" s="2254"/>
      <c r="G827" s="2254"/>
      <c r="H827" s="2254"/>
      <c r="I827" s="2254"/>
      <c r="J827" s="2254"/>
      <c r="K827" s="2254"/>
      <c r="L827" s="2254"/>
      <c r="M827" s="2254"/>
      <c r="N827" s="2254"/>
      <c r="O827" s="2254"/>
      <c r="P827" s="2254"/>
      <c r="Q827" s="2254"/>
      <c r="R827" s="2254"/>
      <c r="S827" s="2254"/>
      <c r="T827" s="2254"/>
      <c r="U827" s="2254"/>
      <c r="V827" s="2254"/>
      <c r="W827" s="2254"/>
      <c r="X827" s="2254"/>
      <c r="Y827" s="2254"/>
      <c r="Z827" s="2254"/>
    </row>
    <row r="828" spans="1:26" ht="15.75" customHeight="1">
      <c r="A828" s="2254"/>
      <c r="B828" s="2254"/>
      <c r="C828" s="2254"/>
      <c r="D828" s="2254"/>
      <c r="E828" s="2254"/>
      <c r="F828" s="2254"/>
      <c r="G828" s="2254"/>
      <c r="H828" s="2254"/>
      <c r="I828" s="2254"/>
      <c r="J828" s="2254"/>
      <c r="K828" s="2254"/>
      <c r="L828" s="2254"/>
      <c r="M828" s="2254"/>
      <c r="N828" s="2254"/>
      <c r="O828" s="2254"/>
      <c r="P828" s="2254"/>
      <c r="Q828" s="2254"/>
      <c r="R828" s="2254"/>
      <c r="S828" s="2254"/>
      <c r="T828" s="2254"/>
      <c r="U828" s="2254"/>
      <c r="V828" s="2254"/>
      <c r="W828" s="2254"/>
      <c r="X828" s="2254"/>
      <c r="Y828" s="2254"/>
      <c r="Z828" s="2254"/>
    </row>
    <row r="829" spans="1:26" ht="15.75" customHeight="1">
      <c r="A829" s="2254"/>
      <c r="B829" s="2254"/>
      <c r="C829" s="2254"/>
      <c r="D829" s="2254"/>
      <c r="E829" s="2254"/>
      <c r="F829" s="2254"/>
      <c r="G829" s="2254"/>
      <c r="H829" s="2254"/>
      <c r="I829" s="2254"/>
      <c r="J829" s="2254"/>
      <c r="K829" s="2254"/>
      <c r="L829" s="2254"/>
      <c r="M829" s="2254"/>
      <c r="N829" s="2254"/>
      <c r="O829" s="2254"/>
      <c r="P829" s="2254"/>
      <c r="Q829" s="2254"/>
      <c r="R829" s="2254"/>
      <c r="S829" s="2254"/>
      <c r="T829" s="2254"/>
      <c r="U829" s="2254"/>
      <c r="V829" s="2254"/>
      <c r="W829" s="2254"/>
      <c r="X829" s="2254"/>
      <c r="Y829" s="2254"/>
      <c r="Z829" s="2254"/>
    </row>
    <row r="830" spans="1:26" ht="15.75" customHeight="1">
      <c r="A830" s="2254"/>
      <c r="B830" s="2254"/>
      <c r="C830" s="2254"/>
      <c r="D830" s="2254"/>
      <c r="E830" s="2254"/>
      <c r="F830" s="2254"/>
      <c r="G830" s="2254"/>
      <c r="H830" s="2254"/>
      <c r="I830" s="2254"/>
      <c r="J830" s="2254"/>
      <c r="K830" s="2254"/>
      <c r="L830" s="2254"/>
      <c r="M830" s="2254"/>
      <c r="N830" s="2254"/>
      <c r="O830" s="2254"/>
      <c r="P830" s="2254"/>
      <c r="Q830" s="2254"/>
      <c r="R830" s="2254"/>
      <c r="S830" s="2254"/>
      <c r="T830" s="2254"/>
      <c r="U830" s="2254"/>
      <c r="V830" s="2254"/>
      <c r="W830" s="2254"/>
      <c r="X830" s="2254"/>
      <c r="Y830" s="2254"/>
      <c r="Z830" s="2254"/>
    </row>
    <row r="831" spans="1:26" ht="15.75" customHeight="1">
      <c r="A831" s="2254"/>
      <c r="B831" s="2254"/>
      <c r="C831" s="2254"/>
      <c r="D831" s="2254"/>
      <c r="E831" s="2254"/>
      <c r="F831" s="2254"/>
      <c r="G831" s="2254"/>
      <c r="H831" s="2254"/>
      <c r="I831" s="2254"/>
      <c r="J831" s="2254"/>
      <c r="K831" s="2254"/>
      <c r="L831" s="2254"/>
      <c r="M831" s="2254"/>
      <c r="N831" s="2254"/>
      <c r="O831" s="2254"/>
      <c r="P831" s="2254"/>
      <c r="Q831" s="2254"/>
      <c r="R831" s="2254"/>
      <c r="S831" s="2254"/>
      <c r="T831" s="2254"/>
      <c r="U831" s="2254"/>
      <c r="V831" s="2254"/>
      <c r="W831" s="2254"/>
      <c r="X831" s="2254"/>
      <c r="Y831" s="2254"/>
      <c r="Z831" s="2254"/>
    </row>
    <row r="832" spans="1:26" ht="15.75" customHeight="1">
      <c r="A832" s="2254"/>
      <c r="B832" s="2254"/>
      <c r="C832" s="2254"/>
      <c r="D832" s="2254"/>
      <c r="E832" s="2254"/>
      <c r="F832" s="2254"/>
      <c r="G832" s="2254"/>
      <c r="H832" s="2254"/>
      <c r="I832" s="2254"/>
      <c r="J832" s="2254"/>
      <c r="K832" s="2254"/>
      <c r="L832" s="2254"/>
      <c r="M832" s="2254"/>
      <c r="N832" s="2254"/>
      <c r="O832" s="2254"/>
      <c r="P832" s="2254"/>
      <c r="Q832" s="2254"/>
      <c r="R832" s="2254"/>
      <c r="S832" s="2254"/>
      <c r="T832" s="2254"/>
      <c r="U832" s="2254"/>
      <c r="V832" s="2254"/>
      <c r="W832" s="2254"/>
      <c r="X832" s="2254"/>
      <c r="Y832" s="2254"/>
      <c r="Z832" s="2254"/>
    </row>
    <row r="833" spans="1:26" ht="15.75" customHeight="1">
      <c r="A833" s="2254"/>
      <c r="B833" s="2254"/>
      <c r="C833" s="2254"/>
      <c r="D833" s="2254"/>
      <c r="E833" s="2254"/>
      <c r="F833" s="2254"/>
      <c r="G833" s="2254"/>
      <c r="H833" s="2254"/>
      <c r="I833" s="2254"/>
      <c r="J833" s="2254"/>
      <c r="K833" s="2254"/>
      <c r="L833" s="2254"/>
      <c r="M833" s="2254"/>
      <c r="N833" s="2254"/>
      <c r="O833" s="2254"/>
      <c r="P833" s="2254"/>
      <c r="Q833" s="2254"/>
      <c r="R833" s="2254"/>
      <c r="S833" s="2254"/>
      <c r="T833" s="2254"/>
      <c r="U833" s="2254"/>
      <c r="V833" s="2254"/>
      <c r="W833" s="2254"/>
      <c r="X833" s="2254"/>
      <c r="Y833" s="2254"/>
      <c r="Z833" s="2254"/>
    </row>
    <row r="834" spans="1:26" ht="15.75" customHeight="1">
      <c r="A834" s="2254"/>
      <c r="B834" s="2254"/>
      <c r="C834" s="2254"/>
      <c r="D834" s="2254"/>
      <c r="E834" s="2254"/>
      <c r="F834" s="2254"/>
      <c r="G834" s="2254"/>
      <c r="H834" s="2254"/>
      <c r="I834" s="2254"/>
      <c r="J834" s="2254"/>
      <c r="K834" s="2254"/>
      <c r="L834" s="2254"/>
      <c r="M834" s="2254"/>
      <c r="N834" s="2254"/>
      <c r="O834" s="2254"/>
      <c r="P834" s="2254"/>
      <c r="Q834" s="2254"/>
      <c r="R834" s="2254"/>
      <c r="S834" s="2254"/>
      <c r="T834" s="2254"/>
      <c r="U834" s="2254"/>
      <c r="V834" s="2254"/>
      <c r="W834" s="2254"/>
      <c r="X834" s="2254"/>
      <c r="Y834" s="2254"/>
      <c r="Z834" s="2254"/>
    </row>
    <row r="835" spans="1:26" ht="15.75" customHeight="1">
      <c r="A835" s="2254"/>
      <c r="B835" s="2254"/>
      <c r="C835" s="2254"/>
      <c r="D835" s="2254"/>
      <c r="E835" s="2254"/>
      <c r="F835" s="2254"/>
      <c r="G835" s="2254"/>
      <c r="H835" s="2254"/>
      <c r="I835" s="2254"/>
      <c r="J835" s="2254"/>
      <c r="K835" s="2254"/>
      <c r="L835" s="2254"/>
      <c r="M835" s="2254"/>
      <c r="N835" s="2254"/>
      <c r="O835" s="2254"/>
      <c r="P835" s="2254"/>
      <c r="Q835" s="2254"/>
      <c r="R835" s="2254"/>
      <c r="S835" s="2254"/>
      <c r="T835" s="2254"/>
      <c r="U835" s="2254"/>
      <c r="V835" s="2254"/>
      <c r="W835" s="2254"/>
      <c r="X835" s="2254"/>
      <c r="Y835" s="2254"/>
      <c r="Z835" s="2254"/>
    </row>
    <row r="836" spans="1:26" ht="15.75" customHeight="1">
      <c r="A836" s="2254"/>
      <c r="B836" s="2254"/>
      <c r="C836" s="2254"/>
      <c r="D836" s="2254"/>
      <c r="E836" s="2254"/>
      <c r="F836" s="2254"/>
      <c r="G836" s="2254"/>
      <c r="H836" s="2254"/>
      <c r="I836" s="2254"/>
      <c r="J836" s="2254"/>
      <c r="K836" s="2254"/>
      <c r="L836" s="2254"/>
      <c r="M836" s="2254"/>
      <c r="N836" s="2254"/>
      <c r="O836" s="2254"/>
      <c r="P836" s="2254"/>
      <c r="Q836" s="2254"/>
      <c r="R836" s="2254"/>
      <c r="S836" s="2254"/>
      <c r="T836" s="2254"/>
      <c r="U836" s="2254"/>
      <c r="V836" s="2254"/>
      <c r="W836" s="2254"/>
      <c r="X836" s="2254"/>
      <c r="Y836" s="2254"/>
      <c r="Z836" s="2254"/>
    </row>
    <row r="837" spans="1:26" ht="15.75" customHeight="1">
      <c r="A837" s="2254"/>
      <c r="B837" s="2254"/>
      <c r="C837" s="2254"/>
      <c r="D837" s="2254"/>
      <c r="E837" s="2254"/>
      <c r="F837" s="2254"/>
      <c r="G837" s="2254"/>
      <c r="H837" s="2254"/>
      <c r="I837" s="2254"/>
      <c r="J837" s="2254"/>
      <c r="K837" s="2254"/>
      <c r="L837" s="2254"/>
      <c r="M837" s="2254"/>
      <c r="N837" s="2254"/>
      <c r="O837" s="2254"/>
      <c r="P837" s="2254"/>
      <c r="Q837" s="2254"/>
      <c r="R837" s="2254"/>
      <c r="S837" s="2254"/>
      <c r="T837" s="2254"/>
      <c r="U837" s="2254"/>
      <c r="V837" s="2254"/>
      <c r="W837" s="2254"/>
      <c r="X837" s="2254"/>
      <c r="Y837" s="2254"/>
      <c r="Z837" s="2254"/>
    </row>
    <row r="838" spans="1:26" ht="15.75" customHeight="1">
      <c r="A838" s="2254"/>
      <c r="B838" s="2254"/>
      <c r="C838" s="2254"/>
      <c r="D838" s="2254"/>
      <c r="E838" s="2254"/>
      <c r="F838" s="2254"/>
      <c r="G838" s="2254"/>
      <c r="H838" s="2254"/>
      <c r="I838" s="2254"/>
      <c r="J838" s="2254"/>
      <c r="K838" s="2254"/>
      <c r="L838" s="2254"/>
      <c r="M838" s="2254"/>
      <c r="N838" s="2254"/>
      <c r="O838" s="2254"/>
      <c r="P838" s="2254"/>
      <c r="Q838" s="2254"/>
      <c r="R838" s="2254"/>
      <c r="S838" s="2254"/>
      <c r="T838" s="2254"/>
      <c r="U838" s="2254"/>
      <c r="V838" s="2254"/>
      <c r="W838" s="2254"/>
      <c r="X838" s="2254"/>
      <c r="Y838" s="2254"/>
      <c r="Z838" s="2254"/>
    </row>
    <row r="839" spans="1:26" ht="15.75" customHeight="1">
      <c r="A839" s="2254"/>
      <c r="B839" s="2254"/>
      <c r="C839" s="2254"/>
      <c r="D839" s="2254"/>
      <c r="E839" s="2254"/>
      <c r="F839" s="2254"/>
      <c r="G839" s="2254"/>
      <c r="H839" s="2254"/>
      <c r="I839" s="2254"/>
      <c r="J839" s="2254"/>
      <c r="K839" s="2254"/>
      <c r="L839" s="2254"/>
      <c r="M839" s="2254"/>
      <c r="N839" s="2254"/>
      <c r="O839" s="2254"/>
      <c r="P839" s="2254"/>
      <c r="Q839" s="2254"/>
      <c r="R839" s="2254"/>
      <c r="S839" s="2254"/>
      <c r="T839" s="2254"/>
      <c r="U839" s="2254"/>
      <c r="V839" s="2254"/>
      <c r="W839" s="2254"/>
      <c r="X839" s="2254"/>
      <c r="Y839" s="2254"/>
      <c r="Z839" s="2254"/>
    </row>
    <row r="840" spans="1:26" ht="15.75" customHeight="1">
      <c r="A840" s="2254"/>
      <c r="B840" s="2254"/>
      <c r="C840" s="2254"/>
      <c r="D840" s="2254"/>
      <c r="E840" s="2254"/>
      <c r="F840" s="2254"/>
      <c r="G840" s="2254"/>
      <c r="H840" s="2254"/>
      <c r="I840" s="2254"/>
      <c r="J840" s="2254"/>
      <c r="K840" s="2254"/>
      <c r="L840" s="2254"/>
      <c r="M840" s="2254"/>
      <c r="N840" s="2254"/>
      <c r="O840" s="2254"/>
      <c r="P840" s="2254"/>
      <c r="Q840" s="2254"/>
      <c r="R840" s="2254"/>
      <c r="S840" s="2254"/>
      <c r="T840" s="2254"/>
      <c r="U840" s="2254"/>
      <c r="V840" s="2254"/>
      <c r="W840" s="2254"/>
      <c r="X840" s="2254"/>
      <c r="Y840" s="2254"/>
      <c r="Z840" s="2254"/>
    </row>
    <row r="841" spans="1:26" ht="15.75" customHeight="1">
      <c r="A841" s="2254"/>
      <c r="B841" s="2254"/>
      <c r="C841" s="2254"/>
      <c r="D841" s="2254"/>
      <c r="E841" s="2254"/>
      <c r="F841" s="2254"/>
      <c r="G841" s="2254"/>
      <c r="H841" s="2254"/>
      <c r="I841" s="2254"/>
      <c r="J841" s="2254"/>
      <c r="K841" s="2254"/>
      <c r="L841" s="2254"/>
      <c r="M841" s="2254"/>
      <c r="N841" s="2254"/>
      <c r="O841" s="2254"/>
      <c r="P841" s="2254"/>
      <c r="Q841" s="2254"/>
      <c r="R841" s="2254"/>
      <c r="S841" s="2254"/>
      <c r="T841" s="2254"/>
      <c r="U841" s="2254"/>
      <c r="V841" s="2254"/>
      <c r="W841" s="2254"/>
      <c r="X841" s="2254"/>
      <c r="Y841" s="2254"/>
      <c r="Z841" s="2254"/>
    </row>
    <row r="842" spans="1:26" ht="15.75" customHeight="1">
      <c r="A842" s="2254"/>
      <c r="B842" s="2254"/>
      <c r="C842" s="2254"/>
      <c r="D842" s="2254"/>
      <c r="E842" s="2254"/>
      <c r="F842" s="2254"/>
      <c r="G842" s="2254"/>
      <c r="H842" s="2254"/>
      <c r="I842" s="2254"/>
      <c r="J842" s="2254"/>
      <c r="K842" s="2254"/>
      <c r="L842" s="2254"/>
      <c r="M842" s="2254"/>
      <c r="N842" s="2254"/>
      <c r="O842" s="2254"/>
      <c r="P842" s="2254"/>
      <c r="Q842" s="2254"/>
      <c r="R842" s="2254"/>
      <c r="S842" s="2254"/>
      <c r="T842" s="2254"/>
      <c r="U842" s="2254"/>
      <c r="V842" s="2254"/>
      <c r="W842" s="2254"/>
      <c r="X842" s="2254"/>
      <c r="Y842" s="2254"/>
      <c r="Z842" s="2254"/>
    </row>
    <row r="843" spans="1:26" ht="15.75" customHeight="1">
      <c r="A843" s="2254"/>
      <c r="B843" s="2254"/>
      <c r="C843" s="2254"/>
      <c r="D843" s="2254"/>
      <c r="E843" s="2254"/>
      <c r="F843" s="2254"/>
      <c r="G843" s="2254"/>
      <c r="H843" s="2254"/>
      <c r="I843" s="2254"/>
      <c r="J843" s="2254"/>
      <c r="K843" s="2254"/>
      <c r="L843" s="2254"/>
      <c r="M843" s="2254"/>
      <c r="N843" s="2254"/>
      <c r="O843" s="2254"/>
      <c r="P843" s="2254"/>
      <c r="Q843" s="2254"/>
      <c r="R843" s="2254"/>
      <c r="S843" s="2254"/>
      <c r="T843" s="2254"/>
      <c r="U843" s="2254"/>
      <c r="V843" s="2254"/>
      <c r="W843" s="2254"/>
      <c r="X843" s="2254"/>
      <c r="Y843" s="2254"/>
      <c r="Z843" s="2254"/>
    </row>
    <row r="844" spans="1:26" ht="15.75" customHeight="1">
      <c r="A844" s="2254"/>
      <c r="B844" s="2254"/>
      <c r="C844" s="2254"/>
      <c r="D844" s="2254"/>
      <c r="E844" s="2254"/>
      <c r="F844" s="2254"/>
      <c r="G844" s="2254"/>
      <c r="H844" s="2254"/>
      <c r="I844" s="2254"/>
      <c r="J844" s="2254"/>
      <c r="K844" s="2254"/>
      <c r="L844" s="2254"/>
      <c r="M844" s="2254"/>
      <c r="N844" s="2254"/>
      <c r="O844" s="2254"/>
      <c r="P844" s="2254"/>
      <c r="Q844" s="2254"/>
      <c r="R844" s="2254"/>
      <c r="S844" s="2254"/>
      <c r="T844" s="2254"/>
      <c r="U844" s="2254"/>
      <c r="V844" s="2254"/>
      <c r="W844" s="2254"/>
      <c r="X844" s="2254"/>
      <c r="Y844" s="2254"/>
      <c r="Z844" s="2254"/>
    </row>
    <row r="845" spans="1:26" ht="15.75" customHeight="1">
      <c r="A845" s="2254"/>
      <c r="B845" s="2254"/>
      <c r="C845" s="2254"/>
      <c r="D845" s="2254"/>
      <c r="E845" s="2254"/>
      <c r="F845" s="2254"/>
      <c r="G845" s="2254"/>
      <c r="H845" s="2254"/>
      <c r="I845" s="2254"/>
      <c r="J845" s="2254"/>
      <c r="K845" s="2254"/>
      <c r="L845" s="2254"/>
      <c r="M845" s="2254"/>
      <c r="N845" s="2254"/>
      <c r="O845" s="2254"/>
      <c r="P845" s="2254"/>
      <c r="Q845" s="2254"/>
      <c r="R845" s="2254"/>
      <c r="S845" s="2254"/>
      <c r="T845" s="2254"/>
      <c r="U845" s="2254"/>
      <c r="V845" s="2254"/>
      <c r="W845" s="2254"/>
      <c r="X845" s="2254"/>
      <c r="Y845" s="2254"/>
      <c r="Z845" s="2254"/>
    </row>
    <row r="846" spans="1:26" ht="15.75" customHeight="1">
      <c r="A846" s="2254"/>
      <c r="B846" s="2254"/>
      <c r="C846" s="2254"/>
      <c r="D846" s="2254"/>
      <c r="E846" s="2254"/>
      <c r="F846" s="2254"/>
      <c r="G846" s="2254"/>
      <c r="H846" s="2254"/>
      <c r="I846" s="2254"/>
      <c r="J846" s="2254"/>
      <c r="K846" s="2254"/>
      <c r="L846" s="2254"/>
      <c r="M846" s="2254"/>
      <c r="N846" s="2254"/>
      <c r="O846" s="2254"/>
      <c r="P846" s="2254"/>
      <c r="Q846" s="2254"/>
      <c r="R846" s="2254"/>
      <c r="S846" s="2254"/>
      <c r="T846" s="2254"/>
      <c r="U846" s="2254"/>
      <c r="V846" s="2254"/>
      <c r="W846" s="2254"/>
      <c r="X846" s="2254"/>
      <c r="Y846" s="2254"/>
      <c r="Z846" s="2254"/>
    </row>
    <row r="847" spans="1:26" ht="15.75" customHeight="1">
      <c r="A847" s="2254"/>
      <c r="B847" s="2254"/>
      <c r="C847" s="2254"/>
      <c r="D847" s="2254"/>
      <c r="E847" s="2254"/>
      <c r="F847" s="2254"/>
      <c r="G847" s="2254"/>
      <c r="H847" s="2254"/>
      <c r="I847" s="2254"/>
      <c r="J847" s="2254"/>
      <c r="K847" s="2254"/>
      <c r="L847" s="2254"/>
      <c r="M847" s="2254"/>
      <c r="N847" s="2254"/>
      <c r="O847" s="2254"/>
      <c r="P847" s="2254"/>
      <c r="Q847" s="2254"/>
      <c r="R847" s="2254"/>
      <c r="S847" s="2254"/>
      <c r="T847" s="2254"/>
      <c r="U847" s="2254"/>
      <c r="V847" s="2254"/>
      <c r="W847" s="2254"/>
      <c r="X847" s="2254"/>
      <c r="Y847" s="2254"/>
      <c r="Z847" s="2254"/>
    </row>
    <row r="848" spans="1:26" ht="15.75" customHeight="1">
      <c r="A848" s="2254"/>
      <c r="B848" s="2254"/>
      <c r="C848" s="2254"/>
      <c r="D848" s="2254"/>
      <c r="E848" s="2254"/>
      <c r="F848" s="2254"/>
      <c r="G848" s="2254"/>
      <c r="H848" s="2254"/>
      <c r="I848" s="2254"/>
      <c r="J848" s="2254"/>
      <c r="K848" s="2254"/>
      <c r="L848" s="2254"/>
      <c r="M848" s="2254"/>
      <c r="N848" s="2254"/>
      <c r="O848" s="2254"/>
      <c r="P848" s="2254"/>
      <c r="Q848" s="2254"/>
      <c r="R848" s="2254"/>
      <c r="S848" s="2254"/>
      <c r="T848" s="2254"/>
      <c r="U848" s="2254"/>
      <c r="V848" s="2254"/>
      <c r="W848" s="2254"/>
      <c r="X848" s="2254"/>
      <c r="Y848" s="2254"/>
      <c r="Z848" s="2254"/>
    </row>
    <row r="849" spans="1:26" ht="15.75" customHeight="1">
      <c r="A849" s="2254"/>
      <c r="B849" s="2254"/>
      <c r="C849" s="2254"/>
      <c r="D849" s="2254"/>
      <c r="E849" s="2254"/>
      <c r="F849" s="2254"/>
      <c r="G849" s="2254"/>
      <c r="H849" s="2254"/>
      <c r="I849" s="2254"/>
      <c r="J849" s="2254"/>
      <c r="K849" s="2254"/>
      <c r="L849" s="2254"/>
      <c r="M849" s="2254"/>
      <c r="N849" s="2254"/>
      <c r="O849" s="2254"/>
      <c r="P849" s="2254"/>
      <c r="Q849" s="2254"/>
      <c r="R849" s="2254"/>
      <c r="S849" s="2254"/>
      <c r="T849" s="2254"/>
      <c r="U849" s="2254"/>
      <c r="V849" s="2254"/>
      <c r="W849" s="2254"/>
      <c r="X849" s="2254"/>
      <c r="Y849" s="2254"/>
      <c r="Z849" s="2254"/>
    </row>
    <row r="850" spans="1:26" ht="15.75" customHeight="1">
      <c r="A850" s="2254"/>
      <c r="B850" s="2254"/>
      <c r="C850" s="2254"/>
      <c r="D850" s="2254"/>
      <c r="E850" s="2254"/>
      <c r="F850" s="2254"/>
      <c r="G850" s="2254"/>
      <c r="H850" s="2254"/>
      <c r="I850" s="2254"/>
      <c r="J850" s="2254"/>
      <c r="K850" s="2254"/>
      <c r="L850" s="2254"/>
      <c r="M850" s="2254"/>
      <c r="N850" s="2254"/>
      <c r="O850" s="2254"/>
      <c r="P850" s="2254"/>
      <c r="Q850" s="2254"/>
      <c r="R850" s="2254"/>
      <c r="S850" s="2254"/>
      <c r="T850" s="2254"/>
      <c r="U850" s="2254"/>
      <c r="V850" s="2254"/>
      <c r="W850" s="2254"/>
      <c r="X850" s="2254"/>
      <c r="Y850" s="2254"/>
      <c r="Z850" s="2254"/>
    </row>
    <row r="851" spans="1:26" ht="15.75" customHeight="1">
      <c r="A851" s="2254"/>
      <c r="B851" s="2254"/>
      <c r="C851" s="2254"/>
      <c r="D851" s="2254"/>
      <c r="E851" s="2254"/>
      <c r="F851" s="2254"/>
      <c r="G851" s="2254"/>
      <c r="H851" s="2254"/>
      <c r="I851" s="2254"/>
      <c r="J851" s="2254"/>
      <c r="K851" s="2254"/>
      <c r="L851" s="2254"/>
      <c r="M851" s="2254"/>
      <c r="N851" s="2254"/>
      <c r="O851" s="2254"/>
      <c r="P851" s="2254"/>
      <c r="Q851" s="2254"/>
      <c r="R851" s="2254"/>
      <c r="S851" s="2254"/>
      <c r="T851" s="2254"/>
      <c r="U851" s="2254"/>
      <c r="V851" s="2254"/>
      <c r="W851" s="2254"/>
      <c r="X851" s="2254"/>
      <c r="Y851" s="2254"/>
      <c r="Z851" s="2254"/>
    </row>
    <row r="852" spans="1:26" ht="15.75" customHeight="1">
      <c r="A852" s="2254"/>
      <c r="B852" s="2254"/>
      <c r="C852" s="2254"/>
      <c r="D852" s="2254"/>
      <c r="E852" s="2254"/>
      <c r="F852" s="2254"/>
      <c r="G852" s="2254"/>
      <c r="H852" s="2254"/>
      <c r="I852" s="2254"/>
      <c r="J852" s="2254"/>
      <c r="K852" s="2254"/>
      <c r="L852" s="2254"/>
      <c r="M852" s="2254"/>
      <c r="N852" s="2254"/>
      <c r="O852" s="2254"/>
      <c r="P852" s="2254"/>
      <c r="Q852" s="2254"/>
      <c r="R852" s="2254"/>
      <c r="S852" s="2254"/>
      <c r="T852" s="2254"/>
      <c r="U852" s="2254"/>
      <c r="V852" s="2254"/>
      <c r="W852" s="2254"/>
      <c r="X852" s="2254"/>
      <c r="Y852" s="2254"/>
      <c r="Z852" s="2254"/>
    </row>
    <row r="853" spans="1:26" ht="15.75" customHeight="1">
      <c r="A853" s="2254"/>
      <c r="B853" s="2254"/>
      <c r="C853" s="2254"/>
      <c r="D853" s="2254"/>
      <c r="E853" s="2254"/>
      <c r="F853" s="2254"/>
      <c r="G853" s="2254"/>
      <c r="H853" s="2254"/>
      <c r="I853" s="2254"/>
      <c r="J853" s="2254"/>
      <c r="K853" s="2254"/>
      <c r="L853" s="2254"/>
      <c r="M853" s="2254"/>
      <c r="N853" s="2254"/>
      <c r="O853" s="2254"/>
      <c r="P853" s="2254"/>
      <c r="Q853" s="2254"/>
      <c r="R853" s="2254"/>
      <c r="S853" s="2254"/>
      <c r="T853" s="2254"/>
      <c r="U853" s="2254"/>
      <c r="V853" s="2254"/>
      <c r="W853" s="2254"/>
      <c r="X853" s="2254"/>
      <c r="Y853" s="2254"/>
      <c r="Z853" s="2254"/>
    </row>
    <row r="854" spans="1:26" ht="15.75" customHeight="1">
      <c r="A854" s="2254"/>
      <c r="B854" s="2254"/>
      <c r="C854" s="2254"/>
      <c r="D854" s="2254"/>
      <c r="E854" s="2254"/>
      <c r="F854" s="2254"/>
      <c r="G854" s="2254"/>
      <c r="H854" s="2254"/>
      <c r="I854" s="2254"/>
      <c r="J854" s="2254"/>
      <c r="K854" s="2254"/>
      <c r="L854" s="2254"/>
      <c r="M854" s="2254"/>
      <c r="N854" s="2254"/>
      <c r="O854" s="2254"/>
      <c r="P854" s="2254"/>
      <c r="Q854" s="2254"/>
      <c r="R854" s="2254"/>
      <c r="S854" s="2254"/>
      <c r="T854" s="2254"/>
      <c r="U854" s="2254"/>
      <c r="V854" s="2254"/>
      <c r="W854" s="2254"/>
      <c r="X854" s="2254"/>
      <c r="Y854" s="2254"/>
      <c r="Z854" s="2254"/>
    </row>
    <row r="855" spans="1:26" ht="15.75" customHeight="1">
      <c r="A855" s="2254"/>
      <c r="B855" s="2254"/>
      <c r="C855" s="2254"/>
      <c r="D855" s="2254"/>
      <c r="E855" s="2254"/>
      <c r="F855" s="2254"/>
      <c r="G855" s="2254"/>
      <c r="H855" s="2254"/>
      <c r="I855" s="2254"/>
      <c r="J855" s="2254"/>
      <c r="K855" s="2254"/>
      <c r="L855" s="2254"/>
      <c r="M855" s="2254"/>
      <c r="N855" s="2254"/>
      <c r="O855" s="2254"/>
      <c r="P855" s="2254"/>
      <c r="Q855" s="2254"/>
      <c r="R855" s="2254"/>
      <c r="S855" s="2254"/>
      <c r="T855" s="2254"/>
      <c r="U855" s="2254"/>
      <c r="V855" s="2254"/>
      <c r="W855" s="2254"/>
      <c r="X855" s="2254"/>
      <c r="Y855" s="2254"/>
      <c r="Z855" s="2254"/>
    </row>
    <row r="856" spans="1:26" ht="15.75" customHeight="1">
      <c r="A856" s="2254"/>
      <c r="B856" s="2254"/>
      <c r="C856" s="2254"/>
      <c r="D856" s="2254"/>
      <c r="E856" s="2254"/>
      <c r="F856" s="2254"/>
      <c r="G856" s="2254"/>
      <c r="H856" s="2254"/>
      <c r="I856" s="2254"/>
      <c r="J856" s="2254"/>
      <c r="K856" s="2254"/>
      <c r="L856" s="2254"/>
      <c r="M856" s="2254"/>
      <c r="N856" s="2254"/>
      <c r="O856" s="2254"/>
      <c r="P856" s="2254"/>
      <c r="Q856" s="2254"/>
      <c r="R856" s="2254"/>
      <c r="S856" s="2254"/>
      <c r="T856" s="2254"/>
      <c r="U856" s="2254"/>
      <c r="V856" s="2254"/>
      <c r="W856" s="2254"/>
      <c r="X856" s="2254"/>
      <c r="Y856" s="2254"/>
      <c r="Z856" s="2254"/>
    </row>
    <row r="857" spans="1:26" ht="15.75" customHeight="1">
      <c r="A857" s="2254"/>
      <c r="B857" s="2254"/>
      <c r="C857" s="2254"/>
      <c r="D857" s="2254"/>
      <c r="E857" s="2254"/>
      <c r="F857" s="2254"/>
      <c r="G857" s="2254"/>
      <c r="H857" s="2254"/>
      <c r="I857" s="2254"/>
      <c r="J857" s="2254"/>
      <c r="K857" s="2254"/>
      <c r="L857" s="2254"/>
      <c r="M857" s="2254"/>
      <c r="N857" s="2254"/>
      <c r="O857" s="2254"/>
      <c r="P857" s="2254"/>
      <c r="Q857" s="2254"/>
      <c r="R857" s="2254"/>
      <c r="S857" s="2254"/>
      <c r="T857" s="2254"/>
      <c r="U857" s="2254"/>
      <c r="V857" s="2254"/>
      <c r="W857" s="2254"/>
      <c r="X857" s="2254"/>
      <c r="Y857" s="2254"/>
      <c r="Z857" s="2254"/>
    </row>
    <row r="858" spans="1:26" ht="15.75" customHeight="1">
      <c r="A858" s="2254"/>
      <c r="B858" s="2254"/>
      <c r="C858" s="2254"/>
      <c r="D858" s="2254"/>
      <c r="E858" s="2254"/>
      <c r="F858" s="2254"/>
      <c r="G858" s="2254"/>
      <c r="H858" s="2254"/>
      <c r="I858" s="2254"/>
      <c r="J858" s="2254"/>
      <c r="K858" s="2254"/>
      <c r="L858" s="2254"/>
      <c r="M858" s="2254"/>
      <c r="N858" s="2254"/>
      <c r="O858" s="2254"/>
      <c r="P858" s="2254"/>
      <c r="Q858" s="2254"/>
      <c r="R858" s="2254"/>
      <c r="S858" s="2254"/>
      <c r="T858" s="2254"/>
      <c r="U858" s="2254"/>
      <c r="V858" s="2254"/>
      <c r="W858" s="2254"/>
      <c r="X858" s="2254"/>
      <c r="Y858" s="2254"/>
      <c r="Z858" s="2254"/>
    </row>
    <row r="859" spans="1:26" ht="15.75" customHeight="1">
      <c r="A859" s="2254"/>
      <c r="B859" s="2254"/>
      <c r="C859" s="2254"/>
      <c r="D859" s="2254"/>
      <c r="E859" s="2254"/>
      <c r="F859" s="2254"/>
      <c r="G859" s="2254"/>
      <c r="H859" s="2254"/>
      <c r="I859" s="2254"/>
      <c r="J859" s="2254"/>
      <c r="K859" s="2254"/>
      <c r="L859" s="2254"/>
      <c r="M859" s="2254"/>
      <c r="N859" s="2254"/>
      <c r="O859" s="2254"/>
      <c r="P859" s="2254"/>
      <c r="Q859" s="2254"/>
      <c r="R859" s="2254"/>
      <c r="S859" s="2254"/>
      <c r="T859" s="2254"/>
      <c r="U859" s="2254"/>
      <c r="V859" s="2254"/>
      <c r="W859" s="2254"/>
      <c r="X859" s="2254"/>
      <c r="Y859" s="2254"/>
      <c r="Z859" s="2254"/>
    </row>
    <row r="860" spans="1:26" ht="15.75" customHeight="1">
      <c r="A860" s="2254"/>
      <c r="B860" s="2254"/>
      <c r="C860" s="2254"/>
      <c r="D860" s="2254"/>
      <c r="E860" s="2254"/>
      <c r="F860" s="2254"/>
      <c r="G860" s="2254"/>
      <c r="H860" s="2254"/>
      <c r="I860" s="2254"/>
      <c r="J860" s="2254"/>
      <c r="K860" s="2254"/>
      <c r="L860" s="2254"/>
      <c r="M860" s="2254"/>
      <c r="N860" s="2254"/>
      <c r="O860" s="2254"/>
      <c r="P860" s="2254"/>
      <c r="Q860" s="2254"/>
      <c r="R860" s="2254"/>
      <c r="S860" s="2254"/>
      <c r="T860" s="2254"/>
      <c r="U860" s="2254"/>
      <c r="V860" s="2254"/>
      <c r="W860" s="2254"/>
      <c r="X860" s="2254"/>
      <c r="Y860" s="2254"/>
      <c r="Z860" s="2254"/>
    </row>
    <row r="861" spans="1:26" ht="15.75" customHeight="1">
      <c r="A861" s="2254"/>
      <c r="B861" s="2254"/>
      <c r="C861" s="2254"/>
      <c r="D861" s="2254"/>
      <c r="E861" s="2254"/>
      <c r="F861" s="2254"/>
      <c r="G861" s="2254"/>
      <c r="H861" s="2254"/>
      <c r="I861" s="2254"/>
      <c r="J861" s="2254"/>
      <c r="K861" s="2254"/>
      <c r="L861" s="2254"/>
      <c r="M861" s="2254"/>
      <c r="N861" s="2254"/>
      <c r="O861" s="2254"/>
      <c r="P861" s="2254"/>
      <c r="Q861" s="2254"/>
      <c r="R861" s="2254"/>
      <c r="S861" s="2254"/>
      <c r="T861" s="2254"/>
      <c r="U861" s="2254"/>
      <c r="V861" s="2254"/>
      <c r="W861" s="2254"/>
      <c r="X861" s="2254"/>
      <c r="Y861" s="2254"/>
      <c r="Z861" s="2254"/>
    </row>
    <row r="862" spans="1:26" ht="15.75" customHeight="1">
      <c r="A862" s="2254"/>
      <c r="B862" s="2254"/>
      <c r="C862" s="2254"/>
      <c r="D862" s="2254"/>
      <c r="E862" s="2254"/>
      <c r="F862" s="2254"/>
      <c r="G862" s="2254"/>
      <c r="H862" s="2254"/>
      <c r="I862" s="2254"/>
      <c r="J862" s="2254"/>
      <c r="K862" s="2254"/>
      <c r="L862" s="2254"/>
      <c r="M862" s="2254"/>
      <c r="N862" s="2254"/>
      <c r="O862" s="2254"/>
      <c r="P862" s="2254"/>
      <c r="Q862" s="2254"/>
      <c r="R862" s="2254"/>
      <c r="S862" s="2254"/>
      <c r="T862" s="2254"/>
      <c r="U862" s="2254"/>
      <c r="V862" s="2254"/>
      <c r="W862" s="2254"/>
      <c r="X862" s="2254"/>
      <c r="Y862" s="2254"/>
      <c r="Z862" s="2254"/>
    </row>
    <row r="863" spans="1:26" ht="15.75" customHeight="1">
      <c r="A863" s="2254"/>
      <c r="B863" s="2254"/>
      <c r="C863" s="2254"/>
      <c r="D863" s="2254"/>
      <c r="E863" s="2254"/>
      <c r="F863" s="2254"/>
      <c r="G863" s="2254"/>
      <c r="H863" s="2254"/>
      <c r="I863" s="2254"/>
      <c r="J863" s="2254"/>
      <c r="K863" s="2254"/>
      <c r="L863" s="2254"/>
      <c r="M863" s="2254"/>
      <c r="N863" s="2254"/>
      <c r="O863" s="2254"/>
      <c r="P863" s="2254"/>
      <c r="Q863" s="2254"/>
      <c r="R863" s="2254"/>
      <c r="S863" s="2254"/>
      <c r="T863" s="2254"/>
      <c r="U863" s="2254"/>
      <c r="V863" s="2254"/>
      <c r="W863" s="2254"/>
      <c r="X863" s="2254"/>
      <c r="Y863" s="2254"/>
      <c r="Z863" s="2254"/>
    </row>
    <row r="864" spans="1:26" ht="15.75" customHeight="1">
      <c r="A864" s="2254"/>
      <c r="B864" s="2254"/>
      <c r="C864" s="2254"/>
      <c r="D864" s="2254"/>
      <c r="E864" s="2254"/>
      <c r="F864" s="2254"/>
      <c r="G864" s="2254"/>
      <c r="H864" s="2254"/>
      <c r="I864" s="2254"/>
      <c r="J864" s="2254"/>
      <c r="K864" s="2254"/>
      <c r="L864" s="2254"/>
      <c r="M864" s="2254"/>
      <c r="N864" s="2254"/>
      <c r="O864" s="2254"/>
      <c r="P864" s="2254"/>
      <c r="Q864" s="2254"/>
      <c r="R864" s="2254"/>
      <c r="S864" s="2254"/>
      <c r="T864" s="2254"/>
      <c r="U864" s="2254"/>
      <c r="V864" s="2254"/>
      <c r="W864" s="2254"/>
      <c r="X864" s="2254"/>
      <c r="Y864" s="2254"/>
      <c r="Z864" s="2254"/>
    </row>
    <row r="865" spans="1:26" ht="15.75" customHeight="1">
      <c r="A865" s="2254"/>
      <c r="B865" s="2254"/>
      <c r="C865" s="2254"/>
      <c r="D865" s="2254"/>
      <c r="E865" s="2254"/>
      <c r="F865" s="2254"/>
      <c r="G865" s="2254"/>
      <c r="H865" s="2254"/>
      <c r="I865" s="2254"/>
      <c r="J865" s="2254"/>
      <c r="K865" s="2254"/>
      <c r="L865" s="2254"/>
      <c r="M865" s="2254"/>
      <c r="N865" s="2254"/>
      <c r="O865" s="2254"/>
      <c r="P865" s="2254"/>
      <c r="Q865" s="2254"/>
      <c r="R865" s="2254"/>
      <c r="S865" s="2254"/>
      <c r="T865" s="2254"/>
      <c r="U865" s="2254"/>
      <c r="V865" s="2254"/>
      <c r="W865" s="2254"/>
      <c r="X865" s="2254"/>
      <c r="Y865" s="2254"/>
      <c r="Z865" s="2254"/>
    </row>
    <row r="866" spans="1:26" ht="15.75" customHeight="1">
      <c r="A866" s="2254"/>
      <c r="B866" s="2254"/>
      <c r="C866" s="2254"/>
      <c r="D866" s="2254"/>
      <c r="E866" s="2254"/>
      <c r="F866" s="2254"/>
      <c r="G866" s="2254"/>
      <c r="H866" s="2254"/>
      <c r="I866" s="2254"/>
      <c r="J866" s="2254"/>
      <c r="K866" s="2254"/>
      <c r="L866" s="2254"/>
      <c r="M866" s="2254"/>
      <c r="N866" s="2254"/>
      <c r="O866" s="2254"/>
      <c r="P866" s="2254"/>
      <c r="Q866" s="2254"/>
      <c r="R866" s="2254"/>
      <c r="S866" s="2254"/>
      <c r="T866" s="2254"/>
      <c r="U866" s="2254"/>
      <c r="V866" s="2254"/>
      <c r="W866" s="2254"/>
      <c r="X866" s="2254"/>
      <c r="Y866" s="2254"/>
      <c r="Z866" s="2254"/>
    </row>
    <row r="867" spans="1:26" ht="15.75" customHeight="1">
      <c r="A867" s="2254"/>
      <c r="B867" s="2254"/>
      <c r="C867" s="2254"/>
      <c r="D867" s="2254"/>
      <c r="E867" s="2254"/>
      <c r="F867" s="2254"/>
      <c r="G867" s="2254"/>
      <c r="H867" s="2254"/>
      <c r="I867" s="2254"/>
      <c r="J867" s="2254"/>
      <c r="K867" s="2254"/>
      <c r="L867" s="2254"/>
      <c r="M867" s="2254"/>
      <c r="N867" s="2254"/>
      <c r="O867" s="2254"/>
      <c r="P867" s="2254"/>
      <c r="Q867" s="2254"/>
      <c r="R867" s="2254"/>
      <c r="S867" s="2254"/>
      <c r="T867" s="2254"/>
      <c r="U867" s="2254"/>
      <c r="V867" s="2254"/>
      <c r="W867" s="2254"/>
      <c r="X867" s="2254"/>
      <c r="Y867" s="2254"/>
      <c r="Z867" s="2254"/>
    </row>
    <row r="868" spans="1:26" ht="15.75" customHeight="1">
      <c r="A868" s="2254"/>
      <c r="B868" s="2254"/>
      <c r="C868" s="2254"/>
      <c r="D868" s="2254"/>
      <c r="E868" s="2254"/>
      <c r="F868" s="2254"/>
      <c r="G868" s="2254"/>
      <c r="H868" s="2254"/>
      <c r="I868" s="2254"/>
      <c r="J868" s="2254"/>
      <c r="K868" s="2254"/>
      <c r="L868" s="2254"/>
      <c r="M868" s="2254"/>
      <c r="N868" s="2254"/>
      <c r="O868" s="2254"/>
      <c r="P868" s="2254"/>
      <c r="Q868" s="2254"/>
      <c r="R868" s="2254"/>
      <c r="S868" s="2254"/>
      <c r="T868" s="2254"/>
      <c r="U868" s="2254"/>
      <c r="V868" s="2254"/>
      <c r="W868" s="2254"/>
      <c r="X868" s="2254"/>
      <c r="Y868" s="2254"/>
      <c r="Z868" s="2254"/>
    </row>
    <row r="869" spans="1:26" ht="15.75" customHeight="1">
      <c r="A869" s="2254"/>
      <c r="B869" s="2254"/>
      <c r="C869" s="2254"/>
      <c r="D869" s="2254"/>
      <c r="E869" s="2254"/>
      <c r="F869" s="2254"/>
      <c r="G869" s="2254"/>
      <c r="H869" s="2254"/>
      <c r="I869" s="2254"/>
      <c r="J869" s="2254"/>
      <c r="K869" s="2254"/>
      <c r="L869" s="2254"/>
      <c r="M869" s="2254"/>
      <c r="N869" s="2254"/>
      <c r="O869" s="2254"/>
      <c r="P869" s="2254"/>
      <c r="Q869" s="2254"/>
      <c r="R869" s="2254"/>
      <c r="S869" s="2254"/>
      <c r="T869" s="2254"/>
      <c r="U869" s="2254"/>
      <c r="V869" s="2254"/>
      <c r="W869" s="2254"/>
      <c r="X869" s="2254"/>
      <c r="Y869" s="2254"/>
      <c r="Z869" s="2254"/>
    </row>
    <row r="870" spans="1:26" ht="15.75" customHeight="1">
      <c r="A870" s="2254"/>
      <c r="B870" s="2254"/>
      <c r="C870" s="2254"/>
      <c r="D870" s="2254"/>
      <c r="E870" s="2254"/>
      <c r="F870" s="2254"/>
      <c r="G870" s="2254"/>
      <c r="H870" s="2254"/>
      <c r="I870" s="2254"/>
      <c r="J870" s="2254"/>
      <c r="K870" s="2254"/>
      <c r="L870" s="2254"/>
      <c r="M870" s="2254"/>
      <c r="N870" s="2254"/>
      <c r="O870" s="2254"/>
      <c r="P870" s="2254"/>
      <c r="Q870" s="2254"/>
      <c r="R870" s="2254"/>
      <c r="S870" s="2254"/>
      <c r="T870" s="2254"/>
      <c r="U870" s="2254"/>
      <c r="V870" s="2254"/>
      <c r="W870" s="2254"/>
      <c r="X870" s="2254"/>
      <c r="Y870" s="2254"/>
      <c r="Z870" s="2254"/>
    </row>
    <row r="871" spans="1:26" ht="15.75" customHeight="1">
      <c r="A871" s="2254"/>
      <c r="B871" s="2254"/>
      <c r="C871" s="2254"/>
      <c r="D871" s="2254"/>
      <c r="E871" s="2254"/>
      <c r="F871" s="2254"/>
      <c r="G871" s="2254"/>
      <c r="H871" s="2254"/>
      <c r="I871" s="2254"/>
      <c r="J871" s="2254"/>
      <c r="K871" s="2254"/>
      <c r="L871" s="2254"/>
      <c r="M871" s="2254"/>
      <c r="N871" s="2254"/>
      <c r="O871" s="2254"/>
      <c r="P871" s="2254"/>
      <c r="Q871" s="2254"/>
      <c r="R871" s="2254"/>
      <c r="S871" s="2254"/>
      <c r="T871" s="2254"/>
      <c r="U871" s="2254"/>
      <c r="V871" s="2254"/>
      <c r="W871" s="2254"/>
      <c r="X871" s="2254"/>
      <c r="Y871" s="2254"/>
      <c r="Z871" s="2254"/>
    </row>
    <row r="872" spans="1:26" ht="15.75" customHeight="1">
      <c r="A872" s="2254"/>
      <c r="B872" s="2254"/>
      <c r="C872" s="2254"/>
      <c r="D872" s="2254"/>
      <c r="E872" s="2254"/>
      <c r="F872" s="2254"/>
      <c r="G872" s="2254"/>
      <c r="H872" s="2254"/>
      <c r="I872" s="2254"/>
      <c r="J872" s="2254"/>
      <c r="K872" s="2254"/>
      <c r="L872" s="2254"/>
      <c r="M872" s="2254"/>
      <c r="N872" s="2254"/>
      <c r="O872" s="2254"/>
      <c r="P872" s="2254"/>
      <c r="Q872" s="2254"/>
      <c r="R872" s="2254"/>
      <c r="S872" s="2254"/>
      <c r="T872" s="2254"/>
      <c r="U872" s="2254"/>
      <c r="V872" s="2254"/>
      <c r="W872" s="2254"/>
      <c r="X872" s="2254"/>
      <c r="Y872" s="2254"/>
      <c r="Z872" s="2254"/>
    </row>
    <row r="873" spans="1:26" ht="15.75" customHeight="1">
      <c r="A873" s="2254"/>
      <c r="B873" s="2254"/>
      <c r="C873" s="2254"/>
      <c r="D873" s="2254"/>
      <c r="E873" s="2254"/>
      <c r="F873" s="2254"/>
      <c r="G873" s="2254"/>
      <c r="H873" s="2254"/>
      <c r="I873" s="2254"/>
      <c r="J873" s="2254"/>
      <c r="K873" s="2254"/>
      <c r="L873" s="2254"/>
      <c r="M873" s="2254"/>
      <c r="N873" s="2254"/>
      <c r="O873" s="2254"/>
      <c r="P873" s="2254"/>
      <c r="Q873" s="2254"/>
      <c r="R873" s="2254"/>
      <c r="S873" s="2254"/>
      <c r="T873" s="2254"/>
      <c r="U873" s="2254"/>
      <c r="V873" s="2254"/>
      <c r="W873" s="2254"/>
      <c r="X873" s="2254"/>
      <c r="Y873" s="2254"/>
      <c r="Z873" s="2254"/>
    </row>
    <row r="874" spans="1:26" ht="15.75" customHeight="1">
      <c r="A874" s="2254"/>
      <c r="B874" s="2254"/>
      <c r="C874" s="2254"/>
      <c r="D874" s="2254"/>
      <c r="E874" s="2254"/>
      <c r="F874" s="2254"/>
      <c r="G874" s="2254"/>
      <c r="H874" s="2254"/>
      <c r="I874" s="2254"/>
      <c r="J874" s="2254"/>
      <c r="K874" s="2254"/>
      <c r="L874" s="2254"/>
      <c r="M874" s="2254"/>
      <c r="N874" s="2254"/>
      <c r="O874" s="2254"/>
      <c r="P874" s="2254"/>
      <c r="Q874" s="2254"/>
      <c r="R874" s="2254"/>
      <c r="S874" s="2254"/>
      <c r="T874" s="2254"/>
      <c r="U874" s="2254"/>
      <c r="V874" s="2254"/>
      <c r="W874" s="2254"/>
      <c r="X874" s="2254"/>
      <c r="Y874" s="2254"/>
      <c r="Z874" s="2254"/>
    </row>
    <row r="875" spans="1:26" ht="15.75" customHeight="1">
      <c r="A875" s="2254"/>
      <c r="B875" s="2254"/>
      <c r="C875" s="2254"/>
      <c r="D875" s="2254"/>
      <c r="E875" s="2254"/>
      <c r="F875" s="2254"/>
      <c r="G875" s="2254"/>
      <c r="H875" s="2254"/>
      <c r="I875" s="2254"/>
      <c r="J875" s="2254"/>
      <c r="K875" s="2254"/>
      <c r="L875" s="2254"/>
      <c r="M875" s="2254"/>
      <c r="N875" s="2254"/>
      <c r="O875" s="2254"/>
      <c r="P875" s="2254"/>
      <c r="Q875" s="2254"/>
      <c r="R875" s="2254"/>
      <c r="S875" s="2254"/>
      <c r="T875" s="2254"/>
      <c r="U875" s="2254"/>
      <c r="V875" s="2254"/>
      <c r="W875" s="2254"/>
      <c r="X875" s="2254"/>
      <c r="Y875" s="2254"/>
      <c r="Z875" s="2254"/>
    </row>
    <row r="876" spans="1:26" ht="15.75" customHeight="1">
      <c r="A876" s="2254"/>
      <c r="B876" s="2254"/>
      <c r="C876" s="2254"/>
      <c r="D876" s="2254"/>
      <c r="E876" s="2254"/>
      <c r="F876" s="2254"/>
      <c r="G876" s="2254"/>
      <c r="H876" s="2254"/>
      <c r="I876" s="2254"/>
      <c r="J876" s="2254"/>
      <c r="K876" s="2254"/>
      <c r="L876" s="2254"/>
      <c r="M876" s="2254"/>
      <c r="N876" s="2254"/>
      <c r="O876" s="2254"/>
      <c r="P876" s="2254"/>
      <c r="Q876" s="2254"/>
      <c r="R876" s="2254"/>
      <c r="S876" s="2254"/>
      <c r="T876" s="2254"/>
      <c r="U876" s="2254"/>
      <c r="V876" s="2254"/>
      <c r="W876" s="2254"/>
      <c r="X876" s="2254"/>
      <c r="Y876" s="2254"/>
      <c r="Z876" s="2254"/>
    </row>
    <row r="877" spans="1:26" ht="15.75" customHeight="1">
      <c r="A877" s="2254"/>
      <c r="B877" s="2254"/>
      <c r="C877" s="2254"/>
      <c r="D877" s="2254"/>
      <c r="E877" s="2254"/>
      <c r="F877" s="2254"/>
      <c r="G877" s="2254"/>
      <c r="H877" s="2254"/>
      <c r="I877" s="2254"/>
      <c r="J877" s="2254"/>
      <c r="K877" s="2254"/>
      <c r="L877" s="2254"/>
      <c r="M877" s="2254"/>
      <c r="N877" s="2254"/>
      <c r="O877" s="2254"/>
      <c r="P877" s="2254"/>
      <c r="Q877" s="2254"/>
      <c r="R877" s="2254"/>
      <c r="S877" s="2254"/>
      <c r="T877" s="2254"/>
      <c r="U877" s="2254"/>
      <c r="V877" s="2254"/>
      <c r="W877" s="2254"/>
      <c r="X877" s="2254"/>
      <c r="Y877" s="2254"/>
      <c r="Z877" s="2254"/>
    </row>
    <row r="878" spans="1:26" ht="15.75" customHeight="1">
      <c r="A878" s="2254"/>
      <c r="B878" s="2254"/>
      <c r="C878" s="2254"/>
      <c r="D878" s="2254"/>
      <c r="E878" s="2254"/>
      <c r="F878" s="2254"/>
      <c r="G878" s="2254"/>
      <c r="H878" s="2254"/>
      <c r="I878" s="2254"/>
      <c r="J878" s="2254"/>
      <c r="K878" s="2254"/>
      <c r="L878" s="2254"/>
      <c r="M878" s="2254"/>
      <c r="N878" s="2254"/>
      <c r="O878" s="2254"/>
      <c r="P878" s="2254"/>
      <c r="Q878" s="2254"/>
      <c r="R878" s="2254"/>
      <c r="S878" s="2254"/>
      <c r="T878" s="2254"/>
      <c r="U878" s="2254"/>
      <c r="V878" s="2254"/>
      <c r="W878" s="2254"/>
      <c r="X878" s="2254"/>
      <c r="Y878" s="2254"/>
      <c r="Z878" s="2254"/>
    </row>
    <row r="879" spans="1:26" ht="15.75" customHeight="1">
      <c r="A879" s="2254"/>
      <c r="B879" s="2254"/>
      <c r="C879" s="2254"/>
      <c r="D879" s="2254"/>
      <c r="E879" s="2254"/>
      <c r="F879" s="2254"/>
      <c r="G879" s="2254"/>
      <c r="H879" s="2254"/>
      <c r="I879" s="2254"/>
      <c r="J879" s="2254"/>
      <c r="K879" s="2254"/>
      <c r="L879" s="2254"/>
      <c r="M879" s="2254"/>
      <c r="N879" s="2254"/>
      <c r="O879" s="2254"/>
      <c r="P879" s="2254"/>
      <c r="Q879" s="2254"/>
      <c r="R879" s="2254"/>
      <c r="S879" s="2254"/>
      <c r="T879" s="2254"/>
      <c r="U879" s="2254"/>
      <c r="V879" s="2254"/>
      <c r="W879" s="2254"/>
      <c r="X879" s="2254"/>
      <c r="Y879" s="2254"/>
      <c r="Z879" s="2254"/>
    </row>
    <row r="880" spans="1:26" ht="15.75" customHeight="1">
      <c r="A880" s="2254"/>
      <c r="B880" s="2254"/>
      <c r="C880" s="2254"/>
      <c r="D880" s="2254"/>
      <c r="E880" s="2254"/>
      <c r="F880" s="2254"/>
      <c r="G880" s="2254"/>
      <c r="H880" s="2254"/>
      <c r="I880" s="2254"/>
      <c r="J880" s="2254"/>
      <c r="K880" s="2254"/>
      <c r="L880" s="2254"/>
      <c r="M880" s="2254"/>
      <c r="N880" s="2254"/>
      <c r="O880" s="2254"/>
      <c r="P880" s="2254"/>
      <c r="Q880" s="2254"/>
      <c r="R880" s="2254"/>
      <c r="S880" s="2254"/>
      <c r="T880" s="2254"/>
      <c r="U880" s="2254"/>
      <c r="V880" s="2254"/>
      <c r="W880" s="2254"/>
      <c r="X880" s="2254"/>
      <c r="Y880" s="2254"/>
      <c r="Z880" s="2254"/>
    </row>
    <row r="881" spans="1:26" ht="15.75" customHeight="1">
      <c r="A881" s="2254"/>
      <c r="B881" s="2254"/>
      <c r="C881" s="2254"/>
      <c r="D881" s="2254"/>
      <c r="E881" s="2254"/>
      <c r="F881" s="2254"/>
      <c r="G881" s="2254"/>
      <c r="H881" s="2254"/>
      <c r="I881" s="2254"/>
      <c r="J881" s="2254"/>
      <c r="K881" s="2254"/>
      <c r="L881" s="2254"/>
      <c r="M881" s="2254"/>
      <c r="N881" s="2254"/>
      <c r="O881" s="2254"/>
      <c r="P881" s="2254"/>
      <c r="Q881" s="2254"/>
      <c r="R881" s="2254"/>
      <c r="S881" s="2254"/>
      <c r="T881" s="2254"/>
      <c r="U881" s="2254"/>
      <c r="V881" s="2254"/>
      <c r="W881" s="2254"/>
      <c r="X881" s="2254"/>
      <c r="Y881" s="2254"/>
      <c r="Z881" s="2254"/>
    </row>
    <row r="882" spans="1:26" ht="15.75" customHeight="1">
      <c r="A882" s="2254"/>
      <c r="B882" s="2254"/>
      <c r="C882" s="2254"/>
      <c r="D882" s="2254"/>
      <c r="E882" s="2254"/>
      <c r="F882" s="2254"/>
      <c r="G882" s="2254"/>
      <c r="H882" s="2254"/>
      <c r="I882" s="2254"/>
      <c r="J882" s="2254"/>
      <c r="K882" s="2254"/>
      <c r="L882" s="2254"/>
      <c r="M882" s="2254"/>
      <c r="N882" s="2254"/>
      <c r="O882" s="2254"/>
      <c r="P882" s="2254"/>
      <c r="Q882" s="2254"/>
      <c r="R882" s="2254"/>
      <c r="S882" s="2254"/>
      <c r="T882" s="2254"/>
      <c r="U882" s="2254"/>
      <c r="V882" s="2254"/>
      <c r="W882" s="2254"/>
      <c r="X882" s="2254"/>
      <c r="Y882" s="2254"/>
      <c r="Z882" s="2254"/>
    </row>
    <row r="883" spans="1:26" ht="15.75" customHeight="1">
      <c r="A883" s="2254"/>
      <c r="B883" s="2254"/>
      <c r="C883" s="2254"/>
      <c r="D883" s="2254"/>
      <c r="E883" s="2254"/>
      <c r="F883" s="2254"/>
      <c r="G883" s="2254"/>
      <c r="H883" s="2254"/>
      <c r="I883" s="2254"/>
      <c r="J883" s="2254"/>
      <c r="K883" s="2254"/>
      <c r="L883" s="2254"/>
      <c r="M883" s="2254"/>
      <c r="N883" s="2254"/>
      <c r="O883" s="2254"/>
      <c r="P883" s="2254"/>
      <c r="Q883" s="2254"/>
      <c r="R883" s="2254"/>
      <c r="S883" s="2254"/>
      <c r="T883" s="2254"/>
      <c r="U883" s="2254"/>
      <c r="V883" s="2254"/>
      <c r="W883" s="2254"/>
      <c r="X883" s="2254"/>
      <c r="Y883" s="2254"/>
      <c r="Z883" s="2254"/>
    </row>
    <row r="884" spans="1:26" ht="15.75" customHeight="1">
      <c r="A884" s="2254"/>
      <c r="B884" s="2254"/>
      <c r="C884" s="2254"/>
      <c r="D884" s="2254"/>
      <c r="E884" s="2254"/>
      <c r="F884" s="2254"/>
      <c r="G884" s="2254"/>
      <c r="H884" s="2254"/>
      <c r="I884" s="2254"/>
      <c r="J884" s="2254"/>
      <c r="K884" s="2254"/>
      <c r="L884" s="2254"/>
      <c r="M884" s="2254"/>
      <c r="N884" s="2254"/>
      <c r="O884" s="2254"/>
      <c r="P884" s="2254"/>
      <c r="Q884" s="2254"/>
      <c r="R884" s="2254"/>
      <c r="S884" s="2254"/>
      <c r="T884" s="2254"/>
      <c r="U884" s="2254"/>
      <c r="V884" s="2254"/>
      <c r="W884" s="2254"/>
      <c r="X884" s="2254"/>
      <c r="Y884" s="2254"/>
      <c r="Z884" s="2254"/>
    </row>
    <row r="885" spans="1:26" ht="15.75" customHeight="1">
      <c r="A885" s="2254"/>
      <c r="B885" s="2254"/>
      <c r="C885" s="2254"/>
      <c r="D885" s="2254"/>
      <c r="E885" s="2254"/>
      <c r="F885" s="2254"/>
      <c r="G885" s="2254"/>
      <c r="H885" s="2254"/>
      <c r="I885" s="2254"/>
      <c r="J885" s="2254"/>
      <c r="K885" s="2254"/>
      <c r="L885" s="2254"/>
      <c r="M885" s="2254"/>
      <c r="N885" s="2254"/>
      <c r="O885" s="2254"/>
      <c r="P885" s="2254"/>
      <c r="Q885" s="2254"/>
      <c r="R885" s="2254"/>
      <c r="S885" s="2254"/>
      <c r="T885" s="2254"/>
      <c r="U885" s="2254"/>
      <c r="V885" s="2254"/>
      <c r="W885" s="2254"/>
      <c r="X885" s="2254"/>
      <c r="Y885" s="2254"/>
      <c r="Z885" s="2254"/>
    </row>
    <row r="886" spans="1:26" ht="15.75" customHeight="1">
      <c r="A886" s="2254"/>
      <c r="B886" s="2254"/>
      <c r="C886" s="2254"/>
      <c r="D886" s="2254"/>
      <c r="E886" s="2254"/>
      <c r="F886" s="2254"/>
      <c r="G886" s="2254"/>
      <c r="H886" s="2254"/>
      <c r="I886" s="2254"/>
      <c r="J886" s="2254"/>
      <c r="K886" s="2254"/>
      <c r="L886" s="2254"/>
      <c r="M886" s="2254"/>
      <c r="N886" s="2254"/>
      <c r="O886" s="2254"/>
      <c r="P886" s="2254"/>
      <c r="Q886" s="2254"/>
      <c r="R886" s="2254"/>
      <c r="S886" s="2254"/>
      <c r="T886" s="2254"/>
      <c r="U886" s="2254"/>
      <c r="V886" s="2254"/>
      <c r="W886" s="2254"/>
      <c r="X886" s="2254"/>
      <c r="Y886" s="2254"/>
      <c r="Z886" s="2254"/>
    </row>
    <row r="887" spans="1:26" ht="15.75" customHeight="1">
      <c r="A887" s="2254"/>
      <c r="B887" s="2254"/>
      <c r="C887" s="2254"/>
      <c r="D887" s="2254"/>
      <c r="E887" s="2254"/>
      <c r="F887" s="2254"/>
      <c r="G887" s="2254"/>
      <c r="H887" s="2254"/>
      <c r="I887" s="2254"/>
      <c r="J887" s="2254"/>
      <c r="K887" s="2254"/>
      <c r="L887" s="2254"/>
      <c r="M887" s="2254"/>
      <c r="N887" s="2254"/>
      <c r="O887" s="2254"/>
      <c r="P887" s="2254"/>
      <c r="Q887" s="2254"/>
      <c r="R887" s="2254"/>
      <c r="S887" s="2254"/>
      <c r="T887" s="2254"/>
      <c r="U887" s="2254"/>
      <c r="V887" s="2254"/>
      <c r="W887" s="2254"/>
      <c r="X887" s="2254"/>
      <c r="Y887" s="2254"/>
      <c r="Z887" s="2254"/>
    </row>
    <row r="888" spans="1:26" ht="15.75" customHeight="1">
      <c r="A888" s="2254"/>
      <c r="B888" s="2254"/>
      <c r="C888" s="2254"/>
      <c r="D888" s="2254"/>
      <c r="E888" s="2254"/>
      <c r="F888" s="2254"/>
      <c r="G888" s="2254"/>
      <c r="H888" s="2254"/>
      <c r="I888" s="2254"/>
      <c r="J888" s="2254"/>
      <c r="K888" s="2254"/>
      <c r="L888" s="2254"/>
      <c r="M888" s="2254"/>
      <c r="N888" s="2254"/>
      <c r="O888" s="2254"/>
      <c r="P888" s="2254"/>
      <c r="Q888" s="2254"/>
      <c r="R888" s="2254"/>
      <c r="S888" s="2254"/>
      <c r="T888" s="2254"/>
      <c r="U888" s="2254"/>
      <c r="V888" s="2254"/>
      <c r="W888" s="2254"/>
      <c r="X888" s="2254"/>
      <c r="Y888" s="2254"/>
      <c r="Z888" s="2254"/>
    </row>
    <row r="889" spans="1:26" ht="15.75" customHeight="1">
      <c r="A889" s="2254"/>
      <c r="B889" s="2254"/>
      <c r="C889" s="2254"/>
      <c r="D889" s="2254"/>
      <c r="E889" s="2254"/>
      <c r="F889" s="2254"/>
      <c r="G889" s="2254"/>
      <c r="H889" s="2254"/>
      <c r="I889" s="2254"/>
      <c r="J889" s="2254"/>
      <c r="K889" s="2254"/>
      <c r="L889" s="2254"/>
      <c r="M889" s="2254"/>
      <c r="N889" s="2254"/>
      <c r="O889" s="2254"/>
      <c r="P889" s="2254"/>
      <c r="Q889" s="2254"/>
      <c r="R889" s="2254"/>
      <c r="S889" s="2254"/>
      <c r="T889" s="2254"/>
      <c r="U889" s="2254"/>
      <c r="V889" s="2254"/>
      <c r="W889" s="2254"/>
      <c r="X889" s="2254"/>
      <c r="Y889" s="2254"/>
      <c r="Z889" s="2254"/>
    </row>
    <row r="890" spans="1:26" ht="15.75" customHeight="1">
      <c r="A890" s="2254"/>
      <c r="B890" s="2254"/>
      <c r="C890" s="2254"/>
      <c r="D890" s="2254"/>
      <c r="E890" s="2254"/>
      <c r="F890" s="2254"/>
      <c r="G890" s="2254"/>
      <c r="H890" s="2254"/>
      <c r="I890" s="2254"/>
      <c r="J890" s="2254"/>
      <c r="K890" s="2254"/>
      <c r="L890" s="2254"/>
      <c r="M890" s="2254"/>
      <c r="N890" s="2254"/>
      <c r="O890" s="2254"/>
      <c r="P890" s="2254"/>
      <c r="Q890" s="2254"/>
      <c r="R890" s="2254"/>
      <c r="S890" s="2254"/>
      <c r="T890" s="2254"/>
      <c r="U890" s="2254"/>
      <c r="V890" s="2254"/>
      <c r="W890" s="2254"/>
      <c r="X890" s="2254"/>
      <c r="Y890" s="2254"/>
      <c r="Z890" s="2254"/>
    </row>
    <row r="891" spans="1:26" ht="15.75" customHeight="1">
      <c r="A891" s="2254"/>
      <c r="B891" s="2254"/>
      <c r="C891" s="2254"/>
      <c r="D891" s="2254"/>
      <c r="E891" s="2254"/>
      <c r="F891" s="2254"/>
      <c r="G891" s="2254"/>
      <c r="H891" s="2254"/>
      <c r="I891" s="2254"/>
      <c r="J891" s="2254"/>
      <c r="K891" s="2254"/>
      <c r="L891" s="2254"/>
      <c r="M891" s="2254"/>
      <c r="N891" s="2254"/>
      <c r="O891" s="2254"/>
      <c r="P891" s="2254"/>
      <c r="Q891" s="2254"/>
      <c r="R891" s="2254"/>
      <c r="S891" s="2254"/>
      <c r="T891" s="2254"/>
      <c r="U891" s="2254"/>
      <c r="V891" s="2254"/>
      <c r="W891" s="2254"/>
      <c r="X891" s="2254"/>
      <c r="Y891" s="2254"/>
      <c r="Z891" s="2254"/>
    </row>
    <row r="892" spans="1:26" ht="15.75" customHeight="1">
      <c r="A892" s="2254"/>
      <c r="B892" s="2254"/>
      <c r="C892" s="2254"/>
      <c r="D892" s="2254"/>
      <c r="E892" s="2254"/>
      <c r="F892" s="2254"/>
      <c r="G892" s="2254"/>
      <c r="H892" s="2254"/>
      <c r="I892" s="2254"/>
      <c r="J892" s="2254"/>
      <c r="K892" s="2254"/>
      <c r="L892" s="2254"/>
      <c r="M892" s="2254"/>
      <c r="N892" s="2254"/>
      <c r="O892" s="2254"/>
      <c r="P892" s="2254"/>
      <c r="Q892" s="2254"/>
      <c r="R892" s="2254"/>
      <c r="S892" s="2254"/>
      <c r="T892" s="2254"/>
      <c r="U892" s="2254"/>
      <c r="V892" s="2254"/>
      <c r="W892" s="2254"/>
      <c r="X892" s="2254"/>
      <c r="Y892" s="2254"/>
      <c r="Z892" s="2254"/>
    </row>
    <row r="893" spans="1:26" ht="15.75" customHeight="1">
      <c r="A893" s="2254"/>
      <c r="B893" s="2254"/>
      <c r="C893" s="2254"/>
      <c r="D893" s="2254"/>
      <c r="E893" s="2254"/>
      <c r="F893" s="2254"/>
      <c r="G893" s="2254"/>
      <c r="H893" s="2254"/>
      <c r="I893" s="2254"/>
      <c r="J893" s="2254"/>
      <c r="K893" s="2254"/>
      <c r="L893" s="2254"/>
      <c r="M893" s="2254"/>
      <c r="N893" s="2254"/>
      <c r="O893" s="2254"/>
      <c r="P893" s="2254"/>
      <c r="Q893" s="2254"/>
      <c r="R893" s="2254"/>
      <c r="S893" s="2254"/>
      <c r="T893" s="2254"/>
      <c r="U893" s="2254"/>
      <c r="V893" s="2254"/>
      <c r="W893" s="2254"/>
      <c r="X893" s="2254"/>
      <c r="Y893" s="2254"/>
      <c r="Z893" s="2254"/>
    </row>
    <row r="894" spans="1:26" ht="15.75" customHeight="1">
      <c r="A894" s="2254"/>
      <c r="B894" s="2254"/>
      <c r="C894" s="2254"/>
      <c r="D894" s="2254"/>
      <c r="E894" s="2254"/>
      <c r="F894" s="2254"/>
      <c r="G894" s="2254"/>
      <c r="H894" s="2254"/>
      <c r="I894" s="2254"/>
      <c r="J894" s="2254"/>
      <c r="K894" s="2254"/>
      <c r="L894" s="2254"/>
      <c r="M894" s="2254"/>
      <c r="N894" s="2254"/>
      <c r="O894" s="2254"/>
      <c r="P894" s="2254"/>
      <c r="Q894" s="2254"/>
      <c r="R894" s="2254"/>
      <c r="S894" s="2254"/>
      <c r="T894" s="2254"/>
      <c r="U894" s="2254"/>
      <c r="V894" s="2254"/>
      <c r="W894" s="2254"/>
      <c r="X894" s="2254"/>
      <c r="Y894" s="2254"/>
      <c r="Z894" s="2254"/>
    </row>
    <row r="895" spans="1:26" ht="15.75" customHeight="1">
      <c r="A895" s="2254"/>
      <c r="B895" s="2254"/>
      <c r="C895" s="2254"/>
      <c r="D895" s="2254"/>
      <c r="E895" s="2254"/>
      <c r="F895" s="2254"/>
      <c r="G895" s="2254"/>
      <c r="H895" s="2254"/>
      <c r="I895" s="2254"/>
      <c r="J895" s="2254"/>
      <c r="K895" s="2254"/>
      <c r="L895" s="2254"/>
      <c r="M895" s="2254"/>
      <c r="N895" s="2254"/>
      <c r="O895" s="2254"/>
      <c r="P895" s="2254"/>
      <c r="Q895" s="2254"/>
      <c r="R895" s="2254"/>
      <c r="S895" s="2254"/>
      <c r="T895" s="2254"/>
      <c r="U895" s="2254"/>
      <c r="V895" s="2254"/>
      <c r="W895" s="2254"/>
      <c r="X895" s="2254"/>
      <c r="Y895" s="2254"/>
      <c r="Z895" s="2254"/>
    </row>
    <row r="896" spans="1:26" ht="15.75" customHeight="1">
      <c r="A896" s="2254"/>
      <c r="B896" s="2254"/>
      <c r="C896" s="2254"/>
      <c r="D896" s="2254"/>
      <c r="E896" s="2254"/>
      <c r="F896" s="2254"/>
      <c r="G896" s="2254"/>
      <c r="H896" s="2254"/>
      <c r="I896" s="2254"/>
      <c r="J896" s="2254"/>
      <c r="K896" s="2254"/>
      <c r="L896" s="2254"/>
      <c r="M896" s="2254"/>
      <c r="N896" s="2254"/>
      <c r="O896" s="2254"/>
      <c r="P896" s="2254"/>
      <c r="Q896" s="2254"/>
      <c r="R896" s="2254"/>
      <c r="S896" s="2254"/>
      <c r="T896" s="2254"/>
      <c r="U896" s="2254"/>
      <c r="V896" s="2254"/>
      <c r="W896" s="2254"/>
      <c r="X896" s="2254"/>
      <c r="Y896" s="2254"/>
      <c r="Z896" s="2254"/>
    </row>
    <row r="897" spans="1:26" ht="15.75" customHeight="1">
      <c r="A897" s="2254"/>
      <c r="B897" s="2254"/>
      <c r="C897" s="2254"/>
      <c r="D897" s="2254"/>
      <c r="E897" s="2254"/>
      <c r="F897" s="2254"/>
      <c r="G897" s="2254"/>
      <c r="H897" s="2254"/>
      <c r="I897" s="2254"/>
      <c r="J897" s="2254"/>
      <c r="K897" s="2254"/>
      <c r="L897" s="2254"/>
      <c r="M897" s="2254"/>
      <c r="N897" s="2254"/>
      <c r="O897" s="2254"/>
      <c r="P897" s="2254"/>
      <c r="Q897" s="2254"/>
      <c r="R897" s="2254"/>
      <c r="S897" s="2254"/>
      <c r="T897" s="2254"/>
      <c r="U897" s="2254"/>
      <c r="V897" s="2254"/>
      <c r="W897" s="2254"/>
      <c r="X897" s="2254"/>
      <c r="Y897" s="2254"/>
      <c r="Z897" s="2254"/>
    </row>
    <row r="898" spans="1:26" ht="15.75" customHeight="1">
      <c r="A898" s="2254"/>
      <c r="B898" s="2254"/>
      <c r="C898" s="2254"/>
      <c r="D898" s="2254"/>
      <c r="E898" s="2254"/>
      <c r="F898" s="2254"/>
      <c r="G898" s="2254"/>
      <c r="H898" s="2254"/>
      <c r="I898" s="2254"/>
      <c r="J898" s="2254"/>
      <c r="K898" s="2254"/>
      <c r="L898" s="2254"/>
      <c r="M898" s="2254"/>
      <c r="N898" s="2254"/>
      <c r="O898" s="2254"/>
      <c r="P898" s="2254"/>
      <c r="Q898" s="2254"/>
      <c r="R898" s="2254"/>
      <c r="S898" s="2254"/>
      <c r="T898" s="2254"/>
      <c r="U898" s="2254"/>
      <c r="V898" s="2254"/>
      <c r="W898" s="2254"/>
      <c r="X898" s="2254"/>
      <c r="Y898" s="2254"/>
      <c r="Z898" s="2254"/>
    </row>
    <row r="899" spans="1:26" ht="15.75" customHeight="1">
      <c r="A899" s="2254"/>
      <c r="B899" s="2254"/>
      <c r="C899" s="2254"/>
      <c r="D899" s="2254"/>
      <c r="E899" s="2254"/>
      <c r="F899" s="2254"/>
      <c r="G899" s="2254"/>
      <c r="H899" s="2254"/>
      <c r="I899" s="2254"/>
      <c r="J899" s="2254"/>
      <c r="K899" s="2254"/>
      <c r="L899" s="2254"/>
      <c r="M899" s="2254"/>
      <c r="N899" s="2254"/>
      <c r="O899" s="2254"/>
      <c r="P899" s="2254"/>
      <c r="Q899" s="2254"/>
      <c r="R899" s="2254"/>
      <c r="S899" s="2254"/>
      <c r="T899" s="2254"/>
      <c r="U899" s="2254"/>
      <c r="V899" s="2254"/>
      <c r="W899" s="2254"/>
      <c r="X899" s="2254"/>
      <c r="Y899" s="2254"/>
      <c r="Z899" s="2254"/>
    </row>
    <row r="900" spans="1:26" ht="15.75" customHeight="1">
      <c r="A900" s="2254"/>
      <c r="B900" s="2254"/>
      <c r="C900" s="2254"/>
      <c r="D900" s="2254"/>
      <c r="E900" s="2254"/>
      <c r="F900" s="2254"/>
      <c r="G900" s="2254"/>
      <c r="H900" s="2254"/>
      <c r="I900" s="2254"/>
      <c r="J900" s="2254"/>
      <c r="K900" s="2254"/>
      <c r="L900" s="2254"/>
      <c r="M900" s="2254"/>
      <c r="N900" s="2254"/>
      <c r="O900" s="2254"/>
      <c r="P900" s="2254"/>
      <c r="Q900" s="2254"/>
      <c r="R900" s="2254"/>
      <c r="S900" s="2254"/>
      <c r="T900" s="2254"/>
      <c r="U900" s="2254"/>
      <c r="V900" s="2254"/>
      <c r="W900" s="2254"/>
      <c r="X900" s="2254"/>
      <c r="Y900" s="2254"/>
      <c r="Z900" s="2254"/>
    </row>
    <row r="901" spans="1:26" ht="15.75" customHeight="1">
      <c r="A901" s="2254"/>
      <c r="B901" s="2254"/>
      <c r="C901" s="2254"/>
      <c r="D901" s="2254"/>
      <c r="E901" s="2254"/>
      <c r="F901" s="2254"/>
      <c r="G901" s="2254"/>
      <c r="H901" s="2254"/>
      <c r="I901" s="2254"/>
      <c r="J901" s="2254"/>
      <c r="K901" s="2254"/>
      <c r="L901" s="2254"/>
      <c r="M901" s="2254"/>
      <c r="N901" s="2254"/>
      <c r="O901" s="2254"/>
      <c r="P901" s="2254"/>
      <c r="Q901" s="2254"/>
      <c r="R901" s="2254"/>
      <c r="S901" s="2254"/>
      <c r="T901" s="2254"/>
      <c r="U901" s="2254"/>
      <c r="V901" s="2254"/>
      <c r="W901" s="2254"/>
      <c r="X901" s="2254"/>
      <c r="Y901" s="2254"/>
      <c r="Z901" s="2254"/>
    </row>
    <row r="902" spans="1:26" ht="15.75" customHeight="1">
      <c r="A902" s="2254"/>
      <c r="B902" s="2254"/>
      <c r="C902" s="2254"/>
      <c r="D902" s="2254"/>
      <c r="E902" s="2254"/>
      <c r="F902" s="2254"/>
      <c r="G902" s="2254"/>
      <c r="H902" s="2254"/>
      <c r="I902" s="2254"/>
      <c r="J902" s="2254"/>
      <c r="K902" s="2254"/>
      <c r="L902" s="2254"/>
      <c r="M902" s="2254"/>
      <c r="N902" s="2254"/>
      <c r="O902" s="2254"/>
      <c r="P902" s="2254"/>
      <c r="Q902" s="2254"/>
      <c r="R902" s="2254"/>
      <c r="S902" s="2254"/>
      <c r="T902" s="2254"/>
      <c r="U902" s="2254"/>
      <c r="V902" s="2254"/>
      <c r="W902" s="2254"/>
      <c r="X902" s="2254"/>
      <c r="Y902" s="2254"/>
      <c r="Z902" s="2254"/>
    </row>
    <row r="903" spans="1:26" ht="15.75" customHeight="1">
      <c r="A903" s="2254"/>
      <c r="B903" s="2254"/>
      <c r="C903" s="2254"/>
      <c r="D903" s="2254"/>
      <c r="E903" s="2254"/>
      <c r="F903" s="2254"/>
      <c r="G903" s="2254"/>
      <c r="H903" s="2254"/>
      <c r="I903" s="2254"/>
      <c r="J903" s="2254"/>
      <c r="K903" s="2254"/>
      <c r="L903" s="2254"/>
      <c r="M903" s="2254"/>
      <c r="N903" s="2254"/>
      <c r="O903" s="2254"/>
      <c r="P903" s="2254"/>
      <c r="Q903" s="2254"/>
      <c r="R903" s="2254"/>
      <c r="S903" s="2254"/>
      <c r="T903" s="2254"/>
      <c r="U903" s="2254"/>
      <c r="V903" s="2254"/>
      <c r="W903" s="2254"/>
      <c r="X903" s="2254"/>
      <c r="Y903" s="2254"/>
      <c r="Z903" s="2254"/>
    </row>
    <row r="904" spans="1:26" ht="15.75" customHeight="1">
      <c r="A904" s="2254"/>
      <c r="B904" s="2254"/>
      <c r="C904" s="2254"/>
      <c r="D904" s="2254"/>
      <c r="E904" s="2254"/>
      <c r="F904" s="2254"/>
      <c r="G904" s="2254"/>
      <c r="H904" s="2254"/>
      <c r="I904" s="2254"/>
      <c r="J904" s="2254"/>
      <c r="K904" s="2254"/>
      <c r="L904" s="2254"/>
      <c r="M904" s="2254"/>
      <c r="N904" s="2254"/>
      <c r="O904" s="2254"/>
      <c r="P904" s="2254"/>
      <c r="Q904" s="2254"/>
      <c r="R904" s="2254"/>
      <c r="S904" s="2254"/>
      <c r="T904" s="2254"/>
      <c r="U904" s="2254"/>
      <c r="V904" s="2254"/>
      <c r="W904" s="2254"/>
      <c r="X904" s="2254"/>
      <c r="Y904" s="2254"/>
      <c r="Z904" s="2254"/>
    </row>
    <row r="905" spans="1:26" ht="15.75" customHeight="1">
      <c r="A905" s="2254"/>
      <c r="B905" s="2254"/>
      <c r="C905" s="2254"/>
      <c r="D905" s="2254"/>
      <c r="E905" s="2254"/>
      <c r="F905" s="2254"/>
      <c r="G905" s="2254"/>
      <c r="H905" s="2254"/>
      <c r="I905" s="2254"/>
      <c r="J905" s="2254"/>
      <c r="K905" s="2254"/>
      <c r="L905" s="2254"/>
      <c r="M905" s="2254"/>
      <c r="N905" s="2254"/>
      <c r="O905" s="2254"/>
      <c r="P905" s="2254"/>
      <c r="Q905" s="2254"/>
      <c r="R905" s="2254"/>
      <c r="S905" s="2254"/>
      <c r="T905" s="2254"/>
      <c r="U905" s="2254"/>
      <c r="V905" s="2254"/>
      <c r="W905" s="2254"/>
      <c r="X905" s="2254"/>
      <c r="Y905" s="2254"/>
      <c r="Z905" s="2254"/>
    </row>
    <row r="906" spans="1:26" ht="15.75" customHeight="1">
      <c r="A906" s="2254"/>
      <c r="B906" s="2254"/>
      <c r="C906" s="2254"/>
      <c r="D906" s="2254"/>
      <c r="E906" s="2254"/>
      <c r="F906" s="2254"/>
      <c r="G906" s="2254"/>
      <c r="H906" s="2254"/>
      <c r="I906" s="2254"/>
      <c r="J906" s="2254"/>
      <c r="K906" s="2254"/>
      <c r="L906" s="2254"/>
      <c r="M906" s="2254"/>
      <c r="N906" s="2254"/>
      <c r="O906" s="2254"/>
      <c r="P906" s="2254"/>
      <c r="Q906" s="2254"/>
      <c r="R906" s="2254"/>
      <c r="S906" s="2254"/>
      <c r="T906" s="2254"/>
      <c r="U906" s="2254"/>
      <c r="V906" s="2254"/>
      <c r="W906" s="2254"/>
      <c r="X906" s="2254"/>
      <c r="Y906" s="2254"/>
      <c r="Z906" s="2254"/>
    </row>
    <row r="907" spans="1:26" ht="15.75" customHeight="1">
      <c r="A907" s="2254"/>
      <c r="B907" s="2254"/>
      <c r="C907" s="2254"/>
      <c r="D907" s="2254"/>
      <c r="E907" s="2254"/>
      <c r="F907" s="2254"/>
      <c r="G907" s="2254"/>
      <c r="H907" s="2254"/>
      <c r="I907" s="2254"/>
      <c r="J907" s="2254"/>
      <c r="K907" s="2254"/>
      <c r="L907" s="2254"/>
      <c r="M907" s="2254"/>
      <c r="N907" s="2254"/>
      <c r="O907" s="2254"/>
      <c r="P907" s="2254"/>
      <c r="Q907" s="2254"/>
      <c r="R907" s="2254"/>
      <c r="S907" s="2254"/>
      <c r="T907" s="2254"/>
      <c r="U907" s="2254"/>
      <c r="V907" s="2254"/>
      <c r="W907" s="2254"/>
      <c r="X907" s="2254"/>
      <c r="Y907" s="2254"/>
      <c r="Z907" s="2254"/>
    </row>
    <row r="908" spans="1:26" ht="15.75" customHeight="1">
      <c r="A908" s="2254"/>
      <c r="B908" s="2254"/>
      <c r="C908" s="2254"/>
      <c r="D908" s="2254"/>
      <c r="E908" s="2254"/>
      <c r="F908" s="2254"/>
      <c r="G908" s="2254"/>
      <c r="H908" s="2254"/>
      <c r="I908" s="2254"/>
      <c r="J908" s="2254"/>
      <c r="K908" s="2254"/>
      <c r="L908" s="2254"/>
      <c r="M908" s="2254"/>
      <c r="N908" s="2254"/>
      <c r="O908" s="2254"/>
      <c r="P908" s="2254"/>
      <c r="Q908" s="2254"/>
      <c r="R908" s="2254"/>
      <c r="S908" s="2254"/>
      <c r="T908" s="2254"/>
      <c r="U908" s="2254"/>
      <c r="V908" s="2254"/>
      <c r="W908" s="2254"/>
      <c r="X908" s="2254"/>
      <c r="Y908" s="2254"/>
      <c r="Z908" s="2254"/>
    </row>
    <row r="909" spans="1:26" ht="15.75" customHeight="1">
      <c r="A909" s="2254"/>
      <c r="B909" s="2254"/>
      <c r="C909" s="2254"/>
      <c r="D909" s="2254"/>
      <c r="E909" s="2254"/>
      <c r="F909" s="2254"/>
      <c r="G909" s="2254"/>
      <c r="H909" s="2254"/>
      <c r="I909" s="2254"/>
      <c r="J909" s="2254"/>
      <c r="K909" s="2254"/>
      <c r="L909" s="2254"/>
      <c r="M909" s="2254"/>
      <c r="N909" s="2254"/>
      <c r="O909" s="2254"/>
      <c r="P909" s="2254"/>
      <c r="Q909" s="2254"/>
      <c r="R909" s="2254"/>
      <c r="S909" s="2254"/>
      <c r="T909" s="2254"/>
      <c r="U909" s="2254"/>
      <c r="V909" s="2254"/>
      <c r="W909" s="2254"/>
      <c r="X909" s="2254"/>
      <c r="Y909" s="2254"/>
      <c r="Z909" s="2254"/>
    </row>
    <row r="910" spans="1:26" ht="15.75" customHeight="1">
      <c r="A910" s="2254"/>
      <c r="B910" s="2254"/>
      <c r="C910" s="2254"/>
      <c r="D910" s="2254"/>
      <c r="E910" s="2254"/>
      <c r="F910" s="2254"/>
      <c r="G910" s="2254"/>
      <c r="H910" s="2254"/>
      <c r="I910" s="2254"/>
      <c r="J910" s="2254"/>
      <c r="K910" s="2254"/>
      <c r="L910" s="2254"/>
      <c r="M910" s="2254"/>
      <c r="N910" s="2254"/>
      <c r="O910" s="2254"/>
      <c r="P910" s="2254"/>
      <c r="Q910" s="2254"/>
      <c r="R910" s="2254"/>
      <c r="S910" s="2254"/>
      <c r="T910" s="2254"/>
      <c r="U910" s="2254"/>
      <c r="V910" s="2254"/>
      <c r="W910" s="2254"/>
      <c r="X910" s="2254"/>
      <c r="Y910" s="2254"/>
      <c r="Z910" s="2254"/>
    </row>
    <row r="911" spans="1:26" ht="15.75" customHeight="1">
      <c r="A911" s="2254"/>
      <c r="B911" s="2254"/>
      <c r="C911" s="2254"/>
      <c r="D911" s="2254"/>
      <c r="E911" s="2254"/>
      <c r="F911" s="2254"/>
      <c r="G911" s="2254"/>
      <c r="H911" s="2254"/>
      <c r="I911" s="2254"/>
      <c r="J911" s="2254"/>
      <c r="K911" s="2254"/>
      <c r="L911" s="2254"/>
      <c r="M911" s="2254"/>
      <c r="N911" s="2254"/>
      <c r="O911" s="2254"/>
      <c r="P911" s="2254"/>
      <c r="Q911" s="2254"/>
      <c r="R911" s="2254"/>
      <c r="S911" s="2254"/>
      <c r="T911" s="2254"/>
      <c r="U911" s="2254"/>
      <c r="V911" s="2254"/>
      <c r="W911" s="2254"/>
      <c r="X911" s="2254"/>
      <c r="Y911" s="2254"/>
      <c r="Z911" s="2254"/>
    </row>
    <row r="912" spans="1:26" ht="15.75" customHeight="1">
      <c r="A912" s="2254"/>
      <c r="B912" s="2254"/>
      <c r="C912" s="2254"/>
      <c r="D912" s="2254"/>
      <c r="E912" s="2254"/>
      <c r="F912" s="2254"/>
      <c r="G912" s="2254"/>
      <c r="H912" s="2254"/>
      <c r="I912" s="2254"/>
      <c r="J912" s="2254"/>
      <c r="K912" s="2254"/>
      <c r="L912" s="2254"/>
      <c r="M912" s="2254"/>
      <c r="N912" s="2254"/>
      <c r="O912" s="2254"/>
      <c r="P912" s="2254"/>
      <c r="Q912" s="2254"/>
      <c r="R912" s="2254"/>
      <c r="S912" s="2254"/>
      <c r="T912" s="2254"/>
      <c r="U912" s="2254"/>
      <c r="V912" s="2254"/>
      <c r="W912" s="2254"/>
      <c r="X912" s="2254"/>
      <c r="Y912" s="2254"/>
      <c r="Z912" s="2254"/>
    </row>
    <row r="913" spans="1:26" ht="15.75" customHeight="1">
      <c r="A913" s="2254"/>
      <c r="B913" s="2254"/>
      <c r="C913" s="2254"/>
      <c r="D913" s="2254"/>
      <c r="E913" s="2254"/>
      <c r="F913" s="2254"/>
      <c r="G913" s="2254"/>
      <c r="H913" s="2254"/>
      <c r="I913" s="2254"/>
      <c r="J913" s="2254"/>
      <c r="K913" s="2254"/>
      <c r="L913" s="2254"/>
      <c r="M913" s="2254"/>
      <c r="N913" s="2254"/>
      <c r="O913" s="2254"/>
      <c r="P913" s="2254"/>
      <c r="Q913" s="2254"/>
      <c r="R913" s="2254"/>
      <c r="S913" s="2254"/>
      <c r="T913" s="2254"/>
      <c r="U913" s="2254"/>
      <c r="V913" s="2254"/>
      <c r="W913" s="2254"/>
      <c r="X913" s="2254"/>
      <c r="Y913" s="2254"/>
      <c r="Z913" s="2254"/>
    </row>
    <row r="914" spans="1:26" ht="15.75" customHeight="1">
      <c r="A914" s="2254"/>
      <c r="B914" s="2254"/>
      <c r="C914" s="2254"/>
      <c r="D914" s="2254"/>
      <c r="E914" s="2254"/>
      <c r="F914" s="2254"/>
      <c r="G914" s="2254"/>
      <c r="H914" s="2254"/>
      <c r="I914" s="2254"/>
      <c r="J914" s="2254"/>
      <c r="K914" s="2254"/>
      <c r="L914" s="2254"/>
      <c r="M914" s="2254"/>
      <c r="N914" s="2254"/>
      <c r="O914" s="2254"/>
      <c r="P914" s="2254"/>
      <c r="Q914" s="2254"/>
      <c r="R914" s="2254"/>
      <c r="S914" s="2254"/>
      <c r="T914" s="2254"/>
      <c r="U914" s="2254"/>
      <c r="V914" s="2254"/>
      <c r="W914" s="2254"/>
      <c r="X914" s="2254"/>
      <c r="Y914" s="2254"/>
      <c r="Z914" s="2254"/>
    </row>
    <row r="915" spans="1:26" ht="15.75" customHeight="1">
      <c r="A915" s="2254"/>
      <c r="B915" s="2254"/>
      <c r="C915" s="2254"/>
      <c r="D915" s="2254"/>
      <c r="E915" s="2254"/>
      <c r="F915" s="2254"/>
      <c r="G915" s="2254"/>
      <c r="H915" s="2254"/>
      <c r="I915" s="2254"/>
      <c r="J915" s="2254"/>
      <c r="K915" s="2254"/>
      <c r="L915" s="2254"/>
      <c r="M915" s="2254"/>
      <c r="N915" s="2254"/>
      <c r="O915" s="2254"/>
      <c r="P915" s="2254"/>
      <c r="Q915" s="2254"/>
      <c r="R915" s="2254"/>
      <c r="S915" s="2254"/>
      <c r="T915" s="2254"/>
      <c r="U915" s="2254"/>
      <c r="V915" s="2254"/>
      <c r="W915" s="2254"/>
      <c r="X915" s="2254"/>
      <c r="Y915" s="2254"/>
      <c r="Z915" s="2254"/>
    </row>
    <row r="916" spans="1:26" ht="15.75" customHeight="1">
      <c r="A916" s="2254"/>
      <c r="B916" s="2254"/>
      <c r="C916" s="2254"/>
      <c r="D916" s="2254"/>
      <c r="E916" s="2254"/>
      <c r="F916" s="2254"/>
      <c r="G916" s="2254"/>
      <c r="H916" s="2254"/>
      <c r="I916" s="2254"/>
      <c r="J916" s="2254"/>
      <c r="K916" s="2254"/>
      <c r="L916" s="2254"/>
      <c r="M916" s="2254"/>
      <c r="N916" s="2254"/>
      <c r="O916" s="2254"/>
      <c r="P916" s="2254"/>
      <c r="Q916" s="2254"/>
      <c r="R916" s="2254"/>
      <c r="S916" s="2254"/>
      <c r="T916" s="2254"/>
      <c r="U916" s="2254"/>
      <c r="V916" s="2254"/>
      <c r="W916" s="2254"/>
      <c r="X916" s="2254"/>
      <c r="Y916" s="2254"/>
      <c r="Z916" s="2254"/>
    </row>
    <row r="917" spans="1:26" ht="15.75" customHeight="1">
      <c r="A917" s="2254"/>
      <c r="B917" s="2254"/>
      <c r="C917" s="2254"/>
      <c r="D917" s="2254"/>
      <c r="E917" s="2254"/>
      <c r="F917" s="2254"/>
      <c r="G917" s="2254"/>
      <c r="H917" s="2254"/>
      <c r="I917" s="2254"/>
      <c r="J917" s="2254"/>
      <c r="K917" s="2254"/>
      <c r="L917" s="2254"/>
      <c r="M917" s="2254"/>
      <c r="N917" s="2254"/>
      <c r="O917" s="2254"/>
      <c r="P917" s="2254"/>
      <c r="Q917" s="2254"/>
      <c r="R917" s="2254"/>
      <c r="S917" s="2254"/>
      <c r="T917" s="2254"/>
      <c r="U917" s="2254"/>
      <c r="V917" s="2254"/>
      <c r="W917" s="2254"/>
      <c r="X917" s="2254"/>
      <c r="Y917" s="2254"/>
      <c r="Z917" s="2254"/>
    </row>
    <row r="918" spans="1:26" ht="15.75" customHeight="1">
      <c r="A918" s="2254"/>
      <c r="B918" s="2254"/>
      <c r="C918" s="2254"/>
      <c r="D918" s="2254"/>
      <c r="E918" s="2254"/>
      <c r="F918" s="2254"/>
      <c r="G918" s="2254"/>
      <c r="H918" s="2254"/>
      <c r="I918" s="2254"/>
      <c r="J918" s="2254"/>
      <c r="K918" s="2254"/>
      <c r="L918" s="2254"/>
      <c r="M918" s="2254"/>
      <c r="N918" s="2254"/>
      <c r="O918" s="2254"/>
      <c r="P918" s="2254"/>
      <c r="Q918" s="2254"/>
      <c r="R918" s="2254"/>
      <c r="S918" s="2254"/>
      <c r="T918" s="2254"/>
      <c r="U918" s="2254"/>
      <c r="V918" s="2254"/>
      <c r="W918" s="2254"/>
      <c r="X918" s="2254"/>
      <c r="Y918" s="2254"/>
      <c r="Z918" s="2254"/>
    </row>
    <row r="919" spans="1:26" ht="15.75" customHeight="1">
      <c r="A919" s="2254"/>
      <c r="B919" s="2254"/>
      <c r="C919" s="2254"/>
      <c r="D919" s="2254"/>
      <c r="E919" s="2254"/>
      <c r="F919" s="2254"/>
      <c r="G919" s="2254"/>
      <c r="H919" s="2254"/>
      <c r="I919" s="2254"/>
      <c r="J919" s="2254"/>
      <c r="K919" s="2254"/>
      <c r="L919" s="2254"/>
      <c r="M919" s="2254"/>
      <c r="N919" s="2254"/>
      <c r="O919" s="2254"/>
      <c r="P919" s="2254"/>
      <c r="Q919" s="2254"/>
      <c r="R919" s="2254"/>
      <c r="S919" s="2254"/>
      <c r="T919" s="2254"/>
      <c r="U919" s="2254"/>
      <c r="V919" s="2254"/>
      <c r="W919" s="2254"/>
      <c r="X919" s="2254"/>
      <c r="Y919" s="2254"/>
      <c r="Z919" s="2254"/>
    </row>
    <row r="920" spans="1:26" ht="15.75" customHeight="1">
      <c r="A920" s="2254"/>
      <c r="B920" s="2254"/>
      <c r="C920" s="2254"/>
      <c r="D920" s="2254"/>
      <c r="E920" s="2254"/>
      <c r="F920" s="2254"/>
      <c r="G920" s="2254"/>
      <c r="H920" s="2254"/>
      <c r="I920" s="2254"/>
      <c r="J920" s="2254"/>
      <c r="K920" s="2254"/>
      <c r="L920" s="2254"/>
      <c r="M920" s="2254"/>
      <c r="N920" s="2254"/>
      <c r="O920" s="2254"/>
      <c r="P920" s="2254"/>
      <c r="Q920" s="2254"/>
      <c r="R920" s="2254"/>
      <c r="S920" s="2254"/>
      <c r="T920" s="2254"/>
      <c r="U920" s="2254"/>
      <c r="V920" s="2254"/>
      <c r="W920" s="2254"/>
      <c r="X920" s="2254"/>
      <c r="Y920" s="2254"/>
      <c r="Z920" s="2254"/>
    </row>
    <row r="921" spans="1:26" ht="15.75" customHeight="1">
      <c r="A921" s="2254"/>
      <c r="B921" s="2254"/>
      <c r="C921" s="2254"/>
      <c r="D921" s="2254"/>
      <c r="E921" s="2254"/>
      <c r="F921" s="2254"/>
      <c r="G921" s="2254"/>
      <c r="H921" s="2254"/>
      <c r="I921" s="2254"/>
      <c r="J921" s="2254"/>
      <c r="K921" s="2254"/>
      <c r="L921" s="2254"/>
      <c r="M921" s="2254"/>
      <c r="N921" s="2254"/>
      <c r="O921" s="2254"/>
      <c r="P921" s="2254"/>
      <c r="Q921" s="2254"/>
      <c r="R921" s="2254"/>
      <c r="S921" s="2254"/>
      <c r="T921" s="2254"/>
      <c r="U921" s="2254"/>
      <c r="V921" s="2254"/>
      <c r="W921" s="2254"/>
      <c r="X921" s="2254"/>
      <c r="Y921" s="2254"/>
      <c r="Z921" s="2254"/>
    </row>
    <row r="922" spans="1:26" ht="15.75" customHeight="1">
      <c r="A922" s="2254"/>
      <c r="B922" s="2254"/>
      <c r="C922" s="2254"/>
      <c r="D922" s="2254"/>
      <c r="E922" s="2254"/>
      <c r="F922" s="2254"/>
      <c r="G922" s="2254"/>
      <c r="H922" s="2254"/>
      <c r="I922" s="2254"/>
      <c r="J922" s="2254"/>
      <c r="K922" s="2254"/>
      <c r="L922" s="2254"/>
      <c r="M922" s="2254"/>
      <c r="N922" s="2254"/>
      <c r="O922" s="2254"/>
      <c r="P922" s="2254"/>
      <c r="Q922" s="2254"/>
      <c r="R922" s="2254"/>
      <c r="S922" s="2254"/>
      <c r="T922" s="2254"/>
      <c r="U922" s="2254"/>
      <c r="V922" s="2254"/>
      <c r="W922" s="2254"/>
      <c r="X922" s="2254"/>
      <c r="Y922" s="2254"/>
      <c r="Z922" s="2254"/>
    </row>
    <row r="923" spans="1:26" ht="15.75" customHeight="1">
      <c r="A923" s="2254"/>
      <c r="B923" s="2254"/>
      <c r="C923" s="2254"/>
      <c r="D923" s="2254"/>
      <c r="E923" s="2254"/>
      <c r="F923" s="2254"/>
      <c r="G923" s="2254"/>
      <c r="H923" s="2254"/>
      <c r="I923" s="2254"/>
      <c r="J923" s="2254"/>
      <c r="K923" s="2254"/>
      <c r="L923" s="2254"/>
      <c r="M923" s="2254"/>
      <c r="N923" s="2254"/>
      <c r="O923" s="2254"/>
      <c r="P923" s="2254"/>
      <c r="Q923" s="2254"/>
      <c r="R923" s="2254"/>
      <c r="S923" s="2254"/>
      <c r="T923" s="2254"/>
      <c r="U923" s="2254"/>
      <c r="V923" s="2254"/>
      <c r="W923" s="2254"/>
      <c r="X923" s="2254"/>
      <c r="Y923" s="2254"/>
      <c r="Z923" s="2254"/>
    </row>
    <row r="924" spans="1:26" ht="15.75" customHeight="1">
      <c r="A924" s="2254"/>
      <c r="B924" s="2254"/>
      <c r="C924" s="2254"/>
      <c r="D924" s="2254"/>
      <c r="E924" s="2254"/>
      <c r="F924" s="2254"/>
      <c r="G924" s="2254"/>
      <c r="H924" s="2254"/>
      <c r="I924" s="2254"/>
      <c r="J924" s="2254"/>
      <c r="K924" s="2254"/>
      <c r="L924" s="2254"/>
      <c r="M924" s="2254"/>
      <c r="N924" s="2254"/>
      <c r="O924" s="2254"/>
      <c r="P924" s="2254"/>
      <c r="Q924" s="2254"/>
      <c r="R924" s="2254"/>
      <c r="S924" s="2254"/>
      <c r="T924" s="2254"/>
      <c r="U924" s="2254"/>
      <c r="V924" s="2254"/>
      <c r="W924" s="2254"/>
      <c r="X924" s="2254"/>
      <c r="Y924" s="2254"/>
      <c r="Z924" s="2254"/>
    </row>
    <row r="925" spans="1:26" ht="15.75" customHeight="1">
      <c r="A925" s="2254"/>
      <c r="B925" s="2254"/>
      <c r="C925" s="2254"/>
      <c r="D925" s="2254"/>
      <c r="E925" s="2254"/>
      <c r="F925" s="2254"/>
      <c r="G925" s="2254"/>
      <c r="H925" s="2254"/>
      <c r="I925" s="2254"/>
      <c r="J925" s="2254"/>
      <c r="K925" s="2254"/>
      <c r="L925" s="2254"/>
      <c r="M925" s="2254"/>
      <c r="N925" s="2254"/>
      <c r="O925" s="2254"/>
      <c r="P925" s="2254"/>
      <c r="Q925" s="2254"/>
      <c r="R925" s="2254"/>
      <c r="S925" s="2254"/>
      <c r="T925" s="2254"/>
      <c r="U925" s="2254"/>
      <c r="V925" s="2254"/>
      <c r="W925" s="2254"/>
      <c r="X925" s="2254"/>
      <c r="Y925" s="2254"/>
      <c r="Z925" s="2254"/>
    </row>
    <row r="926" spans="1:26" ht="15.75" customHeight="1">
      <c r="A926" s="2254"/>
      <c r="B926" s="2254"/>
      <c r="C926" s="2254"/>
      <c r="D926" s="2254"/>
      <c r="E926" s="2254"/>
      <c r="F926" s="2254"/>
      <c r="G926" s="2254"/>
      <c r="H926" s="2254"/>
      <c r="I926" s="2254"/>
      <c r="J926" s="2254"/>
      <c r="K926" s="2254"/>
      <c r="L926" s="2254"/>
      <c r="M926" s="2254"/>
      <c r="N926" s="2254"/>
      <c r="O926" s="2254"/>
      <c r="P926" s="2254"/>
      <c r="Q926" s="2254"/>
      <c r="R926" s="2254"/>
      <c r="S926" s="2254"/>
      <c r="T926" s="2254"/>
      <c r="U926" s="2254"/>
      <c r="V926" s="2254"/>
      <c r="W926" s="2254"/>
      <c r="X926" s="2254"/>
      <c r="Y926" s="2254"/>
      <c r="Z926" s="2254"/>
    </row>
    <row r="927" spans="1:26" ht="15.75" customHeight="1">
      <c r="A927" s="2254"/>
      <c r="B927" s="2254"/>
      <c r="C927" s="2254"/>
      <c r="D927" s="2254"/>
      <c r="E927" s="2254"/>
      <c r="F927" s="2254"/>
      <c r="G927" s="2254"/>
      <c r="H927" s="2254"/>
      <c r="I927" s="2254"/>
      <c r="J927" s="2254"/>
      <c r="K927" s="2254"/>
      <c r="L927" s="2254"/>
      <c r="M927" s="2254"/>
      <c r="N927" s="2254"/>
      <c r="O927" s="2254"/>
      <c r="P927" s="2254"/>
      <c r="Q927" s="2254"/>
      <c r="R927" s="2254"/>
      <c r="S927" s="2254"/>
      <c r="T927" s="2254"/>
      <c r="U927" s="2254"/>
      <c r="V927" s="2254"/>
      <c r="W927" s="2254"/>
      <c r="X927" s="2254"/>
      <c r="Y927" s="2254"/>
      <c r="Z927" s="2254"/>
    </row>
    <row r="928" spans="1:26" ht="15.75" customHeight="1">
      <c r="A928" s="2254"/>
      <c r="B928" s="2254"/>
      <c r="C928" s="2254"/>
      <c r="D928" s="2254"/>
      <c r="E928" s="2254"/>
      <c r="F928" s="2254"/>
      <c r="G928" s="2254"/>
      <c r="H928" s="2254"/>
      <c r="I928" s="2254"/>
      <c r="J928" s="2254"/>
      <c r="K928" s="2254"/>
      <c r="L928" s="2254"/>
      <c r="M928" s="2254"/>
      <c r="N928" s="2254"/>
      <c r="O928" s="2254"/>
      <c r="P928" s="2254"/>
      <c r="Q928" s="2254"/>
      <c r="R928" s="2254"/>
      <c r="S928" s="2254"/>
      <c r="T928" s="2254"/>
      <c r="U928" s="2254"/>
      <c r="V928" s="2254"/>
      <c r="W928" s="2254"/>
      <c r="X928" s="2254"/>
      <c r="Y928" s="2254"/>
      <c r="Z928" s="2254"/>
    </row>
    <row r="929" spans="1:26" ht="15.75" customHeight="1">
      <c r="A929" s="2254"/>
      <c r="B929" s="2254"/>
      <c r="C929" s="2254"/>
      <c r="D929" s="2254"/>
      <c r="E929" s="2254"/>
      <c r="F929" s="2254"/>
      <c r="G929" s="2254"/>
      <c r="H929" s="2254"/>
      <c r="I929" s="2254"/>
      <c r="J929" s="2254"/>
      <c r="K929" s="2254"/>
      <c r="L929" s="2254"/>
      <c r="M929" s="2254"/>
      <c r="N929" s="2254"/>
      <c r="O929" s="2254"/>
      <c r="P929" s="2254"/>
      <c r="Q929" s="2254"/>
      <c r="R929" s="2254"/>
      <c r="S929" s="2254"/>
      <c r="T929" s="2254"/>
      <c r="U929" s="2254"/>
      <c r="V929" s="2254"/>
      <c r="W929" s="2254"/>
      <c r="X929" s="2254"/>
      <c r="Y929" s="2254"/>
      <c r="Z929" s="2254"/>
    </row>
    <row r="930" spans="1:26" ht="15.75" customHeight="1">
      <c r="A930" s="2254"/>
      <c r="B930" s="2254"/>
      <c r="C930" s="2254"/>
      <c r="D930" s="2254"/>
      <c r="E930" s="2254"/>
      <c r="F930" s="2254"/>
      <c r="G930" s="2254"/>
      <c r="H930" s="2254"/>
      <c r="I930" s="2254"/>
      <c r="J930" s="2254"/>
      <c r="K930" s="2254"/>
      <c r="L930" s="2254"/>
      <c r="M930" s="2254"/>
      <c r="N930" s="2254"/>
      <c r="O930" s="2254"/>
      <c r="P930" s="2254"/>
      <c r="Q930" s="2254"/>
      <c r="R930" s="2254"/>
      <c r="S930" s="2254"/>
      <c r="T930" s="2254"/>
      <c r="U930" s="2254"/>
      <c r="V930" s="2254"/>
      <c r="W930" s="2254"/>
      <c r="X930" s="2254"/>
      <c r="Y930" s="2254"/>
      <c r="Z930" s="2254"/>
    </row>
    <row r="931" spans="1:26" ht="15.75" customHeight="1">
      <c r="A931" s="2254"/>
      <c r="B931" s="2254"/>
      <c r="C931" s="2254"/>
      <c r="D931" s="2254"/>
      <c r="E931" s="2254"/>
      <c r="F931" s="2254"/>
      <c r="G931" s="2254"/>
      <c r="H931" s="2254"/>
      <c r="I931" s="2254"/>
      <c r="J931" s="2254"/>
      <c r="K931" s="2254"/>
      <c r="L931" s="2254"/>
      <c r="M931" s="2254"/>
      <c r="N931" s="2254"/>
      <c r="O931" s="2254"/>
      <c r="P931" s="2254"/>
      <c r="Q931" s="2254"/>
      <c r="R931" s="2254"/>
      <c r="S931" s="2254"/>
      <c r="T931" s="2254"/>
      <c r="U931" s="2254"/>
      <c r="V931" s="2254"/>
      <c r="W931" s="2254"/>
      <c r="X931" s="2254"/>
      <c r="Y931" s="2254"/>
      <c r="Z931" s="2254"/>
    </row>
    <row r="932" spans="1:26" ht="15.75" customHeight="1">
      <c r="A932" s="2254"/>
      <c r="B932" s="2254"/>
      <c r="C932" s="2254"/>
      <c r="D932" s="2254"/>
      <c r="E932" s="2254"/>
      <c r="F932" s="2254"/>
      <c r="G932" s="2254"/>
      <c r="H932" s="2254"/>
      <c r="I932" s="2254"/>
      <c r="J932" s="2254"/>
      <c r="K932" s="2254"/>
      <c r="L932" s="2254"/>
      <c r="M932" s="2254"/>
      <c r="N932" s="2254"/>
      <c r="O932" s="2254"/>
      <c r="P932" s="2254"/>
      <c r="Q932" s="2254"/>
      <c r="R932" s="2254"/>
      <c r="S932" s="2254"/>
      <c r="T932" s="2254"/>
      <c r="U932" s="2254"/>
      <c r="V932" s="2254"/>
      <c r="W932" s="2254"/>
      <c r="X932" s="2254"/>
      <c r="Y932" s="2254"/>
      <c r="Z932" s="2254"/>
    </row>
    <row r="933" spans="1:26" ht="15.75" customHeight="1">
      <c r="A933" s="2254"/>
      <c r="B933" s="2254"/>
      <c r="C933" s="2254"/>
      <c r="D933" s="2254"/>
      <c r="E933" s="2254"/>
      <c r="F933" s="2254"/>
      <c r="G933" s="2254"/>
      <c r="H933" s="2254"/>
      <c r="I933" s="2254"/>
      <c r="J933" s="2254"/>
      <c r="K933" s="2254"/>
      <c r="L933" s="2254"/>
      <c r="M933" s="2254"/>
      <c r="N933" s="2254"/>
      <c r="O933" s="2254"/>
      <c r="P933" s="2254"/>
      <c r="Q933" s="2254"/>
      <c r="R933" s="2254"/>
      <c r="S933" s="2254"/>
      <c r="T933" s="2254"/>
      <c r="U933" s="2254"/>
      <c r="V933" s="2254"/>
      <c r="W933" s="2254"/>
      <c r="X933" s="2254"/>
      <c r="Y933" s="2254"/>
      <c r="Z933" s="2254"/>
    </row>
    <row r="934" spans="1:26" ht="15.75" customHeight="1">
      <c r="A934" s="2254"/>
      <c r="B934" s="2254"/>
      <c r="C934" s="2254"/>
      <c r="D934" s="2254"/>
      <c r="E934" s="2254"/>
      <c r="F934" s="2254"/>
      <c r="G934" s="2254"/>
      <c r="H934" s="2254"/>
      <c r="I934" s="2254"/>
      <c r="J934" s="2254"/>
      <c r="K934" s="2254"/>
      <c r="L934" s="2254"/>
      <c r="M934" s="2254"/>
      <c r="N934" s="2254"/>
      <c r="O934" s="2254"/>
      <c r="P934" s="2254"/>
      <c r="Q934" s="2254"/>
      <c r="R934" s="2254"/>
      <c r="S934" s="2254"/>
      <c r="T934" s="2254"/>
      <c r="U934" s="2254"/>
      <c r="V934" s="2254"/>
      <c r="W934" s="2254"/>
      <c r="X934" s="2254"/>
      <c r="Y934" s="2254"/>
      <c r="Z934" s="2254"/>
    </row>
    <row r="935" spans="1:26" ht="15.75" customHeight="1">
      <c r="A935" s="2254"/>
      <c r="B935" s="2254"/>
      <c r="C935" s="2254"/>
      <c r="D935" s="2254"/>
      <c r="E935" s="2254"/>
      <c r="F935" s="2254"/>
      <c r="G935" s="2254"/>
      <c r="H935" s="2254"/>
      <c r="I935" s="2254"/>
      <c r="J935" s="2254"/>
      <c r="K935" s="2254"/>
      <c r="L935" s="2254"/>
      <c r="M935" s="2254"/>
      <c r="N935" s="2254"/>
      <c r="O935" s="2254"/>
      <c r="P935" s="2254"/>
      <c r="Q935" s="2254"/>
      <c r="R935" s="2254"/>
      <c r="S935" s="2254"/>
      <c r="T935" s="2254"/>
      <c r="U935" s="2254"/>
      <c r="V935" s="2254"/>
      <c r="W935" s="2254"/>
      <c r="X935" s="2254"/>
      <c r="Y935" s="2254"/>
      <c r="Z935" s="2254"/>
    </row>
    <row r="936" spans="1:26" ht="15.75" customHeight="1">
      <c r="A936" s="2254"/>
      <c r="B936" s="2254"/>
      <c r="C936" s="2254"/>
      <c r="D936" s="2254"/>
      <c r="E936" s="2254"/>
      <c r="F936" s="2254"/>
      <c r="G936" s="2254"/>
      <c r="H936" s="2254"/>
      <c r="I936" s="2254"/>
      <c r="J936" s="2254"/>
      <c r="K936" s="2254"/>
      <c r="L936" s="2254"/>
      <c r="M936" s="2254"/>
      <c r="N936" s="2254"/>
      <c r="O936" s="2254"/>
      <c r="P936" s="2254"/>
      <c r="Q936" s="2254"/>
      <c r="R936" s="2254"/>
      <c r="S936" s="2254"/>
      <c r="T936" s="2254"/>
      <c r="U936" s="2254"/>
      <c r="V936" s="2254"/>
      <c r="W936" s="2254"/>
      <c r="X936" s="2254"/>
      <c r="Y936" s="2254"/>
      <c r="Z936" s="2254"/>
    </row>
    <row r="937" spans="1:26" ht="15.75" customHeight="1">
      <c r="A937" s="2254"/>
      <c r="B937" s="2254"/>
      <c r="C937" s="2254"/>
      <c r="D937" s="2254"/>
      <c r="E937" s="2254"/>
      <c r="F937" s="2254"/>
      <c r="G937" s="2254"/>
      <c r="H937" s="2254"/>
      <c r="I937" s="2254"/>
      <c r="J937" s="2254"/>
      <c r="K937" s="2254"/>
      <c r="L937" s="2254"/>
      <c r="M937" s="2254"/>
      <c r="N937" s="2254"/>
      <c r="O937" s="2254"/>
      <c r="P937" s="2254"/>
      <c r="Q937" s="2254"/>
      <c r="R937" s="2254"/>
      <c r="S937" s="2254"/>
      <c r="T937" s="2254"/>
      <c r="U937" s="2254"/>
      <c r="V937" s="2254"/>
      <c r="W937" s="2254"/>
      <c r="X937" s="2254"/>
      <c r="Y937" s="2254"/>
      <c r="Z937" s="2254"/>
    </row>
    <row r="938" spans="1:26" ht="15.75" customHeight="1">
      <c r="A938" s="2254"/>
      <c r="B938" s="2254"/>
      <c r="C938" s="2254"/>
      <c r="D938" s="2254"/>
      <c r="E938" s="2254"/>
      <c r="F938" s="2254"/>
      <c r="G938" s="2254"/>
      <c r="H938" s="2254"/>
      <c r="I938" s="2254"/>
      <c r="J938" s="2254"/>
      <c r="K938" s="2254"/>
      <c r="L938" s="2254"/>
      <c r="M938" s="2254"/>
      <c r="N938" s="2254"/>
      <c r="O938" s="2254"/>
      <c r="P938" s="2254"/>
      <c r="Q938" s="2254"/>
      <c r="R938" s="2254"/>
      <c r="S938" s="2254"/>
      <c r="T938" s="2254"/>
      <c r="U938" s="2254"/>
      <c r="V938" s="2254"/>
      <c r="W938" s="2254"/>
      <c r="X938" s="2254"/>
      <c r="Y938" s="2254"/>
      <c r="Z938" s="2254"/>
    </row>
    <row r="939" spans="1:26" ht="15.75" customHeight="1">
      <c r="A939" s="2254"/>
      <c r="B939" s="2254"/>
      <c r="C939" s="2254"/>
      <c r="D939" s="2254"/>
      <c r="E939" s="2254"/>
      <c r="F939" s="2254"/>
      <c r="G939" s="2254"/>
      <c r="H939" s="2254"/>
      <c r="I939" s="2254"/>
      <c r="J939" s="2254"/>
      <c r="K939" s="2254"/>
      <c r="L939" s="2254"/>
      <c r="M939" s="2254"/>
      <c r="N939" s="2254"/>
      <c r="O939" s="2254"/>
      <c r="P939" s="2254"/>
      <c r="Q939" s="2254"/>
      <c r="R939" s="2254"/>
      <c r="S939" s="2254"/>
      <c r="T939" s="2254"/>
      <c r="U939" s="2254"/>
      <c r="V939" s="2254"/>
      <c r="W939" s="2254"/>
      <c r="X939" s="2254"/>
      <c r="Y939" s="2254"/>
      <c r="Z939" s="2254"/>
    </row>
    <row r="940" spans="1:26" ht="15.75" customHeight="1">
      <c r="A940" s="2254"/>
      <c r="B940" s="2254"/>
      <c r="C940" s="2254"/>
      <c r="D940" s="2254"/>
      <c r="E940" s="2254"/>
      <c r="F940" s="2254"/>
      <c r="G940" s="2254"/>
      <c r="H940" s="2254"/>
      <c r="I940" s="2254"/>
      <c r="J940" s="2254"/>
      <c r="K940" s="2254"/>
      <c r="L940" s="2254"/>
      <c r="M940" s="2254"/>
      <c r="N940" s="2254"/>
      <c r="O940" s="2254"/>
      <c r="P940" s="2254"/>
      <c r="Q940" s="2254"/>
      <c r="R940" s="2254"/>
      <c r="S940" s="2254"/>
      <c r="T940" s="2254"/>
      <c r="U940" s="2254"/>
      <c r="V940" s="2254"/>
      <c r="W940" s="2254"/>
      <c r="X940" s="2254"/>
      <c r="Y940" s="2254"/>
      <c r="Z940" s="2254"/>
    </row>
    <row r="941" spans="1:26" ht="15.75" customHeight="1">
      <c r="A941" s="2254"/>
      <c r="B941" s="2254"/>
      <c r="C941" s="2254"/>
      <c r="D941" s="2254"/>
      <c r="E941" s="2254"/>
      <c r="F941" s="2254"/>
      <c r="G941" s="2254"/>
      <c r="H941" s="2254"/>
      <c r="I941" s="2254"/>
      <c r="J941" s="2254"/>
      <c r="K941" s="2254"/>
      <c r="L941" s="2254"/>
      <c r="M941" s="2254"/>
      <c r="N941" s="2254"/>
      <c r="O941" s="2254"/>
      <c r="P941" s="2254"/>
      <c r="Q941" s="2254"/>
      <c r="R941" s="2254"/>
      <c r="S941" s="2254"/>
      <c r="T941" s="2254"/>
      <c r="U941" s="2254"/>
      <c r="V941" s="2254"/>
      <c r="W941" s="2254"/>
      <c r="X941" s="2254"/>
      <c r="Y941" s="2254"/>
      <c r="Z941" s="2254"/>
    </row>
    <row r="942" spans="1:26" ht="15.75" customHeight="1">
      <c r="A942" s="2254"/>
      <c r="B942" s="2254"/>
      <c r="C942" s="2254"/>
      <c r="D942" s="2254"/>
      <c r="E942" s="2254"/>
      <c r="F942" s="2254"/>
      <c r="G942" s="2254"/>
      <c r="H942" s="2254"/>
      <c r="I942" s="2254"/>
      <c r="J942" s="2254"/>
      <c r="K942" s="2254"/>
      <c r="L942" s="2254"/>
      <c r="M942" s="2254"/>
      <c r="N942" s="2254"/>
      <c r="O942" s="2254"/>
      <c r="P942" s="2254"/>
      <c r="Q942" s="2254"/>
      <c r="R942" s="2254"/>
      <c r="S942" s="2254"/>
      <c r="T942" s="2254"/>
      <c r="U942" s="2254"/>
      <c r="V942" s="2254"/>
      <c r="W942" s="2254"/>
      <c r="X942" s="2254"/>
      <c r="Y942" s="2254"/>
      <c r="Z942" s="2254"/>
    </row>
    <row r="943" spans="1:26" ht="15.75" customHeight="1">
      <c r="A943" s="2254"/>
      <c r="B943" s="2254"/>
      <c r="C943" s="2254"/>
      <c r="D943" s="2254"/>
      <c r="E943" s="2254"/>
      <c r="F943" s="2254"/>
      <c r="G943" s="2254"/>
      <c r="H943" s="2254"/>
      <c r="I943" s="2254"/>
      <c r="J943" s="2254"/>
      <c r="K943" s="2254"/>
      <c r="L943" s="2254"/>
      <c r="M943" s="2254"/>
      <c r="N943" s="2254"/>
      <c r="O943" s="2254"/>
      <c r="P943" s="2254"/>
      <c r="Q943" s="2254"/>
      <c r="R943" s="2254"/>
      <c r="S943" s="2254"/>
      <c r="T943" s="2254"/>
      <c r="U943" s="2254"/>
      <c r="V943" s="2254"/>
      <c r="W943" s="2254"/>
      <c r="X943" s="2254"/>
      <c r="Y943" s="2254"/>
      <c r="Z943" s="2254"/>
    </row>
    <row r="944" spans="1:26" ht="15.75" customHeight="1">
      <c r="A944" s="2254"/>
      <c r="B944" s="2254"/>
      <c r="C944" s="2254"/>
      <c r="D944" s="2254"/>
      <c r="E944" s="2254"/>
      <c r="F944" s="2254"/>
      <c r="G944" s="2254"/>
      <c r="H944" s="2254"/>
      <c r="I944" s="2254"/>
      <c r="J944" s="2254"/>
      <c r="K944" s="2254"/>
      <c r="L944" s="2254"/>
      <c r="M944" s="2254"/>
      <c r="N944" s="2254"/>
      <c r="O944" s="2254"/>
      <c r="P944" s="2254"/>
      <c r="Q944" s="2254"/>
      <c r="R944" s="2254"/>
      <c r="S944" s="2254"/>
      <c r="T944" s="2254"/>
      <c r="U944" s="2254"/>
      <c r="V944" s="2254"/>
      <c r="W944" s="2254"/>
      <c r="X944" s="2254"/>
      <c r="Y944" s="2254"/>
      <c r="Z944" s="2254"/>
    </row>
    <row r="945" spans="1:26" ht="15.75" customHeight="1">
      <c r="A945" s="2254"/>
      <c r="B945" s="2254"/>
      <c r="C945" s="2254"/>
      <c r="D945" s="2254"/>
      <c r="E945" s="2254"/>
      <c r="F945" s="2254"/>
      <c r="G945" s="2254"/>
      <c r="H945" s="2254"/>
      <c r="I945" s="2254"/>
      <c r="J945" s="2254"/>
      <c r="K945" s="2254"/>
      <c r="L945" s="2254"/>
      <c r="M945" s="2254"/>
      <c r="N945" s="2254"/>
      <c r="O945" s="2254"/>
      <c r="P945" s="2254"/>
      <c r="Q945" s="2254"/>
      <c r="R945" s="2254"/>
      <c r="S945" s="2254"/>
      <c r="T945" s="2254"/>
      <c r="U945" s="2254"/>
      <c r="V945" s="2254"/>
      <c r="W945" s="2254"/>
      <c r="X945" s="2254"/>
      <c r="Y945" s="2254"/>
      <c r="Z945" s="2254"/>
    </row>
    <row r="946" spans="1:26" ht="15.75" customHeight="1">
      <c r="A946" s="2254"/>
      <c r="B946" s="2254"/>
      <c r="C946" s="2254"/>
      <c r="D946" s="2254"/>
      <c r="E946" s="2254"/>
      <c r="F946" s="2254"/>
      <c r="G946" s="2254"/>
      <c r="H946" s="2254"/>
      <c r="I946" s="2254"/>
      <c r="J946" s="2254"/>
      <c r="K946" s="2254"/>
      <c r="L946" s="2254"/>
      <c r="M946" s="2254"/>
      <c r="N946" s="2254"/>
      <c r="O946" s="2254"/>
      <c r="P946" s="2254"/>
      <c r="Q946" s="2254"/>
      <c r="R946" s="2254"/>
      <c r="S946" s="2254"/>
      <c r="T946" s="2254"/>
      <c r="U946" s="2254"/>
      <c r="V946" s="2254"/>
      <c r="W946" s="2254"/>
      <c r="X946" s="2254"/>
      <c r="Y946" s="2254"/>
      <c r="Z946" s="2254"/>
    </row>
    <row r="947" spans="1:26" ht="15.75" customHeight="1">
      <c r="A947" s="2254"/>
      <c r="B947" s="2254"/>
      <c r="C947" s="2254"/>
      <c r="D947" s="2254"/>
      <c r="E947" s="2254"/>
      <c r="F947" s="2254"/>
      <c r="G947" s="2254"/>
      <c r="H947" s="2254"/>
      <c r="I947" s="2254"/>
      <c r="J947" s="2254"/>
      <c r="K947" s="2254"/>
      <c r="L947" s="2254"/>
      <c r="M947" s="2254"/>
      <c r="N947" s="2254"/>
      <c r="O947" s="2254"/>
      <c r="P947" s="2254"/>
      <c r="Q947" s="2254"/>
      <c r="R947" s="2254"/>
      <c r="S947" s="2254"/>
      <c r="T947" s="2254"/>
      <c r="U947" s="2254"/>
      <c r="V947" s="2254"/>
      <c r="W947" s="2254"/>
      <c r="X947" s="2254"/>
      <c r="Y947" s="2254"/>
      <c r="Z947" s="2254"/>
    </row>
    <row r="948" spans="1:26" ht="15.75" customHeight="1">
      <c r="A948" s="2254"/>
      <c r="B948" s="2254"/>
      <c r="C948" s="2254"/>
      <c r="D948" s="2254"/>
      <c r="E948" s="2254"/>
      <c r="F948" s="2254"/>
      <c r="G948" s="2254"/>
      <c r="H948" s="2254"/>
      <c r="I948" s="2254"/>
      <c r="J948" s="2254"/>
      <c r="K948" s="2254"/>
      <c r="L948" s="2254"/>
      <c r="M948" s="2254"/>
      <c r="N948" s="2254"/>
      <c r="O948" s="2254"/>
      <c r="P948" s="2254"/>
      <c r="Q948" s="2254"/>
      <c r="R948" s="2254"/>
      <c r="S948" s="2254"/>
      <c r="T948" s="2254"/>
      <c r="U948" s="2254"/>
      <c r="V948" s="2254"/>
      <c r="W948" s="2254"/>
      <c r="X948" s="2254"/>
      <c r="Y948" s="2254"/>
      <c r="Z948" s="2254"/>
    </row>
    <row r="949" spans="1:26" ht="15.75" customHeight="1">
      <c r="A949" s="2254"/>
      <c r="B949" s="2254"/>
      <c r="C949" s="2254"/>
      <c r="D949" s="2254"/>
      <c r="E949" s="2254"/>
      <c r="F949" s="2254"/>
      <c r="G949" s="2254"/>
      <c r="H949" s="2254"/>
      <c r="I949" s="2254"/>
      <c r="J949" s="2254"/>
      <c r="K949" s="2254"/>
      <c r="L949" s="2254"/>
      <c r="M949" s="2254"/>
      <c r="N949" s="2254"/>
      <c r="O949" s="2254"/>
      <c r="P949" s="2254"/>
      <c r="Q949" s="2254"/>
      <c r="R949" s="2254"/>
      <c r="S949" s="2254"/>
      <c r="T949" s="2254"/>
      <c r="U949" s="2254"/>
      <c r="V949" s="2254"/>
      <c r="W949" s="2254"/>
      <c r="X949" s="2254"/>
      <c r="Y949" s="2254"/>
      <c r="Z949" s="2254"/>
    </row>
    <row r="950" spans="1:26" ht="15.75" customHeight="1">
      <c r="A950" s="2254"/>
      <c r="B950" s="2254"/>
      <c r="C950" s="2254"/>
      <c r="D950" s="2254"/>
      <c r="E950" s="2254"/>
      <c r="F950" s="2254"/>
      <c r="G950" s="2254"/>
      <c r="H950" s="2254"/>
      <c r="I950" s="2254"/>
      <c r="J950" s="2254"/>
      <c r="K950" s="2254"/>
      <c r="L950" s="2254"/>
      <c r="M950" s="2254"/>
      <c r="N950" s="2254"/>
      <c r="O950" s="2254"/>
      <c r="P950" s="2254"/>
      <c r="Q950" s="2254"/>
      <c r="R950" s="2254"/>
      <c r="S950" s="2254"/>
      <c r="T950" s="2254"/>
      <c r="U950" s="2254"/>
      <c r="V950" s="2254"/>
      <c r="W950" s="2254"/>
      <c r="X950" s="2254"/>
      <c r="Y950" s="2254"/>
      <c r="Z950" s="2254"/>
    </row>
    <row r="951" spans="1:26" ht="15.75" customHeight="1">
      <c r="A951" s="2254"/>
      <c r="B951" s="2254"/>
      <c r="C951" s="2254"/>
      <c r="D951" s="2254"/>
      <c r="E951" s="2254"/>
      <c r="F951" s="2254"/>
      <c r="G951" s="2254"/>
      <c r="H951" s="2254"/>
      <c r="I951" s="2254"/>
      <c r="J951" s="2254"/>
      <c r="K951" s="2254"/>
      <c r="L951" s="2254"/>
      <c r="M951" s="2254"/>
      <c r="N951" s="2254"/>
      <c r="O951" s="2254"/>
      <c r="P951" s="2254"/>
      <c r="Q951" s="2254"/>
      <c r="R951" s="2254"/>
      <c r="S951" s="2254"/>
      <c r="T951" s="2254"/>
      <c r="U951" s="2254"/>
      <c r="V951" s="2254"/>
      <c r="W951" s="2254"/>
      <c r="X951" s="2254"/>
      <c r="Y951" s="2254"/>
      <c r="Z951" s="2254"/>
    </row>
    <row r="952" spans="1:26" ht="15.75" customHeight="1">
      <c r="A952" s="2254"/>
      <c r="B952" s="2254"/>
      <c r="C952" s="2254"/>
      <c r="D952" s="2254"/>
      <c r="E952" s="2254"/>
      <c r="F952" s="2254"/>
      <c r="G952" s="2254"/>
      <c r="H952" s="2254"/>
      <c r="I952" s="2254"/>
      <c r="J952" s="2254"/>
      <c r="K952" s="2254"/>
      <c r="L952" s="2254"/>
      <c r="M952" s="2254"/>
      <c r="N952" s="2254"/>
      <c r="O952" s="2254"/>
      <c r="P952" s="2254"/>
      <c r="Q952" s="2254"/>
      <c r="R952" s="2254"/>
      <c r="S952" s="2254"/>
      <c r="T952" s="2254"/>
      <c r="U952" s="2254"/>
      <c r="V952" s="2254"/>
      <c r="W952" s="2254"/>
      <c r="X952" s="2254"/>
      <c r="Y952" s="2254"/>
      <c r="Z952" s="2254"/>
    </row>
    <row r="953" spans="1:26" ht="15.75" customHeight="1">
      <c r="A953" s="2254"/>
      <c r="B953" s="2254"/>
      <c r="C953" s="2254"/>
      <c r="D953" s="2254"/>
      <c r="E953" s="2254"/>
      <c r="F953" s="2254"/>
      <c r="G953" s="2254"/>
      <c r="H953" s="2254"/>
      <c r="I953" s="2254"/>
      <c r="J953" s="2254"/>
      <c r="K953" s="2254"/>
      <c r="L953" s="2254"/>
      <c r="M953" s="2254"/>
      <c r="N953" s="2254"/>
      <c r="O953" s="2254"/>
      <c r="P953" s="2254"/>
      <c r="Q953" s="2254"/>
      <c r="R953" s="2254"/>
      <c r="S953" s="2254"/>
      <c r="T953" s="2254"/>
      <c r="U953" s="2254"/>
      <c r="V953" s="2254"/>
      <c r="W953" s="2254"/>
      <c r="X953" s="2254"/>
      <c r="Y953" s="2254"/>
      <c r="Z953" s="2254"/>
    </row>
    <row r="954" spans="1:26" ht="15.75" customHeight="1">
      <c r="A954" s="2254"/>
      <c r="B954" s="2254"/>
      <c r="C954" s="2254"/>
      <c r="D954" s="2254"/>
      <c r="E954" s="2254"/>
      <c r="F954" s="2254"/>
      <c r="G954" s="2254"/>
      <c r="H954" s="2254"/>
      <c r="I954" s="2254"/>
      <c r="J954" s="2254"/>
      <c r="K954" s="2254"/>
      <c r="L954" s="2254"/>
      <c r="M954" s="2254"/>
      <c r="N954" s="2254"/>
      <c r="O954" s="2254"/>
      <c r="P954" s="2254"/>
      <c r="Q954" s="2254"/>
      <c r="R954" s="2254"/>
      <c r="S954" s="2254"/>
      <c r="T954" s="2254"/>
      <c r="U954" s="2254"/>
      <c r="V954" s="2254"/>
      <c r="W954" s="2254"/>
      <c r="X954" s="2254"/>
      <c r="Y954" s="2254"/>
      <c r="Z954" s="2254"/>
    </row>
    <row r="955" spans="1:26" ht="15.75" customHeight="1">
      <c r="A955" s="2254"/>
      <c r="B955" s="2254"/>
      <c r="C955" s="2254"/>
      <c r="D955" s="2254"/>
      <c r="E955" s="2254"/>
      <c r="F955" s="2254"/>
      <c r="G955" s="2254"/>
      <c r="H955" s="2254"/>
      <c r="I955" s="2254"/>
      <c r="J955" s="2254"/>
      <c r="K955" s="2254"/>
      <c r="L955" s="2254"/>
      <c r="M955" s="2254"/>
      <c r="N955" s="2254"/>
      <c r="O955" s="2254"/>
      <c r="P955" s="2254"/>
      <c r="Q955" s="2254"/>
      <c r="R955" s="2254"/>
      <c r="S955" s="2254"/>
      <c r="T955" s="2254"/>
      <c r="U955" s="2254"/>
      <c r="V955" s="2254"/>
      <c r="W955" s="2254"/>
      <c r="X955" s="2254"/>
      <c r="Y955" s="2254"/>
      <c r="Z955" s="2254"/>
    </row>
    <row r="956" spans="1:26" ht="15.75" customHeight="1">
      <c r="A956" s="2254"/>
      <c r="B956" s="2254"/>
      <c r="C956" s="2254"/>
      <c r="D956" s="2254"/>
      <c r="E956" s="2254"/>
      <c r="F956" s="2254"/>
      <c r="G956" s="2254"/>
      <c r="H956" s="2254"/>
      <c r="I956" s="2254"/>
      <c r="J956" s="2254"/>
      <c r="K956" s="2254"/>
      <c r="L956" s="2254"/>
      <c r="M956" s="2254"/>
      <c r="N956" s="2254"/>
      <c r="O956" s="2254"/>
      <c r="P956" s="2254"/>
      <c r="Q956" s="2254"/>
      <c r="R956" s="2254"/>
      <c r="S956" s="2254"/>
      <c r="T956" s="2254"/>
      <c r="U956" s="2254"/>
      <c r="V956" s="2254"/>
      <c r="W956" s="2254"/>
      <c r="X956" s="2254"/>
      <c r="Y956" s="2254"/>
      <c r="Z956" s="2254"/>
    </row>
    <row r="957" spans="1:26" ht="15.75" customHeight="1">
      <c r="A957" s="2254"/>
      <c r="B957" s="2254"/>
      <c r="C957" s="2254"/>
      <c r="D957" s="2254"/>
      <c r="E957" s="2254"/>
      <c r="F957" s="2254"/>
      <c r="G957" s="2254"/>
      <c r="H957" s="2254"/>
      <c r="I957" s="2254"/>
      <c r="J957" s="2254"/>
      <c r="K957" s="2254"/>
      <c r="L957" s="2254"/>
      <c r="M957" s="2254"/>
      <c r="N957" s="2254"/>
      <c r="O957" s="2254"/>
      <c r="P957" s="2254"/>
      <c r="Q957" s="2254"/>
      <c r="R957" s="2254"/>
      <c r="S957" s="2254"/>
      <c r="T957" s="2254"/>
      <c r="U957" s="2254"/>
      <c r="V957" s="2254"/>
      <c r="W957" s="2254"/>
      <c r="X957" s="2254"/>
      <c r="Y957" s="2254"/>
      <c r="Z957" s="2254"/>
    </row>
    <row r="958" spans="1:26" ht="15.75" customHeight="1">
      <c r="A958" s="2254"/>
      <c r="B958" s="2254"/>
      <c r="C958" s="2254"/>
      <c r="D958" s="2254"/>
      <c r="E958" s="2254"/>
      <c r="F958" s="2254"/>
      <c r="G958" s="2254"/>
      <c r="H958" s="2254"/>
      <c r="I958" s="2254"/>
      <c r="J958" s="2254"/>
      <c r="K958" s="2254"/>
      <c r="L958" s="2254"/>
      <c r="M958" s="2254"/>
      <c r="N958" s="2254"/>
      <c r="O958" s="2254"/>
      <c r="P958" s="2254"/>
      <c r="Q958" s="2254"/>
      <c r="R958" s="2254"/>
      <c r="S958" s="2254"/>
      <c r="T958" s="2254"/>
      <c r="U958" s="2254"/>
      <c r="V958" s="2254"/>
      <c r="W958" s="2254"/>
      <c r="X958" s="2254"/>
      <c r="Y958" s="2254"/>
      <c r="Z958" s="2254"/>
    </row>
    <row r="959" spans="1:26" ht="15.75" customHeight="1">
      <c r="A959" s="2254"/>
      <c r="B959" s="2254"/>
      <c r="C959" s="2254"/>
      <c r="D959" s="2254"/>
      <c r="E959" s="2254"/>
      <c r="F959" s="2254"/>
      <c r="G959" s="2254"/>
      <c r="H959" s="2254"/>
      <c r="I959" s="2254"/>
      <c r="J959" s="2254"/>
      <c r="K959" s="2254"/>
      <c r="L959" s="2254"/>
      <c r="M959" s="2254"/>
      <c r="N959" s="2254"/>
      <c r="O959" s="2254"/>
      <c r="P959" s="2254"/>
      <c r="Q959" s="2254"/>
      <c r="R959" s="2254"/>
      <c r="S959" s="2254"/>
      <c r="T959" s="2254"/>
      <c r="U959" s="2254"/>
      <c r="V959" s="2254"/>
      <c r="W959" s="2254"/>
      <c r="X959" s="2254"/>
      <c r="Y959" s="2254"/>
      <c r="Z959" s="2254"/>
    </row>
    <row r="960" spans="1:26" ht="15.75" customHeight="1">
      <c r="A960" s="2254"/>
      <c r="B960" s="2254"/>
      <c r="C960" s="2254"/>
      <c r="D960" s="2254"/>
      <c r="E960" s="2254"/>
      <c r="F960" s="2254"/>
      <c r="G960" s="2254"/>
      <c r="H960" s="2254"/>
      <c r="I960" s="2254"/>
      <c r="J960" s="2254"/>
      <c r="K960" s="2254"/>
      <c r="L960" s="2254"/>
      <c r="M960" s="2254"/>
      <c r="N960" s="2254"/>
      <c r="O960" s="2254"/>
      <c r="P960" s="2254"/>
      <c r="Q960" s="2254"/>
      <c r="R960" s="2254"/>
      <c r="S960" s="2254"/>
      <c r="T960" s="2254"/>
      <c r="U960" s="2254"/>
      <c r="V960" s="2254"/>
      <c r="W960" s="2254"/>
      <c r="X960" s="2254"/>
      <c r="Y960" s="2254"/>
      <c r="Z960" s="2254"/>
    </row>
    <row r="961" spans="1:26" ht="15.75" customHeight="1">
      <c r="A961" s="2254"/>
      <c r="B961" s="2254"/>
      <c r="C961" s="2254"/>
      <c r="D961" s="2254"/>
      <c r="E961" s="2254"/>
      <c r="F961" s="2254"/>
      <c r="G961" s="2254"/>
      <c r="H961" s="2254"/>
      <c r="I961" s="2254"/>
      <c r="J961" s="2254"/>
      <c r="K961" s="2254"/>
      <c r="L961" s="2254"/>
      <c r="M961" s="2254"/>
      <c r="N961" s="2254"/>
      <c r="O961" s="2254"/>
      <c r="P961" s="2254"/>
      <c r="Q961" s="2254"/>
      <c r="R961" s="2254"/>
      <c r="S961" s="2254"/>
      <c r="T961" s="2254"/>
      <c r="U961" s="2254"/>
      <c r="V961" s="2254"/>
      <c r="W961" s="2254"/>
      <c r="X961" s="2254"/>
      <c r="Y961" s="2254"/>
      <c r="Z961" s="2254"/>
    </row>
    <row r="962" spans="1:26" ht="15.75" customHeight="1">
      <c r="A962" s="2254"/>
      <c r="B962" s="2254"/>
      <c r="C962" s="2254"/>
      <c r="D962" s="2254"/>
      <c r="E962" s="2254"/>
      <c r="F962" s="2254"/>
      <c r="G962" s="2254"/>
      <c r="H962" s="2254"/>
      <c r="I962" s="2254"/>
      <c r="J962" s="2254"/>
      <c r="K962" s="2254"/>
      <c r="L962" s="2254"/>
      <c r="M962" s="2254"/>
      <c r="N962" s="2254"/>
      <c r="O962" s="2254"/>
      <c r="P962" s="2254"/>
      <c r="Q962" s="2254"/>
      <c r="R962" s="2254"/>
      <c r="S962" s="2254"/>
      <c r="T962" s="2254"/>
      <c r="U962" s="2254"/>
      <c r="V962" s="2254"/>
      <c r="W962" s="2254"/>
      <c r="X962" s="2254"/>
      <c r="Y962" s="2254"/>
      <c r="Z962" s="2254"/>
    </row>
    <row r="963" spans="1:26" ht="15.75" customHeight="1">
      <c r="A963" s="2254"/>
      <c r="B963" s="2254"/>
      <c r="C963" s="2254"/>
      <c r="D963" s="2254"/>
      <c r="E963" s="2254"/>
      <c r="F963" s="2254"/>
      <c r="G963" s="2254"/>
      <c r="H963" s="2254"/>
      <c r="I963" s="2254"/>
      <c r="J963" s="2254"/>
      <c r="K963" s="2254"/>
      <c r="L963" s="2254"/>
      <c r="M963" s="2254"/>
      <c r="N963" s="2254"/>
      <c r="O963" s="2254"/>
      <c r="P963" s="2254"/>
      <c r="Q963" s="2254"/>
      <c r="R963" s="2254"/>
      <c r="S963" s="2254"/>
      <c r="T963" s="2254"/>
      <c r="U963" s="2254"/>
      <c r="V963" s="2254"/>
      <c r="W963" s="2254"/>
      <c r="X963" s="2254"/>
      <c r="Y963" s="2254"/>
      <c r="Z963" s="2254"/>
    </row>
    <row r="964" spans="1:26" ht="15.75" customHeight="1">
      <c r="A964" s="2254"/>
      <c r="B964" s="2254"/>
      <c r="C964" s="2254"/>
      <c r="D964" s="2254"/>
      <c r="E964" s="2254"/>
      <c r="F964" s="2254"/>
      <c r="G964" s="2254"/>
      <c r="H964" s="2254"/>
      <c r="I964" s="2254"/>
      <c r="J964" s="2254"/>
      <c r="K964" s="2254"/>
      <c r="L964" s="2254"/>
      <c r="M964" s="2254"/>
      <c r="N964" s="2254"/>
      <c r="O964" s="2254"/>
      <c r="P964" s="2254"/>
      <c r="Q964" s="2254"/>
      <c r="R964" s="2254"/>
      <c r="S964" s="2254"/>
      <c r="T964" s="2254"/>
      <c r="U964" s="2254"/>
      <c r="V964" s="2254"/>
      <c r="W964" s="2254"/>
      <c r="X964" s="2254"/>
      <c r="Y964" s="2254"/>
      <c r="Z964" s="2254"/>
    </row>
    <row r="965" spans="1:26" ht="15.75" customHeight="1">
      <c r="A965" s="2254"/>
      <c r="B965" s="2254"/>
      <c r="C965" s="2254"/>
      <c r="D965" s="2254"/>
      <c r="E965" s="2254"/>
      <c r="F965" s="2254"/>
      <c r="G965" s="2254"/>
      <c r="H965" s="2254"/>
      <c r="I965" s="2254"/>
      <c r="J965" s="2254"/>
      <c r="K965" s="2254"/>
      <c r="L965" s="2254"/>
      <c r="M965" s="2254"/>
      <c r="N965" s="2254"/>
      <c r="O965" s="2254"/>
      <c r="P965" s="2254"/>
      <c r="Q965" s="2254"/>
      <c r="R965" s="2254"/>
      <c r="S965" s="2254"/>
      <c r="T965" s="2254"/>
      <c r="U965" s="2254"/>
      <c r="V965" s="2254"/>
      <c r="W965" s="2254"/>
      <c r="X965" s="2254"/>
      <c r="Y965" s="2254"/>
      <c r="Z965" s="2254"/>
    </row>
    <row r="966" spans="1:26" ht="15.75" customHeight="1">
      <c r="A966" s="2254"/>
      <c r="B966" s="2254"/>
      <c r="C966" s="2254"/>
      <c r="D966" s="2254"/>
      <c r="E966" s="2254"/>
      <c r="F966" s="2254"/>
      <c r="G966" s="2254"/>
      <c r="H966" s="2254"/>
      <c r="I966" s="2254"/>
      <c r="J966" s="2254"/>
      <c r="K966" s="2254"/>
      <c r="L966" s="2254"/>
      <c r="M966" s="2254"/>
      <c r="N966" s="2254"/>
      <c r="O966" s="2254"/>
      <c r="P966" s="2254"/>
      <c r="Q966" s="2254"/>
      <c r="R966" s="2254"/>
      <c r="S966" s="2254"/>
      <c r="T966" s="2254"/>
      <c r="U966" s="2254"/>
      <c r="V966" s="2254"/>
      <c r="W966" s="2254"/>
      <c r="X966" s="2254"/>
      <c r="Y966" s="2254"/>
      <c r="Z966" s="2254"/>
    </row>
    <row r="967" spans="1:26" ht="15.75" customHeight="1">
      <c r="A967" s="2254"/>
      <c r="B967" s="2254"/>
      <c r="C967" s="2254"/>
      <c r="D967" s="2254"/>
      <c r="E967" s="2254"/>
      <c r="F967" s="2254"/>
      <c r="G967" s="2254"/>
      <c r="H967" s="2254"/>
      <c r="I967" s="2254"/>
      <c r="J967" s="2254"/>
      <c r="K967" s="2254"/>
      <c r="L967" s="2254"/>
      <c r="M967" s="2254"/>
      <c r="N967" s="2254"/>
      <c r="O967" s="2254"/>
      <c r="P967" s="2254"/>
      <c r="Q967" s="2254"/>
      <c r="R967" s="2254"/>
      <c r="S967" s="2254"/>
      <c r="T967" s="2254"/>
      <c r="U967" s="2254"/>
      <c r="V967" s="2254"/>
      <c r="W967" s="2254"/>
      <c r="X967" s="2254"/>
      <c r="Y967" s="2254"/>
      <c r="Z967" s="2254"/>
    </row>
    <row r="968" spans="1:26" ht="15.75" customHeight="1">
      <c r="A968" s="2254"/>
      <c r="B968" s="2254"/>
      <c r="C968" s="2254"/>
      <c r="D968" s="2254"/>
      <c r="E968" s="2254"/>
      <c r="F968" s="2254"/>
      <c r="G968" s="2254"/>
      <c r="H968" s="2254"/>
      <c r="I968" s="2254"/>
      <c r="J968" s="2254"/>
      <c r="K968" s="2254"/>
      <c r="L968" s="2254"/>
      <c r="M968" s="2254"/>
      <c r="N968" s="2254"/>
      <c r="O968" s="2254"/>
      <c r="P968" s="2254"/>
      <c r="Q968" s="2254"/>
      <c r="R968" s="2254"/>
      <c r="S968" s="2254"/>
      <c r="T968" s="2254"/>
      <c r="U968" s="2254"/>
      <c r="V968" s="2254"/>
      <c r="W968" s="2254"/>
      <c r="X968" s="2254"/>
      <c r="Y968" s="2254"/>
      <c r="Z968" s="2254"/>
    </row>
    <row r="969" spans="1:26" ht="15.75" customHeight="1">
      <c r="A969" s="2254"/>
      <c r="B969" s="2254"/>
      <c r="C969" s="2254"/>
      <c r="D969" s="2254"/>
      <c r="E969" s="2254"/>
      <c r="F969" s="2254"/>
      <c r="G969" s="2254"/>
      <c r="H969" s="2254"/>
      <c r="I969" s="2254"/>
      <c r="J969" s="2254"/>
      <c r="K969" s="2254"/>
      <c r="L969" s="2254"/>
      <c r="M969" s="2254"/>
      <c r="N969" s="2254"/>
      <c r="O969" s="2254"/>
      <c r="P969" s="2254"/>
      <c r="Q969" s="2254"/>
      <c r="R969" s="2254"/>
      <c r="S969" s="2254"/>
      <c r="T969" s="2254"/>
      <c r="U969" s="2254"/>
      <c r="V969" s="2254"/>
      <c r="W969" s="2254"/>
      <c r="X969" s="2254"/>
      <c r="Y969" s="2254"/>
      <c r="Z969" s="2254"/>
    </row>
    <row r="970" spans="1:26" ht="15.75" customHeight="1">
      <c r="A970" s="2254"/>
      <c r="B970" s="2254"/>
      <c r="C970" s="2254"/>
      <c r="D970" s="2254"/>
      <c r="E970" s="2254"/>
      <c r="F970" s="2254"/>
      <c r="G970" s="2254"/>
      <c r="H970" s="2254"/>
      <c r="I970" s="2254"/>
      <c r="J970" s="2254"/>
      <c r="K970" s="2254"/>
      <c r="L970" s="2254"/>
      <c r="M970" s="2254"/>
      <c r="N970" s="2254"/>
      <c r="O970" s="2254"/>
      <c r="P970" s="2254"/>
      <c r="Q970" s="2254"/>
      <c r="R970" s="2254"/>
      <c r="S970" s="2254"/>
      <c r="T970" s="2254"/>
      <c r="U970" s="2254"/>
      <c r="V970" s="2254"/>
      <c r="W970" s="2254"/>
      <c r="X970" s="2254"/>
      <c r="Y970" s="2254"/>
      <c r="Z970" s="2254"/>
    </row>
    <row r="971" spans="1:26" ht="15.75" customHeight="1">
      <c r="A971" s="2254"/>
      <c r="B971" s="2254"/>
      <c r="C971" s="2254"/>
      <c r="D971" s="2254"/>
      <c r="E971" s="2254"/>
      <c r="F971" s="2254"/>
      <c r="G971" s="2254"/>
      <c r="H971" s="2254"/>
      <c r="I971" s="2254"/>
      <c r="J971" s="2254"/>
      <c r="K971" s="2254"/>
      <c r="L971" s="2254"/>
      <c r="M971" s="2254"/>
      <c r="N971" s="2254"/>
      <c r="O971" s="2254"/>
      <c r="P971" s="2254"/>
      <c r="Q971" s="2254"/>
      <c r="R971" s="2254"/>
      <c r="S971" s="2254"/>
      <c r="T971" s="2254"/>
      <c r="U971" s="2254"/>
      <c r="V971" s="2254"/>
      <c r="W971" s="2254"/>
      <c r="X971" s="2254"/>
      <c r="Y971" s="2254"/>
      <c r="Z971" s="2254"/>
    </row>
    <row r="972" spans="1:26" ht="15.75" customHeight="1">
      <c r="A972" s="2254"/>
      <c r="B972" s="2254"/>
      <c r="C972" s="2254"/>
      <c r="D972" s="2254"/>
      <c r="E972" s="2254"/>
      <c r="F972" s="2254"/>
      <c r="G972" s="2254"/>
      <c r="H972" s="2254"/>
      <c r="I972" s="2254"/>
      <c r="J972" s="2254"/>
      <c r="K972" s="2254"/>
      <c r="L972" s="2254"/>
      <c r="M972" s="2254"/>
      <c r="N972" s="2254"/>
      <c r="O972" s="2254"/>
      <c r="P972" s="2254"/>
      <c r="Q972" s="2254"/>
      <c r="R972" s="2254"/>
      <c r="S972" s="2254"/>
      <c r="T972" s="2254"/>
      <c r="U972" s="2254"/>
      <c r="V972" s="2254"/>
      <c r="W972" s="2254"/>
      <c r="X972" s="2254"/>
      <c r="Y972" s="2254"/>
      <c r="Z972" s="2254"/>
    </row>
    <row r="973" spans="1:26" ht="15.75" customHeight="1">
      <c r="A973" s="2254"/>
      <c r="B973" s="2254"/>
      <c r="C973" s="2254"/>
      <c r="D973" s="2254"/>
      <c r="E973" s="2254"/>
      <c r="F973" s="2254"/>
      <c r="G973" s="2254"/>
      <c r="H973" s="2254"/>
      <c r="I973" s="2254"/>
      <c r="J973" s="2254"/>
      <c r="K973" s="2254"/>
      <c r="L973" s="2254"/>
      <c r="M973" s="2254"/>
      <c r="N973" s="2254"/>
      <c r="O973" s="2254"/>
      <c r="P973" s="2254"/>
      <c r="Q973" s="2254"/>
      <c r="R973" s="2254"/>
      <c r="S973" s="2254"/>
      <c r="T973" s="2254"/>
      <c r="U973" s="2254"/>
      <c r="V973" s="2254"/>
      <c r="W973" s="2254"/>
      <c r="X973" s="2254"/>
      <c r="Y973" s="2254"/>
      <c r="Z973" s="2254"/>
    </row>
    <row r="974" spans="1:26" ht="15.75" customHeight="1">
      <c r="A974" s="2254"/>
      <c r="B974" s="2254"/>
      <c r="C974" s="2254"/>
      <c r="D974" s="2254"/>
      <c r="E974" s="2254"/>
      <c r="F974" s="2254"/>
      <c r="G974" s="2254"/>
      <c r="H974" s="2254"/>
      <c r="I974" s="2254"/>
      <c r="J974" s="2254"/>
      <c r="K974" s="2254"/>
      <c r="L974" s="2254"/>
      <c r="M974" s="2254"/>
      <c r="N974" s="2254"/>
      <c r="O974" s="2254"/>
      <c r="P974" s="2254"/>
      <c r="Q974" s="2254"/>
      <c r="R974" s="2254"/>
      <c r="S974" s="2254"/>
      <c r="T974" s="2254"/>
      <c r="U974" s="2254"/>
      <c r="V974" s="2254"/>
      <c r="W974" s="2254"/>
      <c r="X974" s="2254"/>
      <c r="Y974" s="2254"/>
      <c r="Z974" s="2254"/>
    </row>
    <row r="975" spans="1:26" ht="15.75" customHeight="1">
      <c r="A975" s="2254"/>
      <c r="B975" s="2254"/>
      <c r="C975" s="2254"/>
      <c r="D975" s="2254"/>
      <c r="E975" s="2254"/>
      <c r="F975" s="2254"/>
      <c r="G975" s="2254"/>
      <c r="H975" s="2254"/>
      <c r="I975" s="2254"/>
      <c r="J975" s="2254"/>
      <c r="K975" s="2254"/>
      <c r="L975" s="2254"/>
      <c r="M975" s="2254"/>
      <c r="N975" s="2254"/>
      <c r="O975" s="2254"/>
      <c r="P975" s="2254"/>
      <c r="Q975" s="2254"/>
      <c r="R975" s="2254"/>
      <c r="S975" s="2254"/>
      <c r="T975" s="2254"/>
      <c r="U975" s="2254"/>
      <c r="V975" s="2254"/>
      <c r="W975" s="2254"/>
      <c r="X975" s="2254"/>
      <c r="Y975" s="2254"/>
      <c r="Z975" s="2254"/>
    </row>
    <row r="976" spans="1:26" ht="15.75" customHeight="1">
      <c r="A976" s="2254"/>
      <c r="B976" s="2254"/>
      <c r="C976" s="2254"/>
      <c r="D976" s="2254"/>
      <c r="E976" s="2254"/>
      <c r="F976" s="2254"/>
      <c r="G976" s="2254"/>
      <c r="H976" s="2254"/>
      <c r="I976" s="2254"/>
      <c r="J976" s="2254"/>
      <c r="K976" s="2254"/>
      <c r="L976" s="2254"/>
      <c r="M976" s="2254"/>
      <c r="N976" s="2254"/>
      <c r="O976" s="2254"/>
      <c r="P976" s="2254"/>
      <c r="Q976" s="2254"/>
      <c r="R976" s="2254"/>
      <c r="S976" s="2254"/>
      <c r="T976" s="2254"/>
      <c r="U976" s="2254"/>
      <c r="V976" s="2254"/>
      <c r="W976" s="2254"/>
      <c r="X976" s="2254"/>
      <c r="Y976" s="2254"/>
      <c r="Z976" s="2254"/>
    </row>
    <row r="977" spans="1:26" ht="15.75" customHeight="1">
      <c r="A977" s="2254"/>
      <c r="B977" s="2254"/>
      <c r="C977" s="2254"/>
      <c r="D977" s="2254"/>
      <c r="E977" s="2254"/>
      <c r="F977" s="2254"/>
      <c r="G977" s="2254"/>
      <c r="H977" s="2254"/>
      <c r="I977" s="2254"/>
      <c r="J977" s="2254"/>
      <c r="K977" s="2254"/>
      <c r="L977" s="2254"/>
      <c r="M977" s="2254"/>
      <c r="N977" s="2254"/>
      <c r="O977" s="2254"/>
      <c r="P977" s="2254"/>
      <c r="Q977" s="2254"/>
      <c r="R977" s="2254"/>
      <c r="S977" s="2254"/>
      <c r="T977" s="2254"/>
      <c r="U977" s="2254"/>
      <c r="V977" s="2254"/>
      <c r="W977" s="2254"/>
      <c r="X977" s="2254"/>
      <c r="Y977" s="2254"/>
      <c r="Z977" s="2254"/>
    </row>
    <row r="978" spans="1:26" ht="15.75" customHeight="1">
      <c r="A978" s="2254"/>
      <c r="B978" s="2254"/>
      <c r="C978" s="2254"/>
      <c r="D978" s="2254"/>
      <c r="E978" s="2254"/>
      <c r="F978" s="2254"/>
      <c r="G978" s="2254"/>
      <c r="H978" s="2254"/>
      <c r="I978" s="2254"/>
      <c r="J978" s="2254"/>
      <c r="K978" s="2254"/>
      <c r="L978" s="2254"/>
      <c r="M978" s="2254"/>
      <c r="N978" s="2254"/>
      <c r="O978" s="2254"/>
      <c r="P978" s="2254"/>
      <c r="Q978" s="2254"/>
      <c r="R978" s="2254"/>
      <c r="S978" s="2254"/>
      <c r="T978" s="2254"/>
      <c r="U978" s="2254"/>
      <c r="V978" s="2254"/>
      <c r="W978" s="2254"/>
      <c r="X978" s="2254"/>
      <c r="Y978" s="2254"/>
      <c r="Z978" s="2254"/>
    </row>
    <row r="979" spans="1:26" ht="15.75" customHeight="1">
      <c r="A979" s="2254"/>
      <c r="B979" s="2254"/>
      <c r="C979" s="2254"/>
      <c r="D979" s="2254"/>
      <c r="E979" s="2254"/>
      <c r="F979" s="2254"/>
      <c r="G979" s="2254"/>
      <c r="H979" s="2254"/>
      <c r="I979" s="2254"/>
      <c r="J979" s="2254"/>
      <c r="K979" s="2254"/>
      <c r="L979" s="2254"/>
      <c r="M979" s="2254"/>
      <c r="N979" s="2254"/>
      <c r="O979" s="2254"/>
      <c r="P979" s="2254"/>
      <c r="Q979" s="2254"/>
      <c r="R979" s="2254"/>
      <c r="S979" s="2254"/>
      <c r="T979" s="2254"/>
      <c r="U979" s="2254"/>
      <c r="V979" s="2254"/>
      <c r="W979" s="2254"/>
      <c r="X979" s="2254"/>
      <c r="Y979" s="2254"/>
      <c r="Z979" s="2254"/>
    </row>
    <row r="980" spans="1:26" ht="15.75" customHeight="1">
      <c r="A980" s="2254"/>
      <c r="B980" s="2254"/>
      <c r="C980" s="2254"/>
      <c r="D980" s="2254"/>
      <c r="E980" s="2254"/>
      <c r="F980" s="2254"/>
      <c r="G980" s="2254"/>
      <c r="H980" s="2254"/>
      <c r="I980" s="2254"/>
      <c r="J980" s="2254"/>
      <c r="K980" s="2254"/>
      <c r="L980" s="2254"/>
      <c r="M980" s="2254"/>
      <c r="N980" s="2254"/>
      <c r="O980" s="2254"/>
      <c r="P980" s="2254"/>
      <c r="Q980" s="2254"/>
      <c r="R980" s="2254"/>
      <c r="S980" s="2254"/>
      <c r="T980" s="2254"/>
      <c r="U980" s="2254"/>
      <c r="V980" s="2254"/>
      <c r="W980" s="2254"/>
      <c r="X980" s="2254"/>
      <c r="Y980" s="2254"/>
      <c r="Z980" s="2254"/>
    </row>
    <row r="981" spans="1:26" ht="15.75" customHeight="1">
      <c r="A981" s="2254"/>
      <c r="B981" s="2254"/>
      <c r="C981" s="2254"/>
      <c r="D981" s="2254"/>
      <c r="E981" s="2254"/>
      <c r="F981" s="2254"/>
      <c r="G981" s="2254"/>
      <c r="H981" s="2254"/>
      <c r="I981" s="2254"/>
      <c r="J981" s="2254"/>
      <c r="K981" s="2254"/>
      <c r="L981" s="2254"/>
      <c r="M981" s="2254"/>
      <c r="N981" s="2254"/>
      <c r="O981" s="2254"/>
      <c r="P981" s="2254"/>
      <c r="Q981" s="2254"/>
      <c r="R981" s="2254"/>
      <c r="S981" s="2254"/>
      <c r="T981" s="2254"/>
      <c r="U981" s="2254"/>
      <c r="V981" s="2254"/>
      <c r="W981" s="2254"/>
      <c r="X981" s="2254"/>
      <c r="Y981" s="2254"/>
      <c r="Z981" s="2254"/>
    </row>
    <row r="982" spans="1:26" ht="15.75" customHeight="1">
      <c r="A982" s="2254"/>
      <c r="B982" s="2254"/>
      <c r="C982" s="2254"/>
      <c r="D982" s="2254"/>
      <c r="E982" s="2254"/>
      <c r="F982" s="2254"/>
      <c r="G982" s="2254"/>
      <c r="H982" s="2254"/>
      <c r="I982" s="2254"/>
      <c r="J982" s="2254"/>
      <c r="K982" s="2254"/>
      <c r="L982" s="2254"/>
      <c r="M982" s="2254"/>
      <c r="N982" s="2254"/>
      <c r="O982" s="2254"/>
      <c r="P982" s="2254"/>
      <c r="Q982" s="2254"/>
      <c r="R982" s="2254"/>
      <c r="S982" s="2254"/>
      <c r="T982" s="2254"/>
      <c r="U982" s="2254"/>
      <c r="V982" s="2254"/>
      <c r="W982" s="2254"/>
      <c r="X982" s="2254"/>
      <c r="Y982" s="2254"/>
      <c r="Z982" s="2254"/>
    </row>
    <row r="983" spans="1:26" ht="15.75" customHeight="1">
      <c r="A983" s="2254"/>
      <c r="B983" s="2254"/>
      <c r="C983" s="2254"/>
      <c r="D983" s="2254"/>
      <c r="E983" s="2254"/>
      <c r="F983" s="2254"/>
      <c r="G983" s="2254"/>
      <c r="H983" s="2254"/>
      <c r="I983" s="2254"/>
      <c r="J983" s="2254"/>
      <c r="K983" s="2254"/>
      <c r="L983" s="2254"/>
      <c r="M983" s="2254"/>
      <c r="N983" s="2254"/>
      <c r="O983" s="2254"/>
      <c r="P983" s="2254"/>
      <c r="Q983" s="2254"/>
      <c r="R983" s="2254"/>
      <c r="S983" s="2254"/>
      <c r="T983" s="2254"/>
      <c r="U983" s="2254"/>
      <c r="V983" s="2254"/>
      <c r="W983" s="2254"/>
      <c r="X983" s="2254"/>
      <c r="Y983" s="2254"/>
      <c r="Z983" s="2254"/>
    </row>
    <row r="984" spans="1:26" ht="15.75" customHeight="1">
      <c r="A984" s="2254"/>
      <c r="B984" s="2254"/>
      <c r="C984" s="2254"/>
      <c r="D984" s="2254"/>
      <c r="E984" s="2254"/>
      <c r="F984" s="2254"/>
      <c r="G984" s="2254"/>
      <c r="H984" s="2254"/>
      <c r="I984" s="2254"/>
      <c r="J984" s="2254"/>
      <c r="K984" s="2254"/>
      <c r="L984" s="2254"/>
      <c r="M984" s="2254"/>
      <c r="N984" s="2254"/>
      <c r="O984" s="2254"/>
      <c r="P984" s="2254"/>
      <c r="Q984" s="2254"/>
      <c r="R984" s="2254"/>
      <c r="S984" s="2254"/>
      <c r="T984" s="2254"/>
      <c r="U984" s="2254"/>
      <c r="V984" s="2254"/>
      <c r="W984" s="2254"/>
      <c r="X984" s="2254"/>
      <c r="Y984" s="2254"/>
      <c r="Z984" s="2254"/>
    </row>
    <row r="985" spans="1:26" ht="15.75" customHeight="1">
      <c r="A985" s="2254"/>
      <c r="B985" s="2254"/>
      <c r="C985" s="2254"/>
      <c r="D985" s="2254"/>
      <c r="E985" s="2254"/>
      <c r="F985" s="2254"/>
      <c r="G985" s="2254"/>
      <c r="H985" s="2254"/>
      <c r="I985" s="2254"/>
      <c r="J985" s="2254"/>
      <c r="K985" s="2254"/>
      <c r="L985" s="2254"/>
      <c r="M985" s="2254"/>
      <c r="N985" s="2254"/>
      <c r="O985" s="2254"/>
      <c r="P985" s="2254"/>
      <c r="Q985" s="2254"/>
      <c r="R985" s="2254"/>
      <c r="S985" s="2254"/>
      <c r="T985" s="2254"/>
      <c r="U985" s="2254"/>
      <c r="V985" s="2254"/>
      <c r="W985" s="2254"/>
      <c r="X985" s="2254"/>
      <c r="Y985" s="2254"/>
      <c r="Z985" s="2254"/>
    </row>
    <row r="986" spans="1:26" ht="15.75" customHeight="1">
      <c r="A986" s="2254"/>
      <c r="B986" s="2254"/>
      <c r="C986" s="2254"/>
      <c r="D986" s="2254"/>
      <c r="E986" s="2254"/>
      <c r="F986" s="2254"/>
      <c r="G986" s="2254"/>
      <c r="H986" s="2254"/>
      <c r="I986" s="2254"/>
      <c r="J986" s="2254"/>
      <c r="K986" s="2254"/>
      <c r="L986" s="2254"/>
      <c r="M986" s="2254"/>
      <c r="N986" s="2254"/>
      <c r="O986" s="2254"/>
      <c r="P986" s="2254"/>
      <c r="Q986" s="2254"/>
      <c r="R986" s="2254"/>
      <c r="S986" s="2254"/>
      <c r="T986" s="2254"/>
      <c r="U986" s="2254"/>
      <c r="V986" s="2254"/>
      <c r="W986" s="2254"/>
      <c r="X986" s="2254"/>
      <c r="Y986" s="2254"/>
      <c r="Z986" s="2254"/>
    </row>
    <row r="987" spans="1:26" ht="15.75" customHeight="1">
      <c r="A987" s="2254"/>
      <c r="B987" s="2254"/>
      <c r="C987" s="2254"/>
      <c r="D987" s="2254"/>
      <c r="E987" s="2254"/>
      <c r="F987" s="2254"/>
      <c r="G987" s="2254"/>
      <c r="H987" s="2254"/>
      <c r="I987" s="2254"/>
      <c r="J987" s="2254"/>
      <c r="K987" s="2254"/>
      <c r="L987" s="2254"/>
      <c r="M987" s="2254"/>
      <c r="N987" s="2254"/>
      <c r="O987" s="2254"/>
      <c r="P987" s="2254"/>
      <c r="Q987" s="2254"/>
      <c r="R987" s="2254"/>
      <c r="S987" s="2254"/>
      <c r="T987" s="2254"/>
      <c r="U987" s="2254"/>
      <c r="V987" s="2254"/>
      <c r="W987" s="2254"/>
      <c r="X987" s="2254"/>
      <c r="Y987" s="2254"/>
      <c r="Z987" s="2254"/>
    </row>
    <row r="988" spans="1:26" ht="15.75" customHeight="1">
      <c r="A988" s="2254"/>
      <c r="B988" s="2254"/>
      <c r="C988" s="2254"/>
      <c r="D988" s="2254"/>
      <c r="E988" s="2254"/>
      <c r="F988" s="2254"/>
      <c r="G988" s="2254"/>
      <c r="H988" s="2254"/>
      <c r="I988" s="2254"/>
      <c r="J988" s="2254"/>
      <c r="K988" s="2254"/>
      <c r="L988" s="2254"/>
      <c r="M988" s="2254"/>
      <c r="N988" s="2254"/>
      <c r="O988" s="2254"/>
      <c r="P988" s="2254"/>
      <c r="Q988" s="2254"/>
      <c r="R988" s="2254"/>
      <c r="S988" s="2254"/>
      <c r="T988" s="2254"/>
      <c r="U988" s="2254"/>
      <c r="V988" s="2254"/>
      <c r="W988" s="2254"/>
      <c r="X988" s="2254"/>
      <c r="Y988" s="2254"/>
      <c r="Z988" s="2254"/>
    </row>
    <row r="989" spans="1:26" ht="15.75" customHeight="1">
      <c r="A989" s="2254"/>
      <c r="B989" s="2254"/>
      <c r="C989" s="2254"/>
      <c r="D989" s="2254"/>
      <c r="E989" s="2254"/>
      <c r="F989" s="2254"/>
      <c r="G989" s="2254"/>
      <c r="H989" s="2254"/>
      <c r="I989" s="2254"/>
      <c r="J989" s="2254"/>
      <c r="K989" s="2254"/>
      <c r="L989" s="2254"/>
      <c r="M989" s="2254"/>
      <c r="N989" s="2254"/>
      <c r="O989" s="2254"/>
      <c r="P989" s="2254"/>
      <c r="Q989" s="2254"/>
      <c r="R989" s="2254"/>
      <c r="S989" s="2254"/>
      <c r="T989" s="2254"/>
      <c r="U989" s="2254"/>
      <c r="V989" s="2254"/>
      <c r="W989" s="2254"/>
      <c r="X989" s="2254"/>
      <c r="Y989" s="2254"/>
      <c r="Z989" s="2254"/>
    </row>
    <row r="990" spans="1:26" ht="15.75" customHeight="1">
      <c r="A990" s="2254"/>
      <c r="B990" s="2254"/>
      <c r="C990" s="2254"/>
      <c r="D990" s="2254"/>
      <c r="E990" s="2254"/>
      <c r="F990" s="2254"/>
      <c r="G990" s="2254"/>
      <c r="H990" s="2254"/>
      <c r="I990" s="2254"/>
      <c r="J990" s="2254"/>
      <c r="K990" s="2254"/>
      <c r="L990" s="2254"/>
      <c r="M990" s="2254"/>
      <c r="N990" s="2254"/>
      <c r="O990" s="2254"/>
      <c r="P990" s="2254"/>
      <c r="Q990" s="2254"/>
      <c r="R990" s="2254"/>
      <c r="S990" s="2254"/>
      <c r="T990" s="2254"/>
      <c r="U990" s="2254"/>
      <c r="V990" s="2254"/>
      <c r="W990" s="2254"/>
      <c r="X990" s="2254"/>
      <c r="Y990" s="2254"/>
      <c r="Z990" s="2254"/>
    </row>
    <row r="991" spans="1:26" ht="15.75" customHeight="1">
      <c r="A991" s="2254"/>
      <c r="B991" s="2254"/>
      <c r="C991" s="2254"/>
      <c r="D991" s="2254"/>
      <c r="E991" s="2254"/>
      <c r="F991" s="2254"/>
      <c r="G991" s="2254"/>
      <c r="H991" s="2254"/>
      <c r="I991" s="2254"/>
      <c r="J991" s="2254"/>
      <c r="K991" s="2254"/>
      <c r="L991" s="2254"/>
      <c r="M991" s="2254"/>
      <c r="N991" s="2254"/>
      <c r="O991" s="2254"/>
      <c r="P991" s="2254"/>
      <c r="Q991" s="2254"/>
      <c r="R991" s="2254"/>
      <c r="S991" s="2254"/>
      <c r="T991" s="2254"/>
      <c r="U991" s="2254"/>
      <c r="V991" s="2254"/>
      <c r="W991" s="2254"/>
      <c r="X991" s="2254"/>
      <c r="Y991" s="2254"/>
      <c r="Z991" s="2254"/>
    </row>
    <row r="992" spans="1:26" ht="15.75" customHeight="1">
      <c r="A992" s="2254"/>
      <c r="B992" s="2254"/>
      <c r="C992" s="2254"/>
      <c r="D992" s="2254"/>
      <c r="E992" s="2254"/>
      <c r="F992" s="2254"/>
      <c r="G992" s="2254"/>
      <c r="H992" s="2254"/>
      <c r="I992" s="2254"/>
      <c r="J992" s="2254"/>
      <c r="K992" s="2254"/>
      <c r="L992" s="2254"/>
      <c r="M992" s="2254"/>
      <c r="N992" s="2254"/>
      <c r="O992" s="2254"/>
      <c r="P992" s="2254"/>
      <c r="Q992" s="2254"/>
      <c r="R992" s="2254"/>
      <c r="S992" s="2254"/>
      <c r="T992" s="2254"/>
      <c r="U992" s="2254"/>
      <c r="V992" s="2254"/>
      <c r="W992" s="2254"/>
      <c r="X992" s="2254"/>
      <c r="Y992" s="2254"/>
      <c r="Z992" s="2254"/>
    </row>
    <row r="993" spans="1:26" ht="15.75" customHeight="1">
      <c r="A993" s="2254"/>
      <c r="B993" s="2254"/>
      <c r="C993" s="2254"/>
      <c r="D993" s="2254"/>
      <c r="E993" s="2254"/>
      <c r="F993" s="2254"/>
      <c r="G993" s="2254"/>
      <c r="H993" s="2254"/>
      <c r="I993" s="2254"/>
      <c r="J993" s="2254"/>
      <c r="K993" s="2254"/>
      <c r="L993" s="2254"/>
      <c r="M993" s="2254"/>
      <c r="N993" s="2254"/>
      <c r="O993" s="2254"/>
      <c r="P993" s="2254"/>
      <c r="Q993" s="2254"/>
      <c r="R993" s="2254"/>
      <c r="S993" s="2254"/>
      <c r="T993" s="2254"/>
      <c r="U993" s="2254"/>
      <c r="V993" s="2254"/>
      <c r="W993" s="2254"/>
      <c r="X993" s="2254"/>
      <c r="Y993" s="2254"/>
      <c r="Z993" s="2254"/>
    </row>
    <row r="994" spans="1:26" ht="15.75" customHeight="1">
      <c r="A994" s="2254"/>
      <c r="B994" s="2254"/>
      <c r="C994" s="2254"/>
      <c r="D994" s="2254"/>
      <c r="E994" s="2254"/>
      <c r="F994" s="2254"/>
      <c r="G994" s="2254"/>
      <c r="H994" s="2254"/>
      <c r="I994" s="2254"/>
      <c r="J994" s="2254"/>
      <c r="K994" s="2254"/>
      <c r="L994" s="2254"/>
      <c r="M994" s="2254"/>
      <c r="N994" s="2254"/>
      <c r="O994" s="2254"/>
      <c r="P994" s="2254"/>
      <c r="Q994" s="2254"/>
      <c r="R994" s="2254"/>
      <c r="S994" s="2254"/>
      <c r="T994" s="2254"/>
      <c r="U994" s="2254"/>
      <c r="V994" s="2254"/>
      <c r="W994" s="2254"/>
      <c r="X994" s="2254"/>
      <c r="Y994" s="2254"/>
      <c r="Z994" s="2254"/>
    </row>
    <row r="995" spans="1:26" ht="15.75" customHeight="1">
      <c r="A995" s="2254"/>
      <c r="B995" s="2254"/>
      <c r="C995" s="2254"/>
      <c r="D995" s="2254"/>
      <c r="E995" s="2254"/>
      <c r="F995" s="2254"/>
      <c r="G995" s="2254"/>
      <c r="H995" s="2254"/>
      <c r="I995" s="2254"/>
      <c r="J995" s="2254"/>
      <c r="K995" s="2254"/>
      <c r="L995" s="2254"/>
      <c r="M995" s="2254"/>
      <c r="N995" s="2254"/>
      <c r="O995" s="2254"/>
      <c r="P995" s="2254"/>
      <c r="Q995" s="2254"/>
      <c r="R995" s="2254"/>
      <c r="S995" s="2254"/>
      <c r="T995" s="2254"/>
      <c r="U995" s="2254"/>
      <c r="V995" s="2254"/>
      <c r="W995" s="2254"/>
      <c r="X995" s="2254"/>
      <c r="Y995" s="2254"/>
      <c r="Z995" s="2254"/>
    </row>
    <row r="996" spans="1:26" ht="15.75" customHeight="1">
      <c r="A996" s="2254"/>
      <c r="B996" s="2254"/>
      <c r="C996" s="2254"/>
      <c r="D996" s="2254"/>
      <c r="E996" s="2254"/>
      <c r="F996" s="2254"/>
      <c r="G996" s="2254"/>
      <c r="H996" s="2254"/>
      <c r="I996" s="2254"/>
      <c r="J996" s="2254"/>
      <c r="K996" s="2254"/>
      <c r="L996" s="2254"/>
      <c r="M996" s="2254"/>
      <c r="N996" s="2254"/>
      <c r="O996" s="2254"/>
      <c r="P996" s="2254"/>
      <c r="Q996" s="2254"/>
      <c r="R996" s="2254"/>
      <c r="S996" s="2254"/>
      <c r="T996" s="2254"/>
      <c r="U996" s="2254"/>
      <c r="V996" s="2254"/>
      <c r="W996" s="2254"/>
      <c r="X996" s="2254"/>
      <c r="Y996" s="2254"/>
      <c r="Z996" s="2254"/>
    </row>
    <row r="997" spans="1:26" ht="15.75" customHeight="1">
      <c r="A997" s="2254"/>
      <c r="B997" s="2254"/>
      <c r="C997" s="2254"/>
      <c r="D997" s="2254"/>
      <c r="E997" s="2254"/>
      <c r="F997" s="2254"/>
      <c r="G997" s="2254"/>
      <c r="H997" s="2254"/>
      <c r="I997" s="2254"/>
      <c r="J997" s="2254"/>
      <c r="K997" s="2254"/>
      <c r="L997" s="2254"/>
      <c r="M997" s="2254"/>
      <c r="N997" s="2254"/>
      <c r="O997" s="2254"/>
      <c r="P997" s="2254"/>
      <c r="Q997" s="2254"/>
      <c r="R997" s="2254"/>
      <c r="S997" s="2254"/>
      <c r="T997" s="2254"/>
      <c r="U997" s="2254"/>
      <c r="V997" s="2254"/>
      <c r="W997" s="2254"/>
      <c r="X997" s="2254"/>
      <c r="Y997" s="2254"/>
      <c r="Z997" s="2254"/>
    </row>
    <row r="998" spans="1:26" ht="15.75" customHeight="1">
      <c r="A998" s="2254"/>
      <c r="B998" s="2254"/>
      <c r="C998" s="2254"/>
      <c r="D998" s="2254"/>
      <c r="E998" s="2254"/>
      <c r="F998" s="2254"/>
      <c r="G998" s="2254"/>
      <c r="H998" s="2254"/>
      <c r="I998" s="2254"/>
      <c r="J998" s="2254"/>
      <c r="K998" s="2254"/>
      <c r="L998" s="2254"/>
      <c r="M998" s="2254"/>
      <c r="N998" s="2254"/>
      <c r="O998" s="2254"/>
      <c r="P998" s="2254"/>
      <c r="Q998" s="2254"/>
      <c r="R998" s="2254"/>
      <c r="S998" s="2254"/>
      <c r="T998" s="2254"/>
      <c r="U998" s="2254"/>
      <c r="V998" s="2254"/>
      <c r="W998" s="2254"/>
      <c r="X998" s="2254"/>
      <c r="Y998" s="2254"/>
      <c r="Z998" s="2254"/>
    </row>
    <row r="999" spans="1:26" ht="15.75" customHeight="1">
      <c r="A999" s="2254"/>
      <c r="B999" s="2254"/>
      <c r="C999" s="2254"/>
      <c r="D999" s="2254"/>
      <c r="E999" s="2254"/>
      <c r="F999" s="2254"/>
      <c r="G999" s="2254"/>
      <c r="H999" s="2254"/>
      <c r="I999" s="2254"/>
      <c r="J999" s="2254"/>
      <c r="K999" s="2254"/>
      <c r="L999" s="2254"/>
      <c r="M999" s="2254"/>
      <c r="N999" s="2254"/>
      <c r="O999" s="2254"/>
      <c r="P999" s="2254"/>
      <c r="Q999" s="2254"/>
      <c r="R999" s="2254"/>
      <c r="S999" s="2254"/>
      <c r="T999" s="2254"/>
      <c r="U999" s="2254"/>
      <c r="V999" s="2254"/>
      <c r="W999" s="2254"/>
      <c r="X999" s="2254"/>
      <c r="Y999" s="2254"/>
      <c r="Z999" s="2254"/>
    </row>
    <row r="1000" spans="1:26" ht="15.75" customHeight="1">
      <c r="A1000" s="2254"/>
      <c r="B1000" s="2254"/>
      <c r="C1000" s="2254"/>
      <c r="D1000" s="2254"/>
      <c r="E1000" s="2254"/>
      <c r="F1000" s="2254"/>
      <c r="G1000" s="2254"/>
      <c r="H1000" s="2254"/>
      <c r="I1000" s="2254"/>
      <c r="J1000" s="2254"/>
      <c r="K1000" s="2254"/>
      <c r="L1000" s="2254"/>
      <c r="M1000" s="2254"/>
      <c r="N1000" s="2254"/>
      <c r="O1000" s="2254"/>
      <c r="P1000" s="2254"/>
      <c r="Q1000" s="2254"/>
      <c r="R1000" s="2254"/>
      <c r="S1000" s="2254"/>
      <c r="T1000" s="2254"/>
      <c r="U1000" s="2254"/>
      <c r="V1000" s="2254"/>
      <c r="W1000" s="2254"/>
      <c r="X1000" s="2254"/>
      <c r="Y1000" s="2254"/>
      <c r="Z1000" s="2254"/>
    </row>
  </sheetData>
  <mergeCells count="22">
    <mergeCell ref="H3:H4"/>
    <mergeCell ref="C3:C4"/>
    <mergeCell ref="D3:D4"/>
    <mergeCell ref="E3:E4"/>
    <mergeCell ref="F3:F4"/>
    <mergeCell ref="G3:G4"/>
    <mergeCell ref="B1:U1"/>
    <mergeCell ref="B18:Q18"/>
    <mergeCell ref="K3:K4"/>
    <mergeCell ref="L3:L4"/>
    <mergeCell ref="M3:M4"/>
    <mergeCell ref="N3:N4"/>
    <mergeCell ref="O3:O4"/>
    <mergeCell ref="P3:P4"/>
    <mergeCell ref="U3:U4"/>
    <mergeCell ref="T3:T4"/>
    <mergeCell ref="B2:U2"/>
    <mergeCell ref="I3:I4"/>
    <mergeCell ref="J3:J4"/>
    <mergeCell ref="Q3:Q4"/>
    <mergeCell ref="R3:R4"/>
    <mergeCell ref="S3:S4"/>
  </mergeCells>
  <pageMargins left="0.35" right="0.2" top="0.75" bottom="0.75" header="0" footer="0"/>
  <pageSetup scale="7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999"/>
  <sheetViews>
    <sheetView showGridLines="0" topLeftCell="J16" zoomScale="90" zoomScaleNormal="90" workbookViewId="0">
      <selection activeCell="G34" sqref="G34"/>
    </sheetView>
  </sheetViews>
  <sheetFormatPr defaultColWidth="14.44140625" defaultRowHeight="15" customHeight="1"/>
  <cols>
    <col min="1" max="1" width="2.44140625" style="2278" customWidth="1"/>
    <col min="2" max="2" width="4.6640625" style="2278" customWidth="1"/>
    <col min="3" max="3" width="3" style="2278" customWidth="1"/>
    <col min="4" max="4" width="2.44140625" style="2278" customWidth="1"/>
    <col min="5" max="5" width="3.44140625" style="2278" customWidth="1"/>
    <col min="6" max="6" width="4" style="2278" customWidth="1"/>
    <col min="7" max="7" width="28.44140625" style="2278" customWidth="1"/>
    <col min="8" max="8" width="15.88671875" style="2278" customWidth="1"/>
    <col min="9" max="9" width="16.33203125" style="2278" bestFit="1" customWidth="1"/>
    <col min="10" max="10" width="17.33203125" style="2278" customWidth="1"/>
    <col min="11" max="11" width="15.44140625" style="2278" customWidth="1"/>
    <col min="12" max="12" width="16.33203125" style="2278" customWidth="1"/>
    <col min="13" max="13" width="12.6640625" style="2278" customWidth="1"/>
    <col min="14" max="14" width="12" style="2278" customWidth="1"/>
    <col min="15" max="16384" width="14.44140625" style="2278"/>
  </cols>
  <sheetData>
    <row r="1" spans="1:22" s="2281" customFormat="1" ht="15.75" customHeight="1">
      <c r="A1" s="2282"/>
      <c r="B1" s="2282"/>
      <c r="C1" s="3162" t="s">
        <v>1822</v>
      </c>
      <c r="D1" s="3163"/>
      <c r="E1" s="3163"/>
      <c r="F1" s="3163"/>
      <c r="G1" s="3163"/>
      <c r="H1" s="3163"/>
      <c r="I1" s="3163"/>
      <c r="J1" s="3163"/>
      <c r="K1" s="3163"/>
      <c r="L1" s="3163"/>
      <c r="M1" s="3163"/>
      <c r="N1" s="3163"/>
    </row>
    <row r="2" spans="1:22" s="2281" customFormat="1" ht="15.75" customHeight="1">
      <c r="A2" s="2282"/>
      <c r="B2" s="2282"/>
      <c r="C2" s="3162" t="s">
        <v>1821</v>
      </c>
      <c r="D2" s="3163"/>
      <c r="E2" s="3163"/>
      <c r="F2" s="3163"/>
      <c r="G2" s="3163"/>
      <c r="H2" s="3163"/>
      <c r="I2" s="3163"/>
      <c r="J2" s="3163"/>
      <c r="K2" s="3163"/>
      <c r="L2" s="3163"/>
      <c r="M2" s="3163"/>
      <c r="N2" s="3163"/>
    </row>
    <row r="3" spans="1:22" s="2281" customFormat="1" ht="15.75" customHeight="1" thickBot="1">
      <c r="A3" s="2282"/>
      <c r="B3" s="2282"/>
      <c r="C3" s="3164" t="s">
        <v>1820</v>
      </c>
      <c r="D3" s="3165"/>
      <c r="E3" s="3165"/>
      <c r="F3" s="3165"/>
      <c r="G3" s="3165"/>
      <c r="H3" s="3165"/>
      <c r="I3" s="3165"/>
      <c r="J3" s="3165"/>
      <c r="K3" s="3165"/>
      <c r="L3" s="3165"/>
      <c r="M3" s="3165"/>
      <c r="N3" s="3165"/>
    </row>
    <row r="4" spans="1:22" s="2281" customFormat="1" ht="15.75" customHeight="1" thickTop="1">
      <c r="A4" s="2282"/>
      <c r="B4" s="2282"/>
      <c r="C4" s="3166" t="s">
        <v>144</v>
      </c>
      <c r="D4" s="3161"/>
      <c r="E4" s="3161"/>
      <c r="F4" s="3161"/>
      <c r="G4" s="3167"/>
      <c r="H4" s="3173" t="s">
        <v>72</v>
      </c>
      <c r="I4" s="3167"/>
      <c r="J4" s="3173" t="s">
        <v>1472</v>
      </c>
      <c r="K4" s="3167"/>
      <c r="L4" s="3174" t="s">
        <v>434</v>
      </c>
      <c r="M4" s="3155" t="s">
        <v>1819</v>
      </c>
      <c r="N4" s="3156"/>
    </row>
    <row r="5" spans="1:22" s="2281" customFormat="1" ht="18.75" customHeight="1">
      <c r="A5" s="2282"/>
      <c r="B5" s="2282"/>
      <c r="C5" s="3168"/>
      <c r="D5" s="3163"/>
      <c r="E5" s="3163"/>
      <c r="F5" s="3163"/>
      <c r="G5" s="3169"/>
      <c r="H5" s="3171"/>
      <c r="I5" s="3172"/>
      <c r="J5" s="3171"/>
      <c r="K5" s="3172"/>
      <c r="L5" s="3175"/>
      <c r="M5" s="3158" t="s">
        <v>1745</v>
      </c>
      <c r="N5" s="3159"/>
    </row>
    <row r="6" spans="1:22" s="2281" customFormat="1" ht="15.6">
      <c r="A6" s="2282"/>
      <c r="B6" s="2282"/>
      <c r="C6" s="3170"/>
      <c r="D6" s="3171"/>
      <c r="E6" s="3171"/>
      <c r="F6" s="3171"/>
      <c r="G6" s="3172"/>
      <c r="H6" s="2328" t="s">
        <v>506</v>
      </c>
      <c r="I6" s="2328" t="s">
        <v>66</v>
      </c>
      <c r="J6" s="2328" t="s">
        <v>506</v>
      </c>
      <c r="K6" s="2328" t="s">
        <v>66</v>
      </c>
      <c r="L6" s="2328" t="s">
        <v>506</v>
      </c>
      <c r="M6" s="2327" t="s">
        <v>221</v>
      </c>
      <c r="N6" s="2326" t="s">
        <v>432</v>
      </c>
    </row>
    <row r="7" spans="1:22" s="2281" customFormat="1" ht="15.75" customHeight="1">
      <c r="A7" s="2282"/>
      <c r="B7" s="2282"/>
      <c r="C7" s="2300" t="s">
        <v>1818</v>
      </c>
      <c r="D7" s="2299"/>
      <c r="E7" s="2299"/>
      <c r="F7" s="2299"/>
      <c r="G7" s="2299"/>
      <c r="H7" s="2298">
        <v>-104388.65424481279</v>
      </c>
      <c r="I7" s="2325">
        <v>-333671.93453037995</v>
      </c>
      <c r="J7" s="2298">
        <v>-411341.76163609116</v>
      </c>
      <c r="K7" s="2325">
        <v>-623325.18174717342</v>
      </c>
      <c r="L7" s="2325">
        <v>-29641.636233505444</v>
      </c>
      <c r="M7" s="2315">
        <v>294.04834233365096</v>
      </c>
      <c r="N7" s="2324">
        <v>-92.793915182448941</v>
      </c>
      <c r="O7" s="2283"/>
      <c r="P7" s="2283"/>
      <c r="Q7" s="2283"/>
      <c r="R7" s="2283"/>
      <c r="S7" s="2283"/>
      <c r="T7" s="2283"/>
      <c r="U7" s="2283"/>
      <c r="V7" s="2283"/>
    </row>
    <row r="8" spans="1:22" s="2281" customFormat="1" ht="15.75" customHeight="1">
      <c r="A8" s="2282"/>
      <c r="B8" s="2282"/>
      <c r="C8" s="2293"/>
      <c r="D8" s="2282" t="s">
        <v>1817</v>
      </c>
      <c r="E8" s="2282"/>
      <c r="F8" s="2282"/>
      <c r="G8" s="2282"/>
      <c r="H8" s="2292">
        <v>71343.234517886231</v>
      </c>
      <c r="I8" s="2313">
        <v>143744.64402002192</v>
      </c>
      <c r="J8" s="2292">
        <v>135475.40742503994</v>
      </c>
      <c r="K8" s="2313">
        <v>211464.68151665281</v>
      </c>
      <c r="L8" s="2313">
        <v>112372.10611658491</v>
      </c>
      <c r="M8" s="2312">
        <v>89.892438071440878</v>
      </c>
      <c r="N8" s="2284">
        <v>-17.053501995362772</v>
      </c>
      <c r="O8" s="2283"/>
      <c r="P8" s="2283"/>
      <c r="Q8" s="2283"/>
      <c r="R8" s="2283"/>
      <c r="S8" s="2283"/>
      <c r="T8" s="2283"/>
      <c r="U8" s="2283"/>
    </row>
    <row r="9" spans="1:22" s="2281" customFormat="1" ht="15.75" customHeight="1">
      <c r="A9" s="2282"/>
      <c r="B9" s="2282"/>
      <c r="C9" s="2293"/>
      <c r="D9" s="2282"/>
      <c r="E9" s="2282" t="s">
        <v>1815</v>
      </c>
      <c r="F9" s="2282"/>
      <c r="G9" s="2282"/>
      <c r="H9" s="2292">
        <v>1046.0455350393152</v>
      </c>
      <c r="I9" s="2313">
        <v>2227.1566287260216</v>
      </c>
      <c r="J9" s="2292">
        <v>2781.4962405850779</v>
      </c>
      <c r="K9" s="2313">
        <v>8068.5209847085316</v>
      </c>
      <c r="L9" s="2313">
        <v>9814.207443789659</v>
      </c>
      <c r="M9" s="2312">
        <v>165.90584706052366</v>
      </c>
      <c r="N9" s="2284">
        <v>252.839141056156</v>
      </c>
      <c r="O9" s="2283"/>
      <c r="P9" s="2283"/>
      <c r="Q9" s="2283"/>
      <c r="R9" s="2283"/>
      <c r="S9" s="2283"/>
      <c r="T9" s="2283"/>
      <c r="U9" s="2283"/>
    </row>
    <row r="10" spans="1:22" s="2281" customFormat="1" ht="15.75" customHeight="1">
      <c r="A10" s="2282"/>
      <c r="B10" s="2282"/>
      <c r="C10" s="2293"/>
      <c r="D10" s="2282"/>
      <c r="E10" s="2282" t="s">
        <v>736</v>
      </c>
      <c r="F10" s="2282"/>
      <c r="G10" s="2282"/>
      <c r="H10" s="2292">
        <v>70297.188982846914</v>
      </c>
      <c r="I10" s="2313">
        <v>141517.4873912959</v>
      </c>
      <c r="J10" s="2292">
        <v>132693.91118445486</v>
      </c>
      <c r="K10" s="2313">
        <v>203396.16053194428</v>
      </c>
      <c r="L10" s="2313">
        <v>102557.89867279524</v>
      </c>
      <c r="M10" s="2312">
        <v>88.761333282947135</v>
      </c>
      <c r="N10" s="2284">
        <v>-22.710923389520275</v>
      </c>
      <c r="O10" s="2283"/>
      <c r="P10" s="2283"/>
      <c r="Q10" s="2283"/>
      <c r="R10" s="2283"/>
      <c r="S10" s="2283"/>
      <c r="T10" s="2283"/>
      <c r="U10" s="2283"/>
    </row>
    <row r="11" spans="1:22" s="2281" customFormat="1" ht="15.75" customHeight="1">
      <c r="A11" s="2282"/>
      <c r="B11" s="2282"/>
      <c r="C11" s="2293"/>
      <c r="D11" s="2282" t="s">
        <v>1816</v>
      </c>
      <c r="E11" s="2282"/>
      <c r="F11" s="2282"/>
      <c r="G11" s="2282"/>
      <c r="H11" s="2292">
        <v>-782664.92849639326</v>
      </c>
      <c r="I11" s="2313">
        <v>-1499201.5830256527</v>
      </c>
      <c r="J11" s="2292">
        <v>-1113649.6579447673</v>
      </c>
      <c r="K11" s="2313">
        <v>-1873440.071916051</v>
      </c>
      <c r="L11" s="2313">
        <v>-892767.4604790603</v>
      </c>
      <c r="M11" s="2312">
        <v>42.289454579783083</v>
      </c>
      <c r="N11" s="2284">
        <v>-19.834082998179468</v>
      </c>
      <c r="O11" s="2283"/>
      <c r="P11" s="2283"/>
      <c r="Q11" s="2283"/>
      <c r="R11" s="2283"/>
      <c r="S11" s="2283"/>
      <c r="T11" s="2283"/>
      <c r="U11" s="2283"/>
    </row>
    <row r="12" spans="1:22" s="2281" customFormat="1" ht="15.75" customHeight="1">
      <c r="A12" s="2282"/>
      <c r="B12" s="2282"/>
      <c r="C12" s="2293"/>
      <c r="D12" s="2282"/>
      <c r="E12" s="2282" t="s">
        <v>1815</v>
      </c>
      <c r="F12" s="2282"/>
      <c r="G12" s="2282"/>
      <c r="H12" s="2292">
        <v>-80815.125975120012</v>
      </c>
      <c r="I12" s="2313">
        <v>-176320.33830025003</v>
      </c>
      <c r="J12" s="2292">
        <v>-151300.34941735127</v>
      </c>
      <c r="K12" s="2313">
        <v>-327073.5011569513</v>
      </c>
      <c r="L12" s="2313">
        <v>-173873.68811775997</v>
      </c>
      <c r="M12" s="2312">
        <v>87.217860012902861</v>
      </c>
      <c r="N12" s="2284">
        <v>14.919554903433664</v>
      </c>
      <c r="O12" s="2283"/>
      <c r="P12" s="2283"/>
      <c r="Q12" s="2283"/>
      <c r="R12" s="2283"/>
      <c r="S12" s="2283"/>
      <c r="T12" s="2283"/>
      <c r="U12" s="2283"/>
    </row>
    <row r="13" spans="1:22" s="2281" customFormat="1" ht="15.75" customHeight="1">
      <c r="A13" s="2282"/>
      <c r="B13" s="2282"/>
      <c r="C13" s="2293"/>
      <c r="D13" s="2282"/>
      <c r="E13" s="2282" t="s">
        <v>736</v>
      </c>
      <c r="F13" s="2282"/>
      <c r="G13" s="2282"/>
      <c r="H13" s="2292">
        <v>-701849.80252127326</v>
      </c>
      <c r="I13" s="2313">
        <v>-1322881.2447254027</v>
      </c>
      <c r="J13" s="2292">
        <v>-962349.30852741597</v>
      </c>
      <c r="K13" s="2313">
        <v>-1546366.5707590997</v>
      </c>
      <c r="L13" s="2313">
        <v>-718893.7723613003</v>
      </c>
      <c r="M13" s="2312">
        <v>37.116132977503668</v>
      </c>
      <c r="N13" s="2284">
        <v>-25.298042406104138</v>
      </c>
      <c r="O13" s="2283"/>
      <c r="P13" s="2283"/>
      <c r="Q13" s="2283"/>
      <c r="R13" s="2283"/>
      <c r="S13" s="2283"/>
      <c r="T13" s="2283"/>
      <c r="U13" s="2283"/>
    </row>
    <row r="14" spans="1:22" s="2281" customFormat="1" ht="15.75" customHeight="1">
      <c r="A14" s="2282"/>
      <c r="B14" s="2282"/>
      <c r="C14" s="2306"/>
      <c r="D14" s="2305" t="s">
        <v>1814</v>
      </c>
      <c r="E14" s="2305"/>
      <c r="F14" s="2305"/>
      <c r="G14" s="2305"/>
      <c r="H14" s="2304">
        <v>-711321.69397850707</v>
      </c>
      <c r="I14" s="2311">
        <v>-1355456.9390056308</v>
      </c>
      <c r="J14" s="2304">
        <v>-978174.25051972736</v>
      </c>
      <c r="K14" s="2311">
        <v>-1661975.3903993983</v>
      </c>
      <c r="L14" s="2311">
        <v>-780395.35436247545</v>
      </c>
      <c r="M14" s="2310">
        <v>37.515031356443252</v>
      </c>
      <c r="N14" s="2309">
        <v>-20.21918855992859</v>
      </c>
      <c r="O14" s="2283"/>
      <c r="P14" s="2283"/>
      <c r="Q14" s="2283"/>
      <c r="R14" s="2283"/>
      <c r="S14" s="2283"/>
      <c r="T14" s="2283"/>
      <c r="U14" s="2283"/>
    </row>
    <row r="15" spans="1:22" s="2281" customFormat="1" ht="15.75" customHeight="1">
      <c r="A15" s="2282"/>
      <c r="B15" s="2282"/>
      <c r="C15" s="2306"/>
      <c r="D15" s="2305" t="s">
        <v>1813</v>
      </c>
      <c r="E15" s="2305"/>
      <c r="F15" s="2305"/>
      <c r="G15" s="2305"/>
      <c r="H15" s="2304">
        <v>-35369.418030056419</v>
      </c>
      <c r="I15" s="2311">
        <v>-72852.523615579019</v>
      </c>
      <c r="J15" s="2304">
        <v>-55087.717809643713</v>
      </c>
      <c r="K15" s="2311">
        <v>-108117.49293182897</v>
      </c>
      <c r="L15" s="2311">
        <v>-38449.011548156297</v>
      </c>
      <c r="M15" s="2310">
        <v>55.749573721656851</v>
      </c>
      <c r="N15" s="2309">
        <v>-30.204021736719376</v>
      </c>
      <c r="O15" s="2283"/>
      <c r="P15" s="2283"/>
      <c r="Q15" s="2283"/>
      <c r="R15" s="2283"/>
      <c r="S15" s="2283"/>
      <c r="T15" s="2283"/>
      <c r="U15" s="2283"/>
    </row>
    <row r="16" spans="1:22" s="2281" customFormat="1" ht="15.75" customHeight="1">
      <c r="A16" s="2282"/>
      <c r="B16" s="2282"/>
      <c r="C16" s="2293"/>
      <c r="D16" s="2282"/>
      <c r="E16" s="2282" t="s">
        <v>1812</v>
      </c>
      <c r="F16" s="2282"/>
      <c r="G16" s="2282"/>
      <c r="H16" s="2292">
        <v>44533.550631794729</v>
      </c>
      <c r="I16" s="2313">
        <v>79069.86678441368</v>
      </c>
      <c r="J16" s="2292">
        <v>62087.401370628242</v>
      </c>
      <c r="K16" s="2323">
        <v>122083.66691580696</v>
      </c>
      <c r="L16" s="2323">
        <v>98786.899662742682</v>
      </c>
      <c r="M16" s="2322">
        <v>39.41713716916373</v>
      </c>
      <c r="N16" s="2284">
        <v>59.109412669791503</v>
      </c>
      <c r="O16" s="2283"/>
      <c r="P16" s="2283"/>
      <c r="Q16" s="2283"/>
      <c r="R16" s="2283"/>
      <c r="S16" s="2283"/>
      <c r="T16" s="2283"/>
      <c r="U16" s="2283"/>
    </row>
    <row r="17" spans="1:21" s="2281" customFormat="1" ht="15.75" customHeight="1">
      <c r="A17" s="2282"/>
      <c r="B17" s="2282"/>
      <c r="C17" s="2293"/>
      <c r="D17" s="2282"/>
      <c r="E17" s="2282"/>
      <c r="F17" s="2282" t="s">
        <v>1810</v>
      </c>
      <c r="G17" s="2282"/>
      <c r="H17" s="2292">
        <v>3886.6697637987868</v>
      </c>
      <c r="I17" s="2313">
        <v>7266.2775993884043</v>
      </c>
      <c r="J17" s="2292">
        <v>15539.851382676126</v>
      </c>
      <c r="K17" s="2320">
        <v>32447.211203791503</v>
      </c>
      <c r="L17" s="2320">
        <v>32235.88906733524</v>
      </c>
      <c r="M17" s="2319">
        <v>299.82433103572077</v>
      </c>
      <c r="N17" s="2284">
        <v>107.44013744733691</v>
      </c>
      <c r="O17" s="2283"/>
      <c r="P17" s="2283"/>
      <c r="Q17" s="2283"/>
      <c r="R17" s="2283"/>
      <c r="S17" s="2283"/>
      <c r="T17" s="2283"/>
      <c r="U17" s="2283"/>
    </row>
    <row r="18" spans="1:21" s="2281" customFormat="1" ht="15.75" customHeight="1">
      <c r="A18" s="2282"/>
      <c r="B18" s="2282"/>
      <c r="C18" s="2293"/>
      <c r="D18" s="2282"/>
      <c r="E18" s="2282"/>
      <c r="F18" s="2282" t="s">
        <v>1808</v>
      </c>
      <c r="G18" s="2282"/>
      <c r="H18" s="2292">
        <v>3440.6616168362502</v>
      </c>
      <c r="I18" s="2313">
        <v>6331.6378365052387</v>
      </c>
      <c r="J18" s="2292">
        <v>4680.4685437630096</v>
      </c>
      <c r="K18" s="2320">
        <v>9526.2272325080667</v>
      </c>
      <c r="L18" s="2320">
        <v>6288.8681076800849</v>
      </c>
      <c r="M18" s="2319">
        <v>36.033968608246461</v>
      </c>
      <c r="N18" s="2284">
        <v>34.36407164962916</v>
      </c>
      <c r="O18" s="2283"/>
      <c r="P18" s="2283"/>
      <c r="Q18" s="2283"/>
      <c r="R18" s="2283"/>
      <c r="S18" s="2283"/>
      <c r="T18" s="2283"/>
      <c r="U18" s="2283"/>
    </row>
    <row r="19" spans="1:21" s="2281" customFormat="1" ht="15.75" customHeight="1">
      <c r="A19" s="2282"/>
      <c r="B19" s="2282"/>
      <c r="C19" s="2293"/>
      <c r="D19" s="2282"/>
      <c r="E19" s="2282"/>
      <c r="F19" s="2282" t="s">
        <v>736</v>
      </c>
      <c r="G19" s="2282"/>
      <c r="H19" s="2292">
        <v>37206.219251159688</v>
      </c>
      <c r="I19" s="2313">
        <v>65471.951348520044</v>
      </c>
      <c r="J19" s="2292">
        <v>41867.081444189105</v>
      </c>
      <c r="K19" s="2321">
        <v>80110.228479507379</v>
      </c>
      <c r="L19" s="2321">
        <v>60262.142487727353</v>
      </c>
      <c r="M19" s="2319">
        <v>12.527105109945147</v>
      </c>
      <c r="N19" s="2284">
        <v>43.936812428780783</v>
      </c>
      <c r="O19" s="2283"/>
      <c r="P19" s="2283"/>
      <c r="Q19" s="2283"/>
      <c r="R19" s="2283"/>
      <c r="S19" s="2283"/>
      <c r="T19" s="2283"/>
      <c r="U19" s="2283"/>
    </row>
    <row r="20" spans="1:21" s="2281" customFormat="1" ht="15.75" customHeight="1">
      <c r="A20" s="2282"/>
      <c r="B20" s="2282"/>
      <c r="C20" s="2293"/>
      <c r="D20" s="2282"/>
      <c r="E20" s="2282" t="s">
        <v>1811</v>
      </c>
      <c r="F20" s="2282"/>
      <c r="G20" s="2282"/>
      <c r="H20" s="2292">
        <v>-79902.968661851148</v>
      </c>
      <c r="I20" s="2313">
        <v>-151922.3903999927</v>
      </c>
      <c r="J20" s="2292">
        <v>-117175.11918027195</v>
      </c>
      <c r="K20" s="2321">
        <v>-230201.15984763592</v>
      </c>
      <c r="L20" s="2321">
        <v>-137235.91121089898</v>
      </c>
      <c r="M20" s="2319">
        <v>46.646765624136322</v>
      </c>
      <c r="N20" s="2284">
        <v>17.120351292123569</v>
      </c>
      <c r="O20" s="2283"/>
      <c r="P20" s="2283"/>
      <c r="Q20" s="2283"/>
      <c r="R20" s="2283"/>
      <c r="S20" s="2283"/>
      <c r="T20" s="2283"/>
      <c r="U20" s="2283"/>
    </row>
    <row r="21" spans="1:21" s="2281" customFormat="1" ht="15.75" customHeight="1">
      <c r="A21" s="2282"/>
      <c r="B21" s="2282"/>
      <c r="C21" s="2293"/>
      <c r="D21" s="2282"/>
      <c r="E21" s="2282"/>
      <c r="F21" s="2282" t="s">
        <v>675</v>
      </c>
      <c r="G21" s="2282"/>
      <c r="H21" s="2292">
        <v>-41243.879809556223</v>
      </c>
      <c r="I21" s="2313">
        <v>-80973.548134170516</v>
      </c>
      <c r="J21" s="2292">
        <v>-55363.610199376839</v>
      </c>
      <c r="K21" s="2321">
        <v>-92230.455783841404</v>
      </c>
      <c r="L21" s="2321">
        <v>-47517.81629862079</v>
      </c>
      <c r="M21" s="2319">
        <v>34.234728776774936</v>
      </c>
      <c r="N21" s="2284">
        <v>-14.171391411256561</v>
      </c>
      <c r="O21" s="2283"/>
      <c r="P21" s="2283"/>
      <c r="Q21" s="2283"/>
      <c r="R21" s="2283"/>
      <c r="S21" s="2283"/>
      <c r="T21" s="2283"/>
      <c r="U21" s="2283"/>
    </row>
    <row r="22" spans="1:21" s="2281" customFormat="1" ht="15.75" customHeight="1">
      <c r="A22" s="2282"/>
      <c r="B22" s="2282"/>
      <c r="C22" s="2293"/>
      <c r="D22" s="2282"/>
      <c r="E22" s="2282"/>
      <c r="F22" s="2282" t="s">
        <v>1810</v>
      </c>
      <c r="G22" s="2282"/>
      <c r="H22" s="2292">
        <v>-18946.146072476375</v>
      </c>
      <c r="I22" s="2313">
        <v>-32800.138471695158</v>
      </c>
      <c r="J22" s="2292">
        <v>-39955.445075093914</v>
      </c>
      <c r="K22" s="2320">
        <v>-97322.919957938313</v>
      </c>
      <c r="L22" s="2320">
        <v>-62569.613543633794</v>
      </c>
      <c r="M22" s="2319">
        <v>110.88956520365039</v>
      </c>
      <c r="N22" s="2284">
        <v>56.598464679940051</v>
      </c>
      <c r="O22" s="2283"/>
      <c r="P22" s="2283"/>
      <c r="Q22" s="2283"/>
      <c r="R22" s="2283"/>
      <c r="S22" s="2283"/>
      <c r="T22" s="2283"/>
      <c r="U22" s="2283"/>
    </row>
    <row r="23" spans="1:21" s="2281" customFormat="1" ht="15.75" customHeight="1">
      <c r="A23" s="2282"/>
      <c r="B23" s="2282"/>
      <c r="C23" s="2293"/>
      <c r="D23" s="2282"/>
      <c r="E23" s="2282"/>
      <c r="F23" s="2282"/>
      <c r="G23" s="2318" t="s">
        <v>1809</v>
      </c>
      <c r="H23" s="2292">
        <v>-15674.264755938411</v>
      </c>
      <c r="I23" s="2313">
        <v>-24959.409645045373</v>
      </c>
      <c r="J23" s="2292">
        <v>-22599.583839978081</v>
      </c>
      <c r="K23" s="2313">
        <v>-67701.632490944976</v>
      </c>
      <c r="L23" s="2313">
        <v>-43743.758783051635</v>
      </c>
      <c r="M23" s="2317">
        <v>44.182736427339698</v>
      </c>
      <c r="N23" s="2284">
        <v>93.560019037474731</v>
      </c>
      <c r="O23" s="2283"/>
      <c r="P23" s="2283"/>
      <c r="Q23" s="2283"/>
      <c r="R23" s="2283"/>
      <c r="S23" s="2283"/>
      <c r="T23" s="2283"/>
      <c r="U23" s="2283"/>
    </row>
    <row r="24" spans="1:21" s="2281" customFormat="1" ht="15.75" customHeight="1">
      <c r="A24" s="2282"/>
      <c r="B24" s="2282"/>
      <c r="C24" s="2293"/>
      <c r="D24" s="2282"/>
      <c r="E24" s="2282"/>
      <c r="F24" s="2282" t="s">
        <v>1808</v>
      </c>
      <c r="G24" s="2282"/>
      <c r="H24" s="2292">
        <v>-1687.886</v>
      </c>
      <c r="I24" s="2313">
        <v>-3673.5369999999998</v>
      </c>
      <c r="J24" s="2292">
        <v>-1230.6469999999999</v>
      </c>
      <c r="K24" s="2313">
        <v>-1754.5219999999997</v>
      </c>
      <c r="L24" s="2313">
        <v>-903.23200000000008</v>
      </c>
      <c r="M24" s="2317">
        <v>-27.089447984046323</v>
      </c>
      <c r="N24" s="2284">
        <v>-26.605110970083203</v>
      </c>
      <c r="O24" s="2283"/>
      <c r="P24" s="2283"/>
      <c r="Q24" s="2283"/>
      <c r="R24" s="2283"/>
      <c r="S24" s="2283"/>
      <c r="T24" s="2283"/>
      <c r="U24" s="2283"/>
    </row>
    <row r="25" spans="1:21" s="2281" customFormat="1" ht="15.75" customHeight="1">
      <c r="A25" s="2282"/>
      <c r="B25" s="2282"/>
      <c r="C25" s="2293"/>
      <c r="D25" s="2282"/>
      <c r="E25" s="2282"/>
      <c r="F25" s="2282" t="s">
        <v>736</v>
      </c>
      <c r="G25" s="2282"/>
      <c r="H25" s="2292">
        <v>-18025.056779818551</v>
      </c>
      <c r="I25" s="2313">
        <v>-34475.166794127028</v>
      </c>
      <c r="J25" s="2292">
        <v>-20625.416905801201</v>
      </c>
      <c r="K25" s="2313">
        <v>-38893.262105856207</v>
      </c>
      <c r="L25" s="2313">
        <v>-26245.249368644396</v>
      </c>
      <c r="M25" s="2312">
        <v>14.426363022024425</v>
      </c>
      <c r="N25" s="2284">
        <v>27.247121784299711</v>
      </c>
      <c r="O25" s="2283"/>
      <c r="P25" s="2283"/>
      <c r="Q25" s="2283"/>
      <c r="R25" s="2283"/>
      <c r="S25" s="2283"/>
      <c r="T25" s="2283"/>
      <c r="U25" s="2283"/>
    </row>
    <row r="26" spans="1:21" s="2281" customFormat="1" ht="15.75" customHeight="1">
      <c r="A26" s="2282"/>
      <c r="B26" s="2282"/>
      <c r="C26" s="2306"/>
      <c r="D26" s="2305" t="s">
        <v>1807</v>
      </c>
      <c r="E26" s="2305"/>
      <c r="F26" s="2305"/>
      <c r="G26" s="2305"/>
      <c r="H26" s="2304">
        <v>-746691.11200856348</v>
      </c>
      <c r="I26" s="2311">
        <v>-1428309.4626212099</v>
      </c>
      <c r="J26" s="2304">
        <v>-1033261.9683293711</v>
      </c>
      <c r="K26" s="2311">
        <v>-1770092.8833312273</v>
      </c>
      <c r="L26" s="2311">
        <v>-818844.36591063172</v>
      </c>
      <c r="M26" s="2310">
        <v>38.37876890618741</v>
      </c>
      <c r="N26" s="2309">
        <v>-20.751523717206034</v>
      </c>
      <c r="O26" s="2283"/>
      <c r="P26" s="2283"/>
      <c r="Q26" s="2283"/>
      <c r="R26" s="2283"/>
      <c r="S26" s="2283"/>
      <c r="T26" s="2283"/>
      <c r="U26" s="2283"/>
    </row>
    <row r="27" spans="1:21" s="2281" customFormat="1" ht="15.75" customHeight="1">
      <c r="A27" s="2282"/>
      <c r="B27" s="2282"/>
      <c r="C27" s="2306"/>
      <c r="D27" s="2305" t="s">
        <v>1806</v>
      </c>
      <c r="E27" s="2305"/>
      <c r="F27" s="2305"/>
      <c r="G27" s="2305"/>
      <c r="H27" s="2304">
        <v>12290.051905279121</v>
      </c>
      <c r="I27" s="2311">
        <v>23285.526984918753</v>
      </c>
      <c r="J27" s="2304">
        <v>15449.839889667925</v>
      </c>
      <c r="K27" s="2311">
        <v>28890.889992937024</v>
      </c>
      <c r="L27" s="2311">
        <v>30091.873864253597</v>
      </c>
      <c r="M27" s="2310">
        <v>25.710127253665505</v>
      </c>
      <c r="N27" s="2309">
        <v>94.771428565920132</v>
      </c>
      <c r="O27" s="2283"/>
      <c r="P27" s="2283"/>
      <c r="Q27" s="2283"/>
      <c r="R27" s="2283"/>
      <c r="S27" s="2283"/>
      <c r="T27" s="2283"/>
      <c r="U27" s="2283"/>
    </row>
    <row r="28" spans="1:21" s="2281" customFormat="1" ht="15.75" customHeight="1">
      <c r="A28" s="2282"/>
      <c r="B28" s="2282"/>
      <c r="C28" s="2293"/>
      <c r="D28" s="2282"/>
      <c r="E28" s="2282" t="s">
        <v>1805</v>
      </c>
      <c r="F28" s="2282"/>
      <c r="G28" s="2282"/>
      <c r="H28" s="2292">
        <v>37875.477928889122</v>
      </c>
      <c r="I28" s="2313">
        <v>60878.554963328752</v>
      </c>
      <c r="J28" s="2292">
        <v>29894.301849027925</v>
      </c>
      <c r="K28" s="2313">
        <v>57494.026992937026</v>
      </c>
      <c r="L28" s="2313">
        <v>49938.402451383598</v>
      </c>
      <c r="M28" s="2312">
        <v>-21.0721461913848</v>
      </c>
      <c r="N28" s="2284">
        <v>67.04990370265979</v>
      </c>
      <c r="O28" s="2283"/>
      <c r="P28" s="2283"/>
      <c r="Q28" s="2283"/>
      <c r="R28" s="2283"/>
      <c r="S28" s="2283"/>
      <c r="T28" s="2283"/>
      <c r="U28" s="2283"/>
    </row>
    <row r="29" spans="1:21" s="2281" customFormat="1" ht="15.75" customHeight="1">
      <c r="A29" s="2282"/>
      <c r="B29" s="2282"/>
      <c r="C29" s="2293"/>
      <c r="D29" s="2282"/>
      <c r="E29" s="2282" t="s">
        <v>1804</v>
      </c>
      <c r="F29" s="2282"/>
      <c r="G29" s="2282"/>
      <c r="H29" s="2292">
        <v>-25585.426023610002</v>
      </c>
      <c r="I29" s="2313">
        <v>-37593.027978409998</v>
      </c>
      <c r="J29" s="2292">
        <v>-14444.46195936</v>
      </c>
      <c r="K29" s="2313">
        <v>-28603.137000000002</v>
      </c>
      <c r="L29" s="2313">
        <v>-19846.52858713</v>
      </c>
      <c r="M29" s="2312">
        <v>-43.544180401644361</v>
      </c>
      <c r="N29" s="2284">
        <v>37.398877458841341</v>
      </c>
      <c r="O29" s="2283"/>
      <c r="P29" s="2283"/>
      <c r="Q29" s="2283"/>
      <c r="R29" s="2283"/>
      <c r="S29" s="2283"/>
      <c r="T29" s="2283"/>
      <c r="U29" s="2283"/>
    </row>
    <row r="30" spans="1:21" s="2281" customFormat="1" ht="15.75" customHeight="1">
      <c r="A30" s="2282"/>
      <c r="B30" s="2282"/>
      <c r="C30" s="2306"/>
      <c r="D30" s="2305" t="s">
        <v>1803</v>
      </c>
      <c r="E30" s="2305"/>
      <c r="F30" s="2305"/>
      <c r="G30" s="2305"/>
      <c r="H30" s="2304">
        <v>-734401.06010328431</v>
      </c>
      <c r="I30" s="2311">
        <v>-1405023.935636291</v>
      </c>
      <c r="J30" s="2304">
        <v>-1017812.1284397031</v>
      </c>
      <c r="K30" s="2311">
        <v>-1741201.9933382904</v>
      </c>
      <c r="L30" s="2311">
        <v>-788752.49204637809</v>
      </c>
      <c r="M30" s="2310">
        <v>38.59077603953358</v>
      </c>
      <c r="N30" s="2309">
        <v>-22.505099909201455</v>
      </c>
      <c r="O30" s="2283"/>
      <c r="P30" s="2283"/>
      <c r="Q30" s="2283"/>
      <c r="R30" s="2283"/>
      <c r="S30" s="2283"/>
      <c r="T30" s="2283"/>
      <c r="U30" s="2283"/>
    </row>
    <row r="31" spans="1:21" s="2281" customFormat="1" ht="15.75" customHeight="1">
      <c r="A31" s="2282"/>
      <c r="B31" s="2282"/>
      <c r="C31" s="2306"/>
      <c r="D31" s="2305" t="s">
        <v>1802</v>
      </c>
      <c r="E31" s="2305"/>
      <c r="F31" s="2305"/>
      <c r="G31" s="2305"/>
      <c r="H31" s="2304">
        <v>630012.40585847152</v>
      </c>
      <c r="I31" s="2311">
        <v>1071352.0011059109</v>
      </c>
      <c r="J31" s="2304">
        <v>606470.36680361209</v>
      </c>
      <c r="K31" s="2311">
        <v>1117876.8115911169</v>
      </c>
      <c r="L31" s="2311">
        <v>759110.85581287264</v>
      </c>
      <c r="M31" s="2310">
        <v>-3.7367580123728539</v>
      </c>
      <c r="N31" s="2309">
        <v>25.168664021252795</v>
      </c>
      <c r="O31" s="2283"/>
      <c r="P31" s="2283"/>
      <c r="Q31" s="2283"/>
      <c r="R31" s="2283"/>
      <c r="S31" s="2283"/>
      <c r="T31" s="2283"/>
      <c r="U31" s="2283"/>
    </row>
    <row r="32" spans="1:21" s="2281" customFormat="1" ht="15.75" customHeight="1">
      <c r="A32" s="2282"/>
      <c r="B32" s="2282"/>
      <c r="C32" s="2293"/>
      <c r="D32" s="2282"/>
      <c r="E32" s="2282" t="s">
        <v>1801</v>
      </c>
      <c r="F32" s="2282"/>
      <c r="G32" s="2282"/>
      <c r="H32" s="2292">
        <v>633541.96956323751</v>
      </c>
      <c r="I32" s="2313">
        <v>1077413.977805678</v>
      </c>
      <c r="J32" s="2292">
        <v>610529.53810478805</v>
      </c>
      <c r="K32" s="2313">
        <v>1125595.3402601213</v>
      </c>
      <c r="L32" s="2313">
        <v>763201.79345000116</v>
      </c>
      <c r="M32" s="2312">
        <v>-3.6323452216297847</v>
      </c>
      <c r="N32" s="2284">
        <v>25.006530530715978</v>
      </c>
      <c r="O32" s="2283"/>
      <c r="P32" s="2283"/>
      <c r="Q32" s="2283"/>
      <c r="R32" s="2283"/>
      <c r="S32" s="2283"/>
      <c r="T32" s="2283"/>
      <c r="U32" s="2283"/>
    </row>
    <row r="33" spans="1:21" s="2281" customFormat="1" ht="15.75" customHeight="1">
      <c r="A33" s="2282"/>
      <c r="B33" s="2282"/>
      <c r="C33" s="2293"/>
      <c r="D33" s="2282"/>
      <c r="E33" s="2282"/>
      <c r="F33" s="2282" t="s">
        <v>375</v>
      </c>
      <c r="G33" s="2282"/>
      <c r="H33" s="2292">
        <v>30402.477919503697</v>
      </c>
      <c r="I33" s="2313">
        <v>57340.72797280844</v>
      </c>
      <c r="J33" s="2292">
        <v>31561.494134265169</v>
      </c>
      <c r="K33" s="2313">
        <v>54707.39227197627</v>
      </c>
      <c r="L33" s="2313">
        <v>34669.634554290511</v>
      </c>
      <c r="M33" s="2312">
        <v>3.8122426001926168</v>
      </c>
      <c r="N33" s="2284">
        <v>9.8478874504580141</v>
      </c>
      <c r="O33" s="2283"/>
      <c r="P33" s="2283"/>
      <c r="Q33" s="2283"/>
      <c r="R33" s="2283"/>
      <c r="S33" s="2283"/>
      <c r="T33" s="2283"/>
      <c r="U33" s="2283"/>
    </row>
    <row r="34" spans="1:21" s="2281" customFormat="1" ht="15.75" customHeight="1">
      <c r="A34" s="2282"/>
      <c r="B34" s="2282"/>
      <c r="C34" s="2293"/>
      <c r="D34" s="2282"/>
      <c r="E34" s="2282"/>
      <c r="F34" s="2282" t="s">
        <v>1800</v>
      </c>
      <c r="G34" s="2282"/>
      <c r="H34" s="2292">
        <v>567890.37445000559</v>
      </c>
      <c r="I34" s="2313">
        <v>961054.57727377792</v>
      </c>
      <c r="J34" s="2292">
        <v>542856.32486595679</v>
      </c>
      <c r="K34" s="2313">
        <v>1007306.8741835592</v>
      </c>
      <c r="L34" s="2313">
        <v>689877.83293600206</v>
      </c>
      <c r="M34" s="2312">
        <v>-4.4082539008156179</v>
      </c>
      <c r="N34" s="2284">
        <v>27.082950190614085</v>
      </c>
      <c r="O34" s="2283"/>
      <c r="P34" s="2283"/>
      <c r="Q34" s="2283"/>
      <c r="R34" s="2283"/>
      <c r="S34" s="2283"/>
      <c r="T34" s="2283"/>
      <c r="U34" s="2283"/>
    </row>
    <row r="35" spans="1:21" s="2281" customFormat="1" ht="15.75" customHeight="1">
      <c r="A35" s="2282"/>
      <c r="B35" s="2282"/>
      <c r="C35" s="2293"/>
      <c r="D35" s="2282"/>
      <c r="E35" s="2282"/>
      <c r="F35" s="2282" t="s">
        <v>1799</v>
      </c>
      <c r="G35" s="2282"/>
      <c r="H35" s="2292">
        <v>35185.998193728221</v>
      </c>
      <c r="I35" s="2313">
        <v>58595.109559091594</v>
      </c>
      <c r="J35" s="2292">
        <v>35935.172104566162</v>
      </c>
      <c r="K35" s="2313">
        <v>61962.14080458579</v>
      </c>
      <c r="L35" s="2313">
        <v>38396.074959708647</v>
      </c>
      <c r="M35" s="2312">
        <v>2.1291819169463766</v>
      </c>
      <c r="N35" s="2284">
        <v>6.8481732826591646</v>
      </c>
      <c r="O35" s="2283"/>
      <c r="P35" s="2283"/>
      <c r="Q35" s="2283"/>
      <c r="R35" s="2283"/>
      <c r="S35" s="2283"/>
      <c r="T35" s="2283"/>
      <c r="U35" s="2283"/>
    </row>
    <row r="36" spans="1:21" s="2281" customFormat="1" ht="15.75" customHeight="1">
      <c r="A36" s="2282"/>
      <c r="B36" s="2282"/>
      <c r="C36" s="2293"/>
      <c r="D36" s="2282"/>
      <c r="E36" s="2282"/>
      <c r="F36" s="2282" t="s">
        <v>1798</v>
      </c>
      <c r="G36" s="2282"/>
      <c r="H36" s="2292">
        <v>63.119</v>
      </c>
      <c r="I36" s="2313">
        <v>423.56299999999999</v>
      </c>
      <c r="J36" s="2292">
        <v>176.54699999999997</v>
      </c>
      <c r="K36" s="2313">
        <v>1618.9329999999998</v>
      </c>
      <c r="L36" s="2313">
        <v>258.25099999999998</v>
      </c>
      <c r="M36" s="2312">
        <v>179.7050016635244</v>
      </c>
      <c r="N36" s="2284">
        <v>46.278894571983685</v>
      </c>
      <c r="O36" s="2283"/>
      <c r="P36" s="2283"/>
      <c r="Q36" s="2283"/>
      <c r="R36" s="2283"/>
      <c r="S36" s="2283"/>
      <c r="T36" s="2283"/>
      <c r="U36" s="2283"/>
    </row>
    <row r="37" spans="1:21" s="2281" customFormat="1" ht="15.75" customHeight="1">
      <c r="A37" s="2282"/>
      <c r="B37" s="2282"/>
      <c r="C37" s="2293"/>
      <c r="D37" s="2282"/>
      <c r="E37" s="2282" t="s">
        <v>1797</v>
      </c>
      <c r="F37" s="2282"/>
      <c r="G37" s="2282"/>
      <c r="H37" s="2292">
        <v>-3529.5637047660302</v>
      </c>
      <c r="I37" s="2313">
        <v>-6061.9766997672159</v>
      </c>
      <c r="J37" s="2292">
        <v>-4059.1713011759562</v>
      </c>
      <c r="K37" s="2313">
        <v>-7718.5286690042667</v>
      </c>
      <c r="L37" s="2313">
        <v>-4090.9376371284884</v>
      </c>
      <c r="M37" s="2312">
        <v>15.004902608636517</v>
      </c>
      <c r="N37" s="2284">
        <v>0.78258180292438695</v>
      </c>
      <c r="O37" s="2283"/>
      <c r="P37" s="2283"/>
      <c r="Q37" s="2283"/>
      <c r="R37" s="2283"/>
      <c r="S37" s="2283"/>
      <c r="T37" s="2283"/>
      <c r="U37" s="2283"/>
    </row>
    <row r="38" spans="1:21" s="2281" customFormat="1" ht="15.75" customHeight="1">
      <c r="A38" s="2282"/>
      <c r="B38" s="2282"/>
      <c r="C38" s="2300" t="s">
        <v>74</v>
      </c>
      <c r="D38" s="2299" t="s">
        <v>1796</v>
      </c>
      <c r="E38" s="2299"/>
      <c r="F38" s="2299"/>
      <c r="G38" s="2299"/>
      <c r="H38" s="2298">
        <v>7828.533954724483</v>
      </c>
      <c r="I38" s="2316">
        <v>15263.701317525683</v>
      </c>
      <c r="J38" s="2298">
        <v>6311.1562291431492</v>
      </c>
      <c r="K38" s="2316">
        <v>9992.4423243582987</v>
      </c>
      <c r="L38" s="2316">
        <v>5349.7029171711147</v>
      </c>
      <c r="M38" s="2315">
        <v>-19.382654969077617</v>
      </c>
      <c r="N38" s="2314">
        <v>-15.234186527221638</v>
      </c>
      <c r="O38" s="2283"/>
      <c r="P38" s="2283"/>
      <c r="Q38" s="2283"/>
      <c r="R38" s="2283"/>
      <c r="S38" s="2283"/>
      <c r="T38" s="2283"/>
      <c r="U38" s="2283"/>
    </row>
    <row r="39" spans="1:21" s="2281" customFormat="1" ht="15.75" customHeight="1">
      <c r="A39" s="2282"/>
      <c r="B39" s="2282"/>
      <c r="C39" s="2306" t="s">
        <v>1795</v>
      </c>
      <c r="D39" s="2306"/>
      <c r="E39" s="2305"/>
      <c r="F39" s="2305"/>
      <c r="G39" s="2305"/>
      <c r="H39" s="2304">
        <v>-96560.120290088307</v>
      </c>
      <c r="I39" s="2311">
        <v>-318408.23321285448</v>
      </c>
      <c r="J39" s="2304">
        <v>-405030.6054069479</v>
      </c>
      <c r="K39" s="2311">
        <v>-613332.73942281515</v>
      </c>
      <c r="L39" s="2311">
        <v>-24291.933316334329</v>
      </c>
      <c r="M39" s="2310">
        <v>319.45950791086932</v>
      </c>
      <c r="N39" s="2309">
        <v>-94.002445002414717</v>
      </c>
      <c r="O39" s="2283"/>
      <c r="P39" s="2283"/>
      <c r="Q39" s="2283"/>
      <c r="R39" s="2283"/>
      <c r="S39" s="2283"/>
      <c r="T39" s="2283"/>
      <c r="U39" s="2283"/>
    </row>
    <row r="40" spans="1:21" s="2281" customFormat="1" ht="15.75" customHeight="1">
      <c r="A40" s="2282"/>
      <c r="B40" s="2282"/>
      <c r="C40" s="2300" t="s">
        <v>75</v>
      </c>
      <c r="D40" s="2299" t="s">
        <v>1794</v>
      </c>
      <c r="E40" s="2299"/>
      <c r="F40" s="2299"/>
      <c r="G40" s="2299"/>
      <c r="H40" s="2298">
        <v>110210.19073144464</v>
      </c>
      <c r="I40" s="2316">
        <v>230671.82474646778</v>
      </c>
      <c r="J40" s="2298">
        <v>158587.41513081742</v>
      </c>
      <c r="K40" s="2316">
        <v>313018.98756572488</v>
      </c>
      <c r="L40" s="2316">
        <v>107922.99622873976</v>
      </c>
      <c r="M40" s="2315">
        <v>43.895418452959831</v>
      </c>
      <c r="N40" s="2314">
        <v>-31.947313637898066</v>
      </c>
      <c r="O40" s="2283"/>
      <c r="P40" s="2283"/>
      <c r="Q40" s="2283"/>
      <c r="R40" s="2283"/>
      <c r="S40" s="2283"/>
      <c r="T40" s="2283"/>
      <c r="U40" s="2283"/>
    </row>
    <row r="41" spans="1:21" s="2281" customFormat="1" ht="15.75" customHeight="1">
      <c r="A41" s="2282"/>
      <c r="B41" s="2282"/>
      <c r="C41" s="2293"/>
      <c r="D41" s="2282" t="s">
        <v>1793</v>
      </c>
      <c r="E41" s="2282"/>
      <c r="F41" s="2282"/>
      <c r="G41" s="2282"/>
      <c r="H41" s="2292">
        <v>9017.4920000000002</v>
      </c>
      <c r="I41" s="2313">
        <v>19512.715000000004</v>
      </c>
      <c r="J41" s="2292">
        <v>16285.238000000001</v>
      </c>
      <c r="K41" s="2313">
        <v>18560.309000000001</v>
      </c>
      <c r="L41" s="2313">
        <v>1035.2849999999999</v>
      </c>
      <c r="M41" s="2312">
        <v>80.596090354169434</v>
      </c>
      <c r="N41" s="2284">
        <v>-93.642800921914684</v>
      </c>
      <c r="O41" s="2283"/>
      <c r="P41" s="2283"/>
      <c r="Q41" s="2283"/>
      <c r="R41" s="2283"/>
      <c r="S41" s="2283"/>
      <c r="T41" s="2283"/>
      <c r="U41" s="2283"/>
    </row>
    <row r="42" spans="1:21" s="2281" customFormat="1" ht="15.75" customHeight="1">
      <c r="A42" s="2282"/>
      <c r="B42" s="2282"/>
      <c r="C42" s="2293"/>
      <c r="D42" s="2282"/>
      <c r="E42" s="2282" t="s">
        <v>1792</v>
      </c>
      <c r="F42" s="2282"/>
      <c r="G42" s="2282"/>
      <c r="H42" s="2292">
        <v>9414.1549999999988</v>
      </c>
      <c r="I42" s="2313">
        <v>19909.377999999997</v>
      </c>
      <c r="J42" s="2292">
        <v>16546.071</v>
      </c>
      <c r="K42" s="2313">
        <v>19218.980999999996</v>
      </c>
      <c r="L42" s="2313">
        <v>2842.5910000000003</v>
      </c>
      <c r="M42" s="2312">
        <v>75.757367496073755</v>
      </c>
      <c r="N42" s="2284">
        <v>-82.820145036244554</v>
      </c>
      <c r="O42" s="2283"/>
      <c r="P42" s="2283"/>
      <c r="Q42" s="2283"/>
      <c r="R42" s="2283"/>
      <c r="S42" s="2283"/>
      <c r="T42" s="2283"/>
      <c r="U42" s="2283"/>
    </row>
    <row r="43" spans="1:21" s="2281" customFormat="1" ht="15.75" customHeight="1">
      <c r="A43" s="2282"/>
      <c r="B43" s="2282"/>
      <c r="C43" s="2293"/>
      <c r="D43" s="2282"/>
      <c r="E43" s="2282" t="s">
        <v>1791</v>
      </c>
      <c r="F43" s="2282"/>
      <c r="G43" s="2282"/>
      <c r="H43" s="2292">
        <v>-396.66300000000001</v>
      </c>
      <c r="I43" s="2313">
        <v>-396.66300000000001</v>
      </c>
      <c r="J43" s="2292">
        <v>-260.83299999999997</v>
      </c>
      <c r="K43" s="2313">
        <v>-658.67200000000003</v>
      </c>
      <c r="L43" s="2313">
        <v>-1807.306</v>
      </c>
      <c r="M43" s="2312">
        <v>-34.24317367639533</v>
      </c>
      <c r="N43" s="2284" t="s">
        <v>73</v>
      </c>
      <c r="O43" s="2283"/>
      <c r="P43" s="2283"/>
      <c r="Q43" s="2283"/>
      <c r="R43" s="2283"/>
      <c r="S43" s="2283"/>
      <c r="T43" s="2283"/>
      <c r="U43" s="2283"/>
    </row>
    <row r="44" spans="1:21" s="2281" customFormat="1" ht="15.75" customHeight="1">
      <c r="A44" s="2282"/>
      <c r="B44" s="2282"/>
      <c r="C44" s="2293"/>
      <c r="D44" s="2282" t="s">
        <v>1790</v>
      </c>
      <c r="E44" s="2282"/>
      <c r="F44" s="2282"/>
      <c r="G44" s="2282"/>
      <c r="H44" s="2292">
        <v>0</v>
      </c>
      <c r="I44" s="2313">
        <v>0</v>
      </c>
      <c r="J44" s="2292">
        <v>0</v>
      </c>
      <c r="K44" s="2313">
        <v>0</v>
      </c>
      <c r="L44" s="2313">
        <v>0</v>
      </c>
      <c r="M44" s="2312" t="s">
        <v>73</v>
      </c>
      <c r="N44" s="2284" t="s">
        <v>73</v>
      </c>
      <c r="O44" s="2283"/>
      <c r="P44" s="2283"/>
      <c r="Q44" s="2283"/>
      <c r="R44" s="2283"/>
      <c r="S44" s="2283"/>
      <c r="T44" s="2283"/>
      <c r="U44" s="2283"/>
    </row>
    <row r="45" spans="1:21" s="2281" customFormat="1" ht="15.75" customHeight="1">
      <c r="A45" s="2282"/>
      <c r="B45" s="2282"/>
      <c r="C45" s="2293"/>
      <c r="D45" s="2282" t="s">
        <v>1789</v>
      </c>
      <c r="E45" s="2282"/>
      <c r="F45" s="2282"/>
      <c r="G45" s="2282"/>
      <c r="H45" s="2292">
        <v>-27724.822590683689</v>
      </c>
      <c r="I45" s="2313">
        <v>-15838.098568321309</v>
      </c>
      <c r="J45" s="2292">
        <v>-20866.00927876362</v>
      </c>
      <c r="K45" s="2313">
        <v>-14062.545734614359</v>
      </c>
      <c r="L45" s="2313">
        <v>14848.041602294079</v>
      </c>
      <c r="M45" s="2312">
        <v>-24.738889814302432</v>
      </c>
      <c r="N45" s="2284" t="s">
        <v>73</v>
      </c>
      <c r="O45" s="2283"/>
      <c r="P45" s="2283"/>
      <c r="Q45" s="2283"/>
      <c r="R45" s="2283"/>
      <c r="S45" s="2283"/>
      <c r="T45" s="2283"/>
      <c r="U45" s="2283"/>
    </row>
    <row r="46" spans="1:21" s="2281" customFormat="1" ht="15.75" customHeight="1">
      <c r="A46" s="2282"/>
      <c r="B46" s="2282"/>
      <c r="C46" s="2293"/>
      <c r="D46" s="2282"/>
      <c r="E46" s="2282" t="s">
        <v>1787</v>
      </c>
      <c r="F46" s="2282"/>
      <c r="G46" s="2282"/>
      <c r="H46" s="2292">
        <v>-27744.689075827959</v>
      </c>
      <c r="I46" s="2313">
        <v>-15881.69986064831</v>
      </c>
      <c r="J46" s="2292">
        <v>-21029.630720295834</v>
      </c>
      <c r="K46" s="2313">
        <v>-14255.583312964531</v>
      </c>
      <c r="L46" s="2313">
        <v>14796.352380817183</v>
      </c>
      <c r="M46" s="2312">
        <v>-24.203040578971535</v>
      </c>
      <c r="N46" s="2284" t="s">
        <v>73</v>
      </c>
      <c r="O46" s="2283"/>
      <c r="P46" s="2283"/>
      <c r="Q46" s="2283"/>
      <c r="R46" s="2283"/>
      <c r="S46" s="2283"/>
      <c r="T46" s="2283"/>
      <c r="U46" s="2283"/>
    </row>
    <row r="47" spans="1:21" s="2281" customFormat="1" ht="15.75" customHeight="1">
      <c r="A47" s="2282"/>
      <c r="B47" s="2282"/>
      <c r="C47" s="2293"/>
      <c r="D47" s="2282"/>
      <c r="E47" s="2282" t="s">
        <v>736</v>
      </c>
      <c r="F47" s="2282"/>
      <c r="G47" s="2282"/>
      <c r="H47" s="2292">
        <v>19.866485144270506</v>
      </c>
      <c r="I47" s="2313">
        <v>43.601292327001161</v>
      </c>
      <c r="J47" s="2292">
        <v>163.62144153221288</v>
      </c>
      <c r="K47" s="2313">
        <v>193.03757835017069</v>
      </c>
      <c r="L47" s="2313">
        <v>51.689221476896329</v>
      </c>
      <c r="M47" s="2312" t="s">
        <v>73</v>
      </c>
      <c r="N47" s="2284">
        <v>-68.409261651248784</v>
      </c>
      <c r="O47" s="2283"/>
      <c r="P47" s="2283"/>
      <c r="Q47" s="2283"/>
      <c r="R47" s="2283"/>
      <c r="S47" s="2283"/>
      <c r="T47" s="2283"/>
      <c r="U47" s="2283"/>
    </row>
    <row r="48" spans="1:21" s="2281" customFormat="1" ht="15.75" customHeight="1">
      <c r="A48" s="2282"/>
      <c r="B48" s="2282"/>
      <c r="C48" s="2293"/>
      <c r="D48" s="2282" t="s">
        <v>1788</v>
      </c>
      <c r="E48" s="2282"/>
      <c r="F48" s="2282"/>
      <c r="G48" s="2282"/>
      <c r="H48" s="2292">
        <v>128917.52132212833</v>
      </c>
      <c r="I48" s="2313">
        <v>226997.20831478908</v>
      </c>
      <c r="J48" s="2292">
        <v>163168.18640958105</v>
      </c>
      <c r="K48" s="2313">
        <v>308521.22430033924</v>
      </c>
      <c r="L48" s="2313">
        <v>92039.669626445684</v>
      </c>
      <c r="M48" s="2312">
        <v>26.567889869577943</v>
      </c>
      <c r="N48" s="2284">
        <v>-43.592147677973315</v>
      </c>
      <c r="O48" s="2283"/>
      <c r="P48" s="2283"/>
      <c r="Q48" s="2283"/>
      <c r="R48" s="2283"/>
      <c r="S48" s="2283"/>
      <c r="T48" s="2283"/>
      <c r="U48" s="2283"/>
    </row>
    <row r="49" spans="1:21" s="2281" customFormat="1" ht="15.75" customHeight="1">
      <c r="A49" s="2282"/>
      <c r="B49" s="2282"/>
      <c r="C49" s="2293"/>
      <c r="D49" s="2282"/>
      <c r="E49" s="2282" t="s">
        <v>1787</v>
      </c>
      <c r="F49" s="2282"/>
      <c r="G49" s="2282"/>
      <c r="H49" s="2292">
        <v>81783.413655897326</v>
      </c>
      <c r="I49" s="2313">
        <v>116853.3674600808</v>
      </c>
      <c r="J49" s="2292">
        <v>61055.584642854279</v>
      </c>
      <c r="K49" s="2313">
        <v>118482.62509527117</v>
      </c>
      <c r="L49" s="2313">
        <v>33976.382470242403</v>
      </c>
      <c r="M49" s="2312">
        <v>-25.344783356995983</v>
      </c>
      <c r="N49" s="2284">
        <v>-44.351720372529634</v>
      </c>
      <c r="O49" s="2283"/>
      <c r="P49" s="2283"/>
      <c r="Q49" s="2283"/>
      <c r="R49" s="2283"/>
      <c r="S49" s="2283"/>
      <c r="T49" s="2283"/>
      <c r="U49" s="2283"/>
    </row>
    <row r="50" spans="1:21" s="2281" customFormat="1" ht="15.75" customHeight="1">
      <c r="A50" s="2282"/>
      <c r="B50" s="2282"/>
      <c r="C50" s="2293"/>
      <c r="D50" s="2282"/>
      <c r="E50" s="2282" t="s">
        <v>1786</v>
      </c>
      <c r="F50" s="2282"/>
      <c r="G50" s="2282"/>
      <c r="H50" s="2292">
        <v>65023.075993878942</v>
      </c>
      <c r="I50" s="2313">
        <v>114054.2911445387</v>
      </c>
      <c r="J50" s="2292">
        <v>54678.463651349441</v>
      </c>
      <c r="K50" s="2313">
        <v>115990.18569168405</v>
      </c>
      <c r="L50" s="2313">
        <v>47400.376376149427</v>
      </c>
      <c r="M50" s="2312">
        <v>-15.909140231236229</v>
      </c>
      <c r="N50" s="2284">
        <v>-13.310701854404417</v>
      </c>
      <c r="O50" s="2283"/>
      <c r="P50" s="2283"/>
      <c r="Q50" s="2283"/>
      <c r="R50" s="2283"/>
      <c r="S50" s="2283"/>
      <c r="T50" s="2283"/>
      <c r="U50" s="2283"/>
    </row>
    <row r="51" spans="1:21" s="2281" customFormat="1" ht="15.75" customHeight="1">
      <c r="A51" s="2282"/>
      <c r="B51" s="2282"/>
      <c r="C51" s="2293"/>
      <c r="D51" s="2282"/>
      <c r="E51" s="2282"/>
      <c r="F51" s="2282" t="s">
        <v>1785</v>
      </c>
      <c r="G51" s="2282"/>
      <c r="H51" s="2292">
        <v>59803.185491699995</v>
      </c>
      <c r="I51" s="2313">
        <v>103907.591</v>
      </c>
      <c r="J51" s="2292">
        <v>45775.284323610002</v>
      </c>
      <c r="K51" s="2313">
        <v>92601.841437149997</v>
      </c>
      <c r="L51" s="2313">
        <v>35708.329605940002</v>
      </c>
      <c r="M51" s="2312">
        <v>-23.456779187852639</v>
      </c>
      <c r="N51" s="2284">
        <v>-21.992118380961443</v>
      </c>
      <c r="O51" s="2283"/>
      <c r="P51" s="2283"/>
      <c r="Q51" s="2283"/>
      <c r="R51" s="2283"/>
      <c r="S51" s="2283"/>
      <c r="T51" s="2283"/>
      <c r="U51" s="2283"/>
    </row>
    <row r="52" spans="1:21" s="2281" customFormat="1" ht="15.75" customHeight="1">
      <c r="A52" s="2282"/>
      <c r="B52" s="2282"/>
      <c r="C52" s="2293"/>
      <c r="D52" s="2282"/>
      <c r="E52" s="2282"/>
      <c r="F52" s="2282"/>
      <c r="G52" s="2282" t="s">
        <v>1783</v>
      </c>
      <c r="H52" s="2292">
        <v>71105.7</v>
      </c>
      <c r="I52" s="2313">
        <v>127176.2</v>
      </c>
      <c r="J52" s="2292">
        <v>51278.3</v>
      </c>
      <c r="K52" s="2313">
        <v>122017.70043714999</v>
      </c>
      <c r="L52" s="2313">
        <v>53129.8</v>
      </c>
      <c r="M52" s="2312">
        <v>-27.884403078796772</v>
      </c>
      <c r="N52" s="2284">
        <v>3.6106891219092718</v>
      </c>
      <c r="O52" s="2283"/>
      <c r="P52" s="2283"/>
      <c r="Q52" s="2283"/>
      <c r="R52" s="2283"/>
      <c r="S52" s="2283"/>
      <c r="T52" s="2283"/>
      <c r="U52" s="2283"/>
    </row>
    <row r="53" spans="1:21" s="2281" customFormat="1" ht="15.75" customHeight="1">
      <c r="A53" s="2282"/>
      <c r="B53" s="2282"/>
      <c r="C53" s="2293"/>
      <c r="D53" s="2282"/>
      <c r="E53" s="2282"/>
      <c r="F53" s="2282"/>
      <c r="G53" s="2282" t="s">
        <v>1782</v>
      </c>
      <c r="H53" s="2292">
        <v>-11302.514508300001</v>
      </c>
      <c r="I53" s="2313">
        <v>-23268.609</v>
      </c>
      <c r="J53" s="2292">
        <v>-5503.0156763900004</v>
      </c>
      <c r="K53" s="2313">
        <v>-29415.859</v>
      </c>
      <c r="L53" s="2313">
        <v>-17421.470394060001</v>
      </c>
      <c r="M53" s="2312">
        <v>-51.311580512912755</v>
      </c>
      <c r="N53" s="2284">
        <v>216.58042459890927</v>
      </c>
      <c r="O53" s="2283"/>
      <c r="P53" s="2283"/>
      <c r="Q53" s="2283"/>
      <c r="R53" s="2283"/>
      <c r="S53" s="2283"/>
      <c r="T53" s="2283"/>
      <c r="U53" s="2283"/>
    </row>
    <row r="54" spans="1:21" s="2281" customFormat="1" ht="15.75" customHeight="1">
      <c r="A54" s="2282"/>
      <c r="B54" s="2282"/>
      <c r="C54" s="2293"/>
      <c r="D54" s="2282"/>
      <c r="E54" s="2282"/>
      <c r="F54" s="2282" t="s">
        <v>1784</v>
      </c>
      <c r="G54" s="2282"/>
      <c r="H54" s="2292">
        <v>5219.8905021789469</v>
      </c>
      <c r="I54" s="2313">
        <v>10146.700144538696</v>
      </c>
      <c r="J54" s="2292">
        <v>8903.179327739439</v>
      </c>
      <c r="K54" s="2313">
        <v>23388.344254534044</v>
      </c>
      <c r="L54" s="2313">
        <v>11692.046770209427</v>
      </c>
      <c r="M54" s="2312">
        <v>70.562568774631785</v>
      </c>
      <c r="N54" s="2284">
        <v>31.324399293865458</v>
      </c>
      <c r="O54" s="2283"/>
      <c r="P54" s="2283"/>
      <c r="Q54" s="2283"/>
      <c r="R54" s="2283"/>
      <c r="S54" s="2283"/>
      <c r="T54" s="2283"/>
      <c r="U54" s="2283"/>
    </row>
    <row r="55" spans="1:21" s="2281" customFormat="1" ht="15.75" customHeight="1">
      <c r="A55" s="2282"/>
      <c r="B55" s="2282"/>
      <c r="C55" s="2293"/>
      <c r="D55" s="2282"/>
      <c r="E55" s="2282"/>
      <c r="F55" s="2282"/>
      <c r="G55" s="2282" t="s">
        <v>1783</v>
      </c>
      <c r="H55" s="2292">
        <v>7990.3703061297801</v>
      </c>
      <c r="I55" s="2313">
        <v>13205.55994560993</v>
      </c>
      <c r="J55" s="2292">
        <v>12149.857349866037</v>
      </c>
      <c r="K55" s="2313">
        <v>29470.950652135565</v>
      </c>
      <c r="L55" s="2313">
        <v>23551.668889144232</v>
      </c>
      <c r="M55" s="2312">
        <v>52.056248764157061</v>
      </c>
      <c r="N55" s="2284">
        <v>93.843172071513337</v>
      </c>
      <c r="O55" s="2283"/>
      <c r="P55" s="2283"/>
      <c r="Q55" s="2283"/>
      <c r="R55" s="2283"/>
      <c r="S55" s="2283"/>
      <c r="T55" s="2283"/>
      <c r="U55" s="2283"/>
    </row>
    <row r="56" spans="1:21" s="2281" customFormat="1" ht="15.75" customHeight="1">
      <c r="A56" s="2282"/>
      <c r="B56" s="2282"/>
      <c r="C56" s="2293"/>
      <c r="D56" s="2282"/>
      <c r="E56" s="2282"/>
      <c r="F56" s="2282"/>
      <c r="G56" s="2282" t="s">
        <v>1782</v>
      </c>
      <c r="H56" s="2292">
        <v>-2770.4798039508332</v>
      </c>
      <c r="I56" s="2313">
        <v>-3058.8598010712349</v>
      </c>
      <c r="J56" s="2292">
        <v>-3246.6780221265976</v>
      </c>
      <c r="K56" s="2313">
        <v>-6082.6063976015239</v>
      </c>
      <c r="L56" s="2313">
        <v>-11859.622118934805</v>
      </c>
      <c r="M56" s="2312">
        <v>17.188294153838758</v>
      </c>
      <c r="N56" s="2284">
        <v>265.28482461487408</v>
      </c>
      <c r="O56" s="2283"/>
      <c r="P56" s="2283"/>
      <c r="Q56" s="2283"/>
      <c r="R56" s="2283"/>
      <c r="S56" s="2283"/>
      <c r="T56" s="2283"/>
      <c r="U56" s="2283"/>
    </row>
    <row r="57" spans="1:21" s="2281" customFormat="1" ht="15.75" customHeight="1">
      <c r="A57" s="2282"/>
      <c r="B57" s="2282"/>
      <c r="C57" s="2293"/>
      <c r="D57" s="2282"/>
      <c r="E57" s="2282" t="s">
        <v>1781</v>
      </c>
      <c r="F57" s="2282"/>
      <c r="G57" s="2282"/>
      <c r="H57" s="2292">
        <v>-17885.621127647915</v>
      </c>
      <c r="I57" s="2313">
        <v>-3903.7558898304214</v>
      </c>
      <c r="J57" s="2292">
        <v>10480.058470017328</v>
      </c>
      <c r="K57" s="2313">
        <v>37487.370844103985</v>
      </c>
      <c r="L57" s="2313">
        <v>8581.5957649348093</v>
      </c>
      <c r="M57" s="2312" t="s">
        <v>73</v>
      </c>
      <c r="N57" s="2284">
        <v>-18.115001080517633</v>
      </c>
      <c r="O57" s="2283"/>
      <c r="P57" s="2283"/>
      <c r="Q57" s="2283"/>
      <c r="R57" s="2283"/>
      <c r="S57" s="2283"/>
      <c r="T57" s="2283"/>
      <c r="U57" s="2283"/>
    </row>
    <row r="58" spans="1:21" s="2281" customFormat="1" ht="15.75" customHeight="1">
      <c r="A58" s="2282"/>
      <c r="B58" s="2282"/>
      <c r="C58" s="2293"/>
      <c r="D58" s="2282"/>
      <c r="E58" s="2282"/>
      <c r="F58" s="2282" t="s">
        <v>410</v>
      </c>
      <c r="G58" s="2282"/>
      <c r="H58" s="2292">
        <v>73.191484800001149</v>
      </c>
      <c r="I58" s="2313">
        <v>22.617523300001153</v>
      </c>
      <c r="J58" s="2292">
        <v>-22.113000479999556</v>
      </c>
      <c r="K58" s="2313">
        <v>-43.715876790000934</v>
      </c>
      <c r="L58" s="2313">
        <v>-3.5711451999988526</v>
      </c>
      <c r="M58" s="2312" t="s">
        <v>73</v>
      </c>
      <c r="N58" s="2284">
        <v>-83.850472018807082</v>
      </c>
      <c r="O58" s="2283"/>
      <c r="P58" s="2283"/>
      <c r="Q58" s="2283"/>
      <c r="R58" s="2283"/>
      <c r="S58" s="2283"/>
      <c r="T58" s="2283"/>
      <c r="U58" s="2283"/>
    </row>
    <row r="59" spans="1:21" s="2281" customFormat="1" ht="15.75" customHeight="1">
      <c r="A59" s="2282"/>
      <c r="B59" s="2282"/>
      <c r="C59" s="2293"/>
      <c r="D59" s="2282"/>
      <c r="E59" s="2282"/>
      <c r="F59" s="2282" t="s">
        <v>1774</v>
      </c>
      <c r="G59" s="2282"/>
      <c r="H59" s="2292">
        <v>-17958.812612447917</v>
      </c>
      <c r="I59" s="2313">
        <v>-3926.3734131304227</v>
      </c>
      <c r="J59" s="2292">
        <v>10502.171470497327</v>
      </c>
      <c r="K59" s="2313">
        <v>37531.086720893989</v>
      </c>
      <c r="L59" s="2313">
        <v>8585.1669101348089</v>
      </c>
      <c r="M59" s="2312" t="s">
        <v>73</v>
      </c>
      <c r="N59" s="2284">
        <v>-18.253411361143389</v>
      </c>
      <c r="O59" s="2283"/>
      <c r="P59" s="2283"/>
      <c r="Q59" s="2283"/>
      <c r="R59" s="2283"/>
      <c r="S59" s="2283"/>
      <c r="T59" s="2283"/>
      <c r="U59" s="2283"/>
    </row>
    <row r="60" spans="1:21" s="2281" customFormat="1" ht="15.75" customHeight="1">
      <c r="A60" s="2282"/>
      <c r="B60" s="2282"/>
      <c r="C60" s="2293"/>
      <c r="D60" s="2282"/>
      <c r="E60" s="2282" t="s">
        <v>1780</v>
      </c>
      <c r="F60" s="2282"/>
      <c r="G60" s="2282"/>
      <c r="H60" s="2292">
        <v>-3.3471999999999298</v>
      </c>
      <c r="I60" s="2313">
        <v>-6.6943999999999164</v>
      </c>
      <c r="J60" s="2292">
        <v>36954.079645360005</v>
      </c>
      <c r="K60" s="2313">
        <v>36561.042669280003</v>
      </c>
      <c r="L60" s="2313">
        <v>2081.3150151190348</v>
      </c>
      <c r="M60" s="2312" t="s">
        <v>73</v>
      </c>
      <c r="N60" s="2284">
        <v>-94.36783425512705</v>
      </c>
      <c r="O60" s="2283"/>
      <c r="P60" s="2283"/>
      <c r="Q60" s="2283"/>
      <c r="R60" s="2283"/>
      <c r="S60" s="2283"/>
      <c r="T60" s="2283"/>
      <c r="U60" s="2283"/>
    </row>
    <row r="61" spans="1:21" s="2281" customFormat="1" ht="15.75" customHeight="1">
      <c r="A61" s="2282"/>
      <c r="B61" s="2282"/>
      <c r="C61" s="2306" t="s">
        <v>1779</v>
      </c>
      <c r="D61" s="2305"/>
      <c r="E61" s="2305"/>
      <c r="F61" s="2305"/>
      <c r="G61" s="2305"/>
      <c r="H61" s="2304">
        <v>13650.070441356336</v>
      </c>
      <c r="I61" s="2311">
        <v>-87736.408466386696</v>
      </c>
      <c r="J61" s="2304">
        <v>-246443.19027613048</v>
      </c>
      <c r="K61" s="2311">
        <v>-300313.75185709028</v>
      </c>
      <c r="L61" s="2311">
        <v>83631.062912405439</v>
      </c>
      <c r="M61" s="2310" t="s">
        <v>73</v>
      </c>
      <c r="N61" s="2309" t="s">
        <v>73</v>
      </c>
      <c r="O61" s="2283"/>
      <c r="P61" s="2283"/>
      <c r="Q61" s="2283"/>
      <c r="R61" s="2283"/>
      <c r="S61" s="2283"/>
      <c r="T61" s="2283"/>
      <c r="U61" s="2283"/>
    </row>
    <row r="62" spans="1:21" s="2281" customFormat="1" ht="15.75" customHeight="1">
      <c r="A62" s="2282"/>
      <c r="B62" s="2282"/>
      <c r="C62" s="2300" t="s">
        <v>1483</v>
      </c>
      <c r="D62" s="2299" t="s">
        <v>1778</v>
      </c>
      <c r="E62" s="2299"/>
      <c r="F62" s="2299"/>
      <c r="G62" s="2299"/>
      <c r="H62" s="2298">
        <v>65828.403804986854</v>
      </c>
      <c r="I62" s="2308">
        <v>85059.367547876493</v>
      </c>
      <c r="J62" s="2298">
        <v>46849.127957052377</v>
      </c>
      <c r="K62" s="2308">
        <v>119103.09417450323</v>
      </c>
      <c r="L62" s="2308">
        <v>60238.001680215515</v>
      </c>
      <c r="M62" s="2296">
        <v>-28.831438635759078</v>
      </c>
      <c r="N62" s="2307">
        <v>28.578704251308618</v>
      </c>
      <c r="O62" s="2283"/>
      <c r="P62" s="2283"/>
      <c r="Q62" s="2283"/>
      <c r="R62" s="2283"/>
      <c r="S62" s="2283"/>
      <c r="T62" s="2283"/>
      <c r="U62" s="2283"/>
    </row>
    <row r="63" spans="1:21" s="2281" customFormat="1" ht="15.75" customHeight="1">
      <c r="A63" s="2282"/>
      <c r="B63" s="2282"/>
      <c r="C63" s="2306" t="s">
        <v>1777</v>
      </c>
      <c r="D63" s="2305"/>
      <c r="E63" s="2305"/>
      <c r="F63" s="2305"/>
      <c r="G63" s="2305"/>
      <c r="H63" s="2304">
        <v>79478.47424634319</v>
      </c>
      <c r="I63" s="2303">
        <v>-2677.0409185102035</v>
      </c>
      <c r="J63" s="2304">
        <v>-199594.0623190781</v>
      </c>
      <c r="K63" s="2303">
        <v>-181210.65768258704</v>
      </c>
      <c r="L63" s="2303">
        <v>143869.06459262094</v>
      </c>
      <c r="M63" s="2302" t="s">
        <v>73</v>
      </c>
      <c r="N63" s="2301" t="s">
        <v>73</v>
      </c>
      <c r="O63" s="2283"/>
      <c r="P63" s="2283"/>
      <c r="Q63" s="2283"/>
      <c r="R63" s="2283"/>
      <c r="S63" s="2283"/>
      <c r="T63" s="2283"/>
      <c r="U63" s="2283"/>
    </row>
    <row r="64" spans="1:21" s="2281" customFormat="1" ht="15.75" customHeight="1">
      <c r="A64" s="2282"/>
      <c r="B64" s="2282"/>
      <c r="C64" s="2300" t="s">
        <v>1776</v>
      </c>
      <c r="D64" s="2299"/>
      <c r="E64" s="2299"/>
      <c r="F64" s="2299"/>
      <c r="G64" s="2299"/>
      <c r="H64" s="2298">
        <v>-79478.474246343205</v>
      </c>
      <c r="I64" s="2297">
        <v>2677.0409185103235</v>
      </c>
      <c r="J64" s="2298">
        <v>199594.06231907778</v>
      </c>
      <c r="K64" s="2297">
        <v>181210.6576825864</v>
      </c>
      <c r="L64" s="2297">
        <v>-143869.06459262111</v>
      </c>
      <c r="M64" s="2296" t="s">
        <v>73</v>
      </c>
      <c r="N64" s="2295" t="s">
        <v>73</v>
      </c>
      <c r="O64" s="2283"/>
      <c r="P64" s="2283"/>
      <c r="Q64" s="2283"/>
      <c r="R64" s="2283"/>
      <c r="S64" s="2283"/>
      <c r="T64" s="2283"/>
      <c r="U64" s="2283"/>
    </row>
    <row r="65" spans="1:21" s="2281" customFormat="1" ht="15.75" customHeight="1">
      <c r="A65" s="2282"/>
      <c r="B65" s="2282"/>
      <c r="C65" s="2293"/>
      <c r="D65" s="2282" t="s">
        <v>1775</v>
      </c>
      <c r="E65" s="2282"/>
      <c r="F65" s="2282"/>
      <c r="G65" s="2282"/>
      <c r="H65" s="2292">
        <v>-79478.474246343205</v>
      </c>
      <c r="I65" s="2291">
        <v>2677.0409185103235</v>
      </c>
      <c r="J65" s="2292">
        <v>199594.06231907778</v>
      </c>
      <c r="K65" s="2291">
        <v>181210.6576825864</v>
      </c>
      <c r="L65" s="2291">
        <v>-143869.06459262111</v>
      </c>
      <c r="M65" s="2285" t="s">
        <v>73</v>
      </c>
      <c r="N65" s="2294" t="s">
        <v>73</v>
      </c>
      <c r="O65" s="2283"/>
      <c r="P65" s="2283"/>
      <c r="Q65" s="2283"/>
      <c r="R65" s="2283"/>
      <c r="S65" s="2283"/>
      <c r="T65" s="2283"/>
      <c r="U65" s="2283"/>
    </row>
    <row r="66" spans="1:21" s="2281" customFormat="1" ht="15.75" customHeight="1">
      <c r="A66" s="2282"/>
      <c r="B66" s="2282"/>
      <c r="C66" s="2293"/>
      <c r="D66" s="2282"/>
      <c r="E66" s="2282" t="s">
        <v>410</v>
      </c>
      <c r="F66" s="2282"/>
      <c r="G66" s="2282"/>
      <c r="H66" s="2292">
        <v>-80904.742212851706</v>
      </c>
      <c r="I66" s="2291">
        <v>-18889.293804480429</v>
      </c>
      <c r="J66" s="2292">
        <v>193441.34100355156</v>
      </c>
      <c r="K66" s="2291">
        <v>186042.56423872363</v>
      </c>
      <c r="L66" s="2291">
        <v>-148213.24680768812</v>
      </c>
      <c r="M66" s="2285" t="s">
        <v>73</v>
      </c>
      <c r="N66" s="2294" t="s">
        <v>73</v>
      </c>
      <c r="O66" s="2283"/>
      <c r="P66" s="2283"/>
      <c r="Q66" s="2283"/>
      <c r="R66" s="2283"/>
      <c r="S66" s="2283"/>
      <c r="T66" s="2283"/>
      <c r="U66" s="2283"/>
    </row>
    <row r="67" spans="1:21" s="2281" customFormat="1" ht="15.75" customHeight="1">
      <c r="A67" s="2282"/>
      <c r="B67" s="2282"/>
      <c r="C67" s="2293"/>
      <c r="D67" s="2282"/>
      <c r="E67" s="2282" t="s">
        <v>1774</v>
      </c>
      <c r="F67" s="2282"/>
      <c r="G67" s="2282"/>
      <c r="H67" s="2292">
        <v>1426.2679665085016</v>
      </c>
      <c r="I67" s="2291">
        <v>21566.334722990752</v>
      </c>
      <c r="J67" s="2292">
        <v>6152.7213155262434</v>
      </c>
      <c r="K67" s="2291">
        <v>-4831.9065561372263</v>
      </c>
      <c r="L67" s="2291">
        <v>4344.182215067005</v>
      </c>
      <c r="M67" s="2285">
        <v>331.38606909808692</v>
      </c>
      <c r="N67" s="2294">
        <v>-29.394133225170361</v>
      </c>
      <c r="O67" s="2283"/>
      <c r="P67" s="2283"/>
      <c r="Q67" s="2283"/>
      <c r="R67" s="2283"/>
      <c r="S67" s="2283"/>
      <c r="T67" s="2283"/>
      <c r="U67" s="2283"/>
    </row>
    <row r="68" spans="1:21" s="2281" customFormat="1" ht="15.75" customHeight="1">
      <c r="A68" s="2282"/>
      <c r="B68" s="2282"/>
      <c r="C68" s="2293"/>
      <c r="D68" s="2282" t="s">
        <v>1773</v>
      </c>
      <c r="E68" s="2282"/>
      <c r="F68" s="2282"/>
      <c r="G68" s="2282"/>
      <c r="H68" s="2292">
        <v>0</v>
      </c>
      <c r="I68" s="2291">
        <v>0</v>
      </c>
      <c r="J68" s="2292">
        <v>0</v>
      </c>
      <c r="K68" s="2291">
        <v>0</v>
      </c>
      <c r="L68" s="2291">
        <v>0</v>
      </c>
      <c r="M68" s="2285" t="s">
        <v>73</v>
      </c>
      <c r="N68" s="2284" t="s">
        <v>73</v>
      </c>
      <c r="O68" s="2283"/>
      <c r="P68" s="2283"/>
      <c r="Q68" s="2283"/>
      <c r="R68" s="2283"/>
      <c r="S68" s="2283"/>
      <c r="T68" s="2283"/>
      <c r="U68" s="2283"/>
    </row>
    <row r="69" spans="1:21" s="2281" customFormat="1" ht="15.75" customHeight="1" thickBot="1">
      <c r="A69" s="2282"/>
      <c r="B69" s="2282"/>
      <c r="C69" s="2290" t="s">
        <v>1772</v>
      </c>
      <c r="D69" s="2289"/>
      <c r="E69" s="2288"/>
      <c r="F69" s="2288"/>
      <c r="G69" s="2288"/>
      <c r="H69" s="2287">
        <v>-97364.09537399112</v>
      </c>
      <c r="I69" s="2286">
        <v>-1226.7149713200979</v>
      </c>
      <c r="J69" s="2287">
        <v>247028.20043445512</v>
      </c>
      <c r="K69" s="2286">
        <v>255259.07119597038</v>
      </c>
      <c r="L69" s="2286">
        <v>-133206.15381256727</v>
      </c>
      <c r="M69" s="2285" t="s">
        <v>73</v>
      </c>
      <c r="N69" s="2284" t="s">
        <v>73</v>
      </c>
      <c r="O69" s="2283"/>
      <c r="P69" s="2283"/>
      <c r="Q69" s="2283"/>
      <c r="R69" s="2283"/>
      <c r="S69" s="2283"/>
      <c r="T69" s="2283"/>
      <c r="U69" s="2283"/>
    </row>
    <row r="70" spans="1:21" s="2281" customFormat="1" ht="20.25" customHeight="1" thickTop="1">
      <c r="A70" s="2282"/>
      <c r="B70" s="2282"/>
      <c r="C70" s="3160" t="s">
        <v>1771</v>
      </c>
      <c r="D70" s="3161"/>
      <c r="E70" s="3161"/>
      <c r="F70" s="3161"/>
      <c r="G70" s="3161"/>
      <c r="H70" s="3161"/>
      <c r="I70" s="3161"/>
      <c r="J70" s="3161"/>
      <c r="K70" s="3161"/>
      <c r="L70" s="3161"/>
      <c r="M70" s="3161"/>
      <c r="N70" s="3161"/>
    </row>
    <row r="71" spans="1:21" s="2281" customFormat="1" ht="15.75" customHeight="1">
      <c r="A71" s="2282"/>
      <c r="B71" s="2282"/>
      <c r="C71" s="3157" t="s">
        <v>1770</v>
      </c>
      <c r="D71" s="3157"/>
      <c r="E71" s="3157"/>
      <c r="F71" s="3157"/>
      <c r="G71" s="3157"/>
      <c r="H71" s="3157"/>
      <c r="I71" s="3157"/>
      <c r="J71" s="3157"/>
      <c r="K71" s="3157"/>
      <c r="L71" s="3157"/>
      <c r="M71" s="3157"/>
      <c r="N71" s="3157"/>
    </row>
    <row r="72" spans="1:21" s="2281" customFormat="1" ht="15.75" customHeight="1">
      <c r="A72" s="2282"/>
      <c r="B72" s="2282"/>
      <c r="C72" s="3157"/>
      <c r="D72" s="3157"/>
      <c r="E72" s="3157"/>
      <c r="F72" s="3157"/>
      <c r="G72" s="3157"/>
      <c r="H72" s="3157"/>
      <c r="I72" s="3157"/>
      <c r="J72" s="3157"/>
      <c r="K72" s="3157"/>
      <c r="L72" s="3157"/>
      <c r="M72" s="3157"/>
      <c r="N72" s="3157"/>
    </row>
    <row r="73" spans="1:21" ht="15.75" customHeight="1">
      <c r="A73" s="2279"/>
      <c r="B73" s="2279"/>
      <c r="C73" s="2279"/>
      <c r="D73" s="2279"/>
      <c r="E73" s="2279"/>
      <c r="F73" s="2279"/>
      <c r="G73" s="2279"/>
      <c r="H73" s="2280"/>
      <c r="I73" s="2280"/>
      <c r="J73" s="2279"/>
      <c r="K73" s="2280"/>
      <c r="L73" s="2279"/>
      <c r="M73" s="2279"/>
      <c r="N73" s="2279"/>
    </row>
    <row r="74" spans="1:21" ht="15.75" customHeight="1">
      <c r="A74" s="2279"/>
      <c r="B74" s="2279"/>
      <c r="C74" s="2279"/>
      <c r="D74" s="2279"/>
      <c r="E74" s="2279"/>
      <c r="F74" s="2279"/>
      <c r="G74" s="2279"/>
      <c r="H74" s="2279"/>
      <c r="I74" s="2280"/>
      <c r="J74" s="2279"/>
      <c r="K74" s="2280"/>
      <c r="L74" s="2279"/>
      <c r="M74" s="2279"/>
      <c r="N74" s="2279"/>
    </row>
    <row r="75" spans="1:21" ht="15.75" customHeight="1">
      <c r="A75" s="2279"/>
      <c r="B75" s="2279"/>
      <c r="C75" s="2279"/>
      <c r="D75" s="2279"/>
      <c r="E75" s="2279"/>
      <c r="F75" s="2279"/>
      <c r="G75" s="2279"/>
      <c r="H75" s="2279"/>
      <c r="I75" s="2280"/>
      <c r="J75" s="2279"/>
      <c r="K75" s="2280"/>
      <c r="L75" s="2279"/>
      <c r="M75" s="2279"/>
      <c r="N75" s="2279"/>
    </row>
    <row r="76" spans="1:21" ht="15.75" customHeight="1">
      <c r="A76" s="2279"/>
      <c r="B76" s="2279"/>
      <c r="C76" s="2279"/>
      <c r="D76" s="2279"/>
      <c r="E76" s="2279"/>
      <c r="F76" s="2279"/>
      <c r="G76" s="2279"/>
      <c r="H76" s="2279"/>
      <c r="I76" s="2280"/>
      <c r="J76" s="2279" t="s">
        <v>45</v>
      </c>
      <c r="K76" s="2280"/>
      <c r="L76" s="2279"/>
      <c r="M76" s="2279"/>
      <c r="N76" s="2279"/>
    </row>
    <row r="77" spans="1:21" ht="15.75" customHeight="1">
      <c r="A77" s="2279"/>
      <c r="B77" s="2279"/>
      <c r="C77" s="2279"/>
      <c r="D77" s="2279"/>
      <c r="E77" s="2279"/>
      <c r="F77" s="2279"/>
      <c r="G77" s="2279"/>
      <c r="H77" s="2279"/>
      <c r="I77" s="2280"/>
      <c r="J77" s="2279"/>
      <c r="K77" s="2280"/>
      <c r="L77" s="2279"/>
      <c r="M77" s="2279" t="s">
        <v>45</v>
      </c>
      <c r="N77" s="2279"/>
    </row>
    <row r="78" spans="1:21" ht="15.75" customHeight="1">
      <c r="A78" s="2279"/>
      <c r="B78" s="2279"/>
      <c r="C78" s="2279"/>
      <c r="D78" s="2279"/>
      <c r="E78" s="2279"/>
      <c r="F78" s="2279"/>
      <c r="G78" s="2279"/>
      <c r="H78" s="2279"/>
      <c r="I78" s="2280"/>
      <c r="J78" s="2279"/>
      <c r="K78" s="2280"/>
      <c r="L78" s="2279"/>
      <c r="M78" s="2279"/>
      <c r="N78" s="2279"/>
    </row>
    <row r="79" spans="1:21" ht="15.75" customHeight="1">
      <c r="A79" s="2279"/>
      <c r="B79" s="2279"/>
      <c r="C79" s="2279"/>
      <c r="D79" s="2279"/>
      <c r="E79" s="2279"/>
      <c r="F79" s="2279"/>
      <c r="G79" s="2279"/>
      <c r="H79" s="2279"/>
      <c r="I79" s="2280"/>
      <c r="J79" s="2279"/>
      <c r="K79" s="2280"/>
      <c r="L79" s="2279"/>
      <c r="M79" s="2279"/>
      <c r="N79" s="2279"/>
    </row>
    <row r="80" spans="1:21" ht="15.75" customHeight="1">
      <c r="A80" s="2279"/>
      <c r="B80" s="2279"/>
      <c r="C80" s="2279"/>
      <c r="D80" s="2279"/>
      <c r="E80" s="2279"/>
      <c r="F80" s="2279"/>
      <c r="G80" s="2279"/>
      <c r="H80" s="2279"/>
      <c r="I80" s="2280"/>
      <c r="J80" s="2279"/>
      <c r="K80" s="2280"/>
      <c r="L80" s="2279"/>
      <c r="M80" s="2279"/>
      <c r="N80" s="2279"/>
    </row>
    <row r="81" spans="1:14" ht="15.75" customHeight="1">
      <c r="A81" s="2279"/>
      <c r="B81" s="2279"/>
      <c r="C81" s="2279"/>
      <c r="D81" s="2279"/>
      <c r="E81" s="2279"/>
      <c r="F81" s="2279"/>
      <c r="G81" s="2279"/>
      <c r="H81" s="2279"/>
      <c r="I81" s="2280"/>
      <c r="J81" s="2279"/>
      <c r="K81" s="2280"/>
      <c r="L81" s="2279"/>
      <c r="M81" s="2279"/>
      <c r="N81" s="2279"/>
    </row>
    <row r="82" spans="1:14" ht="15.75" customHeight="1">
      <c r="A82" s="2279"/>
      <c r="B82" s="2279"/>
      <c r="C82" s="2279"/>
      <c r="D82" s="2279"/>
      <c r="E82" s="2279"/>
      <c r="F82" s="2279"/>
      <c r="G82" s="2279"/>
      <c r="H82" s="2279"/>
      <c r="I82" s="2280"/>
      <c r="J82" s="2279"/>
      <c r="K82" s="2280"/>
      <c r="L82" s="2279"/>
      <c r="M82" s="2279"/>
      <c r="N82" s="2279"/>
    </row>
    <row r="83" spans="1:14" ht="15.75" customHeight="1">
      <c r="A83" s="2279"/>
      <c r="B83" s="2279"/>
      <c r="C83" s="2279"/>
      <c r="D83" s="2279"/>
      <c r="E83" s="2279"/>
      <c r="F83" s="2279"/>
      <c r="G83" s="2279"/>
      <c r="H83" s="2279"/>
      <c r="I83" s="2280"/>
      <c r="J83" s="2279"/>
      <c r="K83" s="2280"/>
      <c r="L83" s="2279"/>
      <c r="M83" s="2279"/>
      <c r="N83" s="2279"/>
    </row>
    <row r="84" spans="1:14" ht="15.75" customHeight="1">
      <c r="A84" s="2279"/>
      <c r="B84" s="2279"/>
      <c r="C84" s="2279"/>
      <c r="D84" s="2279"/>
      <c r="E84" s="2279"/>
      <c r="F84" s="2279"/>
      <c r="G84" s="2279"/>
      <c r="H84" s="2279"/>
      <c r="I84" s="2280"/>
      <c r="J84" s="2279"/>
      <c r="K84" s="2280"/>
      <c r="L84" s="2279"/>
      <c r="M84" s="2279"/>
      <c r="N84" s="2279"/>
    </row>
    <row r="85" spans="1:14" ht="15.75" customHeight="1">
      <c r="A85" s="2279"/>
      <c r="B85" s="2279"/>
      <c r="C85" s="2279"/>
      <c r="D85" s="2279"/>
      <c r="E85" s="2279"/>
      <c r="F85" s="2279"/>
      <c r="G85" s="2279"/>
      <c r="H85" s="2279"/>
      <c r="I85" s="2280"/>
      <c r="J85" s="2279"/>
      <c r="K85" s="2280"/>
      <c r="L85" s="2279"/>
      <c r="M85" s="2279"/>
      <c r="N85" s="2279"/>
    </row>
    <row r="86" spans="1:14" ht="15.75" customHeight="1">
      <c r="A86" s="2279"/>
      <c r="B86" s="2279"/>
      <c r="C86" s="2279"/>
      <c r="D86" s="2279"/>
      <c r="E86" s="2279"/>
      <c r="F86" s="2279"/>
      <c r="G86" s="2279"/>
      <c r="H86" s="2279"/>
      <c r="I86" s="2280"/>
      <c r="J86" s="2279"/>
      <c r="K86" s="2280"/>
      <c r="L86" s="2279"/>
      <c r="M86" s="2279"/>
      <c r="N86" s="2279"/>
    </row>
    <row r="87" spans="1:14" ht="15.75" customHeight="1">
      <c r="A87" s="2279"/>
      <c r="B87" s="2279"/>
      <c r="C87" s="2279"/>
      <c r="D87" s="2279"/>
      <c r="E87" s="2279"/>
      <c r="F87" s="2279"/>
      <c r="G87" s="2279"/>
      <c r="H87" s="2279"/>
      <c r="I87" s="2280"/>
      <c r="J87" s="2279"/>
      <c r="K87" s="2280"/>
      <c r="L87" s="2279"/>
      <c r="M87" s="2279"/>
      <c r="N87" s="2279"/>
    </row>
    <row r="88" spans="1:14" ht="15.75" customHeight="1">
      <c r="A88" s="2279"/>
      <c r="B88" s="2279"/>
      <c r="C88" s="2279"/>
      <c r="D88" s="2279"/>
      <c r="E88" s="2279"/>
      <c r="F88" s="2279"/>
      <c r="G88" s="2279"/>
      <c r="H88" s="2279"/>
      <c r="I88" s="2280"/>
      <c r="J88" s="2279"/>
      <c r="K88" s="2280"/>
      <c r="L88" s="2279"/>
      <c r="M88" s="2279"/>
      <c r="N88" s="2279"/>
    </row>
    <row r="89" spans="1:14" ht="15.75" customHeight="1">
      <c r="A89" s="2279"/>
      <c r="B89" s="2279"/>
      <c r="C89" s="2279"/>
      <c r="D89" s="2279"/>
      <c r="E89" s="2279"/>
      <c r="F89" s="2279"/>
      <c r="G89" s="2279"/>
      <c r="H89" s="2279"/>
      <c r="I89" s="2280"/>
      <c r="J89" s="2279"/>
      <c r="K89" s="2280"/>
      <c r="L89" s="2279"/>
      <c r="M89" s="2279"/>
      <c r="N89" s="2279"/>
    </row>
    <row r="90" spans="1:14" ht="15.75" customHeight="1">
      <c r="A90" s="2279"/>
      <c r="B90" s="2279"/>
      <c r="C90" s="2279"/>
      <c r="D90" s="2279"/>
      <c r="E90" s="2279"/>
      <c r="F90" s="2279"/>
      <c r="G90" s="2279"/>
      <c r="H90" s="2279"/>
      <c r="I90" s="2280"/>
      <c r="J90" s="2279"/>
      <c r="K90" s="2280"/>
      <c r="L90" s="2279"/>
      <c r="M90" s="2279"/>
      <c r="N90" s="2279"/>
    </row>
    <row r="91" spans="1:14" ht="15.75" customHeight="1">
      <c r="A91" s="2279"/>
      <c r="B91" s="2279"/>
      <c r="C91" s="2279"/>
      <c r="D91" s="2279"/>
      <c r="E91" s="2279"/>
      <c r="F91" s="2279"/>
      <c r="G91" s="2279"/>
      <c r="H91" s="2279"/>
      <c r="I91" s="2280"/>
      <c r="J91" s="2279"/>
      <c r="K91" s="2280"/>
      <c r="L91" s="2279"/>
      <c r="M91" s="2279"/>
      <c r="N91" s="2279"/>
    </row>
    <row r="92" spans="1:14" ht="15.75" customHeight="1">
      <c r="A92" s="2279"/>
      <c r="B92" s="2279"/>
      <c r="C92" s="2279"/>
      <c r="D92" s="2279"/>
      <c r="E92" s="2279"/>
      <c r="F92" s="2279"/>
      <c r="G92" s="2279"/>
      <c r="H92" s="2279"/>
      <c r="I92" s="2280"/>
      <c r="J92" s="2279"/>
      <c r="K92" s="2280"/>
      <c r="L92" s="2279"/>
      <c r="M92" s="2279"/>
      <c r="N92" s="2279"/>
    </row>
    <row r="93" spans="1:14" ht="15.75" customHeight="1">
      <c r="A93" s="2279"/>
      <c r="B93" s="2279"/>
      <c r="C93" s="2279"/>
      <c r="D93" s="2279"/>
      <c r="E93" s="2279"/>
      <c r="F93" s="2279"/>
      <c r="G93" s="2279"/>
      <c r="H93" s="2279"/>
      <c r="I93" s="2280"/>
      <c r="J93" s="2279"/>
      <c r="K93" s="2280"/>
      <c r="L93" s="2279"/>
      <c r="M93" s="2279"/>
      <c r="N93" s="2279"/>
    </row>
    <row r="94" spans="1:14" ht="15.75" customHeight="1">
      <c r="A94" s="2279"/>
      <c r="B94" s="2279"/>
      <c r="C94" s="2279"/>
      <c r="D94" s="2279"/>
      <c r="E94" s="2279"/>
      <c r="F94" s="2279"/>
      <c r="G94" s="2279"/>
      <c r="H94" s="2279"/>
      <c r="I94" s="2280"/>
      <c r="J94" s="2279"/>
      <c r="K94" s="2280"/>
      <c r="L94" s="2279"/>
      <c r="M94" s="2279"/>
      <c r="N94" s="2279"/>
    </row>
    <row r="95" spans="1:14" ht="15.75" customHeight="1">
      <c r="A95" s="2279"/>
      <c r="B95" s="2279"/>
      <c r="C95" s="2279"/>
      <c r="D95" s="2279"/>
      <c r="E95" s="2279"/>
      <c r="F95" s="2279"/>
      <c r="G95" s="2279"/>
      <c r="H95" s="2279"/>
      <c r="I95" s="2280"/>
      <c r="J95" s="2279"/>
      <c r="K95" s="2280"/>
      <c r="L95" s="2279"/>
      <c r="M95" s="2279"/>
      <c r="N95" s="2279"/>
    </row>
    <row r="96" spans="1:14" ht="15.75" customHeight="1">
      <c r="A96" s="2279"/>
      <c r="B96" s="2279"/>
      <c r="C96" s="2279"/>
      <c r="D96" s="2279"/>
      <c r="E96" s="2279"/>
      <c r="F96" s="2279"/>
      <c r="G96" s="2279"/>
      <c r="H96" s="2279"/>
      <c r="I96" s="2280"/>
      <c r="J96" s="2279"/>
      <c r="K96" s="2280"/>
      <c r="L96" s="2279"/>
      <c r="M96" s="2279"/>
      <c r="N96" s="2279"/>
    </row>
    <row r="97" spans="1:14" ht="15.75" customHeight="1">
      <c r="A97" s="2279"/>
      <c r="B97" s="2279"/>
      <c r="C97" s="2279"/>
      <c r="D97" s="2279"/>
      <c r="E97" s="2279"/>
      <c r="F97" s="2279"/>
      <c r="G97" s="2279"/>
      <c r="H97" s="2279"/>
      <c r="I97" s="2280"/>
      <c r="J97" s="2279"/>
      <c r="K97" s="2280"/>
      <c r="L97" s="2279"/>
      <c r="M97" s="2279"/>
      <c r="N97" s="2279"/>
    </row>
    <row r="98" spans="1:14" ht="15.75" customHeight="1">
      <c r="A98" s="2279"/>
      <c r="B98" s="2279"/>
      <c r="C98" s="2279"/>
      <c r="D98" s="2279"/>
      <c r="E98" s="2279"/>
      <c r="F98" s="2279"/>
      <c r="G98" s="2279"/>
      <c r="H98" s="2279"/>
      <c r="I98" s="2280"/>
      <c r="J98" s="2279"/>
      <c r="K98" s="2280"/>
      <c r="L98" s="2279"/>
      <c r="M98" s="2279"/>
      <c r="N98" s="2279"/>
    </row>
    <row r="99" spans="1:14" ht="15.75" customHeight="1">
      <c r="A99" s="2279"/>
      <c r="B99" s="2279"/>
      <c r="C99" s="2279"/>
      <c r="D99" s="2279"/>
      <c r="E99" s="2279"/>
      <c r="F99" s="2279"/>
      <c r="G99" s="2279"/>
      <c r="H99" s="2279"/>
      <c r="I99" s="2280"/>
      <c r="J99" s="2279"/>
      <c r="K99" s="2280"/>
      <c r="L99" s="2279"/>
      <c r="M99" s="2279"/>
      <c r="N99" s="2279"/>
    </row>
    <row r="100" spans="1:14" ht="15.75" customHeight="1">
      <c r="A100" s="2279"/>
      <c r="B100" s="2279"/>
      <c r="C100" s="2279"/>
      <c r="D100" s="2279"/>
      <c r="E100" s="2279"/>
      <c r="F100" s="2279"/>
      <c r="G100" s="2279"/>
      <c r="H100" s="2279"/>
      <c r="I100" s="2280"/>
      <c r="J100" s="2279"/>
      <c r="K100" s="2280"/>
      <c r="L100" s="2279"/>
      <c r="M100" s="2279"/>
      <c r="N100" s="2279"/>
    </row>
    <row r="101" spans="1:14" ht="15.75" customHeight="1">
      <c r="A101" s="2279"/>
      <c r="B101" s="2279"/>
      <c r="C101" s="2279"/>
      <c r="D101" s="2279"/>
      <c r="E101" s="2279"/>
      <c r="F101" s="2279"/>
      <c r="G101" s="2279"/>
      <c r="H101" s="2279"/>
      <c r="I101" s="2280"/>
      <c r="J101" s="2279"/>
      <c r="K101" s="2280"/>
      <c r="L101" s="2279"/>
      <c r="M101" s="2279"/>
      <c r="N101" s="2279"/>
    </row>
    <row r="102" spans="1:14" ht="15.75" customHeight="1">
      <c r="A102" s="2279"/>
      <c r="B102" s="2279"/>
      <c r="C102" s="2279"/>
      <c r="D102" s="2279"/>
      <c r="E102" s="2279"/>
      <c r="F102" s="2279"/>
      <c r="G102" s="2279"/>
      <c r="H102" s="2279"/>
      <c r="I102" s="2280"/>
      <c r="J102" s="2279"/>
      <c r="K102" s="2280"/>
      <c r="L102" s="2279"/>
      <c r="M102" s="2279"/>
      <c r="N102" s="2279"/>
    </row>
    <row r="103" spans="1:14" ht="15.75" customHeight="1">
      <c r="A103" s="2279"/>
      <c r="B103" s="2279"/>
      <c r="C103" s="2279"/>
      <c r="D103" s="2279"/>
      <c r="E103" s="2279"/>
      <c r="F103" s="2279"/>
      <c r="G103" s="2279"/>
      <c r="H103" s="2279"/>
      <c r="I103" s="2280"/>
      <c r="J103" s="2279"/>
      <c r="K103" s="2280"/>
      <c r="L103" s="2279"/>
      <c r="M103" s="2279"/>
      <c r="N103" s="2279"/>
    </row>
    <row r="104" spans="1:14" ht="15.75" customHeight="1">
      <c r="A104" s="2279"/>
      <c r="B104" s="2279"/>
      <c r="C104" s="2279"/>
      <c r="D104" s="2279"/>
      <c r="E104" s="2279"/>
      <c r="F104" s="2279"/>
      <c r="G104" s="2279"/>
      <c r="H104" s="2279"/>
      <c r="I104" s="2280"/>
      <c r="J104" s="2279"/>
      <c r="K104" s="2280"/>
      <c r="L104" s="2279"/>
      <c r="M104" s="2279"/>
      <c r="N104" s="2279"/>
    </row>
    <row r="105" spans="1:14" ht="15.75" customHeight="1">
      <c r="A105" s="2279"/>
      <c r="B105" s="2279"/>
      <c r="C105" s="2279"/>
      <c r="D105" s="2279"/>
      <c r="E105" s="2279"/>
      <c r="F105" s="2279"/>
      <c r="G105" s="2279"/>
      <c r="H105" s="2279"/>
      <c r="I105" s="2280"/>
      <c r="J105" s="2279"/>
      <c r="K105" s="2280"/>
      <c r="L105" s="2279"/>
      <c r="M105" s="2279"/>
      <c r="N105" s="2279"/>
    </row>
    <row r="106" spans="1:14" ht="15.75" customHeight="1">
      <c r="A106" s="2279"/>
      <c r="B106" s="2279"/>
      <c r="C106" s="2279"/>
      <c r="D106" s="2279"/>
      <c r="E106" s="2279"/>
      <c r="F106" s="2279"/>
      <c r="G106" s="2279"/>
      <c r="H106" s="2279"/>
      <c r="I106" s="2280"/>
      <c r="J106" s="2279"/>
      <c r="K106" s="2280"/>
      <c r="L106" s="2279"/>
      <c r="M106" s="2279"/>
      <c r="N106" s="2279"/>
    </row>
    <row r="107" spans="1:14" ht="15.75" customHeight="1">
      <c r="A107" s="2279"/>
      <c r="B107" s="2279"/>
      <c r="C107" s="2279"/>
      <c r="D107" s="2279"/>
      <c r="E107" s="2279"/>
      <c r="F107" s="2279"/>
      <c r="G107" s="2279"/>
      <c r="H107" s="2279"/>
      <c r="I107" s="2280"/>
      <c r="J107" s="2279"/>
      <c r="K107" s="2280"/>
      <c r="L107" s="2279"/>
      <c r="M107" s="2279"/>
      <c r="N107" s="2279"/>
    </row>
    <row r="108" spans="1:14" ht="15.75" customHeight="1">
      <c r="A108" s="2279"/>
      <c r="B108" s="2279"/>
      <c r="C108" s="2279"/>
      <c r="D108" s="2279"/>
      <c r="E108" s="2279"/>
      <c r="F108" s="2279"/>
      <c r="G108" s="2279"/>
      <c r="H108" s="2279"/>
      <c r="I108" s="2280"/>
      <c r="J108" s="2279"/>
      <c r="K108" s="2280"/>
      <c r="L108" s="2279"/>
      <c r="M108" s="2279"/>
      <c r="N108" s="2279"/>
    </row>
    <row r="109" spans="1:14" ht="15.75" customHeight="1">
      <c r="A109" s="2279"/>
      <c r="B109" s="2279"/>
      <c r="C109" s="2279"/>
      <c r="D109" s="2279"/>
      <c r="E109" s="2279"/>
      <c r="F109" s="2279"/>
      <c r="G109" s="2279"/>
      <c r="H109" s="2279"/>
      <c r="I109" s="2280"/>
      <c r="J109" s="2279"/>
      <c r="K109" s="2280"/>
      <c r="L109" s="2279"/>
      <c r="M109" s="2279"/>
      <c r="N109" s="2279"/>
    </row>
    <row r="110" spans="1:14" ht="15.75" customHeight="1">
      <c r="A110" s="2279"/>
      <c r="B110" s="2279"/>
      <c r="C110" s="2279"/>
      <c r="D110" s="2279"/>
      <c r="E110" s="2279"/>
      <c r="F110" s="2279"/>
      <c r="G110" s="2279"/>
      <c r="H110" s="2279"/>
      <c r="I110" s="2280"/>
      <c r="J110" s="2279"/>
      <c r="K110" s="2280"/>
      <c r="L110" s="2279"/>
      <c r="M110" s="2279"/>
      <c r="N110" s="2279"/>
    </row>
    <row r="111" spans="1:14" ht="15.75" customHeight="1">
      <c r="A111" s="2279"/>
      <c r="B111" s="2279"/>
      <c r="C111" s="2279"/>
      <c r="D111" s="2279"/>
      <c r="E111" s="2279"/>
      <c r="F111" s="2279"/>
      <c r="G111" s="2279"/>
      <c r="H111" s="2279"/>
      <c r="I111" s="2280"/>
      <c r="J111" s="2279"/>
      <c r="K111" s="2280"/>
      <c r="L111" s="2279"/>
      <c r="M111" s="2279"/>
      <c r="N111" s="2279"/>
    </row>
    <row r="112" spans="1:14" ht="15.75" customHeight="1">
      <c r="A112" s="2279"/>
      <c r="B112" s="2279"/>
      <c r="C112" s="2279"/>
      <c r="D112" s="2279"/>
      <c r="E112" s="2279"/>
      <c r="F112" s="2279"/>
      <c r="G112" s="2279"/>
      <c r="H112" s="2279"/>
      <c r="I112" s="2280"/>
      <c r="J112" s="2279"/>
      <c r="K112" s="2280"/>
      <c r="L112" s="2279"/>
      <c r="M112" s="2279"/>
      <c r="N112" s="2279"/>
    </row>
    <row r="113" spans="1:14" ht="15.75" customHeight="1">
      <c r="A113" s="2279"/>
      <c r="B113" s="2279"/>
      <c r="C113" s="2279"/>
      <c r="D113" s="2279"/>
      <c r="E113" s="2279"/>
      <c r="F113" s="2279"/>
      <c r="G113" s="2279"/>
      <c r="H113" s="2279"/>
      <c r="I113" s="2280"/>
      <c r="J113" s="2279"/>
      <c r="K113" s="2280"/>
      <c r="L113" s="2279"/>
      <c r="M113" s="2279"/>
      <c r="N113" s="2279"/>
    </row>
    <row r="114" spans="1:14" ht="15.75" customHeight="1">
      <c r="A114" s="2279"/>
      <c r="B114" s="2279"/>
      <c r="C114" s="2279"/>
      <c r="D114" s="2279"/>
      <c r="E114" s="2279"/>
      <c r="F114" s="2279"/>
      <c r="G114" s="2279"/>
      <c r="H114" s="2279"/>
      <c r="I114" s="2280"/>
      <c r="J114" s="2279"/>
      <c r="K114" s="2280"/>
      <c r="L114" s="2279"/>
      <c r="M114" s="2279"/>
      <c r="N114" s="2279"/>
    </row>
    <row r="115" spans="1:14" ht="15.75" customHeight="1">
      <c r="A115" s="2279"/>
      <c r="B115" s="2279"/>
      <c r="C115" s="2279"/>
      <c r="D115" s="2279"/>
      <c r="E115" s="2279"/>
      <c r="F115" s="2279"/>
      <c r="G115" s="2279"/>
      <c r="H115" s="2279"/>
      <c r="I115" s="2280"/>
      <c r="J115" s="2279"/>
      <c r="K115" s="2280"/>
      <c r="L115" s="2279"/>
      <c r="M115" s="2279"/>
      <c r="N115" s="2279"/>
    </row>
    <row r="116" spans="1:14" ht="15.75" customHeight="1">
      <c r="A116" s="2279"/>
      <c r="B116" s="2279"/>
      <c r="C116" s="2279"/>
      <c r="D116" s="2279"/>
      <c r="E116" s="2279"/>
      <c r="F116" s="2279"/>
      <c r="G116" s="2279"/>
      <c r="H116" s="2279"/>
      <c r="I116" s="2280"/>
      <c r="J116" s="2279"/>
      <c r="K116" s="2280"/>
      <c r="L116" s="2279"/>
      <c r="M116" s="2279"/>
      <c r="N116" s="2279"/>
    </row>
    <row r="117" spans="1:14" ht="15.75" customHeight="1">
      <c r="A117" s="2279"/>
      <c r="B117" s="2279"/>
      <c r="C117" s="2279"/>
      <c r="D117" s="2279"/>
      <c r="E117" s="2279"/>
      <c r="F117" s="2279"/>
      <c r="G117" s="2279"/>
      <c r="H117" s="2279"/>
      <c r="I117" s="2280"/>
      <c r="J117" s="2279"/>
      <c r="K117" s="2280"/>
      <c r="L117" s="2279"/>
      <c r="M117" s="2279"/>
      <c r="N117" s="2279"/>
    </row>
    <row r="118" spans="1:14" ht="15.75" customHeight="1">
      <c r="A118" s="2279"/>
      <c r="B118" s="2279"/>
      <c r="C118" s="2279"/>
      <c r="D118" s="2279"/>
      <c r="E118" s="2279"/>
      <c r="F118" s="2279"/>
      <c r="G118" s="2279"/>
      <c r="H118" s="2279"/>
      <c r="I118" s="2280"/>
      <c r="J118" s="2279"/>
      <c r="K118" s="2280"/>
      <c r="L118" s="2279"/>
      <c r="M118" s="2279"/>
      <c r="N118" s="2279"/>
    </row>
    <row r="119" spans="1:14" ht="15.75" customHeight="1">
      <c r="A119" s="2279"/>
      <c r="B119" s="2279"/>
      <c r="C119" s="2279"/>
      <c r="D119" s="2279"/>
      <c r="E119" s="2279"/>
      <c r="F119" s="2279"/>
      <c r="G119" s="2279"/>
      <c r="H119" s="2279"/>
      <c r="I119" s="2280"/>
      <c r="J119" s="2279"/>
      <c r="K119" s="2280"/>
      <c r="L119" s="2279"/>
      <c r="M119" s="2279"/>
      <c r="N119" s="2279"/>
    </row>
    <row r="120" spans="1:14" ht="15.75" customHeight="1">
      <c r="A120" s="2279"/>
      <c r="B120" s="2279"/>
      <c r="C120" s="2279"/>
      <c r="D120" s="2279"/>
      <c r="E120" s="2279"/>
      <c r="F120" s="2279"/>
      <c r="G120" s="2279"/>
      <c r="H120" s="2279"/>
      <c r="I120" s="2280"/>
      <c r="J120" s="2279"/>
      <c r="K120" s="2280"/>
      <c r="L120" s="2279"/>
      <c r="M120" s="2279"/>
      <c r="N120" s="2279"/>
    </row>
    <row r="121" spans="1:14" ht="15.75" customHeight="1">
      <c r="A121" s="2279"/>
      <c r="B121" s="2279"/>
      <c r="C121" s="2279"/>
      <c r="D121" s="2279"/>
      <c r="E121" s="2279"/>
      <c r="F121" s="2279"/>
      <c r="G121" s="2279"/>
      <c r="H121" s="2279"/>
      <c r="I121" s="2280"/>
      <c r="J121" s="2279"/>
      <c r="K121" s="2280"/>
      <c r="L121" s="2279"/>
      <c r="M121" s="2279"/>
      <c r="N121" s="2279"/>
    </row>
    <row r="122" spans="1:14" ht="15.75" customHeight="1">
      <c r="A122" s="2279"/>
      <c r="B122" s="2279"/>
      <c r="C122" s="2279"/>
      <c r="D122" s="2279"/>
      <c r="E122" s="2279"/>
      <c r="F122" s="2279"/>
      <c r="G122" s="2279"/>
      <c r="H122" s="2279"/>
      <c r="I122" s="2280"/>
      <c r="J122" s="2279"/>
      <c r="K122" s="2280"/>
      <c r="L122" s="2279"/>
      <c r="M122" s="2279"/>
      <c r="N122" s="2279"/>
    </row>
    <row r="123" spans="1:14" ht="15.75" customHeight="1">
      <c r="A123" s="2279"/>
      <c r="B123" s="2279"/>
      <c r="C123" s="2279"/>
      <c r="D123" s="2279"/>
      <c r="E123" s="2279"/>
      <c r="F123" s="2279"/>
      <c r="G123" s="2279"/>
      <c r="H123" s="2279"/>
      <c r="I123" s="2280"/>
      <c r="J123" s="2279"/>
      <c r="K123" s="2280"/>
      <c r="L123" s="2279"/>
      <c r="M123" s="2279"/>
      <c r="N123" s="2279"/>
    </row>
    <row r="124" spans="1:14" ht="15.75" customHeight="1">
      <c r="A124" s="2279"/>
      <c r="B124" s="2279"/>
      <c r="C124" s="2279"/>
      <c r="D124" s="2279"/>
      <c r="E124" s="2279"/>
      <c r="F124" s="2279"/>
      <c r="G124" s="2279"/>
      <c r="H124" s="2279"/>
      <c r="I124" s="2280"/>
      <c r="J124" s="2279"/>
      <c r="K124" s="2280"/>
      <c r="L124" s="2279"/>
      <c r="M124" s="2279"/>
      <c r="N124" s="2279"/>
    </row>
    <row r="125" spans="1:14" ht="15.75" customHeight="1">
      <c r="A125" s="2279"/>
      <c r="B125" s="2279"/>
      <c r="C125" s="2279"/>
      <c r="D125" s="2279"/>
      <c r="E125" s="2279"/>
      <c r="F125" s="2279"/>
      <c r="G125" s="2279"/>
      <c r="H125" s="2279"/>
      <c r="I125" s="2280"/>
      <c r="J125" s="2279"/>
      <c r="K125" s="2280"/>
      <c r="L125" s="2279"/>
      <c r="M125" s="2279"/>
      <c r="N125" s="2279"/>
    </row>
    <row r="126" spans="1:14" ht="15.75" customHeight="1">
      <c r="A126" s="2279"/>
      <c r="B126" s="2279"/>
      <c r="C126" s="2279"/>
      <c r="D126" s="2279"/>
      <c r="E126" s="2279"/>
      <c r="F126" s="2279"/>
      <c r="G126" s="2279"/>
      <c r="H126" s="2279"/>
      <c r="I126" s="2280"/>
      <c r="J126" s="2279"/>
      <c r="K126" s="2280"/>
      <c r="L126" s="2279"/>
      <c r="M126" s="2279"/>
      <c r="N126" s="2279"/>
    </row>
    <row r="127" spans="1:14" ht="15.75" customHeight="1">
      <c r="A127" s="2279"/>
      <c r="B127" s="2279"/>
      <c r="C127" s="2279"/>
      <c r="D127" s="2279"/>
      <c r="E127" s="2279"/>
      <c r="F127" s="2279"/>
      <c r="G127" s="2279"/>
      <c r="H127" s="2279"/>
      <c r="I127" s="2280"/>
      <c r="J127" s="2279"/>
      <c r="K127" s="2280"/>
      <c r="L127" s="2279"/>
      <c r="M127" s="2279"/>
      <c r="N127" s="2279"/>
    </row>
    <row r="128" spans="1:14" ht="15.75" customHeight="1">
      <c r="A128" s="2279"/>
      <c r="B128" s="2279"/>
      <c r="C128" s="2279"/>
      <c r="D128" s="2279"/>
      <c r="E128" s="2279"/>
      <c r="F128" s="2279"/>
      <c r="G128" s="2279"/>
      <c r="H128" s="2279"/>
      <c r="I128" s="2280"/>
      <c r="J128" s="2279"/>
      <c r="K128" s="2280"/>
      <c r="L128" s="2279"/>
      <c r="M128" s="2279"/>
      <c r="N128" s="2279"/>
    </row>
    <row r="129" spans="1:14" ht="15.75" customHeight="1">
      <c r="A129" s="2279"/>
      <c r="B129" s="2279"/>
      <c r="C129" s="2279"/>
      <c r="D129" s="2279"/>
      <c r="E129" s="2279"/>
      <c r="F129" s="2279"/>
      <c r="G129" s="2279"/>
      <c r="H129" s="2279"/>
      <c r="I129" s="2280"/>
      <c r="J129" s="2279"/>
      <c r="K129" s="2280"/>
      <c r="L129" s="2279"/>
      <c r="M129" s="2279"/>
      <c r="N129" s="2279"/>
    </row>
    <row r="130" spans="1:14" ht="15.75" customHeight="1">
      <c r="A130" s="2279"/>
      <c r="B130" s="2279"/>
      <c r="C130" s="2279"/>
      <c r="D130" s="2279"/>
      <c r="E130" s="2279"/>
      <c r="F130" s="2279"/>
      <c r="G130" s="2279"/>
      <c r="H130" s="2279"/>
      <c r="I130" s="2280"/>
      <c r="J130" s="2279"/>
      <c r="K130" s="2280"/>
      <c r="L130" s="2279"/>
      <c r="M130" s="2279"/>
      <c r="N130" s="2279"/>
    </row>
    <row r="131" spans="1:14" ht="15.75" customHeight="1">
      <c r="A131" s="2279"/>
      <c r="B131" s="2279"/>
      <c r="C131" s="2279"/>
      <c r="D131" s="2279"/>
      <c r="E131" s="2279"/>
      <c r="F131" s="2279"/>
      <c r="G131" s="2279"/>
      <c r="H131" s="2279"/>
      <c r="I131" s="2280"/>
      <c r="J131" s="2279"/>
      <c r="K131" s="2280"/>
      <c r="L131" s="2279"/>
      <c r="M131" s="2279"/>
      <c r="N131" s="2279"/>
    </row>
    <row r="132" spans="1:14" ht="15.75" customHeight="1">
      <c r="A132" s="2279"/>
      <c r="B132" s="2279"/>
      <c r="C132" s="2279"/>
      <c r="D132" s="2279"/>
      <c r="E132" s="2279"/>
      <c r="F132" s="2279"/>
      <c r="G132" s="2279"/>
      <c r="H132" s="2279"/>
      <c r="I132" s="2280"/>
      <c r="J132" s="2279"/>
      <c r="K132" s="2280"/>
      <c r="L132" s="2279"/>
      <c r="M132" s="2279"/>
      <c r="N132" s="2279"/>
    </row>
    <row r="133" spans="1:14" ht="15.75" customHeight="1">
      <c r="A133" s="2279"/>
      <c r="B133" s="2279"/>
      <c r="C133" s="2279"/>
      <c r="D133" s="2279"/>
      <c r="E133" s="2279"/>
      <c r="F133" s="2279"/>
      <c r="G133" s="2279"/>
      <c r="H133" s="2279"/>
      <c r="I133" s="2280"/>
      <c r="J133" s="2279"/>
      <c r="K133" s="2280"/>
      <c r="L133" s="2279"/>
      <c r="M133" s="2279"/>
      <c r="N133" s="2279"/>
    </row>
    <row r="134" spans="1:14" ht="15.75" customHeight="1">
      <c r="A134" s="2279"/>
      <c r="B134" s="2279"/>
      <c r="C134" s="2279"/>
      <c r="D134" s="2279"/>
      <c r="E134" s="2279"/>
      <c r="F134" s="2279"/>
      <c r="G134" s="2279"/>
      <c r="H134" s="2279"/>
      <c r="I134" s="2280"/>
      <c r="J134" s="2279"/>
      <c r="K134" s="2280"/>
      <c r="L134" s="2279"/>
      <c r="M134" s="2279"/>
      <c r="N134" s="2279"/>
    </row>
    <row r="135" spans="1:14" ht="15.75" customHeight="1">
      <c r="A135" s="2279"/>
      <c r="B135" s="2279"/>
      <c r="C135" s="2279"/>
      <c r="D135" s="2279"/>
      <c r="E135" s="2279"/>
      <c r="F135" s="2279"/>
      <c r="G135" s="2279"/>
      <c r="H135" s="2279"/>
      <c r="I135" s="2280"/>
      <c r="J135" s="2279"/>
      <c r="K135" s="2280"/>
      <c r="L135" s="2279"/>
      <c r="M135" s="2279"/>
      <c r="N135" s="2279"/>
    </row>
    <row r="136" spans="1:14" ht="15.75" customHeight="1">
      <c r="A136" s="2279"/>
      <c r="B136" s="2279"/>
      <c r="C136" s="2279"/>
      <c r="D136" s="2279"/>
      <c r="E136" s="2279"/>
      <c r="F136" s="2279"/>
      <c r="G136" s="2279"/>
      <c r="H136" s="2279"/>
      <c r="I136" s="2280"/>
      <c r="J136" s="2279"/>
      <c r="K136" s="2280"/>
      <c r="L136" s="2279"/>
      <c r="M136" s="2279"/>
      <c r="N136" s="2279"/>
    </row>
    <row r="137" spans="1:14" ht="15.75" customHeight="1">
      <c r="A137" s="2279"/>
      <c r="B137" s="2279"/>
      <c r="C137" s="2279"/>
      <c r="D137" s="2279"/>
      <c r="E137" s="2279"/>
      <c r="F137" s="2279"/>
      <c r="G137" s="2279"/>
      <c r="H137" s="2279"/>
      <c r="I137" s="2280"/>
      <c r="J137" s="2279"/>
      <c r="K137" s="2280"/>
      <c r="L137" s="2279"/>
      <c r="M137" s="2279"/>
      <c r="N137" s="2279"/>
    </row>
    <row r="138" spans="1:14" ht="15.75" customHeight="1">
      <c r="A138" s="2279"/>
      <c r="B138" s="2279"/>
      <c r="C138" s="2279"/>
      <c r="D138" s="2279"/>
      <c r="E138" s="2279"/>
      <c r="F138" s="2279"/>
      <c r="G138" s="2279"/>
      <c r="H138" s="2279"/>
      <c r="I138" s="2280"/>
      <c r="J138" s="2279"/>
      <c r="K138" s="2280"/>
      <c r="L138" s="2279"/>
      <c r="M138" s="2279"/>
      <c r="N138" s="2279"/>
    </row>
    <row r="139" spans="1:14" ht="15.75" customHeight="1">
      <c r="A139" s="2279"/>
      <c r="B139" s="2279"/>
      <c r="C139" s="2279"/>
      <c r="D139" s="2279"/>
      <c r="E139" s="2279"/>
      <c r="F139" s="2279"/>
      <c r="G139" s="2279"/>
      <c r="H139" s="2279"/>
      <c r="I139" s="2280"/>
      <c r="J139" s="2279"/>
      <c r="K139" s="2280"/>
      <c r="L139" s="2279"/>
      <c r="M139" s="2279"/>
      <c r="N139" s="2279"/>
    </row>
    <row r="140" spans="1:14" ht="15.75" customHeight="1">
      <c r="A140" s="2279"/>
      <c r="B140" s="2279"/>
      <c r="C140" s="2279"/>
      <c r="D140" s="2279"/>
      <c r="E140" s="2279"/>
      <c r="F140" s="2279"/>
      <c r="G140" s="2279"/>
      <c r="H140" s="2279"/>
      <c r="I140" s="2280"/>
      <c r="J140" s="2279"/>
      <c r="K140" s="2280"/>
      <c r="L140" s="2279"/>
      <c r="M140" s="2279"/>
      <c r="N140" s="2279"/>
    </row>
    <row r="141" spans="1:14" ht="15.75" customHeight="1">
      <c r="A141" s="2279"/>
      <c r="B141" s="2279"/>
      <c r="C141" s="2279"/>
      <c r="D141" s="2279"/>
      <c r="E141" s="2279"/>
      <c r="F141" s="2279"/>
      <c r="G141" s="2279"/>
      <c r="H141" s="2279"/>
      <c r="I141" s="2280"/>
      <c r="J141" s="2279"/>
      <c r="K141" s="2280"/>
      <c r="L141" s="2279"/>
      <c r="M141" s="2279"/>
      <c r="N141" s="2279"/>
    </row>
    <row r="142" spans="1:14" ht="15.75" customHeight="1">
      <c r="A142" s="2279"/>
      <c r="B142" s="2279"/>
      <c r="C142" s="2279"/>
      <c r="D142" s="2279"/>
      <c r="E142" s="2279"/>
      <c r="F142" s="2279"/>
      <c r="G142" s="2279"/>
      <c r="H142" s="2279"/>
      <c r="I142" s="2280"/>
      <c r="J142" s="2279"/>
      <c r="K142" s="2280"/>
      <c r="L142" s="2279"/>
      <c r="M142" s="2279"/>
      <c r="N142" s="2279"/>
    </row>
    <row r="143" spans="1:14" ht="15.75" customHeight="1">
      <c r="A143" s="2279"/>
      <c r="B143" s="2279"/>
      <c r="C143" s="2279"/>
      <c r="D143" s="2279"/>
      <c r="E143" s="2279"/>
      <c r="F143" s="2279"/>
      <c r="G143" s="2279"/>
      <c r="H143" s="2279"/>
      <c r="I143" s="2280"/>
      <c r="J143" s="2279"/>
      <c r="K143" s="2280"/>
      <c r="L143" s="2279"/>
      <c r="M143" s="2279"/>
      <c r="N143" s="2279"/>
    </row>
    <row r="144" spans="1:14" ht="15.75" customHeight="1">
      <c r="A144" s="2279"/>
      <c r="B144" s="2279"/>
      <c r="C144" s="2279"/>
      <c r="D144" s="2279"/>
      <c r="E144" s="2279"/>
      <c r="F144" s="2279"/>
      <c r="G144" s="2279"/>
      <c r="H144" s="2279"/>
      <c r="I144" s="2280"/>
      <c r="J144" s="2279"/>
      <c r="K144" s="2280"/>
      <c r="L144" s="2279"/>
      <c r="M144" s="2279"/>
      <c r="N144" s="2279"/>
    </row>
    <row r="145" spans="1:14" ht="15.75" customHeight="1">
      <c r="A145" s="2279"/>
      <c r="B145" s="2279"/>
      <c r="C145" s="2279"/>
      <c r="D145" s="2279"/>
      <c r="E145" s="2279"/>
      <c r="F145" s="2279"/>
      <c r="G145" s="2279"/>
      <c r="H145" s="2279"/>
      <c r="I145" s="2280"/>
      <c r="J145" s="2279"/>
      <c r="K145" s="2280"/>
      <c r="L145" s="2279"/>
      <c r="M145" s="2279"/>
      <c r="N145" s="2279"/>
    </row>
    <row r="146" spans="1:14" ht="15.75" customHeight="1">
      <c r="A146" s="2279"/>
      <c r="B146" s="2279"/>
      <c r="C146" s="2279"/>
      <c r="D146" s="2279"/>
      <c r="E146" s="2279"/>
      <c r="F146" s="2279"/>
      <c r="G146" s="2279"/>
      <c r="H146" s="2279"/>
      <c r="I146" s="2280"/>
      <c r="J146" s="2279"/>
      <c r="K146" s="2280"/>
      <c r="L146" s="2279"/>
      <c r="M146" s="2279"/>
      <c r="N146" s="2279"/>
    </row>
    <row r="147" spans="1:14" ht="15.75" customHeight="1">
      <c r="A147" s="2279"/>
      <c r="B147" s="2279"/>
      <c r="C147" s="2279"/>
      <c r="D147" s="2279"/>
      <c r="E147" s="2279"/>
      <c r="F147" s="2279"/>
      <c r="G147" s="2279"/>
      <c r="H147" s="2279"/>
      <c r="I147" s="2280"/>
      <c r="J147" s="2279"/>
      <c r="K147" s="2280"/>
      <c r="L147" s="2279"/>
      <c r="M147" s="2279"/>
      <c r="N147" s="2279"/>
    </row>
    <row r="148" spans="1:14" ht="15.75" customHeight="1">
      <c r="A148" s="2279"/>
      <c r="B148" s="2279"/>
      <c r="C148" s="2279"/>
      <c r="D148" s="2279"/>
      <c r="E148" s="2279"/>
      <c r="F148" s="2279"/>
      <c r="G148" s="2279"/>
      <c r="H148" s="2279"/>
      <c r="I148" s="2280"/>
      <c r="J148" s="2279"/>
      <c r="K148" s="2280"/>
      <c r="L148" s="2279"/>
      <c r="M148" s="2279"/>
      <c r="N148" s="2279"/>
    </row>
    <row r="149" spans="1:14" ht="15.75" customHeight="1">
      <c r="A149" s="2279"/>
      <c r="B149" s="2279"/>
      <c r="C149" s="2279"/>
      <c r="D149" s="2279"/>
      <c r="E149" s="2279"/>
      <c r="F149" s="2279"/>
      <c r="G149" s="2279"/>
      <c r="H149" s="2279"/>
      <c r="I149" s="2280"/>
      <c r="J149" s="2279"/>
      <c r="K149" s="2280"/>
      <c r="L149" s="2279"/>
      <c r="M149" s="2279"/>
      <c r="N149" s="2279"/>
    </row>
    <row r="150" spans="1:14" ht="15.75" customHeight="1">
      <c r="A150" s="2279"/>
      <c r="B150" s="2279"/>
      <c r="C150" s="2279"/>
      <c r="D150" s="2279"/>
      <c r="E150" s="2279"/>
      <c r="F150" s="2279"/>
      <c r="G150" s="2279"/>
      <c r="H150" s="2279"/>
      <c r="I150" s="2280"/>
      <c r="J150" s="2279"/>
      <c r="K150" s="2280"/>
      <c r="L150" s="2279"/>
      <c r="M150" s="2279"/>
      <c r="N150" s="2279"/>
    </row>
    <row r="151" spans="1:14" ht="15.75" customHeight="1">
      <c r="A151" s="2279"/>
      <c r="B151" s="2279"/>
      <c r="C151" s="2279"/>
      <c r="D151" s="2279"/>
      <c r="E151" s="2279"/>
      <c r="F151" s="2279"/>
      <c r="G151" s="2279"/>
      <c r="H151" s="2279"/>
      <c r="I151" s="2280"/>
      <c r="J151" s="2279"/>
      <c r="K151" s="2280"/>
      <c r="L151" s="2279"/>
      <c r="M151" s="2279"/>
      <c r="N151" s="2279"/>
    </row>
    <row r="152" spans="1:14" ht="15.75" customHeight="1">
      <c r="A152" s="2279"/>
      <c r="B152" s="2279"/>
      <c r="C152" s="2279"/>
      <c r="D152" s="2279"/>
      <c r="E152" s="2279"/>
      <c r="F152" s="2279"/>
      <c r="G152" s="2279"/>
      <c r="H152" s="2279"/>
      <c r="I152" s="2280"/>
      <c r="J152" s="2279"/>
      <c r="K152" s="2280"/>
      <c r="L152" s="2279"/>
      <c r="M152" s="2279"/>
      <c r="N152" s="2279"/>
    </row>
    <row r="153" spans="1:14" ht="15.75" customHeight="1">
      <c r="A153" s="2279"/>
      <c r="B153" s="2279"/>
      <c r="C153" s="2279"/>
      <c r="D153" s="2279"/>
      <c r="E153" s="2279"/>
      <c r="F153" s="2279"/>
      <c r="G153" s="2279"/>
      <c r="H153" s="2279"/>
      <c r="I153" s="2280"/>
      <c r="J153" s="2279"/>
      <c r="K153" s="2280"/>
      <c r="L153" s="2279"/>
      <c r="M153" s="2279"/>
      <c r="N153" s="2279"/>
    </row>
    <row r="154" spans="1:14" ht="15.75" customHeight="1">
      <c r="A154" s="2279"/>
      <c r="B154" s="2279"/>
      <c r="C154" s="2279"/>
      <c r="D154" s="2279"/>
      <c r="E154" s="2279"/>
      <c r="F154" s="2279"/>
      <c r="G154" s="2279"/>
      <c r="H154" s="2279"/>
      <c r="I154" s="2280"/>
      <c r="J154" s="2279"/>
      <c r="K154" s="2280"/>
      <c r="L154" s="2279"/>
      <c r="M154" s="2279"/>
      <c r="N154" s="2279"/>
    </row>
    <row r="155" spans="1:14" ht="15.75" customHeight="1">
      <c r="A155" s="2279"/>
      <c r="B155" s="2279"/>
      <c r="C155" s="2279"/>
      <c r="D155" s="2279"/>
      <c r="E155" s="2279"/>
      <c r="F155" s="2279"/>
      <c r="G155" s="2279"/>
      <c r="H155" s="2279"/>
      <c r="I155" s="2280"/>
      <c r="J155" s="2279"/>
      <c r="K155" s="2280"/>
      <c r="L155" s="2279"/>
      <c r="M155" s="2279"/>
      <c r="N155" s="2279"/>
    </row>
    <row r="156" spans="1:14" ht="15.75" customHeight="1">
      <c r="A156" s="2279"/>
      <c r="B156" s="2279"/>
      <c r="C156" s="2279"/>
      <c r="D156" s="2279"/>
      <c r="E156" s="2279"/>
      <c r="F156" s="2279"/>
      <c r="G156" s="2279"/>
      <c r="H156" s="2279"/>
      <c r="I156" s="2279"/>
      <c r="J156" s="2279"/>
      <c r="K156" s="2279"/>
      <c r="L156" s="2279"/>
      <c r="M156" s="2279"/>
      <c r="N156" s="2279"/>
    </row>
    <row r="157" spans="1:14" ht="15.75" customHeight="1">
      <c r="A157" s="2279"/>
      <c r="B157" s="2279"/>
      <c r="C157" s="2279"/>
      <c r="D157" s="2279"/>
      <c r="E157" s="2279"/>
      <c r="F157" s="2279"/>
      <c r="G157" s="2279"/>
      <c r="H157" s="2279"/>
      <c r="I157" s="2279"/>
      <c r="J157" s="2279"/>
      <c r="K157" s="2279"/>
      <c r="L157" s="2279"/>
      <c r="M157" s="2279"/>
      <c r="N157" s="2279"/>
    </row>
    <row r="158" spans="1:14" ht="15.75" customHeight="1">
      <c r="A158" s="2279"/>
      <c r="B158" s="2279"/>
      <c r="C158" s="2279"/>
      <c r="D158" s="2279"/>
      <c r="E158" s="2279"/>
      <c r="F158" s="2279"/>
      <c r="G158" s="2279"/>
      <c r="H158" s="2279"/>
      <c r="I158" s="2279"/>
      <c r="J158" s="2279"/>
      <c r="K158" s="2279"/>
      <c r="L158" s="2279"/>
      <c r="M158" s="2279"/>
      <c r="N158" s="2279"/>
    </row>
    <row r="159" spans="1:14" ht="15.75" customHeight="1">
      <c r="A159" s="2279"/>
      <c r="B159" s="2279"/>
      <c r="C159" s="2279"/>
      <c r="D159" s="2279"/>
      <c r="E159" s="2279"/>
      <c r="F159" s="2279"/>
      <c r="G159" s="2279"/>
      <c r="H159" s="2279"/>
      <c r="I159" s="2279"/>
      <c r="J159" s="2279"/>
      <c r="K159" s="2279"/>
      <c r="L159" s="2279"/>
      <c r="M159" s="2279"/>
      <c r="N159" s="2279"/>
    </row>
    <row r="160" spans="1:14" ht="15.75" customHeight="1">
      <c r="A160" s="2279"/>
      <c r="B160" s="2279"/>
      <c r="C160" s="2279"/>
      <c r="D160" s="2279"/>
      <c r="E160" s="2279"/>
      <c r="F160" s="2279"/>
      <c r="G160" s="2279"/>
      <c r="H160" s="2279"/>
      <c r="I160" s="2279"/>
      <c r="J160" s="2279"/>
      <c r="K160" s="2279"/>
      <c r="L160" s="2279"/>
      <c r="M160" s="2279"/>
      <c r="N160" s="2279"/>
    </row>
    <row r="161" spans="1:14" ht="15.75" customHeight="1">
      <c r="A161" s="2279"/>
      <c r="B161" s="2279"/>
      <c r="C161" s="2279"/>
      <c r="D161" s="2279"/>
      <c r="E161" s="2279"/>
      <c r="F161" s="2279"/>
      <c r="G161" s="2279"/>
      <c r="H161" s="2279"/>
      <c r="I161" s="2279"/>
      <c r="J161" s="2279"/>
      <c r="K161" s="2279"/>
      <c r="L161" s="2279"/>
      <c r="M161" s="2279"/>
      <c r="N161" s="2279"/>
    </row>
    <row r="162" spans="1:14" ht="15.75" customHeight="1">
      <c r="A162" s="2279"/>
      <c r="B162" s="2279"/>
      <c r="C162" s="2279"/>
      <c r="D162" s="2279"/>
      <c r="E162" s="2279"/>
      <c r="F162" s="2279"/>
      <c r="G162" s="2279"/>
      <c r="H162" s="2279"/>
      <c r="I162" s="2279"/>
      <c r="J162" s="2279"/>
      <c r="K162" s="2279"/>
      <c r="L162" s="2279"/>
      <c r="M162" s="2279"/>
      <c r="N162" s="2279"/>
    </row>
    <row r="163" spans="1:14" ht="15.75" customHeight="1">
      <c r="A163" s="2279"/>
      <c r="B163" s="2279"/>
      <c r="C163" s="2279"/>
      <c r="D163" s="2279"/>
      <c r="E163" s="2279"/>
      <c r="F163" s="2279"/>
      <c r="G163" s="2279"/>
      <c r="H163" s="2279"/>
      <c r="I163" s="2279"/>
      <c r="J163" s="2279"/>
      <c r="K163" s="2279"/>
      <c r="L163" s="2279"/>
      <c r="M163" s="2279"/>
      <c r="N163" s="2279"/>
    </row>
    <row r="164" spans="1:14" ht="15.75" customHeight="1">
      <c r="A164" s="2279"/>
      <c r="B164" s="2279"/>
      <c r="C164" s="2279"/>
      <c r="D164" s="2279"/>
      <c r="E164" s="2279"/>
      <c r="F164" s="2279"/>
      <c r="G164" s="2279"/>
      <c r="H164" s="2279"/>
      <c r="I164" s="2279"/>
      <c r="J164" s="2279"/>
      <c r="K164" s="2279"/>
      <c r="L164" s="2279"/>
      <c r="M164" s="2279"/>
      <c r="N164" s="2279"/>
    </row>
    <row r="165" spans="1:14" ht="15.75" customHeight="1">
      <c r="A165" s="2279"/>
      <c r="B165" s="2279"/>
      <c r="C165" s="2279"/>
      <c r="D165" s="2279"/>
      <c r="E165" s="2279"/>
      <c r="F165" s="2279"/>
      <c r="G165" s="2279"/>
      <c r="H165" s="2279"/>
      <c r="I165" s="2279"/>
      <c r="J165" s="2279"/>
      <c r="K165" s="2279"/>
      <c r="L165" s="2279"/>
      <c r="M165" s="2279"/>
      <c r="N165" s="2279"/>
    </row>
    <row r="166" spans="1:14" ht="15.75" customHeight="1">
      <c r="A166" s="2279"/>
      <c r="B166" s="2279"/>
      <c r="C166" s="2279"/>
      <c r="D166" s="2279"/>
      <c r="E166" s="2279"/>
      <c r="F166" s="2279"/>
      <c r="G166" s="2279"/>
      <c r="H166" s="2279"/>
      <c r="I166" s="2279"/>
      <c r="J166" s="2279"/>
      <c r="K166" s="2279"/>
      <c r="L166" s="2279"/>
      <c r="M166" s="2279"/>
      <c r="N166" s="2279"/>
    </row>
    <row r="167" spans="1:14" ht="15.75" customHeight="1">
      <c r="A167" s="2279"/>
      <c r="B167" s="2279"/>
      <c r="C167" s="2279"/>
      <c r="D167" s="2279"/>
      <c r="E167" s="2279"/>
      <c r="F167" s="2279"/>
      <c r="G167" s="2279"/>
      <c r="H167" s="2279"/>
      <c r="I167" s="2279"/>
      <c r="J167" s="2279"/>
      <c r="K167" s="2279"/>
      <c r="L167" s="2279"/>
      <c r="M167" s="2279"/>
      <c r="N167" s="2279"/>
    </row>
    <row r="168" spans="1:14" ht="15.75" customHeight="1">
      <c r="A168" s="2279"/>
      <c r="B168" s="2279"/>
      <c r="C168" s="2279"/>
      <c r="D168" s="2279"/>
      <c r="E168" s="2279"/>
      <c r="F168" s="2279"/>
      <c r="G168" s="2279"/>
      <c r="H168" s="2279"/>
      <c r="I168" s="2279"/>
      <c r="J168" s="2279"/>
      <c r="K168" s="2279"/>
      <c r="L168" s="2279"/>
      <c r="M168" s="2279"/>
      <c r="N168" s="2279"/>
    </row>
    <row r="169" spans="1:14" ht="15.75" customHeight="1">
      <c r="A169" s="2279"/>
      <c r="B169" s="2279"/>
      <c r="C169" s="2279"/>
      <c r="D169" s="2279"/>
      <c r="E169" s="2279"/>
      <c r="F169" s="2279"/>
      <c r="G169" s="2279"/>
      <c r="H169" s="2279"/>
      <c r="I169" s="2279"/>
      <c r="J169" s="2279"/>
      <c r="K169" s="2279"/>
      <c r="L169" s="2279"/>
      <c r="M169" s="2279"/>
      <c r="N169" s="2279"/>
    </row>
    <row r="170" spans="1:14" ht="15.75" customHeight="1">
      <c r="A170" s="2279"/>
      <c r="B170" s="2279"/>
      <c r="C170" s="2279"/>
      <c r="D170" s="2279"/>
      <c r="E170" s="2279"/>
      <c r="F170" s="2279"/>
      <c r="G170" s="2279"/>
      <c r="H170" s="2279"/>
      <c r="I170" s="2279"/>
      <c r="J170" s="2279"/>
      <c r="K170" s="2279"/>
      <c r="L170" s="2279"/>
      <c r="M170" s="2279"/>
      <c r="N170" s="2279"/>
    </row>
    <row r="171" spans="1:14" ht="15.75" customHeight="1">
      <c r="A171" s="2279"/>
      <c r="B171" s="2279"/>
      <c r="C171" s="2279"/>
      <c r="D171" s="2279"/>
      <c r="E171" s="2279"/>
      <c r="F171" s="2279"/>
      <c r="G171" s="2279"/>
      <c r="H171" s="2279"/>
      <c r="I171" s="2279"/>
      <c r="J171" s="2279"/>
      <c r="K171" s="2279"/>
      <c r="L171" s="2279"/>
      <c r="M171" s="2279"/>
      <c r="N171" s="2279"/>
    </row>
    <row r="172" spans="1:14" ht="15.75" customHeight="1">
      <c r="A172" s="2279"/>
      <c r="B172" s="2279"/>
      <c r="C172" s="2279"/>
      <c r="D172" s="2279"/>
      <c r="E172" s="2279"/>
      <c r="F172" s="2279"/>
      <c r="G172" s="2279"/>
      <c r="H172" s="2279"/>
      <c r="I172" s="2279"/>
      <c r="J172" s="2279"/>
      <c r="K172" s="2279"/>
      <c r="L172" s="2279"/>
      <c r="M172" s="2279"/>
      <c r="N172" s="2279"/>
    </row>
    <row r="173" spans="1:14" ht="15.75" customHeight="1">
      <c r="A173" s="2279"/>
      <c r="B173" s="2279"/>
      <c r="C173" s="2279"/>
      <c r="D173" s="2279"/>
      <c r="E173" s="2279"/>
      <c r="F173" s="2279"/>
      <c r="G173" s="2279"/>
      <c r="H173" s="2279"/>
      <c r="I173" s="2279"/>
      <c r="J173" s="2279"/>
      <c r="K173" s="2279"/>
      <c r="L173" s="2279"/>
      <c r="M173" s="2279"/>
      <c r="N173" s="2279"/>
    </row>
    <row r="174" spans="1:14" ht="15.75" customHeight="1">
      <c r="A174" s="2279"/>
      <c r="B174" s="2279"/>
      <c r="C174" s="2279"/>
      <c r="D174" s="2279"/>
      <c r="E174" s="2279"/>
      <c r="F174" s="2279"/>
      <c r="G174" s="2279"/>
      <c r="H174" s="2279"/>
      <c r="I174" s="2279"/>
      <c r="J174" s="2279"/>
      <c r="K174" s="2279"/>
      <c r="L174" s="2279"/>
      <c r="M174" s="2279"/>
      <c r="N174" s="2279"/>
    </row>
    <row r="175" spans="1:14" ht="15.75" customHeight="1">
      <c r="A175" s="2279"/>
      <c r="B175" s="2279"/>
      <c r="C175" s="2279"/>
      <c r="D175" s="2279"/>
      <c r="E175" s="2279"/>
      <c r="F175" s="2279"/>
      <c r="G175" s="2279"/>
      <c r="H175" s="2279"/>
      <c r="I175" s="2279"/>
      <c r="J175" s="2279"/>
      <c r="K175" s="2279"/>
      <c r="L175" s="2279"/>
      <c r="M175" s="2279"/>
      <c r="N175" s="2279"/>
    </row>
    <row r="176" spans="1:14" ht="15.75" customHeight="1">
      <c r="A176" s="2279"/>
      <c r="B176" s="2279"/>
      <c r="C176" s="2279"/>
      <c r="D176" s="2279"/>
      <c r="E176" s="2279"/>
      <c r="F176" s="2279"/>
      <c r="G176" s="2279"/>
      <c r="H176" s="2279"/>
      <c r="I176" s="2279"/>
      <c r="J176" s="2279"/>
      <c r="K176" s="2279"/>
      <c r="L176" s="2279"/>
      <c r="M176" s="2279"/>
      <c r="N176" s="2279"/>
    </row>
    <row r="177" spans="1:14" ht="15.75" customHeight="1">
      <c r="A177" s="2279"/>
      <c r="B177" s="2279"/>
      <c r="C177" s="2279"/>
      <c r="D177" s="2279"/>
      <c r="E177" s="2279"/>
      <c r="F177" s="2279"/>
      <c r="G177" s="2279"/>
      <c r="H177" s="2279"/>
      <c r="I177" s="2279"/>
      <c r="J177" s="2279"/>
      <c r="K177" s="2279"/>
      <c r="L177" s="2279"/>
      <c r="M177" s="2279"/>
      <c r="N177" s="2279"/>
    </row>
    <row r="178" spans="1:14" ht="15.75" customHeight="1">
      <c r="A178" s="2279"/>
      <c r="B178" s="2279"/>
      <c r="C178" s="2279"/>
      <c r="D178" s="2279"/>
      <c r="E178" s="2279"/>
      <c r="F178" s="2279"/>
      <c r="G178" s="2279"/>
      <c r="H178" s="2279"/>
      <c r="I178" s="2279"/>
      <c r="J178" s="2279"/>
      <c r="K178" s="2279"/>
      <c r="L178" s="2279"/>
      <c r="M178" s="2279"/>
      <c r="N178" s="2279"/>
    </row>
    <row r="179" spans="1:14" ht="15.75" customHeight="1">
      <c r="A179" s="2279"/>
      <c r="B179" s="2279"/>
      <c r="C179" s="2279"/>
      <c r="D179" s="2279"/>
      <c r="E179" s="2279"/>
      <c r="F179" s="2279"/>
      <c r="G179" s="2279"/>
      <c r="H179" s="2279"/>
      <c r="I179" s="2279"/>
      <c r="J179" s="2279"/>
      <c r="K179" s="2279"/>
      <c r="L179" s="2279"/>
      <c r="M179" s="2279"/>
      <c r="N179" s="2279"/>
    </row>
    <row r="180" spans="1:14" ht="15.75" customHeight="1">
      <c r="A180" s="2279"/>
      <c r="B180" s="2279"/>
      <c r="C180" s="2279"/>
      <c r="D180" s="2279"/>
      <c r="E180" s="2279"/>
      <c r="F180" s="2279"/>
      <c r="G180" s="2279"/>
      <c r="H180" s="2279"/>
      <c r="I180" s="2279"/>
      <c r="J180" s="2279"/>
      <c r="K180" s="2279"/>
      <c r="L180" s="2279"/>
      <c r="M180" s="2279"/>
      <c r="N180" s="2279"/>
    </row>
    <row r="181" spans="1:14" ht="15.75" customHeight="1">
      <c r="A181" s="2279"/>
      <c r="B181" s="2279"/>
      <c r="C181" s="2279"/>
      <c r="D181" s="2279"/>
      <c r="E181" s="2279"/>
      <c r="F181" s="2279"/>
      <c r="G181" s="2279"/>
      <c r="H181" s="2279"/>
      <c r="I181" s="2279"/>
      <c r="J181" s="2279"/>
      <c r="K181" s="2279"/>
      <c r="L181" s="2279"/>
      <c r="M181" s="2279"/>
      <c r="N181" s="2279"/>
    </row>
    <row r="182" spans="1:14" ht="15.75" customHeight="1">
      <c r="A182" s="2279"/>
      <c r="B182" s="2279"/>
      <c r="C182" s="2279"/>
      <c r="D182" s="2279"/>
      <c r="E182" s="2279"/>
      <c r="F182" s="2279"/>
      <c r="G182" s="2279"/>
      <c r="H182" s="2279"/>
      <c r="I182" s="2279"/>
      <c r="J182" s="2279"/>
      <c r="K182" s="2279"/>
      <c r="L182" s="2279"/>
      <c r="M182" s="2279"/>
      <c r="N182" s="2279"/>
    </row>
    <row r="183" spans="1:14" ht="15.75" customHeight="1">
      <c r="A183" s="2279"/>
      <c r="B183" s="2279"/>
      <c r="C183" s="2279"/>
      <c r="D183" s="2279"/>
      <c r="E183" s="2279"/>
      <c r="F183" s="2279"/>
      <c r="G183" s="2279"/>
      <c r="H183" s="2279"/>
      <c r="I183" s="2279"/>
      <c r="J183" s="2279"/>
      <c r="K183" s="2279"/>
      <c r="L183" s="2279"/>
      <c r="M183" s="2279"/>
      <c r="N183" s="2279"/>
    </row>
    <row r="184" spans="1:14" ht="15.75" customHeight="1">
      <c r="A184" s="2279"/>
      <c r="B184" s="2279"/>
      <c r="C184" s="2279"/>
      <c r="D184" s="2279"/>
      <c r="E184" s="2279"/>
      <c r="F184" s="2279"/>
      <c r="G184" s="2279"/>
      <c r="H184" s="2279"/>
      <c r="I184" s="2279"/>
      <c r="J184" s="2279"/>
      <c r="K184" s="2279"/>
      <c r="L184" s="2279"/>
      <c r="M184" s="2279"/>
      <c r="N184" s="2279"/>
    </row>
    <row r="185" spans="1:14" ht="15.75" customHeight="1">
      <c r="A185" s="2279"/>
      <c r="B185" s="2279"/>
      <c r="C185" s="2279"/>
      <c r="D185" s="2279"/>
      <c r="E185" s="2279"/>
      <c r="F185" s="2279"/>
      <c r="G185" s="2279"/>
      <c r="H185" s="2279"/>
      <c r="I185" s="2279"/>
      <c r="J185" s="2279"/>
      <c r="K185" s="2279"/>
      <c r="L185" s="2279"/>
      <c r="M185" s="2279"/>
      <c r="N185" s="2279"/>
    </row>
    <row r="186" spans="1:14" ht="15.75" customHeight="1">
      <c r="A186" s="2279"/>
      <c r="B186" s="2279"/>
      <c r="C186" s="2279"/>
      <c r="D186" s="2279"/>
      <c r="E186" s="2279"/>
      <c r="F186" s="2279"/>
      <c r="G186" s="2279"/>
      <c r="H186" s="2279"/>
      <c r="I186" s="2279"/>
      <c r="J186" s="2279"/>
      <c r="K186" s="2279"/>
      <c r="L186" s="2279"/>
      <c r="M186" s="2279"/>
      <c r="N186" s="2279"/>
    </row>
    <row r="187" spans="1:14" ht="15.75" customHeight="1">
      <c r="A187" s="2279"/>
      <c r="B187" s="2279"/>
      <c r="C187" s="2279"/>
      <c r="D187" s="2279"/>
      <c r="E187" s="2279"/>
      <c r="F187" s="2279"/>
      <c r="G187" s="2279"/>
      <c r="H187" s="2279"/>
      <c r="I187" s="2279"/>
      <c r="J187" s="2279"/>
      <c r="K187" s="2279"/>
      <c r="L187" s="2279"/>
      <c r="M187" s="2279"/>
      <c r="N187" s="2279"/>
    </row>
    <row r="188" spans="1:14" ht="15.75" customHeight="1">
      <c r="A188" s="2279"/>
      <c r="B188" s="2279"/>
      <c r="C188" s="2279"/>
      <c r="D188" s="2279"/>
      <c r="E188" s="2279"/>
      <c r="F188" s="2279"/>
      <c r="G188" s="2279"/>
      <c r="H188" s="2279"/>
      <c r="I188" s="2279"/>
      <c r="J188" s="2279"/>
      <c r="K188" s="2279"/>
      <c r="L188" s="2279"/>
      <c r="M188" s="2279"/>
      <c r="N188" s="2279"/>
    </row>
    <row r="189" spans="1:14" ht="15.75" customHeight="1">
      <c r="A189" s="2279"/>
      <c r="B189" s="2279"/>
      <c r="C189" s="2279"/>
      <c r="D189" s="2279"/>
      <c r="E189" s="2279"/>
      <c r="F189" s="2279"/>
      <c r="G189" s="2279"/>
      <c r="H189" s="2279"/>
      <c r="I189" s="2279"/>
      <c r="J189" s="2279"/>
      <c r="K189" s="2279"/>
      <c r="L189" s="2279"/>
      <c r="M189" s="2279"/>
      <c r="N189" s="2279"/>
    </row>
    <row r="190" spans="1:14" ht="15.75" customHeight="1">
      <c r="A190" s="2279"/>
      <c r="B190" s="2279"/>
      <c r="C190" s="2279"/>
      <c r="D190" s="2279"/>
      <c r="E190" s="2279"/>
      <c r="F190" s="2279"/>
      <c r="G190" s="2279"/>
      <c r="H190" s="2279"/>
      <c r="I190" s="2279"/>
      <c r="J190" s="2279"/>
      <c r="K190" s="2279"/>
      <c r="L190" s="2279"/>
      <c r="M190" s="2279"/>
      <c r="N190" s="2279"/>
    </row>
    <row r="191" spans="1:14" ht="15.75" customHeight="1">
      <c r="A191" s="2279"/>
      <c r="B191" s="2279"/>
      <c r="C191" s="2279"/>
      <c r="D191" s="2279"/>
      <c r="E191" s="2279"/>
      <c r="F191" s="2279"/>
      <c r="G191" s="2279"/>
      <c r="H191" s="2279"/>
      <c r="I191" s="2279"/>
      <c r="J191" s="2279"/>
      <c r="K191" s="2279"/>
      <c r="L191" s="2279"/>
      <c r="M191" s="2279"/>
      <c r="N191" s="2279"/>
    </row>
    <row r="192" spans="1:14" ht="15.75" customHeight="1">
      <c r="A192" s="2279"/>
      <c r="B192" s="2279"/>
      <c r="C192" s="2279"/>
      <c r="D192" s="2279"/>
      <c r="E192" s="2279"/>
      <c r="F192" s="2279"/>
      <c r="G192" s="2279"/>
      <c r="H192" s="2279"/>
      <c r="I192" s="2279"/>
      <c r="J192" s="2279"/>
      <c r="K192" s="2279"/>
      <c r="L192" s="2279"/>
      <c r="M192" s="2279"/>
      <c r="N192" s="2279"/>
    </row>
    <row r="193" spans="1:14" ht="15.75" customHeight="1">
      <c r="A193" s="2279"/>
      <c r="B193" s="2279"/>
      <c r="C193" s="2279"/>
      <c r="D193" s="2279"/>
      <c r="E193" s="2279"/>
      <c r="F193" s="2279"/>
      <c r="G193" s="2279"/>
      <c r="H193" s="2279"/>
      <c r="I193" s="2279"/>
      <c r="J193" s="2279"/>
      <c r="K193" s="2279"/>
      <c r="L193" s="2279"/>
      <c r="M193" s="2279"/>
      <c r="N193" s="2279"/>
    </row>
    <row r="194" spans="1:14" ht="15.75" customHeight="1">
      <c r="A194" s="2279"/>
      <c r="B194" s="2279"/>
      <c r="C194" s="2279"/>
      <c r="D194" s="2279"/>
      <c r="E194" s="2279"/>
      <c r="F194" s="2279"/>
      <c r="G194" s="2279"/>
      <c r="H194" s="2279"/>
      <c r="I194" s="2279"/>
      <c r="J194" s="2279"/>
      <c r="K194" s="2279"/>
      <c r="L194" s="2279"/>
      <c r="M194" s="2279"/>
      <c r="N194" s="2279"/>
    </row>
    <row r="195" spans="1:14" ht="15.75" customHeight="1">
      <c r="A195" s="2279"/>
      <c r="B195" s="2279"/>
      <c r="C195" s="2279"/>
      <c r="D195" s="2279"/>
      <c r="E195" s="2279"/>
      <c r="F195" s="2279"/>
      <c r="G195" s="2279"/>
      <c r="H195" s="2279"/>
      <c r="I195" s="2279"/>
      <c r="J195" s="2279"/>
      <c r="K195" s="2279"/>
      <c r="L195" s="2279"/>
      <c r="M195" s="2279"/>
      <c r="N195" s="2279"/>
    </row>
    <row r="196" spans="1:14" ht="15.75" customHeight="1">
      <c r="A196" s="2279"/>
      <c r="B196" s="2279"/>
      <c r="C196" s="2279"/>
      <c r="D196" s="2279"/>
      <c r="E196" s="2279"/>
      <c r="F196" s="2279"/>
      <c r="G196" s="2279"/>
      <c r="H196" s="2279"/>
      <c r="I196" s="2279"/>
      <c r="J196" s="2279"/>
      <c r="K196" s="2279"/>
      <c r="L196" s="2279"/>
      <c r="M196" s="2279"/>
      <c r="N196" s="2279"/>
    </row>
    <row r="197" spans="1:14" ht="15.75" customHeight="1">
      <c r="A197" s="2279"/>
      <c r="B197" s="2279"/>
      <c r="C197" s="2279"/>
      <c r="D197" s="2279"/>
      <c r="E197" s="2279"/>
      <c r="F197" s="2279"/>
      <c r="G197" s="2279"/>
      <c r="H197" s="2279"/>
      <c r="I197" s="2279"/>
      <c r="J197" s="2279"/>
      <c r="K197" s="2279"/>
      <c r="L197" s="2279"/>
      <c r="M197" s="2279"/>
      <c r="N197" s="2279"/>
    </row>
    <row r="198" spans="1:14" ht="15.75" customHeight="1">
      <c r="A198" s="2279"/>
      <c r="B198" s="2279"/>
      <c r="C198" s="2279"/>
      <c r="D198" s="2279"/>
      <c r="E198" s="2279"/>
      <c r="F198" s="2279"/>
      <c r="G198" s="2279"/>
      <c r="H198" s="2279"/>
      <c r="I198" s="2279"/>
      <c r="J198" s="2279"/>
      <c r="K198" s="2279"/>
      <c r="L198" s="2279"/>
      <c r="M198" s="2279"/>
      <c r="N198" s="2279"/>
    </row>
    <row r="199" spans="1:14" ht="15.75" customHeight="1">
      <c r="A199" s="2279"/>
      <c r="B199" s="2279"/>
      <c r="C199" s="2279"/>
      <c r="D199" s="2279"/>
      <c r="E199" s="2279"/>
      <c r="F199" s="2279"/>
      <c r="G199" s="2279"/>
      <c r="H199" s="2279"/>
      <c r="I199" s="2279"/>
      <c r="J199" s="2279"/>
      <c r="K199" s="2279"/>
      <c r="L199" s="2279"/>
      <c r="M199" s="2279"/>
      <c r="N199" s="2279"/>
    </row>
    <row r="200" spans="1:14" ht="15.75" customHeight="1">
      <c r="A200" s="2279"/>
      <c r="B200" s="2279"/>
      <c r="C200" s="2279"/>
      <c r="D200" s="2279"/>
      <c r="E200" s="2279"/>
      <c r="F200" s="2279"/>
      <c r="G200" s="2279"/>
      <c r="H200" s="2279"/>
      <c r="I200" s="2279"/>
      <c r="J200" s="2279"/>
      <c r="K200" s="2279"/>
      <c r="L200" s="2279"/>
      <c r="M200" s="2279"/>
      <c r="N200" s="2279"/>
    </row>
    <row r="201" spans="1:14" ht="15.75" customHeight="1">
      <c r="A201" s="2279"/>
      <c r="B201" s="2279"/>
      <c r="C201" s="2279"/>
      <c r="D201" s="2279"/>
      <c r="E201" s="2279"/>
      <c r="F201" s="2279"/>
      <c r="G201" s="2279"/>
      <c r="H201" s="2279"/>
      <c r="I201" s="2279"/>
      <c r="J201" s="2279"/>
      <c r="K201" s="2279"/>
      <c r="L201" s="2279"/>
      <c r="M201" s="2279"/>
      <c r="N201" s="2279"/>
    </row>
    <row r="202" spans="1:14" ht="15.75" customHeight="1">
      <c r="A202" s="2279"/>
      <c r="B202" s="2279"/>
      <c r="C202" s="2279"/>
      <c r="D202" s="2279"/>
      <c r="E202" s="2279"/>
      <c r="F202" s="2279"/>
      <c r="G202" s="2279"/>
      <c r="H202" s="2279"/>
      <c r="I202" s="2279"/>
      <c r="J202" s="2279"/>
      <c r="K202" s="2279"/>
      <c r="L202" s="2279"/>
      <c r="M202" s="2279"/>
      <c r="N202" s="2279"/>
    </row>
    <row r="203" spans="1:14" ht="15.75" customHeight="1">
      <c r="A203" s="2279"/>
      <c r="B203" s="2279"/>
      <c r="C203" s="2279"/>
      <c r="D203" s="2279"/>
      <c r="E203" s="2279"/>
      <c r="F203" s="2279"/>
      <c r="G203" s="2279"/>
      <c r="H203" s="2279"/>
      <c r="I203" s="2279"/>
      <c r="J203" s="2279"/>
      <c r="K203" s="2279"/>
      <c r="L203" s="2279"/>
      <c r="M203" s="2279"/>
      <c r="N203" s="2279"/>
    </row>
    <row r="204" spans="1:14" ht="15.75" customHeight="1">
      <c r="A204" s="2279"/>
      <c r="B204" s="2279"/>
      <c r="C204" s="2279"/>
      <c r="D204" s="2279"/>
      <c r="E204" s="2279"/>
      <c r="F204" s="2279"/>
      <c r="G204" s="2279"/>
      <c r="H204" s="2279"/>
      <c r="I204" s="2279"/>
      <c r="J204" s="2279"/>
      <c r="K204" s="2279"/>
      <c r="L204" s="2279"/>
      <c r="M204" s="2279"/>
      <c r="N204" s="2279"/>
    </row>
    <row r="205" spans="1:14" ht="15.75" customHeight="1">
      <c r="A205" s="2279"/>
      <c r="B205" s="2279"/>
      <c r="C205" s="2279"/>
      <c r="D205" s="2279"/>
      <c r="E205" s="2279"/>
      <c r="F205" s="2279"/>
      <c r="G205" s="2279"/>
      <c r="H205" s="2279"/>
      <c r="I205" s="2279"/>
      <c r="J205" s="2279"/>
      <c r="K205" s="2279"/>
      <c r="L205" s="2279"/>
      <c r="M205" s="2279"/>
      <c r="N205" s="2279"/>
    </row>
    <row r="206" spans="1:14" ht="15.75" customHeight="1">
      <c r="A206" s="2279"/>
      <c r="B206" s="2279"/>
      <c r="C206" s="2279"/>
      <c r="D206" s="2279"/>
      <c r="E206" s="2279"/>
      <c r="F206" s="2279"/>
      <c r="G206" s="2279"/>
      <c r="H206" s="2279"/>
      <c r="I206" s="2279"/>
      <c r="J206" s="2279"/>
      <c r="K206" s="2279"/>
      <c r="L206" s="2279"/>
      <c r="M206" s="2279"/>
      <c r="N206" s="2279"/>
    </row>
    <row r="207" spans="1:14" ht="15.75" customHeight="1">
      <c r="A207" s="2279"/>
      <c r="B207" s="2279"/>
      <c r="C207" s="2279"/>
      <c r="D207" s="2279"/>
      <c r="E207" s="2279"/>
      <c r="F207" s="2279"/>
      <c r="G207" s="2279"/>
      <c r="H207" s="2279"/>
      <c r="I207" s="2279"/>
      <c r="J207" s="2279"/>
      <c r="K207" s="2279"/>
      <c r="L207" s="2279"/>
      <c r="M207" s="2279"/>
      <c r="N207" s="2279"/>
    </row>
    <row r="208" spans="1:14" ht="15.75" customHeight="1">
      <c r="A208" s="2279"/>
      <c r="B208" s="2279"/>
      <c r="C208" s="2279"/>
      <c r="D208" s="2279"/>
      <c r="E208" s="2279"/>
      <c r="F208" s="2279"/>
      <c r="G208" s="2279"/>
      <c r="H208" s="2279"/>
      <c r="I208" s="2279"/>
      <c r="J208" s="2279"/>
      <c r="K208" s="2279"/>
      <c r="L208" s="2279"/>
      <c r="M208" s="2279"/>
      <c r="N208" s="2279"/>
    </row>
    <row r="209" spans="1:14" ht="15.75" customHeight="1">
      <c r="A209" s="2279"/>
      <c r="B209" s="2279"/>
      <c r="C209" s="2279"/>
      <c r="D209" s="2279"/>
      <c r="E209" s="2279"/>
      <c r="F209" s="2279"/>
      <c r="G209" s="2279"/>
      <c r="H209" s="2279"/>
      <c r="I209" s="2279"/>
      <c r="J209" s="2279"/>
      <c r="K209" s="2279"/>
      <c r="L209" s="2279"/>
      <c r="M209" s="2279"/>
      <c r="N209" s="2279"/>
    </row>
    <row r="210" spans="1:14" ht="15.75" customHeight="1">
      <c r="A210" s="2279"/>
      <c r="B210" s="2279"/>
      <c r="C210" s="2279"/>
      <c r="D210" s="2279"/>
      <c r="E210" s="2279"/>
      <c r="F210" s="2279"/>
      <c r="G210" s="2279"/>
      <c r="H210" s="2279"/>
      <c r="I210" s="2279"/>
      <c r="J210" s="2279"/>
      <c r="K210" s="2279"/>
      <c r="L210" s="2279"/>
      <c r="M210" s="2279"/>
      <c r="N210" s="2279"/>
    </row>
    <row r="211" spans="1:14" ht="15.75" customHeight="1">
      <c r="A211" s="2279"/>
      <c r="B211" s="2279"/>
      <c r="C211" s="2279"/>
      <c r="D211" s="2279"/>
      <c r="E211" s="2279"/>
      <c r="F211" s="2279"/>
      <c r="G211" s="2279"/>
      <c r="H211" s="2279"/>
      <c r="I211" s="2279"/>
      <c r="J211" s="2279"/>
      <c r="K211" s="2279"/>
      <c r="L211" s="2279"/>
      <c r="M211" s="2279"/>
      <c r="N211" s="2279"/>
    </row>
    <row r="212" spans="1:14" ht="15.75" customHeight="1">
      <c r="A212" s="2279"/>
      <c r="B212" s="2279"/>
      <c r="C212" s="2279"/>
      <c r="D212" s="2279"/>
      <c r="E212" s="2279"/>
      <c r="F212" s="2279"/>
      <c r="G212" s="2279"/>
      <c r="H212" s="2279"/>
      <c r="I212" s="2279"/>
      <c r="J212" s="2279"/>
      <c r="K212" s="2279"/>
      <c r="L212" s="2279"/>
      <c r="M212" s="2279"/>
      <c r="N212" s="2279"/>
    </row>
    <row r="213" spans="1:14" ht="15.75" customHeight="1">
      <c r="A213" s="2279"/>
      <c r="B213" s="2279"/>
      <c r="C213" s="2279"/>
      <c r="D213" s="2279"/>
      <c r="E213" s="2279"/>
      <c r="F213" s="2279"/>
      <c r="G213" s="2279"/>
      <c r="H213" s="2279"/>
      <c r="I213" s="2279"/>
      <c r="J213" s="2279"/>
      <c r="K213" s="2279"/>
      <c r="L213" s="2279"/>
      <c r="M213" s="2279"/>
      <c r="N213" s="2279"/>
    </row>
    <row r="214" spans="1:14" ht="15.75" customHeight="1">
      <c r="A214" s="2279"/>
      <c r="B214" s="2279"/>
      <c r="C214" s="2279"/>
      <c r="D214" s="2279"/>
      <c r="E214" s="2279"/>
      <c r="F214" s="2279"/>
      <c r="G214" s="2279"/>
      <c r="H214" s="2279"/>
      <c r="I214" s="2279"/>
      <c r="J214" s="2279"/>
      <c r="K214" s="2279"/>
      <c r="L214" s="2279"/>
      <c r="M214" s="2279"/>
      <c r="N214" s="2279"/>
    </row>
    <row r="215" spans="1:14" ht="15.75" customHeight="1">
      <c r="A215" s="2279"/>
      <c r="B215" s="2279"/>
      <c r="C215" s="2279"/>
      <c r="D215" s="2279"/>
      <c r="E215" s="2279"/>
      <c r="F215" s="2279"/>
      <c r="G215" s="2279"/>
      <c r="H215" s="2279"/>
      <c r="I215" s="2279"/>
      <c r="J215" s="2279"/>
      <c r="K215" s="2279"/>
      <c r="L215" s="2279"/>
      <c r="M215" s="2279"/>
      <c r="N215" s="2279"/>
    </row>
    <row r="216" spans="1:14" ht="15.75" customHeight="1">
      <c r="A216" s="2279"/>
      <c r="B216" s="2279"/>
      <c r="C216" s="2279"/>
      <c r="D216" s="2279"/>
      <c r="E216" s="2279"/>
      <c r="F216" s="2279"/>
      <c r="G216" s="2279"/>
      <c r="H216" s="2279"/>
      <c r="I216" s="2279"/>
      <c r="J216" s="2279"/>
      <c r="K216" s="2279"/>
      <c r="L216" s="2279"/>
      <c r="M216" s="2279"/>
      <c r="N216" s="2279"/>
    </row>
    <row r="217" spans="1:14" ht="15.75" customHeight="1">
      <c r="A217" s="2279"/>
      <c r="B217" s="2279"/>
      <c r="C217" s="2279"/>
      <c r="D217" s="2279"/>
      <c r="E217" s="2279"/>
      <c r="F217" s="2279"/>
      <c r="G217" s="2279"/>
      <c r="H217" s="2279"/>
      <c r="I217" s="2279"/>
      <c r="J217" s="2279"/>
      <c r="K217" s="2279"/>
      <c r="L217" s="2279"/>
      <c r="M217" s="2279"/>
      <c r="N217" s="2279"/>
    </row>
    <row r="218" spans="1:14" ht="15.75" customHeight="1">
      <c r="A218" s="2279"/>
      <c r="B218" s="2279"/>
      <c r="C218" s="2279"/>
      <c r="D218" s="2279"/>
      <c r="E218" s="2279"/>
      <c r="F218" s="2279"/>
      <c r="G218" s="2279"/>
      <c r="H218" s="2279"/>
      <c r="I218" s="2279"/>
      <c r="J218" s="2279"/>
      <c r="K218" s="2279"/>
      <c r="L218" s="2279"/>
      <c r="M218" s="2279"/>
      <c r="N218" s="2279"/>
    </row>
    <row r="219" spans="1:14" ht="15.75" customHeight="1">
      <c r="A219" s="2279"/>
      <c r="B219" s="2279"/>
      <c r="C219" s="2279"/>
      <c r="D219" s="2279"/>
      <c r="E219" s="2279"/>
      <c r="F219" s="2279"/>
      <c r="G219" s="2279"/>
      <c r="H219" s="2279"/>
      <c r="I219" s="2279"/>
      <c r="J219" s="2279"/>
      <c r="K219" s="2279"/>
      <c r="L219" s="2279"/>
      <c r="M219" s="2279"/>
      <c r="N219" s="2279"/>
    </row>
    <row r="220" spans="1:14" ht="15.75" customHeight="1">
      <c r="A220" s="2279"/>
      <c r="B220" s="2279"/>
      <c r="C220" s="2279"/>
      <c r="D220" s="2279"/>
      <c r="E220" s="2279"/>
      <c r="F220" s="2279"/>
      <c r="G220" s="2279"/>
      <c r="H220" s="2279"/>
      <c r="I220" s="2279"/>
      <c r="J220" s="2279"/>
      <c r="K220" s="2279"/>
      <c r="L220" s="2279"/>
      <c r="M220" s="2279"/>
      <c r="N220" s="2279"/>
    </row>
    <row r="221" spans="1:14" ht="15.75" customHeight="1">
      <c r="A221" s="2279"/>
      <c r="B221" s="2279"/>
      <c r="C221" s="2279"/>
      <c r="D221" s="2279"/>
      <c r="E221" s="2279"/>
      <c r="F221" s="2279"/>
      <c r="G221" s="2279"/>
      <c r="H221" s="2279"/>
      <c r="I221" s="2279"/>
      <c r="J221" s="2279"/>
      <c r="K221" s="2279"/>
      <c r="L221" s="2279"/>
      <c r="M221" s="2279"/>
      <c r="N221" s="2279"/>
    </row>
    <row r="222" spans="1:14" ht="15.75" customHeight="1">
      <c r="A222" s="2279"/>
      <c r="B222" s="2279"/>
      <c r="C222" s="2279"/>
      <c r="D222" s="2279"/>
      <c r="E222" s="2279"/>
      <c r="F222" s="2279"/>
      <c r="G222" s="2279"/>
      <c r="H222" s="2279"/>
      <c r="I222" s="2279"/>
      <c r="J222" s="2279"/>
      <c r="K222" s="2279"/>
      <c r="L222" s="2279"/>
      <c r="M222" s="2279"/>
      <c r="N222" s="2279"/>
    </row>
    <row r="223" spans="1:14" ht="15.75" customHeight="1">
      <c r="A223" s="2279"/>
      <c r="B223" s="2279"/>
      <c r="C223" s="2279"/>
      <c r="D223" s="2279"/>
      <c r="E223" s="2279"/>
      <c r="F223" s="2279"/>
      <c r="G223" s="2279"/>
      <c r="H223" s="2279"/>
      <c r="I223" s="2279"/>
      <c r="J223" s="2279"/>
      <c r="K223" s="2279"/>
      <c r="L223" s="2279"/>
      <c r="M223" s="2279"/>
      <c r="N223" s="2279"/>
    </row>
    <row r="224" spans="1:14" ht="15.75" customHeight="1">
      <c r="A224" s="2279"/>
      <c r="B224" s="2279"/>
      <c r="C224" s="2279"/>
      <c r="D224" s="2279"/>
      <c r="E224" s="2279"/>
      <c r="F224" s="2279"/>
      <c r="G224" s="2279"/>
      <c r="H224" s="2279"/>
      <c r="I224" s="2279"/>
      <c r="J224" s="2279"/>
      <c r="K224" s="2279"/>
      <c r="L224" s="2279"/>
      <c r="M224" s="2279"/>
      <c r="N224" s="2279"/>
    </row>
    <row r="225" spans="1:14" ht="15.75" customHeight="1">
      <c r="A225" s="2279"/>
      <c r="B225" s="2279"/>
      <c r="C225" s="2279"/>
      <c r="D225" s="2279"/>
      <c r="E225" s="2279"/>
      <c r="F225" s="2279"/>
      <c r="G225" s="2279"/>
      <c r="H225" s="2279"/>
      <c r="I225" s="2279"/>
      <c r="J225" s="2279"/>
      <c r="K225" s="2279"/>
      <c r="L225" s="2279"/>
      <c r="M225" s="2279"/>
      <c r="N225" s="2279"/>
    </row>
    <row r="226" spans="1:14" ht="15.75" customHeight="1">
      <c r="A226" s="2279"/>
      <c r="B226" s="2279"/>
      <c r="C226" s="2279"/>
      <c r="D226" s="2279"/>
      <c r="E226" s="2279"/>
      <c r="F226" s="2279"/>
      <c r="G226" s="2279"/>
      <c r="H226" s="2279"/>
      <c r="I226" s="2279"/>
      <c r="J226" s="2279"/>
      <c r="K226" s="2279"/>
      <c r="L226" s="2279"/>
      <c r="M226" s="2279"/>
      <c r="N226" s="2279"/>
    </row>
    <row r="227" spans="1:14" ht="15.75" customHeight="1">
      <c r="A227" s="2279"/>
      <c r="B227" s="2279"/>
      <c r="C227" s="2279"/>
      <c r="D227" s="2279"/>
      <c r="E227" s="2279"/>
      <c r="F227" s="2279"/>
      <c r="G227" s="2279"/>
      <c r="H227" s="2279"/>
      <c r="I227" s="2279"/>
      <c r="J227" s="2279"/>
      <c r="K227" s="2279"/>
      <c r="L227" s="2279"/>
      <c r="M227" s="2279"/>
      <c r="N227" s="2279"/>
    </row>
    <row r="228" spans="1:14" ht="15.75" customHeight="1">
      <c r="A228" s="2279"/>
      <c r="B228" s="2279"/>
      <c r="C228" s="2279"/>
      <c r="D228" s="2279"/>
      <c r="E228" s="2279"/>
      <c r="F228" s="2279"/>
      <c r="G228" s="2279"/>
      <c r="H228" s="2279"/>
      <c r="I228" s="2279"/>
      <c r="J228" s="2279"/>
      <c r="K228" s="2279"/>
      <c r="L228" s="2279"/>
      <c r="M228" s="2279"/>
      <c r="N228" s="2279"/>
    </row>
    <row r="229" spans="1:14" ht="15.75" customHeight="1">
      <c r="A229" s="2279"/>
      <c r="B229" s="2279"/>
      <c r="C229" s="2279"/>
      <c r="D229" s="2279"/>
      <c r="E229" s="2279"/>
      <c r="F229" s="2279"/>
      <c r="G229" s="2279"/>
      <c r="H229" s="2279"/>
      <c r="I229" s="2279"/>
      <c r="J229" s="2279"/>
      <c r="K229" s="2279"/>
      <c r="L229" s="2279"/>
      <c r="M229" s="2279"/>
      <c r="N229" s="2279"/>
    </row>
    <row r="230" spans="1:14" ht="15.75" customHeight="1">
      <c r="A230" s="2279"/>
      <c r="B230" s="2279"/>
      <c r="C230" s="2279"/>
      <c r="D230" s="2279"/>
      <c r="E230" s="2279"/>
      <c r="F230" s="2279"/>
      <c r="G230" s="2279"/>
      <c r="H230" s="2279"/>
      <c r="I230" s="2279"/>
      <c r="J230" s="2279"/>
      <c r="K230" s="2279"/>
      <c r="L230" s="2279"/>
      <c r="M230" s="2279"/>
      <c r="N230" s="2279"/>
    </row>
    <row r="231" spans="1:14" ht="15.75" customHeight="1">
      <c r="A231" s="2279"/>
      <c r="B231" s="2279"/>
      <c r="C231" s="2279"/>
      <c r="D231" s="2279"/>
      <c r="E231" s="2279"/>
      <c r="F231" s="2279"/>
      <c r="G231" s="2279"/>
      <c r="H231" s="2279"/>
      <c r="I231" s="2279"/>
      <c r="J231" s="2279"/>
      <c r="K231" s="2279"/>
      <c r="L231" s="2279"/>
      <c r="M231" s="2279"/>
      <c r="N231" s="2279"/>
    </row>
    <row r="232" spans="1:14" ht="15.75" customHeight="1">
      <c r="A232" s="2279"/>
      <c r="B232" s="2279"/>
      <c r="C232" s="2279"/>
      <c r="D232" s="2279"/>
      <c r="E232" s="2279"/>
      <c r="F232" s="2279"/>
      <c r="G232" s="2279"/>
      <c r="H232" s="2279"/>
      <c r="I232" s="2279"/>
      <c r="J232" s="2279"/>
      <c r="K232" s="2279"/>
      <c r="L232" s="2279"/>
      <c r="M232" s="2279"/>
      <c r="N232" s="2279"/>
    </row>
    <row r="233" spans="1:14" ht="15.75" customHeight="1">
      <c r="A233" s="2279"/>
      <c r="B233" s="2279"/>
      <c r="C233" s="2279"/>
      <c r="D233" s="2279"/>
      <c r="E233" s="2279"/>
      <c r="F233" s="2279"/>
      <c r="G233" s="2279"/>
      <c r="H233" s="2279"/>
      <c r="I233" s="2279"/>
      <c r="J233" s="2279"/>
      <c r="K233" s="2279"/>
      <c r="L233" s="2279"/>
      <c r="M233" s="2279"/>
      <c r="N233" s="2279"/>
    </row>
    <row r="234" spans="1:14" ht="15.75" customHeight="1">
      <c r="A234" s="2279"/>
      <c r="B234" s="2279"/>
      <c r="C234" s="2279"/>
      <c r="D234" s="2279"/>
      <c r="E234" s="2279"/>
      <c r="F234" s="2279"/>
      <c r="G234" s="2279"/>
      <c r="H234" s="2279"/>
      <c r="I234" s="2279"/>
      <c r="J234" s="2279"/>
      <c r="K234" s="2279"/>
      <c r="L234" s="2279"/>
      <c r="M234" s="2279"/>
      <c r="N234" s="2279"/>
    </row>
    <row r="235" spans="1:14" ht="15.75" customHeight="1">
      <c r="A235" s="2279"/>
      <c r="B235" s="2279"/>
      <c r="C235" s="2279"/>
      <c r="D235" s="2279"/>
      <c r="E235" s="2279"/>
      <c r="F235" s="2279"/>
      <c r="G235" s="2279"/>
      <c r="H235" s="2279"/>
      <c r="I235" s="2279"/>
      <c r="J235" s="2279"/>
      <c r="K235" s="2279"/>
      <c r="L235" s="2279"/>
      <c r="M235" s="2279"/>
      <c r="N235" s="2279"/>
    </row>
    <row r="236" spans="1:14" ht="15.75" customHeight="1">
      <c r="A236" s="2279"/>
      <c r="B236" s="2279"/>
      <c r="C236" s="2279"/>
      <c r="D236" s="2279"/>
      <c r="E236" s="2279"/>
      <c r="F236" s="2279"/>
      <c r="G236" s="2279"/>
      <c r="H236" s="2279"/>
      <c r="I236" s="2279"/>
      <c r="J236" s="2279"/>
      <c r="K236" s="2279"/>
      <c r="L236" s="2279"/>
      <c r="M236" s="2279"/>
      <c r="N236" s="2279"/>
    </row>
    <row r="237" spans="1:14" ht="15.75" customHeight="1">
      <c r="A237" s="2279"/>
      <c r="B237" s="2279"/>
      <c r="C237" s="2279"/>
      <c r="D237" s="2279"/>
      <c r="E237" s="2279"/>
      <c r="F237" s="2279"/>
      <c r="G237" s="2279"/>
      <c r="H237" s="2279"/>
      <c r="I237" s="2279"/>
      <c r="J237" s="2279"/>
      <c r="K237" s="2279"/>
      <c r="L237" s="2279"/>
      <c r="M237" s="2279"/>
      <c r="N237" s="2279"/>
    </row>
    <row r="238" spans="1:14" ht="15.75" customHeight="1">
      <c r="A238" s="2279"/>
      <c r="B238" s="2279"/>
      <c r="C238" s="2279"/>
      <c r="D238" s="2279"/>
      <c r="E238" s="2279"/>
      <c r="F238" s="2279"/>
      <c r="G238" s="2279"/>
      <c r="H238" s="2279"/>
      <c r="I238" s="2279"/>
      <c r="J238" s="2279"/>
      <c r="K238" s="2279"/>
      <c r="L238" s="2279"/>
      <c r="M238" s="2279"/>
      <c r="N238" s="2279"/>
    </row>
    <row r="239" spans="1:14" ht="15.75" customHeight="1">
      <c r="A239" s="2279"/>
      <c r="B239" s="2279"/>
      <c r="C239" s="2279"/>
      <c r="D239" s="2279"/>
      <c r="E239" s="2279"/>
      <c r="F239" s="2279"/>
      <c r="G239" s="2279"/>
      <c r="H239" s="2279"/>
      <c r="I239" s="2279"/>
      <c r="J239" s="2279"/>
      <c r="K239" s="2279"/>
      <c r="L239" s="2279"/>
      <c r="M239" s="2279"/>
      <c r="N239" s="2279"/>
    </row>
    <row r="240" spans="1:14" ht="15.75" customHeight="1">
      <c r="A240" s="2279"/>
      <c r="B240" s="2279"/>
      <c r="C240" s="2279"/>
      <c r="D240" s="2279"/>
      <c r="E240" s="2279"/>
      <c r="F240" s="2279"/>
      <c r="G240" s="2279"/>
      <c r="H240" s="2279"/>
      <c r="I240" s="2279"/>
      <c r="J240" s="2279"/>
      <c r="K240" s="2279"/>
      <c r="L240" s="2279"/>
      <c r="M240" s="2279"/>
      <c r="N240" s="2279"/>
    </row>
    <row r="241" spans="1:14" ht="15.75" customHeight="1">
      <c r="A241" s="2279"/>
      <c r="B241" s="2279"/>
      <c r="C241" s="2279"/>
      <c r="D241" s="2279"/>
      <c r="E241" s="2279"/>
      <c r="F241" s="2279"/>
      <c r="G241" s="2279"/>
      <c r="H241" s="2279"/>
      <c r="I241" s="2279"/>
      <c r="J241" s="2279"/>
      <c r="K241" s="2279"/>
      <c r="L241" s="2279"/>
      <c r="M241" s="2279"/>
      <c r="N241" s="2279"/>
    </row>
    <row r="242" spans="1:14" ht="15.75" customHeight="1">
      <c r="A242" s="2279"/>
      <c r="B242" s="2279"/>
      <c r="C242" s="2279"/>
      <c r="D242" s="2279"/>
      <c r="E242" s="2279"/>
      <c r="F242" s="2279"/>
      <c r="G242" s="2279"/>
      <c r="H242" s="2279"/>
      <c r="I242" s="2279"/>
      <c r="J242" s="2279"/>
      <c r="K242" s="2279"/>
      <c r="L242" s="2279"/>
      <c r="M242" s="2279"/>
      <c r="N242" s="2279"/>
    </row>
    <row r="243" spans="1:14" ht="15.75" customHeight="1">
      <c r="A243" s="2279"/>
      <c r="B243" s="2279"/>
      <c r="C243" s="2279"/>
      <c r="D243" s="2279"/>
      <c r="E243" s="2279"/>
      <c r="F243" s="2279"/>
      <c r="G243" s="2279"/>
      <c r="H243" s="2279"/>
      <c r="I243" s="2279"/>
      <c r="J243" s="2279"/>
      <c r="K243" s="2279"/>
      <c r="L243" s="2279"/>
      <c r="M243" s="2279"/>
      <c r="N243" s="2279"/>
    </row>
    <row r="244" spans="1:14" ht="15.75" customHeight="1">
      <c r="A244" s="2279"/>
      <c r="B244" s="2279"/>
      <c r="C244" s="2279"/>
      <c r="D244" s="2279"/>
      <c r="E244" s="2279"/>
      <c r="F244" s="2279"/>
      <c r="G244" s="2279"/>
      <c r="H244" s="2279"/>
      <c r="I244" s="2279"/>
      <c r="J244" s="2279"/>
      <c r="K244" s="2279"/>
      <c r="L244" s="2279"/>
      <c r="M244" s="2279"/>
      <c r="N244" s="2279"/>
    </row>
    <row r="245" spans="1:14" ht="15.75" customHeight="1">
      <c r="A245" s="2279"/>
      <c r="B245" s="2279"/>
      <c r="C245" s="2279"/>
      <c r="D245" s="2279"/>
      <c r="E245" s="2279"/>
      <c r="F245" s="2279"/>
      <c r="G245" s="2279"/>
      <c r="H245" s="2279"/>
      <c r="I245" s="2279"/>
      <c r="J245" s="2279"/>
      <c r="K245" s="2279"/>
      <c r="L245" s="2279"/>
      <c r="M245" s="2279"/>
      <c r="N245" s="2279"/>
    </row>
    <row r="246" spans="1:14" ht="15.75" customHeight="1">
      <c r="A246" s="2279"/>
      <c r="B246" s="2279"/>
      <c r="C246" s="2279"/>
      <c r="D246" s="2279"/>
      <c r="E246" s="2279"/>
      <c r="F246" s="2279"/>
      <c r="G246" s="2279"/>
      <c r="H246" s="2279"/>
      <c r="I246" s="2279"/>
      <c r="J246" s="2279"/>
      <c r="K246" s="2279"/>
      <c r="L246" s="2279"/>
      <c r="M246" s="2279"/>
      <c r="N246" s="2279"/>
    </row>
    <row r="247" spans="1:14" ht="15.75" customHeight="1">
      <c r="A247" s="2279"/>
      <c r="B247" s="2279"/>
      <c r="C247" s="2279"/>
      <c r="D247" s="2279"/>
      <c r="E247" s="2279"/>
      <c r="F247" s="2279"/>
      <c r="G247" s="2279"/>
      <c r="H247" s="2279"/>
      <c r="I247" s="2279"/>
      <c r="J247" s="2279"/>
      <c r="K247" s="2279"/>
      <c r="L247" s="2279"/>
      <c r="M247" s="2279"/>
      <c r="N247" s="2279"/>
    </row>
    <row r="248" spans="1:14" ht="15.75" customHeight="1">
      <c r="A248" s="2279"/>
      <c r="B248" s="2279"/>
      <c r="C248" s="2279"/>
      <c r="D248" s="2279"/>
      <c r="E248" s="2279"/>
      <c r="F248" s="2279"/>
      <c r="G248" s="2279"/>
      <c r="H248" s="2279"/>
      <c r="I248" s="2279"/>
      <c r="J248" s="2279"/>
      <c r="K248" s="2279"/>
      <c r="L248" s="2279"/>
      <c r="M248" s="2279"/>
      <c r="N248" s="2279"/>
    </row>
    <row r="249" spans="1:14" ht="15.75" customHeight="1">
      <c r="A249" s="2279"/>
      <c r="B249" s="2279"/>
      <c r="C249" s="2279"/>
      <c r="D249" s="2279"/>
      <c r="E249" s="2279"/>
      <c r="F249" s="2279"/>
      <c r="G249" s="2279"/>
      <c r="H249" s="2279"/>
      <c r="I249" s="2279"/>
      <c r="J249" s="2279"/>
      <c r="K249" s="2279"/>
      <c r="L249" s="2279"/>
      <c r="M249" s="2279"/>
      <c r="N249" s="2279"/>
    </row>
    <row r="250" spans="1:14" ht="15.75" customHeight="1">
      <c r="A250" s="2279"/>
      <c r="B250" s="2279"/>
      <c r="C250" s="2279"/>
      <c r="D250" s="2279"/>
      <c r="E250" s="2279"/>
      <c r="F250" s="2279"/>
      <c r="G250" s="2279"/>
      <c r="H250" s="2279"/>
      <c r="I250" s="2279"/>
      <c r="J250" s="2279"/>
      <c r="K250" s="2279"/>
      <c r="L250" s="2279"/>
      <c r="M250" s="2279"/>
      <c r="N250" s="2279"/>
    </row>
    <row r="251" spans="1:14" ht="15.75" customHeight="1">
      <c r="A251" s="2279"/>
      <c r="B251" s="2279"/>
      <c r="C251" s="2279"/>
      <c r="D251" s="2279"/>
      <c r="E251" s="2279"/>
      <c r="F251" s="2279"/>
      <c r="G251" s="2279"/>
      <c r="H251" s="2279"/>
      <c r="I251" s="2279"/>
      <c r="J251" s="2279"/>
      <c r="K251" s="2279"/>
      <c r="L251" s="2279"/>
      <c r="M251" s="2279"/>
      <c r="N251" s="2279"/>
    </row>
    <row r="252" spans="1:14" ht="15.75" customHeight="1">
      <c r="A252" s="2279"/>
      <c r="B252" s="2279"/>
      <c r="C252" s="2279"/>
      <c r="D252" s="2279"/>
      <c r="E252" s="2279"/>
      <c r="F252" s="2279"/>
      <c r="G252" s="2279"/>
      <c r="H252" s="2279"/>
      <c r="I252" s="2279"/>
      <c r="J252" s="2279"/>
      <c r="K252" s="2279"/>
      <c r="L252" s="2279"/>
      <c r="M252" s="2279"/>
      <c r="N252" s="2279"/>
    </row>
    <row r="253" spans="1:14" ht="15.75" customHeight="1">
      <c r="A253" s="2279"/>
      <c r="B253" s="2279"/>
      <c r="C253" s="2279"/>
      <c r="D253" s="2279"/>
      <c r="E253" s="2279"/>
      <c r="F253" s="2279"/>
      <c r="G253" s="2279"/>
      <c r="H253" s="2279"/>
      <c r="I253" s="2279"/>
      <c r="J253" s="2279"/>
      <c r="K253" s="2279"/>
      <c r="L253" s="2279"/>
      <c r="M253" s="2279"/>
      <c r="N253" s="2279"/>
    </row>
    <row r="254" spans="1:14" ht="15.75" customHeight="1">
      <c r="A254" s="2279"/>
      <c r="B254" s="2279"/>
      <c r="C254" s="2279"/>
      <c r="D254" s="2279"/>
      <c r="E254" s="2279"/>
      <c r="F254" s="2279"/>
      <c r="G254" s="2279"/>
      <c r="H254" s="2279"/>
      <c r="I254" s="2279"/>
      <c r="J254" s="2279"/>
      <c r="K254" s="2279"/>
      <c r="L254" s="2279"/>
      <c r="M254" s="2279"/>
      <c r="N254" s="2279"/>
    </row>
    <row r="255" spans="1:14" ht="15.75" customHeight="1">
      <c r="A255" s="2279"/>
      <c r="B255" s="2279"/>
      <c r="C255" s="2279"/>
      <c r="D255" s="2279"/>
      <c r="E255" s="2279"/>
      <c r="F255" s="2279"/>
      <c r="G255" s="2279"/>
      <c r="H255" s="2279"/>
      <c r="I255" s="2279"/>
      <c r="J255" s="2279"/>
      <c r="K255" s="2279"/>
      <c r="L255" s="2279"/>
      <c r="M255" s="2279"/>
      <c r="N255" s="2279"/>
    </row>
    <row r="256" spans="1:14" ht="15.75" customHeight="1">
      <c r="A256" s="2279"/>
      <c r="B256" s="2279"/>
      <c r="C256" s="2279"/>
      <c r="D256" s="2279"/>
      <c r="E256" s="2279"/>
      <c r="F256" s="2279"/>
      <c r="G256" s="2279"/>
      <c r="H256" s="2279"/>
      <c r="I256" s="2279"/>
      <c r="J256" s="2279"/>
      <c r="K256" s="2279"/>
      <c r="L256" s="2279"/>
      <c r="M256" s="2279"/>
      <c r="N256" s="2279"/>
    </row>
    <row r="257" spans="1:14" ht="15.75" customHeight="1">
      <c r="A257" s="2279"/>
      <c r="B257" s="2279"/>
      <c r="C257" s="2279"/>
      <c r="D257" s="2279"/>
      <c r="E257" s="2279"/>
      <c r="F257" s="2279"/>
      <c r="G257" s="2279"/>
      <c r="H257" s="2279"/>
      <c r="I257" s="2279"/>
      <c r="J257" s="2279"/>
      <c r="K257" s="2279"/>
      <c r="L257" s="2279"/>
      <c r="M257" s="2279"/>
      <c r="N257" s="2279"/>
    </row>
    <row r="258" spans="1:14" ht="15.75" customHeight="1">
      <c r="A258" s="2279"/>
      <c r="B258" s="2279"/>
      <c r="C258" s="2279"/>
      <c r="D258" s="2279"/>
      <c r="E258" s="2279"/>
      <c r="F258" s="2279"/>
      <c r="G258" s="2279"/>
      <c r="H258" s="2279"/>
      <c r="I258" s="2279"/>
      <c r="J258" s="2279"/>
      <c r="K258" s="2279"/>
      <c r="L258" s="2279"/>
      <c r="M258" s="2279"/>
      <c r="N258" s="2279"/>
    </row>
    <row r="259" spans="1:14" ht="15.75" customHeight="1">
      <c r="A259" s="2279"/>
      <c r="B259" s="2279"/>
      <c r="C259" s="2279"/>
      <c r="D259" s="2279"/>
      <c r="E259" s="2279"/>
      <c r="F259" s="2279"/>
      <c r="G259" s="2279"/>
      <c r="H259" s="2279"/>
      <c r="I259" s="2279"/>
      <c r="J259" s="2279"/>
      <c r="K259" s="2279"/>
      <c r="L259" s="2279"/>
      <c r="M259" s="2279"/>
      <c r="N259" s="2279"/>
    </row>
    <row r="260" spans="1:14" ht="15.75" customHeight="1">
      <c r="A260" s="2279"/>
      <c r="B260" s="2279"/>
      <c r="C260" s="2279"/>
      <c r="D260" s="2279"/>
      <c r="E260" s="2279"/>
      <c r="F260" s="2279"/>
      <c r="G260" s="2279"/>
      <c r="H260" s="2279"/>
      <c r="I260" s="2279"/>
      <c r="J260" s="2279"/>
      <c r="K260" s="2279"/>
      <c r="L260" s="2279"/>
      <c r="M260" s="2279"/>
      <c r="N260" s="2279"/>
    </row>
    <row r="261" spans="1:14" ht="15.75" customHeight="1">
      <c r="A261" s="2279"/>
      <c r="B261" s="2279"/>
      <c r="C261" s="2279"/>
      <c r="D261" s="2279"/>
      <c r="E261" s="2279"/>
      <c r="F261" s="2279"/>
      <c r="G261" s="2279"/>
      <c r="H261" s="2279"/>
      <c r="I261" s="2279"/>
      <c r="J261" s="2279"/>
      <c r="K261" s="2279"/>
      <c r="L261" s="2279"/>
      <c r="M261" s="2279"/>
      <c r="N261" s="2279"/>
    </row>
    <row r="262" spans="1:14" ht="15.75" customHeight="1">
      <c r="A262" s="2279"/>
      <c r="B262" s="2279"/>
      <c r="C262" s="2279"/>
      <c r="D262" s="2279"/>
      <c r="E262" s="2279"/>
      <c r="F262" s="2279"/>
      <c r="G262" s="2279"/>
      <c r="H262" s="2279"/>
      <c r="I262" s="2279"/>
      <c r="J262" s="2279"/>
      <c r="K262" s="2279"/>
      <c r="L262" s="2279"/>
      <c r="M262" s="2279"/>
      <c r="N262" s="2279"/>
    </row>
    <row r="263" spans="1:14" ht="15.75" customHeight="1">
      <c r="A263" s="2279"/>
      <c r="B263" s="2279"/>
      <c r="C263" s="2279"/>
      <c r="D263" s="2279"/>
      <c r="E263" s="2279"/>
      <c r="F263" s="2279"/>
      <c r="G263" s="2279"/>
      <c r="H263" s="2279"/>
      <c r="I263" s="2279"/>
      <c r="J263" s="2279"/>
      <c r="K263" s="2279"/>
      <c r="L263" s="2279"/>
      <c r="M263" s="2279"/>
      <c r="N263" s="2279"/>
    </row>
    <row r="264" spans="1:14" ht="15.75" customHeight="1">
      <c r="A264" s="2279"/>
      <c r="B264" s="2279"/>
      <c r="C264" s="2279"/>
      <c r="D264" s="2279"/>
      <c r="E264" s="2279"/>
      <c r="F264" s="2279"/>
      <c r="G264" s="2279"/>
      <c r="H264" s="2279"/>
      <c r="I264" s="2279"/>
      <c r="J264" s="2279"/>
      <c r="K264" s="2279"/>
      <c r="L264" s="2279"/>
      <c r="M264" s="2279"/>
      <c r="N264" s="2279"/>
    </row>
    <row r="265" spans="1:14" ht="15.75" customHeight="1">
      <c r="A265" s="2279"/>
      <c r="B265" s="2279"/>
      <c r="C265" s="2279"/>
      <c r="D265" s="2279"/>
      <c r="E265" s="2279"/>
      <c r="F265" s="2279"/>
      <c r="G265" s="2279"/>
      <c r="H265" s="2279"/>
      <c r="I265" s="2279"/>
      <c r="J265" s="2279"/>
      <c r="K265" s="2279"/>
      <c r="L265" s="2279"/>
      <c r="M265" s="2279"/>
      <c r="N265" s="2279"/>
    </row>
    <row r="266" spans="1:14" ht="15.75" customHeight="1">
      <c r="A266" s="2279"/>
      <c r="B266" s="2279"/>
      <c r="C266" s="2279"/>
      <c r="D266" s="2279"/>
      <c r="E266" s="2279"/>
      <c r="F266" s="2279"/>
      <c r="G266" s="2279"/>
      <c r="H266" s="2279"/>
      <c r="I266" s="2279"/>
      <c r="J266" s="2279"/>
      <c r="K266" s="2279"/>
      <c r="L266" s="2279"/>
      <c r="M266" s="2279"/>
      <c r="N266" s="2279"/>
    </row>
    <row r="267" spans="1:14" ht="15.75" customHeight="1">
      <c r="A267" s="2279"/>
      <c r="B267" s="2279"/>
      <c r="C267" s="2279"/>
      <c r="D267" s="2279"/>
      <c r="E267" s="2279"/>
      <c r="F267" s="2279"/>
      <c r="G267" s="2279"/>
      <c r="H267" s="2279"/>
      <c r="I267" s="2279"/>
      <c r="J267" s="2279"/>
      <c r="K267" s="2279"/>
      <c r="L267" s="2279"/>
      <c r="M267" s="2279"/>
      <c r="N267" s="2279"/>
    </row>
    <row r="268" spans="1:14" ht="15.75" customHeight="1">
      <c r="A268" s="2279"/>
      <c r="B268" s="2279"/>
      <c r="C268" s="2279"/>
      <c r="D268" s="2279"/>
      <c r="E268" s="2279"/>
      <c r="F268" s="2279"/>
      <c r="G268" s="2279"/>
      <c r="H268" s="2279"/>
      <c r="I268" s="2279"/>
      <c r="J268" s="2279"/>
      <c r="K268" s="2279"/>
      <c r="L268" s="2279"/>
      <c r="M268" s="2279"/>
      <c r="N268" s="2279"/>
    </row>
    <row r="269" spans="1:14" ht="15.75" customHeight="1">
      <c r="A269" s="2279"/>
      <c r="B269" s="2279"/>
      <c r="C269" s="2279"/>
      <c r="D269" s="2279"/>
      <c r="E269" s="2279"/>
      <c r="F269" s="2279"/>
      <c r="G269" s="2279"/>
      <c r="H269" s="2279"/>
      <c r="I269" s="2279"/>
      <c r="J269" s="2279"/>
      <c r="K269" s="2279"/>
      <c r="L269" s="2279"/>
      <c r="M269" s="2279"/>
      <c r="N269" s="2279"/>
    </row>
    <row r="270" spans="1:14" ht="15.75" customHeight="1">
      <c r="A270" s="2279"/>
      <c r="B270" s="2279"/>
      <c r="C270" s="2279"/>
      <c r="D270" s="2279"/>
      <c r="E270" s="2279"/>
      <c r="F270" s="2279"/>
      <c r="G270" s="2279"/>
      <c r="H270" s="2279"/>
      <c r="I270" s="2279"/>
      <c r="J270" s="2279"/>
      <c r="K270" s="2279"/>
      <c r="L270" s="2279"/>
      <c r="M270" s="2279"/>
      <c r="N270" s="2279"/>
    </row>
    <row r="271" spans="1:14" ht="15.75" customHeight="1">
      <c r="A271" s="2279"/>
      <c r="B271" s="2279"/>
      <c r="C271" s="2279"/>
      <c r="D271" s="2279"/>
      <c r="E271" s="2279"/>
      <c r="F271" s="2279"/>
      <c r="G271" s="2279"/>
      <c r="H271" s="2279"/>
      <c r="I271" s="2279"/>
      <c r="J271" s="2279"/>
      <c r="K271" s="2279"/>
      <c r="L271" s="2279"/>
      <c r="M271" s="2279"/>
      <c r="N271" s="2279"/>
    </row>
    <row r="272" spans="1:14" ht="15.75" customHeight="1">
      <c r="A272" s="2279"/>
      <c r="B272" s="2279"/>
      <c r="C272" s="2279"/>
      <c r="D272" s="2279"/>
      <c r="E272" s="2279"/>
      <c r="F272" s="2279"/>
      <c r="G272" s="2279"/>
      <c r="H272" s="2279"/>
      <c r="I272" s="2279"/>
      <c r="J272" s="2279"/>
      <c r="K272" s="2279"/>
      <c r="L272" s="2279"/>
      <c r="M272" s="2279"/>
      <c r="N272" s="2279"/>
    </row>
    <row r="273" spans="1:14" ht="15.75" customHeight="1">
      <c r="A273" s="2279"/>
      <c r="B273" s="2279"/>
      <c r="C273" s="2279"/>
      <c r="D273" s="2279"/>
      <c r="E273" s="2279"/>
      <c r="F273" s="2279"/>
      <c r="G273" s="2279"/>
      <c r="H273" s="2279"/>
      <c r="I273" s="2279"/>
      <c r="J273" s="2279"/>
      <c r="K273" s="2279"/>
      <c r="L273" s="2279"/>
      <c r="M273" s="2279"/>
      <c r="N273" s="2279"/>
    </row>
    <row r="274" spans="1:14" ht="15.75" customHeight="1">
      <c r="A274" s="2279"/>
      <c r="B274" s="2279"/>
      <c r="C274" s="2279"/>
      <c r="D274" s="2279"/>
      <c r="E274" s="2279"/>
      <c r="F274" s="2279"/>
      <c r="G274" s="2279"/>
      <c r="H274" s="2279"/>
      <c r="I274" s="2279"/>
      <c r="J274" s="2279"/>
      <c r="K274" s="2279"/>
      <c r="L274" s="2279"/>
      <c r="M274" s="2279"/>
      <c r="N274" s="2279"/>
    </row>
    <row r="275" spans="1:14" ht="15.75" customHeight="1">
      <c r="A275" s="2279"/>
      <c r="B275" s="2279"/>
      <c r="C275" s="2279"/>
      <c r="D275" s="2279"/>
      <c r="E275" s="2279"/>
      <c r="F275" s="2279"/>
      <c r="G275" s="2279"/>
      <c r="H275" s="2279"/>
      <c r="I275" s="2279"/>
      <c r="J275" s="2279"/>
      <c r="K275" s="2279"/>
      <c r="L275" s="2279"/>
      <c r="M275" s="2279"/>
      <c r="N275" s="2279"/>
    </row>
    <row r="276" spans="1:14" ht="15.75" customHeight="1">
      <c r="A276" s="2279"/>
      <c r="B276" s="2279"/>
      <c r="C276" s="2279"/>
      <c r="D276" s="2279"/>
      <c r="E276" s="2279"/>
      <c r="F276" s="2279"/>
      <c r="G276" s="2279"/>
      <c r="H276" s="2279"/>
      <c r="I276" s="2279"/>
      <c r="J276" s="2279"/>
      <c r="K276" s="2279"/>
      <c r="L276" s="2279"/>
      <c r="M276" s="2279"/>
      <c r="N276" s="2279"/>
    </row>
    <row r="277" spans="1:14" ht="15.75" customHeight="1">
      <c r="A277" s="2279"/>
      <c r="B277" s="2279"/>
      <c r="C277" s="2279"/>
      <c r="D277" s="2279"/>
      <c r="E277" s="2279"/>
      <c r="F277" s="2279"/>
      <c r="G277" s="2279"/>
      <c r="H277" s="2279"/>
      <c r="I277" s="2279"/>
      <c r="J277" s="2279"/>
      <c r="K277" s="2279"/>
      <c r="L277" s="2279"/>
      <c r="M277" s="2279"/>
      <c r="N277" s="2279"/>
    </row>
    <row r="278" spans="1:14" ht="15.75" customHeight="1">
      <c r="A278" s="2279"/>
      <c r="B278" s="2279"/>
      <c r="C278" s="2279"/>
      <c r="D278" s="2279"/>
      <c r="E278" s="2279"/>
      <c r="F278" s="2279"/>
      <c r="G278" s="2279"/>
      <c r="H278" s="2279"/>
      <c r="I278" s="2279"/>
      <c r="J278" s="2279"/>
      <c r="K278" s="2279"/>
      <c r="L278" s="2279"/>
      <c r="M278" s="2279"/>
      <c r="N278" s="2279"/>
    </row>
    <row r="279" spans="1:14" ht="15.75" customHeight="1">
      <c r="A279" s="2279"/>
      <c r="B279" s="2279"/>
      <c r="C279" s="2279"/>
      <c r="D279" s="2279"/>
      <c r="E279" s="2279"/>
      <c r="F279" s="2279"/>
      <c r="G279" s="2279"/>
      <c r="H279" s="2279"/>
      <c r="I279" s="2279"/>
      <c r="J279" s="2279"/>
      <c r="K279" s="2279"/>
      <c r="L279" s="2279"/>
      <c r="M279" s="2279"/>
      <c r="N279" s="2279"/>
    </row>
    <row r="280" spans="1:14" ht="15.75" customHeight="1">
      <c r="A280" s="2279"/>
      <c r="B280" s="2279"/>
      <c r="C280" s="2279"/>
      <c r="D280" s="2279"/>
      <c r="E280" s="2279"/>
      <c r="F280" s="2279"/>
      <c r="G280" s="2279"/>
      <c r="H280" s="2279"/>
      <c r="I280" s="2279"/>
      <c r="J280" s="2279"/>
      <c r="K280" s="2279"/>
      <c r="L280" s="2279"/>
      <c r="M280" s="2279"/>
      <c r="N280" s="2279"/>
    </row>
    <row r="281" spans="1:14" ht="15.75" customHeight="1">
      <c r="A281" s="2279"/>
      <c r="B281" s="2279"/>
      <c r="C281" s="2279"/>
      <c r="D281" s="2279"/>
      <c r="E281" s="2279"/>
      <c r="F281" s="2279"/>
      <c r="G281" s="2279"/>
      <c r="H281" s="2279"/>
      <c r="I281" s="2279"/>
      <c r="J281" s="2279"/>
      <c r="K281" s="2279"/>
      <c r="L281" s="2279"/>
      <c r="M281" s="2279"/>
      <c r="N281" s="2279"/>
    </row>
    <row r="282" spans="1:14" ht="15.75" customHeight="1">
      <c r="A282" s="2279"/>
      <c r="B282" s="2279"/>
      <c r="C282" s="2279"/>
      <c r="D282" s="2279"/>
      <c r="E282" s="2279"/>
      <c r="F282" s="2279"/>
      <c r="G282" s="2279"/>
      <c r="H282" s="2279"/>
      <c r="I282" s="2279"/>
      <c r="J282" s="2279"/>
      <c r="K282" s="2279"/>
      <c r="L282" s="2279"/>
      <c r="M282" s="2279"/>
      <c r="N282" s="2279"/>
    </row>
    <row r="283" spans="1:14" ht="15.75" customHeight="1">
      <c r="A283" s="2279"/>
      <c r="B283" s="2279"/>
      <c r="C283" s="2279"/>
      <c r="D283" s="2279"/>
      <c r="E283" s="2279"/>
      <c r="F283" s="2279"/>
      <c r="G283" s="2279"/>
      <c r="H283" s="2279"/>
      <c r="I283" s="2279"/>
      <c r="J283" s="2279"/>
      <c r="K283" s="2279"/>
      <c r="L283" s="2279"/>
      <c r="M283" s="2279"/>
      <c r="N283" s="2279"/>
    </row>
    <row r="284" spans="1:14" ht="15.75" customHeight="1">
      <c r="A284" s="2279"/>
      <c r="B284" s="2279"/>
      <c r="C284" s="2279"/>
      <c r="D284" s="2279"/>
      <c r="E284" s="2279"/>
      <c r="F284" s="2279"/>
      <c r="G284" s="2279"/>
      <c r="H284" s="2279"/>
      <c r="I284" s="2279"/>
      <c r="J284" s="2279"/>
      <c r="K284" s="2279"/>
      <c r="L284" s="2279"/>
      <c r="M284" s="2279"/>
      <c r="N284" s="2279"/>
    </row>
    <row r="285" spans="1:14" ht="15.75" customHeight="1">
      <c r="A285" s="2279"/>
      <c r="B285" s="2279"/>
      <c r="C285" s="2279"/>
      <c r="D285" s="2279"/>
      <c r="E285" s="2279"/>
      <c r="F285" s="2279"/>
      <c r="G285" s="2279"/>
      <c r="H285" s="2279"/>
      <c r="I285" s="2279"/>
      <c r="J285" s="2279"/>
      <c r="K285" s="2279"/>
      <c r="L285" s="2279"/>
      <c r="M285" s="2279"/>
      <c r="N285" s="2279"/>
    </row>
    <row r="286" spans="1:14" ht="15.75" customHeight="1">
      <c r="A286" s="2279"/>
      <c r="B286" s="2279"/>
      <c r="C286" s="2279"/>
      <c r="D286" s="2279"/>
      <c r="E286" s="2279"/>
      <c r="F286" s="2279"/>
      <c r="G286" s="2279"/>
      <c r="H286" s="2279"/>
      <c r="I286" s="2279"/>
      <c r="J286" s="2279"/>
      <c r="K286" s="2279"/>
      <c r="L286" s="2279"/>
      <c r="M286" s="2279"/>
      <c r="N286" s="2279"/>
    </row>
    <row r="287" spans="1:14" ht="15.75" customHeight="1">
      <c r="A287" s="2279"/>
      <c r="B287" s="2279"/>
      <c r="C287" s="2279"/>
      <c r="D287" s="2279"/>
      <c r="E287" s="2279"/>
      <c r="F287" s="2279"/>
      <c r="G287" s="2279"/>
      <c r="H287" s="2279"/>
      <c r="I287" s="2279"/>
      <c r="J287" s="2279"/>
      <c r="K287" s="2279"/>
      <c r="L287" s="2279"/>
      <c r="M287" s="2279"/>
      <c r="N287" s="2279"/>
    </row>
    <row r="288" spans="1:14" ht="15.75" customHeight="1">
      <c r="A288" s="2279"/>
      <c r="B288" s="2279"/>
      <c r="C288" s="2279"/>
      <c r="D288" s="2279"/>
      <c r="E288" s="2279"/>
      <c r="F288" s="2279"/>
      <c r="G288" s="2279"/>
      <c r="H288" s="2279"/>
      <c r="I288" s="2279"/>
      <c r="J288" s="2279"/>
      <c r="K288" s="2279"/>
      <c r="L288" s="2279"/>
      <c r="M288" s="2279"/>
      <c r="N288" s="2279"/>
    </row>
    <row r="289" spans="1:14" ht="15.75" customHeight="1">
      <c r="A289" s="2279"/>
      <c r="B289" s="2279"/>
      <c r="C289" s="2279"/>
      <c r="D289" s="2279"/>
      <c r="E289" s="2279"/>
      <c r="F289" s="2279"/>
      <c r="G289" s="2279"/>
      <c r="H289" s="2279"/>
      <c r="I289" s="2279"/>
      <c r="J289" s="2279"/>
      <c r="K289" s="2279"/>
      <c r="L289" s="2279"/>
      <c r="M289" s="2279"/>
      <c r="N289" s="2279"/>
    </row>
    <row r="290" spans="1:14" ht="15.75" customHeight="1">
      <c r="A290" s="2279"/>
      <c r="B290" s="2279"/>
      <c r="C290" s="2279"/>
      <c r="D290" s="2279"/>
      <c r="E290" s="2279"/>
      <c r="F290" s="2279"/>
      <c r="G290" s="2279"/>
      <c r="H290" s="2279"/>
      <c r="I290" s="2279"/>
      <c r="J290" s="2279"/>
      <c r="K290" s="2279"/>
      <c r="L290" s="2279"/>
      <c r="M290" s="2279"/>
      <c r="N290" s="2279"/>
    </row>
    <row r="291" spans="1:14" ht="15.75" customHeight="1">
      <c r="A291" s="2279"/>
      <c r="B291" s="2279"/>
      <c r="C291" s="2279"/>
      <c r="D291" s="2279"/>
      <c r="E291" s="2279"/>
      <c r="F291" s="2279"/>
      <c r="G291" s="2279"/>
      <c r="H291" s="2279"/>
      <c r="I291" s="2279"/>
      <c r="J291" s="2279"/>
      <c r="K291" s="2279"/>
      <c r="L291" s="2279"/>
      <c r="M291" s="2279"/>
      <c r="N291" s="2279"/>
    </row>
    <row r="292" spans="1:14" ht="15.75" customHeight="1">
      <c r="A292" s="2279"/>
      <c r="B292" s="2279"/>
      <c r="C292" s="2279"/>
      <c r="D292" s="2279"/>
      <c r="E292" s="2279"/>
      <c r="F292" s="2279"/>
      <c r="G292" s="2279"/>
      <c r="H292" s="2279"/>
      <c r="I292" s="2279"/>
      <c r="J292" s="2279"/>
      <c r="K292" s="2279"/>
      <c r="L292" s="2279"/>
      <c r="M292" s="2279"/>
      <c r="N292" s="2279"/>
    </row>
    <row r="293" spans="1:14" ht="15.75" customHeight="1">
      <c r="A293" s="2279"/>
      <c r="B293" s="2279"/>
      <c r="C293" s="2279"/>
      <c r="D293" s="2279"/>
      <c r="E293" s="2279"/>
      <c r="F293" s="2279"/>
      <c r="G293" s="2279"/>
      <c r="H293" s="2279"/>
      <c r="I293" s="2279"/>
      <c r="J293" s="2279"/>
      <c r="K293" s="2279"/>
      <c r="L293" s="2279"/>
      <c r="M293" s="2279"/>
      <c r="N293" s="2279"/>
    </row>
    <row r="294" spans="1:14" ht="15.75" customHeight="1">
      <c r="A294" s="2279"/>
      <c r="B294" s="2279"/>
      <c r="C294" s="2279"/>
      <c r="D294" s="2279"/>
      <c r="E294" s="2279"/>
      <c r="F294" s="2279"/>
      <c r="G294" s="2279"/>
      <c r="H294" s="2279"/>
      <c r="I294" s="2279"/>
      <c r="J294" s="2279"/>
      <c r="K294" s="2279"/>
      <c r="L294" s="2279"/>
      <c r="M294" s="2279"/>
      <c r="N294" s="2279"/>
    </row>
    <row r="295" spans="1:14" ht="15.75" customHeight="1">
      <c r="A295" s="2279"/>
      <c r="B295" s="2279"/>
      <c r="C295" s="2279"/>
      <c r="D295" s="2279"/>
      <c r="E295" s="2279"/>
      <c r="F295" s="2279"/>
      <c r="G295" s="2279"/>
      <c r="H295" s="2279"/>
      <c r="I295" s="2279"/>
      <c r="J295" s="2279"/>
      <c r="K295" s="2279"/>
      <c r="L295" s="2279"/>
      <c r="M295" s="2279"/>
      <c r="N295" s="2279"/>
    </row>
    <row r="296" spans="1:14" ht="15.75" customHeight="1">
      <c r="A296" s="2279"/>
      <c r="B296" s="2279"/>
      <c r="C296" s="2279"/>
      <c r="D296" s="2279"/>
      <c r="E296" s="2279"/>
      <c r="F296" s="2279"/>
      <c r="G296" s="2279"/>
      <c r="H296" s="2279"/>
      <c r="I296" s="2279"/>
      <c r="J296" s="2279"/>
      <c r="K296" s="2279"/>
      <c r="L296" s="2279"/>
      <c r="M296" s="2279"/>
      <c r="N296" s="2279"/>
    </row>
    <row r="297" spans="1:14" ht="15.75" customHeight="1">
      <c r="A297" s="2279"/>
      <c r="B297" s="2279"/>
      <c r="C297" s="2279"/>
      <c r="D297" s="2279"/>
      <c r="E297" s="2279"/>
      <c r="F297" s="2279"/>
      <c r="G297" s="2279"/>
      <c r="H297" s="2279"/>
      <c r="I297" s="2279"/>
      <c r="J297" s="2279"/>
      <c r="K297" s="2279"/>
      <c r="L297" s="2279"/>
      <c r="M297" s="2279"/>
      <c r="N297" s="2279"/>
    </row>
    <row r="298" spans="1:14" ht="15.75" customHeight="1">
      <c r="A298" s="2279"/>
      <c r="B298" s="2279"/>
      <c r="C298" s="2279"/>
      <c r="D298" s="2279"/>
      <c r="E298" s="2279"/>
      <c r="F298" s="2279"/>
      <c r="G298" s="2279"/>
      <c r="H298" s="2279"/>
      <c r="I298" s="2279"/>
      <c r="J298" s="2279"/>
      <c r="K298" s="2279"/>
      <c r="L298" s="2279"/>
      <c r="M298" s="2279"/>
      <c r="N298" s="2279"/>
    </row>
    <row r="299" spans="1:14" ht="15.75" customHeight="1">
      <c r="A299" s="2279"/>
      <c r="B299" s="2279"/>
      <c r="C299" s="2279"/>
      <c r="D299" s="2279"/>
      <c r="E299" s="2279"/>
      <c r="F299" s="2279"/>
      <c r="G299" s="2279"/>
      <c r="H299" s="2279"/>
      <c r="I299" s="2279"/>
      <c r="J299" s="2279"/>
      <c r="K299" s="2279"/>
      <c r="L299" s="2279"/>
      <c r="M299" s="2279"/>
      <c r="N299" s="2279"/>
    </row>
    <row r="300" spans="1:14" ht="15.75" customHeight="1">
      <c r="A300" s="2279"/>
      <c r="B300" s="2279"/>
      <c r="C300" s="2279"/>
      <c r="D300" s="2279"/>
      <c r="E300" s="2279"/>
      <c r="F300" s="2279"/>
      <c r="G300" s="2279"/>
      <c r="H300" s="2279"/>
      <c r="I300" s="2279"/>
      <c r="J300" s="2279"/>
      <c r="K300" s="2279"/>
      <c r="L300" s="2279"/>
      <c r="M300" s="2279"/>
      <c r="N300" s="2279"/>
    </row>
    <row r="301" spans="1:14" ht="15.75" customHeight="1">
      <c r="A301" s="2279"/>
      <c r="B301" s="2279"/>
      <c r="C301" s="2279"/>
      <c r="D301" s="2279"/>
      <c r="E301" s="2279"/>
      <c r="F301" s="2279"/>
      <c r="G301" s="2279"/>
      <c r="H301" s="2279"/>
      <c r="I301" s="2279"/>
      <c r="J301" s="2279"/>
      <c r="K301" s="2279"/>
      <c r="L301" s="2279"/>
      <c r="M301" s="2279"/>
      <c r="N301" s="2279"/>
    </row>
    <row r="302" spans="1:14" ht="15.75" customHeight="1">
      <c r="A302" s="2279"/>
      <c r="B302" s="2279"/>
      <c r="C302" s="2279"/>
      <c r="D302" s="2279"/>
      <c r="E302" s="2279"/>
      <c r="F302" s="2279"/>
      <c r="G302" s="2279"/>
      <c r="H302" s="2279"/>
      <c r="I302" s="2279"/>
      <c r="J302" s="2279"/>
      <c r="K302" s="2279"/>
      <c r="L302" s="2279"/>
      <c r="M302" s="2279"/>
      <c r="N302" s="2279"/>
    </row>
    <row r="303" spans="1:14" ht="15.75" customHeight="1">
      <c r="A303" s="2279"/>
      <c r="B303" s="2279"/>
      <c r="C303" s="2279"/>
      <c r="D303" s="2279"/>
      <c r="E303" s="2279"/>
      <c r="F303" s="2279"/>
      <c r="G303" s="2279"/>
      <c r="H303" s="2279"/>
      <c r="I303" s="2279"/>
      <c r="J303" s="2279"/>
      <c r="K303" s="2279"/>
      <c r="L303" s="2279"/>
      <c r="M303" s="2279"/>
      <c r="N303" s="2279"/>
    </row>
    <row r="304" spans="1:14" ht="15.75" customHeight="1">
      <c r="A304" s="2279"/>
      <c r="B304" s="2279"/>
      <c r="C304" s="2279"/>
      <c r="D304" s="2279"/>
      <c r="E304" s="2279"/>
      <c r="F304" s="2279"/>
      <c r="G304" s="2279"/>
      <c r="H304" s="2279"/>
      <c r="I304" s="2279"/>
      <c r="J304" s="2279"/>
      <c r="K304" s="2279"/>
      <c r="L304" s="2279"/>
      <c r="M304" s="2279"/>
      <c r="N304" s="2279"/>
    </row>
    <row r="305" spans="1:14" ht="15.75" customHeight="1">
      <c r="A305" s="2279"/>
      <c r="B305" s="2279"/>
      <c r="C305" s="2279"/>
      <c r="D305" s="2279"/>
      <c r="E305" s="2279"/>
      <c r="F305" s="2279"/>
      <c r="G305" s="2279"/>
      <c r="H305" s="2279"/>
      <c r="I305" s="2279"/>
      <c r="J305" s="2279"/>
      <c r="K305" s="2279"/>
      <c r="L305" s="2279"/>
      <c r="M305" s="2279"/>
      <c r="N305" s="2279"/>
    </row>
    <row r="306" spans="1:14" ht="15.75" customHeight="1">
      <c r="A306" s="2279"/>
      <c r="B306" s="2279"/>
      <c r="C306" s="2279"/>
      <c r="D306" s="2279"/>
      <c r="E306" s="2279"/>
      <c r="F306" s="2279"/>
      <c r="G306" s="2279"/>
      <c r="H306" s="2279"/>
      <c r="I306" s="2279"/>
      <c r="J306" s="2279"/>
      <c r="K306" s="2279"/>
      <c r="L306" s="2279"/>
      <c r="M306" s="2279"/>
      <c r="N306" s="2279"/>
    </row>
    <row r="307" spans="1:14" ht="15.75" customHeight="1">
      <c r="A307" s="2279"/>
      <c r="B307" s="2279"/>
      <c r="C307" s="2279"/>
      <c r="D307" s="2279"/>
      <c r="E307" s="2279"/>
      <c r="F307" s="2279"/>
      <c r="G307" s="2279"/>
      <c r="H307" s="2279"/>
      <c r="I307" s="2279"/>
      <c r="J307" s="2279"/>
      <c r="K307" s="2279"/>
      <c r="L307" s="2279"/>
      <c r="M307" s="2279"/>
      <c r="N307" s="2279"/>
    </row>
    <row r="308" spans="1:14" ht="15.75" customHeight="1">
      <c r="A308" s="2279"/>
      <c r="B308" s="2279"/>
      <c r="C308" s="2279"/>
      <c r="D308" s="2279"/>
      <c r="E308" s="2279"/>
      <c r="F308" s="2279"/>
      <c r="G308" s="2279"/>
      <c r="H308" s="2279"/>
      <c r="I308" s="2279"/>
      <c r="J308" s="2279"/>
      <c r="K308" s="2279"/>
      <c r="L308" s="2279"/>
      <c r="M308" s="2279"/>
      <c r="N308" s="2279"/>
    </row>
    <row r="309" spans="1:14" ht="15.75" customHeight="1">
      <c r="A309" s="2279"/>
      <c r="B309" s="2279"/>
      <c r="C309" s="2279"/>
      <c r="D309" s="2279"/>
      <c r="E309" s="2279"/>
      <c r="F309" s="2279"/>
      <c r="G309" s="2279"/>
      <c r="H309" s="2279"/>
      <c r="I309" s="2279"/>
      <c r="J309" s="2279"/>
      <c r="K309" s="2279"/>
      <c r="L309" s="2279"/>
      <c r="M309" s="2279"/>
      <c r="N309" s="2279"/>
    </row>
    <row r="310" spans="1:14" ht="15.75" customHeight="1">
      <c r="A310" s="2279"/>
      <c r="B310" s="2279"/>
      <c r="C310" s="2279"/>
      <c r="D310" s="2279"/>
      <c r="E310" s="2279"/>
      <c r="F310" s="2279"/>
      <c r="G310" s="2279"/>
      <c r="H310" s="2279"/>
      <c r="I310" s="2279"/>
      <c r="J310" s="2279"/>
      <c r="K310" s="2279"/>
      <c r="L310" s="2279"/>
      <c r="M310" s="2279"/>
      <c r="N310" s="2279"/>
    </row>
    <row r="311" spans="1:14" ht="15.75" customHeight="1">
      <c r="A311" s="2279"/>
      <c r="B311" s="2279"/>
      <c r="C311" s="2279"/>
      <c r="D311" s="2279"/>
      <c r="E311" s="2279"/>
      <c r="F311" s="2279"/>
      <c r="G311" s="2279"/>
      <c r="H311" s="2279"/>
      <c r="I311" s="2279"/>
      <c r="J311" s="2279"/>
      <c r="K311" s="2279"/>
      <c r="L311" s="2279"/>
      <c r="M311" s="2279"/>
      <c r="N311" s="2279"/>
    </row>
    <row r="312" spans="1:14" ht="15.75" customHeight="1">
      <c r="A312" s="2279"/>
      <c r="B312" s="2279"/>
      <c r="C312" s="2279"/>
      <c r="D312" s="2279"/>
      <c r="E312" s="2279"/>
      <c r="F312" s="2279"/>
      <c r="G312" s="2279"/>
      <c r="H312" s="2279"/>
      <c r="I312" s="2279"/>
      <c r="J312" s="2279"/>
      <c r="K312" s="2279"/>
      <c r="L312" s="2279"/>
      <c r="M312" s="2279"/>
      <c r="N312" s="2279"/>
    </row>
    <row r="313" spans="1:14" ht="15.75" customHeight="1">
      <c r="A313" s="2279"/>
      <c r="B313" s="2279"/>
      <c r="C313" s="2279"/>
      <c r="D313" s="2279"/>
      <c r="E313" s="2279"/>
      <c r="F313" s="2279"/>
      <c r="G313" s="2279"/>
      <c r="H313" s="2279"/>
      <c r="I313" s="2279"/>
      <c r="J313" s="2279"/>
      <c r="K313" s="2279"/>
      <c r="L313" s="2279"/>
      <c r="M313" s="2279"/>
      <c r="N313" s="2279"/>
    </row>
    <row r="314" spans="1:14" ht="15.75" customHeight="1">
      <c r="A314" s="2279"/>
      <c r="B314" s="2279"/>
      <c r="C314" s="2279"/>
      <c r="D314" s="2279"/>
      <c r="E314" s="2279"/>
      <c r="F314" s="2279"/>
      <c r="G314" s="2279"/>
      <c r="H314" s="2279"/>
      <c r="I314" s="2279"/>
      <c r="J314" s="2279"/>
      <c r="K314" s="2279"/>
      <c r="L314" s="2279"/>
      <c r="M314" s="2279"/>
      <c r="N314" s="2279"/>
    </row>
    <row r="315" spans="1:14" ht="15.75" customHeight="1">
      <c r="A315" s="2279"/>
      <c r="B315" s="2279"/>
      <c r="C315" s="2279"/>
      <c r="D315" s="2279"/>
      <c r="E315" s="2279"/>
      <c r="F315" s="2279"/>
      <c r="G315" s="2279"/>
      <c r="H315" s="2279"/>
      <c r="I315" s="2279"/>
      <c r="J315" s="2279"/>
      <c r="K315" s="2279"/>
      <c r="L315" s="2279"/>
      <c r="M315" s="2279"/>
      <c r="N315" s="2279"/>
    </row>
    <row r="316" spans="1:14" ht="15.75" customHeight="1">
      <c r="A316" s="2279"/>
      <c r="B316" s="2279"/>
      <c r="C316" s="2279"/>
      <c r="D316" s="2279"/>
      <c r="E316" s="2279"/>
      <c r="F316" s="2279"/>
      <c r="G316" s="2279"/>
      <c r="H316" s="2279"/>
      <c r="I316" s="2279"/>
      <c r="J316" s="2279"/>
      <c r="K316" s="2279"/>
      <c r="L316" s="2279"/>
      <c r="M316" s="2279"/>
      <c r="N316" s="2279"/>
    </row>
    <row r="317" spans="1:14" ht="15.75" customHeight="1">
      <c r="A317" s="2279"/>
      <c r="B317" s="2279"/>
      <c r="C317" s="2279"/>
      <c r="D317" s="2279"/>
      <c r="E317" s="2279"/>
      <c r="F317" s="2279"/>
      <c r="G317" s="2279"/>
      <c r="H317" s="2279"/>
      <c r="I317" s="2279"/>
      <c r="J317" s="2279"/>
      <c r="K317" s="2279"/>
      <c r="L317" s="2279"/>
      <c r="M317" s="2279"/>
      <c r="N317" s="2279"/>
    </row>
    <row r="318" spans="1:14" ht="15.75" customHeight="1">
      <c r="A318" s="2279"/>
      <c r="B318" s="2279"/>
      <c r="C318" s="2279"/>
      <c r="D318" s="2279"/>
      <c r="E318" s="2279"/>
      <c r="F318" s="2279"/>
      <c r="G318" s="2279"/>
      <c r="H318" s="2279"/>
      <c r="I318" s="2279"/>
      <c r="J318" s="2279"/>
      <c r="K318" s="2279"/>
      <c r="L318" s="2279"/>
      <c r="M318" s="2279"/>
      <c r="N318" s="2279"/>
    </row>
    <row r="319" spans="1:14" ht="15.75" customHeight="1">
      <c r="A319" s="2279"/>
      <c r="B319" s="2279"/>
      <c r="C319" s="2279"/>
      <c r="D319" s="2279"/>
      <c r="E319" s="2279"/>
      <c r="F319" s="2279"/>
      <c r="G319" s="2279"/>
      <c r="H319" s="2279"/>
      <c r="I319" s="2279"/>
      <c r="J319" s="2279"/>
      <c r="K319" s="2279"/>
      <c r="L319" s="2279"/>
      <c r="M319" s="2279"/>
      <c r="N319" s="2279"/>
    </row>
    <row r="320" spans="1:14" ht="15.75" customHeight="1">
      <c r="A320" s="2279"/>
      <c r="B320" s="2279"/>
      <c r="C320" s="2279"/>
      <c r="D320" s="2279"/>
      <c r="E320" s="2279"/>
      <c r="F320" s="2279"/>
      <c r="G320" s="2279"/>
      <c r="H320" s="2279"/>
      <c r="I320" s="2279"/>
      <c r="J320" s="2279"/>
      <c r="K320" s="2279"/>
      <c r="L320" s="2279"/>
      <c r="M320" s="2279"/>
      <c r="N320" s="2279"/>
    </row>
    <row r="321" spans="1:14" ht="15.75" customHeight="1">
      <c r="A321" s="2279"/>
      <c r="B321" s="2279"/>
      <c r="C321" s="2279"/>
      <c r="D321" s="2279"/>
      <c r="E321" s="2279"/>
      <c r="F321" s="2279"/>
      <c r="G321" s="2279"/>
      <c r="H321" s="2279"/>
      <c r="I321" s="2279"/>
      <c r="J321" s="2279"/>
      <c r="K321" s="2279"/>
      <c r="L321" s="2279"/>
      <c r="M321" s="2279"/>
      <c r="N321" s="2279"/>
    </row>
    <row r="322" spans="1:14" ht="15.75" customHeight="1">
      <c r="A322" s="2279"/>
      <c r="B322" s="2279"/>
      <c r="C322" s="2279"/>
      <c r="D322" s="2279"/>
      <c r="E322" s="2279"/>
      <c r="F322" s="2279"/>
      <c r="G322" s="2279"/>
      <c r="H322" s="2279"/>
      <c r="I322" s="2279"/>
      <c r="J322" s="2279"/>
      <c r="K322" s="2279"/>
      <c r="L322" s="2279"/>
      <c r="M322" s="2279"/>
      <c r="N322" s="2279"/>
    </row>
    <row r="323" spans="1:14" ht="15.75" customHeight="1">
      <c r="A323" s="2279"/>
      <c r="B323" s="2279"/>
      <c r="C323" s="2279"/>
      <c r="D323" s="2279"/>
      <c r="E323" s="2279"/>
      <c r="F323" s="2279"/>
      <c r="G323" s="2279"/>
      <c r="H323" s="2279"/>
      <c r="I323" s="2279"/>
      <c r="J323" s="2279"/>
      <c r="K323" s="2279"/>
      <c r="L323" s="2279"/>
      <c r="M323" s="2279"/>
      <c r="N323" s="2279"/>
    </row>
    <row r="324" spans="1:14" ht="15.75" customHeight="1">
      <c r="A324" s="2279"/>
      <c r="B324" s="2279"/>
      <c r="C324" s="2279"/>
      <c r="D324" s="2279"/>
      <c r="E324" s="2279"/>
      <c r="F324" s="2279"/>
      <c r="G324" s="2279"/>
      <c r="H324" s="2279"/>
      <c r="I324" s="2279"/>
      <c r="J324" s="2279"/>
      <c r="K324" s="2279"/>
      <c r="L324" s="2279"/>
      <c r="M324" s="2279"/>
      <c r="N324" s="2279"/>
    </row>
    <row r="325" spans="1:14" ht="15.75" customHeight="1">
      <c r="A325" s="2279"/>
      <c r="B325" s="2279"/>
      <c r="C325" s="2279"/>
      <c r="D325" s="2279"/>
      <c r="E325" s="2279"/>
      <c r="F325" s="2279"/>
      <c r="G325" s="2279"/>
      <c r="H325" s="2279"/>
      <c r="I325" s="2279"/>
      <c r="J325" s="2279"/>
      <c r="K325" s="2279"/>
      <c r="L325" s="2279"/>
      <c r="M325" s="2279"/>
      <c r="N325" s="2279"/>
    </row>
    <row r="326" spans="1:14" ht="15.75" customHeight="1">
      <c r="A326" s="2279"/>
      <c r="B326" s="2279"/>
      <c r="C326" s="2279"/>
      <c r="D326" s="2279"/>
      <c r="E326" s="2279"/>
      <c r="F326" s="2279"/>
      <c r="G326" s="2279"/>
      <c r="H326" s="2279"/>
      <c r="I326" s="2279"/>
      <c r="J326" s="2279"/>
      <c r="K326" s="2279"/>
      <c r="L326" s="2279"/>
      <c r="M326" s="2279"/>
      <c r="N326" s="2279"/>
    </row>
    <row r="327" spans="1:14" ht="15.75" customHeight="1">
      <c r="A327" s="2279"/>
      <c r="B327" s="2279"/>
      <c r="C327" s="2279"/>
      <c r="D327" s="2279"/>
      <c r="E327" s="2279"/>
      <c r="F327" s="2279"/>
      <c r="G327" s="2279"/>
      <c r="H327" s="2279"/>
      <c r="I327" s="2279"/>
      <c r="J327" s="2279"/>
      <c r="K327" s="2279"/>
      <c r="L327" s="2279"/>
      <c r="M327" s="2279"/>
      <c r="N327" s="2279"/>
    </row>
    <row r="328" spans="1:14" ht="15.75" customHeight="1">
      <c r="A328" s="2279"/>
      <c r="B328" s="2279"/>
      <c r="C328" s="2279"/>
      <c r="D328" s="2279"/>
      <c r="E328" s="2279"/>
      <c r="F328" s="2279"/>
      <c r="G328" s="2279"/>
      <c r="H328" s="2279"/>
      <c r="I328" s="2279"/>
      <c r="J328" s="2279"/>
      <c r="K328" s="2279"/>
      <c r="L328" s="2279"/>
      <c r="M328" s="2279"/>
      <c r="N328" s="2279"/>
    </row>
    <row r="329" spans="1:14" ht="15.75" customHeight="1">
      <c r="A329" s="2279"/>
      <c r="B329" s="2279"/>
      <c r="C329" s="2279"/>
      <c r="D329" s="2279"/>
      <c r="E329" s="2279"/>
      <c r="F329" s="2279"/>
      <c r="G329" s="2279"/>
      <c r="H329" s="2279"/>
      <c r="I329" s="2279"/>
      <c r="J329" s="2279"/>
      <c r="K329" s="2279"/>
      <c r="L329" s="2279"/>
      <c r="M329" s="2279"/>
      <c r="N329" s="2279"/>
    </row>
    <row r="330" spans="1:14" ht="15.75" customHeight="1">
      <c r="A330" s="2279"/>
      <c r="B330" s="2279"/>
      <c r="C330" s="2279"/>
      <c r="D330" s="2279"/>
      <c r="E330" s="2279"/>
      <c r="F330" s="2279"/>
      <c r="G330" s="2279"/>
      <c r="H330" s="2279"/>
      <c r="I330" s="2279"/>
      <c r="J330" s="2279"/>
      <c r="K330" s="2279"/>
      <c r="L330" s="2279"/>
      <c r="M330" s="2279"/>
      <c r="N330" s="2279"/>
    </row>
    <row r="331" spans="1:14" ht="15.75" customHeight="1">
      <c r="A331" s="2279"/>
      <c r="B331" s="2279"/>
      <c r="C331" s="2279"/>
      <c r="D331" s="2279"/>
      <c r="E331" s="2279"/>
      <c r="F331" s="2279"/>
      <c r="G331" s="2279"/>
      <c r="H331" s="2279"/>
      <c r="I331" s="2279"/>
      <c r="J331" s="2279"/>
      <c r="K331" s="2279"/>
      <c r="L331" s="2279"/>
      <c r="M331" s="2279"/>
      <c r="N331" s="2279"/>
    </row>
    <row r="332" spans="1:14" ht="15.75" customHeight="1">
      <c r="A332" s="2279"/>
      <c r="B332" s="2279"/>
      <c r="C332" s="2279"/>
      <c r="D332" s="2279"/>
      <c r="E332" s="2279"/>
      <c r="F332" s="2279"/>
      <c r="G332" s="2279"/>
      <c r="H332" s="2279"/>
      <c r="I332" s="2279"/>
      <c r="J332" s="2279"/>
      <c r="K332" s="2279"/>
      <c r="L332" s="2279"/>
      <c r="M332" s="2279"/>
      <c r="N332" s="2279"/>
    </row>
    <row r="333" spans="1:14" ht="15.75" customHeight="1">
      <c r="A333" s="2279"/>
      <c r="B333" s="2279"/>
      <c r="C333" s="2279"/>
      <c r="D333" s="2279"/>
      <c r="E333" s="2279"/>
      <c r="F333" s="2279"/>
      <c r="G333" s="2279"/>
      <c r="H333" s="2279"/>
      <c r="I333" s="2279"/>
      <c r="J333" s="2279"/>
      <c r="K333" s="2279"/>
      <c r="L333" s="2279"/>
      <c r="M333" s="2279"/>
      <c r="N333" s="2279"/>
    </row>
    <row r="334" spans="1:14" ht="15.75" customHeight="1">
      <c r="A334" s="2279"/>
      <c r="B334" s="2279"/>
      <c r="C334" s="2279"/>
      <c r="D334" s="2279"/>
      <c r="E334" s="2279"/>
      <c r="F334" s="2279"/>
      <c r="G334" s="2279"/>
      <c r="H334" s="2279"/>
      <c r="I334" s="2279"/>
      <c r="J334" s="2279"/>
      <c r="K334" s="2279"/>
      <c r="L334" s="2279"/>
      <c r="M334" s="2279"/>
      <c r="N334" s="2279"/>
    </row>
    <row r="335" spans="1:14" ht="15.75" customHeight="1">
      <c r="A335" s="2279"/>
      <c r="B335" s="2279"/>
      <c r="C335" s="2279"/>
      <c r="D335" s="2279"/>
      <c r="E335" s="2279"/>
      <c r="F335" s="2279"/>
      <c r="G335" s="2279"/>
      <c r="H335" s="2279"/>
      <c r="I335" s="2279"/>
      <c r="J335" s="2279"/>
      <c r="K335" s="2279"/>
      <c r="L335" s="2279"/>
      <c r="M335" s="2279"/>
      <c r="N335" s="2279"/>
    </row>
    <row r="336" spans="1:14" ht="15.75" customHeight="1">
      <c r="A336" s="2279"/>
      <c r="B336" s="2279"/>
      <c r="C336" s="2279"/>
      <c r="D336" s="2279"/>
      <c r="E336" s="2279"/>
      <c r="F336" s="2279"/>
      <c r="G336" s="2279"/>
      <c r="H336" s="2279"/>
      <c r="I336" s="2279"/>
      <c r="J336" s="2279"/>
      <c r="K336" s="2279"/>
      <c r="L336" s="2279"/>
      <c r="M336" s="2279"/>
      <c r="N336" s="2279"/>
    </row>
    <row r="337" spans="1:14" ht="15.75" customHeight="1">
      <c r="A337" s="2279"/>
      <c r="B337" s="2279"/>
      <c r="C337" s="2279"/>
      <c r="D337" s="2279"/>
      <c r="E337" s="2279"/>
      <c r="F337" s="2279"/>
      <c r="G337" s="2279"/>
      <c r="H337" s="2279"/>
      <c r="I337" s="2279"/>
      <c r="J337" s="2279"/>
      <c r="K337" s="2279"/>
      <c r="L337" s="2279"/>
      <c r="M337" s="2279"/>
      <c r="N337" s="2279"/>
    </row>
    <row r="338" spans="1:14" ht="15.75" customHeight="1">
      <c r="A338" s="2279"/>
      <c r="B338" s="2279"/>
      <c r="C338" s="2279"/>
      <c r="D338" s="2279"/>
      <c r="E338" s="2279"/>
      <c r="F338" s="2279"/>
      <c r="G338" s="2279"/>
      <c r="H338" s="2279"/>
      <c r="I338" s="2279"/>
      <c r="J338" s="2279"/>
      <c r="K338" s="2279"/>
      <c r="L338" s="2279"/>
      <c r="M338" s="2279"/>
      <c r="N338" s="2279"/>
    </row>
    <row r="339" spans="1:14" ht="15.75" customHeight="1">
      <c r="A339" s="2279"/>
      <c r="B339" s="2279"/>
      <c r="C339" s="2279"/>
      <c r="D339" s="2279"/>
      <c r="E339" s="2279"/>
      <c r="F339" s="2279"/>
      <c r="G339" s="2279"/>
      <c r="H339" s="2279"/>
      <c r="I339" s="2279"/>
      <c r="J339" s="2279"/>
      <c r="K339" s="2279"/>
      <c r="L339" s="2279"/>
      <c r="M339" s="2279"/>
      <c r="N339" s="2279"/>
    </row>
    <row r="340" spans="1:14" ht="15.75" customHeight="1">
      <c r="A340" s="2279"/>
      <c r="B340" s="2279"/>
      <c r="C340" s="2279"/>
      <c r="D340" s="2279"/>
      <c r="E340" s="2279"/>
      <c r="F340" s="2279"/>
      <c r="G340" s="2279"/>
      <c r="H340" s="2279"/>
      <c r="I340" s="2279"/>
      <c r="J340" s="2279"/>
      <c r="K340" s="2279"/>
      <c r="L340" s="2279"/>
      <c r="M340" s="2279"/>
      <c r="N340" s="2279"/>
    </row>
    <row r="341" spans="1:14" ht="15.75" customHeight="1">
      <c r="A341" s="2279"/>
      <c r="B341" s="2279"/>
      <c r="C341" s="2279"/>
      <c r="D341" s="2279"/>
      <c r="E341" s="2279"/>
      <c r="F341" s="2279"/>
      <c r="G341" s="2279"/>
      <c r="H341" s="2279"/>
      <c r="I341" s="2279"/>
      <c r="J341" s="2279"/>
      <c r="K341" s="2279"/>
      <c r="L341" s="2279"/>
      <c r="M341" s="2279"/>
      <c r="N341" s="2279"/>
    </row>
    <row r="342" spans="1:14" ht="15.75" customHeight="1">
      <c r="A342" s="2279"/>
      <c r="B342" s="2279"/>
      <c r="C342" s="2279"/>
      <c r="D342" s="2279"/>
      <c r="E342" s="2279"/>
      <c r="F342" s="2279"/>
      <c r="G342" s="2279"/>
      <c r="H342" s="2279"/>
      <c r="I342" s="2279"/>
      <c r="J342" s="2279"/>
      <c r="K342" s="2279"/>
      <c r="L342" s="2279"/>
      <c r="M342" s="2279"/>
      <c r="N342" s="2279"/>
    </row>
    <row r="343" spans="1:14" ht="15.75" customHeight="1">
      <c r="A343" s="2279"/>
      <c r="B343" s="2279"/>
      <c r="C343" s="2279"/>
      <c r="D343" s="2279"/>
      <c r="E343" s="2279"/>
      <c r="F343" s="2279"/>
      <c r="G343" s="2279"/>
      <c r="H343" s="2279"/>
      <c r="I343" s="2279"/>
      <c r="J343" s="2279"/>
      <c r="K343" s="2279"/>
      <c r="L343" s="2279"/>
      <c r="M343" s="2279"/>
      <c r="N343" s="2279"/>
    </row>
    <row r="344" spans="1:14" ht="15.75" customHeight="1">
      <c r="A344" s="2279"/>
      <c r="B344" s="2279"/>
      <c r="C344" s="2279"/>
      <c r="D344" s="2279"/>
      <c r="E344" s="2279"/>
      <c r="F344" s="2279"/>
      <c r="G344" s="2279"/>
      <c r="H344" s="2279"/>
      <c r="I344" s="2279"/>
      <c r="J344" s="2279"/>
      <c r="K344" s="2279"/>
      <c r="L344" s="2279"/>
      <c r="M344" s="2279"/>
      <c r="N344" s="2279"/>
    </row>
    <row r="345" spans="1:14" ht="15.75" customHeight="1">
      <c r="A345" s="2279"/>
      <c r="B345" s="2279"/>
      <c r="C345" s="2279"/>
      <c r="D345" s="2279"/>
      <c r="E345" s="2279"/>
      <c r="F345" s="2279"/>
      <c r="G345" s="2279"/>
      <c r="H345" s="2279"/>
      <c r="I345" s="2279"/>
      <c r="J345" s="2279"/>
      <c r="K345" s="2279"/>
      <c r="L345" s="2279"/>
      <c r="M345" s="2279"/>
      <c r="N345" s="2279"/>
    </row>
    <row r="346" spans="1:14" ht="15.75" customHeight="1">
      <c r="A346" s="2279"/>
      <c r="B346" s="2279"/>
      <c r="C346" s="2279"/>
      <c r="D346" s="2279"/>
      <c r="E346" s="2279"/>
      <c r="F346" s="2279"/>
      <c r="G346" s="2279"/>
      <c r="H346" s="2279"/>
      <c r="I346" s="2279"/>
      <c r="J346" s="2279"/>
      <c r="K346" s="2279"/>
      <c r="L346" s="2279"/>
      <c r="M346" s="2279"/>
      <c r="N346" s="2279"/>
    </row>
    <row r="347" spans="1:14" ht="15.75" customHeight="1">
      <c r="A347" s="2279"/>
      <c r="B347" s="2279"/>
      <c r="C347" s="2279"/>
      <c r="D347" s="2279"/>
      <c r="E347" s="2279"/>
      <c r="F347" s="2279"/>
      <c r="G347" s="2279"/>
      <c r="H347" s="2279"/>
      <c r="I347" s="2279"/>
      <c r="J347" s="2279"/>
      <c r="K347" s="2279"/>
      <c r="L347" s="2279"/>
      <c r="M347" s="2279"/>
      <c r="N347" s="2279"/>
    </row>
    <row r="348" spans="1:14" ht="15.75" customHeight="1">
      <c r="A348" s="2279"/>
      <c r="B348" s="2279"/>
      <c r="C348" s="2279"/>
      <c r="D348" s="2279"/>
      <c r="E348" s="2279"/>
      <c r="F348" s="2279"/>
      <c r="G348" s="2279"/>
      <c r="H348" s="2279"/>
      <c r="I348" s="2279"/>
      <c r="J348" s="2279"/>
      <c r="K348" s="2279"/>
      <c r="L348" s="2279"/>
      <c r="M348" s="2279"/>
      <c r="N348" s="2279"/>
    </row>
    <row r="349" spans="1:14" ht="15.75" customHeight="1">
      <c r="A349" s="2279"/>
      <c r="B349" s="2279"/>
      <c r="C349" s="2279"/>
      <c r="D349" s="2279"/>
      <c r="E349" s="2279"/>
      <c r="F349" s="2279"/>
      <c r="G349" s="2279"/>
      <c r="H349" s="2279"/>
      <c r="I349" s="2279"/>
      <c r="J349" s="2279"/>
      <c r="K349" s="2279"/>
      <c r="L349" s="2279"/>
      <c r="M349" s="2279"/>
      <c r="N349" s="2279"/>
    </row>
    <row r="350" spans="1:14" ht="15.75" customHeight="1">
      <c r="A350" s="2279"/>
      <c r="B350" s="2279"/>
      <c r="C350" s="2279"/>
      <c r="D350" s="2279"/>
      <c r="E350" s="2279"/>
      <c r="F350" s="2279"/>
      <c r="G350" s="2279"/>
      <c r="H350" s="2279"/>
      <c r="I350" s="2279"/>
      <c r="J350" s="2279"/>
      <c r="K350" s="2279"/>
      <c r="L350" s="2279"/>
      <c r="M350" s="2279"/>
      <c r="N350" s="2279"/>
    </row>
    <row r="351" spans="1:14" ht="15.75" customHeight="1">
      <c r="A351" s="2279"/>
      <c r="B351" s="2279"/>
      <c r="C351" s="2279"/>
      <c r="D351" s="2279"/>
      <c r="E351" s="2279"/>
      <c r="F351" s="2279"/>
      <c r="G351" s="2279"/>
      <c r="H351" s="2279"/>
      <c r="I351" s="2279"/>
      <c r="J351" s="2279"/>
      <c r="K351" s="2279"/>
      <c r="L351" s="2279"/>
      <c r="M351" s="2279"/>
      <c r="N351" s="2279"/>
    </row>
    <row r="352" spans="1:14" ht="15.75" customHeight="1">
      <c r="A352" s="2279"/>
      <c r="B352" s="2279"/>
      <c r="C352" s="2279"/>
      <c r="D352" s="2279"/>
      <c r="E352" s="2279"/>
      <c r="F352" s="2279"/>
      <c r="G352" s="2279"/>
      <c r="H352" s="2279"/>
      <c r="I352" s="2279"/>
      <c r="J352" s="2279"/>
      <c r="K352" s="2279"/>
      <c r="L352" s="2279"/>
      <c r="M352" s="2279"/>
      <c r="N352" s="2279"/>
    </row>
    <row r="353" spans="1:14" ht="15.75" customHeight="1">
      <c r="A353" s="2279"/>
      <c r="B353" s="2279"/>
      <c r="C353" s="2279"/>
      <c r="D353" s="2279"/>
      <c r="E353" s="2279"/>
      <c r="F353" s="2279"/>
      <c r="G353" s="2279"/>
      <c r="H353" s="2279"/>
      <c r="I353" s="2279"/>
      <c r="J353" s="2279"/>
      <c r="K353" s="2279"/>
      <c r="L353" s="2279"/>
      <c r="M353" s="2279"/>
      <c r="N353" s="2279"/>
    </row>
    <row r="354" spans="1:14" ht="15.75" customHeight="1">
      <c r="A354" s="2279"/>
      <c r="B354" s="2279"/>
      <c r="C354" s="2279"/>
      <c r="D354" s="2279"/>
      <c r="E354" s="2279"/>
      <c r="F354" s="2279"/>
      <c r="G354" s="2279"/>
      <c r="H354" s="2279"/>
      <c r="I354" s="2279"/>
      <c r="J354" s="2279"/>
      <c r="K354" s="2279"/>
      <c r="L354" s="2279"/>
      <c r="M354" s="2279"/>
      <c r="N354" s="2279"/>
    </row>
    <row r="355" spans="1:14" ht="15.75" customHeight="1">
      <c r="A355" s="2279"/>
      <c r="B355" s="2279"/>
      <c r="C355" s="2279"/>
      <c r="D355" s="2279"/>
      <c r="E355" s="2279"/>
      <c r="F355" s="2279"/>
      <c r="G355" s="2279"/>
      <c r="H355" s="2279"/>
      <c r="I355" s="2279"/>
      <c r="J355" s="2279"/>
      <c r="K355" s="2279"/>
      <c r="L355" s="2279"/>
      <c r="M355" s="2279"/>
      <c r="N355" s="2279"/>
    </row>
    <row r="356" spans="1:14" ht="15.75" customHeight="1">
      <c r="A356" s="2279"/>
      <c r="B356" s="2279"/>
      <c r="C356" s="2279"/>
      <c r="D356" s="2279"/>
      <c r="E356" s="2279"/>
      <c r="F356" s="2279"/>
      <c r="G356" s="2279"/>
      <c r="H356" s="2279"/>
      <c r="I356" s="2279"/>
      <c r="J356" s="2279"/>
      <c r="K356" s="2279"/>
      <c r="L356" s="2279"/>
      <c r="M356" s="2279"/>
      <c r="N356" s="2279"/>
    </row>
    <row r="357" spans="1:14" ht="15.75" customHeight="1">
      <c r="A357" s="2279"/>
      <c r="B357" s="2279"/>
      <c r="C357" s="2279"/>
      <c r="D357" s="2279"/>
      <c r="E357" s="2279"/>
      <c r="F357" s="2279"/>
      <c r="G357" s="2279"/>
      <c r="H357" s="2279"/>
      <c r="I357" s="2279"/>
      <c r="J357" s="2279"/>
      <c r="K357" s="2279"/>
      <c r="L357" s="2279"/>
      <c r="M357" s="2279"/>
      <c r="N357" s="2279"/>
    </row>
    <row r="358" spans="1:14" ht="15.75" customHeight="1">
      <c r="A358" s="2279"/>
      <c r="B358" s="2279"/>
      <c r="C358" s="2279"/>
      <c r="D358" s="2279"/>
      <c r="E358" s="2279"/>
      <c r="F358" s="2279"/>
      <c r="G358" s="2279"/>
      <c r="H358" s="2279"/>
      <c r="I358" s="2279"/>
      <c r="J358" s="2279"/>
      <c r="K358" s="2279"/>
      <c r="L358" s="2279"/>
      <c r="M358" s="2279"/>
      <c r="N358" s="2279"/>
    </row>
    <row r="359" spans="1:14" ht="15.75" customHeight="1">
      <c r="A359" s="2279"/>
      <c r="B359" s="2279"/>
      <c r="C359" s="2279"/>
      <c r="D359" s="2279"/>
      <c r="E359" s="2279"/>
      <c r="F359" s="2279"/>
      <c r="G359" s="2279"/>
      <c r="H359" s="2279"/>
      <c r="I359" s="2279"/>
      <c r="J359" s="2279"/>
      <c r="K359" s="2279"/>
      <c r="L359" s="2279"/>
      <c r="M359" s="2279"/>
      <c r="N359" s="2279"/>
    </row>
    <row r="360" spans="1:14" ht="15.75" customHeight="1">
      <c r="A360" s="2279"/>
      <c r="B360" s="2279"/>
      <c r="C360" s="2279"/>
      <c r="D360" s="2279"/>
      <c r="E360" s="2279"/>
      <c r="F360" s="2279"/>
      <c r="G360" s="2279"/>
      <c r="H360" s="2279"/>
      <c r="I360" s="2279"/>
      <c r="J360" s="2279"/>
      <c r="K360" s="2279"/>
      <c r="L360" s="2279"/>
      <c r="M360" s="2279"/>
      <c r="N360" s="2279"/>
    </row>
    <row r="361" spans="1:14" ht="15.75" customHeight="1">
      <c r="A361" s="2279"/>
      <c r="B361" s="2279"/>
      <c r="C361" s="2279"/>
      <c r="D361" s="2279"/>
      <c r="E361" s="2279"/>
      <c r="F361" s="2279"/>
      <c r="G361" s="2279"/>
      <c r="H361" s="2279"/>
      <c r="I361" s="2279"/>
      <c r="J361" s="2279"/>
      <c r="K361" s="2279"/>
      <c r="L361" s="2279"/>
      <c r="M361" s="2279"/>
      <c r="N361" s="2279"/>
    </row>
    <row r="362" spans="1:14" ht="15.75" customHeight="1">
      <c r="A362" s="2279"/>
      <c r="B362" s="2279"/>
      <c r="C362" s="2279"/>
      <c r="D362" s="2279"/>
      <c r="E362" s="2279"/>
      <c r="F362" s="2279"/>
      <c r="G362" s="2279"/>
      <c r="H362" s="2279"/>
      <c r="I362" s="2279"/>
      <c r="J362" s="2279"/>
      <c r="K362" s="2279"/>
      <c r="L362" s="2279"/>
      <c r="M362" s="2279"/>
      <c r="N362" s="2279"/>
    </row>
    <row r="363" spans="1:14" ht="15.75" customHeight="1">
      <c r="A363" s="2279"/>
      <c r="B363" s="2279"/>
      <c r="C363" s="2279"/>
      <c r="D363" s="2279"/>
      <c r="E363" s="2279"/>
      <c r="F363" s="2279"/>
      <c r="G363" s="2279"/>
      <c r="H363" s="2279"/>
      <c r="I363" s="2279"/>
      <c r="J363" s="2279"/>
      <c r="K363" s="2279"/>
      <c r="L363" s="2279"/>
      <c r="M363" s="2279"/>
      <c r="N363" s="2279"/>
    </row>
    <row r="364" spans="1:14" ht="15.75" customHeight="1">
      <c r="A364" s="2279"/>
      <c r="B364" s="2279"/>
      <c r="C364" s="2279"/>
      <c r="D364" s="2279"/>
      <c r="E364" s="2279"/>
      <c r="F364" s="2279"/>
      <c r="G364" s="2279"/>
      <c r="H364" s="2279"/>
      <c r="I364" s="2279"/>
      <c r="J364" s="2279"/>
      <c r="K364" s="2279"/>
      <c r="L364" s="2279"/>
      <c r="M364" s="2279"/>
      <c r="N364" s="2279"/>
    </row>
    <row r="365" spans="1:14" ht="15.75" customHeight="1">
      <c r="A365" s="2279"/>
      <c r="B365" s="2279"/>
      <c r="C365" s="2279"/>
      <c r="D365" s="2279"/>
      <c r="E365" s="2279"/>
      <c r="F365" s="2279"/>
      <c r="G365" s="2279"/>
      <c r="H365" s="2279"/>
      <c r="I365" s="2279"/>
      <c r="J365" s="2279"/>
      <c r="K365" s="2279"/>
      <c r="L365" s="2279"/>
      <c r="M365" s="2279"/>
      <c r="N365" s="2279"/>
    </row>
    <row r="366" spans="1:14" ht="15.75" customHeight="1">
      <c r="A366" s="2279"/>
      <c r="B366" s="2279"/>
      <c r="C366" s="2279"/>
      <c r="D366" s="2279"/>
      <c r="E366" s="2279"/>
      <c r="F366" s="2279"/>
      <c r="G366" s="2279"/>
      <c r="H366" s="2279"/>
      <c r="I366" s="2279"/>
      <c r="J366" s="2279"/>
      <c r="K366" s="2279"/>
      <c r="L366" s="2279"/>
      <c r="M366" s="2279"/>
      <c r="N366" s="2279"/>
    </row>
    <row r="367" spans="1:14" ht="15.75" customHeight="1">
      <c r="A367" s="2279"/>
      <c r="B367" s="2279"/>
      <c r="C367" s="2279"/>
      <c r="D367" s="2279"/>
      <c r="E367" s="2279"/>
      <c r="F367" s="2279"/>
      <c r="G367" s="2279"/>
      <c r="H367" s="2279"/>
      <c r="I367" s="2279"/>
      <c r="J367" s="2279"/>
      <c r="K367" s="2279"/>
      <c r="L367" s="2279"/>
      <c r="M367" s="2279"/>
      <c r="N367" s="2279"/>
    </row>
    <row r="368" spans="1:14" ht="15.75" customHeight="1">
      <c r="A368" s="2279"/>
      <c r="B368" s="2279"/>
      <c r="C368" s="2279"/>
      <c r="D368" s="2279"/>
      <c r="E368" s="2279"/>
      <c r="F368" s="2279"/>
      <c r="G368" s="2279"/>
      <c r="H368" s="2279"/>
      <c r="I368" s="2279"/>
      <c r="J368" s="2279"/>
      <c r="K368" s="2279"/>
      <c r="L368" s="2279"/>
      <c r="M368" s="2279"/>
      <c r="N368" s="2279"/>
    </row>
    <row r="369" spans="1:14" ht="15.75" customHeight="1">
      <c r="A369" s="2279"/>
      <c r="B369" s="2279"/>
      <c r="C369" s="2279"/>
      <c r="D369" s="2279"/>
      <c r="E369" s="2279"/>
      <c r="F369" s="2279"/>
      <c r="G369" s="2279"/>
      <c r="H369" s="2279"/>
      <c r="I369" s="2279"/>
      <c r="J369" s="2279"/>
      <c r="K369" s="2279"/>
      <c r="L369" s="2279"/>
      <c r="M369" s="2279"/>
      <c r="N369" s="2279"/>
    </row>
    <row r="370" spans="1:14" ht="15.75" customHeight="1">
      <c r="A370" s="2279"/>
      <c r="B370" s="2279"/>
      <c r="C370" s="2279"/>
      <c r="D370" s="2279"/>
      <c r="E370" s="2279"/>
      <c r="F370" s="2279"/>
      <c r="G370" s="2279"/>
      <c r="H370" s="2279"/>
      <c r="I370" s="2279"/>
      <c r="J370" s="2279"/>
      <c r="K370" s="2279"/>
      <c r="L370" s="2279"/>
      <c r="M370" s="2279"/>
      <c r="N370" s="2279"/>
    </row>
    <row r="371" spans="1:14" ht="15.75" customHeight="1">
      <c r="A371" s="2279"/>
      <c r="B371" s="2279"/>
      <c r="C371" s="2279"/>
      <c r="D371" s="2279"/>
      <c r="E371" s="2279"/>
      <c r="F371" s="2279"/>
      <c r="G371" s="2279"/>
      <c r="H371" s="2279"/>
      <c r="I371" s="2279"/>
      <c r="J371" s="2279"/>
      <c r="K371" s="2279"/>
      <c r="L371" s="2279"/>
      <c r="M371" s="2279"/>
      <c r="N371" s="2279"/>
    </row>
    <row r="372" spans="1:14" ht="15.75" customHeight="1">
      <c r="A372" s="2279"/>
      <c r="B372" s="2279"/>
      <c r="C372" s="2279"/>
      <c r="D372" s="2279"/>
      <c r="E372" s="2279"/>
      <c r="F372" s="2279"/>
      <c r="G372" s="2279"/>
      <c r="H372" s="2279"/>
      <c r="I372" s="2279"/>
      <c r="J372" s="2279"/>
      <c r="K372" s="2279"/>
      <c r="L372" s="2279"/>
      <c r="M372" s="2279"/>
      <c r="N372" s="2279"/>
    </row>
    <row r="373" spans="1:14" ht="15.75" customHeight="1">
      <c r="A373" s="2279"/>
      <c r="B373" s="2279"/>
      <c r="C373" s="2279"/>
      <c r="D373" s="2279"/>
      <c r="E373" s="2279"/>
      <c r="F373" s="2279"/>
      <c r="G373" s="2279"/>
      <c r="H373" s="2279"/>
      <c r="I373" s="2279"/>
      <c r="J373" s="2279"/>
      <c r="K373" s="2279"/>
      <c r="L373" s="2279"/>
      <c r="M373" s="2279"/>
      <c r="N373" s="2279"/>
    </row>
    <row r="374" spans="1:14" ht="15.75" customHeight="1">
      <c r="A374" s="2279"/>
      <c r="B374" s="2279"/>
      <c r="C374" s="2279"/>
      <c r="D374" s="2279"/>
      <c r="E374" s="2279"/>
      <c r="F374" s="2279"/>
      <c r="G374" s="2279"/>
      <c r="H374" s="2279"/>
      <c r="I374" s="2279"/>
      <c r="J374" s="2279"/>
      <c r="K374" s="2279"/>
      <c r="L374" s="2279"/>
      <c r="M374" s="2279"/>
      <c r="N374" s="2279"/>
    </row>
    <row r="375" spans="1:14" ht="15.75" customHeight="1">
      <c r="A375" s="2279"/>
      <c r="B375" s="2279"/>
      <c r="C375" s="2279"/>
      <c r="D375" s="2279"/>
      <c r="E375" s="2279"/>
      <c r="F375" s="2279"/>
      <c r="G375" s="2279"/>
      <c r="H375" s="2279"/>
      <c r="I375" s="2279"/>
      <c r="J375" s="2279"/>
      <c r="K375" s="2279"/>
      <c r="L375" s="2279"/>
      <c r="M375" s="2279"/>
      <c r="N375" s="2279"/>
    </row>
    <row r="376" spans="1:14" ht="15.75" customHeight="1">
      <c r="A376" s="2279"/>
      <c r="B376" s="2279"/>
      <c r="C376" s="2279"/>
      <c r="D376" s="2279"/>
      <c r="E376" s="2279"/>
      <c r="F376" s="2279"/>
      <c r="G376" s="2279"/>
      <c r="H376" s="2279"/>
      <c r="I376" s="2279"/>
      <c r="J376" s="2279"/>
      <c r="K376" s="2279"/>
      <c r="L376" s="2279"/>
      <c r="M376" s="2279"/>
      <c r="N376" s="2279"/>
    </row>
    <row r="377" spans="1:14" ht="15.75" customHeight="1">
      <c r="A377" s="2279"/>
      <c r="B377" s="2279"/>
      <c r="C377" s="2279"/>
      <c r="D377" s="2279"/>
      <c r="E377" s="2279"/>
      <c r="F377" s="2279"/>
      <c r="G377" s="2279"/>
      <c r="H377" s="2279"/>
      <c r="I377" s="2279"/>
      <c r="J377" s="2279"/>
      <c r="K377" s="2279"/>
      <c r="L377" s="2279"/>
      <c r="M377" s="2279"/>
      <c r="N377" s="2279"/>
    </row>
    <row r="378" spans="1:14" ht="15.75" customHeight="1">
      <c r="A378" s="2279"/>
      <c r="B378" s="2279"/>
      <c r="C378" s="2279"/>
      <c r="D378" s="2279"/>
      <c r="E378" s="2279"/>
      <c r="F378" s="2279"/>
      <c r="G378" s="2279"/>
      <c r="H378" s="2279"/>
      <c r="I378" s="2279"/>
      <c r="J378" s="2279"/>
      <c r="K378" s="2279"/>
      <c r="L378" s="2279"/>
      <c r="M378" s="2279"/>
      <c r="N378" s="2279"/>
    </row>
    <row r="379" spans="1:14" ht="15.75" customHeight="1">
      <c r="A379" s="2279"/>
      <c r="B379" s="2279"/>
      <c r="C379" s="2279"/>
      <c r="D379" s="2279"/>
      <c r="E379" s="2279"/>
      <c r="F379" s="2279"/>
      <c r="G379" s="2279"/>
      <c r="H379" s="2279"/>
      <c r="I379" s="2279"/>
      <c r="J379" s="2279"/>
      <c r="K379" s="2279"/>
      <c r="L379" s="2279"/>
      <c r="M379" s="2279"/>
      <c r="N379" s="2279"/>
    </row>
    <row r="380" spans="1:14" ht="15.75" customHeight="1">
      <c r="A380" s="2279"/>
      <c r="B380" s="2279"/>
      <c r="C380" s="2279"/>
      <c r="D380" s="2279"/>
      <c r="E380" s="2279"/>
      <c r="F380" s="2279"/>
      <c r="G380" s="2279"/>
      <c r="H380" s="2279"/>
      <c r="I380" s="2279"/>
      <c r="J380" s="2279"/>
      <c r="K380" s="2279"/>
      <c r="L380" s="2279"/>
      <c r="M380" s="2279"/>
      <c r="N380" s="2279"/>
    </row>
    <row r="381" spans="1:14" ht="15.75" customHeight="1">
      <c r="A381" s="2279"/>
      <c r="B381" s="2279"/>
      <c r="C381" s="2279"/>
      <c r="D381" s="2279"/>
      <c r="E381" s="2279"/>
      <c r="F381" s="2279"/>
      <c r="G381" s="2279"/>
      <c r="H381" s="2279"/>
      <c r="I381" s="2279"/>
      <c r="J381" s="2279"/>
      <c r="K381" s="2279"/>
      <c r="L381" s="2279"/>
      <c r="M381" s="2279"/>
      <c r="N381" s="2279"/>
    </row>
    <row r="382" spans="1:14" ht="15.75" customHeight="1">
      <c r="A382" s="2279"/>
      <c r="B382" s="2279"/>
      <c r="C382" s="2279"/>
      <c r="D382" s="2279"/>
      <c r="E382" s="2279"/>
      <c r="F382" s="2279"/>
      <c r="G382" s="2279"/>
      <c r="H382" s="2279"/>
      <c r="I382" s="2279"/>
      <c r="J382" s="2279"/>
      <c r="K382" s="2279"/>
      <c r="L382" s="2279"/>
      <c r="M382" s="2279"/>
      <c r="N382" s="2279"/>
    </row>
    <row r="383" spans="1:14" ht="15.75" customHeight="1">
      <c r="A383" s="2279"/>
      <c r="B383" s="2279"/>
      <c r="C383" s="2279"/>
      <c r="D383" s="2279"/>
      <c r="E383" s="2279"/>
      <c r="F383" s="2279"/>
      <c r="G383" s="2279"/>
      <c r="H383" s="2279"/>
      <c r="I383" s="2279"/>
      <c r="J383" s="2279"/>
      <c r="K383" s="2279"/>
      <c r="L383" s="2279"/>
      <c r="M383" s="2279"/>
      <c r="N383" s="2279"/>
    </row>
    <row r="384" spans="1:14" ht="15.75" customHeight="1">
      <c r="A384" s="2279"/>
      <c r="B384" s="2279"/>
      <c r="C384" s="2279"/>
      <c r="D384" s="2279"/>
      <c r="E384" s="2279"/>
      <c r="F384" s="2279"/>
      <c r="G384" s="2279"/>
      <c r="H384" s="2279"/>
      <c r="I384" s="2279"/>
      <c r="J384" s="2279"/>
      <c r="K384" s="2279"/>
      <c r="L384" s="2279"/>
      <c r="M384" s="2279"/>
      <c r="N384" s="2279"/>
    </row>
    <row r="385" spans="1:14" ht="15.75" customHeight="1">
      <c r="A385" s="2279"/>
      <c r="B385" s="2279"/>
      <c r="C385" s="2279"/>
      <c r="D385" s="2279"/>
      <c r="E385" s="2279"/>
      <c r="F385" s="2279"/>
      <c r="G385" s="2279"/>
      <c r="H385" s="2279"/>
      <c r="I385" s="2279"/>
      <c r="J385" s="2279"/>
      <c r="K385" s="2279"/>
      <c r="L385" s="2279"/>
      <c r="M385" s="2279"/>
      <c r="N385" s="2279"/>
    </row>
    <row r="386" spans="1:14" ht="15.75" customHeight="1">
      <c r="A386" s="2279"/>
      <c r="B386" s="2279"/>
      <c r="C386" s="2279"/>
      <c r="D386" s="2279"/>
      <c r="E386" s="2279"/>
      <c r="F386" s="2279"/>
      <c r="G386" s="2279"/>
      <c r="H386" s="2279"/>
      <c r="I386" s="2279"/>
      <c r="J386" s="2279"/>
      <c r="K386" s="2279"/>
      <c r="L386" s="2279"/>
      <c r="M386" s="2279"/>
      <c r="N386" s="2279"/>
    </row>
    <row r="387" spans="1:14" ht="15.75" customHeight="1">
      <c r="A387" s="2279"/>
      <c r="B387" s="2279"/>
      <c r="C387" s="2279"/>
      <c r="D387" s="2279"/>
      <c r="E387" s="2279"/>
      <c r="F387" s="2279"/>
      <c r="G387" s="2279"/>
      <c r="H387" s="2279"/>
      <c r="I387" s="2279"/>
      <c r="J387" s="2279"/>
      <c r="K387" s="2279"/>
      <c r="L387" s="2279"/>
      <c r="M387" s="2279"/>
      <c r="N387" s="2279"/>
    </row>
    <row r="388" spans="1:14" ht="15.75" customHeight="1">
      <c r="A388" s="2279"/>
      <c r="B388" s="2279"/>
      <c r="C388" s="2279"/>
      <c r="D388" s="2279"/>
      <c r="E388" s="2279"/>
      <c r="F388" s="2279"/>
      <c r="G388" s="2279"/>
      <c r="H388" s="2279"/>
      <c r="I388" s="2279"/>
      <c r="J388" s="2279"/>
      <c r="K388" s="2279"/>
      <c r="L388" s="2279"/>
      <c r="M388" s="2279"/>
      <c r="N388" s="2279"/>
    </row>
    <row r="389" spans="1:14" ht="15.75" customHeight="1">
      <c r="A389" s="2279"/>
      <c r="B389" s="2279"/>
      <c r="C389" s="2279"/>
      <c r="D389" s="2279"/>
      <c r="E389" s="2279"/>
      <c r="F389" s="2279"/>
      <c r="G389" s="2279"/>
      <c r="H389" s="2279"/>
      <c r="I389" s="2279"/>
      <c r="J389" s="2279"/>
      <c r="K389" s="2279"/>
      <c r="L389" s="2279"/>
      <c r="M389" s="2279"/>
      <c r="N389" s="2279"/>
    </row>
    <row r="390" spans="1:14" ht="15.75" customHeight="1">
      <c r="A390" s="2279"/>
      <c r="B390" s="2279"/>
      <c r="C390" s="2279"/>
      <c r="D390" s="2279"/>
      <c r="E390" s="2279"/>
      <c r="F390" s="2279"/>
      <c r="G390" s="2279"/>
      <c r="H390" s="2279"/>
      <c r="I390" s="2279"/>
      <c r="J390" s="2279"/>
      <c r="K390" s="2279"/>
      <c r="L390" s="2279"/>
      <c r="M390" s="2279"/>
      <c r="N390" s="2279"/>
    </row>
    <row r="391" spans="1:14" ht="15.75" customHeight="1">
      <c r="A391" s="2279"/>
      <c r="B391" s="2279"/>
      <c r="C391" s="2279"/>
      <c r="D391" s="2279"/>
      <c r="E391" s="2279"/>
      <c r="F391" s="2279"/>
      <c r="G391" s="2279"/>
      <c r="H391" s="2279"/>
      <c r="I391" s="2279"/>
      <c r="J391" s="2279"/>
      <c r="K391" s="2279"/>
      <c r="L391" s="2279"/>
      <c r="M391" s="2279"/>
      <c r="N391" s="2279"/>
    </row>
    <row r="392" spans="1:14" ht="15.75" customHeight="1">
      <c r="A392" s="2279"/>
      <c r="B392" s="2279"/>
      <c r="C392" s="2279"/>
      <c r="D392" s="2279"/>
      <c r="E392" s="2279"/>
      <c r="F392" s="2279"/>
      <c r="G392" s="2279"/>
      <c r="H392" s="2279"/>
      <c r="I392" s="2279"/>
      <c r="J392" s="2279"/>
      <c r="K392" s="2279"/>
      <c r="L392" s="2279"/>
      <c r="M392" s="2279"/>
      <c r="N392" s="2279"/>
    </row>
    <row r="393" spans="1:14" ht="15.75" customHeight="1">
      <c r="A393" s="2279"/>
      <c r="B393" s="2279"/>
      <c r="C393" s="2279"/>
      <c r="D393" s="2279"/>
      <c r="E393" s="2279"/>
      <c r="F393" s="2279"/>
      <c r="G393" s="2279"/>
      <c r="H393" s="2279"/>
      <c r="I393" s="2279"/>
      <c r="J393" s="2279"/>
      <c r="K393" s="2279"/>
      <c r="L393" s="2279"/>
      <c r="M393" s="2279"/>
      <c r="N393" s="2279"/>
    </row>
    <row r="394" spans="1:14" ht="15.75" customHeight="1">
      <c r="A394" s="2279"/>
      <c r="B394" s="2279"/>
      <c r="C394" s="2279"/>
      <c r="D394" s="2279"/>
      <c r="E394" s="2279"/>
      <c r="F394" s="2279"/>
      <c r="G394" s="2279"/>
      <c r="H394" s="2279"/>
      <c r="I394" s="2279"/>
      <c r="J394" s="2279"/>
      <c r="K394" s="2279"/>
      <c r="L394" s="2279"/>
      <c r="M394" s="2279"/>
      <c r="N394" s="2279"/>
    </row>
    <row r="395" spans="1:14" ht="15.75" customHeight="1">
      <c r="A395" s="2279"/>
      <c r="B395" s="2279"/>
      <c r="C395" s="2279"/>
      <c r="D395" s="2279"/>
      <c r="E395" s="2279"/>
      <c r="F395" s="2279"/>
      <c r="G395" s="2279"/>
      <c r="H395" s="2279"/>
      <c r="I395" s="2279"/>
      <c r="J395" s="2279"/>
      <c r="K395" s="2279"/>
      <c r="L395" s="2279"/>
      <c r="M395" s="2279"/>
      <c r="N395" s="2279"/>
    </row>
    <row r="396" spans="1:14" ht="15.75" customHeight="1">
      <c r="A396" s="2279"/>
      <c r="B396" s="2279"/>
      <c r="C396" s="2279"/>
      <c r="D396" s="2279"/>
      <c r="E396" s="2279"/>
      <c r="F396" s="2279"/>
      <c r="G396" s="2279"/>
      <c r="H396" s="2279"/>
      <c r="I396" s="2279"/>
      <c r="J396" s="2279"/>
      <c r="K396" s="2279"/>
      <c r="L396" s="2279"/>
      <c r="M396" s="2279"/>
      <c r="N396" s="2279"/>
    </row>
    <row r="397" spans="1:14" ht="15.75" customHeight="1">
      <c r="A397" s="2279"/>
      <c r="B397" s="2279"/>
      <c r="C397" s="2279"/>
      <c r="D397" s="2279"/>
      <c r="E397" s="2279"/>
      <c r="F397" s="2279"/>
      <c r="G397" s="2279"/>
      <c r="H397" s="2279"/>
      <c r="I397" s="2279"/>
      <c r="J397" s="2279"/>
      <c r="K397" s="2279"/>
      <c r="L397" s="2279"/>
      <c r="M397" s="2279"/>
      <c r="N397" s="2279"/>
    </row>
    <row r="398" spans="1:14" ht="15.75" customHeight="1">
      <c r="A398" s="2279"/>
      <c r="B398" s="2279"/>
      <c r="C398" s="2279"/>
      <c r="D398" s="2279"/>
      <c r="E398" s="2279"/>
      <c r="F398" s="2279"/>
      <c r="G398" s="2279"/>
      <c r="H398" s="2279"/>
      <c r="I398" s="2279"/>
      <c r="J398" s="2279"/>
      <c r="K398" s="2279"/>
      <c r="L398" s="2279"/>
      <c r="M398" s="2279"/>
      <c r="N398" s="2279"/>
    </row>
    <row r="399" spans="1:14" ht="15.75" customHeight="1">
      <c r="A399" s="2279"/>
      <c r="B399" s="2279"/>
      <c r="C399" s="2279"/>
      <c r="D399" s="2279"/>
      <c r="E399" s="2279"/>
      <c r="F399" s="2279"/>
      <c r="G399" s="2279"/>
      <c r="H399" s="2279"/>
      <c r="I399" s="2279"/>
      <c r="J399" s="2279"/>
      <c r="K399" s="2279"/>
      <c r="L399" s="2279"/>
      <c r="M399" s="2279"/>
      <c r="N399" s="2279"/>
    </row>
    <row r="400" spans="1:14" ht="15.75" customHeight="1">
      <c r="A400" s="2279"/>
      <c r="B400" s="2279"/>
      <c r="C400" s="2279"/>
      <c r="D400" s="2279"/>
      <c r="E400" s="2279"/>
      <c r="F400" s="2279"/>
      <c r="G400" s="2279"/>
      <c r="H400" s="2279"/>
      <c r="I400" s="2279"/>
      <c r="J400" s="2279"/>
      <c r="K400" s="2279"/>
      <c r="L400" s="2279"/>
      <c r="M400" s="2279"/>
      <c r="N400" s="2279"/>
    </row>
    <row r="401" spans="1:14" ht="15.75" customHeight="1">
      <c r="A401" s="2279"/>
      <c r="B401" s="2279"/>
      <c r="C401" s="2279"/>
      <c r="D401" s="2279"/>
      <c r="E401" s="2279"/>
      <c r="F401" s="2279"/>
      <c r="G401" s="2279"/>
      <c r="H401" s="2279"/>
      <c r="I401" s="2279"/>
      <c r="J401" s="2279"/>
      <c r="K401" s="2279"/>
      <c r="L401" s="2279"/>
      <c r="M401" s="2279"/>
      <c r="N401" s="2279"/>
    </row>
    <row r="402" spans="1:14" ht="15.75" customHeight="1">
      <c r="A402" s="2279"/>
      <c r="B402" s="2279"/>
      <c r="C402" s="2279"/>
      <c r="D402" s="2279"/>
      <c r="E402" s="2279"/>
      <c r="F402" s="2279"/>
      <c r="G402" s="2279"/>
      <c r="H402" s="2279"/>
      <c r="I402" s="2279"/>
      <c r="J402" s="2279"/>
      <c r="K402" s="2279"/>
      <c r="L402" s="2279"/>
      <c r="M402" s="2279"/>
      <c r="N402" s="2279"/>
    </row>
    <row r="403" spans="1:14" ht="15.75" customHeight="1">
      <c r="A403" s="2279"/>
      <c r="B403" s="2279"/>
      <c r="C403" s="2279"/>
      <c r="D403" s="2279"/>
      <c r="E403" s="2279"/>
      <c r="F403" s="2279"/>
      <c r="G403" s="2279"/>
      <c r="H403" s="2279"/>
      <c r="I403" s="2279"/>
      <c r="J403" s="2279"/>
      <c r="K403" s="2279"/>
      <c r="L403" s="2279"/>
      <c r="M403" s="2279"/>
      <c r="N403" s="2279"/>
    </row>
    <row r="404" spans="1:14" ht="15.75" customHeight="1">
      <c r="A404" s="2279"/>
      <c r="B404" s="2279"/>
      <c r="C404" s="2279"/>
      <c r="D404" s="2279"/>
      <c r="E404" s="2279"/>
      <c r="F404" s="2279"/>
      <c r="G404" s="2279"/>
      <c r="H404" s="2279"/>
      <c r="I404" s="2279"/>
      <c r="J404" s="2279"/>
      <c r="K404" s="2279"/>
      <c r="L404" s="2279"/>
      <c r="M404" s="2279"/>
      <c r="N404" s="2279"/>
    </row>
    <row r="405" spans="1:14" ht="15.75" customHeight="1">
      <c r="A405" s="2279"/>
      <c r="B405" s="2279"/>
      <c r="C405" s="2279"/>
      <c r="D405" s="2279"/>
      <c r="E405" s="2279"/>
      <c r="F405" s="2279"/>
      <c r="G405" s="2279"/>
      <c r="H405" s="2279"/>
      <c r="I405" s="2279"/>
      <c r="J405" s="2279"/>
      <c r="K405" s="2279"/>
      <c r="L405" s="2279"/>
      <c r="M405" s="2279"/>
      <c r="N405" s="2279"/>
    </row>
    <row r="406" spans="1:14" ht="15.75" customHeight="1">
      <c r="A406" s="2279"/>
      <c r="B406" s="2279"/>
      <c r="C406" s="2279"/>
      <c r="D406" s="2279"/>
      <c r="E406" s="2279"/>
      <c r="F406" s="2279"/>
      <c r="G406" s="2279"/>
      <c r="H406" s="2279"/>
      <c r="I406" s="2279"/>
      <c r="J406" s="2279"/>
      <c r="K406" s="2279"/>
      <c r="L406" s="2279"/>
      <c r="M406" s="2279"/>
      <c r="N406" s="2279"/>
    </row>
    <row r="407" spans="1:14" ht="15.75" customHeight="1">
      <c r="A407" s="2279"/>
      <c r="B407" s="2279"/>
      <c r="C407" s="2279"/>
      <c r="D407" s="2279"/>
      <c r="E407" s="2279"/>
      <c r="F407" s="2279"/>
      <c r="G407" s="2279"/>
      <c r="H407" s="2279"/>
      <c r="I407" s="2279"/>
      <c r="J407" s="2279"/>
      <c r="K407" s="2279"/>
      <c r="L407" s="2279"/>
      <c r="M407" s="2279"/>
      <c r="N407" s="2279"/>
    </row>
    <row r="408" spans="1:14" ht="15.75" customHeight="1">
      <c r="A408" s="2279"/>
      <c r="B408" s="2279"/>
      <c r="C408" s="2279"/>
      <c r="D408" s="2279"/>
      <c r="E408" s="2279"/>
      <c r="F408" s="2279"/>
      <c r="G408" s="2279"/>
      <c r="H408" s="2279"/>
      <c r="I408" s="2279"/>
      <c r="J408" s="2279"/>
      <c r="K408" s="2279"/>
      <c r="L408" s="2279"/>
      <c r="M408" s="2279"/>
      <c r="N408" s="2279"/>
    </row>
    <row r="409" spans="1:14" ht="15.75" customHeight="1">
      <c r="A409" s="2279"/>
      <c r="B409" s="2279"/>
      <c r="C409" s="2279"/>
      <c r="D409" s="2279"/>
      <c r="E409" s="2279"/>
      <c r="F409" s="2279"/>
      <c r="G409" s="2279"/>
      <c r="H409" s="2279"/>
      <c r="I409" s="2279"/>
      <c r="J409" s="2279"/>
      <c r="K409" s="2279"/>
      <c r="L409" s="2279"/>
      <c r="M409" s="2279"/>
      <c r="N409" s="2279"/>
    </row>
    <row r="410" spans="1:14" ht="15.75" customHeight="1">
      <c r="A410" s="2279"/>
      <c r="B410" s="2279"/>
      <c r="C410" s="2279"/>
      <c r="D410" s="2279"/>
      <c r="E410" s="2279"/>
      <c r="F410" s="2279"/>
      <c r="G410" s="2279"/>
      <c r="H410" s="2279"/>
      <c r="I410" s="2279"/>
      <c r="J410" s="2279"/>
      <c r="K410" s="2279"/>
      <c r="L410" s="2279"/>
      <c r="M410" s="2279"/>
      <c r="N410" s="2279"/>
    </row>
    <row r="411" spans="1:14" ht="15.75" customHeight="1">
      <c r="A411" s="2279"/>
      <c r="B411" s="2279"/>
      <c r="C411" s="2279"/>
      <c r="D411" s="2279"/>
      <c r="E411" s="2279"/>
      <c r="F411" s="2279"/>
      <c r="G411" s="2279"/>
      <c r="H411" s="2279"/>
      <c r="I411" s="2279"/>
      <c r="J411" s="2279"/>
      <c r="K411" s="2279"/>
      <c r="L411" s="2279"/>
      <c r="M411" s="2279"/>
      <c r="N411" s="2279"/>
    </row>
    <row r="412" spans="1:14" ht="15.75" customHeight="1">
      <c r="A412" s="2279"/>
      <c r="B412" s="2279"/>
      <c r="C412" s="2279"/>
      <c r="D412" s="2279"/>
      <c r="E412" s="2279"/>
      <c r="F412" s="2279"/>
      <c r="G412" s="2279"/>
      <c r="H412" s="2279"/>
      <c r="I412" s="2279"/>
      <c r="J412" s="2279"/>
      <c r="K412" s="2279"/>
      <c r="L412" s="2279"/>
      <c r="M412" s="2279"/>
      <c r="N412" s="2279"/>
    </row>
    <row r="413" spans="1:14" ht="15.75" customHeight="1">
      <c r="A413" s="2279"/>
      <c r="B413" s="2279"/>
      <c r="C413" s="2279"/>
      <c r="D413" s="2279"/>
      <c r="E413" s="2279"/>
      <c r="F413" s="2279"/>
      <c r="G413" s="2279"/>
      <c r="H413" s="2279"/>
      <c r="I413" s="2279"/>
      <c r="J413" s="2279"/>
      <c r="K413" s="2279"/>
      <c r="L413" s="2279"/>
      <c r="M413" s="2279"/>
      <c r="N413" s="2279"/>
    </row>
    <row r="414" spans="1:14" ht="15.75" customHeight="1">
      <c r="A414" s="2279"/>
      <c r="B414" s="2279"/>
      <c r="C414" s="2279"/>
      <c r="D414" s="2279"/>
      <c r="E414" s="2279"/>
      <c r="F414" s="2279"/>
      <c r="G414" s="2279"/>
      <c r="H414" s="2279"/>
      <c r="I414" s="2279"/>
      <c r="J414" s="2279"/>
      <c r="K414" s="2279"/>
      <c r="L414" s="2279"/>
      <c r="M414" s="2279"/>
      <c r="N414" s="2279"/>
    </row>
    <row r="415" spans="1:14" ht="15.75" customHeight="1">
      <c r="A415" s="2279"/>
      <c r="B415" s="2279"/>
      <c r="C415" s="2279"/>
      <c r="D415" s="2279"/>
      <c r="E415" s="2279"/>
      <c r="F415" s="2279"/>
      <c r="G415" s="2279"/>
      <c r="H415" s="2279"/>
      <c r="I415" s="2279"/>
      <c r="J415" s="2279"/>
      <c r="K415" s="2279"/>
      <c r="L415" s="2279"/>
      <c r="M415" s="2279"/>
      <c r="N415" s="2279"/>
    </row>
    <row r="416" spans="1:14" ht="15.75" customHeight="1">
      <c r="A416" s="2279"/>
      <c r="B416" s="2279"/>
      <c r="C416" s="2279"/>
      <c r="D416" s="2279"/>
      <c r="E416" s="2279"/>
      <c r="F416" s="2279"/>
      <c r="G416" s="2279"/>
      <c r="H416" s="2279"/>
      <c r="I416" s="2279"/>
      <c r="J416" s="2279"/>
      <c r="K416" s="2279"/>
      <c r="L416" s="2279"/>
      <c r="M416" s="2279"/>
      <c r="N416" s="2279"/>
    </row>
    <row r="417" spans="1:14" ht="15.75" customHeight="1">
      <c r="A417" s="2279"/>
      <c r="B417" s="2279"/>
      <c r="C417" s="2279"/>
      <c r="D417" s="2279"/>
      <c r="E417" s="2279"/>
      <c r="F417" s="2279"/>
      <c r="G417" s="2279"/>
      <c r="H417" s="2279"/>
      <c r="I417" s="2279"/>
      <c r="J417" s="2279"/>
      <c r="K417" s="2279"/>
      <c r="L417" s="2279"/>
      <c r="M417" s="2279"/>
      <c r="N417" s="2279"/>
    </row>
    <row r="418" spans="1:14" ht="15.75" customHeight="1">
      <c r="A418" s="2279"/>
      <c r="B418" s="2279"/>
      <c r="C418" s="2279"/>
      <c r="D418" s="2279"/>
      <c r="E418" s="2279"/>
      <c r="F418" s="2279"/>
      <c r="G418" s="2279"/>
      <c r="H418" s="2279"/>
      <c r="I418" s="2279"/>
      <c r="J418" s="2279"/>
      <c r="K418" s="2279"/>
      <c r="L418" s="2279"/>
      <c r="M418" s="2279"/>
      <c r="N418" s="2279"/>
    </row>
    <row r="419" spans="1:14" ht="15.75" customHeight="1">
      <c r="A419" s="2279"/>
      <c r="B419" s="2279"/>
      <c r="C419" s="2279"/>
      <c r="D419" s="2279"/>
      <c r="E419" s="2279"/>
      <c r="F419" s="2279"/>
      <c r="G419" s="2279"/>
      <c r="H419" s="2279"/>
      <c r="I419" s="2279"/>
      <c r="J419" s="2279"/>
      <c r="K419" s="2279"/>
      <c r="L419" s="2279"/>
      <c r="M419" s="2279"/>
      <c r="N419" s="2279"/>
    </row>
    <row r="420" spans="1:14" ht="15.75" customHeight="1">
      <c r="A420" s="2279"/>
      <c r="B420" s="2279"/>
      <c r="C420" s="2279"/>
      <c r="D420" s="2279"/>
      <c r="E420" s="2279"/>
      <c r="F420" s="2279"/>
      <c r="G420" s="2279"/>
      <c r="H420" s="2279"/>
      <c r="I420" s="2279"/>
      <c r="J420" s="2279"/>
      <c r="K420" s="2279"/>
      <c r="L420" s="2279"/>
      <c r="M420" s="2279"/>
      <c r="N420" s="2279"/>
    </row>
    <row r="421" spans="1:14" ht="15.75" customHeight="1">
      <c r="A421" s="2279"/>
      <c r="B421" s="2279"/>
      <c r="C421" s="2279"/>
      <c r="D421" s="2279"/>
      <c r="E421" s="2279"/>
      <c r="F421" s="2279"/>
      <c r="G421" s="2279"/>
      <c r="H421" s="2279"/>
      <c r="I421" s="2279"/>
      <c r="J421" s="2279"/>
      <c r="K421" s="2279"/>
      <c r="L421" s="2279"/>
      <c r="M421" s="2279"/>
      <c r="N421" s="2279"/>
    </row>
    <row r="422" spans="1:14" ht="15.75" customHeight="1">
      <c r="A422" s="2279"/>
      <c r="B422" s="2279"/>
      <c r="C422" s="2279"/>
      <c r="D422" s="2279"/>
      <c r="E422" s="2279"/>
      <c r="F422" s="2279"/>
      <c r="G422" s="2279"/>
      <c r="H422" s="2279"/>
      <c r="I422" s="2279"/>
      <c r="J422" s="2279"/>
      <c r="K422" s="2279"/>
      <c r="L422" s="2279"/>
      <c r="M422" s="2279"/>
      <c r="N422" s="2279"/>
    </row>
    <row r="423" spans="1:14" ht="15.75" customHeight="1">
      <c r="A423" s="2279"/>
      <c r="B423" s="2279"/>
      <c r="C423" s="2279"/>
      <c r="D423" s="2279"/>
      <c r="E423" s="2279"/>
      <c r="F423" s="2279"/>
      <c r="G423" s="2279"/>
      <c r="H423" s="2279"/>
      <c r="I423" s="2279"/>
      <c r="J423" s="2279"/>
      <c r="K423" s="2279"/>
      <c r="L423" s="2279"/>
      <c r="M423" s="2279"/>
      <c r="N423" s="2279"/>
    </row>
    <row r="424" spans="1:14" ht="15.75" customHeight="1">
      <c r="A424" s="2279"/>
      <c r="B424" s="2279"/>
      <c r="C424" s="2279"/>
      <c r="D424" s="2279"/>
      <c r="E424" s="2279"/>
      <c r="F424" s="2279"/>
      <c r="G424" s="2279"/>
      <c r="H424" s="2279"/>
      <c r="I424" s="2279"/>
      <c r="J424" s="2279"/>
      <c r="K424" s="2279"/>
      <c r="L424" s="2279"/>
      <c r="M424" s="2279"/>
      <c r="N424" s="2279"/>
    </row>
    <row r="425" spans="1:14" ht="15.75" customHeight="1">
      <c r="A425" s="2279"/>
      <c r="B425" s="2279"/>
      <c r="C425" s="2279"/>
      <c r="D425" s="2279"/>
      <c r="E425" s="2279"/>
      <c r="F425" s="2279"/>
      <c r="G425" s="2279"/>
      <c r="H425" s="2279"/>
      <c r="I425" s="2279"/>
      <c r="J425" s="2279"/>
      <c r="K425" s="2279"/>
      <c r="L425" s="2279"/>
      <c r="M425" s="2279"/>
      <c r="N425" s="2279"/>
    </row>
    <row r="426" spans="1:14" ht="15.75" customHeight="1">
      <c r="A426" s="2279"/>
      <c r="B426" s="2279"/>
      <c r="C426" s="2279"/>
      <c r="D426" s="2279"/>
      <c r="E426" s="2279"/>
      <c r="F426" s="2279"/>
      <c r="G426" s="2279"/>
      <c r="H426" s="2279"/>
      <c r="I426" s="2279"/>
      <c r="J426" s="2279"/>
      <c r="K426" s="2279"/>
      <c r="L426" s="2279"/>
      <c r="M426" s="2279"/>
      <c r="N426" s="2279"/>
    </row>
    <row r="427" spans="1:14" ht="15.75" customHeight="1">
      <c r="A427" s="2279"/>
      <c r="B427" s="2279"/>
      <c r="C427" s="2279"/>
      <c r="D427" s="2279"/>
      <c r="E427" s="2279"/>
      <c r="F427" s="2279"/>
      <c r="G427" s="2279"/>
      <c r="H427" s="2279"/>
      <c r="I427" s="2279"/>
      <c r="J427" s="2279"/>
      <c r="K427" s="2279"/>
      <c r="L427" s="2279"/>
      <c r="M427" s="2279"/>
      <c r="N427" s="2279"/>
    </row>
    <row r="428" spans="1:14" ht="15.75" customHeight="1">
      <c r="A428" s="2279"/>
      <c r="B428" s="2279"/>
      <c r="C428" s="2279"/>
      <c r="D428" s="2279"/>
      <c r="E428" s="2279"/>
      <c r="F428" s="2279"/>
      <c r="G428" s="2279"/>
      <c r="H428" s="2279"/>
      <c r="I428" s="2279"/>
      <c r="J428" s="2279"/>
      <c r="K428" s="2279"/>
      <c r="L428" s="2279"/>
      <c r="M428" s="2279"/>
      <c r="N428" s="2279"/>
    </row>
    <row r="429" spans="1:14" ht="15.75" customHeight="1">
      <c r="A429" s="2279"/>
      <c r="B429" s="2279"/>
      <c r="C429" s="2279"/>
      <c r="D429" s="2279"/>
      <c r="E429" s="2279"/>
      <c r="F429" s="2279"/>
      <c r="G429" s="2279"/>
      <c r="H429" s="2279"/>
      <c r="I429" s="2279"/>
      <c r="J429" s="2279"/>
      <c r="K429" s="2279"/>
      <c r="L429" s="2279"/>
      <c r="M429" s="2279"/>
      <c r="N429" s="2279"/>
    </row>
    <row r="430" spans="1:14" ht="15.75" customHeight="1">
      <c r="A430" s="2279"/>
      <c r="B430" s="2279"/>
      <c r="C430" s="2279"/>
      <c r="D430" s="2279"/>
      <c r="E430" s="2279"/>
      <c r="F430" s="2279"/>
      <c r="G430" s="2279"/>
      <c r="H430" s="2279"/>
      <c r="I430" s="2279"/>
      <c r="J430" s="2279"/>
      <c r="K430" s="2279"/>
      <c r="L430" s="2279"/>
      <c r="M430" s="2279"/>
      <c r="N430" s="2279"/>
    </row>
    <row r="431" spans="1:14" ht="15.75" customHeight="1">
      <c r="A431" s="2279"/>
      <c r="B431" s="2279"/>
      <c r="C431" s="2279"/>
      <c r="D431" s="2279"/>
      <c r="E431" s="2279"/>
      <c r="F431" s="2279"/>
      <c r="G431" s="2279"/>
      <c r="H431" s="2279"/>
      <c r="I431" s="2279"/>
      <c r="J431" s="2279"/>
      <c r="K431" s="2279"/>
      <c r="L431" s="2279"/>
      <c r="M431" s="2279"/>
      <c r="N431" s="2279"/>
    </row>
    <row r="432" spans="1:14" ht="15.75" customHeight="1">
      <c r="A432" s="2279"/>
      <c r="B432" s="2279"/>
      <c r="C432" s="2279"/>
      <c r="D432" s="2279"/>
      <c r="E432" s="2279"/>
      <c r="F432" s="2279"/>
      <c r="G432" s="2279"/>
      <c r="H432" s="2279"/>
      <c r="I432" s="2279"/>
      <c r="J432" s="2279"/>
      <c r="K432" s="2279"/>
      <c r="L432" s="2279"/>
      <c r="M432" s="2279"/>
      <c r="N432" s="2279"/>
    </row>
    <row r="433" spans="1:14" ht="15.75" customHeight="1">
      <c r="A433" s="2279"/>
      <c r="B433" s="2279"/>
      <c r="C433" s="2279"/>
      <c r="D433" s="2279"/>
      <c r="E433" s="2279"/>
      <c r="F433" s="2279"/>
      <c r="G433" s="2279"/>
      <c r="H433" s="2279"/>
      <c r="I433" s="2279"/>
      <c r="J433" s="2279"/>
      <c r="K433" s="2279"/>
      <c r="L433" s="2279"/>
      <c r="M433" s="2279"/>
      <c r="N433" s="2279"/>
    </row>
    <row r="434" spans="1:14" ht="15.75" customHeight="1">
      <c r="A434" s="2279"/>
      <c r="B434" s="2279"/>
      <c r="C434" s="2279"/>
      <c r="D434" s="2279"/>
      <c r="E434" s="2279"/>
      <c r="F434" s="2279"/>
      <c r="G434" s="2279"/>
      <c r="H434" s="2279"/>
      <c r="I434" s="2279"/>
      <c r="J434" s="2279"/>
      <c r="K434" s="2279"/>
      <c r="L434" s="2279"/>
      <c r="M434" s="2279"/>
      <c r="N434" s="2279"/>
    </row>
    <row r="435" spans="1:14" ht="15.75" customHeight="1">
      <c r="A435" s="2279"/>
      <c r="B435" s="2279"/>
      <c r="C435" s="2279"/>
      <c r="D435" s="2279"/>
      <c r="E435" s="2279"/>
      <c r="F435" s="2279"/>
      <c r="G435" s="2279"/>
      <c r="H435" s="2279"/>
      <c r="I435" s="2279"/>
      <c r="J435" s="2279"/>
      <c r="K435" s="2279"/>
      <c r="L435" s="2279"/>
      <c r="M435" s="2279"/>
      <c r="N435" s="2279"/>
    </row>
    <row r="436" spans="1:14" ht="15.75" customHeight="1">
      <c r="A436" s="2279"/>
      <c r="B436" s="2279"/>
      <c r="C436" s="2279"/>
      <c r="D436" s="2279"/>
      <c r="E436" s="2279"/>
      <c r="F436" s="2279"/>
      <c r="G436" s="2279"/>
      <c r="H436" s="2279"/>
      <c r="I436" s="2279"/>
      <c r="J436" s="2279"/>
      <c r="K436" s="2279"/>
      <c r="L436" s="2279"/>
      <c r="M436" s="2279"/>
      <c r="N436" s="2279"/>
    </row>
    <row r="437" spans="1:14" ht="15.75" customHeight="1">
      <c r="A437" s="2279"/>
      <c r="B437" s="2279"/>
      <c r="C437" s="2279"/>
      <c r="D437" s="2279"/>
      <c r="E437" s="2279"/>
      <c r="F437" s="2279"/>
      <c r="G437" s="2279"/>
      <c r="H437" s="2279"/>
      <c r="I437" s="2279"/>
      <c r="J437" s="2279"/>
      <c r="K437" s="2279"/>
      <c r="L437" s="2279"/>
      <c r="M437" s="2279"/>
      <c r="N437" s="2279"/>
    </row>
    <row r="438" spans="1:14" ht="15.75" customHeight="1">
      <c r="A438" s="2279"/>
      <c r="B438" s="2279"/>
      <c r="C438" s="2279"/>
      <c r="D438" s="2279"/>
      <c r="E438" s="2279"/>
      <c r="F438" s="2279"/>
      <c r="G438" s="2279"/>
      <c r="H438" s="2279"/>
      <c r="I438" s="2279"/>
      <c r="J438" s="2279"/>
      <c r="K438" s="2279"/>
      <c r="L438" s="2279"/>
      <c r="M438" s="2279"/>
      <c r="N438" s="2279"/>
    </row>
    <row r="439" spans="1:14" ht="15.75" customHeight="1">
      <c r="A439" s="2279"/>
      <c r="B439" s="2279"/>
      <c r="C439" s="2279"/>
      <c r="D439" s="2279"/>
      <c r="E439" s="2279"/>
      <c r="F439" s="2279"/>
      <c r="G439" s="2279"/>
      <c r="H439" s="2279"/>
      <c r="I439" s="2279"/>
      <c r="J439" s="2279"/>
      <c r="K439" s="2279"/>
      <c r="L439" s="2279"/>
      <c r="M439" s="2279"/>
      <c r="N439" s="2279"/>
    </row>
    <row r="440" spans="1:14" ht="15.75" customHeight="1">
      <c r="A440" s="2279"/>
      <c r="B440" s="2279"/>
      <c r="C440" s="2279"/>
      <c r="D440" s="2279"/>
      <c r="E440" s="2279"/>
      <c r="F440" s="2279"/>
      <c r="G440" s="2279"/>
      <c r="H440" s="2279"/>
      <c r="I440" s="2279"/>
      <c r="J440" s="2279"/>
      <c r="K440" s="2279"/>
      <c r="L440" s="2279"/>
      <c r="M440" s="2279"/>
      <c r="N440" s="2279"/>
    </row>
    <row r="441" spans="1:14" ht="15.75" customHeight="1">
      <c r="A441" s="2279"/>
      <c r="B441" s="2279"/>
      <c r="C441" s="2279"/>
      <c r="D441" s="2279"/>
      <c r="E441" s="2279"/>
      <c r="F441" s="2279"/>
      <c r="G441" s="2279"/>
      <c r="H441" s="2279"/>
      <c r="I441" s="2279"/>
      <c r="J441" s="2279"/>
      <c r="K441" s="2279"/>
      <c r="L441" s="2279"/>
      <c r="M441" s="2279"/>
      <c r="N441" s="2279"/>
    </row>
    <row r="442" spans="1:14" ht="15.75" customHeight="1">
      <c r="A442" s="2279"/>
      <c r="B442" s="2279"/>
      <c r="C442" s="2279"/>
      <c r="D442" s="2279"/>
      <c r="E442" s="2279"/>
      <c r="F442" s="2279"/>
      <c r="G442" s="2279"/>
      <c r="H442" s="2279"/>
      <c r="I442" s="2279"/>
      <c r="J442" s="2279"/>
      <c r="K442" s="2279"/>
      <c r="L442" s="2279"/>
      <c r="M442" s="2279"/>
      <c r="N442" s="2279"/>
    </row>
    <row r="443" spans="1:14" ht="15.75" customHeight="1">
      <c r="A443" s="2279"/>
      <c r="B443" s="2279"/>
      <c r="C443" s="2279"/>
      <c r="D443" s="2279"/>
      <c r="E443" s="2279"/>
      <c r="F443" s="2279"/>
      <c r="G443" s="2279"/>
      <c r="H443" s="2279"/>
      <c r="I443" s="2279"/>
      <c r="J443" s="2279"/>
      <c r="K443" s="2279"/>
      <c r="L443" s="2279"/>
      <c r="M443" s="2279"/>
      <c r="N443" s="2279"/>
    </row>
    <row r="444" spans="1:14" ht="15.75" customHeight="1">
      <c r="A444" s="2279"/>
      <c r="B444" s="2279"/>
      <c r="C444" s="2279"/>
      <c r="D444" s="2279"/>
      <c r="E444" s="2279"/>
      <c r="F444" s="2279"/>
      <c r="G444" s="2279"/>
      <c r="H444" s="2279"/>
      <c r="I444" s="2279"/>
      <c r="J444" s="2279"/>
      <c r="K444" s="2279"/>
      <c r="L444" s="2279"/>
      <c r="M444" s="2279"/>
      <c r="N444" s="2279"/>
    </row>
    <row r="445" spans="1:14" ht="15.75" customHeight="1">
      <c r="A445" s="2279"/>
      <c r="B445" s="2279"/>
      <c r="C445" s="2279"/>
      <c r="D445" s="2279"/>
      <c r="E445" s="2279"/>
      <c r="F445" s="2279"/>
      <c r="G445" s="2279"/>
      <c r="H445" s="2279"/>
      <c r="I445" s="2279"/>
      <c r="J445" s="2279"/>
      <c r="K445" s="2279"/>
      <c r="L445" s="2279"/>
      <c r="M445" s="2279"/>
      <c r="N445" s="2279"/>
    </row>
    <row r="446" spans="1:14" ht="15.75" customHeight="1">
      <c r="A446" s="2279"/>
      <c r="B446" s="2279"/>
      <c r="C446" s="2279"/>
      <c r="D446" s="2279"/>
      <c r="E446" s="2279"/>
      <c r="F446" s="2279"/>
      <c r="G446" s="2279"/>
      <c r="H446" s="2279"/>
      <c r="I446" s="2279"/>
      <c r="J446" s="2279"/>
      <c r="K446" s="2279"/>
      <c r="L446" s="2279"/>
      <c r="M446" s="2279"/>
      <c r="N446" s="2279"/>
    </row>
    <row r="447" spans="1:14" ht="15.75" customHeight="1">
      <c r="A447" s="2279"/>
      <c r="B447" s="2279"/>
      <c r="C447" s="2279"/>
      <c r="D447" s="2279"/>
      <c r="E447" s="2279"/>
      <c r="F447" s="2279"/>
      <c r="G447" s="2279"/>
      <c r="H447" s="2279"/>
      <c r="I447" s="2279"/>
      <c r="J447" s="2279"/>
      <c r="K447" s="2279"/>
      <c r="L447" s="2279"/>
      <c r="M447" s="2279"/>
      <c r="N447" s="2279"/>
    </row>
    <row r="448" spans="1:14" ht="15.75" customHeight="1">
      <c r="A448" s="2279"/>
      <c r="B448" s="2279"/>
      <c r="C448" s="2279"/>
      <c r="D448" s="2279"/>
      <c r="E448" s="2279"/>
      <c r="F448" s="2279"/>
      <c r="G448" s="2279"/>
      <c r="H448" s="2279"/>
      <c r="I448" s="2279"/>
      <c r="J448" s="2279"/>
      <c r="K448" s="2279"/>
      <c r="L448" s="2279"/>
      <c r="M448" s="2279"/>
      <c r="N448" s="2279"/>
    </row>
    <row r="449" spans="1:14" ht="15.75" customHeight="1">
      <c r="A449" s="2279"/>
      <c r="B449" s="2279"/>
      <c r="C449" s="2279"/>
      <c r="D449" s="2279"/>
      <c r="E449" s="2279"/>
      <c r="F449" s="2279"/>
      <c r="G449" s="2279"/>
      <c r="H449" s="2279"/>
      <c r="I449" s="2279"/>
      <c r="J449" s="2279"/>
      <c r="K449" s="2279"/>
      <c r="L449" s="2279"/>
      <c r="M449" s="2279"/>
      <c r="N449" s="2279"/>
    </row>
    <row r="450" spans="1:14" ht="15.75" customHeight="1">
      <c r="A450" s="2279"/>
      <c r="B450" s="2279"/>
      <c r="C450" s="2279"/>
      <c r="D450" s="2279"/>
      <c r="E450" s="2279"/>
      <c r="F450" s="2279"/>
      <c r="G450" s="2279"/>
      <c r="H450" s="2279"/>
      <c r="I450" s="2279"/>
      <c r="J450" s="2279"/>
      <c r="K450" s="2279"/>
      <c r="L450" s="2279"/>
      <c r="M450" s="2279"/>
      <c r="N450" s="2279"/>
    </row>
    <row r="451" spans="1:14" ht="15.75" customHeight="1">
      <c r="A451" s="2279"/>
      <c r="B451" s="2279"/>
      <c r="C451" s="2279"/>
      <c r="D451" s="2279"/>
      <c r="E451" s="2279"/>
      <c r="F451" s="2279"/>
      <c r="G451" s="2279"/>
      <c r="H451" s="2279"/>
      <c r="I451" s="2279"/>
      <c r="J451" s="2279"/>
      <c r="K451" s="2279"/>
      <c r="L451" s="2279"/>
      <c r="M451" s="2279"/>
      <c r="N451" s="2279"/>
    </row>
    <row r="452" spans="1:14" ht="15.75" customHeight="1">
      <c r="A452" s="2279"/>
      <c r="B452" s="2279"/>
      <c r="C452" s="2279"/>
      <c r="D452" s="2279"/>
      <c r="E452" s="2279"/>
      <c r="F452" s="2279"/>
      <c r="G452" s="2279"/>
      <c r="H452" s="2279"/>
      <c r="I452" s="2279"/>
      <c r="J452" s="2279"/>
      <c r="K452" s="2279"/>
      <c r="L452" s="2279"/>
      <c r="M452" s="2279"/>
      <c r="N452" s="2279"/>
    </row>
    <row r="453" spans="1:14" ht="15.75" customHeight="1">
      <c r="A453" s="2279"/>
      <c r="B453" s="2279"/>
      <c r="C453" s="2279"/>
      <c r="D453" s="2279"/>
      <c r="E453" s="2279"/>
      <c r="F453" s="2279"/>
      <c r="G453" s="2279"/>
      <c r="H453" s="2279"/>
      <c r="I453" s="2279"/>
      <c r="J453" s="2279"/>
      <c r="K453" s="2279"/>
      <c r="L453" s="2279"/>
      <c r="M453" s="2279"/>
      <c r="N453" s="2279"/>
    </row>
    <row r="454" spans="1:14" ht="15.75" customHeight="1">
      <c r="A454" s="2279"/>
      <c r="B454" s="2279"/>
      <c r="C454" s="2279"/>
      <c r="D454" s="2279"/>
      <c r="E454" s="2279"/>
      <c r="F454" s="2279"/>
      <c r="G454" s="2279"/>
      <c r="H454" s="2279"/>
      <c r="I454" s="2279"/>
      <c r="J454" s="2279"/>
      <c r="K454" s="2279"/>
      <c r="L454" s="2279"/>
      <c r="M454" s="2279"/>
      <c r="N454" s="2279"/>
    </row>
    <row r="455" spans="1:14" ht="15.75" customHeight="1">
      <c r="A455" s="2279"/>
      <c r="B455" s="2279"/>
      <c r="C455" s="2279"/>
      <c r="D455" s="2279"/>
      <c r="E455" s="2279"/>
      <c r="F455" s="2279"/>
      <c r="G455" s="2279"/>
      <c r="H455" s="2279"/>
      <c r="I455" s="2279"/>
      <c r="J455" s="2279"/>
      <c r="K455" s="2279"/>
      <c r="L455" s="2279"/>
      <c r="M455" s="2279"/>
      <c r="N455" s="2279"/>
    </row>
    <row r="456" spans="1:14" ht="15.75" customHeight="1">
      <c r="A456" s="2279"/>
      <c r="B456" s="2279"/>
      <c r="C456" s="2279"/>
      <c r="D456" s="2279"/>
      <c r="E456" s="2279"/>
      <c r="F456" s="2279"/>
      <c r="G456" s="2279"/>
      <c r="H456" s="2279"/>
      <c r="I456" s="2279"/>
      <c r="J456" s="2279"/>
      <c r="K456" s="2279"/>
      <c r="L456" s="2279"/>
      <c r="M456" s="2279"/>
      <c r="N456" s="2279"/>
    </row>
    <row r="457" spans="1:14" ht="15.75" customHeight="1">
      <c r="A457" s="2279"/>
      <c r="B457" s="2279"/>
      <c r="C457" s="2279"/>
      <c r="D457" s="2279"/>
      <c r="E457" s="2279"/>
      <c r="F457" s="2279"/>
      <c r="G457" s="2279"/>
      <c r="H457" s="2279"/>
      <c r="I457" s="2279"/>
      <c r="J457" s="2279"/>
      <c r="K457" s="2279"/>
      <c r="L457" s="2279"/>
      <c r="M457" s="2279"/>
      <c r="N457" s="2279"/>
    </row>
    <row r="458" spans="1:14" ht="15.75" customHeight="1">
      <c r="A458" s="2279"/>
      <c r="B458" s="2279"/>
      <c r="C458" s="2279"/>
      <c r="D458" s="2279"/>
      <c r="E458" s="2279"/>
      <c r="F458" s="2279"/>
      <c r="G458" s="2279"/>
      <c r="H458" s="2279"/>
      <c r="I458" s="2279"/>
      <c r="J458" s="2279"/>
      <c r="K458" s="2279"/>
      <c r="L458" s="2279"/>
      <c r="M458" s="2279"/>
      <c r="N458" s="2279"/>
    </row>
    <row r="459" spans="1:14" ht="15.75" customHeight="1">
      <c r="A459" s="2279"/>
      <c r="B459" s="2279"/>
      <c r="C459" s="2279"/>
      <c r="D459" s="2279"/>
      <c r="E459" s="2279"/>
      <c r="F459" s="2279"/>
      <c r="G459" s="2279"/>
      <c r="H459" s="2279"/>
      <c r="I459" s="2279"/>
      <c r="J459" s="2279"/>
      <c r="K459" s="2279"/>
      <c r="L459" s="2279"/>
      <c r="M459" s="2279"/>
      <c r="N459" s="2279"/>
    </row>
    <row r="460" spans="1:14" ht="15.75" customHeight="1">
      <c r="A460" s="2279"/>
      <c r="B460" s="2279"/>
      <c r="C460" s="2279"/>
      <c r="D460" s="2279"/>
      <c r="E460" s="2279"/>
      <c r="F460" s="2279"/>
      <c r="G460" s="2279"/>
      <c r="H460" s="2279"/>
      <c r="I460" s="2279"/>
      <c r="J460" s="2279"/>
      <c r="K460" s="2279"/>
      <c r="L460" s="2279"/>
      <c r="M460" s="2279"/>
      <c r="N460" s="2279"/>
    </row>
    <row r="461" spans="1:14" ht="15.75" customHeight="1">
      <c r="A461" s="2279"/>
      <c r="B461" s="2279"/>
      <c r="C461" s="2279"/>
      <c r="D461" s="2279"/>
      <c r="E461" s="2279"/>
      <c r="F461" s="2279"/>
      <c r="G461" s="2279"/>
      <c r="H461" s="2279"/>
      <c r="I461" s="2279"/>
      <c r="J461" s="2279"/>
      <c r="K461" s="2279"/>
      <c r="L461" s="2279"/>
      <c r="M461" s="2279"/>
      <c r="N461" s="2279"/>
    </row>
    <row r="462" spans="1:14" ht="15.75" customHeight="1">
      <c r="A462" s="2279"/>
      <c r="B462" s="2279"/>
      <c r="C462" s="2279"/>
      <c r="D462" s="2279"/>
      <c r="E462" s="2279"/>
      <c r="F462" s="2279"/>
      <c r="G462" s="2279"/>
      <c r="H462" s="2279"/>
      <c r="I462" s="2279"/>
      <c r="J462" s="2279"/>
      <c r="K462" s="2279"/>
      <c r="L462" s="2279"/>
      <c r="M462" s="2279"/>
      <c r="N462" s="2279"/>
    </row>
    <row r="463" spans="1:14" ht="15.75" customHeight="1">
      <c r="A463" s="2279"/>
      <c r="B463" s="2279"/>
      <c r="C463" s="2279"/>
      <c r="D463" s="2279"/>
      <c r="E463" s="2279"/>
      <c r="F463" s="2279"/>
      <c r="G463" s="2279"/>
      <c r="H463" s="2279"/>
      <c r="I463" s="2279"/>
      <c r="J463" s="2279"/>
      <c r="K463" s="2279"/>
      <c r="L463" s="2279"/>
      <c r="M463" s="2279"/>
      <c r="N463" s="2279"/>
    </row>
    <row r="464" spans="1:14" ht="15.75" customHeight="1">
      <c r="A464" s="2279"/>
      <c r="B464" s="2279"/>
      <c r="C464" s="2279"/>
      <c r="D464" s="2279"/>
      <c r="E464" s="2279"/>
      <c r="F464" s="2279"/>
      <c r="G464" s="2279"/>
      <c r="H464" s="2279"/>
      <c r="I464" s="2279"/>
      <c r="J464" s="2279"/>
      <c r="K464" s="2279"/>
      <c r="L464" s="2279"/>
      <c r="M464" s="2279"/>
      <c r="N464" s="2279"/>
    </row>
    <row r="465" spans="1:14" ht="15.75" customHeight="1">
      <c r="A465" s="2279"/>
      <c r="B465" s="2279"/>
      <c r="C465" s="2279"/>
      <c r="D465" s="2279"/>
      <c r="E465" s="2279"/>
      <c r="F465" s="2279"/>
      <c r="G465" s="2279"/>
      <c r="H465" s="2279"/>
      <c r="I465" s="2279"/>
      <c r="J465" s="2279"/>
      <c r="K465" s="2279"/>
      <c r="L465" s="2279"/>
      <c r="M465" s="2279"/>
      <c r="N465" s="2279"/>
    </row>
    <row r="466" spans="1:14" ht="15.75" customHeight="1">
      <c r="A466" s="2279"/>
      <c r="B466" s="2279"/>
      <c r="C466" s="2279"/>
      <c r="D466" s="2279"/>
      <c r="E466" s="2279"/>
      <c r="F466" s="2279"/>
      <c r="G466" s="2279"/>
      <c r="H466" s="2279"/>
      <c r="I466" s="2279"/>
      <c r="J466" s="2279"/>
      <c r="K466" s="2279"/>
      <c r="L466" s="2279"/>
      <c r="M466" s="2279"/>
      <c r="N466" s="2279"/>
    </row>
    <row r="467" spans="1:14" ht="15.75" customHeight="1">
      <c r="A467" s="2279"/>
      <c r="B467" s="2279"/>
      <c r="C467" s="2279"/>
      <c r="D467" s="2279"/>
      <c r="E467" s="2279"/>
      <c r="F467" s="2279"/>
      <c r="G467" s="2279"/>
      <c r="H467" s="2279"/>
      <c r="I467" s="2279"/>
      <c r="J467" s="2279"/>
      <c r="K467" s="2279"/>
      <c r="L467" s="2279"/>
      <c r="M467" s="2279"/>
      <c r="N467" s="2279"/>
    </row>
    <row r="468" spans="1:14" ht="15.75" customHeight="1">
      <c r="A468" s="2279"/>
      <c r="B468" s="2279"/>
      <c r="C468" s="2279"/>
      <c r="D468" s="2279"/>
      <c r="E468" s="2279"/>
      <c r="F468" s="2279"/>
      <c r="G468" s="2279"/>
      <c r="H468" s="2279"/>
      <c r="I468" s="2279"/>
      <c r="J468" s="2279"/>
      <c r="K468" s="2279"/>
      <c r="L468" s="2279"/>
      <c r="M468" s="2279"/>
      <c r="N468" s="2279"/>
    </row>
    <row r="469" spans="1:14" ht="15.75" customHeight="1">
      <c r="A469" s="2279"/>
      <c r="B469" s="2279"/>
      <c r="C469" s="2279"/>
      <c r="D469" s="2279"/>
      <c r="E469" s="2279"/>
      <c r="F469" s="2279"/>
      <c r="G469" s="2279"/>
      <c r="H469" s="2279"/>
      <c r="I469" s="2279"/>
      <c r="J469" s="2279"/>
      <c r="K469" s="2279"/>
      <c r="L469" s="2279"/>
      <c r="M469" s="2279"/>
      <c r="N469" s="2279"/>
    </row>
    <row r="470" spans="1:14" ht="15.75" customHeight="1">
      <c r="A470" s="2279"/>
      <c r="B470" s="2279"/>
      <c r="C470" s="2279"/>
      <c r="D470" s="2279"/>
      <c r="E470" s="2279"/>
      <c r="F470" s="2279"/>
      <c r="G470" s="2279"/>
      <c r="H470" s="2279"/>
      <c r="I470" s="2279"/>
      <c r="J470" s="2279"/>
      <c r="K470" s="2279"/>
      <c r="L470" s="2279"/>
      <c r="M470" s="2279"/>
      <c r="N470" s="2279"/>
    </row>
    <row r="471" spans="1:14" ht="15.75" customHeight="1">
      <c r="A471" s="2279"/>
      <c r="B471" s="2279"/>
      <c r="C471" s="2279"/>
      <c r="D471" s="2279"/>
      <c r="E471" s="2279"/>
      <c r="F471" s="2279"/>
      <c r="G471" s="2279"/>
      <c r="H471" s="2279"/>
      <c r="I471" s="2279"/>
      <c r="J471" s="2279"/>
      <c r="K471" s="2279"/>
      <c r="L471" s="2279"/>
      <c r="M471" s="2279"/>
      <c r="N471" s="2279"/>
    </row>
    <row r="472" spans="1:14" ht="15.75" customHeight="1">
      <c r="A472" s="2279"/>
      <c r="B472" s="2279"/>
      <c r="C472" s="2279"/>
      <c r="D472" s="2279"/>
      <c r="E472" s="2279"/>
      <c r="F472" s="2279"/>
      <c r="G472" s="2279"/>
      <c r="H472" s="2279"/>
      <c r="I472" s="2279"/>
      <c r="J472" s="2279"/>
      <c r="K472" s="2279"/>
      <c r="L472" s="2279"/>
      <c r="M472" s="2279"/>
      <c r="N472" s="2279"/>
    </row>
    <row r="473" spans="1:14" ht="15.75" customHeight="1">
      <c r="A473" s="2279"/>
      <c r="B473" s="2279"/>
      <c r="C473" s="2279"/>
      <c r="D473" s="2279"/>
      <c r="E473" s="2279"/>
      <c r="F473" s="2279"/>
      <c r="G473" s="2279"/>
      <c r="H473" s="2279"/>
      <c r="I473" s="2279"/>
      <c r="J473" s="2279"/>
      <c r="K473" s="2279"/>
      <c r="L473" s="2279"/>
      <c r="M473" s="2279"/>
      <c r="N473" s="2279"/>
    </row>
    <row r="474" spans="1:14" ht="15.75" customHeight="1">
      <c r="A474" s="2279"/>
      <c r="B474" s="2279"/>
      <c r="C474" s="2279"/>
      <c r="D474" s="2279"/>
      <c r="E474" s="2279"/>
      <c r="F474" s="2279"/>
      <c r="G474" s="2279"/>
      <c r="H474" s="2279"/>
      <c r="I474" s="2279"/>
      <c r="J474" s="2279"/>
      <c r="K474" s="2279"/>
      <c r="L474" s="2279"/>
      <c r="M474" s="2279"/>
      <c r="N474" s="2279"/>
    </row>
    <row r="475" spans="1:14" ht="15.75" customHeight="1">
      <c r="A475" s="2279"/>
      <c r="B475" s="2279"/>
      <c r="C475" s="2279"/>
      <c r="D475" s="2279"/>
      <c r="E475" s="2279"/>
      <c r="F475" s="2279"/>
      <c r="G475" s="2279"/>
      <c r="H475" s="2279"/>
      <c r="I475" s="2279"/>
      <c r="J475" s="2279"/>
      <c r="K475" s="2279"/>
      <c r="L475" s="2279"/>
      <c r="M475" s="2279"/>
      <c r="N475" s="2279"/>
    </row>
    <row r="476" spans="1:14" ht="15.75" customHeight="1">
      <c r="A476" s="2279"/>
      <c r="B476" s="2279"/>
      <c r="C476" s="2279"/>
      <c r="D476" s="2279"/>
      <c r="E476" s="2279"/>
      <c r="F476" s="2279"/>
      <c r="G476" s="2279"/>
      <c r="H476" s="2279"/>
      <c r="I476" s="2279"/>
      <c r="J476" s="2279"/>
      <c r="K476" s="2279"/>
      <c r="L476" s="2279"/>
      <c r="M476" s="2279"/>
      <c r="N476" s="2279"/>
    </row>
    <row r="477" spans="1:14" ht="15.75" customHeight="1">
      <c r="A477" s="2279"/>
      <c r="B477" s="2279"/>
      <c r="C477" s="2279"/>
      <c r="D477" s="2279"/>
      <c r="E477" s="2279"/>
      <c r="F477" s="2279"/>
      <c r="G477" s="2279"/>
      <c r="H477" s="2279"/>
      <c r="I477" s="2279"/>
      <c r="J477" s="2279"/>
      <c r="K477" s="2279"/>
      <c r="L477" s="2279"/>
      <c r="M477" s="2279"/>
      <c r="N477" s="2279"/>
    </row>
    <row r="478" spans="1:14" ht="15.75" customHeight="1">
      <c r="A478" s="2279"/>
      <c r="B478" s="2279"/>
      <c r="C478" s="2279"/>
      <c r="D478" s="2279"/>
      <c r="E478" s="2279"/>
      <c r="F478" s="2279"/>
      <c r="G478" s="2279"/>
      <c r="H478" s="2279"/>
      <c r="I478" s="2279"/>
      <c r="J478" s="2279"/>
      <c r="K478" s="2279"/>
      <c r="L478" s="2279"/>
      <c r="M478" s="2279"/>
      <c r="N478" s="2279"/>
    </row>
    <row r="479" spans="1:14" ht="15.75" customHeight="1">
      <c r="A479" s="2279"/>
      <c r="B479" s="2279"/>
      <c r="C479" s="2279"/>
      <c r="D479" s="2279"/>
      <c r="E479" s="2279"/>
      <c r="F479" s="2279"/>
      <c r="G479" s="2279"/>
      <c r="H479" s="2279"/>
      <c r="I479" s="2279"/>
      <c r="J479" s="2279"/>
      <c r="K479" s="2279"/>
      <c r="L479" s="2279"/>
      <c r="M479" s="2279"/>
      <c r="N479" s="2279"/>
    </row>
    <row r="480" spans="1:14" ht="15.75" customHeight="1">
      <c r="A480" s="2279"/>
      <c r="B480" s="2279"/>
      <c r="C480" s="2279"/>
      <c r="D480" s="2279"/>
      <c r="E480" s="2279"/>
      <c r="F480" s="2279"/>
      <c r="G480" s="2279"/>
      <c r="H480" s="2279"/>
      <c r="I480" s="2279"/>
      <c r="J480" s="2279"/>
      <c r="K480" s="2279"/>
      <c r="L480" s="2279"/>
      <c r="M480" s="2279"/>
      <c r="N480" s="2279"/>
    </row>
    <row r="481" spans="1:14" ht="15.75" customHeight="1">
      <c r="A481" s="2279"/>
      <c r="B481" s="2279"/>
      <c r="C481" s="2279"/>
      <c r="D481" s="2279"/>
      <c r="E481" s="2279"/>
      <c r="F481" s="2279"/>
      <c r="G481" s="2279"/>
      <c r="H481" s="2279"/>
      <c r="I481" s="2279"/>
      <c r="J481" s="2279"/>
      <c r="K481" s="2279"/>
      <c r="L481" s="2279"/>
      <c r="M481" s="2279"/>
      <c r="N481" s="2279"/>
    </row>
    <row r="482" spans="1:14" ht="15.75" customHeight="1">
      <c r="A482" s="2279"/>
      <c r="B482" s="2279"/>
      <c r="C482" s="2279"/>
      <c r="D482" s="2279"/>
      <c r="E482" s="2279"/>
      <c r="F482" s="2279"/>
      <c r="G482" s="2279"/>
      <c r="H482" s="2279"/>
      <c r="I482" s="2279"/>
      <c r="J482" s="2279"/>
      <c r="K482" s="2279"/>
      <c r="L482" s="2279"/>
      <c r="M482" s="2279"/>
      <c r="N482" s="2279"/>
    </row>
    <row r="483" spans="1:14" ht="15.75" customHeight="1">
      <c r="A483" s="2279"/>
      <c r="B483" s="2279"/>
      <c r="C483" s="2279"/>
      <c r="D483" s="2279"/>
      <c r="E483" s="2279"/>
      <c r="F483" s="2279"/>
      <c r="G483" s="2279"/>
      <c r="H483" s="2279"/>
      <c r="I483" s="2279"/>
      <c r="J483" s="2279"/>
      <c r="K483" s="2279"/>
      <c r="L483" s="2279"/>
      <c r="M483" s="2279"/>
      <c r="N483" s="2279"/>
    </row>
    <row r="484" spans="1:14" ht="15.75" customHeight="1">
      <c r="A484" s="2279"/>
      <c r="B484" s="2279"/>
      <c r="C484" s="2279"/>
      <c r="D484" s="2279"/>
      <c r="E484" s="2279"/>
      <c r="F484" s="2279"/>
      <c r="G484" s="2279"/>
      <c r="H484" s="2279"/>
      <c r="I484" s="2279"/>
      <c r="J484" s="2279"/>
      <c r="K484" s="2279"/>
      <c r="L484" s="2279"/>
      <c r="M484" s="2279"/>
      <c r="N484" s="2279"/>
    </row>
    <row r="485" spans="1:14" ht="15.75" customHeight="1">
      <c r="A485" s="2279"/>
      <c r="B485" s="2279"/>
      <c r="C485" s="2279"/>
      <c r="D485" s="2279"/>
      <c r="E485" s="2279"/>
      <c r="F485" s="2279"/>
      <c r="G485" s="2279"/>
      <c r="H485" s="2279"/>
      <c r="I485" s="2279"/>
      <c r="J485" s="2279"/>
      <c r="K485" s="2279"/>
      <c r="L485" s="2279"/>
      <c r="M485" s="2279"/>
      <c r="N485" s="2279"/>
    </row>
    <row r="486" spans="1:14" ht="15.75" customHeight="1">
      <c r="A486" s="2279"/>
      <c r="B486" s="2279"/>
      <c r="C486" s="2279"/>
      <c r="D486" s="2279"/>
      <c r="E486" s="2279"/>
      <c r="F486" s="2279"/>
      <c r="G486" s="2279"/>
      <c r="H486" s="2279"/>
      <c r="I486" s="2279"/>
      <c r="J486" s="2279"/>
      <c r="K486" s="2279"/>
      <c r="L486" s="2279"/>
      <c r="M486" s="2279"/>
      <c r="N486" s="2279"/>
    </row>
    <row r="487" spans="1:14" ht="15.75" customHeight="1">
      <c r="A487" s="2279"/>
      <c r="B487" s="2279"/>
      <c r="C487" s="2279"/>
      <c r="D487" s="2279"/>
      <c r="E487" s="2279"/>
      <c r="F487" s="2279"/>
      <c r="G487" s="2279"/>
      <c r="H487" s="2279"/>
      <c r="I487" s="2279"/>
      <c r="J487" s="2279"/>
      <c r="K487" s="2279"/>
      <c r="L487" s="2279"/>
      <c r="M487" s="2279"/>
      <c r="N487" s="2279"/>
    </row>
    <row r="488" spans="1:14" ht="15.75" customHeight="1">
      <c r="A488" s="2279"/>
      <c r="B488" s="2279"/>
      <c r="C488" s="2279"/>
      <c r="D488" s="2279"/>
      <c r="E488" s="2279"/>
      <c r="F488" s="2279"/>
      <c r="G488" s="2279"/>
      <c r="H488" s="2279"/>
      <c r="I488" s="2279"/>
      <c r="J488" s="2279"/>
      <c r="K488" s="2279"/>
      <c r="L488" s="2279"/>
      <c r="M488" s="2279"/>
      <c r="N488" s="2279"/>
    </row>
    <row r="489" spans="1:14" ht="15.75" customHeight="1">
      <c r="A489" s="2279"/>
      <c r="B489" s="2279"/>
      <c r="C489" s="2279"/>
      <c r="D489" s="2279"/>
      <c r="E489" s="2279"/>
      <c r="F489" s="2279"/>
      <c r="G489" s="2279"/>
      <c r="H489" s="2279"/>
      <c r="I489" s="2279"/>
      <c r="J489" s="2279"/>
      <c r="K489" s="2279"/>
      <c r="L489" s="2279"/>
      <c r="M489" s="2279"/>
      <c r="N489" s="2279"/>
    </row>
    <row r="490" spans="1:14" ht="15.75" customHeight="1">
      <c r="A490" s="2279"/>
      <c r="B490" s="2279"/>
      <c r="C490" s="2279"/>
      <c r="D490" s="2279"/>
      <c r="E490" s="2279"/>
      <c r="F490" s="2279"/>
      <c r="G490" s="2279"/>
      <c r="H490" s="2279"/>
      <c r="I490" s="2279"/>
      <c r="J490" s="2279"/>
      <c r="K490" s="2279"/>
      <c r="L490" s="2279"/>
      <c r="M490" s="2279"/>
      <c r="N490" s="2279"/>
    </row>
    <row r="491" spans="1:14" ht="15.75" customHeight="1">
      <c r="A491" s="2279"/>
      <c r="B491" s="2279"/>
      <c r="C491" s="2279"/>
      <c r="D491" s="2279"/>
      <c r="E491" s="2279"/>
      <c r="F491" s="2279"/>
      <c r="G491" s="2279"/>
      <c r="H491" s="2279"/>
      <c r="I491" s="2279"/>
      <c r="J491" s="2279"/>
      <c r="K491" s="2279"/>
      <c r="L491" s="2279"/>
      <c r="M491" s="2279"/>
      <c r="N491" s="2279"/>
    </row>
    <row r="492" spans="1:14" ht="15.75" customHeight="1">
      <c r="A492" s="2279"/>
      <c r="B492" s="2279"/>
      <c r="C492" s="2279"/>
      <c r="D492" s="2279"/>
      <c r="E492" s="2279"/>
      <c r="F492" s="2279"/>
      <c r="G492" s="2279"/>
      <c r="H492" s="2279"/>
      <c r="I492" s="2279"/>
      <c r="J492" s="2279"/>
      <c r="K492" s="2279"/>
      <c r="L492" s="2279"/>
      <c r="M492" s="2279"/>
      <c r="N492" s="2279"/>
    </row>
    <row r="493" spans="1:14" ht="15.75" customHeight="1">
      <c r="A493" s="2279"/>
      <c r="B493" s="2279"/>
      <c r="C493" s="2279"/>
      <c r="D493" s="2279"/>
      <c r="E493" s="2279"/>
      <c r="F493" s="2279"/>
      <c r="G493" s="2279"/>
      <c r="H493" s="2279"/>
      <c r="I493" s="2279"/>
      <c r="J493" s="2279"/>
      <c r="K493" s="2279"/>
      <c r="L493" s="2279"/>
      <c r="M493" s="2279"/>
      <c r="N493" s="2279"/>
    </row>
    <row r="494" spans="1:14" ht="15.75" customHeight="1">
      <c r="A494" s="2279"/>
      <c r="B494" s="2279"/>
      <c r="C494" s="2279"/>
      <c r="D494" s="2279"/>
      <c r="E494" s="2279"/>
      <c r="F494" s="2279"/>
      <c r="G494" s="2279"/>
      <c r="H494" s="2279"/>
      <c r="I494" s="2279"/>
      <c r="J494" s="2279"/>
      <c r="K494" s="2279"/>
      <c r="L494" s="2279"/>
      <c r="M494" s="2279"/>
      <c r="N494" s="2279"/>
    </row>
    <row r="495" spans="1:14" ht="15.75" customHeight="1">
      <c r="A495" s="2279"/>
      <c r="B495" s="2279"/>
      <c r="C495" s="2279"/>
      <c r="D495" s="2279"/>
      <c r="E495" s="2279"/>
      <c r="F495" s="2279"/>
      <c r="G495" s="2279"/>
      <c r="H495" s="2279"/>
      <c r="I495" s="2279"/>
      <c r="J495" s="2279"/>
      <c r="K495" s="2279"/>
      <c r="L495" s="2279"/>
      <c r="M495" s="2279"/>
      <c r="N495" s="2279"/>
    </row>
    <row r="496" spans="1:14" ht="15.75" customHeight="1">
      <c r="A496" s="2279"/>
      <c r="B496" s="2279"/>
      <c r="C496" s="2279"/>
      <c r="D496" s="2279"/>
      <c r="E496" s="2279"/>
      <c r="F496" s="2279"/>
      <c r="G496" s="2279"/>
      <c r="H496" s="2279"/>
      <c r="I496" s="2279"/>
      <c r="J496" s="2279"/>
      <c r="K496" s="2279"/>
      <c r="L496" s="2279"/>
      <c r="M496" s="2279"/>
      <c r="N496" s="2279"/>
    </row>
    <row r="497" spans="1:14" ht="15.75" customHeight="1">
      <c r="A497" s="2279"/>
      <c r="B497" s="2279"/>
      <c r="C497" s="2279"/>
      <c r="D497" s="2279"/>
      <c r="E497" s="2279"/>
      <c r="F497" s="2279"/>
      <c r="G497" s="2279"/>
      <c r="H497" s="2279"/>
      <c r="I497" s="2279"/>
      <c r="J497" s="2279"/>
      <c r="K497" s="2279"/>
      <c r="L497" s="2279"/>
      <c r="M497" s="2279"/>
      <c r="N497" s="2279"/>
    </row>
    <row r="498" spans="1:14" ht="15.75" customHeight="1">
      <c r="A498" s="2279"/>
      <c r="B498" s="2279"/>
      <c r="C498" s="2279"/>
      <c r="D498" s="2279"/>
      <c r="E498" s="2279"/>
      <c r="F498" s="2279"/>
      <c r="G498" s="2279"/>
      <c r="H498" s="2279"/>
      <c r="I498" s="2279"/>
      <c r="J498" s="2279"/>
      <c r="K498" s="2279"/>
      <c r="L498" s="2279"/>
      <c r="M498" s="2279"/>
      <c r="N498" s="2279"/>
    </row>
    <row r="499" spans="1:14" ht="15.75" customHeight="1">
      <c r="A499" s="2279"/>
      <c r="B499" s="2279"/>
      <c r="C499" s="2279"/>
      <c r="D499" s="2279"/>
      <c r="E499" s="2279"/>
      <c r="F499" s="2279"/>
      <c r="G499" s="2279"/>
      <c r="H499" s="2279"/>
      <c r="I499" s="2279"/>
      <c r="J499" s="2279"/>
      <c r="K499" s="2279"/>
      <c r="L499" s="2279"/>
      <c r="M499" s="2279"/>
      <c r="N499" s="2279"/>
    </row>
    <row r="500" spans="1:14" ht="15.75" customHeight="1">
      <c r="A500" s="2279"/>
      <c r="B500" s="2279"/>
      <c r="C500" s="2279"/>
      <c r="D500" s="2279"/>
      <c r="E500" s="2279"/>
      <c r="F500" s="2279"/>
      <c r="G500" s="2279"/>
      <c r="H500" s="2279"/>
      <c r="I500" s="2279"/>
      <c r="J500" s="2279"/>
      <c r="K500" s="2279"/>
      <c r="L500" s="2279"/>
      <c r="M500" s="2279"/>
      <c r="N500" s="2279"/>
    </row>
    <row r="501" spans="1:14" ht="15.75" customHeight="1">
      <c r="A501" s="2279"/>
      <c r="B501" s="2279"/>
      <c r="C501" s="2279"/>
      <c r="D501" s="2279"/>
      <c r="E501" s="2279"/>
      <c r="F501" s="2279"/>
      <c r="G501" s="2279"/>
      <c r="H501" s="2279"/>
      <c r="I501" s="2279"/>
      <c r="J501" s="2279"/>
      <c r="K501" s="2279"/>
      <c r="L501" s="2279"/>
      <c r="M501" s="2279"/>
      <c r="N501" s="2279"/>
    </row>
    <row r="502" spans="1:14" ht="15.75" customHeight="1">
      <c r="A502" s="2279"/>
      <c r="B502" s="2279"/>
      <c r="C502" s="2279"/>
      <c r="D502" s="2279"/>
      <c r="E502" s="2279"/>
      <c r="F502" s="2279"/>
      <c r="G502" s="2279"/>
      <c r="H502" s="2279"/>
      <c r="I502" s="2279"/>
      <c r="J502" s="2279"/>
      <c r="K502" s="2279"/>
      <c r="L502" s="2279"/>
      <c r="M502" s="2279"/>
      <c r="N502" s="2279"/>
    </row>
    <row r="503" spans="1:14" ht="15.75" customHeight="1">
      <c r="A503" s="2279"/>
      <c r="B503" s="2279"/>
      <c r="C503" s="2279"/>
      <c r="D503" s="2279"/>
      <c r="E503" s="2279"/>
      <c r="F503" s="2279"/>
      <c r="G503" s="2279"/>
      <c r="H503" s="2279"/>
      <c r="I503" s="2279"/>
      <c r="J503" s="2279"/>
      <c r="K503" s="2279"/>
      <c r="L503" s="2279"/>
      <c r="M503" s="2279"/>
      <c r="N503" s="2279"/>
    </row>
    <row r="504" spans="1:14" ht="15.75" customHeight="1">
      <c r="A504" s="2279"/>
      <c r="B504" s="2279"/>
      <c r="C504" s="2279"/>
      <c r="D504" s="2279"/>
      <c r="E504" s="2279"/>
      <c r="F504" s="2279"/>
      <c r="G504" s="2279"/>
      <c r="H504" s="2279"/>
      <c r="I504" s="2279"/>
      <c r="J504" s="2279"/>
      <c r="K504" s="2279"/>
      <c r="L504" s="2279"/>
      <c r="M504" s="2279"/>
      <c r="N504" s="2279"/>
    </row>
    <row r="505" spans="1:14" ht="15.75" customHeight="1">
      <c r="A505" s="2279"/>
      <c r="B505" s="2279"/>
      <c r="C505" s="2279"/>
      <c r="D505" s="2279"/>
      <c r="E505" s="2279"/>
      <c r="F505" s="2279"/>
      <c r="G505" s="2279"/>
      <c r="H505" s="2279"/>
      <c r="I505" s="2279"/>
      <c r="J505" s="2279"/>
      <c r="K505" s="2279"/>
      <c r="L505" s="2279"/>
      <c r="M505" s="2279"/>
      <c r="N505" s="2279"/>
    </row>
    <row r="506" spans="1:14" ht="15.75" customHeight="1">
      <c r="A506" s="2279"/>
      <c r="B506" s="2279"/>
      <c r="C506" s="2279"/>
      <c r="D506" s="2279"/>
      <c r="E506" s="2279"/>
      <c r="F506" s="2279"/>
      <c r="G506" s="2279"/>
      <c r="H506" s="2279"/>
      <c r="I506" s="2279"/>
      <c r="J506" s="2279"/>
      <c r="K506" s="2279"/>
      <c r="L506" s="2279"/>
      <c r="M506" s="2279"/>
      <c r="N506" s="2279"/>
    </row>
    <row r="507" spans="1:14" ht="15.75" customHeight="1">
      <c r="A507" s="2279"/>
      <c r="B507" s="2279"/>
      <c r="C507" s="2279"/>
      <c r="D507" s="2279"/>
      <c r="E507" s="2279"/>
      <c r="F507" s="2279"/>
      <c r="G507" s="2279"/>
      <c r="H507" s="2279"/>
      <c r="I507" s="2279"/>
      <c r="J507" s="2279"/>
      <c r="K507" s="2279"/>
      <c r="L507" s="2279"/>
      <c r="M507" s="2279"/>
      <c r="N507" s="2279"/>
    </row>
    <row r="508" spans="1:14" ht="15.75" customHeight="1">
      <c r="A508" s="2279"/>
      <c r="B508" s="2279"/>
      <c r="C508" s="2279"/>
      <c r="D508" s="2279"/>
      <c r="E508" s="2279"/>
      <c r="F508" s="2279"/>
      <c r="G508" s="2279"/>
      <c r="H508" s="2279"/>
      <c r="I508" s="2279"/>
      <c r="J508" s="2279"/>
      <c r="K508" s="2279"/>
      <c r="L508" s="2279"/>
      <c r="M508" s="2279"/>
      <c r="N508" s="2279"/>
    </row>
    <row r="509" spans="1:14" ht="15.75" customHeight="1">
      <c r="A509" s="2279"/>
      <c r="B509" s="2279"/>
      <c r="C509" s="2279"/>
      <c r="D509" s="2279"/>
      <c r="E509" s="2279"/>
      <c r="F509" s="2279"/>
      <c r="G509" s="2279"/>
      <c r="H509" s="2279"/>
      <c r="I509" s="2279"/>
      <c r="J509" s="2279"/>
      <c r="K509" s="2279"/>
      <c r="L509" s="2279"/>
      <c r="M509" s="2279"/>
      <c r="N509" s="2279"/>
    </row>
    <row r="510" spans="1:14" ht="15.75" customHeight="1">
      <c r="A510" s="2279"/>
      <c r="B510" s="2279"/>
      <c r="C510" s="2279"/>
      <c r="D510" s="2279"/>
      <c r="E510" s="2279"/>
      <c r="F510" s="2279"/>
      <c r="G510" s="2279"/>
      <c r="H510" s="2279"/>
      <c r="I510" s="2279"/>
      <c r="J510" s="2279"/>
      <c r="K510" s="2279"/>
      <c r="L510" s="2279"/>
      <c r="M510" s="2279"/>
      <c r="N510" s="2279"/>
    </row>
    <row r="511" spans="1:14" ht="15.75" customHeight="1">
      <c r="A511" s="2279"/>
      <c r="B511" s="2279"/>
      <c r="C511" s="2279"/>
      <c r="D511" s="2279"/>
      <c r="E511" s="2279"/>
      <c r="F511" s="2279"/>
      <c r="G511" s="2279"/>
      <c r="H511" s="2279"/>
      <c r="I511" s="2279"/>
      <c r="J511" s="2279"/>
      <c r="K511" s="2279"/>
      <c r="L511" s="2279"/>
      <c r="M511" s="2279"/>
      <c r="N511" s="2279"/>
    </row>
    <row r="512" spans="1:14" ht="15.75" customHeight="1">
      <c r="A512" s="2279"/>
      <c r="B512" s="2279"/>
      <c r="C512" s="2279"/>
      <c r="D512" s="2279"/>
      <c r="E512" s="2279"/>
      <c r="F512" s="2279"/>
      <c r="G512" s="2279"/>
      <c r="H512" s="2279"/>
      <c r="I512" s="2279"/>
      <c r="J512" s="2279"/>
      <c r="K512" s="2279"/>
      <c r="L512" s="2279"/>
      <c r="M512" s="2279"/>
      <c r="N512" s="2279"/>
    </row>
    <row r="513" spans="1:14" ht="15.75" customHeight="1">
      <c r="A513" s="2279"/>
      <c r="B513" s="2279"/>
      <c r="C513" s="2279"/>
      <c r="D513" s="2279"/>
      <c r="E513" s="2279"/>
      <c r="F513" s="2279"/>
      <c r="G513" s="2279"/>
      <c r="H513" s="2279"/>
      <c r="I513" s="2279"/>
      <c r="J513" s="2279"/>
      <c r="K513" s="2279"/>
      <c r="L513" s="2279"/>
      <c r="M513" s="2279"/>
      <c r="N513" s="2279"/>
    </row>
    <row r="514" spans="1:14" ht="15.75" customHeight="1">
      <c r="A514" s="2279"/>
      <c r="B514" s="2279"/>
      <c r="C514" s="2279"/>
      <c r="D514" s="2279"/>
      <c r="E514" s="2279"/>
      <c r="F514" s="2279"/>
      <c r="G514" s="2279"/>
      <c r="H514" s="2279"/>
      <c r="I514" s="2279"/>
      <c r="J514" s="2279"/>
      <c r="K514" s="2279"/>
      <c r="L514" s="2279"/>
      <c r="M514" s="2279"/>
      <c r="N514" s="2279"/>
    </row>
    <row r="515" spans="1:14" ht="15.75" customHeight="1">
      <c r="A515" s="2279"/>
      <c r="B515" s="2279"/>
      <c r="C515" s="2279"/>
      <c r="D515" s="2279"/>
      <c r="E515" s="2279"/>
      <c r="F515" s="2279"/>
      <c r="G515" s="2279"/>
      <c r="H515" s="2279"/>
      <c r="I515" s="2279"/>
      <c r="J515" s="2279"/>
      <c r="K515" s="2279"/>
      <c r="L515" s="2279"/>
      <c r="M515" s="2279"/>
      <c r="N515" s="2279"/>
    </row>
    <row r="516" spans="1:14" ht="15.75" customHeight="1">
      <c r="A516" s="2279"/>
      <c r="B516" s="2279"/>
      <c r="C516" s="2279"/>
      <c r="D516" s="2279"/>
      <c r="E516" s="2279"/>
      <c r="F516" s="2279"/>
      <c r="G516" s="2279"/>
      <c r="H516" s="2279"/>
      <c r="I516" s="2279"/>
      <c r="J516" s="2279"/>
      <c r="K516" s="2279"/>
      <c r="L516" s="2279"/>
      <c r="M516" s="2279"/>
      <c r="N516" s="2279"/>
    </row>
    <row r="517" spans="1:14" ht="15.75" customHeight="1">
      <c r="A517" s="2279"/>
      <c r="B517" s="2279"/>
      <c r="C517" s="2279"/>
      <c r="D517" s="2279"/>
      <c r="E517" s="2279"/>
      <c r="F517" s="2279"/>
      <c r="G517" s="2279"/>
      <c r="H517" s="2279"/>
      <c r="I517" s="2279"/>
      <c r="J517" s="2279"/>
      <c r="K517" s="2279"/>
      <c r="L517" s="2279"/>
      <c r="M517" s="2279"/>
      <c r="N517" s="2279"/>
    </row>
    <row r="518" spans="1:14" ht="15.75" customHeight="1">
      <c r="A518" s="2279"/>
      <c r="B518" s="2279"/>
      <c r="C518" s="2279"/>
      <c r="D518" s="2279"/>
      <c r="E518" s="2279"/>
      <c r="F518" s="2279"/>
      <c r="G518" s="2279"/>
      <c r="H518" s="2279"/>
      <c r="I518" s="2279"/>
      <c r="J518" s="2279"/>
      <c r="K518" s="2279"/>
      <c r="L518" s="2279"/>
      <c r="M518" s="2279"/>
      <c r="N518" s="2279"/>
    </row>
    <row r="519" spans="1:14" ht="15.75" customHeight="1">
      <c r="A519" s="2279"/>
      <c r="B519" s="2279"/>
      <c r="C519" s="2279"/>
      <c r="D519" s="2279"/>
      <c r="E519" s="2279"/>
      <c r="F519" s="2279"/>
      <c r="G519" s="2279"/>
      <c r="H519" s="2279"/>
      <c r="I519" s="2279"/>
      <c r="J519" s="2279"/>
      <c r="K519" s="2279"/>
      <c r="L519" s="2279"/>
      <c r="M519" s="2279"/>
      <c r="N519" s="2279"/>
    </row>
    <row r="520" spans="1:14" ht="15.75" customHeight="1">
      <c r="A520" s="2279"/>
      <c r="B520" s="2279"/>
      <c r="C520" s="2279"/>
      <c r="D520" s="2279"/>
      <c r="E520" s="2279"/>
      <c r="F520" s="2279"/>
      <c r="G520" s="2279"/>
      <c r="H520" s="2279"/>
      <c r="I520" s="2279"/>
      <c r="J520" s="2279"/>
      <c r="K520" s="2279"/>
      <c r="L520" s="2279"/>
      <c r="M520" s="2279"/>
      <c r="N520" s="2279"/>
    </row>
    <row r="521" spans="1:14" ht="15.75" customHeight="1">
      <c r="A521" s="2279"/>
      <c r="B521" s="2279"/>
      <c r="C521" s="2279"/>
      <c r="D521" s="2279"/>
      <c r="E521" s="2279"/>
      <c r="F521" s="2279"/>
      <c r="G521" s="2279"/>
      <c r="H521" s="2279"/>
      <c r="I521" s="2279"/>
      <c r="J521" s="2279"/>
      <c r="K521" s="2279"/>
      <c r="L521" s="2279"/>
      <c r="M521" s="2279"/>
      <c r="N521" s="2279"/>
    </row>
    <row r="522" spans="1:14" ht="15.75" customHeight="1">
      <c r="A522" s="2279"/>
      <c r="B522" s="2279"/>
      <c r="C522" s="2279"/>
      <c r="D522" s="2279"/>
      <c r="E522" s="2279"/>
      <c r="F522" s="2279"/>
      <c r="G522" s="2279"/>
      <c r="H522" s="2279"/>
      <c r="I522" s="2279"/>
      <c r="J522" s="2279"/>
      <c r="K522" s="2279"/>
      <c r="L522" s="2279"/>
      <c r="M522" s="2279"/>
      <c r="N522" s="2279"/>
    </row>
    <row r="523" spans="1:14" ht="15.75" customHeight="1">
      <c r="A523" s="2279"/>
      <c r="B523" s="2279"/>
      <c r="C523" s="2279"/>
      <c r="D523" s="2279"/>
      <c r="E523" s="2279"/>
      <c r="F523" s="2279"/>
      <c r="G523" s="2279"/>
      <c r="H523" s="2279"/>
      <c r="I523" s="2279"/>
      <c r="J523" s="2279"/>
      <c r="K523" s="2279"/>
      <c r="L523" s="2279"/>
      <c r="M523" s="2279"/>
      <c r="N523" s="2279"/>
    </row>
    <row r="524" spans="1:14" ht="15.75" customHeight="1">
      <c r="A524" s="2279"/>
      <c r="B524" s="2279"/>
      <c r="C524" s="2279"/>
      <c r="D524" s="2279"/>
      <c r="E524" s="2279"/>
      <c r="F524" s="2279"/>
      <c r="G524" s="2279"/>
      <c r="H524" s="2279"/>
      <c r="I524" s="2279"/>
      <c r="J524" s="2279"/>
      <c r="K524" s="2279"/>
      <c r="L524" s="2279"/>
      <c r="M524" s="2279"/>
      <c r="N524" s="2279"/>
    </row>
    <row r="525" spans="1:14" ht="15.75" customHeight="1">
      <c r="A525" s="2279"/>
      <c r="B525" s="2279"/>
      <c r="C525" s="2279"/>
      <c r="D525" s="2279"/>
      <c r="E525" s="2279"/>
      <c r="F525" s="2279"/>
      <c r="G525" s="2279"/>
      <c r="H525" s="2279"/>
      <c r="I525" s="2279"/>
      <c r="J525" s="2279"/>
      <c r="K525" s="2279"/>
      <c r="L525" s="2279"/>
      <c r="M525" s="2279"/>
      <c r="N525" s="2279"/>
    </row>
    <row r="526" spans="1:14" ht="15.75" customHeight="1">
      <c r="A526" s="2279"/>
      <c r="B526" s="2279"/>
      <c r="C526" s="2279"/>
      <c r="D526" s="2279"/>
      <c r="E526" s="2279"/>
      <c r="F526" s="2279"/>
      <c r="G526" s="2279"/>
      <c r="H526" s="2279"/>
      <c r="I526" s="2279"/>
      <c r="J526" s="2279"/>
      <c r="K526" s="2279"/>
      <c r="L526" s="2279"/>
      <c r="M526" s="2279"/>
      <c r="N526" s="2279"/>
    </row>
    <row r="527" spans="1:14" ht="15.75" customHeight="1">
      <c r="A527" s="2279"/>
      <c r="B527" s="2279"/>
      <c r="C527" s="2279"/>
      <c r="D527" s="2279"/>
      <c r="E527" s="2279"/>
      <c r="F527" s="2279"/>
      <c r="G527" s="2279"/>
      <c r="H527" s="2279"/>
      <c r="I527" s="2279"/>
      <c r="J527" s="2279"/>
      <c r="K527" s="2279"/>
      <c r="L527" s="2279"/>
      <c r="M527" s="2279"/>
      <c r="N527" s="2279"/>
    </row>
    <row r="528" spans="1:14" ht="15.75" customHeight="1">
      <c r="A528" s="2279"/>
      <c r="B528" s="2279"/>
      <c r="C528" s="2279"/>
      <c r="D528" s="2279"/>
      <c r="E528" s="2279"/>
      <c r="F528" s="2279"/>
      <c r="G528" s="2279"/>
      <c r="H528" s="2279"/>
      <c r="I528" s="2279"/>
      <c r="J528" s="2279"/>
      <c r="K528" s="2279"/>
      <c r="L528" s="2279"/>
      <c r="M528" s="2279"/>
      <c r="N528" s="2279"/>
    </row>
    <row r="529" spans="1:14" ht="15.75" customHeight="1">
      <c r="A529" s="2279"/>
      <c r="B529" s="2279"/>
      <c r="C529" s="2279"/>
      <c r="D529" s="2279"/>
      <c r="E529" s="2279"/>
      <c r="F529" s="2279"/>
      <c r="G529" s="2279"/>
      <c r="H529" s="2279"/>
      <c r="I529" s="2279"/>
      <c r="J529" s="2279"/>
      <c r="K529" s="2279"/>
      <c r="L529" s="2279"/>
      <c r="M529" s="2279"/>
      <c r="N529" s="2279"/>
    </row>
    <row r="530" spans="1:14" ht="15.75" customHeight="1">
      <c r="A530" s="2279"/>
      <c r="B530" s="2279"/>
      <c r="C530" s="2279"/>
      <c r="D530" s="2279"/>
      <c r="E530" s="2279"/>
      <c r="F530" s="2279"/>
      <c r="G530" s="2279"/>
      <c r="H530" s="2279"/>
      <c r="I530" s="2279"/>
      <c r="J530" s="2279"/>
      <c r="K530" s="2279"/>
      <c r="L530" s="2279"/>
      <c r="M530" s="2279"/>
      <c r="N530" s="2279"/>
    </row>
    <row r="531" spans="1:14" ht="15.75" customHeight="1">
      <c r="A531" s="2279"/>
      <c r="B531" s="2279"/>
      <c r="C531" s="2279"/>
      <c r="D531" s="2279"/>
      <c r="E531" s="2279"/>
      <c r="F531" s="2279"/>
      <c r="G531" s="2279"/>
      <c r="H531" s="2279"/>
      <c r="I531" s="2279"/>
      <c r="J531" s="2279"/>
      <c r="K531" s="2279"/>
      <c r="L531" s="2279"/>
      <c r="M531" s="2279"/>
      <c r="N531" s="2279"/>
    </row>
    <row r="532" spans="1:14" ht="15.75" customHeight="1">
      <c r="A532" s="2279"/>
      <c r="B532" s="2279"/>
      <c r="C532" s="2279"/>
      <c r="D532" s="2279"/>
      <c r="E532" s="2279"/>
      <c r="F532" s="2279"/>
      <c r="G532" s="2279"/>
      <c r="H532" s="2279"/>
      <c r="I532" s="2279"/>
      <c r="J532" s="2279"/>
      <c r="K532" s="2279"/>
      <c r="L532" s="2279"/>
      <c r="M532" s="2279"/>
      <c r="N532" s="2279"/>
    </row>
    <row r="533" spans="1:14" ht="15.75" customHeight="1">
      <c r="A533" s="2279"/>
      <c r="B533" s="2279"/>
      <c r="C533" s="2279"/>
      <c r="D533" s="2279"/>
      <c r="E533" s="2279"/>
      <c r="F533" s="2279"/>
      <c r="G533" s="2279"/>
      <c r="H533" s="2279"/>
      <c r="I533" s="2279"/>
      <c r="J533" s="2279"/>
      <c r="K533" s="2279"/>
      <c r="L533" s="2279"/>
      <c r="M533" s="2279"/>
      <c r="N533" s="2279"/>
    </row>
    <row r="534" spans="1:14" ht="15.75" customHeight="1">
      <c r="A534" s="2279"/>
      <c r="B534" s="2279"/>
      <c r="C534" s="2279"/>
      <c r="D534" s="2279"/>
      <c r="E534" s="2279"/>
      <c r="F534" s="2279"/>
      <c r="G534" s="2279"/>
      <c r="H534" s="2279"/>
      <c r="I534" s="2279"/>
      <c r="J534" s="2279"/>
      <c r="K534" s="2279"/>
      <c r="L534" s="2279"/>
      <c r="M534" s="2279"/>
      <c r="N534" s="2279"/>
    </row>
    <row r="535" spans="1:14" ht="15.75" customHeight="1">
      <c r="A535" s="2279"/>
      <c r="B535" s="2279"/>
      <c r="C535" s="2279"/>
      <c r="D535" s="2279"/>
      <c r="E535" s="2279"/>
      <c r="F535" s="2279"/>
      <c r="G535" s="2279"/>
      <c r="H535" s="2279"/>
      <c r="I535" s="2279"/>
      <c r="J535" s="2279"/>
      <c r="K535" s="2279"/>
      <c r="L535" s="2279"/>
      <c r="M535" s="2279"/>
      <c r="N535" s="2279"/>
    </row>
    <row r="536" spans="1:14" ht="15.75" customHeight="1">
      <c r="A536" s="2279"/>
      <c r="B536" s="2279"/>
      <c r="C536" s="2279"/>
      <c r="D536" s="2279"/>
      <c r="E536" s="2279"/>
      <c r="F536" s="2279"/>
      <c r="G536" s="2279"/>
      <c r="H536" s="2279"/>
      <c r="I536" s="2279"/>
      <c r="J536" s="2279"/>
      <c r="K536" s="2279"/>
      <c r="L536" s="2279"/>
      <c r="M536" s="2279"/>
      <c r="N536" s="2279"/>
    </row>
    <row r="537" spans="1:14" ht="15.75" customHeight="1">
      <c r="A537" s="2279"/>
      <c r="B537" s="2279"/>
      <c r="C537" s="2279"/>
      <c r="D537" s="2279"/>
      <c r="E537" s="2279"/>
      <c r="F537" s="2279"/>
      <c r="G537" s="2279"/>
      <c r="H537" s="2279"/>
      <c r="I537" s="2279"/>
      <c r="J537" s="2279"/>
      <c r="K537" s="2279"/>
      <c r="L537" s="2279"/>
      <c r="M537" s="2279"/>
      <c r="N537" s="2279"/>
    </row>
    <row r="538" spans="1:14" ht="15.75" customHeight="1">
      <c r="A538" s="2279"/>
      <c r="B538" s="2279"/>
      <c r="C538" s="2279"/>
      <c r="D538" s="2279"/>
      <c r="E538" s="2279"/>
      <c r="F538" s="2279"/>
      <c r="G538" s="2279"/>
      <c r="H538" s="2279"/>
      <c r="I538" s="2279"/>
      <c r="J538" s="2279"/>
      <c r="K538" s="2279"/>
      <c r="L538" s="2279"/>
      <c r="M538" s="2279"/>
      <c r="N538" s="2279"/>
    </row>
    <row r="539" spans="1:14" ht="15.75" customHeight="1">
      <c r="A539" s="2279"/>
      <c r="B539" s="2279"/>
      <c r="C539" s="2279"/>
      <c r="D539" s="2279"/>
      <c r="E539" s="2279"/>
      <c r="F539" s="2279"/>
      <c r="G539" s="2279"/>
      <c r="H539" s="2279"/>
      <c r="I539" s="2279"/>
      <c r="J539" s="2279"/>
      <c r="K539" s="2279"/>
      <c r="L539" s="2279"/>
      <c r="M539" s="2279"/>
      <c r="N539" s="2279"/>
    </row>
    <row r="540" spans="1:14" ht="15.75" customHeight="1">
      <c r="A540" s="2279"/>
      <c r="B540" s="2279"/>
      <c r="C540" s="2279"/>
      <c r="D540" s="2279"/>
      <c r="E540" s="2279"/>
      <c r="F540" s="2279"/>
      <c r="G540" s="2279"/>
      <c r="H540" s="2279"/>
      <c r="I540" s="2279"/>
      <c r="J540" s="2279"/>
      <c r="K540" s="2279"/>
      <c r="L540" s="2279"/>
      <c r="M540" s="2279"/>
      <c r="N540" s="2279"/>
    </row>
    <row r="541" spans="1:14" ht="15.75" customHeight="1">
      <c r="A541" s="2279"/>
      <c r="B541" s="2279"/>
      <c r="C541" s="2279"/>
      <c r="D541" s="2279"/>
      <c r="E541" s="2279"/>
      <c r="F541" s="2279"/>
      <c r="G541" s="2279"/>
      <c r="H541" s="2279"/>
      <c r="I541" s="2279"/>
      <c r="J541" s="2279"/>
      <c r="K541" s="2279"/>
      <c r="L541" s="2279"/>
      <c r="M541" s="2279"/>
      <c r="N541" s="2279"/>
    </row>
    <row r="542" spans="1:14" ht="15.75" customHeight="1">
      <c r="A542" s="2279"/>
      <c r="B542" s="2279"/>
      <c r="C542" s="2279"/>
      <c r="D542" s="2279"/>
      <c r="E542" s="2279"/>
      <c r="F542" s="2279"/>
      <c r="G542" s="2279"/>
      <c r="H542" s="2279"/>
      <c r="I542" s="2279"/>
      <c r="J542" s="2279"/>
      <c r="K542" s="2279"/>
      <c r="L542" s="2279"/>
      <c r="M542" s="2279"/>
      <c r="N542" s="2279"/>
    </row>
    <row r="543" spans="1:14" ht="15.75" customHeight="1">
      <c r="A543" s="2279"/>
      <c r="B543" s="2279"/>
      <c r="C543" s="2279"/>
      <c r="D543" s="2279"/>
      <c r="E543" s="2279"/>
      <c r="F543" s="2279"/>
      <c r="G543" s="2279"/>
      <c r="H543" s="2279"/>
      <c r="I543" s="2279"/>
      <c r="J543" s="2279"/>
      <c r="K543" s="2279"/>
      <c r="L543" s="2279"/>
      <c r="M543" s="2279"/>
      <c r="N543" s="2279"/>
    </row>
    <row r="544" spans="1:14" ht="15.75" customHeight="1">
      <c r="A544" s="2279"/>
      <c r="B544" s="2279"/>
      <c r="C544" s="2279"/>
      <c r="D544" s="2279"/>
      <c r="E544" s="2279"/>
      <c r="F544" s="2279"/>
      <c r="G544" s="2279"/>
      <c r="H544" s="2279"/>
      <c r="I544" s="2279"/>
      <c r="J544" s="2279"/>
      <c r="K544" s="2279"/>
      <c r="L544" s="2279"/>
      <c r="M544" s="2279"/>
      <c r="N544" s="2279"/>
    </row>
    <row r="545" spans="1:14" ht="15.75" customHeight="1">
      <c r="A545" s="2279"/>
      <c r="B545" s="2279"/>
      <c r="C545" s="2279"/>
      <c r="D545" s="2279"/>
      <c r="E545" s="2279"/>
      <c r="F545" s="2279"/>
      <c r="G545" s="2279"/>
      <c r="H545" s="2279"/>
      <c r="I545" s="2279"/>
      <c r="J545" s="2279"/>
      <c r="K545" s="2279"/>
      <c r="L545" s="2279"/>
      <c r="M545" s="2279"/>
      <c r="N545" s="2279"/>
    </row>
    <row r="546" spans="1:14" ht="15.75" customHeight="1">
      <c r="A546" s="2279"/>
      <c r="B546" s="2279"/>
      <c r="C546" s="2279"/>
      <c r="D546" s="2279"/>
      <c r="E546" s="2279"/>
      <c r="F546" s="2279"/>
      <c r="G546" s="2279"/>
      <c r="H546" s="2279"/>
      <c r="I546" s="2279"/>
      <c r="J546" s="2279"/>
      <c r="K546" s="2279"/>
      <c r="L546" s="2279"/>
      <c r="M546" s="2279"/>
      <c r="N546" s="2279"/>
    </row>
    <row r="547" spans="1:14" ht="15.75" customHeight="1">
      <c r="A547" s="2279"/>
      <c r="B547" s="2279"/>
      <c r="C547" s="2279"/>
      <c r="D547" s="2279"/>
      <c r="E547" s="2279"/>
      <c r="F547" s="2279"/>
      <c r="G547" s="2279"/>
      <c r="H547" s="2279"/>
      <c r="I547" s="2279"/>
      <c r="J547" s="2279"/>
      <c r="K547" s="2279"/>
      <c r="L547" s="2279"/>
      <c r="M547" s="2279"/>
      <c r="N547" s="2279"/>
    </row>
    <row r="548" spans="1:14" ht="15.75" customHeight="1">
      <c r="A548" s="2279"/>
      <c r="B548" s="2279"/>
      <c r="C548" s="2279"/>
      <c r="D548" s="2279"/>
      <c r="E548" s="2279"/>
      <c r="F548" s="2279"/>
      <c r="G548" s="2279"/>
      <c r="H548" s="2279"/>
      <c r="I548" s="2279"/>
      <c r="J548" s="2279"/>
      <c r="K548" s="2279"/>
      <c r="L548" s="2279"/>
      <c r="M548" s="2279"/>
      <c r="N548" s="2279"/>
    </row>
    <row r="549" spans="1:14" ht="15.75" customHeight="1">
      <c r="A549" s="2279"/>
      <c r="B549" s="2279"/>
      <c r="C549" s="2279"/>
      <c r="D549" s="2279"/>
      <c r="E549" s="2279"/>
      <c r="F549" s="2279"/>
      <c r="G549" s="2279"/>
      <c r="H549" s="2279"/>
      <c r="I549" s="2279"/>
      <c r="J549" s="2279"/>
      <c r="K549" s="2279"/>
      <c r="L549" s="2279"/>
      <c r="M549" s="2279"/>
      <c r="N549" s="2279"/>
    </row>
    <row r="550" spans="1:14" ht="15.75" customHeight="1">
      <c r="A550" s="2279"/>
      <c r="B550" s="2279"/>
      <c r="C550" s="2279"/>
      <c r="D550" s="2279"/>
      <c r="E550" s="2279"/>
      <c r="F550" s="2279"/>
      <c r="G550" s="2279"/>
      <c r="H550" s="2279"/>
      <c r="I550" s="2279"/>
      <c r="J550" s="2279"/>
      <c r="K550" s="2279"/>
      <c r="L550" s="2279"/>
      <c r="M550" s="2279"/>
      <c r="N550" s="2279"/>
    </row>
    <row r="551" spans="1:14" ht="15.75" customHeight="1">
      <c r="A551" s="2279"/>
      <c r="B551" s="2279"/>
      <c r="C551" s="2279"/>
      <c r="D551" s="2279"/>
      <c r="E551" s="2279"/>
      <c r="F551" s="2279"/>
      <c r="G551" s="2279"/>
      <c r="H551" s="2279"/>
      <c r="I551" s="2279"/>
      <c r="J551" s="2279"/>
      <c r="K551" s="2279"/>
      <c r="L551" s="2279"/>
      <c r="M551" s="2279"/>
      <c r="N551" s="2279"/>
    </row>
    <row r="552" spans="1:14" ht="15.75" customHeight="1">
      <c r="A552" s="2279"/>
      <c r="B552" s="2279"/>
      <c r="C552" s="2279"/>
      <c r="D552" s="2279"/>
      <c r="E552" s="2279"/>
      <c r="F552" s="2279"/>
      <c r="G552" s="2279"/>
      <c r="H552" s="2279"/>
      <c r="I552" s="2279"/>
      <c r="J552" s="2279"/>
      <c r="K552" s="2279"/>
      <c r="L552" s="2279"/>
      <c r="M552" s="2279"/>
      <c r="N552" s="2279"/>
    </row>
    <row r="553" spans="1:14" ht="15.75" customHeight="1">
      <c r="A553" s="2279"/>
      <c r="B553" s="2279"/>
      <c r="C553" s="2279"/>
      <c r="D553" s="2279"/>
      <c r="E553" s="2279"/>
      <c r="F553" s="2279"/>
      <c r="G553" s="2279"/>
      <c r="H553" s="2279"/>
      <c r="I553" s="2279"/>
      <c r="J553" s="2279"/>
      <c r="K553" s="2279"/>
      <c r="L553" s="2279"/>
      <c r="M553" s="2279"/>
      <c r="N553" s="2279"/>
    </row>
    <row r="554" spans="1:14" ht="15.75" customHeight="1">
      <c r="A554" s="2279"/>
      <c r="B554" s="2279"/>
      <c r="C554" s="2279"/>
      <c r="D554" s="2279"/>
      <c r="E554" s="2279"/>
      <c r="F554" s="2279"/>
      <c r="G554" s="2279"/>
      <c r="H554" s="2279"/>
      <c r="I554" s="2279"/>
      <c r="J554" s="2279"/>
      <c r="K554" s="2279"/>
      <c r="L554" s="2279"/>
      <c r="M554" s="2279"/>
      <c r="N554" s="2279"/>
    </row>
    <row r="555" spans="1:14" ht="15.75" customHeight="1">
      <c r="A555" s="2279"/>
      <c r="B555" s="2279"/>
      <c r="C555" s="2279"/>
      <c r="D555" s="2279"/>
      <c r="E555" s="2279"/>
      <c r="F555" s="2279"/>
      <c r="G555" s="2279"/>
      <c r="H555" s="2279"/>
      <c r="I555" s="2279"/>
      <c r="J555" s="2279"/>
      <c r="K555" s="2279"/>
      <c r="L555" s="2279"/>
      <c r="M555" s="2279"/>
      <c r="N555" s="2279"/>
    </row>
    <row r="556" spans="1:14" ht="15.75" customHeight="1">
      <c r="A556" s="2279"/>
      <c r="B556" s="2279"/>
      <c r="C556" s="2279"/>
      <c r="D556" s="2279"/>
      <c r="E556" s="2279"/>
      <c r="F556" s="2279"/>
      <c r="G556" s="2279"/>
      <c r="H556" s="2279"/>
      <c r="I556" s="2279"/>
      <c r="J556" s="2279"/>
      <c r="K556" s="2279"/>
      <c r="L556" s="2279"/>
      <c r="M556" s="2279"/>
      <c r="N556" s="2279"/>
    </row>
    <row r="557" spans="1:14" ht="15.75" customHeight="1">
      <c r="A557" s="2279"/>
      <c r="B557" s="2279"/>
      <c r="C557" s="2279"/>
      <c r="D557" s="2279"/>
      <c r="E557" s="2279"/>
      <c r="F557" s="2279"/>
      <c r="G557" s="2279"/>
      <c r="H557" s="2279"/>
      <c r="I557" s="2279"/>
      <c r="J557" s="2279"/>
      <c r="K557" s="2279"/>
      <c r="L557" s="2279"/>
      <c r="M557" s="2279"/>
      <c r="N557" s="2279"/>
    </row>
    <row r="558" spans="1:14" ht="15.75" customHeight="1">
      <c r="A558" s="2279"/>
      <c r="B558" s="2279"/>
      <c r="C558" s="2279"/>
      <c r="D558" s="2279"/>
      <c r="E558" s="2279"/>
      <c r="F558" s="2279"/>
      <c r="G558" s="2279"/>
      <c r="H558" s="2279"/>
      <c r="I558" s="2279"/>
      <c r="J558" s="2279"/>
      <c r="K558" s="2279"/>
      <c r="L558" s="2279"/>
      <c r="M558" s="2279"/>
      <c r="N558" s="2279"/>
    </row>
    <row r="559" spans="1:14" ht="15.75" customHeight="1">
      <c r="A559" s="2279"/>
      <c r="B559" s="2279"/>
      <c r="C559" s="2279"/>
      <c r="D559" s="2279"/>
      <c r="E559" s="2279"/>
      <c r="F559" s="2279"/>
      <c r="G559" s="2279"/>
      <c r="H559" s="2279"/>
      <c r="I559" s="2279"/>
      <c r="J559" s="2279"/>
      <c r="K559" s="2279"/>
      <c r="L559" s="2279"/>
      <c r="M559" s="2279"/>
      <c r="N559" s="2279"/>
    </row>
    <row r="560" spans="1:14" ht="15.75" customHeight="1">
      <c r="A560" s="2279"/>
      <c r="B560" s="2279"/>
      <c r="C560" s="2279"/>
      <c r="D560" s="2279"/>
      <c r="E560" s="2279"/>
      <c r="F560" s="2279"/>
      <c r="G560" s="2279"/>
      <c r="H560" s="2279"/>
      <c r="I560" s="2279"/>
      <c r="J560" s="2279"/>
      <c r="K560" s="2279"/>
      <c r="L560" s="2279"/>
      <c r="M560" s="2279"/>
      <c r="N560" s="2279"/>
    </row>
    <row r="561" spans="1:14" ht="15.75" customHeight="1">
      <c r="A561" s="2279"/>
      <c r="B561" s="2279"/>
      <c r="C561" s="2279"/>
      <c r="D561" s="2279"/>
      <c r="E561" s="2279"/>
      <c r="F561" s="2279"/>
      <c r="G561" s="2279"/>
      <c r="H561" s="2279"/>
      <c r="I561" s="2279"/>
      <c r="J561" s="2279"/>
      <c r="K561" s="2279"/>
      <c r="L561" s="2279"/>
      <c r="M561" s="2279"/>
      <c r="N561" s="2279"/>
    </row>
    <row r="562" spans="1:14" ht="15.75" customHeight="1">
      <c r="A562" s="2279"/>
      <c r="B562" s="2279"/>
      <c r="C562" s="2279"/>
      <c r="D562" s="2279"/>
      <c r="E562" s="2279"/>
      <c r="F562" s="2279"/>
      <c r="G562" s="2279"/>
      <c r="H562" s="2279"/>
      <c r="I562" s="2279"/>
      <c r="J562" s="2279"/>
      <c r="K562" s="2279"/>
      <c r="L562" s="2279"/>
      <c r="M562" s="2279"/>
      <c r="N562" s="2279"/>
    </row>
    <row r="563" spans="1:14" ht="15.75" customHeight="1">
      <c r="A563" s="2279"/>
      <c r="B563" s="2279"/>
      <c r="C563" s="2279"/>
      <c r="D563" s="2279"/>
      <c r="E563" s="2279"/>
      <c r="F563" s="2279"/>
      <c r="G563" s="2279"/>
      <c r="H563" s="2279"/>
      <c r="I563" s="2279"/>
      <c r="J563" s="2279"/>
      <c r="K563" s="2279"/>
      <c r="L563" s="2279"/>
      <c r="M563" s="2279"/>
      <c r="N563" s="2279"/>
    </row>
    <row r="564" spans="1:14" ht="15.75" customHeight="1">
      <c r="A564" s="2279"/>
      <c r="B564" s="2279"/>
      <c r="C564" s="2279"/>
      <c r="D564" s="2279"/>
      <c r="E564" s="2279"/>
      <c r="F564" s="2279"/>
      <c r="G564" s="2279"/>
      <c r="H564" s="2279"/>
      <c r="I564" s="2279"/>
      <c r="J564" s="2279"/>
      <c r="K564" s="2279"/>
      <c r="L564" s="2279"/>
      <c r="M564" s="2279"/>
      <c r="N564" s="2279"/>
    </row>
    <row r="565" spans="1:14" ht="15.75" customHeight="1">
      <c r="A565" s="2279"/>
      <c r="B565" s="2279"/>
      <c r="C565" s="2279"/>
      <c r="D565" s="2279"/>
      <c r="E565" s="2279"/>
      <c r="F565" s="2279"/>
      <c r="G565" s="2279"/>
      <c r="H565" s="2279"/>
      <c r="I565" s="2279"/>
      <c r="J565" s="2279"/>
      <c r="K565" s="2279"/>
      <c r="L565" s="2279"/>
      <c r="M565" s="2279"/>
      <c r="N565" s="2279"/>
    </row>
    <row r="566" spans="1:14" ht="15.75" customHeight="1">
      <c r="A566" s="2279"/>
      <c r="B566" s="2279"/>
      <c r="C566" s="2279"/>
      <c r="D566" s="2279"/>
      <c r="E566" s="2279"/>
      <c r="F566" s="2279"/>
      <c r="G566" s="2279"/>
      <c r="H566" s="2279"/>
      <c r="I566" s="2279"/>
      <c r="J566" s="2279"/>
      <c r="K566" s="2279"/>
      <c r="L566" s="2279"/>
      <c r="M566" s="2279"/>
      <c r="N566" s="2279"/>
    </row>
    <row r="567" spans="1:14" ht="15.75" customHeight="1">
      <c r="A567" s="2279"/>
      <c r="B567" s="2279"/>
      <c r="C567" s="2279"/>
      <c r="D567" s="2279"/>
      <c r="E567" s="2279"/>
      <c r="F567" s="2279"/>
      <c r="G567" s="2279"/>
      <c r="H567" s="2279"/>
      <c r="I567" s="2279"/>
      <c r="J567" s="2279"/>
      <c r="K567" s="2279"/>
      <c r="L567" s="2279"/>
      <c r="M567" s="2279"/>
      <c r="N567" s="2279"/>
    </row>
    <row r="568" spans="1:14" ht="15.75" customHeight="1">
      <c r="A568" s="2279"/>
      <c r="B568" s="2279"/>
      <c r="C568" s="2279"/>
      <c r="D568" s="2279"/>
      <c r="E568" s="2279"/>
      <c r="F568" s="2279"/>
      <c r="G568" s="2279"/>
      <c r="H568" s="2279"/>
      <c r="I568" s="2279"/>
      <c r="J568" s="2279"/>
      <c r="K568" s="2279"/>
      <c r="L568" s="2279"/>
      <c r="M568" s="2279"/>
      <c r="N568" s="2279"/>
    </row>
    <row r="569" spans="1:14" ht="15.75" customHeight="1">
      <c r="A569" s="2279"/>
      <c r="B569" s="2279"/>
      <c r="C569" s="2279"/>
      <c r="D569" s="2279"/>
      <c r="E569" s="2279"/>
      <c r="F569" s="2279"/>
      <c r="G569" s="2279"/>
      <c r="H569" s="2279"/>
      <c r="I569" s="2279"/>
      <c r="J569" s="2279"/>
      <c r="K569" s="2279"/>
      <c r="L569" s="2279"/>
      <c r="M569" s="2279"/>
      <c r="N569" s="2279"/>
    </row>
    <row r="570" spans="1:14" ht="15.75" customHeight="1">
      <c r="A570" s="2279"/>
      <c r="B570" s="2279"/>
      <c r="C570" s="2279"/>
      <c r="D570" s="2279"/>
      <c r="E570" s="2279"/>
      <c r="F570" s="2279"/>
      <c r="G570" s="2279"/>
      <c r="H570" s="2279"/>
      <c r="I570" s="2279"/>
      <c r="J570" s="2279"/>
      <c r="K570" s="2279"/>
      <c r="L570" s="2279"/>
      <c r="M570" s="2279"/>
      <c r="N570" s="2279"/>
    </row>
    <row r="571" spans="1:14" ht="15.75" customHeight="1">
      <c r="A571" s="2279"/>
      <c r="B571" s="2279"/>
      <c r="C571" s="2279"/>
      <c r="D571" s="2279"/>
      <c r="E571" s="2279"/>
      <c r="F571" s="2279"/>
      <c r="G571" s="2279"/>
      <c r="H571" s="2279"/>
      <c r="I571" s="2279"/>
      <c r="J571" s="2279"/>
      <c r="K571" s="2279"/>
      <c r="L571" s="2279"/>
      <c r="M571" s="2279"/>
      <c r="N571" s="2279"/>
    </row>
    <row r="572" spans="1:14" ht="15.75" customHeight="1">
      <c r="A572" s="2279"/>
      <c r="B572" s="2279"/>
      <c r="C572" s="2279"/>
      <c r="D572" s="2279"/>
      <c r="E572" s="2279"/>
      <c r="F572" s="2279"/>
      <c r="G572" s="2279"/>
      <c r="H572" s="2279"/>
      <c r="I572" s="2279"/>
      <c r="J572" s="2279"/>
      <c r="K572" s="2279"/>
      <c r="L572" s="2279"/>
      <c r="M572" s="2279"/>
      <c r="N572" s="2279"/>
    </row>
    <row r="573" spans="1:14" ht="15.75" customHeight="1">
      <c r="A573" s="2279"/>
      <c r="B573" s="2279"/>
      <c r="C573" s="2279"/>
      <c r="D573" s="2279"/>
      <c r="E573" s="2279"/>
      <c r="F573" s="2279"/>
      <c r="G573" s="2279"/>
      <c r="H573" s="2279"/>
      <c r="I573" s="2279"/>
      <c r="J573" s="2279"/>
      <c r="K573" s="2279"/>
      <c r="L573" s="2279"/>
      <c r="M573" s="2279"/>
      <c r="N573" s="2279"/>
    </row>
    <row r="574" spans="1:14" ht="15.75" customHeight="1">
      <c r="A574" s="2279"/>
      <c r="B574" s="2279"/>
      <c r="C574" s="2279"/>
      <c r="D574" s="2279"/>
      <c r="E574" s="2279"/>
      <c r="F574" s="2279"/>
      <c r="G574" s="2279"/>
      <c r="H574" s="2279"/>
      <c r="I574" s="2279"/>
      <c r="J574" s="2279"/>
      <c r="K574" s="2279"/>
      <c r="L574" s="2279"/>
      <c r="M574" s="2279"/>
      <c r="N574" s="2279"/>
    </row>
    <row r="575" spans="1:14" ht="15.75" customHeight="1">
      <c r="A575" s="2279"/>
      <c r="B575" s="2279"/>
      <c r="C575" s="2279"/>
      <c r="D575" s="2279"/>
      <c r="E575" s="2279"/>
      <c r="F575" s="2279"/>
      <c r="G575" s="2279"/>
      <c r="H575" s="2279"/>
      <c r="I575" s="2279"/>
      <c r="J575" s="2279"/>
      <c r="K575" s="2279"/>
      <c r="L575" s="2279"/>
      <c r="M575" s="2279"/>
      <c r="N575" s="2279"/>
    </row>
    <row r="576" spans="1:14" ht="15.75" customHeight="1">
      <c r="A576" s="2279"/>
      <c r="B576" s="2279"/>
      <c r="C576" s="2279"/>
      <c r="D576" s="2279"/>
      <c r="E576" s="2279"/>
      <c r="F576" s="2279"/>
      <c r="G576" s="2279"/>
      <c r="H576" s="2279"/>
      <c r="I576" s="2279"/>
      <c r="J576" s="2279"/>
      <c r="K576" s="2279"/>
      <c r="L576" s="2279"/>
      <c r="M576" s="2279"/>
      <c r="N576" s="2279"/>
    </row>
    <row r="577" spans="1:14" ht="15.75" customHeight="1">
      <c r="A577" s="2279"/>
      <c r="B577" s="2279"/>
      <c r="C577" s="2279"/>
      <c r="D577" s="2279"/>
      <c r="E577" s="2279"/>
      <c r="F577" s="2279"/>
      <c r="G577" s="2279"/>
      <c r="H577" s="2279"/>
      <c r="I577" s="2279"/>
      <c r="J577" s="2279"/>
      <c r="K577" s="2279"/>
      <c r="L577" s="2279"/>
      <c r="M577" s="2279"/>
      <c r="N577" s="2279"/>
    </row>
    <row r="578" spans="1:14" ht="15.75" customHeight="1">
      <c r="A578" s="2279"/>
      <c r="B578" s="2279"/>
      <c r="C578" s="2279"/>
      <c r="D578" s="2279"/>
      <c r="E578" s="2279"/>
      <c r="F578" s="2279"/>
      <c r="G578" s="2279"/>
      <c r="H578" s="2279"/>
      <c r="I578" s="2279"/>
      <c r="J578" s="2279"/>
      <c r="K578" s="2279"/>
      <c r="L578" s="2279"/>
      <c r="M578" s="2279"/>
      <c r="N578" s="2279"/>
    </row>
    <row r="579" spans="1:14" ht="15.75" customHeight="1">
      <c r="A579" s="2279"/>
      <c r="B579" s="2279"/>
      <c r="C579" s="2279"/>
      <c r="D579" s="2279"/>
      <c r="E579" s="2279"/>
      <c r="F579" s="2279"/>
      <c r="G579" s="2279"/>
      <c r="H579" s="2279"/>
      <c r="I579" s="2279"/>
      <c r="J579" s="2279"/>
      <c r="K579" s="2279"/>
      <c r="L579" s="2279"/>
      <c r="M579" s="2279"/>
      <c r="N579" s="2279"/>
    </row>
    <row r="580" spans="1:14" ht="15.75" customHeight="1">
      <c r="A580" s="2279"/>
      <c r="B580" s="2279"/>
      <c r="C580" s="2279"/>
      <c r="D580" s="2279"/>
      <c r="E580" s="2279"/>
      <c r="F580" s="2279"/>
      <c r="G580" s="2279"/>
      <c r="H580" s="2279"/>
      <c r="I580" s="2279"/>
      <c r="J580" s="2279"/>
      <c r="K580" s="2279"/>
      <c r="L580" s="2279"/>
      <c r="M580" s="2279"/>
      <c r="N580" s="2279"/>
    </row>
    <row r="581" spans="1:14" ht="15.75" customHeight="1">
      <c r="A581" s="2279"/>
      <c r="B581" s="2279"/>
      <c r="C581" s="2279"/>
      <c r="D581" s="2279"/>
      <c r="E581" s="2279"/>
      <c r="F581" s="2279"/>
      <c r="G581" s="2279"/>
      <c r="H581" s="2279"/>
      <c r="I581" s="2279"/>
      <c r="J581" s="2279"/>
      <c r="K581" s="2279"/>
      <c r="L581" s="2279"/>
      <c r="M581" s="2279"/>
      <c r="N581" s="2279"/>
    </row>
    <row r="582" spans="1:14" ht="15.75" customHeight="1">
      <c r="A582" s="2279"/>
      <c r="B582" s="2279"/>
      <c r="C582" s="2279"/>
      <c r="D582" s="2279"/>
      <c r="E582" s="2279"/>
      <c r="F582" s="2279"/>
      <c r="G582" s="2279"/>
      <c r="H582" s="2279"/>
      <c r="I582" s="2279"/>
      <c r="J582" s="2279"/>
      <c r="K582" s="2279"/>
      <c r="L582" s="2279"/>
      <c r="M582" s="2279"/>
      <c r="N582" s="2279"/>
    </row>
    <row r="583" spans="1:14" ht="15.75" customHeight="1">
      <c r="A583" s="2279"/>
      <c r="B583" s="2279"/>
      <c r="C583" s="2279"/>
      <c r="D583" s="2279"/>
      <c r="E583" s="2279"/>
      <c r="F583" s="2279"/>
      <c r="G583" s="2279"/>
      <c r="H583" s="2279"/>
      <c r="I583" s="2279"/>
      <c r="J583" s="2279"/>
      <c r="K583" s="2279"/>
      <c r="L583" s="2279"/>
      <c r="M583" s="2279"/>
      <c r="N583" s="2279"/>
    </row>
    <row r="584" spans="1:14" ht="15.75" customHeight="1">
      <c r="A584" s="2279"/>
      <c r="B584" s="2279"/>
      <c r="C584" s="2279"/>
      <c r="D584" s="2279"/>
      <c r="E584" s="2279"/>
      <c r="F584" s="2279"/>
      <c r="G584" s="2279"/>
      <c r="H584" s="2279"/>
      <c r="I584" s="2279"/>
      <c r="J584" s="2279"/>
      <c r="K584" s="2279"/>
      <c r="L584" s="2279"/>
      <c r="M584" s="2279"/>
      <c r="N584" s="2279"/>
    </row>
    <row r="585" spans="1:14" ht="15.75" customHeight="1">
      <c r="A585" s="2279"/>
      <c r="B585" s="2279"/>
      <c r="C585" s="2279"/>
      <c r="D585" s="2279"/>
      <c r="E585" s="2279"/>
      <c r="F585" s="2279"/>
      <c r="G585" s="2279"/>
      <c r="H585" s="2279"/>
      <c r="I585" s="2279"/>
      <c r="J585" s="2279"/>
      <c r="K585" s="2279"/>
      <c r="L585" s="2279"/>
      <c r="M585" s="2279"/>
      <c r="N585" s="2279"/>
    </row>
    <row r="586" spans="1:14" ht="15.75" customHeight="1">
      <c r="A586" s="2279"/>
      <c r="B586" s="2279"/>
      <c r="C586" s="2279"/>
      <c r="D586" s="2279"/>
      <c r="E586" s="2279"/>
      <c r="F586" s="2279"/>
      <c r="G586" s="2279"/>
      <c r="H586" s="2279"/>
      <c r="I586" s="2279"/>
      <c r="J586" s="2279"/>
      <c r="K586" s="2279"/>
      <c r="L586" s="2279"/>
      <c r="M586" s="2279"/>
      <c r="N586" s="2279"/>
    </row>
    <row r="587" spans="1:14" ht="15.75" customHeight="1">
      <c r="A587" s="2279"/>
      <c r="B587" s="2279"/>
      <c r="C587" s="2279"/>
      <c r="D587" s="2279"/>
      <c r="E587" s="2279"/>
      <c r="F587" s="2279"/>
      <c r="G587" s="2279"/>
      <c r="H587" s="2279"/>
      <c r="I587" s="2279"/>
      <c r="J587" s="2279"/>
      <c r="K587" s="2279"/>
      <c r="L587" s="2279"/>
      <c r="M587" s="2279"/>
      <c r="N587" s="2279"/>
    </row>
    <row r="588" spans="1:14" ht="15.75" customHeight="1">
      <c r="A588" s="2279"/>
      <c r="B588" s="2279"/>
      <c r="C588" s="2279"/>
      <c r="D588" s="2279"/>
      <c r="E588" s="2279"/>
      <c r="F588" s="2279"/>
      <c r="G588" s="2279"/>
      <c r="H588" s="2279"/>
      <c r="I588" s="2279"/>
      <c r="J588" s="2279"/>
      <c r="K588" s="2279"/>
      <c r="L588" s="2279"/>
      <c r="M588" s="2279"/>
      <c r="N588" s="2279"/>
    </row>
    <row r="589" spans="1:14" ht="15.75" customHeight="1">
      <c r="A589" s="2279"/>
      <c r="B589" s="2279"/>
      <c r="C589" s="2279"/>
      <c r="D589" s="2279"/>
      <c r="E589" s="2279"/>
      <c r="F589" s="2279"/>
      <c r="G589" s="2279"/>
      <c r="H589" s="2279"/>
      <c r="I589" s="2279"/>
      <c r="J589" s="2279"/>
      <c r="K589" s="2279"/>
      <c r="L589" s="2279"/>
      <c r="M589" s="2279"/>
      <c r="N589" s="2279"/>
    </row>
    <row r="590" spans="1:14" ht="15.75" customHeight="1">
      <c r="A590" s="2279"/>
      <c r="B590" s="2279"/>
      <c r="C590" s="2279"/>
      <c r="D590" s="2279"/>
      <c r="E590" s="2279"/>
      <c r="F590" s="2279"/>
      <c r="G590" s="2279"/>
      <c r="H590" s="2279"/>
      <c r="I590" s="2279"/>
      <c r="J590" s="2279"/>
      <c r="K590" s="2279"/>
      <c r="L590" s="2279"/>
      <c r="M590" s="2279"/>
      <c r="N590" s="2279"/>
    </row>
    <row r="591" spans="1:14" ht="15.75" customHeight="1">
      <c r="A591" s="2279"/>
      <c r="B591" s="2279"/>
      <c r="C591" s="2279"/>
      <c r="D591" s="2279"/>
      <c r="E591" s="2279"/>
      <c r="F591" s="2279"/>
      <c r="G591" s="2279"/>
      <c r="H591" s="2279"/>
      <c r="I591" s="2279"/>
      <c r="J591" s="2279"/>
      <c r="K591" s="2279"/>
      <c r="L591" s="2279"/>
      <c r="M591" s="2279"/>
      <c r="N591" s="2279"/>
    </row>
    <row r="592" spans="1:14" ht="15.75" customHeight="1">
      <c r="A592" s="2279"/>
      <c r="B592" s="2279"/>
      <c r="C592" s="2279"/>
      <c r="D592" s="2279"/>
      <c r="E592" s="2279"/>
      <c r="F592" s="2279"/>
      <c r="G592" s="2279"/>
      <c r="H592" s="2279"/>
      <c r="I592" s="2279"/>
      <c r="J592" s="2279"/>
      <c r="K592" s="2279"/>
      <c r="L592" s="2279"/>
      <c r="M592" s="2279"/>
      <c r="N592" s="2279"/>
    </row>
    <row r="593" spans="1:14" ht="15.75" customHeight="1">
      <c r="A593" s="2279"/>
      <c r="B593" s="2279"/>
      <c r="C593" s="2279"/>
      <c r="D593" s="2279"/>
      <c r="E593" s="2279"/>
      <c r="F593" s="2279"/>
      <c r="G593" s="2279"/>
      <c r="H593" s="2279"/>
      <c r="I593" s="2279"/>
      <c r="J593" s="2279"/>
      <c r="K593" s="2279"/>
      <c r="L593" s="2279"/>
      <c r="M593" s="2279"/>
      <c r="N593" s="2279"/>
    </row>
    <row r="594" spans="1:14" ht="15.75" customHeight="1">
      <c r="A594" s="2279"/>
      <c r="B594" s="2279"/>
      <c r="C594" s="2279"/>
      <c r="D594" s="2279"/>
      <c r="E594" s="2279"/>
      <c r="F594" s="2279"/>
      <c r="G594" s="2279"/>
      <c r="H594" s="2279"/>
      <c r="I594" s="2279"/>
      <c r="J594" s="2279"/>
      <c r="K594" s="2279"/>
      <c r="L594" s="2279"/>
      <c r="M594" s="2279"/>
      <c r="N594" s="2279"/>
    </row>
    <row r="595" spans="1:14" ht="15.75" customHeight="1">
      <c r="A595" s="2279"/>
      <c r="B595" s="2279"/>
      <c r="C595" s="2279"/>
      <c r="D595" s="2279"/>
      <c r="E595" s="2279"/>
      <c r="F595" s="2279"/>
      <c r="G595" s="2279"/>
      <c r="H595" s="2279"/>
      <c r="I595" s="2279"/>
      <c r="J595" s="2279"/>
      <c r="K595" s="2279"/>
      <c r="L595" s="2279"/>
      <c r="M595" s="2279"/>
      <c r="N595" s="2279"/>
    </row>
    <row r="596" spans="1:14" ht="15.75" customHeight="1">
      <c r="A596" s="2279"/>
      <c r="B596" s="2279"/>
      <c r="C596" s="2279"/>
      <c r="D596" s="2279"/>
      <c r="E596" s="2279"/>
      <c r="F596" s="2279"/>
      <c r="G596" s="2279"/>
      <c r="H596" s="2279"/>
      <c r="I596" s="2279"/>
      <c r="J596" s="2279"/>
      <c r="K596" s="2279"/>
      <c r="L596" s="2279"/>
      <c r="M596" s="2279"/>
      <c r="N596" s="2279"/>
    </row>
    <row r="597" spans="1:14" ht="15.75" customHeight="1">
      <c r="A597" s="2279"/>
      <c r="B597" s="2279"/>
      <c r="C597" s="2279"/>
      <c r="D597" s="2279"/>
      <c r="E597" s="2279"/>
      <c r="F597" s="2279"/>
      <c r="G597" s="2279"/>
      <c r="H597" s="2279"/>
      <c r="I597" s="2279"/>
      <c r="J597" s="2279"/>
      <c r="K597" s="2279"/>
      <c r="L597" s="2279"/>
      <c r="M597" s="2279"/>
      <c r="N597" s="2279"/>
    </row>
    <row r="598" spans="1:14" ht="15.75" customHeight="1">
      <c r="A598" s="2279"/>
      <c r="B598" s="2279"/>
      <c r="C598" s="2279"/>
      <c r="D598" s="2279"/>
      <c r="E598" s="2279"/>
      <c r="F598" s="2279"/>
      <c r="G598" s="2279"/>
      <c r="H598" s="2279"/>
      <c r="I598" s="2279"/>
      <c r="J598" s="2279"/>
      <c r="K598" s="2279"/>
      <c r="L598" s="2279"/>
      <c r="M598" s="2279"/>
      <c r="N598" s="2279"/>
    </row>
    <row r="599" spans="1:14" ht="15.75" customHeight="1">
      <c r="A599" s="2279"/>
      <c r="B599" s="2279"/>
      <c r="C599" s="2279"/>
      <c r="D599" s="2279"/>
      <c r="E599" s="2279"/>
      <c r="F599" s="2279"/>
      <c r="G599" s="2279"/>
      <c r="H599" s="2279"/>
      <c r="I599" s="2279"/>
      <c r="J599" s="2279"/>
      <c r="K599" s="2279"/>
      <c r="L599" s="2279"/>
      <c r="M599" s="2279"/>
      <c r="N599" s="2279"/>
    </row>
    <row r="600" spans="1:14" ht="15.75" customHeight="1">
      <c r="A600" s="2279"/>
      <c r="B600" s="2279"/>
      <c r="C600" s="2279"/>
      <c r="D600" s="2279"/>
      <c r="E600" s="2279"/>
      <c r="F600" s="2279"/>
      <c r="G600" s="2279"/>
      <c r="H600" s="2279"/>
      <c r="I600" s="2279"/>
      <c r="J600" s="2279"/>
      <c r="K600" s="2279"/>
      <c r="L600" s="2279"/>
      <c r="M600" s="2279"/>
      <c r="N600" s="2279"/>
    </row>
    <row r="601" spans="1:14" ht="15.75" customHeight="1">
      <c r="A601" s="2279"/>
      <c r="B601" s="2279"/>
      <c r="C601" s="2279"/>
      <c r="D601" s="2279"/>
      <c r="E601" s="2279"/>
      <c r="F601" s="2279"/>
      <c r="G601" s="2279"/>
      <c r="H601" s="2279"/>
      <c r="I601" s="2279"/>
      <c r="J601" s="2279"/>
      <c r="K601" s="2279"/>
      <c r="L601" s="2279"/>
      <c r="M601" s="2279"/>
      <c r="N601" s="2279"/>
    </row>
    <row r="602" spans="1:14" ht="15.75" customHeight="1">
      <c r="A602" s="2279"/>
      <c r="B602" s="2279"/>
      <c r="C602" s="2279"/>
      <c r="D602" s="2279"/>
      <c r="E602" s="2279"/>
      <c r="F602" s="2279"/>
      <c r="G602" s="2279"/>
      <c r="H602" s="2279"/>
      <c r="I602" s="2279"/>
      <c r="J602" s="2279"/>
      <c r="K602" s="2279"/>
      <c r="L602" s="2279"/>
      <c r="M602" s="2279"/>
      <c r="N602" s="2279"/>
    </row>
    <row r="603" spans="1:14" ht="15.75" customHeight="1">
      <c r="A603" s="2279"/>
      <c r="B603" s="2279"/>
      <c r="C603" s="2279"/>
      <c r="D603" s="2279"/>
      <c r="E603" s="2279"/>
      <c r="F603" s="2279"/>
      <c r="G603" s="2279"/>
      <c r="H603" s="2279"/>
      <c r="I603" s="2279"/>
      <c r="J603" s="2279"/>
      <c r="K603" s="2279"/>
      <c r="L603" s="2279"/>
      <c r="M603" s="2279"/>
      <c r="N603" s="2279"/>
    </row>
    <row r="604" spans="1:14" ht="15.75" customHeight="1">
      <c r="A604" s="2279"/>
      <c r="B604" s="2279"/>
      <c r="C604" s="2279"/>
      <c r="D604" s="2279"/>
      <c r="E604" s="2279"/>
      <c r="F604" s="2279"/>
      <c r="G604" s="2279"/>
      <c r="H604" s="2279"/>
      <c r="I604" s="2279"/>
      <c r="J604" s="2279"/>
      <c r="K604" s="2279"/>
      <c r="L604" s="2279"/>
      <c r="M604" s="2279"/>
      <c r="N604" s="2279"/>
    </row>
    <row r="605" spans="1:14" ht="15.75" customHeight="1">
      <c r="A605" s="2279"/>
      <c r="B605" s="2279"/>
      <c r="C605" s="2279"/>
      <c r="D605" s="2279"/>
      <c r="E605" s="2279"/>
      <c r="F605" s="2279"/>
      <c r="G605" s="2279"/>
      <c r="H605" s="2279"/>
      <c r="I605" s="2279"/>
      <c r="J605" s="2279"/>
      <c r="K605" s="2279"/>
      <c r="L605" s="2279"/>
      <c r="M605" s="2279"/>
      <c r="N605" s="2279"/>
    </row>
    <row r="606" spans="1:14" ht="15.75" customHeight="1">
      <c r="A606" s="2279"/>
      <c r="B606" s="2279"/>
      <c r="C606" s="2279"/>
      <c r="D606" s="2279"/>
      <c r="E606" s="2279"/>
      <c r="F606" s="2279"/>
      <c r="G606" s="2279"/>
      <c r="H606" s="2279"/>
      <c r="I606" s="2279"/>
      <c r="J606" s="2279"/>
      <c r="K606" s="2279"/>
      <c r="L606" s="2279"/>
      <c r="M606" s="2279"/>
      <c r="N606" s="2279"/>
    </row>
    <row r="607" spans="1:14" ht="15.75" customHeight="1">
      <c r="A607" s="2279"/>
      <c r="B607" s="2279"/>
      <c r="C607" s="2279"/>
      <c r="D607" s="2279"/>
      <c r="E607" s="2279"/>
      <c r="F607" s="2279"/>
      <c r="G607" s="2279"/>
      <c r="H607" s="2279"/>
      <c r="I607" s="2279"/>
      <c r="J607" s="2279"/>
      <c r="K607" s="2279"/>
      <c r="L607" s="2279"/>
      <c r="M607" s="2279"/>
      <c r="N607" s="2279"/>
    </row>
    <row r="608" spans="1:14" ht="15.75" customHeight="1">
      <c r="A608" s="2279"/>
      <c r="B608" s="2279"/>
      <c r="C608" s="2279"/>
      <c r="D608" s="2279"/>
      <c r="E608" s="2279"/>
      <c r="F608" s="2279"/>
      <c r="G608" s="2279"/>
      <c r="H608" s="2279"/>
      <c r="I608" s="2279"/>
      <c r="J608" s="2279"/>
      <c r="K608" s="2279"/>
      <c r="L608" s="2279"/>
      <c r="M608" s="2279"/>
      <c r="N608" s="2279"/>
    </row>
    <row r="609" spans="1:14" ht="15.75" customHeight="1">
      <c r="A609" s="2279"/>
      <c r="B609" s="2279"/>
      <c r="C609" s="2279"/>
      <c r="D609" s="2279"/>
      <c r="E609" s="2279"/>
      <c r="F609" s="2279"/>
      <c r="G609" s="2279"/>
      <c r="H609" s="2279"/>
      <c r="I609" s="2279"/>
      <c r="J609" s="2279"/>
      <c r="K609" s="2279"/>
      <c r="L609" s="2279"/>
      <c r="M609" s="2279"/>
      <c r="N609" s="2279"/>
    </row>
    <row r="610" spans="1:14" ht="15.75" customHeight="1">
      <c r="A610" s="2279"/>
      <c r="B610" s="2279"/>
      <c r="C610" s="2279"/>
      <c r="D610" s="2279"/>
      <c r="E610" s="2279"/>
      <c r="F610" s="2279"/>
      <c r="G610" s="2279"/>
      <c r="H610" s="2279"/>
      <c r="I610" s="2279"/>
      <c r="J610" s="2279"/>
      <c r="K610" s="2279"/>
      <c r="L610" s="2279"/>
      <c r="M610" s="2279"/>
      <c r="N610" s="2279"/>
    </row>
    <row r="611" spans="1:14" ht="15.75" customHeight="1">
      <c r="A611" s="2279"/>
      <c r="B611" s="2279"/>
      <c r="C611" s="2279"/>
      <c r="D611" s="2279"/>
      <c r="E611" s="2279"/>
      <c r="F611" s="2279"/>
      <c r="G611" s="2279"/>
      <c r="H611" s="2279"/>
      <c r="I611" s="2279"/>
      <c r="J611" s="2279"/>
      <c r="K611" s="2279"/>
      <c r="L611" s="2279"/>
      <c r="M611" s="2279"/>
      <c r="N611" s="2279"/>
    </row>
    <row r="612" spans="1:14" ht="15.75" customHeight="1">
      <c r="A612" s="2279"/>
      <c r="B612" s="2279"/>
      <c r="C612" s="2279"/>
      <c r="D612" s="2279"/>
      <c r="E612" s="2279"/>
      <c r="F612" s="2279"/>
      <c r="G612" s="2279"/>
      <c r="H612" s="2279"/>
      <c r="I612" s="2279"/>
      <c r="J612" s="2279"/>
      <c r="K612" s="2279"/>
      <c r="L612" s="2279"/>
      <c r="M612" s="2279"/>
      <c r="N612" s="2279"/>
    </row>
    <row r="613" spans="1:14" ht="15.75" customHeight="1">
      <c r="A613" s="2279"/>
      <c r="B613" s="2279"/>
      <c r="C613" s="2279"/>
      <c r="D613" s="2279"/>
      <c r="E613" s="2279"/>
      <c r="F613" s="2279"/>
      <c r="G613" s="2279"/>
      <c r="H613" s="2279"/>
      <c r="I613" s="2279"/>
      <c r="J613" s="2279"/>
      <c r="K613" s="2279"/>
      <c r="L613" s="2279"/>
      <c r="M613" s="2279"/>
      <c r="N613" s="2279"/>
    </row>
    <row r="614" spans="1:14" ht="15.75" customHeight="1">
      <c r="A614" s="2279"/>
      <c r="B614" s="2279"/>
      <c r="C614" s="2279"/>
      <c r="D614" s="2279"/>
      <c r="E614" s="2279"/>
      <c r="F614" s="2279"/>
      <c r="G614" s="2279"/>
      <c r="H614" s="2279"/>
      <c r="I614" s="2279"/>
      <c r="J614" s="2279"/>
      <c r="K614" s="2279"/>
      <c r="L614" s="2279"/>
      <c r="M614" s="2279"/>
      <c r="N614" s="2279"/>
    </row>
    <row r="615" spans="1:14" ht="15.75" customHeight="1">
      <c r="A615" s="2279"/>
      <c r="B615" s="2279"/>
      <c r="C615" s="2279"/>
      <c r="D615" s="2279"/>
      <c r="E615" s="2279"/>
      <c r="F615" s="2279"/>
      <c r="G615" s="2279"/>
      <c r="H615" s="2279"/>
      <c r="I615" s="2279"/>
      <c r="J615" s="2279"/>
      <c r="K615" s="2279"/>
      <c r="L615" s="2279"/>
      <c r="M615" s="2279"/>
      <c r="N615" s="2279"/>
    </row>
    <row r="616" spans="1:14" ht="15.75" customHeight="1">
      <c r="A616" s="2279"/>
      <c r="B616" s="2279"/>
      <c r="C616" s="2279"/>
      <c r="D616" s="2279"/>
      <c r="E616" s="2279"/>
      <c r="F616" s="2279"/>
      <c r="G616" s="2279"/>
      <c r="H616" s="2279"/>
      <c r="I616" s="2279"/>
      <c r="J616" s="2279"/>
      <c r="K616" s="2279"/>
      <c r="L616" s="2279"/>
      <c r="M616" s="2279"/>
      <c r="N616" s="2279"/>
    </row>
    <row r="617" spans="1:14" ht="15.75" customHeight="1">
      <c r="A617" s="2279"/>
      <c r="B617" s="2279"/>
      <c r="C617" s="2279"/>
      <c r="D617" s="2279"/>
      <c r="E617" s="2279"/>
      <c r="F617" s="2279"/>
      <c r="G617" s="2279"/>
      <c r="H617" s="2279"/>
      <c r="I617" s="2279"/>
      <c r="J617" s="2279"/>
      <c r="K617" s="2279"/>
      <c r="L617" s="2279"/>
      <c r="M617" s="2279"/>
      <c r="N617" s="2279"/>
    </row>
    <row r="618" spans="1:14" ht="15.75" customHeight="1">
      <c r="A618" s="2279"/>
      <c r="B618" s="2279"/>
      <c r="C618" s="2279"/>
      <c r="D618" s="2279"/>
      <c r="E618" s="2279"/>
      <c r="F618" s="2279"/>
      <c r="G618" s="2279"/>
      <c r="H618" s="2279"/>
      <c r="I618" s="2279"/>
      <c r="J618" s="2279"/>
      <c r="K618" s="2279"/>
      <c r="L618" s="2279"/>
      <c r="M618" s="2279"/>
      <c r="N618" s="2279"/>
    </row>
    <row r="619" spans="1:14" ht="15.75" customHeight="1">
      <c r="A619" s="2279"/>
      <c r="B619" s="2279"/>
      <c r="C619" s="2279"/>
      <c r="D619" s="2279"/>
      <c r="E619" s="2279"/>
      <c r="F619" s="2279"/>
      <c r="G619" s="2279"/>
      <c r="H619" s="2279"/>
      <c r="I619" s="2279"/>
      <c r="J619" s="2279"/>
      <c r="K619" s="2279"/>
      <c r="L619" s="2279"/>
      <c r="M619" s="2279"/>
      <c r="N619" s="2279"/>
    </row>
    <row r="620" spans="1:14" ht="15.75" customHeight="1">
      <c r="A620" s="2279"/>
      <c r="B620" s="2279"/>
      <c r="C620" s="2279"/>
      <c r="D620" s="2279"/>
      <c r="E620" s="2279"/>
      <c r="F620" s="2279"/>
      <c r="G620" s="2279"/>
      <c r="H620" s="2279"/>
      <c r="I620" s="2279"/>
      <c r="J620" s="2279"/>
      <c r="K620" s="2279"/>
      <c r="L620" s="2279"/>
      <c r="M620" s="2279"/>
      <c r="N620" s="2279"/>
    </row>
    <row r="621" spans="1:14" ht="15.75" customHeight="1">
      <c r="A621" s="2279"/>
      <c r="B621" s="2279"/>
      <c r="C621" s="2279"/>
      <c r="D621" s="2279"/>
      <c r="E621" s="2279"/>
      <c r="F621" s="2279"/>
      <c r="G621" s="2279"/>
      <c r="H621" s="2279"/>
      <c r="I621" s="2279"/>
      <c r="J621" s="2279"/>
      <c r="K621" s="2279"/>
      <c r="L621" s="2279"/>
      <c r="M621" s="2279"/>
      <c r="N621" s="2279"/>
    </row>
    <row r="622" spans="1:14" ht="15.75" customHeight="1">
      <c r="A622" s="2279"/>
      <c r="B622" s="2279"/>
      <c r="C622" s="2279"/>
      <c r="D622" s="2279"/>
      <c r="E622" s="2279"/>
      <c r="F622" s="2279"/>
      <c r="G622" s="2279"/>
      <c r="H622" s="2279"/>
      <c r="I622" s="2279"/>
      <c r="J622" s="2279"/>
      <c r="K622" s="2279"/>
      <c r="L622" s="2279"/>
      <c r="M622" s="2279"/>
      <c r="N622" s="2279"/>
    </row>
    <row r="623" spans="1:14" ht="15.75" customHeight="1">
      <c r="A623" s="2279"/>
      <c r="B623" s="2279"/>
      <c r="C623" s="2279"/>
      <c r="D623" s="2279"/>
      <c r="E623" s="2279"/>
      <c r="F623" s="2279"/>
      <c r="G623" s="2279"/>
      <c r="H623" s="2279"/>
      <c r="I623" s="2279"/>
      <c r="J623" s="2279"/>
      <c r="K623" s="2279"/>
      <c r="L623" s="2279"/>
      <c r="M623" s="2279"/>
      <c r="N623" s="2279"/>
    </row>
    <row r="624" spans="1:14" ht="15.75" customHeight="1">
      <c r="A624" s="2279"/>
      <c r="B624" s="2279"/>
      <c r="C624" s="2279"/>
      <c r="D624" s="2279"/>
      <c r="E624" s="2279"/>
      <c r="F624" s="2279"/>
      <c r="G624" s="2279"/>
      <c r="H624" s="2279"/>
      <c r="I624" s="2279"/>
      <c r="J624" s="2279"/>
      <c r="K624" s="2279"/>
      <c r="L624" s="2279"/>
      <c r="M624" s="2279"/>
      <c r="N624" s="2279"/>
    </row>
    <row r="625" spans="1:14" ht="15.75" customHeight="1">
      <c r="A625" s="2279"/>
      <c r="B625" s="2279"/>
      <c r="C625" s="2279"/>
      <c r="D625" s="2279"/>
      <c r="E625" s="2279"/>
      <c r="F625" s="2279"/>
      <c r="G625" s="2279"/>
      <c r="H625" s="2279"/>
      <c r="I625" s="2279"/>
      <c r="J625" s="2279"/>
      <c r="K625" s="2279"/>
      <c r="L625" s="2279"/>
      <c r="M625" s="2279"/>
      <c r="N625" s="2279"/>
    </row>
    <row r="626" spans="1:14" ht="15.75" customHeight="1">
      <c r="A626" s="2279"/>
      <c r="B626" s="2279"/>
      <c r="C626" s="2279"/>
      <c r="D626" s="2279"/>
      <c r="E626" s="2279"/>
      <c r="F626" s="2279"/>
      <c r="G626" s="2279"/>
      <c r="H626" s="2279"/>
      <c r="I626" s="2279"/>
      <c r="J626" s="2279"/>
      <c r="K626" s="2279"/>
      <c r="L626" s="2279"/>
      <c r="M626" s="2279"/>
      <c r="N626" s="2279"/>
    </row>
    <row r="627" spans="1:14" ht="15.75" customHeight="1">
      <c r="A627" s="2279"/>
      <c r="B627" s="2279"/>
      <c r="C627" s="2279"/>
      <c r="D627" s="2279"/>
      <c r="E627" s="2279"/>
      <c r="F627" s="2279"/>
      <c r="G627" s="2279"/>
      <c r="H627" s="2279"/>
      <c r="I627" s="2279"/>
      <c r="J627" s="2279"/>
      <c r="K627" s="2279"/>
      <c r="L627" s="2279"/>
      <c r="M627" s="2279"/>
      <c r="N627" s="2279"/>
    </row>
    <row r="628" spans="1:14" ht="15.75" customHeight="1">
      <c r="A628" s="2279"/>
      <c r="B628" s="2279"/>
      <c r="C628" s="2279"/>
      <c r="D628" s="2279"/>
      <c r="E628" s="2279"/>
      <c r="F628" s="2279"/>
      <c r="G628" s="2279"/>
      <c r="H628" s="2279"/>
      <c r="I628" s="2279"/>
      <c r="J628" s="2279"/>
      <c r="K628" s="2279"/>
      <c r="L628" s="2279"/>
      <c r="M628" s="2279"/>
      <c r="N628" s="2279"/>
    </row>
    <row r="629" spans="1:14" ht="15.75" customHeight="1">
      <c r="A629" s="2279"/>
      <c r="B629" s="2279"/>
      <c r="C629" s="2279"/>
      <c r="D629" s="2279"/>
      <c r="E629" s="2279"/>
      <c r="F629" s="2279"/>
      <c r="G629" s="2279"/>
      <c r="H629" s="2279"/>
      <c r="I629" s="2279"/>
      <c r="J629" s="2279"/>
      <c r="K629" s="2279"/>
      <c r="L629" s="2279"/>
      <c r="M629" s="2279"/>
      <c r="N629" s="2279"/>
    </row>
    <row r="630" spans="1:14" ht="15.75" customHeight="1">
      <c r="A630" s="2279"/>
      <c r="B630" s="2279"/>
      <c r="C630" s="2279"/>
      <c r="D630" s="2279"/>
      <c r="E630" s="2279"/>
      <c r="F630" s="2279"/>
      <c r="G630" s="2279"/>
      <c r="H630" s="2279"/>
      <c r="I630" s="2279"/>
      <c r="J630" s="2279"/>
      <c r="K630" s="2279"/>
      <c r="L630" s="2279"/>
      <c r="M630" s="2279"/>
      <c r="N630" s="2279"/>
    </row>
    <row r="631" spans="1:14" ht="15.75" customHeight="1">
      <c r="A631" s="2279"/>
      <c r="B631" s="2279"/>
      <c r="C631" s="2279"/>
      <c r="D631" s="2279"/>
      <c r="E631" s="2279"/>
      <c r="F631" s="2279"/>
      <c r="G631" s="2279"/>
      <c r="H631" s="2279"/>
      <c r="I631" s="2279"/>
      <c r="J631" s="2279"/>
      <c r="K631" s="2279"/>
      <c r="L631" s="2279"/>
      <c r="M631" s="2279"/>
      <c r="N631" s="2279"/>
    </row>
    <row r="632" spans="1:14" ht="15.75" customHeight="1">
      <c r="A632" s="2279"/>
      <c r="B632" s="2279"/>
      <c r="C632" s="2279"/>
      <c r="D632" s="2279"/>
      <c r="E632" s="2279"/>
      <c r="F632" s="2279"/>
      <c r="G632" s="2279"/>
      <c r="H632" s="2279"/>
      <c r="I632" s="2279"/>
      <c r="J632" s="2279"/>
      <c r="K632" s="2279"/>
      <c r="L632" s="2279"/>
      <c r="M632" s="2279"/>
      <c r="N632" s="2279"/>
    </row>
    <row r="633" spans="1:14" ht="15.75" customHeight="1">
      <c r="A633" s="2279"/>
      <c r="B633" s="2279"/>
      <c r="C633" s="2279"/>
      <c r="D633" s="2279"/>
      <c r="E633" s="2279"/>
      <c r="F633" s="2279"/>
      <c r="G633" s="2279"/>
      <c r="H633" s="2279"/>
      <c r="I633" s="2279"/>
      <c r="J633" s="2279"/>
      <c r="K633" s="2279"/>
      <c r="L633" s="2279"/>
      <c r="M633" s="2279"/>
      <c r="N633" s="2279"/>
    </row>
    <row r="634" spans="1:14" ht="15.75" customHeight="1">
      <c r="A634" s="2279"/>
      <c r="B634" s="2279"/>
      <c r="C634" s="2279"/>
      <c r="D634" s="2279"/>
      <c r="E634" s="2279"/>
      <c r="F634" s="2279"/>
      <c r="G634" s="2279"/>
      <c r="H634" s="2279"/>
      <c r="I634" s="2279"/>
      <c r="J634" s="2279"/>
      <c r="K634" s="2279"/>
      <c r="L634" s="2279"/>
      <c r="M634" s="2279"/>
      <c r="N634" s="2279"/>
    </row>
    <row r="635" spans="1:14" ht="15.75" customHeight="1">
      <c r="A635" s="2279"/>
      <c r="B635" s="2279"/>
      <c r="C635" s="2279"/>
      <c r="D635" s="2279"/>
      <c r="E635" s="2279"/>
      <c r="F635" s="2279"/>
      <c r="G635" s="2279"/>
      <c r="H635" s="2279"/>
      <c r="I635" s="2279"/>
      <c r="J635" s="2279"/>
      <c r="K635" s="2279"/>
      <c r="L635" s="2279"/>
      <c r="M635" s="2279"/>
      <c r="N635" s="2279"/>
    </row>
    <row r="636" spans="1:14" ht="15.75" customHeight="1">
      <c r="A636" s="2279"/>
      <c r="B636" s="2279"/>
      <c r="C636" s="2279"/>
      <c r="D636" s="2279"/>
      <c r="E636" s="2279"/>
      <c r="F636" s="2279"/>
      <c r="G636" s="2279"/>
      <c r="H636" s="2279"/>
      <c r="I636" s="2279"/>
      <c r="J636" s="2279"/>
      <c r="K636" s="2279"/>
      <c r="L636" s="2279"/>
      <c r="M636" s="2279"/>
      <c r="N636" s="2279"/>
    </row>
    <row r="637" spans="1:14" ht="15.75" customHeight="1">
      <c r="A637" s="2279"/>
      <c r="B637" s="2279"/>
      <c r="C637" s="2279"/>
      <c r="D637" s="2279"/>
      <c r="E637" s="2279"/>
      <c r="F637" s="2279"/>
      <c r="G637" s="2279"/>
      <c r="H637" s="2279"/>
      <c r="I637" s="2279"/>
      <c r="J637" s="2279"/>
      <c r="K637" s="2279"/>
      <c r="L637" s="2279"/>
      <c r="M637" s="2279"/>
      <c r="N637" s="2279"/>
    </row>
    <row r="638" spans="1:14" ht="15.75" customHeight="1">
      <c r="A638" s="2279"/>
      <c r="B638" s="2279"/>
      <c r="C638" s="2279"/>
      <c r="D638" s="2279"/>
      <c r="E638" s="2279"/>
      <c r="F638" s="2279"/>
      <c r="G638" s="2279"/>
      <c r="H638" s="2279"/>
      <c r="I638" s="2279"/>
      <c r="J638" s="2279"/>
      <c r="K638" s="2279"/>
      <c r="L638" s="2279"/>
      <c r="M638" s="2279"/>
      <c r="N638" s="2279"/>
    </row>
    <row r="639" spans="1:14" ht="15.75" customHeight="1">
      <c r="A639" s="2279"/>
      <c r="B639" s="2279"/>
      <c r="C639" s="2279"/>
      <c r="D639" s="2279"/>
      <c r="E639" s="2279"/>
      <c r="F639" s="2279"/>
      <c r="G639" s="2279"/>
      <c r="H639" s="2279"/>
      <c r="I639" s="2279"/>
      <c r="J639" s="2279"/>
      <c r="K639" s="2279"/>
      <c r="L639" s="2279"/>
      <c r="M639" s="2279"/>
      <c r="N639" s="2279"/>
    </row>
    <row r="640" spans="1:14" ht="15.75" customHeight="1">
      <c r="A640" s="2279"/>
      <c r="B640" s="2279"/>
      <c r="C640" s="2279"/>
      <c r="D640" s="2279"/>
      <c r="E640" s="2279"/>
      <c r="F640" s="2279"/>
      <c r="G640" s="2279"/>
      <c r="H640" s="2279"/>
      <c r="I640" s="2279"/>
      <c r="J640" s="2279"/>
      <c r="K640" s="2279"/>
      <c r="L640" s="2279"/>
      <c r="M640" s="2279"/>
      <c r="N640" s="2279"/>
    </row>
    <row r="641" spans="1:14" ht="15.75" customHeight="1">
      <c r="A641" s="2279"/>
      <c r="B641" s="2279"/>
      <c r="C641" s="2279"/>
      <c r="D641" s="2279"/>
      <c r="E641" s="2279"/>
      <c r="F641" s="2279"/>
      <c r="G641" s="2279"/>
      <c r="H641" s="2279"/>
      <c r="I641" s="2279"/>
      <c r="J641" s="2279"/>
      <c r="K641" s="2279"/>
      <c r="L641" s="2279"/>
      <c r="M641" s="2279"/>
      <c r="N641" s="2279"/>
    </row>
    <row r="642" spans="1:14" ht="15.75" customHeight="1">
      <c r="A642" s="2279"/>
      <c r="B642" s="2279"/>
      <c r="C642" s="2279"/>
      <c r="D642" s="2279"/>
      <c r="E642" s="2279"/>
      <c r="F642" s="2279"/>
      <c r="G642" s="2279"/>
      <c r="H642" s="2279"/>
      <c r="I642" s="2279"/>
      <c r="J642" s="2279"/>
      <c r="K642" s="2279"/>
      <c r="L642" s="2279"/>
      <c r="M642" s="2279"/>
      <c r="N642" s="2279"/>
    </row>
    <row r="643" spans="1:14" ht="15.75" customHeight="1">
      <c r="A643" s="2279"/>
      <c r="B643" s="2279"/>
      <c r="C643" s="2279"/>
      <c r="D643" s="2279"/>
      <c r="E643" s="2279"/>
      <c r="F643" s="2279"/>
      <c r="G643" s="2279"/>
      <c r="H643" s="2279"/>
      <c r="I643" s="2279"/>
      <c r="J643" s="2279"/>
      <c r="K643" s="2279"/>
      <c r="L643" s="2279"/>
      <c r="M643" s="2279"/>
      <c r="N643" s="2279"/>
    </row>
    <row r="644" spans="1:14" ht="15.75" customHeight="1">
      <c r="A644" s="2279"/>
      <c r="B644" s="2279"/>
      <c r="C644" s="2279"/>
      <c r="D644" s="2279"/>
      <c r="E644" s="2279"/>
      <c r="F644" s="2279"/>
      <c r="G644" s="2279"/>
      <c r="H644" s="2279"/>
      <c r="I644" s="2279"/>
      <c r="J644" s="2279"/>
      <c r="K644" s="2279"/>
      <c r="L644" s="2279"/>
      <c r="M644" s="2279"/>
      <c r="N644" s="2279"/>
    </row>
    <row r="645" spans="1:14" ht="15.75" customHeight="1">
      <c r="A645" s="2279"/>
      <c r="B645" s="2279"/>
      <c r="C645" s="2279"/>
      <c r="D645" s="2279"/>
      <c r="E645" s="2279"/>
      <c r="F645" s="2279"/>
      <c r="G645" s="2279"/>
      <c r="H645" s="2279"/>
      <c r="I645" s="2279"/>
      <c r="J645" s="2279"/>
      <c r="K645" s="2279"/>
      <c r="L645" s="2279"/>
      <c r="M645" s="2279"/>
      <c r="N645" s="2279"/>
    </row>
    <row r="646" spans="1:14" ht="15.75" customHeight="1">
      <c r="A646" s="2279"/>
      <c r="B646" s="2279"/>
      <c r="C646" s="2279"/>
      <c r="D646" s="2279"/>
      <c r="E646" s="2279"/>
      <c r="F646" s="2279"/>
      <c r="G646" s="2279"/>
      <c r="H646" s="2279"/>
      <c r="I646" s="2279"/>
      <c r="J646" s="2279"/>
      <c r="K646" s="2279"/>
      <c r="L646" s="2279"/>
      <c r="M646" s="2279"/>
      <c r="N646" s="2279"/>
    </row>
    <row r="647" spans="1:14" ht="15.75" customHeight="1">
      <c r="A647" s="2279"/>
      <c r="B647" s="2279"/>
      <c r="C647" s="2279"/>
      <c r="D647" s="2279"/>
      <c r="E647" s="2279"/>
      <c r="F647" s="2279"/>
      <c r="G647" s="2279"/>
      <c r="H647" s="2279"/>
      <c r="I647" s="2279"/>
      <c r="J647" s="2279"/>
      <c r="K647" s="2279"/>
      <c r="L647" s="2279"/>
      <c r="M647" s="2279"/>
      <c r="N647" s="2279"/>
    </row>
    <row r="648" spans="1:14" ht="15.75" customHeight="1">
      <c r="A648" s="2279"/>
      <c r="B648" s="2279"/>
      <c r="C648" s="2279"/>
      <c r="D648" s="2279"/>
      <c r="E648" s="2279"/>
      <c r="F648" s="2279"/>
      <c r="G648" s="2279"/>
      <c r="H648" s="2279"/>
      <c r="I648" s="2279"/>
      <c r="J648" s="2279"/>
      <c r="K648" s="2279"/>
      <c r="L648" s="2279"/>
      <c r="M648" s="2279"/>
      <c r="N648" s="2279"/>
    </row>
    <row r="649" spans="1:14" ht="15.75" customHeight="1">
      <c r="A649" s="2279"/>
      <c r="B649" s="2279"/>
      <c r="C649" s="2279"/>
      <c r="D649" s="2279"/>
      <c r="E649" s="2279"/>
      <c r="F649" s="2279"/>
      <c r="G649" s="2279"/>
      <c r="H649" s="2279"/>
      <c r="I649" s="2279"/>
      <c r="J649" s="2279"/>
      <c r="K649" s="2279"/>
      <c r="L649" s="2279"/>
      <c r="M649" s="2279"/>
      <c r="N649" s="2279"/>
    </row>
    <row r="650" spans="1:14" ht="15.75" customHeight="1">
      <c r="A650" s="2279"/>
      <c r="B650" s="2279"/>
      <c r="C650" s="2279"/>
      <c r="D650" s="2279"/>
      <c r="E650" s="2279"/>
      <c r="F650" s="2279"/>
      <c r="G650" s="2279"/>
      <c r="H650" s="2279"/>
      <c r="I650" s="2279"/>
      <c r="J650" s="2279"/>
      <c r="K650" s="2279"/>
      <c r="L650" s="2279"/>
      <c r="M650" s="2279"/>
      <c r="N650" s="2279"/>
    </row>
    <row r="651" spans="1:14" ht="15.75" customHeight="1">
      <c r="A651" s="2279"/>
      <c r="B651" s="2279"/>
      <c r="C651" s="2279"/>
      <c r="D651" s="2279"/>
      <c r="E651" s="2279"/>
      <c r="F651" s="2279"/>
      <c r="G651" s="2279"/>
      <c r="H651" s="2279"/>
      <c r="I651" s="2279"/>
      <c r="J651" s="2279"/>
      <c r="K651" s="2279"/>
      <c r="L651" s="2279"/>
      <c r="M651" s="2279"/>
      <c r="N651" s="2279"/>
    </row>
    <row r="652" spans="1:14" ht="15.75" customHeight="1">
      <c r="A652" s="2279"/>
      <c r="B652" s="2279"/>
      <c r="C652" s="2279"/>
      <c r="D652" s="2279"/>
      <c r="E652" s="2279"/>
      <c r="F652" s="2279"/>
      <c r="G652" s="2279"/>
      <c r="H652" s="2279"/>
      <c r="I652" s="2279"/>
      <c r="J652" s="2279"/>
      <c r="K652" s="2279"/>
      <c r="L652" s="2279"/>
      <c r="M652" s="2279"/>
      <c r="N652" s="2279"/>
    </row>
    <row r="653" spans="1:14" ht="15.75" customHeight="1">
      <c r="A653" s="2279"/>
      <c r="B653" s="2279"/>
      <c r="C653" s="2279"/>
      <c r="D653" s="2279"/>
      <c r="E653" s="2279"/>
      <c r="F653" s="2279"/>
      <c r="G653" s="2279"/>
      <c r="H653" s="2279"/>
      <c r="I653" s="2279"/>
      <c r="J653" s="2279"/>
      <c r="K653" s="2279"/>
      <c r="L653" s="2279"/>
      <c r="M653" s="2279"/>
      <c r="N653" s="2279"/>
    </row>
    <row r="654" spans="1:14" ht="15.75" customHeight="1">
      <c r="A654" s="2279"/>
      <c r="B654" s="2279"/>
      <c r="C654" s="2279"/>
      <c r="D654" s="2279"/>
      <c r="E654" s="2279"/>
      <c r="F654" s="2279"/>
      <c r="G654" s="2279"/>
      <c r="H654" s="2279"/>
      <c r="I654" s="2279"/>
      <c r="J654" s="2279"/>
      <c r="K654" s="2279"/>
      <c r="L654" s="2279"/>
      <c r="M654" s="2279"/>
      <c r="N654" s="2279"/>
    </row>
    <row r="655" spans="1:14" ht="15.75" customHeight="1">
      <c r="A655" s="2279"/>
      <c r="B655" s="2279"/>
      <c r="C655" s="2279"/>
      <c r="D655" s="2279"/>
      <c r="E655" s="2279"/>
      <c r="F655" s="2279"/>
      <c r="G655" s="2279"/>
      <c r="H655" s="2279"/>
      <c r="I655" s="2279"/>
      <c r="J655" s="2279"/>
      <c r="K655" s="2279"/>
      <c r="L655" s="2279"/>
      <c r="M655" s="2279"/>
      <c r="N655" s="2279"/>
    </row>
    <row r="656" spans="1:14" ht="15.75" customHeight="1">
      <c r="A656" s="2279"/>
      <c r="B656" s="2279"/>
      <c r="C656" s="2279"/>
      <c r="D656" s="2279"/>
      <c r="E656" s="2279"/>
      <c r="F656" s="2279"/>
      <c r="G656" s="2279"/>
      <c r="H656" s="2279"/>
      <c r="I656" s="2279"/>
      <c r="J656" s="2279"/>
      <c r="K656" s="2279"/>
      <c r="L656" s="2279"/>
      <c r="M656" s="2279"/>
      <c r="N656" s="2279"/>
    </row>
    <row r="657" spans="1:14" ht="15.75" customHeight="1">
      <c r="A657" s="2279"/>
      <c r="B657" s="2279"/>
      <c r="C657" s="2279"/>
      <c r="D657" s="2279"/>
      <c r="E657" s="2279"/>
      <c r="F657" s="2279"/>
      <c r="G657" s="2279"/>
      <c r="H657" s="2279"/>
      <c r="I657" s="2279"/>
      <c r="J657" s="2279"/>
      <c r="K657" s="2279"/>
      <c r="L657" s="2279"/>
      <c r="M657" s="2279"/>
      <c r="N657" s="2279"/>
    </row>
    <row r="658" spans="1:14" ht="15.75" customHeight="1">
      <c r="A658" s="2279"/>
      <c r="B658" s="2279"/>
      <c r="C658" s="2279"/>
      <c r="D658" s="2279"/>
      <c r="E658" s="2279"/>
      <c r="F658" s="2279"/>
      <c r="G658" s="2279"/>
      <c r="H658" s="2279"/>
      <c r="I658" s="2279"/>
      <c r="J658" s="2279"/>
      <c r="K658" s="2279"/>
      <c r="L658" s="2279"/>
      <c r="M658" s="2279"/>
      <c r="N658" s="2279"/>
    </row>
    <row r="659" spans="1:14" ht="15.75" customHeight="1">
      <c r="A659" s="2279"/>
      <c r="B659" s="2279"/>
      <c r="C659" s="2279"/>
      <c r="D659" s="2279"/>
      <c r="E659" s="2279"/>
      <c r="F659" s="2279"/>
      <c r="G659" s="2279"/>
      <c r="H659" s="2279"/>
      <c r="I659" s="2279"/>
      <c r="J659" s="2279"/>
      <c r="K659" s="2279"/>
      <c r="L659" s="2279"/>
      <c r="M659" s="2279"/>
      <c r="N659" s="2279"/>
    </row>
    <row r="660" spans="1:14" ht="15.75" customHeight="1">
      <c r="A660" s="2279"/>
      <c r="B660" s="2279"/>
      <c r="C660" s="2279"/>
      <c r="D660" s="2279"/>
      <c r="E660" s="2279"/>
      <c r="F660" s="2279"/>
      <c r="G660" s="2279"/>
      <c r="H660" s="2279"/>
      <c r="I660" s="2279"/>
      <c r="J660" s="2279"/>
      <c r="K660" s="2279"/>
      <c r="L660" s="2279"/>
      <c r="M660" s="2279"/>
      <c r="N660" s="2279"/>
    </row>
    <row r="661" spans="1:14" ht="15.75" customHeight="1">
      <c r="A661" s="2279"/>
      <c r="B661" s="2279"/>
      <c r="C661" s="2279"/>
      <c r="D661" s="2279"/>
      <c r="E661" s="2279"/>
      <c r="F661" s="2279"/>
      <c r="G661" s="2279"/>
      <c r="H661" s="2279"/>
      <c r="I661" s="2279"/>
      <c r="J661" s="2279"/>
      <c r="K661" s="2279"/>
      <c r="L661" s="2279"/>
      <c r="M661" s="2279"/>
      <c r="N661" s="2279"/>
    </row>
    <row r="662" spans="1:14" ht="15.75" customHeight="1">
      <c r="A662" s="2279"/>
      <c r="B662" s="2279"/>
      <c r="C662" s="2279"/>
      <c r="D662" s="2279"/>
      <c r="E662" s="2279"/>
      <c r="F662" s="2279"/>
      <c r="G662" s="2279"/>
      <c r="H662" s="2279"/>
      <c r="I662" s="2279"/>
      <c r="J662" s="2279"/>
      <c r="K662" s="2279"/>
      <c r="L662" s="2279"/>
      <c r="M662" s="2279"/>
      <c r="N662" s="2279"/>
    </row>
    <row r="663" spans="1:14" ht="15.75" customHeight="1">
      <c r="A663" s="2279"/>
      <c r="B663" s="2279"/>
      <c r="C663" s="2279"/>
      <c r="D663" s="2279"/>
      <c r="E663" s="2279"/>
      <c r="F663" s="2279"/>
      <c r="G663" s="2279"/>
      <c r="H663" s="2279"/>
      <c r="I663" s="2279"/>
      <c r="J663" s="2279"/>
      <c r="K663" s="2279"/>
      <c r="L663" s="2279"/>
      <c r="M663" s="2279"/>
      <c r="N663" s="2279"/>
    </row>
    <row r="664" spans="1:14" ht="15.75" customHeight="1">
      <c r="A664" s="2279"/>
      <c r="B664" s="2279"/>
      <c r="C664" s="2279"/>
      <c r="D664" s="2279"/>
      <c r="E664" s="2279"/>
      <c r="F664" s="2279"/>
      <c r="G664" s="2279"/>
      <c r="H664" s="2279"/>
      <c r="I664" s="2279"/>
      <c r="J664" s="2279"/>
      <c r="K664" s="2279"/>
      <c r="L664" s="2279"/>
      <c r="M664" s="2279"/>
      <c r="N664" s="2279"/>
    </row>
    <row r="665" spans="1:14" ht="15.75" customHeight="1">
      <c r="A665" s="2279"/>
      <c r="B665" s="2279"/>
      <c r="C665" s="2279"/>
      <c r="D665" s="2279"/>
      <c r="E665" s="2279"/>
      <c r="F665" s="2279"/>
      <c r="G665" s="2279"/>
      <c r="H665" s="2279"/>
      <c r="I665" s="2279"/>
      <c r="J665" s="2279"/>
      <c r="K665" s="2279"/>
      <c r="L665" s="2279"/>
      <c r="M665" s="2279"/>
      <c r="N665" s="2279"/>
    </row>
    <row r="666" spans="1:14" ht="15.75" customHeight="1">
      <c r="A666" s="2279"/>
      <c r="B666" s="2279"/>
      <c r="C666" s="2279"/>
      <c r="D666" s="2279"/>
      <c r="E666" s="2279"/>
      <c r="F666" s="2279"/>
      <c r="G666" s="2279"/>
      <c r="H666" s="2279"/>
      <c r="I666" s="2279"/>
      <c r="J666" s="2279"/>
      <c r="K666" s="2279"/>
      <c r="L666" s="2279"/>
      <c r="M666" s="2279"/>
      <c r="N666" s="2279"/>
    </row>
    <row r="667" spans="1:14" ht="15.75" customHeight="1">
      <c r="A667" s="2279"/>
      <c r="B667" s="2279"/>
      <c r="C667" s="2279"/>
      <c r="D667" s="2279"/>
      <c r="E667" s="2279"/>
      <c r="F667" s="2279"/>
      <c r="G667" s="2279"/>
      <c r="H667" s="2279"/>
      <c r="I667" s="2279"/>
      <c r="J667" s="2279"/>
      <c r="K667" s="2279"/>
      <c r="L667" s="2279"/>
      <c r="M667" s="2279"/>
      <c r="N667" s="2279"/>
    </row>
    <row r="668" spans="1:14" ht="15.75" customHeight="1">
      <c r="A668" s="2279"/>
      <c r="B668" s="2279"/>
      <c r="C668" s="2279"/>
      <c r="D668" s="2279"/>
      <c r="E668" s="2279"/>
      <c r="F668" s="2279"/>
      <c r="G668" s="2279"/>
      <c r="H668" s="2279"/>
      <c r="I668" s="2279"/>
      <c r="J668" s="2279"/>
      <c r="K668" s="2279"/>
      <c r="L668" s="2279"/>
      <c r="M668" s="2279"/>
      <c r="N668" s="2279"/>
    </row>
    <row r="669" spans="1:14" ht="15.75" customHeight="1">
      <c r="A669" s="2279"/>
      <c r="B669" s="2279"/>
      <c r="C669" s="2279"/>
      <c r="D669" s="2279"/>
      <c r="E669" s="2279"/>
      <c r="F669" s="2279"/>
      <c r="G669" s="2279"/>
      <c r="H669" s="2279"/>
      <c r="I669" s="2279"/>
      <c r="J669" s="2279"/>
      <c r="K669" s="2279"/>
      <c r="L669" s="2279"/>
      <c r="M669" s="2279"/>
      <c r="N669" s="2279"/>
    </row>
    <row r="670" spans="1:14" ht="15.75" customHeight="1">
      <c r="A670" s="2279"/>
      <c r="B670" s="2279"/>
      <c r="C670" s="2279"/>
      <c r="D670" s="2279"/>
      <c r="E670" s="2279"/>
      <c r="F670" s="2279"/>
      <c r="G670" s="2279"/>
      <c r="H670" s="2279"/>
      <c r="I670" s="2279"/>
      <c r="J670" s="2279"/>
      <c r="K670" s="2279"/>
      <c r="L670" s="2279"/>
      <c r="M670" s="2279"/>
      <c r="N670" s="2279"/>
    </row>
    <row r="671" spans="1:14" ht="15.75" customHeight="1">
      <c r="A671" s="2279"/>
      <c r="B671" s="2279"/>
      <c r="C671" s="2279"/>
      <c r="D671" s="2279"/>
      <c r="E671" s="2279"/>
      <c r="F671" s="2279"/>
      <c r="G671" s="2279"/>
      <c r="H671" s="2279"/>
      <c r="I671" s="2279"/>
      <c r="J671" s="2279"/>
      <c r="K671" s="2279"/>
      <c r="L671" s="2279"/>
      <c r="M671" s="2279"/>
      <c r="N671" s="2279"/>
    </row>
    <row r="672" spans="1:14" ht="15.75" customHeight="1">
      <c r="A672" s="2279"/>
      <c r="B672" s="2279"/>
      <c r="C672" s="2279"/>
      <c r="D672" s="2279"/>
      <c r="E672" s="2279"/>
      <c r="F672" s="2279"/>
      <c r="G672" s="2279"/>
      <c r="H672" s="2279"/>
      <c r="I672" s="2279"/>
      <c r="J672" s="2279"/>
      <c r="K672" s="2279"/>
      <c r="L672" s="2279"/>
      <c r="M672" s="2279"/>
      <c r="N672" s="2279"/>
    </row>
    <row r="673" spans="1:14" ht="15.75" customHeight="1">
      <c r="A673" s="2279"/>
      <c r="B673" s="2279"/>
      <c r="C673" s="2279"/>
      <c r="D673" s="2279"/>
      <c r="E673" s="2279"/>
      <c r="F673" s="2279"/>
      <c r="G673" s="2279"/>
      <c r="H673" s="2279"/>
      <c r="I673" s="2279"/>
      <c r="J673" s="2279"/>
      <c r="K673" s="2279"/>
      <c r="L673" s="2279"/>
      <c r="M673" s="2279"/>
      <c r="N673" s="2279"/>
    </row>
    <row r="674" spans="1:14" ht="15.75" customHeight="1">
      <c r="A674" s="2279"/>
      <c r="B674" s="2279"/>
      <c r="C674" s="2279"/>
      <c r="D674" s="2279"/>
      <c r="E674" s="2279"/>
      <c r="F674" s="2279"/>
      <c r="G674" s="2279"/>
      <c r="H674" s="2279"/>
      <c r="I674" s="2279"/>
      <c r="J674" s="2279"/>
      <c r="K674" s="2279"/>
      <c r="L674" s="2279"/>
      <c r="M674" s="2279"/>
      <c r="N674" s="2279"/>
    </row>
    <row r="675" spans="1:14" ht="15.75" customHeight="1">
      <c r="A675" s="2279"/>
      <c r="B675" s="2279"/>
      <c r="C675" s="2279"/>
      <c r="D675" s="2279"/>
      <c r="E675" s="2279"/>
      <c r="F675" s="2279"/>
      <c r="G675" s="2279"/>
      <c r="H675" s="2279"/>
      <c r="I675" s="2279"/>
      <c r="J675" s="2279"/>
      <c r="K675" s="2279"/>
      <c r="L675" s="2279"/>
      <c r="M675" s="2279"/>
      <c r="N675" s="2279"/>
    </row>
    <row r="676" spans="1:14" ht="15.75" customHeight="1">
      <c r="A676" s="2279"/>
      <c r="B676" s="2279"/>
      <c r="C676" s="2279"/>
      <c r="D676" s="2279"/>
      <c r="E676" s="2279"/>
      <c r="F676" s="2279"/>
      <c r="G676" s="2279"/>
      <c r="H676" s="2279"/>
      <c r="I676" s="2279"/>
      <c r="J676" s="2279"/>
      <c r="K676" s="2279"/>
      <c r="L676" s="2279"/>
      <c r="M676" s="2279"/>
      <c r="N676" s="2279"/>
    </row>
    <row r="677" spans="1:14" ht="15.75" customHeight="1">
      <c r="A677" s="2279"/>
      <c r="B677" s="2279"/>
      <c r="C677" s="2279"/>
      <c r="D677" s="2279"/>
      <c r="E677" s="2279"/>
      <c r="F677" s="2279"/>
      <c r="G677" s="2279"/>
      <c r="H677" s="2279"/>
      <c r="I677" s="2279"/>
      <c r="J677" s="2279"/>
      <c r="K677" s="2279"/>
      <c r="L677" s="2279"/>
      <c r="M677" s="2279"/>
      <c r="N677" s="2279"/>
    </row>
    <row r="678" spans="1:14" ht="15.75" customHeight="1">
      <c r="A678" s="2279"/>
      <c r="B678" s="2279"/>
      <c r="C678" s="2279"/>
      <c r="D678" s="2279"/>
      <c r="E678" s="2279"/>
      <c r="F678" s="2279"/>
      <c r="G678" s="2279"/>
      <c r="H678" s="2279"/>
      <c r="I678" s="2279"/>
      <c r="J678" s="2279"/>
      <c r="K678" s="2279"/>
      <c r="L678" s="2279"/>
      <c r="M678" s="2279"/>
      <c r="N678" s="2279"/>
    </row>
    <row r="679" spans="1:14" ht="15.75" customHeight="1">
      <c r="A679" s="2279"/>
      <c r="B679" s="2279"/>
      <c r="C679" s="2279"/>
      <c r="D679" s="2279"/>
      <c r="E679" s="2279"/>
      <c r="F679" s="2279"/>
      <c r="G679" s="2279"/>
      <c r="H679" s="2279"/>
      <c r="I679" s="2279"/>
      <c r="J679" s="2279"/>
      <c r="K679" s="2279"/>
      <c r="L679" s="2279"/>
      <c r="M679" s="2279"/>
      <c r="N679" s="2279"/>
    </row>
    <row r="680" spans="1:14" ht="15.75" customHeight="1">
      <c r="A680" s="2279"/>
      <c r="B680" s="2279"/>
      <c r="C680" s="2279"/>
      <c r="D680" s="2279"/>
      <c r="E680" s="2279"/>
      <c r="F680" s="2279"/>
      <c r="G680" s="2279"/>
      <c r="H680" s="2279"/>
      <c r="I680" s="2279"/>
      <c r="J680" s="2279"/>
      <c r="K680" s="2279"/>
      <c r="L680" s="2279"/>
      <c r="M680" s="2279"/>
      <c r="N680" s="2279"/>
    </row>
    <row r="681" spans="1:14" ht="15.75" customHeight="1">
      <c r="A681" s="2279"/>
      <c r="B681" s="2279"/>
      <c r="C681" s="2279"/>
      <c r="D681" s="2279"/>
      <c r="E681" s="2279"/>
      <c r="F681" s="2279"/>
      <c r="G681" s="2279"/>
      <c r="H681" s="2279"/>
      <c r="I681" s="2279"/>
      <c r="J681" s="2279"/>
      <c r="K681" s="2279"/>
      <c r="L681" s="2279"/>
      <c r="M681" s="2279"/>
      <c r="N681" s="2279"/>
    </row>
    <row r="682" spans="1:14" ht="15.75" customHeight="1">
      <c r="A682" s="2279"/>
      <c r="B682" s="2279"/>
      <c r="C682" s="2279"/>
      <c r="D682" s="2279"/>
      <c r="E682" s="2279"/>
      <c r="F682" s="2279"/>
      <c r="G682" s="2279"/>
      <c r="H682" s="2279"/>
      <c r="I682" s="2279"/>
      <c r="J682" s="2279"/>
      <c r="K682" s="2279"/>
      <c r="L682" s="2279"/>
      <c r="M682" s="2279"/>
      <c r="N682" s="2279"/>
    </row>
    <row r="683" spans="1:14" ht="15.75" customHeight="1">
      <c r="A683" s="2279"/>
      <c r="B683" s="2279"/>
      <c r="C683" s="2279"/>
      <c r="D683" s="2279"/>
      <c r="E683" s="2279"/>
      <c r="F683" s="2279"/>
      <c r="G683" s="2279"/>
      <c r="H683" s="2279"/>
      <c r="I683" s="2279"/>
      <c r="J683" s="2279"/>
      <c r="K683" s="2279"/>
      <c r="L683" s="2279"/>
      <c r="M683" s="2279"/>
      <c r="N683" s="2279"/>
    </row>
    <row r="684" spans="1:14" ht="15.75" customHeight="1">
      <c r="A684" s="2279"/>
      <c r="B684" s="2279"/>
      <c r="C684" s="2279"/>
      <c r="D684" s="2279"/>
      <c r="E684" s="2279"/>
      <c r="F684" s="2279"/>
      <c r="G684" s="2279"/>
      <c r="H684" s="2279"/>
      <c r="I684" s="2279"/>
      <c r="J684" s="2279"/>
      <c r="K684" s="2279"/>
      <c r="L684" s="2279"/>
      <c r="M684" s="2279"/>
      <c r="N684" s="2279"/>
    </row>
    <row r="685" spans="1:14" ht="15.75" customHeight="1">
      <c r="A685" s="2279"/>
      <c r="B685" s="2279"/>
      <c r="C685" s="2279"/>
      <c r="D685" s="2279"/>
      <c r="E685" s="2279"/>
      <c r="F685" s="2279"/>
      <c r="G685" s="2279"/>
      <c r="H685" s="2279"/>
      <c r="I685" s="2279"/>
      <c r="J685" s="2279"/>
      <c r="K685" s="2279"/>
      <c r="L685" s="2279"/>
      <c r="M685" s="2279"/>
      <c r="N685" s="2279"/>
    </row>
    <row r="686" spans="1:14" ht="15.75" customHeight="1">
      <c r="A686" s="2279"/>
      <c r="B686" s="2279"/>
      <c r="C686" s="2279"/>
      <c r="D686" s="2279"/>
      <c r="E686" s="2279"/>
      <c r="F686" s="2279"/>
      <c r="G686" s="2279"/>
      <c r="H686" s="2279"/>
      <c r="I686" s="2279"/>
      <c r="J686" s="2279"/>
      <c r="K686" s="2279"/>
      <c r="L686" s="2279"/>
      <c r="M686" s="2279"/>
      <c r="N686" s="2279"/>
    </row>
    <row r="687" spans="1:14" ht="15.75" customHeight="1">
      <c r="A687" s="2279"/>
      <c r="B687" s="2279"/>
      <c r="C687" s="2279"/>
      <c r="D687" s="2279"/>
      <c r="E687" s="2279"/>
      <c r="F687" s="2279"/>
      <c r="G687" s="2279"/>
      <c r="H687" s="2279"/>
      <c r="I687" s="2279"/>
      <c r="J687" s="2279"/>
      <c r="K687" s="2279"/>
      <c r="L687" s="2279"/>
      <c r="M687" s="2279"/>
      <c r="N687" s="2279"/>
    </row>
    <row r="688" spans="1:14" ht="15.75" customHeight="1">
      <c r="A688" s="2279"/>
      <c r="B688" s="2279"/>
      <c r="C688" s="2279"/>
      <c r="D688" s="2279"/>
      <c r="E688" s="2279"/>
      <c r="F688" s="2279"/>
      <c r="G688" s="2279"/>
      <c r="H688" s="2279"/>
      <c r="I688" s="2279"/>
      <c r="J688" s="2279"/>
      <c r="K688" s="2279"/>
      <c r="L688" s="2279"/>
      <c r="M688" s="2279"/>
      <c r="N688" s="2279"/>
    </row>
    <row r="689" spans="1:14" ht="15.75" customHeight="1">
      <c r="A689" s="2279"/>
      <c r="B689" s="2279"/>
      <c r="C689" s="2279"/>
      <c r="D689" s="2279"/>
      <c r="E689" s="2279"/>
      <c r="F689" s="2279"/>
      <c r="G689" s="2279"/>
      <c r="H689" s="2279"/>
      <c r="I689" s="2279"/>
      <c r="J689" s="2279"/>
      <c r="K689" s="2279"/>
      <c r="L689" s="2279"/>
      <c r="M689" s="2279"/>
      <c r="N689" s="2279"/>
    </row>
    <row r="690" spans="1:14" ht="15.75" customHeight="1">
      <c r="A690" s="2279"/>
      <c r="B690" s="2279"/>
      <c r="C690" s="2279"/>
      <c r="D690" s="2279"/>
      <c r="E690" s="2279"/>
      <c r="F690" s="2279"/>
      <c r="G690" s="2279"/>
      <c r="H690" s="2279"/>
      <c r="I690" s="2279"/>
      <c r="J690" s="2279"/>
      <c r="K690" s="2279"/>
      <c r="L690" s="2279"/>
      <c r="M690" s="2279"/>
      <c r="N690" s="2279"/>
    </row>
    <row r="691" spans="1:14" ht="15.75" customHeight="1">
      <c r="A691" s="2279"/>
      <c r="B691" s="2279"/>
      <c r="C691" s="2279"/>
      <c r="D691" s="2279"/>
      <c r="E691" s="2279"/>
      <c r="F691" s="2279"/>
      <c r="G691" s="2279"/>
      <c r="H691" s="2279"/>
      <c r="I691" s="2279"/>
      <c r="J691" s="2279"/>
      <c r="K691" s="2279"/>
      <c r="L691" s="2279"/>
      <c r="M691" s="2279"/>
      <c r="N691" s="2279"/>
    </row>
    <row r="692" spans="1:14" ht="15.75" customHeight="1">
      <c r="A692" s="2279"/>
      <c r="B692" s="2279"/>
      <c r="C692" s="2279"/>
      <c r="D692" s="2279"/>
      <c r="E692" s="2279"/>
      <c r="F692" s="2279"/>
      <c r="G692" s="2279"/>
      <c r="H692" s="2279"/>
      <c r="I692" s="2279"/>
      <c r="J692" s="2279"/>
      <c r="K692" s="2279"/>
      <c r="L692" s="2279"/>
      <c r="M692" s="2279"/>
      <c r="N692" s="2279"/>
    </row>
    <row r="693" spans="1:14" ht="15.75" customHeight="1">
      <c r="A693" s="2279"/>
      <c r="B693" s="2279"/>
      <c r="C693" s="2279"/>
      <c r="D693" s="2279"/>
      <c r="E693" s="2279"/>
      <c r="F693" s="2279"/>
      <c r="G693" s="2279"/>
      <c r="H693" s="2279"/>
      <c r="I693" s="2279"/>
      <c r="J693" s="2279"/>
      <c r="K693" s="2279"/>
      <c r="L693" s="2279"/>
      <c r="M693" s="2279"/>
      <c r="N693" s="2279"/>
    </row>
    <row r="694" spans="1:14" ht="15.75" customHeight="1">
      <c r="A694" s="2279"/>
      <c r="B694" s="2279"/>
      <c r="C694" s="2279"/>
      <c r="D694" s="2279"/>
      <c r="E694" s="2279"/>
      <c r="F694" s="2279"/>
      <c r="G694" s="2279"/>
      <c r="H694" s="2279"/>
      <c r="I694" s="2279"/>
      <c r="J694" s="2279"/>
      <c r="K694" s="2279"/>
      <c r="L694" s="2279"/>
      <c r="M694" s="2279"/>
      <c r="N694" s="2279"/>
    </row>
    <row r="695" spans="1:14" ht="15.75" customHeight="1">
      <c r="A695" s="2279"/>
      <c r="B695" s="2279"/>
      <c r="C695" s="2279"/>
      <c r="D695" s="2279"/>
      <c r="E695" s="2279"/>
      <c r="F695" s="2279"/>
      <c r="G695" s="2279"/>
      <c r="H695" s="2279"/>
      <c r="I695" s="2279"/>
      <c r="J695" s="2279"/>
      <c r="K695" s="2279"/>
      <c r="L695" s="2279"/>
      <c r="M695" s="2279"/>
      <c r="N695" s="2279"/>
    </row>
    <row r="696" spans="1:14" ht="15.75" customHeight="1">
      <c r="A696" s="2279"/>
      <c r="B696" s="2279"/>
      <c r="C696" s="2279"/>
      <c r="D696" s="2279"/>
      <c r="E696" s="2279"/>
      <c r="F696" s="2279"/>
      <c r="G696" s="2279"/>
      <c r="H696" s="2279"/>
      <c r="I696" s="2279"/>
      <c r="J696" s="2279"/>
      <c r="K696" s="2279"/>
      <c r="L696" s="2279"/>
      <c r="M696" s="2279"/>
      <c r="N696" s="2279"/>
    </row>
    <row r="697" spans="1:14" ht="15.75" customHeight="1">
      <c r="A697" s="2279"/>
      <c r="B697" s="2279"/>
      <c r="C697" s="2279"/>
      <c r="D697" s="2279"/>
      <c r="E697" s="2279"/>
      <c r="F697" s="2279"/>
      <c r="G697" s="2279"/>
      <c r="H697" s="2279"/>
      <c r="I697" s="2279"/>
      <c r="J697" s="2279"/>
      <c r="K697" s="2279"/>
      <c r="L697" s="2279"/>
      <c r="M697" s="2279"/>
      <c r="N697" s="2279"/>
    </row>
    <row r="698" spans="1:14" ht="15.75" customHeight="1">
      <c r="A698" s="2279"/>
      <c r="B698" s="2279"/>
      <c r="C698" s="2279"/>
      <c r="D698" s="2279"/>
      <c r="E698" s="2279"/>
      <c r="F698" s="2279"/>
      <c r="G698" s="2279"/>
      <c r="H698" s="2279"/>
      <c r="I698" s="2279"/>
      <c r="J698" s="2279"/>
      <c r="K698" s="2279"/>
      <c r="L698" s="2279"/>
      <c r="M698" s="2279"/>
      <c r="N698" s="2279"/>
    </row>
    <row r="699" spans="1:14" ht="15.75" customHeight="1">
      <c r="A699" s="2279"/>
      <c r="B699" s="2279"/>
      <c r="C699" s="2279"/>
      <c r="D699" s="2279"/>
      <c r="E699" s="2279"/>
      <c r="F699" s="2279"/>
      <c r="G699" s="2279"/>
      <c r="H699" s="2279"/>
      <c r="I699" s="2279"/>
      <c r="J699" s="2279"/>
      <c r="K699" s="2279"/>
      <c r="L699" s="2279"/>
      <c r="M699" s="2279"/>
      <c r="N699" s="2279"/>
    </row>
    <row r="700" spans="1:14" ht="15.75" customHeight="1">
      <c r="A700" s="2279"/>
      <c r="B700" s="2279"/>
      <c r="C700" s="2279"/>
      <c r="D700" s="2279"/>
      <c r="E700" s="2279"/>
      <c r="F700" s="2279"/>
      <c r="G700" s="2279"/>
      <c r="H700" s="2279"/>
      <c r="I700" s="2279"/>
      <c r="J700" s="2279"/>
      <c r="K700" s="2279"/>
      <c r="L700" s="2279"/>
      <c r="M700" s="2279"/>
      <c r="N700" s="2279"/>
    </row>
    <row r="701" spans="1:14" ht="15.75" customHeight="1">
      <c r="A701" s="2279"/>
      <c r="B701" s="2279"/>
      <c r="C701" s="2279"/>
      <c r="D701" s="2279"/>
      <c r="E701" s="2279"/>
      <c r="F701" s="2279"/>
      <c r="G701" s="2279"/>
      <c r="H701" s="2279"/>
      <c r="I701" s="2279"/>
      <c r="J701" s="2279"/>
      <c r="K701" s="2279"/>
      <c r="L701" s="2279"/>
      <c r="M701" s="2279"/>
      <c r="N701" s="2279"/>
    </row>
    <row r="702" spans="1:14" ht="15.75" customHeight="1">
      <c r="A702" s="2279"/>
      <c r="B702" s="2279"/>
      <c r="C702" s="2279"/>
      <c r="D702" s="2279"/>
      <c r="E702" s="2279"/>
      <c r="F702" s="2279"/>
      <c r="G702" s="2279"/>
      <c r="H702" s="2279"/>
      <c r="I702" s="2279"/>
      <c r="J702" s="2279"/>
      <c r="K702" s="2279"/>
      <c r="L702" s="2279"/>
      <c r="M702" s="2279"/>
      <c r="N702" s="2279"/>
    </row>
    <row r="703" spans="1:14" ht="15.75" customHeight="1">
      <c r="A703" s="2279"/>
      <c r="B703" s="2279"/>
      <c r="C703" s="2279"/>
      <c r="D703" s="2279"/>
      <c r="E703" s="2279"/>
      <c r="F703" s="2279"/>
      <c r="G703" s="2279"/>
      <c r="H703" s="2279"/>
      <c r="I703" s="2279"/>
      <c r="J703" s="2279"/>
      <c r="K703" s="2279"/>
      <c r="L703" s="2279"/>
      <c r="M703" s="2279"/>
      <c r="N703" s="2279"/>
    </row>
    <row r="704" spans="1:14" ht="15.75" customHeight="1">
      <c r="A704" s="2279"/>
      <c r="B704" s="2279"/>
      <c r="C704" s="2279"/>
      <c r="D704" s="2279"/>
      <c r="E704" s="2279"/>
      <c r="F704" s="2279"/>
      <c r="G704" s="2279"/>
      <c r="H704" s="2279"/>
      <c r="I704" s="2279"/>
      <c r="J704" s="2279"/>
      <c r="K704" s="2279"/>
      <c r="L704" s="2279"/>
      <c r="M704" s="2279"/>
      <c r="N704" s="2279"/>
    </row>
    <row r="705" spans="1:14" ht="15.75" customHeight="1">
      <c r="A705" s="2279"/>
      <c r="B705" s="2279"/>
      <c r="C705" s="2279"/>
      <c r="D705" s="2279"/>
      <c r="E705" s="2279"/>
      <c r="F705" s="2279"/>
      <c r="G705" s="2279"/>
      <c r="H705" s="2279"/>
      <c r="I705" s="2279"/>
      <c r="J705" s="2279"/>
      <c r="K705" s="2279"/>
      <c r="L705" s="2279"/>
      <c r="M705" s="2279"/>
      <c r="N705" s="2279"/>
    </row>
    <row r="706" spans="1:14" ht="15.75" customHeight="1">
      <c r="A706" s="2279"/>
      <c r="B706" s="2279"/>
      <c r="C706" s="2279"/>
      <c r="D706" s="2279"/>
      <c r="E706" s="2279"/>
      <c r="F706" s="2279"/>
      <c r="G706" s="2279"/>
      <c r="H706" s="2279"/>
      <c r="I706" s="2279"/>
      <c r="J706" s="2279"/>
      <c r="K706" s="2279"/>
      <c r="L706" s="2279"/>
      <c r="M706" s="2279"/>
      <c r="N706" s="2279"/>
    </row>
    <row r="707" spans="1:14" ht="15.75" customHeight="1">
      <c r="A707" s="2279"/>
      <c r="B707" s="2279"/>
      <c r="C707" s="2279"/>
      <c r="D707" s="2279"/>
      <c r="E707" s="2279"/>
      <c r="F707" s="2279"/>
      <c r="G707" s="2279"/>
      <c r="H707" s="2279"/>
      <c r="I707" s="2279"/>
      <c r="J707" s="2279"/>
      <c r="K707" s="2279"/>
      <c r="L707" s="2279"/>
      <c r="M707" s="2279"/>
      <c r="N707" s="2279"/>
    </row>
    <row r="708" spans="1:14" ht="15.75" customHeight="1">
      <c r="A708" s="2279"/>
      <c r="B708" s="2279"/>
      <c r="C708" s="2279"/>
      <c r="D708" s="2279"/>
      <c r="E708" s="2279"/>
      <c r="F708" s="2279"/>
      <c r="G708" s="2279"/>
      <c r="H708" s="2279"/>
      <c r="I708" s="2279"/>
      <c r="J708" s="2279"/>
      <c r="K708" s="2279"/>
      <c r="L708" s="2279"/>
      <c r="M708" s="2279"/>
      <c r="N708" s="2279"/>
    </row>
    <row r="709" spans="1:14" ht="15.75" customHeight="1">
      <c r="A709" s="2279"/>
      <c r="B709" s="2279"/>
      <c r="C709" s="2279"/>
      <c r="D709" s="2279"/>
      <c r="E709" s="2279"/>
      <c r="F709" s="2279"/>
      <c r="G709" s="2279"/>
      <c r="H709" s="2279"/>
      <c r="I709" s="2279"/>
      <c r="J709" s="2279"/>
      <c r="K709" s="2279"/>
      <c r="L709" s="2279"/>
      <c r="M709" s="2279"/>
      <c r="N709" s="2279"/>
    </row>
    <row r="710" spans="1:14" ht="15.75" customHeight="1">
      <c r="A710" s="2279"/>
      <c r="B710" s="2279"/>
      <c r="C710" s="2279"/>
      <c r="D710" s="2279"/>
      <c r="E710" s="2279"/>
      <c r="F710" s="2279"/>
      <c r="G710" s="2279"/>
      <c r="H710" s="2279"/>
      <c r="I710" s="2279"/>
      <c r="J710" s="2279"/>
      <c r="K710" s="2279"/>
      <c r="L710" s="2279"/>
      <c r="M710" s="2279"/>
      <c r="N710" s="2279"/>
    </row>
    <row r="711" spans="1:14" ht="15.75" customHeight="1">
      <c r="A711" s="2279"/>
      <c r="B711" s="2279"/>
      <c r="C711" s="2279"/>
      <c r="D711" s="2279"/>
      <c r="E711" s="2279"/>
      <c r="F711" s="2279"/>
      <c r="G711" s="2279"/>
      <c r="H711" s="2279"/>
      <c r="I711" s="2279"/>
      <c r="J711" s="2279"/>
      <c r="K711" s="2279"/>
      <c r="L711" s="2279"/>
      <c r="M711" s="2279"/>
      <c r="N711" s="2279"/>
    </row>
    <row r="712" spans="1:14" ht="15.75" customHeight="1">
      <c r="A712" s="2279"/>
      <c r="B712" s="2279"/>
      <c r="C712" s="2279"/>
      <c r="D712" s="2279"/>
      <c r="E712" s="2279"/>
      <c r="F712" s="2279"/>
      <c r="G712" s="2279"/>
      <c r="H712" s="2279"/>
      <c r="I712" s="2279"/>
      <c r="J712" s="2279"/>
      <c r="K712" s="2279"/>
      <c r="L712" s="2279"/>
      <c r="M712" s="2279"/>
      <c r="N712" s="2279"/>
    </row>
    <row r="713" spans="1:14" ht="15.75" customHeight="1">
      <c r="A713" s="2279"/>
      <c r="B713" s="2279"/>
      <c r="C713" s="2279"/>
      <c r="D713" s="2279"/>
      <c r="E713" s="2279"/>
      <c r="F713" s="2279"/>
      <c r="G713" s="2279"/>
      <c r="H713" s="2279"/>
      <c r="I713" s="2279"/>
      <c r="J713" s="2279"/>
      <c r="K713" s="2279"/>
      <c r="L713" s="2279"/>
      <c r="M713" s="2279"/>
      <c r="N713" s="2279"/>
    </row>
    <row r="714" spans="1:14" ht="15.75" customHeight="1">
      <c r="A714" s="2279"/>
      <c r="B714" s="2279"/>
      <c r="C714" s="2279"/>
      <c r="D714" s="2279"/>
      <c r="E714" s="2279"/>
      <c r="F714" s="2279"/>
      <c r="G714" s="2279"/>
      <c r="H714" s="2279"/>
      <c r="I714" s="2279"/>
      <c r="J714" s="2279"/>
      <c r="K714" s="2279"/>
      <c r="L714" s="2279"/>
      <c r="M714" s="2279"/>
      <c r="N714" s="2279"/>
    </row>
    <row r="715" spans="1:14" ht="15.75" customHeight="1">
      <c r="A715" s="2279"/>
      <c r="B715" s="2279"/>
      <c r="C715" s="2279"/>
      <c r="D715" s="2279"/>
      <c r="E715" s="2279"/>
      <c r="F715" s="2279"/>
      <c r="G715" s="2279"/>
      <c r="H715" s="2279"/>
      <c r="I715" s="2279"/>
      <c r="J715" s="2279"/>
      <c r="K715" s="2279"/>
      <c r="L715" s="2279"/>
      <c r="M715" s="2279"/>
      <c r="N715" s="2279"/>
    </row>
    <row r="716" spans="1:14" ht="15.75" customHeight="1">
      <c r="A716" s="2279"/>
      <c r="B716" s="2279"/>
      <c r="C716" s="2279"/>
      <c r="D716" s="2279"/>
      <c r="E716" s="2279"/>
      <c r="F716" s="2279"/>
      <c r="G716" s="2279"/>
      <c r="H716" s="2279"/>
      <c r="I716" s="2279"/>
      <c r="J716" s="2279"/>
      <c r="K716" s="2279"/>
      <c r="L716" s="2279"/>
      <c r="M716" s="2279"/>
      <c r="N716" s="2279"/>
    </row>
    <row r="717" spans="1:14" ht="15.75" customHeight="1">
      <c r="A717" s="2279"/>
      <c r="B717" s="2279"/>
      <c r="C717" s="2279"/>
      <c r="D717" s="2279"/>
      <c r="E717" s="2279"/>
      <c r="F717" s="2279"/>
      <c r="G717" s="2279"/>
      <c r="H717" s="2279"/>
      <c r="I717" s="2279"/>
      <c r="J717" s="2279"/>
      <c r="K717" s="2279"/>
      <c r="L717" s="2279"/>
      <c r="M717" s="2279"/>
      <c r="N717" s="2279"/>
    </row>
    <row r="718" spans="1:14" ht="15.75" customHeight="1">
      <c r="A718" s="2279"/>
      <c r="B718" s="2279"/>
      <c r="C718" s="2279"/>
      <c r="D718" s="2279"/>
      <c r="E718" s="2279"/>
      <c r="F718" s="2279"/>
      <c r="G718" s="2279"/>
      <c r="H718" s="2279"/>
      <c r="I718" s="2279"/>
      <c r="J718" s="2279"/>
      <c r="K718" s="2279"/>
      <c r="L718" s="2279"/>
      <c r="M718" s="2279"/>
      <c r="N718" s="2279"/>
    </row>
    <row r="719" spans="1:14" ht="15.75" customHeight="1">
      <c r="A719" s="2279"/>
      <c r="B719" s="2279"/>
      <c r="C719" s="2279"/>
      <c r="D719" s="2279"/>
      <c r="E719" s="2279"/>
      <c r="F719" s="2279"/>
      <c r="G719" s="2279"/>
      <c r="H719" s="2279"/>
      <c r="I719" s="2279"/>
      <c r="J719" s="2279"/>
      <c r="K719" s="2279"/>
      <c r="L719" s="2279"/>
      <c r="M719" s="2279"/>
      <c r="N719" s="2279"/>
    </row>
    <row r="720" spans="1:14" ht="15.75" customHeight="1">
      <c r="A720" s="2279"/>
      <c r="B720" s="2279"/>
      <c r="C720" s="2279"/>
      <c r="D720" s="2279"/>
      <c r="E720" s="2279"/>
      <c r="F720" s="2279"/>
      <c r="G720" s="2279"/>
      <c r="H720" s="2279"/>
      <c r="I720" s="2279"/>
      <c r="J720" s="2279"/>
      <c r="K720" s="2279"/>
      <c r="L720" s="2279"/>
      <c r="M720" s="2279"/>
      <c r="N720" s="2279"/>
    </row>
    <row r="721" spans="1:14" ht="15.75" customHeight="1">
      <c r="A721" s="2279"/>
      <c r="B721" s="2279"/>
      <c r="C721" s="2279"/>
      <c r="D721" s="2279"/>
      <c r="E721" s="2279"/>
      <c r="F721" s="2279"/>
      <c r="G721" s="2279"/>
      <c r="H721" s="2279"/>
      <c r="I721" s="2279"/>
      <c r="J721" s="2279"/>
      <c r="K721" s="2279"/>
      <c r="L721" s="2279"/>
      <c r="M721" s="2279"/>
      <c r="N721" s="2279"/>
    </row>
    <row r="722" spans="1:14" ht="15.75" customHeight="1">
      <c r="A722" s="2279"/>
      <c r="B722" s="2279"/>
      <c r="C722" s="2279"/>
      <c r="D722" s="2279"/>
      <c r="E722" s="2279"/>
      <c r="F722" s="2279"/>
      <c r="G722" s="2279"/>
      <c r="H722" s="2279"/>
      <c r="I722" s="2279"/>
      <c r="J722" s="2279"/>
      <c r="K722" s="2279"/>
      <c r="L722" s="2279"/>
      <c r="M722" s="2279"/>
      <c r="N722" s="2279"/>
    </row>
    <row r="723" spans="1:14" ht="15.75" customHeight="1">
      <c r="A723" s="2279"/>
      <c r="B723" s="2279"/>
      <c r="C723" s="2279"/>
      <c r="D723" s="2279"/>
      <c r="E723" s="2279"/>
      <c r="F723" s="2279"/>
      <c r="G723" s="2279"/>
      <c r="H723" s="2279"/>
      <c r="I723" s="2279"/>
      <c r="J723" s="2279"/>
      <c r="K723" s="2279"/>
      <c r="L723" s="2279"/>
      <c r="M723" s="2279"/>
      <c r="N723" s="2279"/>
    </row>
    <row r="724" spans="1:14" ht="15.75" customHeight="1">
      <c r="A724" s="2279"/>
      <c r="B724" s="2279"/>
      <c r="C724" s="2279"/>
      <c r="D724" s="2279"/>
      <c r="E724" s="2279"/>
      <c r="F724" s="2279"/>
      <c r="G724" s="2279"/>
      <c r="H724" s="2279"/>
      <c r="I724" s="2279"/>
      <c r="J724" s="2279"/>
      <c r="K724" s="2279"/>
      <c r="L724" s="2279"/>
      <c r="M724" s="2279"/>
      <c r="N724" s="2279"/>
    </row>
    <row r="725" spans="1:14" ht="15.75" customHeight="1">
      <c r="A725" s="2279"/>
      <c r="B725" s="2279"/>
      <c r="C725" s="2279"/>
      <c r="D725" s="2279"/>
      <c r="E725" s="2279"/>
      <c r="F725" s="2279"/>
      <c r="G725" s="2279"/>
      <c r="H725" s="2279"/>
      <c r="I725" s="2279"/>
      <c r="J725" s="2279"/>
      <c r="K725" s="2279"/>
      <c r="L725" s="2279"/>
      <c r="M725" s="2279"/>
      <c r="N725" s="2279"/>
    </row>
    <row r="726" spans="1:14" ht="15.75" customHeight="1">
      <c r="A726" s="2279"/>
      <c r="B726" s="2279"/>
      <c r="C726" s="2279"/>
      <c r="D726" s="2279"/>
      <c r="E726" s="2279"/>
      <c r="F726" s="2279"/>
      <c r="G726" s="2279"/>
      <c r="H726" s="2279"/>
      <c r="I726" s="2279"/>
      <c r="J726" s="2279"/>
      <c r="K726" s="2279"/>
      <c r="L726" s="2279"/>
      <c r="M726" s="2279"/>
      <c r="N726" s="2279"/>
    </row>
    <row r="727" spans="1:14" ht="15.75" customHeight="1">
      <c r="A727" s="2279"/>
      <c r="B727" s="2279"/>
      <c r="C727" s="2279"/>
      <c r="D727" s="2279"/>
      <c r="E727" s="2279"/>
      <c r="F727" s="2279"/>
      <c r="G727" s="2279"/>
      <c r="H727" s="2279"/>
      <c r="I727" s="2279"/>
      <c r="J727" s="2279"/>
      <c r="K727" s="2279"/>
      <c r="L727" s="2279"/>
      <c r="M727" s="2279"/>
      <c r="N727" s="2279"/>
    </row>
    <row r="728" spans="1:14" ht="15.75" customHeight="1">
      <c r="A728" s="2279"/>
      <c r="B728" s="2279"/>
      <c r="C728" s="2279"/>
      <c r="D728" s="2279"/>
      <c r="E728" s="2279"/>
      <c r="F728" s="2279"/>
      <c r="G728" s="2279"/>
      <c r="H728" s="2279"/>
      <c r="I728" s="2279"/>
      <c r="J728" s="2279"/>
      <c r="K728" s="2279"/>
      <c r="L728" s="2279"/>
      <c r="M728" s="2279"/>
      <c r="N728" s="2279"/>
    </row>
    <row r="729" spans="1:14" ht="15.75" customHeight="1">
      <c r="A729" s="2279"/>
      <c r="B729" s="2279"/>
      <c r="C729" s="2279"/>
      <c r="D729" s="2279"/>
      <c r="E729" s="2279"/>
      <c r="F729" s="2279"/>
      <c r="G729" s="2279"/>
      <c r="H729" s="2279"/>
      <c r="I729" s="2279"/>
      <c r="J729" s="2279"/>
      <c r="K729" s="2279"/>
      <c r="L729" s="2279"/>
      <c r="M729" s="2279"/>
      <c r="N729" s="2279"/>
    </row>
    <row r="730" spans="1:14" ht="15.75" customHeight="1">
      <c r="A730" s="2279"/>
      <c r="B730" s="2279"/>
      <c r="C730" s="2279"/>
      <c r="D730" s="2279"/>
      <c r="E730" s="2279"/>
      <c r="F730" s="2279"/>
      <c r="G730" s="2279"/>
      <c r="H730" s="2279"/>
      <c r="I730" s="2279"/>
      <c r="J730" s="2279"/>
      <c r="K730" s="2279"/>
      <c r="L730" s="2279"/>
      <c r="M730" s="2279"/>
      <c r="N730" s="2279"/>
    </row>
    <row r="731" spans="1:14" ht="15.75" customHeight="1">
      <c r="A731" s="2279"/>
      <c r="B731" s="2279"/>
      <c r="C731" s="2279"/>
      <c r="D731" s="2279"/>
      <c r="E731" s="2279"/>
      <c r="F731" s="2279"/>
      <c r="G731" s="2279"/>
      <c r="H731" s="2279"/>
      <c r="I731" s="2279"/>
      <c r="J731" s="2279"/>
      <c r="K731" s="2279"/>
      <c r="L731" s="2279"/>
      <c r="M731" s="2279"/>
      <c r="N731" s="2279"/>
    </row>
    <row r="732" spans="1:14" ht="15.75" customHeight="1">
      <c r="A732" s="2279"/>
      <c r="B732" s="2279"/>
      <c r="C732" s="2279"/>
      <c r="D732" s="2279"/>
      <c r="E732" s="2279"/>
      <c r="F732" s="2279"/>
      <c r="G732" s="2279"/>
      <c r="H732" s="2279"/>
      <c r="I732" s="2279"/>
      <c r="J732" s="2279"/>
      <c r="K732" s="2279"/>
      <c r="L732" s="2279"/>
      <c r="M732" s="2279"/>
      <c r="N732" s="2279"/>
    </row>
    <row r="733" spans="1:14" ht="15.75" customHeight="1">
      <c r="A733" s="2279"/>
      <c r="B733" s="2279"/>
      <c r="C733" s="2279"/>
      <c r="D733" s="2279"/>
      <c r="E733" s="2279"/>
      <c r="F733" s="2279"/>
      <c r="G733" s="2279"/>
      <c r="H733" s="2279"/>
      <c r="I733" s="2279"/>
      <c r="J733" s="2279"/>
      <c r="K733" s="2279"/>
      <c r="L733" s="2279"/>
      <c r="M733" s="2279"/>
      <c r="N733" s="2279"/>
    </row>
    <row r="734" spans="1:14" ht="15.75" customHeight="1">
      <c r="A734" s="2279"/>
      <c r="B734" s="2279"/>
      <c r="C734" s="2279"/>
      <c r="D734" s="2279"/>
      <c r="E734" s="2279"/>
      <c r="F734" s="2279"/>
      <c r="G734" s="2279"/>
      <c r="H734" s="2279"/>
      <c r="I734" s="2279"/>
      <c r="J734" s="2279"/>
      <c r="K734" s="2279"/>
      <c r="L734" s="2279"/>
      <c r="M734" s="2279"/>
      <c r="N734" s="2279"/>
    </row>
    <row r="735" spans="1:14" ht="15.75" customHeight="1">
      <c r="A735" s="2279"/>
      <c r="B735" s="2279"/>
      <c r="C735" s="2279"/>
      <c r="D735" s="2279"/>
      <c r="E735" s="2279"/>
      <c r="F735" s="2279"/>
      <c r="G735" s="2279"/>
      <c r="H735" s="2279"/>
      <c r="I735" s="2279"/>
      <c r="J735" s="2279"/>
      <c r="K735" s="2279"/>
      <c r="L735" s="2279"/>
      <c r="M735" s="2279"/>
      <c r="N735" s="2279"/>
    </row>
    <row r="736" spans="1:14" ht="15.75" customHeight="1">
      <c r="A736" s="2279"/>
      <c r="B736" s="2279"/>
      <c r="C736" s="2279"/>
      <c r="D736" s="2279"/>
      <c r="E736" s="2279"/>
      <c r="F736" s="2279"/>
      <c r="G736" s="2279"/>
      <c r="H736" s="2279"/>
      <c r="I736" s="2279"/>
      <c r="J736" s="2279"/>
      <c r="K736" s="2279"/>
      <c r="L736" s="2279"/>
      <c r="M736" s="2279"/>
      <c r="N736" s="2279"/>
    </row>
    <row r="737" spans="1:14" ht="15.75" customHeight="1">
      <c r="A737" s="2279"/>
      <c r="B737" s="2279"/>
      <c r="C737" s="2279"/>
      <c r="D737" s="2279"/>
      <c r="E737" s="2279"/>
      <c r="F737" s="2279"/>
      <c r="G737" s="2279"/>
      <c r="H737" s="2279"/>
      <c r="I737" s="2279"/>
      <c r="J737" s="2279"/>
      <c r="K737" s="2279"/>
      <c r="L737" s="2279"/>
      <c r="M737" s="2279"/>
      <c r="N737" s="2279"/>
    </row>
    <row r="738" spans="1:14" ht="15.75" customHeight="1">
      <c r="A738" s="2279"/>
      <c r="B738" s="2279"/>
      <c r="C738" s="2279"/>
      <c r="D738" s="2279"/>
      <c r="E738" s="2279"/>
      <c r="F738" s="2279"/>
      <c r="G738" s="2279"/>
      <c r="H738" s="2279"/>
      <c r="I738" s="2279"/>
      <c r="J738" s="2279"/>
      <c r="K738" s="2279"/>
      <c r="L738" s="2279"/>
      <c r="M738" s="2279"/>
      <c r="N738" s="2279"/>
    </row>
    <row r="739" spans="1:14" ht="15.75" customHeight="1">
      <c r="A739" s="2279"/>
      <c r="B739" s="2279"/>
      <c r="C739" s="2279"/>
      <c r="D739" s="2279"/>
      <c r="E739" s="2279"/>
      <c r="F739" s="2279"/>
      <c r="G739" s="2279"/>
      <c r="H739" s="2279"/>
      <c r="I739" s="2279"/>
      <c r="J739" s="2279"/>
      <c r="K739" s="2279"/>
      <c r="L739" s="2279"/>
      <c r="M739" s="2279"/>
      <c r="N739" s="2279"/>
    </row>
    <row r="740" spans="1:14" ht="15.75" customHeight="1">
      <c r="A740" s="2279"/>
      <c r="B740" s="2279"/>
      <c r="C740" s="2279"/>
      <c r="D740" s="2279"/>
      <c r="E740" s="2279"/>
      <c r="F740" s="2279"/>
      <c r="G740" s="2279"/>
      <c r="H740" s="2279"/>
      <c r="I740" s="2279"/>
      <c r="J740" s="2279"/>
      <c r="K740" s="2279"/>
      <c r="L740" s="2279"/>
      <c r="M740" s="2279"/>
      <c r="N740" s="2279"/>
    </row>
    <row r="741" spans="1:14" ht="15.75" customHeight="1">
      <c r="A741" s="2279"/>
      <c r="B741" s="2279"/>
      <c r="C741" s="2279"/>
      <c r="D741" s="2279"/>
      <c r="E741" s="2279"/>
      <c r="F741" s="2279"/>
      <c r="G741" s="2279"/>
      <c r="H741" s="2279"/>
      <c r="I741" s="2279"/>
      <c r="J741" s="2279"/>
      <c r="K741" s="2279"/>
      <c r="L741" s="2279"/>
      <c r="M741" s="2279"/>
      <c r="N741" s="2279"/>
    </row>
    <row r="742" spans="1:14" ht="15.75" customHeight="1">
      <c r="A742" s="2279"/>
      <c r="B742" s="2279"/>
      <c r="C742" s="2279"/>
      <c r="D742" s="2279"/>
      <c r="E742" s="2279"/>
      <c r="F742" s="2279"/>
      <c r="G742" s="2279"/>
      <c r="H742" s="2279"/>
      <c r="I742" s="2279"/>
      <c r="J742" s="2279"/>
      <c r="K742" s="2279"/>
      <c r="L742" s="2279"/>
      <c r="M742" s="2279"/>
      <c r="N742" s="2279"/>
    </row>
    <row r="743" spans="1:14" ht="15.75" customHeight="1">
      <c r="A743" s="2279"/>
      <c r="B743" s="2279"/>
      <c r="C743" s="2279"/>
      <c r="D743" s="2279"/>
      <c r="E743" s="2279"/>
      <c r="F743" s="2279"/>
      <c r="G743" s="2279"/>
      <c r="H743" s="2279"/>
      <c r="I743" s="2279"/>
      <c r="J743" s="2279"/>
      <c r="K743" s="2279"/>
      <c r="L743" s="2279"/>
      <c r="M743" s="2279"/>
      <c r="N743" s="2279"/>
    </row>
    <row r="744" spans="1:14" ht="15.75" customHeight="1">
      <c r="A744" s="2279"/>
      <c r="B744" s="2279"/>
      <c r="C744" s="2279"/>
      <c r="D744" s="2279"/>
      <c r="E744" s="2279"/>
      <c r="F744" s="2279"/>
      <c r="G744" s="2279"/>
      <c r="H744" s="2279"/>
      <c r="I744" s="2279"/>
      <c r="J744" s="2279"/>
      <c r="K744" s="2279"/>
      <c r="L744" s="2279"/>
      <c r="M744" s="2279"/>
      <c r="N744" s="2279"/>
    </row>
    <row r="745" spans="1:14" ht="15.75" customHeight="1">
      <c r="A745" s="2279"/>
      <c r="B745" s="2279"/>
      <c r="C745" s="2279"/>
      <c r="D745" s="2279"/>
      <c r="E745" s="2279"/>
      <c r="F745" s="2279"/>
      <c r="G745" s="2279"/>
      <c r="H745" s="2279"/>
      <c r="I745" s="2279"/>
      <c r="J745" s="2279"/>
      <c r="K745" s="2279"/>
      <c r="L745" s="2279"/>
      <c r="M745" s="2279"/>
      <c r="N745" s="2279"/>
    </row>
    <row r="746" spans="1:14" ht="15.75" customHeight="1">
      <c r="A746" s="2279"/>
      <c r="B746" s="2279"/>
      <c r="C746" s="2279"/>
      <c r="D746" s="2279"/>
      <c r="E746" s="2279"/>
      <c r="F746" s="2279"/>
      <c r="G746" s="2279"/>
      <c r="H746" s="2279"/>
      <c r="I746" s="2279"/>
      <c r="J746" s="2279"/>
      <c r="K746" s="2279"/>
      <c r="L746" s="2279"/>
      <c r="M746" s="2279"/>
      <c r="N746" s="2279"/>
    </row>
    <row r="747" spans="1:14" ht="15.75" customHeight="1">
      <c r="A747" s="2279"/>
      <c r="B747" s="2279"/>
      <c r="C747" s="2279"/>
      <c r="D747" s="2279"/>
      <c r="E747" s="2279"/>
      <c r="F747" s="2279"/>
      <c r="G747" s="2279"/>
      <c r="H747" s="2279"/>
      <c r="I747" s="2279"/>
      <c r="J747" s="2279"/>
      <c r="K747" s="2279"/>
      <c r="L747" s="2279"/>
      <c r="M747" s="2279"/>
      <c r="N747" s="2279"/>
    </row>
    <row r="748" spans="1:14" ht="15.75" customHeight="1">
      <c r="A748" s="2279"/>
      <c r="B748" s="2279"/>
      <c r="C748" s="2279"/>
      <c r="D748" s="2279"/>
      <c r="E748" s="2279"/>
      <c r="F748" s="2279"/>
      <c r="G748" s="2279"/>
      <c r="H748" s="2279"/>
      <c r="I748" s="2279"/>
      <c r="J748" s="2279"/>
      <c r="K748" s="2279"/>
      <c r="L748" s="2279"/>
      <c r="M748" s="2279"/>
      <c r="N748" s="2279"/>
    </row>
    <row r="749" spans="1:14" ht="15.75" customHeight="1">
      <c r="A749" s="2279"/>
      <c r="B749" s="2279"/>
      <c r="C749" s="2279"/>
      <c r="D749" s="2279"/>
      <c r="E749" s="2279"/>
      <c r="F749" s="2279"/>
      <c r="G749" s="2279"/>
      <c r="H749" s="2279"/>
      <c r="I749" s="2279"/>
      <c r="J749" s="2279"/>
      <c r="K749" s="2279"/>
      <c r="L749" s="2279"/>
      <c r="M749" s="2279"/>
      <c r="N749" s="2279"/>
    </row>
    <row r="750" spans="1:14" ht="15.75" customHeight="1">
      <c r="A750" s="2279"/>
      <c r="B750" s="2279"/>
      <c r="C750" s="2279"/>
      <c r="D750" s="2279"/>
      <c r="E750" s="2279"/>
      <c r="F750" s="2279"/>
      <c r="G750" s="2279"/>
      <c r="H750" s="2279"/>
      <c r="I750" s="2279"/>
      <c r="J750" s="2279"/>
      <c r="K750" s="2279"/>
      <c r="L750" s="2279"/>
      <c r="M750" s="2279"/>
      <c r="N750" s="2279"/>
    </row>
    <row r="751" spans="1:14" ht="15.75" customHeight="1">
      <c r="A751" s="2279"/>
      <c r="B751" s="2279"/>
      <c r="C751" s="2279"/>
      <c r="D751" s="2279"/>
      <c r="E751" s="2279"/>
      <c r="F751" s="2279"/>
      <c r="G751" s="2279"/>
      <c r="H751" s="2279"/>
      <c r="I751" s="2279"/>
      <c r="J751" s="2279"/>
      <c r="K751" s="2279"/>
      <c r="L751" s="2279"/>
      <c r="M751" s="2279"/>
      <c r="N751" s="2279"/>
    </row>
    <row r="752" spans="1:14" ht="15.75" customHeight="1">
      <c r="A752" s="2279"/>
      <c r="B752" s="2279"/>
      <c r="C752" s="2279"/>
      <c r="D752" s="2279"/>
      <c r="E752" s="2279"/>
      <c r="F752" s="2279"/>
      <c r="G752" s="2279"/>
      <c r="H752" s="2279"/>
      <c r="I752" s="2279"/>
      <c r="J752" s="2279"/>
      <c r="K752" s="2279"/>
      <c r="L752" s="2279"/>
      <c r="M752" s="2279"/>
      <c r="N752" s="2279"/>
    </row>
    <row r="753" spans="1:14" ht="15.75" customHeight="1">
      <c r="A753" s="2279"/>
      <c r="B753" s="2279"/>
      <c r="C753" s="2279"/>
      <c r="D753" s="2279"/>
      <c r="E753" s="2279"/>
      <c r="F753" s="2279"/>
      <c r="G753" s="2279"/>
      <c r="H753" s="2279"/>
      <c r="I753" s="2279"/>
      <c r="J753" s="2279"/>
      <c r="K753" s="2279"/>
      <c r="L753" s="2279"/>
      <c r="M753" s="2279"/>
      <c r="N753" s="2279"/>
    </row>
    <row r="754" spans="1:14" ht="15.75" customHeight="1">
      <c r="A754" s="2279"/>
      <c r="B754" s="2279"/>
      <c r="C754" s="2279"/>
      <c r="D754" s="2279"/>
      <c r="E754" s="2279"/>
      <c r="F754" s="2279"/>
      <c r="G754" s="2279"/>
      <c r="H754" s="2279"/>
      <c r="I754" s="2279"/>
      <c r="J754" s="2279"/>
      <c r="K754" s="2279"/>
      <c r="L754" s="2279"/>
      <c r="M754" s="2279"/>
      <c r="N754" s="2279"/>
    </row>
    <row r="755" spans="1:14" ht="15.75" customHeight="1">
      <c r="A755" s="2279"/>
      <c r="B755" s="2279"/>
      <c r="C755" s="2279"/>
      <c r="D755" s="2279"/>
      <c r="E755" s="2279"/>
      <c r="F755" s="2279"/>
      <c r="G755" s="2279"/>
      <c r="H755" s="2279"/>
      <c r="I755" s="2279"/>
      <c r="J755" s="2279"/>
      <c r="K755" s="2279"/>
      <c r="L755" s="2279"/>
      <c r="M755" s="2279"/>
      <c r="N755" s="2279"/>
    </row>
    <row r="756" spans="1:14" ht="15.75" customHeight="1">
      <c r="A756" s="2279"/>
      <c r="B756" s="2279"/>
      <c r="C756" s="2279"/>
      <c r="D756" s="2279"/>
      <c r="E756" s="2279"/>
      <c r="F756" s="2279"/>
      <c r="G756" s="2279"/>
      <c r="H756" s="2279"/>
      <c r="I756" s="2279"/>
      <c r="J756" s="2279"/>
      <c r="K756" s="2279"/>
      <c r="L756" s="2279"/>
      <c r="M756" s="2279"/>
      <c r="N756" s="2279"/>
    </row>
    <row r="757" spans="1:14" ht="15.75" customHeight="1">
      <c r="A757" s="2279"/>
      <c r="B757" s="2279"/>
      <c r="C757" s="2279"/>
      <c r="D757" s="2279"/>
      <c r="E757" s="2279"/>
      <c r="F757" s="2279"/>
      <c r="G757" s="2279"/>
      <c r="H757" s="2279"/>
      <c r="I757" s="2279"/>
      <c r="J757" s="2279"/>
      <c r="K757" s="2279"/>
      <c r="L757" s="2279"/>
      <c r="M757" s="2279"/>
      <c r="N757" s="2279"/>
    </row>
    <row r="758" spans="1:14" ht="15.75" customHeight="1">
      <c r="A758" s="2279"/>
      <c r="B758" s="2279"/>
      <c r="C758" s="2279"/>
      <c r="D758" s="2279"/>
      <c r="E758" s="2279"/>
      <c r="F758" s="2279"/>
      <c r="G758" s="2279"/>
      <c r="H758" s="2279"/>
      <c r="I758" s="2279"/>
      <c r="J758" s="2279"/>
      <c r="K758" s="2279"/>
      <c r="L758" s="2279"/>
      <c r="M758" s="2279"/>
      <c r="N758" s="2279"/>
    </row>
    <row r="759" spans="1:14" ht="15.75" customHeight="1">
      <c r="A759" s="2279"/>
      <c r="B759" s="2279"/>
      <c r="C759" s="2279"/>
      <c r="D759" s="2279"/>
      <c r="E759" s="2279"/>
      <c r="F759" s="2279"/>
      <c r="G759" s="2279"/>
      <c r="H759" s="2279"/>
      <c r="I759" s="2279"/>
      <c r="J759" s="2279"/>
      <c r="K759" s="2279"/>
      <c r="L759" s="2279"/>
      <c r="M759" s="2279"/>
      <c r="N759" s="2279"/>
    </row>
    <row r="760" spans="1:14" ht="15.75" customHeight="1">
      <c r="A760" s="2279"/>
      <c r="B760" s="2279"/>
      <c r="C760" s="2279"/>
      <c r="D760" s="2279"/>
      <c r="E760" s="2279"/>
      <c r="F760" s="2279"/>
      <c r="G760" s="2279"/>
      <c r="H760" s="2279"/>
      <c r="I760" s="2279"/>
      <c r="J760" s="2279"/>
      <c r="K760" s="2279"/>
      <c r="L760" s="2279"/>
      <c r="M760" s="2279"/>
      <c r="N760" s="2279"/>
    </row>
    <row r="761" spans="1:14" ht="15.75" customHeight="1">
      <c r="A761" s="2279"/>
      <c r="B761" s="2279"/>
      <c r="C761" s="2279"/>
      <c r="D761" s="2279"/>
      <c r="E761" s="2279"/>
      <c r="F761" s="2279"/>
      <c r="G761" s="2279"/>
      <c r="H761" s="2279"/>
      <c r="I761" s="2279"/>
      <c r="J761" s="2279"/>
      <c r="K761" s="2279"/>
      <c r="L761" s="2279"/>
      <c r="M761" s="2279"/>
      <c r="N761" s="2279"/>
    </row>
    <row r="762" spans="1:14" ht="15.75" customHeight="1">
      <c r="A762" s="2279"/>
      <c r="B762" s="2279"/>
      <c r="C762" s="2279"/>
      <c r="D762" s="2279"/>
      <c r="E762" s="2279"/>
      <c r="F762" s="2279"/>
      <c r="G762" s="2279"/>
      <c r="H762" s="2279"/>
      <c r="I762" s="2279"/>
      <c r="J762" s="2279"/>
      <c r="K762" s="2279"/>
      <c r="L762" s="2279"/>
      <c r="M762" s="2279"/>
      <c r="N762" s="2279"/>
    </row>
    <row r="763" spans="1:14" ht="15.75" customHeight="1">
      <c r="A763" s="2279"/>
      <c r="B763" s="2279"/>
      <c r="C763" s="2279"/>
      <c r="D763" s="2279"/>
      <c r="E763" s="2279"/>
      <c r="F763" s="2279"/>
      <c r="G763" s="2279"/>
      <c r="H763" s="2279"/>
      <c r="I763" s="2279"/>
      <c r="J763" s="2279"/>
      <c r="K763" s="2279"/>
      <c r="L763" s="2279"/>
      <c r="M763" s="2279"/>
      <c r="N763" s="2279"/>
    </row>
    <row r="764" spans="1:14" ht="15.75" customHeight="1">
      <c r="A764" s="2279"/>
      <c r="B764" s="2279"/>
      <c r="C764" s="2279"/>
      <c r="D764" s="2279"/>
      <c r="E764" s="2279"/>
      <c r="F764" s="2279"/>
      <c r="G764" s="2279"/>
      <c r="H764" s="2279"/>
      <c r="I764" s="2279"/>
      <c r="J764" s="2279"/>
      <c r="K764" s="2279"/>
      <c r="L764" s="2279"/>
      <c r="M764" s="2279"/>
      <c r="N764" s="2279"/>
    </row>
    <row r="765" spans="1:14" ht="15.75" customHeight="1">
      <c r="A765" s="2279"/>
      <c r="B765" s="2279"/>
      <c r="C765" s="2279"/>
      <c r="D765" s="2279"/>
      <c r="E765" s="2279"/>
      <c r="F765" s="2279"/>
      <c r="G765" s="2279"/>
      <c r="H765" s="2279"/>
      <c r="I765" s="2279"/>
      <c r="J765" s="2279"/>
      <c r="K765" s="2279"/>
      <c r="L765" s="2279"/>
      <c r="M765" s="2279"/>
      <c r="N765" s="2279"/>
    </row>
    <row r="766" spans="1:14" ht="15.75" customHeight="1">
      <c r="A766" s="2279"/>
      <c r="B766" s="2279"/>
      <c r="C766" s="2279"/>
      <c r="D766" s="2279"/>
      <c r="E766" s="2279"/>
      <c r="F766" s="2279"/>
      <c r="G766" s="2279"/>
      <c r="H766" s="2279"/>
      <c r="I766" s="2279"/>
      <c r="J766" s="2279"/>
      <c r="K766" s="2279"/>
      <c r="L766" s="2279"/>
      <c r="M766" s="2279"/>
      <c r="N766" s="2279"/>
    </row>
    <row r="767" spans="1:14" ht="15.75" customHeight="1">
      <c r="A767" s="2279"/>
      <c r="B767" s="2279"/>
      <c r="C767" s="2279"/>
      <c r="D767" s="2279"/>
      <c r="E767" s="2279"/>
      <c r="F767" s="2279"/>
      <c r="G767" s="2279"/>
      <c r="H767" s="2279"/>
      <c r="I767" s="2279"/>
      <c r="J767" s="2279"/>
      <c r="K767" s="2279"/>
      <c r="L767" s="2279"/>
      <c r="M767" s="2279"/>
      <c r="N767" s="2279"/>
    </row>
    <row r="768" spans="1:14" ht="15.75" customHeight="1">
      <c r="A768" s="2279"/>
      <c r="B768" s="2279"/>
      <c r="C768" s="2279"/>
      <c r="D768" s="2279"/>
      <c r="E768" s="2279"/>
      <c r="F768" s="2279"/>
      <c r="G768" s="2279"/>
      <c r="H768" s="2279"/>
      <c r="I768" s="2279"/>
      <c r="J768" s="2279"/>
      <c r="K768" s="2279"/>
      <c r="L768" s="2279"/>
      <c r="M768" s="2279"/>
      <c r="N768" s="2279"/>
    </row>
    <row r="769" spans="1:14" ht="15.75" customHeight="1">
      <c r="A769" s="2279"/>
      <c r="B769" s="2279"/>
      <c r="C769" s="2279"/>
      <c r="D769" s="2279"/>
      <c r="E769" s="2279"/>
      <c r="F769" s="2279"/>
      <c r="G769" s="2279"/>
      <c r="H769" s="2279"/>
      <c r="I769" s="2279"/>
      <c r="J769" s="2279"/>
      <c r="K769" s="2279"/>
      <c r="L769" s="2279"/>
      <c r="M769" s="2279"/>
      <c r="N769" s="2279"/>
    </row>
    <row r="770" spans="1:14" ht="15.75" customHeight="1">
      <c r="A770" s="2279"/>
      <c r="B770" s="2279"/>
      <c r="C770" s="2279"/>
      <c r="D770" s="2279"/>
      <c r="E770" s="2279"/>
      <c r="F770" s="2279"/>
      <c r="G770" s="2279"/>
      <c r="H770" s="2279"/>
      <c r="I770" s="2279"/>
      <c r="J770" s="2279"/>
      <c r="K770" s="2279"/>
      <c r="L770" s="2279"/>
      <c r="M770" s="2279"/>
      <c r="N770" s="2279"/>
    </row>
    <row r="771" spans="1:14" ht="15.75" customHeight="1">
      <c r="A771" s="2279"/>
      <c r="B771" s="2279"/>
      <c r="C771" s="2279"/>
      <c r="D771" s="2279"/>
      <c r="E771" s="2279"/>
      <c r="F771" s="2279"/>
      <c r="G771" s="2279"/>
      <c r="H771" s="2279"/>
      <c r="I771" s="2279"/>
      <c r="J771" s="2279"/>
      <c r="K771" s="2279"/>
      <c r="L771" s="2279"/>
      <c r="M771" s="2279"/>
      <c r="N771" s="2279"/>
    </row>
    <row r="772" spans="1:14" ht="15.75" customHeight="1">
      <c r="A772" s="2279"/>
      <c r="B772" s="2279"/>
      <c r="C772" s="2279"/>
      <c r="D772" s="2279"/>
      <c r="E772" s="2279"/>
      <c r="F772" s="2279"/>
      <c r="G772" s="2279"/>
      <c r="H772" s="2279"/>
      <c r="I772" s="2279"/>
      <c r="J772" s="2279"/>
      <c r="K772" s="2279"/>
      <c r="L772" s="2279"/>
      <c r="M772" s="2279"/>
      <c r="N772" s="2279"/>
    </row>
    <row r="773" spans="1:14" ht="15.75" customHeight="1">
      <c r="A773" s="2279"/>
      <c r="B773" s="2279"/>
      <c r="C773" s="2279"/>
      <c r="D773" s="2279"/>
      <c r="E773" s="2279"/>
      <c r="F773" s="2279"/>
      <c r="G773" s="2279"/>
      <c r="H773" s="2279"/>
      <c r="I773" s="2279"/>
      <c r="J773" s="2279"/>
      <c r="K773" s="2279"/>
      <c r="L773" s="2279"/>
      <c r="M773" s="2279"/>
      <c r="N773" s="2279"/>
    </row>
    <row r="774" spans="1:14" ht="15.75" customHeight="1">
      <c r="A774" s="2279"/>
      <c r="B774" s="2279"/>
      <c r="C774" s="2279"/>
      <c r="D774" s="2279"/>
      <c r="E774" s="2279"/>
      <c r="F774" s="2279"/>
      <c r="G774" s="2279"/>
      <c r="H774" s="2279"/>
      <c r="I774" s="2279"/>
      <c r="J774" s="2279"/>
      <c r="K774" s="2279"/>
      <c r="L774" s="2279"/>
      <c r="M774" s="2279"/>
      <c r="N774" s="2279"/>
    </row>
    <row r="775" spans="1:14" ht="15.75" customHeight="1">
      <c r="A775" s="2279"/>
      <c r="B775" s="2279"/>
      <c r="C775" s="2279"/>
      <c r="D775" s="2279"/>
      <c r="E775" s="2279"/>
      <c r="F775" s="2279"/>
      <c r="G775" s="2279"/>
      <c r="H775" s="2279"/>
      <c r="I775" s="2279"/>
      <c r="J775" s="2279"/>
      <c r="K775" s="2279"/>
      <c r="L775" s="2279"/>
      <c r="M775" s="2279"/>
      <c r="N775" s="2279"/>
    </row>
    <row r="776" spans="1:14" ht="15.75" customHeight="1">
      <c r="A776" s="2279"/>
      <c r="B776" s="2279"/>
      <c r="C776" s="2279"/>
      <c r="D776" s="2279"/>
      <c r="E776" s="2279"/>
      <c r="F776" s="2279"/>
      <c r="G776" s="2279"/>
      <c r="H776" s="2279"/>
      <c r="I776" s="2279"/>
      <c r="J776" s="2279"/>
      <c r="K776" s="2279"/>
      <c r="L776" s="2279"/>
      <c r="M776" s="2279"/>
      <c r="N776" s="2279"/>
    </row>
    <row r="777" spans="1:14" ht="15.75" customHeight="1">
      <c r="A777" s="2279"/>
      <c r="B777" s="2279"/>
      <c r="C777" s="2279"/>
      <c r="D777" s="2279"/>
      <c r="E777" s="2279"/>
      <c r="F777" s="2279"/>
      <c r="G777" s="2279"/>
      <c r="H777" s="2279"/>
      <c r="I777" s="2279"/>
      <c r="J777" s="2279"/>
      <c r="K777" s="2279"/>
      <c r="L777" s="2279"/>
      <c r="M777" s="2279"/>
      <c r="N777" s="2279"/>
    </row>
    <row r="778" spans="1:14" ht="15.75" customHeight="1">
      <c r="A778" s="2279"/>
      <c r="B778" s="2279"/>
      <c r="C778" s="2279"/>
      <c r="D778" s="2279"/>
      <c r="E778" s="2279"/>
      <c r="F778" s="2279"/>
      <c r="G778" s="2279"/>
      <c r="H778" s="2279"/>
      <c r="I778" s="2279"/>
      <c r="J778" s="2279"/>
      <c r="K778" s="2279"/>
      <c r="L778" s="2279"/>
      <c r="M778" s="2279"/>
      <c r="N778" s="2279"/>
    </row>
    <row r="779" spans="1:14" ht="15.75" customHeight="1">
      <c r="A779" s="2279"/>
      <c r="B779" s="2279"/>
      <c r="C779" s="2279"/>
      <c r="D779" s="2279"/>
      <c r="E779" s="2279"/>
      <c r="F779" s="2279"/>
      <c r="G779" s="2279"/>
      <c r="H779" s="2279"/>
      <c r="I779" s="2279"/>
      <c r="J779" s="2279"/>
      <c r="K779" s="2279"/>
      <c r="L779" s="2279"/>
      <c r="M779" s="2279"/>
      <c r="N779" s="2279"/>
    </row>
    <row r="780" spans="1:14" ht="15.75" customHeight="1">
      <c r="A780" s="2279"/>
      <c r="B780" s="2279"/>
      <c r="C780" s="2279"/>
      <c r="D780" s="2279"/>
      <c r="E780" s="2279"/>
      <c r="F780" s="2279"/>
      <c r="G780" s="2279"/>
      <c r="H780" s="2279"/>
      <c r="I780" s="2279"/>
      <c r="J780" s="2279"/>
      <c r="K780" s="2279"/>
      <c r="L780" s="2279"/>
      <c r="M780" s="2279"/>
      <c r="N780" s="2279"/>
    </row>
    <row r="781" spans="1:14" ht="15.75" customHeight="1">
      <c r="A781" s="2279"/>
      <c r="B781" s="2279"/>
      <c r="C781" s="2279"/>
      <c r="D781" s="2279"/>
      <c r="E781" s="2279"/>
      <c r="F781" s="2279"/>
      <c r="G781" s="2279"/>
      <c r="H781" s="2279"/>
      <c r="I781" s="2279"/>
      <c r="J781" s="2279"/>
      <c r="K781" s="2279"/>
      <c r="L781" s="2279"/>
      <c r="M781" s="2279"/>
      <c r="N781" s="2279"/>
    </row>
    <row r="782" spans="1:14" ht="15.75" customHeight="1">
      <c r="A782" s="2279"/>
      <c r="B782" s="2279"/>
      <c r="C782" s="2279"/>
      <c r="D782" s="2279"/>
      <c r="E782" s="2279"/>
      <c r="F782" s="2279"/>
      <c r="G782" s="2279"/>
      <c r="H782" s="2279"/>
      <c r="I782" s="2279"/>
      <c r="J782" s="2279"/>
      <c r="K782" s="2279"/>
      <c r="L782" s="2279"/>
      <c r="M782" s="2279"/>
      <c r="N782" s="2279"/>
    </row>
    <row r="783" spans="1:14" ht="15.75" customHeight="1">
      <c r="A783" s="2279"/>
      <c r="B783" s="2279"/>
      <c r="C783" s="2279"/>
      <c r="D783" s="2279"/>
      <c r="E783" s="2279"/>
      <c r="F783" s="2279"/>
      <c r="G783" s="2279"/>
      <c r="H783" s="2279"/>
      <c r="I783" s="2279"/>
      <c r="J783" s="2279"/>
      <c r="K783" s="2279"/>
      <c r="L783" s="2279"/>
      <c r="M783" s="2279"/>
      <c r="N783" s="2279"/>
    </row>
    <row r="784" spans="1:14" ht="15.75" customHeight="1">
      <c r="A784" s="2279"/>
      <c r="B784" s="2279"/>
      <c r="C784" s="2279"/>
      <c r="D784" s="2279"/>
      <c r="E784" s="2279"/>
      <c r="F784" s="2279"/>
      <c r="G784" s="2279"/>
      <c r="H784" s="2279"/>
      <c r="I784" s="2279"/>
      <c r="J784" s="2279"/>
      <c r="K784" s="2279"/>
      <c r="L784" s="2279"/>
      <c r="M784" s="2279"/>
      <c r="N784" s="2279"/>
    </row>
    <row r="785" spans="1:14" ht="15.75" customHeight="1">
      <c r="A785" s="2279"/>
      <c r="B785" s="2279"/>
      <c r="C785" s="2279"/>
      <c r="D785" s="2279"/>
      <c r="E785" s="2279"/>
      <c r="F785" s="2279"/>
      <c r="G785" s="2279"/>
      <c r="H785" s="2279"/>
      <c r="I785" s="2279"/>
      <c r="J785" s="2279"/>
      <c r="K785" s="2279"/>
      <c r="L785" s="2279"/>
      <c r="M785" s="2279"/>
      <c r="N785" s="2279"/>
    </row>
    <row r="786" spans="1:14" ht="15.75" customHeight="1">
      <c r="A786" s="2279"/>
      <c r="B786" s="2279"/>
      <c r="C786" s="2279"/>
      <c r="D786" s="2279"/>
      <c r="E786" s="2279"/>
      <c r="F786" s="2279"/>
      <c r="G786" s="2279"/>
      <c r="H786" s="2279"/>
      <c r="I786" s="2279"/>
      <c r="J786" s="2279"/>
      <c r="K786" s="2279"/>
      <c r="L786" s="2279"/>
      <c r="M786" s="2279"/>
      <c r="N786" s="2279"/>
    </row>
    <row r="787" spans="1:14" ht="15.75" customHeight="1">
      <c r="A787" s="2279"/>
      <c r="B787" s="2279"/>
      <c r="C787" s="2279"/>
      <c r="D787" s="2279"/>
      <c r="E787" s="2279"/>
      <c r="F787" s="2279"/>
      <c r="G787" s="2279"/>
      <c r="H787" s="2279"/>
      <c r="I787" s="2279"/>
      <c r="J787" s="2279"/>
      <c r="K787" s="2279"/>
      <c r="L787" s="2279"/>
      <c r="M787" s="2279"/>
      <c r="N787" s="2279"/>
    </row>
    <row r="788" spans="1:14" ht="15.75" customHeight="1">
      <c r="A788" s="2279"/>
      <c r="B788" s="2279"/>
      <c r="C788" s="2279"/>
      <c r="D788" s="2279"/>
      <c r="E788" s="2279"/>
      <c r="F788" s="2279"/>
      <c r="G788" s="2279"/>
      <c r="H788" s="2279"/>
      <c r="I788" s="2279"/>
      <c r="J788" s="2279"/>
      <c r="K788" s="2279"/>
      <c r="L788" s="2279"/>
      <c r="M788" s="2279"/>
      <c r="N788" s="2279"/>
    </row>
    <row r="789" spans="1:14" ht="15.75" customHeight="1">
      <c r="A789" s="2279"/>
      <c r="B789" s="2279"/>
      <c r="C789" s="2279"/>
      <c r="D789" s="2279"/>
      <c r="E789" s="2279"/>
      <c r="F789" s="2279"/>
      <c r="G789" s="2279"/>
      <c r="H789" s="2279"/>
      <c r="I789" s="2279"/>
      <c r="J789" s="2279"/>
      <c r="K789" s="2279"/>
      <c r="L789" s="2279"/>
      <c r="M789" s="2279"/>
      <c r="N789" s="2279"/>
    </row>
    <row r="790" spans="1:14" ht="15.75" customHeight="1">
      <c r="A790" s="2279"/>
      <c r="B790" s="2279"/>
      <c r="C790" s="2279"/>
      <c r="D790" s="2279"/>
      <c r="E790" s="2279"/>
      <c r="F790" s="2279"/>
      <c r="G790" s="2279"/>
      <c r="H790" s="2279"/>
      <c r="I790" s="2279"/>
      <c r="J790" s="2279"/>
      <c r="K790" s="2279"/>
      <c r="L790" s="2279"/>
      <c r="M790" s="2279"/>
      <c r="N790" s="2279"/>
    </row>
    <row r="791" spans="1:14" ht="15.75" customHeight="1">
      <c r="A791" s="2279"/>
      <c r="B791" s="2279"/>
      <c r="C791" s="2279"/>
      <c r="D791" s="2279"/>
      <c r="E791" s="2279"/>
      <c r="F791" s="2279"/>
      <c r="G791" s="2279"/>
      <c r="H791" s="2279"/>
      <c r="I791" s="2279"/>
      <c r="J791" s="2279"/>
      <c r="K791" s="2279"/>
      <c r="L791" s="2279"/>
      <c r="M791" s="2279"/>
      <c r="N791" s="2279"/>
    </row>
    <row r="792" spans="1:14" ht="15.75" customHeight="1">
      <c r="A792" s="2279"/>
      <c r="B792" s="2279"/>
      <c r="C792" s="2279"/>
      <c r="D792" s="2279"/>
      <c r="E792" s="2279"/>
      <c r="F792" s="2279"/>
      <c r="G792" s="2279"/>
      <c r="H792" s="2279"/>
      <c r="I792" s="2279"/>
      <c r="J792" s="2279"/>
      <c r="K792" s="2279"/>
      <c r="L792" s="2279"/>
      <c r="M792" s="2279"/>
      <c r="N792" s="2279"/>
    </row>
    <row r="793" spans="1:14" ht="15.75" customHeight="1">
      <c r="A793" s="2279"/>
      <c r="B793" s="2279"/>
      <c r="C793" s="2279"/>
      <c r="D793" s="2279"/>
      <c r="E793" s="2279"/>
      <c r="F793" s="2279"/>
      <c r="G793" s="2279"/>
      <c r="H793" s="2279"/>
      <c r="I793" s="2279"/>
      <c r="J793" s="2279"/>
      <c r="K793" s="2279"/>
      <c r="L793" s="2279"/>
      <c r="M793" s="2279"/>
      <c r="N793" s="2279"/>
    </row>
    <row r="794" spans="1:14" ht="15.75" customHeight="1">
      <c r="A794" s="2279"/>
      <c r="B794" s="2279"/>
      <c r="C794" s="2279"/>
      <c r="D794" s="2279"/>
      <c r="E794" s="2279"/>
      <c r="F794" s="2279"/>
      <c r="G794" s="2279"/>
      <c r="H794" s="2279"/>
      <c r="I794" s="2279"/>
      <c r="J794" s="2279"/>
      <c r="K794" s="2279"/>
      <c r="L794" s="2279"/>
      <c r="M794" s="2279"/>
      <c r="N794" s="2279"/>
    </row>
    <row r="795" spans="1:14" ht="15.75" customHeight="1">
      <c r="A795" s="2279"/>
      <c r="B795" s="2279"/>
      <c r="C795" s="2279"/>
      <c r="D795" s="2279"/>
      <c r="E795" s="2279"/>
      <c r="F795" s="2279"/>
      <c r="G795" s="2279"/>
      <c r="H795" s="2279"/>
      <c r="I795" s="2279"/>
      <c r="J795" s="2279"/>
      <c r="K795" s="2279"/>
      <c r="L795" s="2279"/>
      <c r="M795" s="2279"/>
      <c r="N795" s="2279"/>
    </row>
    <row r="796" spans="1:14" ht="15.75" customHeight="1">
      <c r="A796" s="2279"/>
      <c r="B796" s="2279"/>
      <c r="C796" s="2279"/>
      <c r="D796" s="2279"/>
      <c r="E796" s="2279"/>
      <c r="F796" s="2279"/>
      <c r="G796" s="2279"/>
      <c r="H796" s="2279"/>
      <c r="I796" s="2279"/>
      <c r="J796" s="2279"/>
      <c r="K796" s="2279"/>
      <c r="L796" s="2279"/>
      <c r="M796" s="2279"/>
      <c r="N796" s="2279"/>
    </row>
    <row r="797" spans="1:14" ht="15.75" customHeight="1">
      <c r="A797" s="2279"/>
      <c r="B797" s="2279"/>
      <c r="C797" s="2279"/>
      <c r="D797" s="2279"/>
      <c r="E797" s="2279"/>
      <c r="F797" s="2279"/>
      <c r="G797" s="2279"/>
      <c r="H797" s="2279"/>
      <c r="I797" s="2279"/>
      <c r="J797" s="2279"/>
      <c r="K797" s="2279"/>
      <c r="L797" s="2279"/>
      <c r="M797" s="2279"/>
      <c r="N797" s="2279"/>
    </row>
    <row r="798" spans="1:14" ht="15.75" customHeight="1">
      <c r="A798" s="2279"/>
      <c r="B798" s="2279"/>
      <c r="C798" s="2279"/>
      <c r="D798" s="2279"/>
      <c r="E798" s="2279"/>
      <c r="F798" s="2279"/>
      <c r="G798" s="2279"/>
      <c r="H798" s="2279"/>
      <c r="I798" s="2279"/>
      <c r="J798" s="2279"/>
      <c r="K798" s="2279"/>
      <c r="L798" s="2279"/>
      <c r="M798" s="2279"/>
      <c r="N798" s="2279"/>
    </row>
    <row r="799" spans="1:14" ht="15.75" customHeight="1">
      <c r="A799" s="2279"/>
      <c r="B799" s="2279"/>
      <c r="C799" s="2279"/>
      <c r="D799" s="2279"/>
      <c r="E799" s="2279"/>
      <c r="F799" s="2279"/>
      <c r="G799" s="2279"/>
      <c r="H799" s="2279"/>
      <c r="I799" s="2279"/>
      <c r="J799" s="2279"/>
      <c r="K799" s="2279"/>
      <c r="L799" s="2279"/>
      <c r="M799" s="2279"/>
      <c r="N799" s="2279"/>
    </row>
    <row r="800" spans="1:14" ht="15.75" customHeight="1">
      <c r="A800" s="2279"/>
      <c r="B800" s="2279"/>
      <c r="C800" s="2279"/>
      <c r="D800" s="2279"/>
      <c r="E800" s="2279"/>
      <c r="F800" s="2279"/>
      <c r="G800" s="2279"/>
      <c r="H800" s="2279"/>
      <c r="I800" s="2279"/>
      <c r="J800" s="2279"/>
      <c r="K800" s="2279"/>
      <c r="L800" s="2279"/>
      <c r="M800" s="2279"/>
      <c r="N800" s="2279"/>
    </row>
    <row r="801" spans="1:14" ht="15.75" customHeight="1">
      <c r="A801" s="2279"/>
      <c r="B801" s="2279"/>
      <c r="C801" s="2279"/>
      <c r="D801" s="2279"/>
      <c r="E801" s="2279"/>
      <c r="F801" s="2279"/>
      <c r="G801" s="2279"/>
      <c r="H801" s="2279"/>
      <c r="I801" s="2279"/>
      <c r="J801" s="2279"/>
      <c r="K801" s="2279"/>
      <c r="L801" s="2279"/>
      <c r="M801" s="2279"/>
      <c r="N801" s="2279"/>
    </row>
    <row r="802" spans="1:14" ht="15.75" customHeight="1">
      <c r="A802" s="2279"/>
      <c r="B802" s="2279"/>
      <c r="C802" s="2279"/>
      <c r="D802" s="2279"/>
      <c r="E802" s="2279"/>
      <c r="F802" s="2279"/>
      <c r="G802" s="2279"/>
      <c r="H802" s="2279"/>
      <c r="I802" s="2279"/>
      <c r="J802" s="2279"/>
      <c r="K802" s="2279"/>
      <c r="L802" s="2279"/>
      <c r="M802" s="2279"/>
      <c r="N802" s="2279"/>
    </row>
    <row r="803" spans="1:14" ht="15.75" customHeight="1">
      <c r="A803" s="2279"/>
      <c r="B803" s="2279"/>
      <c r="C803" s="2279"/>
      <c r="D803" s="2279"/>
      <c r="E803" s="2279"/>
      <c r="F803" s="2279"/>
      <c r="G803" s="2279"/>
      <c r="H803" s="2279"/>
      <c r="I803" s="2279"/>
      <c r="J803" s="2279"/>
      <c r="K803" s="2279"/>
      <c r="L803" s="2279"/>
      <c r="M803" s="2279"/>
      <c r="N803" s="2279"/>
    </row>
    <row r="804" spans="1:14" ht="15.75" customHeight="1">
      <c r="A804" s="2279"/>
      <c r="B804" s="2279"/>
      <c r="C804" s="2279"/>
      <c r="D804" s="2279"/>
      <c r="E804" s="2279"/>
      <c r="F804" s="2279"/>
      <c r="G804" s="2279"/>
      <c r="H804" s="2279"/>
      <c r="I804" s="2279"/>
      <c r="J804" s="2279"/>
      <c r="K804" s="2279"/>
      <c r="L804" s="2279"/>
      <c r="M804" s="2279"/>
      <c r="N804" s="2279"/>
    </row>
    <row r="805" spans="1:14" ht="15.75" customHeight="1">
      <c r="A805" s="2279"/>
      <c r="B805" s="2279"/>
      <c r="C805" s="2279"/>
      <c r="D805" s="2279"/>
      <c r="E805" s="2279"/>
      <c r="F805" s="2279"/>
      <c r="G805" s="2279"/>
      <c r="H805" s="2279"/>
      <c r="I805" s="2279"/>
      <c r="J805" s="2279"/>
      <c r="K805" s="2279"/>
      <c r="L805" s="2279"/>
      <c r="M805" s="2279"/>
      <c r="N805" s="2279"/>
    </row>
    <row r="806" spans="1:14" ht="15.75" customHeight="1">
      <c r="A806" s="2279"/>
      <c r="B806" s="2279"/>
      <c r="C806" s="2279"/>
      <c r="D806" s="2279"/>
      <c r="E806" s="2279"/>
      <c r="F806" s="2279"/>
      <c r="G806" s="2279"/>
      <c r="H806" s="2279"/>
      <c r="I806" s="2279"/>
      <c r="J806" s="2279"/>
      <c r="K806" s="2279"/>
      <c r="L806" s="2279"/>
      <c r="M806" s="2279"/>
      <c r="N806" s="2279"/>
    </row>
    <row r="807" spans="1:14" ht="15.75" customHeight="1">
      <c r="A807" s="2279"/>
      <c r="B807" s="2279"/>
      <c r="C807" s="2279"/>
      <c r="D807" s="2279"/>
      <c r="E807" s="2279"/>
      <c r="F807" s="2279"/>
      <c r="G807" s="2279"/>
      <c r="H807" s="2279"/>
      <c r="I807" s="2279"/>
      <c r="J807" s="2279"/>
      <c r="K807" s="2279"/>
      <c r="L807" s="2279"/>
      <c r="M807" s="2279"/>
      <c r="N807" s="2279"/>
    </row>
    <row r="808" spans="1:14" ht="15.75" customHeight="1">
      <c r="A808" s="2279"/>
      <c r="B808" s="2279"/>
      <c r="C808" s="2279"/>
      <c r="D808" s="2279"/>
      <c r="E808" s="2279"/>
      <c r="F808" s="2279"/>
      <c r="G808" s="2279"/>
      <c r="H808" s="2279"/>
      <c r="I808" s="2279"/>
      <c r="J808" s="2279"/>
      <c r="K808" s="2279"/>
      <c r="L808" s="2279"/>
      <c r="M808" s="2279"/>
      <c r="N808" s="2279"/>
    </row>
    <row r="809" spans="1:14" ht="15.75" customHeight="1">
      <c r="A809" s="2279"/>
      <c r="B809" s="2279"/>
      <c r="C809" s="2279"/>
      <c r="D809" s="2279"/>
      <c r="E809" s="2279"/>
      <c r="F809" s="2279"/>
      <c r="G809" s="2279"/>
      <c r="H809" s="2279"/>
      <c r="I809" s="2279"/>
      <c r="J809" s="2279"/>
      <c r="K809" s="2279"/>
      <c r="L809" s="2279"/>
      <c r="M809" s="2279"/>
      <c r="N809" s="2279"/>
    </row>
    <row r="810" spans="1:14" ht="15.75" customHeight="1">
      <c r="A810" s="2279"/>
      <c r="B810" s="2279"/>
      <c r="C810" s="2279"/>
      <c r="D810" s="2279"/>
      <c r="E810" s="2279"/>
      <c r="F810" s="2279"/>
      <c r="G810" s="2279"/>
      <c r="H810" s="2279"/>
      <c r="I810" s="2279"/>
      <c r="J810" s="2279"/>
      <c r="K810" s="2279"/>
      <c r="L810" s="2279"/>
      <c r="M810" s="2279"/>
      <c r="N810" s="2279"/>
    </row>
    <row r="811" spans="1:14" ht="15.75" customHeight="1">
      <c r="A811" s="2279"/>
      <c r="B811" s="2279"/>
      <c r="C811" s="2279"/>
      <c r="D811" s="2279"/>
      <c r="E811" s="2279"/>
      <c r="F811" s="2279"/>
      <c r="G811" s="2279"/>
      <c r="H811" s="2279"/>
      <c r="I811" s="2279"/>
      <c r="J811" s="2279"/>
      <c r="K811" s="2279"/>
      <c r="L811" s="2279"/>
      <c r="M811" s="2279"/>
      <c r="N811" s="2279"/>
    </row>
    <row r="812" spans="1:14" ht="15.75" customHeight="1">
      <c r="A812" s="2279"/>
      <c r="B812" s="2279"/>
      <c r="C812" s="2279"/>
      <c r="D812" s="2279"/>
      <c r="E812" s="2279"/>
      <c r="F812" s="2279"/>
      <c r="G812" s="2279"/>
      <c r="H812" s="2279"/>
      <c r="I812" s="2279"/>
      <c r="J812" s="2279"/>
      <c r="K812" s="2279"/>
      <c r="L812" s="2279"/>
      <c r="M812" s="2279"/>
      <c r="N812" s="2279"/>
    </row>
    <row r="813" spans="1:14" ht="15.75" customHeight="1">
      <c r="A813" s="2279"/>
      <c r="B813" s="2279"/>
      <c r="C813" s="2279"/>
      <c r="D813" s="2279"/>
      <c r="E813" s="2279"/>
      <c r="F813" s="2279"/>
      <c r="G813" s="2279"/>
      <c r="H813" s="2279"/>
      <c r="I813" s="2279"/>
      <c r="J813" s="2279"/>
      <c r="K813" s="2279"/>
      <c r="L813" s="2279"/>
      <c r="M813" s="2279"/>
      <c r="N813" s="2279"/>
    </row>
    <row r="814" spans="1:14" ht="15.75" customHeight="1">
      <c r="A814" s="2279"/>
      <c r="B814" s="2279"/>
      <c r="C814" s="2279"/>
      <c r="D814" s="2279"/>
      <c r="E814" s="2279"/>
      <c r="F814" s="2279"/>
      <c r="G814" s="2279"/>
      <c r="H814" s="2279"/>
      <c r="I814" s="2279"/>
      <c r="J814" s="2279"/>
      <c r="K814" s="2279"/>
      <c r="L814" s="2279"/>
      <c r="M814" s="2279"/>
      <c r="N814" s="2279"/>
    </row>
    <row r="815" spans="1:14" ht="15.75" customHeight="1">
      <c r="A815" s="2279"/>
      <c r="B815" s="2279"/>
      <c r="C815" s="2279"/>
      <c r="D815" s="2279"/>
      <c r="E815" s="2279"/>
      <c r="F815" s="2279"/>
      <c r="G815" s="2279"/>
      <c r="H815" s="2279"/>
      <c r="I815" s="2279"/>
      <c r="J815" s="2279"/>
      <c r="K815" s="2279"/>
      <c r="L815" s="2279"/>
      <c r="M815" s="2279"/>
      <c r="N815" s="2279"/>
    </row>
    <row r="816" spans="1:14" ht="15.75" customHeight="1">
      <c r="A816" s="2279"/>
      <c r="B816" s="2279"/>
      <c r="C816" s="2279"/>
      <c r="D816" s="2279"/>
      <c r="E816" s="2279"/>
      <c r="F816" s="2279"/>
      <c r="G816" s="2279"/>
      <c r="H816" s="2279"/>
      <c r="I816" s="2279"/>
      <c r="J816" s="2279"/>
      <c r="K816" s="2279"/>
      <c r="L816" s="2279"/>
      <c r="M816" s="2279"/>
      <c r="N816" s="2279"/>
    </row>
    <row r="817" spans="1:14" ht="15.75" customHeight="1">
      <c r="A817" s="2279"/>
      <c r="B817" s="2279"/>
      <c r="C817" s="2279"/>
      <c r="D817" s="2279"/>
      <c r="E817" s="2279"/>
      <c r="F817" s="2279"/>
      <c r="G817" s="2279"/>
      <c r="H817" s="2279"/>
      <c r="I817" s="2279"/>
      <c r="J817" s="2279"/>
      <c r="K817" s="2279"/>
      <c r="L817" s="2279"/>
      <c r="M817" s="2279"/>
      <c r="N817" s="2279"/>
    </row>
    <row r="818" spans="1:14" ht="15.75" customHeight="1">
      <c r="A818" s="2279"/>
      <c r="B818" s="2279"/>
      <c r="C818" s="2279"/>
      <c r="D818" s="2279"/>
      <c r="E818" s="2279"/>
      <c r="F818" s="2279"/>
      <c r="G818" s="2279"/>
      <c r="H818" s="2279"/>
      <c r="I818" s="2279"/>
      <c r="J818" s="2279"/>
      <c r="K818" s="2279"/>
      <c r="L818" s="2279"/>
      <c r="M818" s="2279"/>
      <c r="N818" s="2279"/>
    </row>
    <row r="819" spans="1:14" ht="15.75" customHeight="1">
      <c r="A819" s="2279"/>
      <c r="B819" s="2279"/>
      <c r="C819" s="2279"/>
      <c r="D819" s="2279"/>
      <c r="E819" s="2279"/>
      <c r="F819" s="2279"/>
      <c r="G819" s="2279"/>
      <c r="H819" s="2279"/>
      <c r="I819" s="2279"/>
      <c r="J819" s="2279"/>
      <c r="K819" s="2279"/>
      <c r="L819" s="2279"/>
      <c r="M819" s="2279"/>
      <c r="N819" s="2279"/>
    </row>
    <row r="820" spans="1:14" ht="15.75" customHeight="1">
      <c r="A820" s="2279"/>
      <c r="B820" s="2279"/>
      <c r="C820" s="2279"/>
      <c r="D820" s="2279"/>
      <c r="E820" s="2279"/>
      <c r="F820" s="2279"/>
      <c r="G820" s="2279"/>
      <c r="H820" s="2279"/>
      <c r="I820" s="2279"/>
      <c r="J820" s="2279"/>
      <c r="K820" s="2279"/>
      <c r="L820" s="2279"/>
      <c r="M820" s="2279"/>
      <c r="N820" s="2279"/>
    </row>
    <row r="821" spans="1:14" ht="15.75" customHeight="1">
      <c r="A821" s="2279"/>
      <c r="B821" s="2279"/>
      <c r="C821" s="2279"/>
      <c r="D821" s="2279"/>
      <c r="E821" s="2279"/>
      <c r="F821" s="2279"/>
      <c r="G821" s="2279"/>
      <c r="H821" s="2279"/>
      <c r="I821" s="2279"/>
      <c r="J821" s="2279"/>
      <c r="K821" s="2279"/>
      <c r="L821" s="2279"/>
      <c r="M821" s="2279"/>
      <c r="N821" s="2279"/>
    </row>
    <row r="822" spans="1:14" ht="15.75" customHeight="1">
      <c r="A822" s="2279"/>
      <c r="B822" s="2279"/>
      <c r="C822" s="2279"/>
      <c r="D822" s="2279"/>
      <c r="E822" s="2279"/>
      <c r="F822" s="2279"/>
      <c r="G822" s="2279"/>
      <c r="H822" s="2279"/>
      <c r="I822" s="2279"/>
      <c r="J822" s="2279"/>
      <c r="K822" s="2279"/>
      <c r="L822" s="2279"/>
      <c r="M822" s="2279"/>
      <c r="N822" s="2279"/>
    </row>
    <row r="823" spans="1:14" ht="15.75" customHeight="1">
      <c r="A823" s="2279"/>
      <c r="B823" s="2279"/>
      <c r="C823" s="2279"/>
      <c r="D823" s="2279"/>
      <c r="E823" s="2279"/>
      <c r="F823" s="2279"/>
      <c r="G823" s="2279"/>
      <c r="H823" s="2279"/>
      <c r="I823" s="2279"/>
      <c r="J823" s="2279"/>
      <c r="K823" s="2279"/>
      <c r="L823" s="2279"/>
      <c r="M823" s="2279"/>
      <c r="N823" s="2279"/>
    </row>
    <row r="824" spans="1:14" ht="15.75" customHeight="1">
      <c r="A824" s="2279"/>
      <c r="B824" s="2279"/>
      <c r="C824" s="2279"/>
      <c r="D824" s="2279"/>
      <c r="E824" s="2279"/>
      <c r="F824" s="2279"/>
      <c r="G824" s="2279"/>
      <c r="H824" s="2279"/>
      <c r="I824" s="2279"/>
      <c r="J824" s="2279"/>
      <c r="K824" s="2279"/>
      <c r="L824" s="2279"/>
      <c r="M824" s="2279"/>
      <c r="N824" s="2279"/>
    </row>
    <row r="825" spans="1:14" ht="15.75" customHeight="1">
      <c r="A825" s="2279"/>
      <c r="B825" s="2279"/>
      <c r="C825" s="2279"/>
      <c r="D825" s="2279"/>
      <c r="E825" s="2279"/>
      <c r="F825" s="2279"/>
      <c r="G825" s="2279"/>
      <c r="H825" s="2279"/>
      <c r="I825" s="2279"/>
      <c r="J825" s="2279"/>
      <c r="K825" s="2279"/>
      <c r="L825" s="2279"/>
      <c r="M825" s="2279"/>
      <c r="N825" s="2279"/>
    </row>
    <row r="826" spans="1:14" ht="15.75" customHeight="1">
      <c r="A826" s="2279"/>
      <c r="B826" s="2279"/>
      <c r="C826" s="2279"/>
      <c r="D826" s="2279"/>
      <c r="E826" s="2279"/>
      <c r="F826" s="2279"/>
      <c r="G826" s="2279"/>
      <c r="H826" s="2279"/>
      <c r="I826" s="2279"/>
      <c r="J826" s="2279"/>
      <c r="K826" s="2279"/>
      <c r="L826" s="2279"/>
      <c r="M826" s="2279"/>
      <c r="N826" s="2279"/>
    </row>
    <row r="827" spans="1:14" ht="15.75" customHeight="1">
      <c r="A827" s="2279"/>
      <c r="B827" s="2279"/>
      <c r="C827" s="2279"/>
      <c r="D827" s="2279"/>
      <c r="E827" s="2279"/>
      <c r="F827" s="2279"/>
      <c r="G827" s="2279"/>
      <c r="H827" s="2279"/>
      <c r="I827" s="2279"/>
      <c r="J827" s="2279"/>
      <c r="K827" s="2279"/>
      <c r="L827" s="2279"/>
      <c r="M827" s="2279"/>
      <c r="N827" s="2279"/>
    </row>
    <row r="828" spans="1:14" ht="15.75" customHeight="1">
      <c r="A828" s="2279"/>
      <c r="B828" s="2279"/>
      <c r="C828" s="2279"/>
      <c r="D828" s="2279"/>
      <c r="E828" s="2279"/>
      <c r="F828" s="2279"/>
      <c r="G828" s="2279"/>
      <c r="H828" s="2279"/>
      <c r="I828" s="2279"/>
      <c r="J828" s="2279"/>
      <c r="K828" s="2279"/>
      <c r="L828" s="2279"/>
      <c r="M828" s="2279"/>
      <c r="N828" s="2279"/>
    </row>
    <row r="829" spans="1:14" ht="15.75" customHeight="1">
      <c r="A829" s="2279"/>
      <c r="B829" s="2279"/>
      <c r="C829" s="2279"/>
      <c r="D829" s="2279"/>
      <c r="E829" s="2279"/>
      <c r="F829" s="2279"/>
      <c r="G829" s="2279"/>
      <c r="H829" s="2279"/>
      <c r="I829" s="2279"/>
      <c r="J829" s="2279"/>
      <c r="K829" s="2279"/>
      <c r="L829" s="2279"/>
      <c r="M829" s="2279"/>
      <c r="N829" s="2279"/>
    </row>
    <row r="830" spans="1:14" ht="15.75" customHeight="1">
      <c r="A830" s="2279"/>
      <c r="B830" s="2279"/>
      <c r="C830" s="2279"/>
      <c r="D830" s="2279"/>
      <c r="E830" s="2279"/>
      <c r="F830" s="2279"/>
      <c r="G830" s="2279"/>
      <c r="H830" s="2279"/>
      <c r="I830" s="2279"/>
      <c r="J830" s="2279"/>
      <c r="K830" s="2279"/>
      <c r="L830" s="2279"/>
      <c r="M830" s="2279"/>
      <c r="N830" s="2279"/>
    </row>
    <row r="831" spans="1:14" ht="15.75" customHeight="1">
      <c r="A831" s="2279"/>
      <c r="B831" s="2279"/>
      <c r="C831" s="2279"/>
      <c r="D831" s="2279"/>
      <c r="E831" s="2279"/>
      <c r="F831" s="2279"/>
      <c r="G831" s="2279"/>
      <c r="H831" s="2279"/>
      <c r="I831" s="2279"/>
      <c r="J831" s="2279"/>
      <c r="K831" s="2279"/>
      <c r="L831" s="2279"/>
      <c r="M831" s="2279"/>
      <c r="N831" s="2279"/>
    </row>
    <row r="832" spans="1:14" ht="15.75" customHeight="1">
      <c r="A832" s="2279"/>
      <c r="B832" s="2279"/>
      <c r="C832" s="2279"/>
      <c r="D832" s="2279"/>
      <c r="E832" s="2279"/>
      <c r="F832" s="2279"/>
      <c r="G832" s="2279"/>
      <c r="H832" s="2279"/>
      <c r="I832" s="2279"/>
      <c r="J832" s="2279"/>
      <c r="K832" s="2279"/>
      <c r="L832" s="2279"/>
      <c r="M832" s="2279"/>
      <c r="N832" s="2279"/>
    </row>
    <row r="833" spans="1:14" ht="15.75" customHeight="1">
      <c r="A833" s="2279"/>
      <c r="B833" s="2279"/>
      <c r="C833" s="2279"/>
      <c r="D833" s="2279"/>
      <c r="E833" s="2279"/>
      <c r="F833" s="2279"/>
      <c r="G833" s="2279"/>
      <c r="H833" s="2279"/>
      <c r="I833" s="2279"/>
      <c r="J833" s="2279"/>
      <c r="K833" s="2279"/>
      <c r="L833" s="2279"/>
      <c r="M833" s="2279"/>
      <c r="N833" s="2279"/>
    </row>
    <row r="834" spans="1:14" ht="15.75" customHeight="1">
      <c r="A834" s="2279"/>
      <c r="B834" s="2279"/>
      <c r="C834" s="2279"/>
      <c r="D834" s="2279"/>
      <c r="E834" s="2279"/>
      <c r="F834" s="2279"/>
      <c r="G834" s="2279"/>
      <c r="H834" s="2279"/>
      <c r="I834" s="2279"/>
      <c r="J834" s="2279"/>
      <c r="K834" s="2279"/>
      <c r="L834" s="2279"/>
      <c r="M834" s="2279"/>
      <c r="N834" s="2279"/>
    </row>
    <row r="835" spans="1:14" ht="15.75" customHeight="1">
      <c r="A835" s="2279"/>
      <c r="B835" s="2279"/>
      <c r="C835" s="2279"/>
      <c r="D835" s="2279"/>
      <c r="E835" s="2279"/>
      <c r="F835" s="2279"/>
      <c r="G835" s="2279"/>
      <c r="H835" s="2279"/>
      <c r="I835" s="2279"/>
      <c r="J835" s="2279"/>
      <c r="K835" s="2279"/>
      <c r="L835" s="2279"/>
      <c r="M835" s="2279"/>
      <c r="N835" s="2279"/>
    </row>
    <row r="836" spans="1:14" ht="15.75" customHeight="1">
      <c r="A836" s="2279"/>
      <c r="B836" s="2279"/>
      <c r="C836" s="2279"/>
      <c r="D836" s="2279"/>
      <c r="E836" s="2279"/>
      <c r="F836" s="2279"/>
      <c r="G836" s="2279"/>
      <c r="H836" s="2279"/>
      <c r="I836" s="2279"/>
      <c r="J836" s="2279"/>
      <c r="K836" s="2279"/>
      <c r="L836" s="2279"/>
      <c r="M836" s="2279"/>
      <c r="N836" s="2279"/>
    </row>
    <row r="837" spans="1:14" ht="15.75" customHeight="1">
      <c r="A837" s="2279"/>
      <c r="B837" s="2279"/>
      <c r="C837" s="2279"/>
      <c r="D837" s="2279"/>
      <c r="E837" s="2279"/>
      <c r="F837" s="2279"/>
      <c r="G837" s="2279"/>
      <c r="H837" s="2279"/>
      <c r="I837" s="2279"/>
      <c r="J837" s="2279"/>
      <c r="K837" s="2279"/>
      <c r="L837" s="2279"/>
      <c r="M837" s="2279"/>
      <c r="N837" s="2279"/>
    </row>
    <row r="838" spans="1:14" ht="15.75" customHeight="1">
      <c r="A838" s="2279"/>
      <c r="B838" s="2279"/>
      <c r="C838" s="2279"/>
      <c r="D838" s="2279"/>
      <c r="E838" s="2279"/>
      <c r="F838" s="2279"/>
      <c r="G838" s="2279"/>
      <c r="H838" s="2279"/>
      <c r="I838" s="2279"/>
      <c r="J838" s="2279"/>
      <c r="K838" s="2279"/>
      <c r="L838" s="2279"/>
      <c r="M838" s="2279"/>
      <c r="N838" s="2279"/>
    </row>
    <row r="839" spans="1:14" ht="15.75" customHeight="1">
      <c r="A839" s="2279"/>
      <c r="B839" s="2279"/>
      <c r="C839" s="2279"/>
      <c r="D839" s="2279"/>
      <c r="E839" s="2279"/>
      <c r="F839" s="2279"/>
      <c r="G839" s="2279"/>
      <c r="H839" s="2279"/>
      <c r="I839" s="2279"/>
      <c r="J839" s="2279"/>
      <c r="K839" s="2279"/>
      <c r="L839" s="2279"/>
      <c r="M839" s="2279"/>
      <c r="N839" s="2279"/>
    </row>
    <row r="840" spans="1:14" ht="15.75" customHeight="1">
      <c r="A840" s="2279"/>
      <c r="B840" s="2279"/>
      <c r="C840" s="2279"/>
      <c r="D840" s="2279"/>
      <c r="E840" s="2279"/>
      <c r="F840" s="2279"/>
      <c r="G840" s="2279"/>
      <c r="H840" s="2279"/>
      <c r="I840" s="2279"/>
      <c r="J840" s="2279"/>
      <c r="K840" s="2279"/>
      <c r="L840" s="2279"/>
      <c r="M840" s="2279"/>
      <c r="N840" s="2279"/>
    </row>
    <row r="841" spans="1:14" ht="15.75" customHeight="1">
      <c r="A841" s="2279"/>
      <c r="B841" s="2279"/>
      <c r="C841" s="2279"/>
      <c r="D841" s="2279"/>
      <c r="E841" s="2279"/>
      <c r="F841" s="2279"/>
      <c r="G841" s="2279"/>
      <c r="H841" s="2279"/>
      <c r="I841" s="2279"/>
      <c r="J841" s="2279"/>
      <c r="K841" s="2279"/>
      <c r="L841" s="2279"/>
      <c r="M841" s="2279"/>
      <c r="N841" s="2279"/>
    </row>
    <row r="842" spans="1:14" ht="15.75" customHeight="1">
      <c r="A842" s="2279"/>
      <c r="B842" s="2279"/>
      <c r="C842" s="2279"/>
      <c r="D842" s="2279"/>
      <c r="E842" s="2279"/>
      <c r="F842" s="2279"/>
      <c r="G842" s="2279"/>
      <c r="H842" s="2279"/>
      <c r="I842" s="2279"/>
      <c r="J842" s="2279"/>
      <c r="K842" s="2279"/>
      <c r="L842" s="2279"/>
      <c r="M842" s="2279"/>
      <c r="N842" s="2279"/>
    </row>
    <row r="843" spans="1:14" ht="15.75" customHeight="1">
      <c r="A843" s="2279"/>
      <c r="B843" s="2279"/>
      <c r="C843" s="2279"/>
      <c r="D843" s="2279"/>
      <c r="E843" s="2279"/>
      <c r="F843" s="2279"/>
      <c r="G843" s="2279"/>
      <c r="H843" s="2279"/>
      <c r="I843" s="2279"/>
      <c r="J843" s="2279"/>
      <c r="K843" s="2279"/>
      <c r="L843" s="2279"/>
      <c r="M843" s="2279"/>
      <c r="N843" s="2279"/>
    </row>
    <row r="844" spans="1:14" ht="15.75" customHeight="1">
      <c r="A844" s="2279"/>
      <c r="B844" s="2279"/>
      <c r="C844" s="2279"/>
      <c r="D844" s="2279"/>
      <c r="E844" s="2279"/>
      <c r="F844" s="2279"/>
      <c r="G844" s="2279"/>
      <c r="H844" s="2279"/>
      <c r="I844" s="2279"/>
      <c r="J844" s="2279"/>
      <c r="K844" s="2279"/>
      <c r="L844" s="2279"/>
      <c r="M844" s="2279"/>
      <c r="N844" s="2279"/>
    </row>
    <row r="845" spans="1:14" ht="15.75" customHeight="1">
      <c r="A845" s="2279"/>
      <c r="B845" s="2279"/>
      <c r="C845" s="2279"/>
      <c r="D845" s="2279"/>
      <c r="E845" s="2279"/>
      <c r="F845" s="2279"/>
      <c r="G845" s="2279"/>
      <c r="H845" s="2279"/>
      <c r="I845" s="2279"/>
      <c r="J845" s="2279"/>
      <c r="K845" s="2279"/>
      <c r="L845" s="2279"/>
      <c r="M845" s="2279"/>
      <c r="N845" s="2279"/>
    </row>
    <row r="846" spans="1:14" ht="15.75" customHeight="1">
      <c r="A846" s="2279"/>
      <c r="B846" s="2279"/>
      <c r="C846" s="2279"/>
      <c r="D846" s="2279"/>
      <c r="E846" s="2279"/>
      <c r="F846" s="2279"/>
      <c r="G846" s="2279"/>
      <c r="H846" s="2279"/>
      <c r="I846" s="2279"/>
      <c r="J846" s="2279"/>
      <c r="K846" s="2279"/>
      <c r="L846" s="2279"/>
      <c r="M846" s="2279"/>
      <c r="N846" s="2279"/>
    </row>
    <row r="847" spans="1:14" ht="15.75" customHeight="1">
      <c r="A847" s="2279"/>
      <c r="B847" s="2279"/>
      <c r="C847" s="2279"/>
      <c r="D847" s="2279"/>
      <c r="E847" s="2279"/>
      <c r="F847" s="2279"/>
      <c r="G847" s="2279"/>
      <c r="H847" s="2279"/>
      <c r="I847" s="2279"/>
      <c r="J847" s="2279"/>
      <c r="K847" s="2279"/>
      <c r="L847" s="2279"/>
      <c r="M847" s="2279"/>
      <c r="N847" s="2279"/>
    </row>
    <row r="848" spans="1:14" ht="15.75" customHeight="1">
      <c r="A848" s="2279"/>
      <c r="B848" s="2279"/>
      <c r="C848" s="2279"/>
      <c r="D848" s="2279"/>
      <c r="E848" s="2279"/>
      <c r="F848" s="2279"/>
      <c r="G848" s="2279"/>
      <c r="H848" s="2279"/>
      <c r="I848" s="2279"/>
      <c r="J848" s="2279"/>
      <c r="K848" s="2279"/>
      <c r="L848" s="2279"/>
      <c r="M848" s="2279"/>
      <c r="N848" s="2279"/>
    </row>
    <row r="849" spans="1:14" ht="15.75" customHeight="1">
      <c r="A849" s="2279"/>
      <c r="B849" s="2279"/>
      <c r="C849" s="2279"/>
      <c r="D849" s="2279"/>
      <c r="E849" s="2279"/>
      <c r="F849" s="2279"/>
      <c r="G849" s="2279"/>
      <c r="H849" s="2279"/>
      <c r="I849" s="2279"/>
      <c r="J849" s="2279"/>
      <c r="K849" s="2279"/>
      <c r="L849" s="2279"/>
      <c r="M849" s="2279"/>
      <c r="N849" s="2279"/>
    </row>
    <row r="850" spans="1:14" ht="15.75" customHeight="1">
      <c r="A850" s="2279"/>
      <c r="B850" s="2279"/>
      <c r="C850" s="2279"/>
      <c r="D850" s="2279"/>
      <c r="E850" s="2279"/>
      <c r="F850" s="2279"/>
      <c r="G850" s="2279"/>
      <c r="H850" s="2279"/>
      <c r="I850" s="2279"/>
      <c r="J850" s="2279"/>
      <c r="K850" s="2279"/>
      <c r="L850" s="2279"/>
      <c r="M850" s="2279"/>
      <c r="N850" s="2279"/>
    </row>
    <row r="851" spans="1:14" ht="15.75" customHeight="1">
      <c r="A851" s="2279"/>
      <c r="B851" s="2279"/>
      <c r="C851" s="2279"/>
      <c r="D851" s="2279"/>
      <c r="E851" s="2279"/>
      <c r="F851" s="2279"/>
      <c r="G851" s="2279"/>
      <c r="H851" s="2279"/>
      <c r="I851" s="2279"/>
      <c r="J851" s="2279"/>
      <c r="K851" s="2279"/>
      <c r="L851" s="2279"/>
      <c r="M851" s="2279"/>
      <c r="N851" s="2279"/>
    </row>
    <row r="852" spans="1:14" ht="15.75" customHeight="1">
      <c r="A852" s="2279"/>
      <c r="B852" s="2279"/>
      <c r="C852" s="2279"/>
      <c r="D852" s="2279"/>
      <c r="E852" s="2279"/>
      <c r="F852" s="2279"/>
      <c r="G852" s="2279"/>
      <c r="H852" s="2279"/>
      <c r="I852" s="2279"/>
      <c r="J852" s="2279"/>
      <c r="K852" s="2279"/>
      <c r="L852" s="2279"/>
      <c r="M852" s="2279"/>
      <c r="N852" s="2279"/>
    </row>
    <row r="853" spans="1:14" ht="15.75" customHeight="1">
      <c r="A853" s="2279"/>
      <c r="B853" s="2279"/>
      <c r="C853" s="2279"/>
      <c r="D853" s="2279"/>
      <c r="E853" s="2279"/>
      <c r="F853" s="2279"/>
      <c r="G853" s="2279"/>
      <c r="H853" s="2279"/>
      <c r="I853" s="2279"/>
      <c r="J853" s="2279"/>
      <c r="K853" s="2279"/>
      <c r="L853" s="2279"/>
      <c r="M853" s="2279"/>
      <c r="N853" s="2279"/>
    </row>
    <row r="854" spans="1:14" ht="15.75" customHeight="1">
      <c r="A854" s="2279"/>
      <c r="B854" s="2279"/>
      <c r="C854" s="2279"/>
      <c r="D854" s="2279"/>
      <c r="E854" s="2279"/>
      <c r="F854" s="2279"/>
      <c r="G854" s="2279"/>
      <c r="H854" s="2279"/>
      <c r="I854" s="2279"/>
      <c r="J854" s="2279"/>
      <c r="K854" s="2279"/>
      <c r="L854" s="2279"/>
      <c r="M854" s="2279"/>
      <c r="N854" s="2279"/>
    </row>
    <row r="855" spans="1:14" ht="15.75" customHeight="1">
      <c r="A855" s="2279"/>
      <c r="B855" s="2279"/>
      <c r="C855" s="2279"/>
      <c r="D855" s="2279"/>
      <c r="E855" s="2279"/>
      <c r="F855" s="2279"/>
      <c r="G855" s="2279"/>
      <c r="H855" s="2279"/>
      <c r="I855" s="2279"/>
      <c r="J855" s="2279"/>
      <c r="K855" s="2279"/>
      <c r="L855" s="2279"/>
      <c r="M855" s="2279"/>
      <c r="N855" s="2279"/>
    </row>
    <row r="856" spans="1:14" ht="15.75" customHeight="1">
      <c r="A856" s="2279"/>
      <c r="B856" s="2279"/>
      <c r="C856" s="2279"/>
      <c r="D856" s="2279"/>
      <c r="E856" s="2279"/>
      <c r="F856" s="2279"/>
      <c r="G856" s="2279"/>
      <c r="H856" s="2279"/>
      <c r="I856" s="2279"/>
      <c r="J856" s="2279"/>
      <c r="K856" s="2279"/>
      <c r="L856" s="2279"/>
      <c r="M856" s="2279"/>
      <c r="N856" s="2279"/>
    </row>
    <row r="857" spans="1:14" ht="15.75" customHeight="1">
      <c r="A857" s="2279"/>
      <c r="B857" s="2279"/>
      <c r="C857" s="2279"/>
      <c r="D857" s="2279"/>
      <c r="E857" s="2279"/>
      <c r="F857" s="2279"/>
      <c r="G857" s="2279"/>
      <c r="H857" s="2279"/>
      <c r="I857" s="2279"/>
      <c r="J857" s="2279"/>
      <c r="K857" s="2279"/>
      <c r="L857" s="2279"/>
      <c r="M857" s="2279"/>
      <c r="N857" s="2279"/>
    </row>
    <row r="858" spans="1:14" ht="15.75" customHeight="1">
      <c r="A858" s="2279"/>
      <c r="B858" s="2279"/>
      <c r="C858" s="2279"/>
      <c r="D858" s="2279"/>
      <c r="E858" s="2279"/>
      <c r="F858" s="2279"/>
      <c r="G858" s="2279"/>
      <c r="H858" s="2279"/>
      <c r="I858" s="2279"/>
      <c r="J858" s="2279"/>
      <c r="K858" s="2279"/>
      <c r="L858" s="2279"/>
      <c r="M858" s="2279"/>
      <c r="N858" s="2279"/>
    </row>
    <row r="859" spans="1:14" ht="15.75" customHeight="1">
      <c r="A859" s="2279"/>
      <c r="B859" s="2279"/>
      <c r="C859" s="2279"/>
      <c r="D859" s="2279"/>
      <c r="E859" s="2279"/>
      <c r="F859" s="2279"/>
      <c r="G859" s="2279"/>
      <c r="H859" s="2279"/>
      <c r="I859" s="2279"/>
      <c r="J859" s="2279"/>
      <c r="K859" s="2279"/>
      <c r="L859" s="2279"/>
      <c r="M859" s="2279"/>
      <c r="N859" s="2279"/>
    </row>
    <row r="860" spans="1:14" ht="15.75" customHeight="1">
      <c r="A860" s="2279"/>
      <c r="B860" s="2279"/>
      <c r="C860" s="2279"/>
      <c r="D860" s="2279"/>
      <c r="E860" s="2279"/>
      <c r="F860" s="2279"/>
      <c r="G860" s="2279"/>
      <c r="H860" s="2279"/>
      <c r="I860" s="2279"/>
      <c r="J860" s="2279"/>
      <c r="K860" s="2279"/>
      <c r="L860" s="2279"/>
      <c r="M860" s="2279"/>
      <c r="N860" s="2279"/>
    </row>
    <row r="861" spans="1:14" ht="15.75" customHeight="1">
      <c r="A861" s="2279"/>
      <c r="B861" s="2279"/>
      <c r="C861" s="2279"/>
      <c r="D861" s="2279"/>
      <c r="E861" s="2279"/>
      <c r="F861" s="2279"/>
      <c r="G861" s="2279"/>
      <c r="H861" s="2279"/>
      <c r="I861" s="2279"/>
      <c r="J861" s="2279"/>
      <c r="K861" s="2279"/>
      <c r="L861" s="2279"/>
      <c r="M861" s="2279"/>
      <c r="N861" s="2279"/>
    </row>
    <row r="862" spans="1:14" ht="15.75" customHeight="1">
      <c r="A862" s="2279"/>
      <c r="B862" s="2279"/>
      <c r="C862" s="2279"/>
      <c r="D862" s="2279"/>
      <c r="E862" s="2279"/>
      <c r="F862" s="2279"/>
      <c r="G862" s="2279"/>
      <c r="H862" s="2279"/>
      <c r="I862" s="2279"/>
      <c r="J862" s="2279"/>
      <c r="K862" s="2279"/>
      <c r="L862" s="2279"/>
      <c r="M862" s="2279"/>
      <c r="N862" s="2279"/>
    </row>
    <row r="863" spans="1:14" ht="15.75" customHeight="1">
      <c r="A863" s="2279"/>
      <c r="B863" s="2279"/>
      <c r="C863" s="2279"/>
      <c r="D863" s="2279"/>
      <c r="E863" s="2279"/>
      <c r="F863" s="2279"/>
      <c r="G863" s="2279"/>
      <c r="H863" s="2279"/>
      <c r="I863" s="2279"/>
      <c r="J863" s="2279"/>
      <c r="K863" s="2279"/>
      <c r="L863" s="2279"/>
      <c r="M863" s="2279"/>
      <c r="N863" s="2279"/>
    </row>
    <row r="864" spans="1:14" ht="15.75" customHeight="1">
      <c r="A864" s="2279"/>
      <c r="B864" s="2279"/>
      <c r="C864" s="2279"/>
      <c r="D864" s="2279"/>
      <c r="E864" s="2279"/>
      <c r="F864" s="2279"/>
      <c r="G864" s="2279"/>
      <c r="H864" s="2279"/>
      <c r="I864" s="2279"/>
      <c r="J864" s="2279"/>
      <c r="K864" s="2279"/>
      <c r="L864" s="2279"/>
      <c r="M864" s="2279"/>
      <c r="N864" s="2279"/>
    </row>
    <row r="865" spans="1:14" ht="15.75" customHeight="1">
      <c r="A865" s="2279"/>
      <c r="B865" s="2279"/>
      <c r="C865" s="2279"/>
      <c r="D865" s="2279"/>
      <c r="E865" s="2279"/>
      <c r="F865" s="2279"/>
      <c r="G865" s="2279"/>
      <c r="H865" s="2279"/>
      <c r="I865" s="2279"/>
      <c r="J865" s="2279"/>
      <c r="K865" s="2279"/>
      <c r="L865" s="2279"/>
      <c r="M865" s="2279"/>
      <c r="N865" s="2279"/>
    </row>
    <row r="866" spans="1:14" ht="15.75" customHeight="1">
      <c r="A866" s="2279"/>
      <c r="B866" s="2279"/>
      <c r="C866" s="2279"/>
      <c r="D866" s="2279"/>
      <c r="E866" s="2279"/>
      <c r="F866" s="2279"/>
      <c r="G866" s="2279"/>
      <c r="H866" s="2279"/>
      <c r="I866" s="2279"/>
      <c r="J866" s="2279"/>
      <c r="K866" s="2279"/>
      <c r="L866" s="2279"/>
      <c r="M866" s="2279"/>
      <c r="N866" s="2279"/>
    </row>
    <row r="867" spans="1:14" ht="15.75" customHeight="1">
      <c r="A867" s="2279"/>
      <c r="B867" s="2279"/>
      <c r="C867" s="2279"/>
      <c r="D867" s="2279"/>
      <c r="E867" s="2279"/>
      <c r="F867" s="2279"/>
      <c r="G867" s="2279"/>
      <c r="H867" s="2279"/>
      <c r="I867" s="2279"/>
      <c r="J867" s="2279"/>
      <c r="K867" s="2279"/>
      <c r="L867" s="2279"/>
      <c r="M867" s="2279"/>
      <c r="N867" s="2279"/>
    </row>
    <row r="868" spans="1:14" ht="15.75" customHeight="1">
      <c r="A868" s="2279"/>
      <c r="B868" s="2279"/>
      <c r="C868" s="2279"/>
      <c r="D868" s="2279"/>
      <c r="E868" s="2279"/>
      <c r="F868" s="2279"/>
      <c r="G868" s="2279"/>
      <c r="H868" s="2279"/>
      <c r="I868" s="2279"/>
      <c r="J868" s="2279"/>
      <c r="K868" s="2279"/>
      <c r="L868" s="2279"/>
      <c r="M868" s="2279"/>
      <c r="N868" s="2279"/>
    </row>
    <row r="869" spans="1:14" ht="15.75" customHeight="1">
      <c r="A869" s="2279"/>
      <c r="B869" s="2279"/>
      <c r="C869" s="2279"/>
      <c r="D869" s="2279"/>
      <c r="E869" s="2279"/>
      <c r="F869" s="2279"/>
      <c r="G869" s="2279"/>
      <c r="H869" s="2279"/>
      <c r="I869" s="2279"/>
      <c r="J869" s="2279"/>
      <c r="K869" s="2279"/>
      <c r="L869" s="2279"/>
      <c r="M869" s="2279"/>
      <c r="N869" s="2279"/>
    </row>
    <row r="870" spans="1:14" ht="15.75" customHeight="1">
      <c r="A870" s="2279"/>
      <c r="B870" s="2279"/>
      <c r="C870" s="2279"/>
      <c r="D870" s="2279"/>
      <c r="E870" s="2279"/>
      <c r="F870" s="2279"/>
      <c r="G870" s="2279"/>
      <c r="H870" s="2279"/>
      <c r="I870" s="2279"/>
      <c r="J870" s="2279"/>
      <c r="K870" s="2279"/>
      <c r="L870" s="2279"/>
      <c r="M870" s="2279"/>
      <c r="N870" s="2279"/>
    </row>
    <row r="871" spans="1:14" ht="15.75" customHeight="1">
      <c r="A871" s="2279"/>
      <c r="B871" s="2279"/>
      <c r="C871" s="2279"/>
      <c r="D871" s="2279"/>
      <c r="E871" s="2279"/>
      <c r="F871" s="2279"/>
      <c r="G871" s="2279"/>
      <c r="H871" s="2279"/>
      <c r="I871" s="2279"/>
      <c r="J871" s="2279"/>
      <c r="K871" s="2279"/>
      <c r="L871" s="2279"/>
      <c r="M871" s="2279"/>
      <c r="N871" s="2279"/>
    </row>
    <row r="872" spans="1:14" ht="15.75" customHeight="1">
      <c r="A872" s="2279"/>
      <c r="B872" s="2279"/>
      <c r="C872" s="2279"/>
      <c r="D872" s="2279"/>
      <c r="E872" s="2279"/>
      <c r="F872" s="2279"/>
      <c r="G872" s="2279"/>
      <c r="H872" s="2279"/>
      <c r="I872" s="2279"/>
      <c r="J872" s="2279"/>
      <c r="K872" s="2279"/>
      <c r="L872" s="2279"/>
      <c r="M872" s="2279"/>
      <c r="N872" s="2279"/>
    </row>
    <row r="873" spans="1:14" ht="15.75" customHeight="1">
      <c r="A873" s="2279"/>
      <c r="B873" s="2279"/>
      <c r="C873" s="2279"/>
      <c r="D873" s="2279"/>
      <c r="E873" s="2279"/>
      <c r="F873" s="2279"/>
      <c r="G873" s="2279"/>
      <c r="H873" s="2279"/>
      <c r="I873" s="2279"/>
      <c r="J873" s="2279"/>
      <c r="K873" s="2279"/>
      <c r="L873" s="2279"/>
      <c r="M873" s="2279"/>
      <c r="N873" s="2279"/>
    </row>
    <row r="874" spans="1:14" ht="15.75" customHeight="1">
      <c r="A874" s="2279"/>
      <c r="B874" s="2279"/>
      <c r="C874" s="2279"/>
      <c r="D874" s="2279"/>
      <c r="E874" s="2279"/>
      <c r="F874" s="2279"/>
      <c r="G874" s="2279"/>
      <c r="H874" s="2279"/>
      <c r="I874" s="2279"/>
      <c r="J874" s="2279"/>
      <c r="K874" s="2279"/>
      <c r="L874" s="2279"/>
      <c r="M874" s="2279"/>
      <c r="N874" s="2279"/>
    </row>
    <row r="875" spans="1:14" ht="15.75" customHeight="1">
      <c r="A875" s="2279"/>
      <c r="B875" s="2279"/>
      <c r="C875" s="2279"/>
      <c r="D875" s="2279"/>
      <c r="E875" s="2279"/>
      <c r="F875" s="2279"/>
      <c r="G875" s="2279"/>
      <c r="H875" s="2279"/>
      <c r="I875" s="2279"/>
      <c r="J875" s="2279"/>
      <c r="K875" s="2279"/>
      <c r="L875" s="2279"/>
      <c r="M875" s="2279"/>
      <c r="N875" s="2279"/>
    </row>
    <row r="876" spans="1:14" ht="15.75" customHeight="1">
      <c r="A876" s="2279"/>
      <c r="B876" s="2279"/>
      <c r="C876" s="2279"/>
      <c r="D876" s="2279"/>
      <c r="E876" s="2279"/>
      <c r="F876" s="2279"/>
      <c r="G876" s="2279"/>
      <c r="H876" s="2279"/>
      <c r="I876" s="2279"/>
      <c r="J876" s="2279"/>
      <c r="K876" s="2279"/>
      <c r="L876" s="2279"/>
      <c r="M876" s="2279"/>
      <c r="N876" s="2279"/>
    </row>
    <row r="877" spans="1:14" ht="15.75" customHeight="1">
      <c r="A877" s="2279"/>
      <c r="B877" s="2279"/>
      <c r="C877" s="2279"/>
      <c r="D877" s="2279"/>
      <c r="E877" s="2279"/>
      <c r="F877" s="2279"/>
      <c r="G877" s="2279"/>
      <c r="H877" s="2279"/>
      <c r="I877" s="2279"/>
      <c r="J877" s="2279"/>
      <c r="K877" s="2279"/>
      <c r="L877" s="2279"/>
      <c r="M877" s="2279"/>
      <c r="N877" s="2279"/>
    </row>
    <row r="878" spans="1:14" ht="15.75" customHeight="1">
      <c r="A878" s="2279"/>
      <c r="B878" s="2279"/>
      <c r="C878" s="2279"/>
      <c r="D878" s="2279"/>
      <c r="E878" s="2279"/>
      <c r="F878" s="2279"/>
      <c r="G878" s="2279"/>
      <c r="H878" s="2279"/>
      <c r="I878" s="2279"/>
      <c r="J878" s="2279"/>
      <c r="K878" s="2279"/>
      <c r="L878" s="2279"/>
      <c r="M878" s="2279"/>
      <c r="N878" s="2279"/>
    </row>
    <row r="879" spans="1:14" ht="15.75" customHeight="1">
      <c r="A879" s="2279"/>
      <c r="B879" s="2279"/>
      <c r="C879" s="2279"/>
      <c r="D879" s="2279"/>
      <c r="E879" s="2279"/>
      <c r="F879" s="2279"/>
      <c r="G879" s="2279"/>
      <c r="H879" s="2279"/>
      <c r="I879" s="2279"/>
      <c r="J879" s="2279"/>
      <c r="K879" s="2279"/>
      <c r="L879" s="2279"/>
      <c r="M879" s="2279"/>
      <c r="N879" s="2279"/>
    </row>
    <row r="880" spans="1:14" ht="15.75" customHeight="1">
      <c r="A880" s="2279"/>
      <c r="B880" s="2279"/>
      <c r="C880" s="2279"/>
      <c r="D880" s="2279"/>
      <c r="E880" s="2279"/>
      <c r="F880" s="2279"/>
      <c r="G880" s="2279"/>
      <c r="H880" s="2279"/>
      <c r="I880" s="2279"/>
      <c r="J880" s="2279"/>
      <c r="K880" s="2279"/>
      <c r="L880" s="2279"/>
      <c r="M880" s="2279"/>
      <c r="N880" s="2279"/>
    </row>
    <row r="881" spans="1:14" ht="15.75" customHeight="1">
      <c r="A881" s="2279"/>
      <c r="B881" s="2279"/>
      <c r="C881" s="2279"/>
      <c r="D881" s="2279"/>
      <c r="E881" s="2279"/>
      <c r="F881" s="2279"/>
      <c r="G881" s="2279"/>
      <c r="H881" s="2279"/>
      <c r="I881" s="2279"/>
      <c r="J881" s="2279"/>
      <c r="K881" s="2279"/>
      <c r="L881" s="2279"/>
      <c r="M881" s="2279"/>
      <c r="N881" s="2279"/>
    </row>
    <row r="882" spans="1:14" ht="15.75" customHeight="1">
      <c r="A882" s="2279"/>
      <c r="B882" s="2279"/>
      <c r="C882" s="2279"/>
      <c r="D882" s="2279"/>
      <c r="E882" s="2279"/>
      <c r="F882" s="2279"/>
      <c r="G882" s="2279"/>
      <c r="H882" s="2279"/>
      <c r="I882" s="2279"/>
      <c r="J882" s="2279"/>
      <c r="K882" s="2279"/>
      <c r="L882" s="2279"/>
      <c r="M882" s="2279"/>
      <c r="N882" s="2279"/>
    </row>
    <row r="883" spans="1:14" ht="15.75" customHeight="1">
      <c r="A883" s="2279"/>
      <c r="B883" s="2279"/>
      <c r="C883" s="2279"/>
      <c r="D883" s="2279"/>
      <c r="E883" s="2279"/>
      <c r="F883" s="2279"/>
      <c r="G883" s="2279"/>
      <c r="H883" s="2279"/>
      <c r="I883" s="2279"/>
      <c r="J883" s="2279"/>
      <c r="K883" s="2279"/>
      <c r="L883" s="2279"/>
      <c r="M883" s="2279"/>
      <c r="N883" s="2279"/>
    </row>
    <row r="884" spans="1:14" ht="15.75" customHeight="1">
      <c r="A884" s="2279"/>
      <c r="B884" s="2279"/>
      <c r="C884" s="2279"/>
      <c r="D884" s="2279"/>
      <c r="E884" s="2279"/>
      <c r="F884" s="2279"/>
      <c r="G884" s="2279"/>
      <c r="H884" s="2279"/>
      <c r="I884" s="2279"/>
      <c r="J884" s="2279"/>
      <c r="K884" s="2279"/>
      <c r="L884" s="2279"/>
      <c r="M884" s="2279"/>
      <c r="N884" s="2279"/>
    </row>
    <row r="885" spans="1:14" ht="15.75" customHeight="1">
      <c r="A885" s="2279"/>
      <c r="B885" s="2279"/>
      <c r="C885" s="2279"/>
      <c r="D885" s="2279"/>
      <c r="E885" s="2279"/>
      <c r="F885" s="2279"/>
      <c r="G885" s="2279"/>
      <c r="H885" s="2279"/>
      <c r="I885" s="2279"/>
      <c r="J885" s="2279"/>
      <c r="K885" s="2279"/>
      <c r="L885" s="2279"/>
      <c r="M885" s="2279"/>
      <c r="N885" s="2279"/>
    </row>
    <row r="886" spans="1:14" ht="15.75" customHeight="1">
      <c r="A886" s="2279"/>
      <c r="B886" s="2279"/>
      <c r="C886" s="2279"/>
      <c r="D886" s="2279"/>
      <c r="E886" s="2279"/>
      <c r="F886" s="2279"/>
      <c r="G886" s="2279"/>
      <c r="H886" s="2279"/>
      <c r="I886" s="2279"/>
      <c r="J886" s="2279"/>
      <c r="K886" s="2279"/>
      <c r="L886" s="2279"/>
      <c r="M886" s="2279"/>
      <c r="N886" s="2279"/>
    </row>
    <row r="887" spans="1:14" ht="15.75" customHeight="1">
      <c r="A887" s="2279"/>
      <c r="B887" s="2279"/>
      <c r="C887" s="2279"/>
      <c r="D887" s="2279"/>
      <c r="E887" s="2279"/>
      <c r="F887" s="2279"/>
      <c r="G887" s="2279"/>
      <c r="H887" s="2279"/>
      <c r="I887" s="2279"/>
      <c r="J887" s="2279"/>
      <c r="K887" s="2279"/>
      <c r="L887" s="2279"/>
      <c r="M887" s="2279"/>
      <c r="N887" s="2279"/>
    </row>
    <row r="888" spans="1:14" ht="15.75" customHeight="1">
      <c r="A888" s="2279"/>
      <c r="B888" s="2279"/>
      <c r="C888" s="2279"/>
      <c r="D888" s="2279"/>
      <c r="E888" s="2279"/>
      <c r="F888" s="2279"/>
      <c r="G888" s="2279"/>
      <c r="H888" s="2279"/>
      <c r="I888" s="2279"/>
      <c r="J888" s="2279"/>
      <c r="K888" s="2279"/>
      <c r="L888" s="2279"/>
      <c r="M888" s="2279"/>
      <c r="N888" s="2279"/>
    </row>
    <row r="889" spans="1:14" ht="15.75" customHeight="1">
      <c r="A889" s="2279"/>
      <c r="B889" s="2279"/>
      <c r="C889" s="2279"/>
      <c r="D889" s="2279"/>
      <c r="E889" s="2279"/>
      <c r="F889" s="2279"/>
      <c r="G889" s="2279"/>
      <c r="H889" s="2279"/>
      <c r="I889" s="2279"/>
      <c r="J889" s="2279"/>
      <c r="K889" s="2279"/>
      <c r="L889" s="2279"/>
      <c r="M889" s="2279"/>
      <c r="N889" s="2279"/>
    </row>
    <row r="890" spans="1:14" ht="15.75" customHeight="1">
      <c r="A890" s="2279"/>
      <c r="B890" s="2279"/>
      <c r="C890" s="2279"/>
      <c r="D890" s="2279"/>
      <c r="E890" s="2279"/>
      <c r="F890" s="2279"/>
      <c r="G890" s="2279"/>
      <c r="H890" s="2279"/>
      <c r="I890" s="2279"/>
      <c r="J890" s="2279"/>
      <c r="K890" s="2279"/>
      <c r="L890" s="2279"/>
      <c r="M890" s="2279"/>
      <c r="N890" s="2279"/>
    </row>
    <row r="891" spans="1:14" ht="15.75" customHeight="1">
      <c r="A891" s="2279"/>
      <c r="B891" s="2279"/>
      <c r="C891" s="2279"/>
      <c r="D891" s="2279"/>
      <c r="E891" s="2279"/>
      <c r="F891" s="2279"/>
      <c r="G891" s="2279"/>
      <c r="H891" s="2279"/>
      <c r="I891" s="2279"/>
      <c r="J891" s="2279"/>
      <c r="K891" s="2279"/>
      <c r="L891" s="2279"/>
      <c r="M891" s="2279"/>
      <c r="N891" s="2279"/>
    </row>
    <row r="892" spans="1:14" ht="15.75" customHeight="1">
      <c r="A892" s="2279"/>
      <c r="B892" s="2279"/>
      <c r="C892" s="2279"/>
      <c r="D892" s="2279"/>
      <c r="E892" s="2279"/>
      <c r="F892" s="2279"/>
      <c r="G892" s="2279"/>
      <c r="H892" s="2279"/>
      <c r="I892" s="2279"/>
      <c r="J892" s="2279"/>
      <c r="K892" s="2279"/>
      <c r="L892" s="2279"/>
      <c r="M892" s="2279"/>
      <c r="N892" s="2279"/>
    </row>
    <row r="893" spans="1:14" ht="15.75" customHeight="1">
      <c r="A893" s="2279"/>
      <c r="B893" s="2279"/>
      <c r="C893" s="2279"/>
      <c r="D893" s="2279"/>
      <c r="E893" s="2279"/>
      <c r="F893" s="2279"/>
      <c r="G893" s="2279"/>
      <c r="H893" s="2279"/>
      <c r="I893" s="2279"/>
      <c r="J893" s="2279"/>
      <c r="K893" s="2279"/>
      <c r="L893" s="2279"/>
      <c r="M893" s="2279"/>
      <c r="N893" s="2279"/>
    </row>
    <row r="894" spans="1:14" ht="15.75" customHeight="1">
      <c r="A894" s="2279"/>
      <c r="B894" s="2279"/>
      <c r="C894" s="2279"/>
      <c r="D894" s="2279"/>
      <c r="E894" s="2279"/>
      <c r="F894" s="2279"/>
      <c r="G894" s="2279"/>
      <c r="H894" s="2279"/>
      <c r="I894" s="2279"/>
      <c r="J894" s="2279"/>
      <c r="K894" s="2279"/>
      <c r="L894" s="2279"/>
      <c r="M894" s="2279"/>
      <c r="N894" s="2279"/>
    </row>
    <row r="895" spans="1:14" ht="15.75" customHeight="1">
      <c r="A895" s="2279"/>
      <c r="B895" s="2279"/>
      <c r="C895" s="2279"/>
      <c r="D895" s="2279"/>
      <c r="E895" s="2279"/>
      <c r="F895" s="2279"/>
      <c r="G895" s="2279"/>
      <c r="H895" s="2279"/>
      <c r="I895" s="2279"/>
      <c r="J895" s="2279"/>
      <c r="K895" s="2279"/>
      <c r="L895" s="2279"/>
      <c r="M895" s="2279"/>
      <c r="N895" s="2279"/>
    </row>
    <row r="896" spans="1:14" ht="15.75" customHeight="1">
      <c r="A896" s="2279"/>
      <c r="B896" s="2279"/>
      <c r="C896" s="2279"/>
      <c r="D896" s="2279"/>
      <c r="E896" s="2279"/>
      <c r="F896" s="2279"/>
      <c r="G896" s="2279"/>
      <c r="H896" s="2279"/>
      <c r="I896" s="2279"/>
      <c r="J896" s="2279"/>
      <c r="K896" s="2279"/>
      <c r="L896" s="2279"/>
      <c r="M896" s="2279"/>
      <c r="N896" s="2279"/>
    </row>
    <row r="897" spans="1:14" ht="15.75" customHeight="1">
      <c r="A897" s="2279"/>
      <c r="B897" s="2279"/>
      <c r="C897" s="2279"/>
      <c r="D897" s="2279"/>
      <c r="E897" s="2279"/>
      <c r="F897" s="2279"/>
      <c r="G897" s="2279"/>
      <c r="H897" s="2279"/>
      <c r="I897" s="2279"/>
      <c r="J897" s="2279"/>
      <c r="K897" s="2279"/>
      <c r="L897" s="2279"/>
      <c r="M897" s="2279"/>
      <c r="N897" s="2279"/>
    </row>
    <row r="898" spans="1:14" ht="15.75" customHeight="1">
      <c r="A898" s="2279"/>
      <c r="B898" s="2279"/>
      <c r="C898" s="2279"/>
      <c r="D898" s="2279"/>
      <c r="E898" s="2279"/>
      <c r="F898" s="2279"/>
      <c r="G898" s="2279"/>
      <c r="H898" s="2279"/>
      <c r="I898" s="2279"/>
      <c r="J898" s="2279"/>
      <c r="K898" s="2279"/>
      <c r="L898" s="2279"/>
      <c r="M898" s="2279"/>
      <c r="N898" s="2279"/>
    </row>
    <row r="899" spans="1:14" ht="15.75" customHeight="1">
      <c r="A899" s="2279"/>
      <c r="B899" s="2279"/>
      <c r="C899" s="2279"/>
      <c r="D899" s="2279"/>
      <c r="E899" s="2279"/>
      <c r="F899" s="2279"/>
      <c r="G899" s="2279"/>
      <c r="H899" s="2279"/>
      <c r="I899" s="2279"/>
      <c r="J899" s="2279"/>
      <c r="K899" s="2279"/>
      <c r="L899" s="2279"/>
      <c r="M899" s="2279"/>
      <c r="N899" s="2279"/>
    </row>
    <row r="900" spans="1:14" ht="15.75" customHeight="1">
      <c r="A900" s="2279"/>
      <c r="B900" s="2279"/>
      <c r="C900" s="2279"/>
      <c r="D900" s="2279"/>
      <c r="E900" s="2279"/>
      <c r="F900" s="2279"/>
      <c r="G900" s="2279"/>
      <c r="H900" s="2279"/>
      <c r="I900" s="2279"/>
      <c r="J900" s="2279"/>
      <c r="K900" s="2279"/>
      <c r="L900" s="2279"/>
      <c r="M900" s="2279"/>
      <c r="N900" s="2279"/>
    </row>
    <row r="901" spans="1:14" ht="15.75" customHeight="1">
      <c r="A901" s="2279"/>
      <c r="B901" s="2279"/>
      <c r="C901" s="2279"/>
      <c r="D901" s="2279"/>
      <c r="E901" s="2279"/>
      <c r="F901" s="2279"/>
      <c r="G901" s="2279"/>
      <c r="H901" s="2279"/>
      <c r="I901" s="2279"/>
      <c r="J901" s="2279"/>
      <c r="K901" s="2279"/>
      <c r="L901" s="2279"/>
      <c r="M901" s="2279"/>
      <c r="N901" s="2279"/>
    </row>
    <row r="902" spans="1:14" ht="15.75" customHeight="1">
      <c r="A902" s="2279"/>
      <c r="B902" s="2279"/>
      <c r="C902" s="2279"/>
      <c r="D902" s="2279"/>
      <c r="E902" s="2279"/>
      <c r="F902" s="2279"/>
      <c r="G902" s="2279"/>
      <c r="H902" s="2279"/>
      <c r="I902" s="2279"/>
      <c r="J902" s="2279"/>
      <c r="K902" s="2279"/>
      <c r="L902" s="2279"/>
      <c r="M902" s="2279"/>
      <c r="N902" s="2279"/>
    </row>
    <row r="903" spans="1:14" ht="15.75" customHeight="1">
      <c r="A903" s="2279"/>
      <c r="B903" s="2279"/>
      <c r="C903" s="2279"/>
      <c r="D903" s="2279"/>
      <c r="E903" s="2279"/>
      <c r="F903" s="2279"/>
      <c r="G903" s="2279"/>
      <c r="H903" s="2279"/>
      <c r="I903" s="2279"/>
      <c r="J903" s="2279"/>
      <c r="K903" s="2279"/>
      <c r="L903" s="2279"/>
      <c r="M903" s="2279"/>
      <c r="N903" s="2279"/>
    </row>
    <row r="904" spans="1:14" ht="15.75" customHeight="1">
      <c r="A904" s="2279"/>
      <c r="B904" s="2279"/>
      <c r="C904" s="2279"/>
      <c r="D904" s="2279"/>
      <c r="E904" s="2279"/>
      <c r="F904" s="2279"/>
      <c r="G904" s="2279"/>
      <c r="H904" s="2279"/>
      <c r="I904" s="2279"/>
      <c r="J904" s="2279"/>
      <c r="K904" s="2279"/>
      <c r="L904" s="2279"/>
      <c r="M904" s="2279"/>
      <c r="N904" s="2279"/>
    </row>
    <row r="905" spans="1:14" ht="15.75" customHeight="1">
      <c r="A905" s="2279"/>
      <c r="B905" s="2279"/>
      <c r="C905" s="2279"/>
      <c r="D905" s="2279"/>
      <c r="E905" s="2279"/>
      <c r="F905" s="2279"/>
      <c r="G905" s="2279"/>
      <c r="H905" s="2279"/>
      <c r="I905" s="2279"/>
      <c r="J905" s="2279"/>
      <c r="K905" s="2279"/>
      <c r="L905" s="2279"/>
      <c r="M905" s="2279"/>
      <c r="N905" s="2279"/>
    </row>
    <row r="906" spans="1:14" ht="15.75" customHeight="1">
      <c r="A906" s="2279"/>
      <c r="B906" s="2279"/>
      <c r="C906" s="2279"/>
      <c r="D906" s="2279"/>
      <c r="E906" s="2279"/>
      <c r="F906" s="2279"/>
      <c r="G906" s="2279"/>
      <c r="H906" s="2279"/>
      <c r="I906" s="2279"/>
      <c r="J906" s="2279"/>
      <c r="K906" s="2279"/>
      <c r="L906" s="2279"/>
      <c r="M906" s="2279"/>
      <c r="N906" s="2279"/>
    </row>
    <row r="907" spans="1:14" ht="15.75" customHeight="1">
      <c r="A907" s="2279"/>
      <c r="B907" s="2279"/>
      <c r="C907" s="2279"/>
      <c r="D907" s="2279"/>
      <c r="E907" s="2279"/>
      <c r="F907" s="2279"/>
      <c r="G907" s="2279"/>
      <c r="H907" s="2279"/>
      <c r="I907" s="2279"/>
      <c r="J907" s="2279"/>
      <c r="K907" s="2279"/>
      <c r="L907" s="2279"/>
      <c r="M907" s="2279"/>
      <c r="N907" s="2279"/>
    </row>
    <row r="908" spans="1:14" ht="15.75" customHeight="1">
      <c r="A908" s="2279"/>
      <c r="B908" s="2279"/>
      <c r="C908" s="2279"/>
      <c r="D908" s="2279"/>
      <c r="E908" s="2279"/>
      <c r="F908" s="2279"/>
      <c r="G908" s="2279"/>
      <c r="H908" s="2279"/>
      <c r="I908" s="2279"/>
      <c r="J908" s="2279"/>
      <c r="K908" s="2279"/>
      <c r="L908" s="2279"/>
      <c r="M908" s="2279"/>
      <c r="N908" s="2279"/>
    </row>
    <row r="909" spans="1:14" ht="15.75" customHeight="1">
      <c r="A909" s="2279"/>
      <c r="B909" s="2279"/>
      <c r="C909" s="2279"/>
      <c r="D909" s="2279"/>
      <c r="E909" s="2279"/>
      <c r="F909" s="2279"/>
      <c r="G909" s="2279"/>
      <c r="H909" s="2279"/>
      <c r="I909" s="2279"/>
      <c r="J909" s="2279"/>
      <c r="K909" s="2279"/>
      <c r="L909" s="2279"/>
      <c r="M909" s="2279"/>
      <c r="N909" s="2279"/>
    </row>
    <row r="910" spans="1:14" ht="15.75" customHeight="1">
      <c r="A910" s="2279"/>
      <c r="B910" s="2279"/>
      <c r="C910" s="2279"/>
      <c r="D910" s="2279"/>
      <c r="E910" s="2279"/>
      <c r="F910" s="2279"/>
      <c r="G910" s="2279"/>
      <c r="H910" s="2279"/>
      <c r="I910" s="2279"/>
      <c r="J910" s="2279"/>
      <c r="K910" s="2279"/>
      <c r="L910" s="2279"/>
      <c r="M910" s="2279"/>
      <c r="N910" s="2279"/>
    </row>
    <row r="911" spans="1:14" ht="15.75" customHeight="1">
      <c r="A911" s="2279"/>
      <c r="B911" s="2279"/>
      <c r="C911" s="2279"/>
      <c r="D911" s="2279"/>
      <c r="E911" s="2279"/>
      <c r="F911" s="2279"/>
      <c r="G911" s="2279"/>
      <c r="H911" s="2279"/>
      <c r="I911" s="2279"/>
      <c r="J911" s="2279"/>
      <c r="K911" s="2279"/>
      <c r="L911" s="2279"/>
      <c r="M911" s="2279"/>
      <c r="N911" s="2279"/>
    </row>
    <row r="912" spans="1:14" ht="15.75" customHeight="1">
      <c r="A912" s="2279"/>
      <c r="B912" s="2279"/>
      <c r="C912" s="2279"/>
      <c r="D912" s="2279"/>
      <c r="E912" s="2279"/>
      <c r="F912" s="2279"/>
      <c r="G912" s="2279"/>
      <c r="H912" s="2279"/>
      <c r="I912" s="2279"/>
      <c r="J912" s="2279"/>
      <c r="K912" s="2279"/>
      <c r="L912" s="2279"/>
      <c r="M912" s="2279"/>
      <c r="N912" s="2279"/>
    </row>
    <row r="913" spans="1:14" ht="15.75" customHeight="1">
      <c r="A913" s="2279"/>
      <c r="B913" s="2279"/>
      <c r="C913" s="2279"/>
      <c r="D913" s="2279"/>
      <c r="E913" s="2279"/>
      <c r="F913" s="2279"/>
      <c r="G913" s="2279"/>
      <c r="H913" s="2279"/>
      <c r="I913" s="2279"/>
      <c r="J913" s="2279"/>
      <c r="K913" s="2279"/>
      <c r="L913" s="2279"/>
      <c r="M913" s="2279"/>
      <c r="N913" s="2279"/>
    </row>
    <row r="914" spans="1:14" ht="15.75" customHeight="1">
      <c r="A914" s="2279"/>
      <c r="B914" s="2279"/>
      <c r="C914" s="2279"/>
      <c r="D914" s="2279"/>
      <c r="E914" s="2279"/>
      <c r="F914" s="2279"/>
      <c r="G914" s="2279"/>
      <c r="H914" s="2279"/>
      <c r="I914" s="2279"/>
      <c r="J914" s="2279"/>
      <c r="K914" s="2279"/>
      <c r="L914" s="2279"/>
      <c r="M914" s="2279"/>
      <c r="N914" s="2279"/>
    </row>
    <row r="915" spans="1:14" ht="15.75" customHeight="1">
      <c r="A915" s="2279"/>
      <c r="B915" s="2279"/>
      <c r="C915" s="2279"/>
      <c r="D915" s="2279"/>
      <c r="E915" s="2279"/>
      <c r="F915" s="2279"/>
      <c r="G915" s="2279"/>
      <c r="H915" s="2279"/>
      <c r="I915" s="2279"/>
      <c r="J915" s="2279"/>
      <c r="K915" s="2279"/>
      <c r="L915" s="2279"/>
      <c r="M915" s="2279"/>
      <c r="N915" s="2279"/>
    </row>
    <row r="916" spans="1:14" ht="15.75" customHeight="1">
      <c r="A916" s="2279"/>
      <c r="B916" s="2279"/>
      <c r="C916" s="2279"/>
      <c r="D916" s="2279"/>
      <c r="E916" s="2279"/>
      <c r="F916" s="2279"/>
      <c r="G916" s="2279"/>
      <c r="H916" s="2279"/>
      <c r="I916" s="2279"/>
      <c r="J916" s="2279"/>
      <c r="K916" s="2279"/>
      <c r="L916" s="2279"/>
      <c r="M916" s="2279"/>
      <c r="N916" s="2279"/>
    </row>
    <row r="917" spans="1:14" ht="15.75" customHeight="1">
      <c r="A917" s="2279"/>
      <c r="B917" s="2279"/>
      <c r="C917" s="2279"/>
      <c r="D917" s="2279"/>
      <c r="E917" s="2279"/>
      <c r="F917" s="2279"/>
      <c r="G917" s="2279"/>
      <c r="H917" s="2279"/>
      <c r="I917" s="2279"/>
      <c r="J917" s="2279"/>
      <c r="K917" s="2279"/>
      <c r="L917" s="2279"/>
      <c r="M917" s="2279"/>
      <c r="N917" s="2279"/>
    </row>
    <row r="918" spans="1:14" ht="15.75" customHeight="1">
      <c r="A918" s="2279"/>
      <c r="B918" s="2279"/>
      <c r="C918" s="2279"/>
      <c r="D918" s="2279"/>
      <c r="E918" s="2279"/>
      <c r="F918" s="2279"/>
      <c r="G918" s="2279"/>
      <c r="H918" s="2279"/>
      <c r="I918" s="2279"/>
      <c r="J918" s="2279"/>
      <c r="K918" s="2279"/>
      <c r="L918" s="2279"/>
      <c r="M918" s="2279"/>
      <c r="N918" s="2279"/>
    </row>
    <row r="919" spans="1:14" ht="15.75" customHeight="1">
      <c r="A919" s="2279"/>
      <c r="B919" s="2279"/>
      <c r="C919" s="2279"/>
      <c r="D919" s="2279"/>
      <c r="E919" s="2279"/>
      <c r="F919" s="2279"/>
      <c r="G919" s="2279"/>
      <c r="H919" s="2279"/>
      <c r="I919" s="2279"/>
      <c r="J919" s="2279"/>
      <c r="K919" s="2279"/>
      <c r="L919" s="2279"/>
      <c r="M919" s="2279"/>
      <c r="N919" s="2279"/>
    </row>
    <row r="920" spans="1:14" ht="15.75" customHeight="1">
      <c r="A920" s="2279"/>
      <c r="B920" s="2279"/>
      <c r="C920" s="2279"/>
      <c r="D920" s="2279"/>
      <c r="E920" s="2279"/>
      <c r="F920" s="2279"/>
      <c r="G920" s="2279"/>
      <c r="H920" s="2279"/>
      <c r="I920" s="2279"/>
      <c r="J920" s="2279"/>
      <c r="K920" s="2279"/>
      <c r="L920" s="2279"/>
      <c r="M920" s="2279"/>
      <c r="N920" s="2279"/>
    </row>
    <row r="921" spans="1:14" ht="15.75" customHeight="1">
      <c r="A921" s="2279"/>
      <c r="B921" s="2279"/>
      <c r="C921" s="2279"/>
      <c r="D921" s="2279"/>
      <c r="E921" s="2279"/>
      <c r="F921" s="2279"/>
      <c r="G921" s="2279"/>
      <c r="H921" s="2279"/>
      <c r="I921" s="2279"/>
      <c r="J921" s="2279"/>
      <c r="K921" s="2279"/>
      <c r="L921" s="2279"/>
      <c r="M921" s="2279"/>
      <c r="N921" s="2279"/>
    </row>
    <row r="922" spans="1:14" ht="15.75" customHeight="1">
      <c r="A922" s="2279"/>
      <c r="B922" s="2279"/>
      <c r="C922" s="2279"/>
      <c r="D922" s="2279"/>
      <c r="E922" s="2279"/>
      <c r="F922" s="2279"/>
      <c r="G922" s="2279"/>
      <c r="H922" s="2279"/>
      <c r="I922" s="2279"/>
      <c r="J922" s="2279"/>
      <c r="K922" s="2279"/>
      <c r="L922" s="2279"/>
      <c r="M922" s="2279"/>
      <c r="N922" s="2279"/>
    </row>
    <row r="923" spans="1:14" ht="15.75" customHeight="1">
      <c r="A923" s="2279"/>
      <c r="B923" s="2279"/>
      <c r="C923" s="2279"/>
      <c r="D923" s="2279"/>
      <c r="E923" s="2279"/>
      <c r="F923" s="2279"/>
      <c r="G923" s="2279"/>
      <c r="H923" s="2279"/>
      <c r="I923" s="2279"/>
      <c r="J923" s="2279"/>
      <c r="K923" s="2279"/>
      <c r="L923" s="2279"/>
      <c r="M923" s="2279"/>
      <c r="N923" s="2279"/>
    </row>
    <row r="924" spans="1:14" ht="15.75" customHeight="1">
      <c r="A924" s="2279"/>
      <c r="B924" s="2279"/>
      <c r="C924" s="2279"/>
      <c r="D924" s="2279"/>
      <c r="E924" s="2279"/>
      <c r="F924" s="2279"/>
      <c r="G924" s="2279"/>
      <c r="H924" s="2279"/>
      <c r="I924" s="2279"/>
      <c r="J924" s="2279"/>
      <c r="K924" s="2279"/>
      <c r="L924" s="2279"/>
      <c r="M924" s="2279"/>
      <c r="N924" s="2279"/>
    </row>
    <row r="925" spans="1:14" ht="15.75" customHeight="1">
      <c r="A925" s="2279"/>
      <c r="B925" s="2279"/>
      <c r="C925" s="2279"/>
      <c r="D925" s="2279"/>
      <c r="E925" s="2279"/>
      <c r="F925" s="2279"/>
      <c r="G925" s="2279"/>
      <c r="H925" s="2279"/>
      <c r="I925" s="2279"/>
      <c r="J925" s="2279"/>
      <c r="K925" s="2279"/>
      <c r="L925" s="2279"/>
      <c r="M925" s="2279"/>
      <c r="N925" s="2279"/>
    </row>
    <row r="926" spans="1:14" ht="15.75" customHeight="1">
      <c r="A926" s="2279"/>
      <c r="B926" s="2279"/>
      <c r="C926" s="2279"/>
      <c r="D926" s="2279"/>
      <c r="E926" s="2279"/>
      <c r="F926" s="2279"/>
      <c r="G926" s="2279"/>
      <c r="H926" s="2279"/>
      <c r="I926" s="2279"/>
      <c r="J926" s="2279"/>
      <c r="K926" s="2279"/>
      <c r="L926" s="2279"/>
      <c r="M926" s="2279"/>
      <c r="N926" s="2279"/>
    </row>
    <row r="927" spans="1:14" ht="15.75" customHeight="1">
      <c r="A927" s="2279"/>
      <c r="B927" s="2279"/>
      <c r="C927" s="2279"/>
      <c r="D927" s="2279"/>
      <c r="E927" s="2279"/>
      <c r="F927" s="2279"/>
      <c r="G927" s="2279"/>
      <c r="H927" s="2279"/>
      <c r="I927" s="2279"/>
      <c r="J927" s="2279"/>
      <c r="K927" s="2279"/>
      <c r="L927" s="2279"/>
      <c r="M927" s="2279"/>
      <c r="N927" s="2279"/>
    </row>
    <row r="928" spans="1:14" ht="15.75" customHeight="1">
      <c r="A928" s="2279"/>
      <c r="B928" s="2279"/>
      <c r="C928" s="2279"/>
      <c r="D928" s="2279"/>
      <c r="E928" s="2279"/>
      <c r="F928" s="2279"/>
      <c r="G928" s="2279"/>
      <c r="H928" s="2279"/>
      <c r="I928" s="2279"/>
      <c r="J928" s="2279"/>
      <c r="K928" s="2279"/>
      <c r="L928" s="2279"/>
      <c r="M928" s="2279"/>
      <c r="N928" s="2279"/>
    </row>
    <row r="929" spans="1:14" ht="15.75" customHeight="1">
      <c r="A929" s="2279"/>
      <c r="B929" s="2279"/>
      <c r="C929" s="2279"/>
      <c r="D929" s="2279"/>
      <c r="E929" s="2279"/>
      <c r="F929" s="2279"/>
      <c r="G929" s="2279"/>
      <c r="H929" s="2279"/>
      <c r="I929" s="2279"/>
      <c r="J929" s="2279"/>
      <c r="K929" s="2279"/>
      <c r="L929" s="2279"/>
      <c r="M929" s="2279"/>
      <c r="N929" s="2279"/>
    </row>
    <row r="930" spans="1:14" ht="15.75" customHeight="1">
      <c r="A930" s="2279"/>
      <c r="B930" s="2279"/>
      <c r="C930" s="2279"/>
      <c r="D930" s="2279"/>
      <c r="E930" s="2279"/>
      <c r="F930" s="2279"/>
      <c r="G930" s="2279"/>
      <c r="H930" s="2279"/>
      <c r="I930" s="2279"/>
      <c r="J930" s="2279"/>
      <c r="K930" s="2279"/>
      <c r="L930" s="2279"/>
      <c r="M930" s="2279"/>
      <c r="N930" s="2279"/>
    </row>
    <row r="931" spans="1:14" ht="15.75" customHeight="1">
      <c r="A931" s="2279"/>
      <c r="B931" s="2279"/>
      <c r="C931" s="2279"/>
      <c r="D931" s="2279"/>
      <c r="E931" s="2279"/>
      <c r="F931" s="2279"/>
      <c r="G931" s="2279"/>
      <c r="H931" s="2279"/>
      <c r="I931" s="2279"/>
      <c r="J931" s="2279"/>
      <c r="K931" s="2279"/>
      <c r="L931" s="2279"/>
      <c r="M931" s="2279"/>
      <c r="N931" s="2279"/>
    </row>
    <row r="932" spans="1:14" ht="15.75" customHeight="1">
      <c r="A932" s="2279"/>
      <c r="B932" s="2279"/>
      <c r="C932" s="2279"/>
      <c r="D932" s="2279"/>
      <c r="E932" s="2279"/>
      <c r="F932" s="2279"/>
      <c r="G932" s="2279"/>
      <c r="H932" s="2279"/>
      <c r="I932" s="2279"/>
      <c r="J932" s="2279"/>
      <c r="K932" s="2279"/>
      <c r="L932" s="2279"/>
      <c r="M932" s="2279"/>
      <c r="N932" s="2279"/>
    </row>
    <row r="933" spans="1:14" ht="15.75" customHeight="1">
      <c r="A933" s="2279"/>
      <c r="B933" s="2279"/>
      <c r="C933" s="2279"/>
      <c r="D933" s="2279"/>
      <c r="E933" s="2279"/>
      <c r="F933" s="2279"/>
      <c r="G933" s="2279"/>
      <c r="H933" s="2279"/>
      <c r="I933" s="2279"/>
      <c r="J933" s="2279"/>
      <c r="K933" s="2279"/>
      <c r="L933" s="2279"/>
      <c r="M933" s="2279"/>
      <c r="N933" s="2279"/>
    </row>
    <row r="934" spans="1:14" ht="15.75" customHeight="1">
      <c r="A934" s="2279"/>
      <c r="B934" s="2279"/>
      <c r="C934" s="2279"/>
      <c r="D934" s="2279"/>
      <c r="E934" s="2279"/>
      <c r="F934" s="2279"/>
      <c r="G934" s="2279"/>
      <c r="H934" s="2279"/>
      <c r="I934" s="2279"/>
      <c r="J934" s="2279"/>
      <c r="K934" s="2279"/>
      <c r="L934" s="2279"/>
      <c r="M934" s="2279"/>
      <c r="N934" s="2279"/>
    </row>
    <row r="935" spans="1:14" ht="15.75" customHeight="1">
      <c r="A935" s="2279"/>
      <c r="B935" s="2279"/>
      <c r="C935" s="2279"/>
      <c r="D935" s="2279"/>
      <c r="E935" s="2279"/>
      <c r="F935" s="2279"/>
      <c r="G935" s="2279"/>
      <c r="H935" s="2279"/>
      <c r="I935" s="2279"/>
      <c r="J935" s="2279"/>
      <c r="K935" s="2279"/>
      <c r="L935" s="2279"/>
      <c r="M935" s="2279"/>
      <c r="N935" s="2279"/>
    </row>
    <row r="936" spans="1:14" ht="15.75" customHeight="1">
      <c r="A936" s="2279"/>
      <c r="B936" s="2279"/>
      <c r="C936" s="2279"/>
      <c r="D936" s="2279"/>
      <c r="E936" s="2279"/>
      <c r="F936" s="2279"/>
      <c r="G936" s="2279"/>
      <c r="H936" s="2279"/>
      <c r="I936" s="2279"/>
      <c r="J936" s="2279"/>
      <c r="K936" s="2279"/>
      <c r="L936" s="2279"/>
      <c r="M936" s="2279"/>
      <c r="N936" s="2279"/>
    </row>
    <row r="937" spans="1:14" ht="15.75" customHeight="1">
      <c r="A937" s="2279"/>
      <c r="B937" s="2279"/>
      <c r="C937" s="2279"/>
      <c r="D937" s="2279"/>
      <c r="E937" s="2279"/>
      <c r="F937" s="2279"/>
      <c r="G937" s="2279"/>
      <c r="H937" s="2279"/>
      <c r="I937" s="2279"/>
      <c r="J937" s="2279"/>
      <c r="K937" s="2279"/>
      <c r="L937" s="2279"/>
      <c r="M937" s="2279"/>
      <c r="N937" s="2279"/>
    </row>
    <row r="938" spans="1:14" ht="15.75" customHeight="1">
      <c r="A938" s="2279"/>
      <c r="B938" s="2279"/>
      <c r="C938" s="2279"/>
      <c r="D938" s="2279"/>
      <c r="E938" s="2279"/>
      <c r="F938" s="2279"/>
      <c r="G938" s="2279"/>
      <c r="H938" s="2279"/>
      <c r="I938" s="2279"/>
      <c r="J938" s="2279"/>
      <c r="K938" s="2279"/>
      <c r="L938" s="2279"/>
      <c r="M938" s="2279"/>
      <c r="N938" s="2279"/>
    </row>
    <row r="939" spans="1:14" ht="15.75" customHeight="1">
      <c r="A939" s="2279"/>
      <c r="B939" s="2279"/>
      <c r="C939" s="2279"/>
      <c r="D939" s="2279"/>
      <c r="E939" s="2279"/>
      <c r="F939" s="2279"/>
      <c r="G939" s="2279"/>
      <c r="H939" s="2279"/>
      <c r="I939" s="2279"/>
      <c r="J939" s="2279"/>
      <c r="K939" s="2279"/>
      <c r="L939" s="2279"/>
      <c r="M939" s="2279"/>
      <c r="N939" s="2279"/>
    </row>
    <row r="940" spans="1:14" ht="15.75" customHeight="1">
      <c r="A940" s="2279"/>
      <c r="B940" s="2279"/>
      <c r="C940" s="2279"/>
      <c r="D940" s="2279"/>
      <c r="E940" s="2279"/>
      <c r="F940" s="2279"/>
      <c r="G940" s="2279"/>
      <c r="H940" s="2279"/>
      <c r="I940" s="2279"/>
      <c r="J940" s="2279"/>
      <c r="K940" s="2279"/>
      <c r="L940" s="2279"/>
      <c r="M940" s="2279"/>
      <c r="N940" s="2279"/>
    </row>
    <row r="941" spans="1:14" ht="15.75" customHeight="1">
      <c r="A941" s="2279"/>
      <c r="B941" s="2279"/>
      <c r="C941" s="2279"/>
      <c r="D941" s="2279"/>
      <c r="E941" s="2279"/>
      <c r="F941" s="2279"/>
      <c r="G941" s="2279"/>
      <c r="H941" s="2279"/>
      <c r="I941" s="2279"/>
      <c r="J941" s="2279"/>
      <c r="K941" s="2279"/>
      <c r="L941" s="2279"/>
      <c r="M941" s="2279"/>
      <c r="N941" s="2279"/>
    </row>
    <row r="942" spans="1:14" ht="15.75" customHeight="1">
      <c r="A942" s="2279"/>
      <c r="B942" s="2279"/>
      <c r="C942" s="2279"/>
      <c r="D942" s="2279"/>
      <c r="E942" s="2279"/>
      <c r="F942" s="2279"/>
      <c r="G942" s="2279"/>
      <c r="H942" s="2279"/>
      <c r="I942" s="2279"/>
      <c r="J942" s="2279"/>
      <c r="K942" s="2279"/>
      <c r="L942" s="2279"/>
      <c r="M942" s="2279"/>
      <c r="N942" s="2279"/>
    </row>
    <row r="943" spans="1:14" ht="15.75" customHeight="1">
      <c r="A943" s="2279"/>
      <c r="B943" s="2279"/>
      <c r="C943" s="2279"/>
      <c r="D943" s="2279"/>
      <c r="E943" s="2279"/>
      <c r="F943" s="2279"/>
      <c r="G943" s="2279"/>
      <c r="H943" s="2279"/>
      <c r="I943" s="2279"/>
      <c r="J943" s="2279"/>
      <c r="K943" s="2279"/>
      <c r="L943" s="2279"/>
      <c r="M943" s="2279"/>
      <c r="N943" s="2279"/>
    </row>
    <row r="944" spans="1:14" ht="15.75" customHeight="1">
      <c r="A944" s="2279"/>
      <c r="B944" s="2279"/>
      <c r="C944" s="2279"/>
      <c r="D944" s="2279"/>
      <c r="E944" s="2279"/>
      <c r="F944" s="2279"/>
      <c r="G944" s="2279"/>
      <c r="H944" s="2279"/>
      <c r="I944" s="2279"/>
      <c r="J944" s="2279"/>
      <c r="K944" s="2279"/>
      <c r="L944" s="2279"/>
      <c r="M944" s="2279"/>
      <c r="N944" s="2279"/>
    </row>
    <row r="945" spans="1:14" ht="15.75" customHeight="1">
      <c r="A945" s="2279"/>
      <c r="B945" s="2279"/>
      <c r="C945" s="2279"/>
      <c r="D945" s="2279"/>
      <c r="E945" s="2279"/>
      <c r="F945" s="2279"/>
      <c r="G945" s="2279"/>
      <c r="H945" s="2279"/>
      <c r="I945" s="2279"/>
      <c r="J945" s="2279"/>
      <c r="K945" s="2279"/>
      <c r="L945" s="2279"/>
      <c r="M945" s="2279"/>
      <c r="N945" s="2279"/>
    </row>
    <row r="946" spans="1:14" ht="15.75" customHeight="1">
      <c r="A946" s="2279"/>
      <c r="B946" s="2279"/>
      <c r="C946" s="2279"/>
      <c r="D946" s="2279"/>
      <c r="E946" s="2279"/>
      <c r="F946" s="2279"/>
      <c r="G946" s="2279"/>
      <c r="H946" s="2279"/>
      <c r="I946" s="2279"/>
      <c r="J946" s="2279"/>
      <c r="K946" s="2279"/>
      <c r="L946" s="2279"/>
      <c r="M946" s="2279"/>
      <c r="N946" s="2279"/>
    </row>
    <row r="947" spans="1:14" ht="15.75" customHeight="1">
      <c r="A947" s="2279"/>
      <c r="B947" s="2279"/>
      <c r="C947" s="2279"/>
      <c r="D947" s="2279"/>
      <c r="E947" s="2279"/>
      <c r="F947" s="2279"/>
      <c r="G947" s="2279"/>
      <c r="H947" s="2279"/>
      <c r="I947" s="2279"/>
      <c r="J947" s="2279"/>
      <c r="K947" s="2279"/>
      <c r="L947" s="2279"/>
      <c r="M947" s="2279"/>
      <c r="N947" s="2279"/>
    </row>
    <row r="948" spans="1:14" ht="15.75" customHeight="1">
      <c r="A948" s="2279"/>
      <c r="B948" s="2279"/>
      <c r="C948" s="2279"/>
      <c r="D948" s="2279"/>
      <c r="E948" s="2279"/>
      <c r="F948" s="2279"/>
      <c r="G948" s="2279"/>
      <c r="H948" s="2279"/>
      <c r="I948" s="2279"/>
      <c r="J948" s="2279"/>
      <c r="K948" s="2279"/>
      <c r="L948" s="2279"/>
      <c r="M948" s="2279"/>
      <c r="N948" s="2279"/>
    </row>
    <row r="949" spans="1:14" ht="15.75" customHeight="1">
      <c r="A949" s="2279"/>
      <c r="B949" s="2279"/>
      <c r="C949" s="2279"/>
      <c r="D949" s="2279"/>
      <c r="E949" s="2279"/>
      <c r="F949" s="2279"/>
      <c r="G949" s="2279"/>
      <c r="H949" s="2279"/>
      <c r="I949" s="2279"/>
      <c r="J949" s="2279"/>
      <c r="K949" s="2279"/>
      <c r="L949" s="2279"/>
      <c r="M949" s="2279"/>
      <c r="N949" s="2279"/>
    </row>
    <row r="950" spans="1:14" ht="15.75" customHeight="1">
      <c r="A950" s="2279"/>
      <c r="B950" s="2279"/>
      <c r="C950" s="2279"/>
      <c r="D950" s="2279"/>
      <c r="E950" s="2279"/>
      <c r="F950" s="2279"/>
      <c r="G950" s="2279"/>
      <c r="H950" s="2279"/>
      <c r="I950" s="2279"/>
      <c r="J950" s="2279"/>
      <c r="K950" s="2279"/>
      <c r="L950" s="2279"/>
      <c r="M950" s="2279"/>
      <c r="N950" s="2279"/>
    </row>
    <row r="951" spans="1:14" ht="15.75" customHeight="1">
      <c r="A951" s="2279"/>
      <c r="B951" s="2279"/>
      <c r="C951" s="2279"/>
      <c r="D951" s="2279"/>
      <c r="E951" s="2279"/>
      <c r="F951" s="2279"/>
      <c r="G951" s="2279"/>
      <c r="H951" s="2279"/>
      <c r="I951" s="2279"/>
      <c r="J951" s="2279"/>
      <c r="K951" s="2279"/>
      <c r="L951" s="2279"/>
      <c r="M951" s="2279"/>
      <c r="N951" s="2279"/>
    </row>
    <row r="952" spans="1:14" ht="15.75" customHeight="1">
      <c r="A952" s="2279"/>
      <c r="B952" s="2279"/>
      <c r="C952" s="2279"/>
      <c r="D952" s="2279"/>
      <c r="E952" s="2279"/>
      <c r="F952" s="2279"/>
      <c r="G952" s="2279"/>
      <c r="H952" s="2279"/>
      <c r="I952" s="2279"/>
      <c r="J952" s="2279"/>
      <c r="K952" s="2279"/>
      <c r="L952" s="2279"/>
      <c r="M952" s="2279"/>
      <c r="N952" s="2279"/>
    </row>
    <row r="953" spans="1:14" ht="15.75" customHeight="1">
      <c r="A953" s="2279"/>
      <c r="B953" s="2279"/>
      <c r="C953" s="2279"/>
      <c r="D953" s="2279"/>
      <c r="E953" s="2279"/>
      <c r="F953" s="2279"/>
      <c r="G953" s="2279"/>
      <c r="H953" s="2279"/>
      <c r="I953" s="2279"/>
      <c r="J953" s="2279"/>
      <c r="K953" s="2279"/>
      <c r="L953" s="2279"/>
      <c r="M953" s="2279"/>
      <c r="N953" s="2279"/>
    </row>
    <row r="954" spans="1:14" ht="15.75" customHeight="1">
      <c r="A954" s="2279"/>
      <c r="B954" s="2279"/>
      <c r="C954" s="2279"/>
      <c r="D954" s="2279"/>
      <c r="E954" s="2279"/>
      <c r="F954" s="2279"/>
      <c r="G954" s="2279"/>
      <c r="H954" s="2279"/>
      <c r="I954" s="2279"/>
      <c r="J954" s="2279"/>
      <c r="K954" s="2279"/>
      <c r="L954" s="2279"/>
      <c r="M954" s="2279"/>
      <c r="N954" s="2279"/>
    </row>
    <row r="955" spans="1:14" ht="15.75" customHeight="1">
      <c r="A955" s="2279"/>
      <c r="B955" s="2279"/>
      <c r="C955" s="2279"/>
      <c r="D955" s="2279"/>
      <c r="E955" s="2279"/>
      <c r="F955" s="2279"/>
      <c r="G955" s="2279"/>
      <c r="H955" s="2279"/>
      <c r="I955" s="2279"/>
      <c r="J955" s="2279"/>
      <c r="K955" s="2279"/>
      <c r="L955" s="2279"/>
      <c r="M955" s="2279"/>
      <c r="N955" s="2279"/>
    </row>
    <row r="956" spans="1:14" ht="15.75" customHeight="1">
      <c r="A956" s="2279"/>
      <c r="B956" s="2279"/>
      <c r="C956" s="2279"/>
      <c r="D956" s="2279"/>
      <c r="E956" s="2279"/>
      <c r="F956" s="2279"/>
      <c r="G956" s="2279"/>
      <c r="H956" s="2279"/>
      <c r="I956" s="2279"/>
      <c r="J956" s="2279"/>
      <c r="K956" s="2279"/>
      <c r="L956" s="2279"/>
      <c r="M956" s="2279"/>
      <c r="N956" s="2279"/>
    </row>
    <row r="957" spans="1:14" ht="15.75" customHeight="1">
      <c r="A957" s="2279"/>
      <c r="B957" s="2279"/>
      <c r="C957" s="2279"/>
      <c r="D957" s="2279"/>
      <c r="E957" s="2279"/>
      <c r="F957" s="2279"/>
      <c r="G957" s="2279"/>
      <c r="H957" s="2279"/>
      <c r="I957" s="2279"/>
      <c r="J957" s="2279"/>
      <c r="K957" s="2279"/>
      <c r="L957" s="2279"/>
      <c r="M957" s="2279"/>
      <c r="N957" s="2279"/>
    </row>
    <row r="958" spans="1:14" ht="15.75" customHeight="1">
      <c r="A958" s="2279"/>
      <c r="B958" s="2279"/>
      <c r="C958" s="2279"/>
      <c r="D958" s="2279"/>
      <c r="E958" s="2279"/>
      <c r="F958" s="2279"/>
      <c r="G958" s="2279"/>
      <c r="H958" s="2279"/>
      <c r="I958" s="2279"/>
      <c r="J958" s="2279"/>
      <c r="K958" s="2279"/>
      <c r="L958" s="2279"/>
      <c r="M958" s="2279"/>
      <c r="N958" s="2279"/>
    </row>
    <row r="959" spans="1:14" ht="15.75" customHeight="1">
      <c r="A959" s="2279"/>
      <c r="B959" s="2279"/>
      <c r="C959" s="2279"/>
      <c r="D959" s="2279"/>
      <c r="E959" s="2279"/>
      <c r="F959" s="2279"/>
      <c r="G959" s="2279"/>
      <c r="H959" s="2279"/>
      <c r="I959" s="2279"/>
      <c r="J959" s="2279"/>
      <c r="K959" s="2279"/>
      <c r="L959" s="2279"/>
      <c r="M959" s="2279"/>
      <c r="N959" s="2279"/>
    </row>
    <row r="960" spans="1:14" ht="15.75" customHeight="1">
      <c r="A960" s="2279"/>
      <c r="B960" s="2279"/>
      <c r="C960" s="2279"/>
      <c r="D960" s="2279"/>
      <c r="E960" s="2279"/>
      <c r="F960" s="2279"/>
      <c r="G960" s="2279"/>
      <c r="H960" s="2279"/>
      <c r="I960" s="2279"/>
      <c r="J960" s="2279"/>
      <c r="K960" s="2279"/>
      <c r="L960" s="2279"/>
      <c r="M960" s="2279"/>
      <c r="N960" s="2279"/>
    </row>
    <row r="961" spans="1:14" ht="15.75" customHeight="1">
      <c r="A961" s="2279"/>
      <c r="B961" s="2279"/>
      <c r="C961" s="2279"/>
      <c r="D961" s="2279"/>
      <c r="E961" s="2279"/>
      <c r="F961" s="2279"/>
      <c r="G961" s="2279"/>
      <c r="H961" s="2279"/>
      <c r="I961" s="2279"/>
      <c r="J961" s="2279"/>
      <c r="K961" s="2279"/>
      <c r="L961" s="2279"/>
      <c r="M961" s="2279"/>
      <c r="N961" s="2279"/>
    </row>
    <row r="962" spans="1:14" ht="15.75" customHeight="1">
      <c r="A962" s="2279"/>
      <c r="B962" s="2279"/>
      <c r="C962" s="2279"/>
      <c r="D962" s="2279"/>
      <c r="E962" s="2279"/>
      <c r="F962" s="2279"/>
      <c r="G962" s="2279"/>
      <c r="H962" s="2279"/>
      <c r="I962" s="2279"/>
      <c r="J962" s="2279"/>
      <c r="K962" s="2279"/>
      <c r="L962" s="2279"/>
      <c r="M962" s="2279"/>
      <c r="N962" s="2279"/>
    </row>
    <row r="963" spans="1:14" ht="15.75" customHeight="1">
      <c r="A963" s="2279"/>
      <c r="B963" s="2279"/>
      <c r="C963" s="2279"/>
      <c r="D963" s="2279"/>
      <c r="E963" s="2279"/>
      <c r="F963" s="2279"/>
      <c r="G963" s="2279"/>
      <c r="H963" s="2279"/>
      <c r="I963" s="2279"/>
      <c r="J963" s="2279"/>
      <c r="K963" s="2279"/>
      <c r="L963" s="2279"/>
      <c r="M963" s="2279"/>
      <c r="N963" s="2279"/>
    </row>
    <row r="964" spans="1:14" ht="15.75" customHeight="1">
      <c r="A964" s="2279"/>
      <c r="B964" s="2279"/>
      <c r="C964" s="2279"/>
      <c r="D964" s="2279"/>
      <c r="E964" s="2279"/>
      <c r="F964" s="2279"/>
      <c r="G964" s="2279"/>
      <c r="H964" s="2279"/>
      <c r="I964" s="2279"/>
      <c r="J964" s="2279"/>
      <c r="K964" s="2279"/>
      <c r="L964" s="2279"/>
      <c r="M964" s="2279"/>
      <c r="N964" s="2279"/>
    </row>
    <row r="965" spans="1:14" ht="15.75" customHeight="1">
      <c r="A965" s="2279"/>
      <c r="B965" s="2279"/>
      <c r="C965" s="2279"/>
      <c r="D965" s="2279"/>
      <c r="E965" s="2279"/>
      <c r="F965" s="2279"/>
      <c r="G965" s="2279"/>
      <c r="H965" s="2279"/>
      <c r="I965" s="2279"/>
      <c r="J965" s="2279"/>
      <c r="K965" s="2279"/>
      <c r="L965" s="2279"/>
      <c r="M965" s="2279"/>
      <c r="N965" s="2279"/>
    </row>
    <row r="966" spans="1:14" ht="15.75" customHeight="1">
      <c r="A966" s="2279"/>
      <c r="B966" s="2279"/>
      <c r="C966" s="2279"/>
      <c r="D966" s="2279"/>
      <c r="E966" s="2279"/>
      <c r="F966" s="2279"/>
      <c r="G966" s="2279"/>
      <c r="H966" s="2279"/>
      <c r="I966" s="2279"/>
      <c r="J966" s="2279"/>
      <c r="K966" s="2279"/>
      <c r="L966" s="2279"/>
      <c r="M966" s="2279"/>
      <c r="N966" s="2279"/>
    </row>
    <row r="967" spans="1:14" ht="15.75" customHeight="1">
      <c r="A967" s="2279"/>
      <c r="B967" s="2279"/>
      <c r="C967" s="2279"/>
      <c r="D967" s="2279"/>
      <c r="E967" s="2279"/>
      <c r="F967" s="2279"/>
      <c r="G967" s="2279"/>
      <c r="H967" s="2279"/>
      <c r="I967" s="2279"/>
      <c r="J967" s="2279"/>
      <c r="K967" s="2279"/>
      <c r="L967" s="2279"/>
      <c r="M967" s="2279"/>
      <c r="N967" s="2279"/>
    </row>
    <row r="968" spans="1:14" ht="15.75" customHeight="1">
      <c r="A968" s="2279"/>
      <c r="B968" s="2279"/>
      <c r="C968" s="2279"/>
      <c r="D968" s="2279"/>
      <c r="E968" s="2279"/>
      <c r="F968" s="2279"/>
      <c r="G968" s="2279"/>
      <c r="H968" s="2279"/>
      <c r="I968" s="2279"/>
      <c r="J968" s="2279"/>
      <c r="K968" s="2279"/>
      <c r="L968" s="2279"/>
      <c r="M968" s="2279"/>
      <c r="N968" s="2279"/>
    </row>
    <row r="969" spans="1:14" ht="15.75" customHeight="1">
      <c r="A969" s="2279"/>
      <c r="B969" s="2279"/>
      <c r="C969" s="2279"/>
      <c r="D969" s="2279"/>
      <c r="E969" s="2279"/>
      <c r="F969" s="2279"/>
      <c r="G969" s="2279"/>
      <c r="H969" s="2279"/>
      <c r="I969" s="2279"/>
      <c r="J969" s="2279"/>
      <c r="K969" s="2279"/>
      <c r="L969" s="2279"/>
      <c r="M969" s="2279"/>
      <c r="N969" s="2279"/>
    </row>
    <row r="970" spans="1:14" ht="15.75" customHeight="1">
      <c r="A970" s="2279"/>
      <c r="B970" s="2279"/>
      <c r="C970" s="2279"/>
      <c r="D970" s="2279"/>
      <c r="E970" s="2279"/>
      <c r="F970" s="2279"/>
      <c r="G970" s="2279"/>
      <c r="H970" s="2279"/>
      <c r="I970" s="2279"/>
      <c r="J970" s="2279"/>
      <c r="K970" s="2279"/>
      <c r="L970" s="2279"/>
      <c r="M970" s="2279"/>
      <c r="N970" s="2279"/>
    </row>
    <row r="971" spans="1:14" ht="15.75" customHeight="1">
      <c r="A971" s="2279"/>
      <c r="B971" s="2279"/>
      <c r="C971" s="2279"/>
      <c r="D971" s="2279"/>
      <c r="E971" s="2279"/>
      <c r="F971" s="2279"/>
      <c r="G971" s="2279"/>
      <c r="H971" s="2279"/>
      <c r="I971" s="2279"/>
      <c r="J971" s="2279"/>
      <c r="K971" s="2279"/>
      <c r="L971" s="2279"/>
      <c r="M971" s="2279"/>
      <c r="N971" s="2279"/>
    </row>
    <row r="972" spans="1:14" ht="15.75" customHeight="1">
      <c r="A972" s="2279"/>
      <c r="B972" s="2279"/>
      <c r="C972" s="2279"/>
      <c r="D972" s="2279"/>
      <c r="E972" s="2279"/>
      <c r="F972" s="2279"/>
      <c r="G972" s="2279"/>
      <c r="H972" s="2279"/>
      <c r="I972" s="2279"/>
      <c r="J972" s="2279"/>
      <c r="K972" s="2279"/>
      <c r="L972" s="2279"/>
      <c r="M972" s="2279"/>
      <c r="N972" s="2279"/>
    </row>
    <row r="973" spans="1:14" ht="15.75" customHeight="1">
      <c r="A973" s="2279"/>
      <c r="B973" s="2279"/>
      <c r="C973" s="2279"/>
      <c r="D973" s="2279"/>
      <c r="E973" s="2279"/>
      <c r="F973" s="2279"/>
      <c r="G973" s="2279"/>
      <c r="H973" s="2279"/>
      <c r="I973" s="2279"/>
      <c r="J973" s="2279"/>
      <c r="K973" s="2279"/>
      <c r="L973" s="2279"/>
      <c r="M973" s="2279"/>
      <c r="N973" s="2279"/>
    </row>
    <row r="974" spans="1:14" ht="15.75" customHeight="1">
      <c r="A974" s="2279"/>
      <c r="B974" s="2279"/>
      <c r="C974" s="2279"/>
      <c r="D974" s="2279"/>
      <c r="E974" s="2279"/>
      <c r="F974" s="2279"/>
      <c r="G974" s="2279"/>
      <c r="H974" s="2279"/>
      <c r="I974" s="2279"/>
      <c r="J974" s="2279"/>
      <c r="K974" s="2279"/>
      <c r="L974" s="2279"/>
      <c r="M974" s="2279"/>
      <c r="N974" s="2279"/>
    </row>
    <row r="975" spans="1:14" ht="15.75" customHeight="1">
      <c r="A975" s="2279"/>
      <c r="B975" s="2279"/>
      <c r="C975" s="2279"/>
      <c r="D975" s="2279"/>
      <c r="E975" s="2279"/>
      <c r="F975" s="2279"/>
      <c r="G975" s="2279"/>
      <c r="H975" s="2279"/>
      <c r="I975" s="2279"/>
      <c r="J975" s="2279"/>
      <c r="K975" s="2279"/>
      <c r="L975" s="2279"/>
      <c r="M975" s="2279"/>
      <c r="N975" s="2279"/>
    </row>
    <row r="976" spans="1:14" ht="15.75" customHeight="1">
      <c r="A976" s="2279"/>
      <c r="B976" s="2279"/>
      <c r="C976" s="2279"/>
      <c r="D976" s="2279"/>
      <c r="E976" s="2279"/>
      <c r="F976" s="2279"/>
      <c r="G976" s="2279"/>
      <c r="H976" s="2279"/>
      <c r="I976" s="2279"/>
      <c r="J976" s="2279"/>
      <c r="K976" s="2279"/>
      <c r="L976" s="2279"/>
      <c r="M976" s="2279"/>
      <c r="N976" s="2279"/>
    </row>
    <row r="977" spans="1:14" ht="15.75" customHeight="1">
      <c r="A977" s="2279"/>
      <c r="B977" s="2279"/>
      <c r="C977" s="2279"/>
      <c r="D977" s="2279"/>
      <c r="E977" s="2279"/>
      <c r="F977" s="2279"/>
      <c r="G977" s="2279"/>
      <c r="H977" s="2279"/>
      <c r="I977" s="2279"/>
      <c r="J977" s="2279"/>
      <c r="K977" s="2279"/>
      <c r="L977" s="2279"/>
      <c r="M977" s="2279"/>
      <c r="N977" s="2279"/>
    </row>
    <row r="978" spans="1:14" ht="15.75" customHeight="1">
      <c r="A978" s="2279"/>
      <c r="B978" s="2279"/>
      <c r="C978" s="2279"/>
      <c r="D978" s="2279"/>
      <c r="E978" s="2279"/>
      <c r="F978" s="2279"/>
      <c r="G978" s="2279"/>
      <c r="H978" s="2279"/>
      <c r="I978" s="2279"/>
      <c r="J978" s="2279"/>
      <c r="K978" s="2279"/>
      <c r="L978" s="2279"/>
      <c r="M978" s="2279"/>
      <c r="N978" s="2279"/>
    </row>
    <row r="979" spans="1:14" ht="15.75" customHeight="1">
      <c r="A979" s="2279"/>
      <c r="B979" s="2279"/>
      <c r="C979" s="2279"/>
      <c r="D979" s="2279"/>
      <c r="E979" s="2279"/>
      <c r="F979" s="2279"/>
      <c r="G979" s="2279"/>
      <c r="H979" s="2279"/>
      <c r="I979" s="2279"/>
      <c r="J979" s="2279"/>
      <c r="K979" s="2279"/>
      <c r="L979" s="2279"/>
      <c r="M979" s="2279"/>
      <c r="N979" s="2279"/>
    </row>
    <row r="980" spans="1:14" ht="15.75" customHeight="1">
      <c r="A980" s="2279"/>
      <c r="B980" s="2279"/>
      <c r="C980" s="2279"/>
      <c r="D980" s="2279"/>
      <c r="E980" s="2279"/>
      <c r="F980" s="2279"/>
      <c r="G980" s="2279"/>
      <c r="H980" s="2279"/>
      <c r="I980" s="2279"/>
      <c r="J980" s="2279"/>
      <c r="K980" s="2279"/>
      <c r="L980" s="2279"/>
      <c r="M980" s="2279"/>
      <c r="N980" s="2279"/>
    </row>
    <row r="981" spans="1:14" ht="15.75" customHeight="1">
      <c r="A981" s="2279"/>
      <c r="B981" s="2279"/>
      <c r="C981" s="2279"/>
      <c r="D981" s="2279"/>
      <c r="E981" s="2279"/>
      <c r="F981" s="2279"/>
      <c r="G981" s="2279"/>
      <c r="H981" s="2279"/>
      <c r="I981" s="2279"/>
      <c r="J981" s="2279"/>
      <c r="K981" s="2279"/>
      <c r="L981" s="2279"/>
      <c r="M981" s="2279"/>
      <c r="N981" s="2279"/>
    </row>
    <row r="982" spans="1:14" ht="15.75" customHeight="1">
      <c r="A982" s="2279"/>
      <c r="B982" s="2279"/>
      <c r="C982" s="2279"/>
      <c r="D982" s="2279"/>
      <c r="E982" s="2279"/>
      <c r="F982" s="2279"/>
      <c r="G982" s="2279"/>
      <c r="H982" s="2279"/>
      <c r="I982" s="2279"/>
      <c r="J982" s="2279"/>
      <c r="K982" s="2279"/>
      <c r="L982" s="2279"/>
      <c r="M982" s="2279"/>
      <c r="N982" s="2279"/>
    </row>
    <row r="983" spans="1:14" ht="15.75" customHeight="1">
      <c r="A983" s="2279"/>
      <c r="B983" s="2279"/>
      <c r="C983" s="2279"/>
      <c r="D983" s="2279"/>
      <c r="E983" s="2279"/>
      <c r="F983" s="2279"/>
      <c r="G983" s="2279"/>
      <c r="H983" s="2279"/>
      <c r="I983" s="2279"/>
      <c r="J983" s="2279"/>
      <c r="K983" s="2279"/>
      <c r="L983" s="2279"/>
      <c r="M983" s="2279"/>
      <c r="N983" s="2279"/>
    </row>
    <row r="984" spans="1:14" ht="15.75" customHeight="1">
      <c r="A984" s="2279"/>
      <c r="B984" s="2279"/>
      <c r="C984" s="2279"/>
      <c r="D984" s="2279"/>
      <c r="E984" s="2279"/>
      <c r="F984" s="2279"/>
      <c r="G984" s="2279"/>
      <c r="H984" s="2279"/>
      <c r="I984" s="2279"/>
      <c r="J984" s="2279"/>
      <c r="K984" s="2279"/>
      <c r="L984" s="2279"/>
      <c r="M984" s="2279"/>
      <c r="N984" s="2279"/>
    </row>
    <row r="985" spans="1:14" ht="15.75" customHeight="1">
      <c r="A985" s="2279"/>
      <c r="B985" s="2279"/>
      <c r="C985" s="2279"/>
      <c r="D985" s="2279"/>
      <c r="E985" s="2279"/>
      <c r="F985" s="2279"/>
      <c r="G985" s="2279"/>
      <c r="H985" s="2279"/>
      <c r="I985" s="2279"/>
      <c r="J985" s="2279"/>
      <c r="K985" s="2279"/>
      <c r="L985" s="2279"/>
      <c r="M985" s="2279"/>
      <c r="N985" s="2279"/>
    </row>
    <row r="986" spans="1:14" ht="15.75" customHeight="1">
      <c r="A986" s="2279"/>
      <c r="B986" s="2279"/>
      <c r="C986" s="2279"/>
      <c r="D986" s="2279"/>
      <c r="E986" s="2279"/>
      <c r="F986" s="2279"/>
      <c r="G986" s="2279"/>
      <c r="H986" s="2279"/>
      <c r="I986" s="2279"/>
      <c r="J986" s="2279"/>
      <c r="K986" s="2279"/>
      <c r="L986" s="2279"/>
      <c r="M986" s="2279"/>
      <c r="N986" s="2279"/>
    </row>
    <row r="987" spans="1:14" ht="15.75" customHeight="1">
      <c r="A987" s="2279"/>
      <c r="B987" s="2279"/>
      <c r="C987" s="2279"/>
      <c r="D987" s="2279"/>
      <c r="E987" s="2279"/>
      <c r="F987" s="2279"/>
      <c r="G987" s="2279"/>
      <c r="H987" s="2279"/>
      <c r="I987" s="2279"/>
      <c r="J987" s="2279"/>
      <c r="K987" s="2279"/>
      <c r="L987" s="2279"/>
      <c r="M987" s="2279"/>
      <c r="N987" s="2279"/>
    </row>
    <row r="988" spans="1:14" ht="15.75" customHeight="1">
      <c r="A988" s="2279"/>
      <c r="B988" s="2279"/>
      <c r="C988" s="2279"/>
      <c r="D988" s="2279"/>
      <c r="E988" s="2279"/>
      <c r="F988" s="2279"/>
      <c r="G988" s="2279"/>
      <c r="H988" s="2279"/>
      <c r="I988" s="2279"/>
      <c r="J988" s="2279"/>
      <c r="K988" s="2279"/>
      <c r="L988" s="2279"/>
      <c r="M988" s="2279"/>
      <c r="N988" s="2279"/>
    </row>
    <row r="989" spans="1:14" ht="15.75" customHeight="1">
      <c r="A989" s="2279"/>
      <c r="B989" s="2279"/>
      <c r="C989" s="2279"/>
      <c r="D989" s="2279"/>
      <c r="E989" s="2279"/>
      <c r="F989" s="2279"/>
      <c r="G989" s="2279"/>
      <c r="H989" s="2279"/>
      <c r="I989" s="2279"/>
      <c r="J989" s="2279"/>
      <c r="K989" s="2279"/>
      <c r="L989" s="2279"/>
      <c r="M989" s="2279"/>
      <c r="N989" s="2279"/>
    </row>
    <row r="990" spans="1:14" ht="15.75" customHeight="1">
      <c r="A990" s="2279"/>
      <c r="B990" s="2279"/>
      <c r="C990" s="2279"/>
      <c r="D990" s="2279"/>
      <c r="E990" s="2279"/>
      <c r="F990" s="2279"/>
      <c r="G990" s="2279"/>
      <c r="H990" s="2279"/>
      <c r="I990" s="2279"/>
      <c r="J990" s="2279"/>
      <c r="K990" s="2279"/>
      <c r="L990" s="2279"/>
      <c r="M990" s="2279"/>
      <c r="N990" s="2279"/>
    </row>
    <row r="991" spans="1:14" ht="15.75" customHeight="1">
      <c r="A991" s="2279"/>
      <c r="B991" s="2279"/>
      <c r="C991" s="2279"/>
      <c r="D991" s="2279"/>
      <c r="E991" s="2279"/>
      <c r="F991" s="2279"/>
      <c r="G991" s="2279"/>
      <c r="H991" s="2279"/>
      <c r="I991" s="2279"/>
      <c r="J991" s="2279"/>
      <c r="K991" s="2279"/>
      <c r="L991" s="2279"/>
      <c r="M991" s="2279"/>
      <c r="N991" s="2279"/>
    </row>
    <row r="992" spans="1:14" ht="15.75" customHeight="1">
      <c r="A992" s="2279"/>
      <c r="B992" s="2279"/>
      <c r="C992" s="2279"/>
      <c r="D992" s="2279"/>
      <c r="E992" s="2279"/>
      <c r="F992" s="2279"/>
      <c r="G992" s="2279"/>
      <c r="H992" s="2279"/>
      <c r="I992" s="2279"/>
      <c r="J992" s="2279"/>
      <c r="K992" s="2279"/>
      <c r="L992" s="2279"/>
      <c r="M992" s="2279"/>
      <c r="N992" s="2279"/>
    </row>
    <row r="993" spans="1:14" ht="15.75" customHeight="1">
      <c r="A993" s="2279"/>
      <c r="B993" s="2279"/>
      <c r="C993" s="2279"/>
      <c r="D993" s="2279"/>
      <c r="E993" s="2279"/>
      <c r="F993" s="2279"/>
      <c r="G993" s="2279"/>
      <c r="H993" s="2279"/>
      <c r="I993" s="2279"/>
      <c r="J993" s="2279"/>
      <c r="K993" s="2279"/>
      <c r="L993" s="2279"/>
      <c r="M993" s="2279"/>
      <c r="N993" s="2279"/>
    </row>
    <row r="994" spans="1:14" ht="15.75" customHeight="1">
      <c r="A994" s="2279"/>
      <c r="B994" s="2279"/>
      <c r="C994" s="2279"/>
      <c r="D994" s="2279"/>
      <c r="E994" s="2279"/>
      <c r="F994" s="2279"/>
      <c r="G994" s="2279"/>
      <c r="H994" s="2279"/>
      <c r="I994" s="2279"/>
      <c r="J994" s="2279"/>
      <c r="K994" s="2279"/>
      <c r="L994" s="2279"/>
      <c r="M994" s="2279"/>
      <c r="N994" s="2279"/>
    </row>
    <row r="995" spans="1:14" ht="15.75" customHeight="1">
      <c r="A995" s="2279"/>
      <c r="B995" s="2279"/>
      <c r="C995" s="2279"/>
      <c r="D995" s="2279"/>
      <c r="E995" s="2279"/>
      <c r="F995" s="2279"/>
      <c r="G995" s="2279"/>
      <c r="H995" s="2279"/>
      <c r="I995" s="2279"/>
      <c r="J995" s="2279"/>
      <c r="K995" s="2279"/>
      <c r="L995" s="2279"/>
      <c r="M995" s="2279"/>
      <c r="N995" s="2279"/>
    </row>
    <row r="996" spans="1:14" ht="15.75" customHeight="1">
      <c r="A996" s="2279"/>
      <c r="B996" s="2279"/>
      <c r="C996" s="2279"/>
      <c r="D996" s="2279"/>
      <c r="E996" s="2279"/>
      <c r="F996" s="2279"/>
      <c r="G996" s="2279"/>
      <c r="H996" s="2279"/>
      <c r="I996" s="2279"/>
      <c r="J996" s="2279"/>
      <c r="K996" s="2279"/>
      <c r="L996" s="2279"/>
      <c r="M996" s="2279"/>
      <c r="N996" s="2279"/>
    </row>
    <row r="997" spans="1:14" ht="15.75" customHeight="1">
      <c r="A997" s="2279"/>
      <c r="B997" s="2279"/>
      <c r="C997" s="2279"/>
      <c r="D997" s="2279"/>
      <c r="E997" s="2279"/>
      <c r="F997" s="2279"/>
      <c r="G997" s="2279"/>
      <c r="H997" s="2279"/>
      <c r="I997" s="2279"/>
      <c r="J997" s="2279"/>
      <c r="K997" s="2279"/>
      <c r="L997" s="2279"/>
      <c r="M997" s="2279"/>
      <c r="N997" s="2279"/>
    </row>
    <row r="998" spans="1:14" ht="15.75" customHeight="1">
      <c r="A998" s="2279"/>
      <c r="B998" s="2279"/>
      <c r="C998" s="2279"/>
      <c r="D998" s="2279"/>
      <c r="E998" s="2279"/>
      <c r="F998" s="2279"/>
      <c r="G998" s="2279"/>
      <c r="H998" s="2279"/>
      <c r="I998" s="2279"/>
      <c r="J998" s="2279"/>
      <c r="K998" s="2279"/>
      <c r="L998" s="2279"/>
      <c r="M998" s="2279"/>
      <c r="N998" s="2279"/>
    </row>
    <row r="999" spans="1:14" ht="15.75" customHeight="1">
      <c r="A999" s="2279"/>
      <c r="B999" s="2279"/>
      <c r="C999" s="2279"/>
      <c r="D999" s="2279"/>
      <c r="E999" s="2279"/>
      <c r="F999" s="2279"/>
      <c r="G999" s="2279"/>
      <c r="H999" s="2279"/>
      <c r="I999" s="2279"/>
      <c r="J999" s="2279"/>
      <c r="K999" s="2279"/>
      <c r="L999" s="2279"/>
      <c r="M999" s="2279"/>
      <c r="N999" s="2279"/>
    </row>
  </sheetData>
  <mergeCells count="11">
    <mergeCell ref="M4:N4"/>
    <mergeCell ref="C71:N72"/>
    <mergeCell ref="M5:N5"/>
    <mergeCell ref="C70:N70"/>
    <mergeCell ref="C1:N1"/>
    <mergeCell ref="C2:N2"/>
    <mergeCell ref="C3:N3"/>
    <mergeCell ref="C4:G6"/>
    <mergeCell ref="H4:I5"/>
    <mergeCell ref="J4:K5"/>
    <mergeCell ref="L4:L5"/>
  </mergeCells>
  <pageMargins left="0.39370078740157499" right="0.39370078740157499" top="0.39370078740157499" bottom="0.39370078740157499" header="0" footer="0"/>
  <pageSetup scale="66"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C87"/>
  <sheetViews>
    <sheetView showGridLines="0" topLeftCell="A2" zoomScale="55" zoomScaleNormal="55" workbookViewId="0">
      <selection activeCell="C2" sqref="C2:O78"/>
    </sheetView>
  </sheetViews>
  <sheetFormatPr defaultColWidth="10.33203125" defaultRowHeight="13.2"/>
  <cols>
    <col min="1" max="1" width="10.33203125" style="2329"/>
    <col min="2" max="2" width="8.6640625" style="2329" customWidth="1"/>
    <col min="3" max="3" width="17.33203125" style="2334" bestFit="1" customWidth="1"/>
    <col min="4" max="4" width="63.6640625" style="2329" customWidth="1"/>
    <col min="5" max="5" width="19.88671875" style="2333" customWidth="1"/>
    <col min="6" max="6" width="19.109375" style="2333" customWidth="1"/>
    <col min="7" max="7" width="19.44140625" style="2331" customWidth="1"/>
    <col min="8" max="8" width="20" style="2333" customWidth="1"/>
    <col min="9" max="9" width="18.33203125" style="2333" customWidth="1"/>
    <col min="10" max="10" width="18.6640625" style="2330" customWidth="1"/>
    <col min="11" max="11" width="18.88671875" style="2332" customWidth="1"/>
    <col min="12" max="12" width="19.88671875" style="2331" customWidth="1"/>
    <col min="13" max="13" width="17.88671875" style="2330" bestFit="1" customWidth="1"/>
    <col min="14" max="14" width="15.88671875" style="2329" customWidth="1"/>
    <col min="15" max="15" width="18" style="2329" customWidth="1"/>
    <col min="16" max="16" width="20.109375" style="2329" bestFit="1" customWidth="1"/>
    <col min="17" max="17" width="15.5546875" style="2329" bestFit="1" customWidth="1"/>
    <col min="18" max="18" width="15.109375" style="2329" bestFit="1" customWidth="1"/>
    <col min="19" max="19" width="14.6640625" style="2329" bestFit="1" customWidth="1"/>
    <col min="20" max="20" width="14.88671875" style="2329" bestFit="1" customWidth="1"/>
    <col min="21" max="22" width="15.5546875" style="2329" bestFit="1" customWidth="1"/>
    <col min="23" max="23" width="15.88671875" style="2329" bestFit="1" customWidth="1"/>
    <col min="24" max="24" width="16.5546875" style="2329" bestFit="1" customWidth="1"/>
    <col min="25" max="25" width="13" style="2329" bestFit="1" customWidth="1"/>
    <col min="26" max="26" width="14.6640625" style="2329" bestFit="1" customWidth="1"/>
    <col min="27" max="27" width="14.88671875" style="2329" bestFit="1" customWidth="1"/>
    <col min="28" max="28" width="14.6640625" style="2329" bestFit="1" customWidth="1"/>
    <col min="29" max="29" width="15.109375" style="2329" bestFit="1" customWidth="1"/>
    <col min="30" max="30" width="14.88671875" style="2329" bestFit="1" customWidth="1"/>
    <col min="31" max="31" width="14.6640625" style="2329" bestFit="1" customWidth="1"/>
    <col min="32" max="32" width="14.88671875" style="2329" bestFit="1" customWidth="1"/>
    <col min="33" max="33" width="15.44140625" style="2329" bestFit="1" customWidth="1"/>
    <col min="34" max="34" width="15.88671875" style="2329" bestFit="1" customWidth="1"/>
    <col min="35" max="35" width="16.33203125" style="2329" bestFit="1" customWidth="1"/>
    <col min="36" max="36" width="13.44140625" style="2329" bestFit="1" customWidth="1"/>
    <col min="37" max="37" width="15.88671875" style="2329" bestFit="1" customWidth="1"/>
    <col min="38" max="16384" width="10.33203125" style="2329"/>
  </cols>
  <sheetData>
    <row r="1" spans="1:133" s="2412" customFormat="1">
      <c r="A1" s="2342"/>
      <c r="B1" s="2342"/>
      <c r="C1" s="2419"/>
      <c r="D1" s="2330"/>
      <c r="E1" s="2331"/>
      <c r="F1" s="2331"/>
      <c r="G1" s="2331"/>
      <c r="H1" s="2331"/>
      <c r="I1" s="2331"/>
      <c r="J1" s="2331"/>
      <c r="K1" s="2332"/>
      <c r="L1" s="2331"/>
      <c r="M1" s="2331"/>
      <c r="N1" s="2331"/>
      <c r="O1" s="2331"/>
      <c r="P1" s="2342"/>
      <c r="Q1" s="2342"/>
      <c r="R1" s="2342"/>
      <c r="S1" s="2342"/>
      <c r="T1" s="2342"/>
      <c r="U1" s="2342"/>
      <c r="V1" s="2342"/>
      <c r="W1" s="2342"/>
      <c r="X1" s="2342"/>
      <c r="Y1" s="2342"/>
      <c r="Z1" s="2342"/>
      <c r="AA1" s="2342"/>
      <c r="AB1" s="2342"/>
      <c r="AC1" s="2342"/>
      <c r="AD1" s="2342"/>
      <c r="AE1" s="2342"/>
      <c r="AF1" s="2342"/>
      <c r="AG1" s="2342"/>
      <c r="AH1" s="2342"/>
      <c r="AI1" s="2342"/>
      <c r="AJ1" s="2342"/>
      <c r="AK1" s="2342"/>
      <c r="AL1" s="2342"/>
      <c r="AM1" s="2342"/>
      <c r="AN1" s="2342"/>
      <c r="AO1" s="2342"/>
      <c r="AP1" s="2342"/>
      <c r="AQ1" s="2342"/>
      <c r="AR1" s="2342"/>
      <c r="AS1" s="2342"/>
      <c r="AT1" s="2342"/>
      <c r="AU1" s="2342"/>
      <c r="AV1" s="2342"/>
      <c r="AW1" s="2342"/>
      <c r="AX1" s="2342"/>
      <c r="AY1" s="2342"/>
      <c r="AZ1" s="2342"/>
      <c r="BA1" s="2342"/>
      <c r="BB1" s="2342"/>
      <c r="BC1" s="2342"/>
      <c r="BD1" s="2342"/>
      <c r="BE1" s="2342"/>
      <c r="BF1" s="2342"/>
      <c r="BG1" s="2342"/>
      <c r="BH1" s="2342"/>
      <c r="BI1" s="2342"/>
      <c r="BJ1" s="2342"/>
      <c r="BK1" s="2342"/>
      <c r="BL1" s="2342"/>
      <c r="BM1" s="2342"/>
      <c r="BN1" s="2342"/>
      <c r="BO1" s="2342"/>
      <c r="BP1" s="2342"/>
      <c r="BQ1" s="2342"/>
      <c r="BR1" s="2342"/>
      <c r="BS1" s="2342"/>
      <c r="BT1" s="2342"/>
      <c r="BU1" s="2342"/>
      <c r="BV1" s="2342"/>
      <c r="BW1" s="2342"/>
      <c r="BX1" s="2342"/>
      <c r="BY1" s="2342"/>
      <c r="BZ1" s="2342"/>
      <c r="CA1" s="2342"/>
      <c r="CB1" s="2342"/>
      <c r="CC1" s="2342"/>
      <c r="CD1" s="2342"/>
      <c r="CE1" s="2342"/>
      <c r="CF1" s="2342"/>
      <c r="CG1" s="2342"/>
      <c r="CH1" s="2342"/>
      <c r="CI1" s="2342"/>
      <c r="CJ1" s="2342"/>
      <c r="CK1" s="2342"/>
      <c r="CL1" s="2342"/>
      <c r="CM1" s="2342"/>
      <c r="CN1" s="2342"/>
      <c r="CO1" s="2342"/>
      <c r="CP1" s="2342"/>
      <c r="CQ1" s="2342"/>
      <c r="CR1" s="2342"/>
      <c r="CS1" s="2342"/>
      <c r="CT1" s="2342"/>
      <c r="CU1" s="2342"/>
      <c r="CV1" s="2342"/>
      <c r="CW1" s="2342"/>
      <c r="CX1" s="2342"/>
      <c r="CY1" s="2342"/>
      <c r="CZ1" s="2342"/>
      <c r="DA1" s="2342"/>
      <c r="DB1" s="2342"/>
      <c r="DC1" s="2342"/>
      <c r="DD1" s="2342"/>
      <c r="DE1" s="2342"/>
      <c r="DF1" s="2342"/>
      <c r="DG1" s="2342"/>
      <c r="DH1" s="2342"/>
      <c r="DI1" s="2342"/>
      <c r="DJ1" s="2342"/>
      <c r="DK1" s="2342"/>
      <c r="DL1" s="2342"/>
      <c r="DM1" s="2342"/>
      <c r="DN1" s="2342"/>
      <c r="DO1" s="2342"/>
      <c r="DP1" s="2342"/>
      <c r="DQ1" s="2342"/>
      <c r="DR1" s="2342"/>
      <c r="DS1" s="2342"/>
      <c r="DT1" s="2342"/>
      <c r="DU1" s="2342"/>
      <c r="DV1" s="2342"/>
      <c r="DW1" s="2342"/>
      <c r="DX1" s="2342"/>
      <c r="DY1" s="2342"/>
      <c r="DZ1" s="2342"/>
      <c r="EA1" s="2342"/>
      <c r="EB1" s="2342"/>
      <c r="EC1" s="2342"/>
    </row>
    <row r="2" spans="1:133" s="2412" customFormat="1" ht="26.25" customHeight="1">
      <c r="A2" s="2342"/>
      <c r="B2" s="2342"/>
      <c r="C2" s="3180" t="s">
        <v>1945</v>
      </c>
      <c r="D2" s="3180"/>
      <c r="E2" s="3180"/>
      <c r="F2" s="3180"/>
      <c r="G2" s="3180"/>
      <c r="H2" s="3180"/>
      <c r="I2" s="3180"/>
      <c r="J2" s="3180"/>
      <c r="K2" s="3180"/>
      <c r="L2" s="3180"/>
      <c r="M2" s="3180"/>
      <c r="N2" s="3180"/>
      <c r="O2" s="3180"/>
      <c r="P2" s="2342"/>
      <c r="Q2" s="2342"/>
      <c r="R2" s="2342"/>
      <c r="S2" s="2342"/>
      <c r="T2" s="2342"/>
      <c r="U2" s="2342"/>
      <c r="V2" s="2342"/>
      <c r="W2" s="2342"/>
      <c r="X2" s="2342"/>
      <c r="Y2" s="2342"/>
      <c r="Z2" s="2342"/>
      <c r="AA2" s="2342"/>
      <c r="AB2" s="2342"/>
      <c r="AC2" s="2342"/>
      <c r="AD2" s="2342"/>
      <c r="AE2" s="2342"/>
      <c r="AF2" s="2342"/>
      <c r="AG2" s="2342"/>
      <c r="AH2" s="2342"/>
      <c r="AI2" s="2342"/>
      <c r="AJ2" s="2342"/>
      <c r="AK2" s="2342"/>
      <c r="AL2" s="2342"/>
      <c r="AM2" s="2342"/>
      <c r="AN2" s="2342"/>
      <c r="AO2" s="2342"/>
      <c r="AP2" s="2342"/>
      <c r="AQ2" s="2342"/>
      <c r="AR2" s="2342"/>
      <c r="AS2" s="2342"/>
      <c r="AT2" s="2342"/>
      <c r="AU2" s="2342"/>
      <c r="AV2" s="2342"/>
      <c r="AW2" s="2342"/>
      <c r="AX2" s="2342"/>
      <c r="AY2" s="2342"/>
      <c r="AZ2" s="2342"/>
      <c r="BA2" s="2342"/>
      <c r="BB2" s="2342"/>
      <c r="BC2" s="2342"/>
      <c r="BD2" s="2342"/>
      <c r="BE2" s="2342"/>
      <c r="BF2" s="2342"/>
      <c r="BG2" s="2342"/>
      <c r="BH2" s="2342"/>
      <c r="BI2" s="2342"/>
      <c r="BJ2" s="2342"/>
      <c r="BK2" s="2342"/>
      <c r="BL2" s="2342"/>
      <c r="BM2" s="2342"/>
      <c r="BN2" s="2342"/>
      <c r="BO2" s="2342"/>
      <c r="BP2" s="2342"/>
      <c r="BQ2" s="2342"/>
      <c r="BR2" s="2342"/>
      <c r="BS2" s="2342"/>
      <c r="BT2" s="2342"/>
      <c r="BU2" s="2342"/>
      <c r="BV2" s="2342"/>
      <c r="BW2" s="2342"/>
      <c r="BX2" s="2342"/>
      <c r="BY2" s="2342"/>
      <c r="BZ2" s="2342"/>
      <c r="CA2" s="2342"/>
      <c r="CB2" s="2342"/>
      <c r="CC2" s="2342"/>
      <c r="CD2" s="2342"/>
      <c r="CE2" s="2342"/>
      <c r="CF2" s="2342"/>
      <c r="CG2" s="2342"/>
      <c r="CH2" s="2342"/>
      <c r="CI2" s="2342"/>
      <c r="CJ2" s="2342"/>
      <c r="CK2" s="2342"/>
      <c r="CL2" s="2342"/>
      <c r="CM2" s="2342"/>
      <c r="CN2" s="2342"/>
      <c r="CO2" s="2342"/>
      <c r="CP2" s="2342"/>
      <c r="CQ2" s="2342"/>
      <c r="CR2" s="2342"/>
      <c r="CS2" s="2342"/>
      <c r="CT2" s="2342"/>
      <c r="CU2" s="2342"/>
      <c r="CV2" s="2342"/>
      <c r="CW2" s="2342"/>
      <c r="CX2" s="2342"/>
      <c r="CY2" s="2342"/>
      <c r="CZ2" s="2342"/>
      <c r="DA2" s="2342"/>
      <c r="DB2" s="2342"/>
      <c r="DC2" s="2342"/>
      <c r="DD2" s="2342"/>
      <c r="DE2" s="2342"/>
      <c r="DF2" s="2342"/>
      <c r="DG2" s="2342"/>
      <c r="DH2" s="2342"/>
      <c r="DI2" s="2342"/>
      <c r="DJ2" s="2342"/>
      <c r="DK2" s="2342"/>
      <c r="DL2" s="2342"/>
      <c r="DM2" s="2342"/>
      <c r="DN2" s="2342"/>
      <c r="DO2" s="2342"/>
      <c r="DP2" s="2342"/>
      <c r="DQ2" s="2342"/>
      <c r="DR2" s="2342"/>
      <c r="DS2" s="2342"/>
      <c r="DT2" s="2342"/>
      <c r="DU2" s="2342"/>
      <c r="DV2" s="2342"/>
      <c r="DW2" s="2342"/>
      <c r="DX2" s="2342"/>
      <c r="DY2" s="2342"/>
      <c r="DZ2" s="2342"/>
      <c r="EA2" s="2342"/>
      <c r="EB2" s="2342"/>
      <c r="EC2" s="2342"/>
    </row>
    <row r="3" spans="1:133" s="2412" customFormat="1" ht="26.25" customHeight="1">
      <c r="A3" s="2342"/>
      <c r="B3" s="2342"/>
      <c r="C3" s="3180" t="s">
        <v>1944</v>
      </c>
      <c r="D3" s="3180"/>
      <c r="E3" s="3180"/>
      <c r="F3" s="3180"/>
      <c r="G3" s="3180"/>
      <c r="H3" s="3180"/>
      <c r="I3" s="3180"/>
      <c r="J3" s="3180"/>
      <c r="K3" s="3180"/>
      <c r="L3" s="3180"/>
      <c r="M3" s="3180"/>
      <c r="N3" s="3180"/>
      <c r="O3" s="3180"/>
      <c r="P3" s="2342"/>
      <c r="Q3" s="2342"/>
      <c r="R3" s="2342"/>
      <c r="S3" s="2342"/>
      <c r="T3" s="2342"/>
      <c r="U3" s="2342"/>
      <c r="V3" s="2342"/>
      <c r="W3" s="2342"/>
      <c r="X3" s="2342"/>
      <c r="Y3" s="2342"/>
      <c r="Z3" s="2342"/>
      <c r="AA3" s="2342"/>
      <c r="AB3" s="2342"/>
      <c r="AC3" s="2342"/>
      <c r="AD3" s="2342"/>
      <c r="AE3" s="2342"/>
      <c r="AF3" s="2342"/>
      <c r="AG3" s="2342"/>
      <c r="AH3" s="2342"/>
      <c r="AI3" s="2342"/>
      <c r="AJ3" s="2342"/>
      <c r="AK3" s="2342"/>
      <c r="AL3" s="2342"/>
      <c r="AM3" s="2342"/>
      <c r="AN3" s="2342"/>
      <c r="AO3" s="2342"/>
      <c r="AP3" s="2342"/>
      <c r="AQ3" s="2342"/>
      <c r="AR3" s="2342"/>
      <c r="AS3" s="2342"/>
      <c r="AT3" s="2342"/>
      <c r="AU3" s="2342"/>
      <c r="AV3" s="2342"/>
      <c r="AW3" s="2342"/>
      <c r="AX3" s="2342"/>
      <c r="AY3" s="2342"/>
      <c r="AZ3" s="2342"/>
      <c r="BA3" s="2342"/>
      <c r="BB3" s="2342"/>
      <c r="BC3" s="2342"/>
      <c r="BD3" s="2342"/>
      <c r="BE3" s="2342"/>
      <c r="BF3" s="2342"/>
      <c r="BG3" s="2342"/>
      <c r="BH3" s="2342"/>
      <c r="BI3" s="2342"/>
      <c r="BJ3" s="2342"/>
      <c r="BK3" s="2342"/>
      <c r="BL3" s="2342"/>
      <c r="BM3" s="2342"/>
      <c r="BN3" s="2342"/>
      <c r="BO3" s="2342"/>
      <c r="BP3" s="2342"/>
      <c r="BQ3" s="2342"/>
      <c r="BR3" s="2342"/>
      <c r="BS3" s="2342"/>
      <c r="BT3" s="2342"/>
      <c r="BU3" s="2342"/>
      <c r="BV3" s="2342"/>
      <c r="BW3" s="2342"/>
      <c r="BX3" s="2342"/>
      <c r="BY3" s="2342"/>
      <c r="BZ3" s="2342"/>
      <c r="CA3" s="2342"/>
      <c r="CB3" s="2342"/>
      <c r="CC3" s="2342"/>
      <c r="CD3" s="2342"/>
      <c r="CE3" s="2342"/>
      <c r="CF3" s="2342"/>
      <c r="CG3" s="2342"/>
      <c r="CH3" s="2342"/>
      <c r="CI3" s="2342"/>
      <c r="CJ3" s="2342"/>
      <c r="CK3" s="2342"/>
      <c r="CL3" s="2342"/>
      <c r="CM3" s="2342"/>
      <c r="CN3" s="2342"/>
      <c r="CO3" s="2342"/>
      <c r="CP3" s="2342"/>
      <c r="CQ3" s="2342"/>
      <c r="CR3" s="2342"/>
      <c r="CS3" s="2342"/>
      <c r="CT3" s="2342"/>
      <c r="CU3" s="2342"/>
      <c r="CV3" s="2342"/>
      <c r="CW3" s="2342"/>
      <c r="CX3" s="2342"/>
      <c r="CY3" s="2342"/>
      <c r="CZ3" s="2342"/>
      <c r="DA3" s="2342"/>
      <c r="DB3" s="2342"/>
      <c r="DC3" s="2342"/>
      <c r="DD3" s="2342"/>
      <c r="DE3" s="2342"/>
      <c r="DF3" s="2342"/>
      <c r="DG3" s="2342"/>
      <c r="DH3" s="2342"/>
      <c r="DI3" s="2342"/>
      <c r="DJ3" s="2342"/>
      <c r="DK3" s="2342"/>
      <c r="DL3" s="2342"/>
      <c r="DM3" s="2342"/>
      <c r="DN3" s="2342"/>
      <c r="DO3" s="2342"/>
      <c r="DP3" s="2342"/>
      <c r="DQ3" s="2342"/>
      <c r="DR3" s="2342"/>
      <c r="DS3" s="2342"/>
      <c r="DT3" s="2342"/>
      <c r="DU3" s="2342"/>
      <c r="DV3" s="2342"/>
      <c r="DW3" s="2342"/>
      <c r="DX3" s="2342"/>
      <c r="DY3" s="2342"/>
      <c r="DZ3" s="2342"/>
      <c r="EA3" s="2342"/>
      <c r="EB3" s="2342"/>
      <c r="EC3" s="2342"/>
    </row>
    <row r="4" spans="1:133" s="2412" customFormat="1" ht="26.25" customHeight="1" thickBot="1">
      <c r="A4" s="2342"/>
      <c r="B4" s="2342"/>
      <c r="C4" s="2418"/>
      <c r="D4" s="2417"/>
      <c r="E4" s="2415"/>
      <c r="F4" s="2415"/>
      <c r="G4" s="3181" t="s">
        <v>506</v>
      </c>
      <c r="H4" s="3181"/>
      <c r="I4" s="2415"/>
      <c r="J4" s="2415"/>
      <c r="K4" s="2416"/>
      <c r="L4" s="2415"/>
      <c r="M4" s="2415"/>
      <c r="N4" s="2414"/>
      <c r="O4" s="2413" t="s">
        <v>379</v>
      </c>
      <c r="P4" s="2342"/>
      <c r="Q4" s="2342"/>
      <c r="R4" s="2342"/>
      <c r="S4" s="2342"/>
      <c r="T4" s="2342"/>
      <c r="U4" s="2342"/>
      <c r="V4" s="2342"/>
      <c r="W4" s="2342"/>
      <c r="X4" s="2342"/>
      <c r="Y4" s="2342"/>
      <c r="Z4" s="2342"/>
      <c r="AA4" s="2342"/>
      <c r="AB4" s="2342"/>
      <c r="AC4" s="2342"/>
      <c r="AD4" s="2342"/>
      <c r="AE4" s="2342"/>
      <c r="AF4" s="2342"/>
      <c r="AG4" s="2342"/>
      <c r="AH4" s="2342"/>
      <c r="AI4" s="2342"/>
      <c r="AJ4" s="2342"/>
      <c r="AK4" s="2342"/>
      <c r="AL4" s="2342"/>
      <c r="AM4" s="2342"/>
      <c r="AN4" s="2342"/>
      <c r="AO4" s="2342"/>
      <c r="AP4" s="2342"/>
      <c r="AQ4" s="2342"/>
      <c r="AR4" s="2342"/>
      <c r="AS4" s="2342"/>
      <c r="AT4" s="2342"/>
      <c r="AU4" s="2342"/>
      <c r="AV4" s="2342"/>
      <c r="AW4" s="2342"/>
      <c r="AX4" s="2342"/>
      <c r="AY4" s="2342"/>
      <c r="AZ4" s="2342"/>
      <c r="BA4" s="2342"/>
      <c r="BB4" s="2342"/>
      <c r="BC4" s="2342"/>
      <c r="BD4" s="2342"/>
      <c r="BE4" s="2342"/>
      <c r="BF4" s="2342"/>
      <c r="BG4" s="2342"/>
      <c r="BH4" s="2342"/>
      <c r="BI4" s="2342"/>
      <c r="BJ4" s="2342"/>
      <c r="BK4" s="2342"/>
      <c r="BL4" s="2342"/>
      <c r="BM4" s="2342"/>
      <c r="BN4" s="2342"/>
      <c r="BO4" s="2342"/>
      <c r="BP4" s="2342"/>
      <c r="BQ4" s="2342"/>
      <c r="BR4" s="2342"/>
      <c r="BS4" s="2342"/>
      <c r="BT4" s="2342"/>
      <c r="BU4" s="2342"/>
      <c r="BV4" s="2342"/>
      <c r="BW4" s="2342"/>
      <c r="BX4" s="2342"/>
      <c r="BY4" s="2342"/>
      <c r="BZ4" s="2342"/>
      <c r="CA4" s="2342"/>
      <c r="CB4" s="2342"/>
      <c r="CC4" s="2342"/>
      <c r="CD4" s="2342"/>
      <c r="CE4" s="2342"/>
      <c r="CF4" s="2342"/>
      <c r="CG4" s="2342"/>
      <c r="CH4" s="2342"/>
      <c r="CI4" s="2342"/>
      <c r="CJ4" s="2342"/>
      <c r="CK4" s="2342"/>
      <c r="CL4" s="2342"/>
      <c r="CM4" s="2342"/>
      <c r="CN4" s="2342"/>
      <c r="CO4" s="2342"/>
      <c r="CP4" s="2342"/>
      <c r="CQ4" s="2342"/>
      <c r="CR4" s="2342"/>
      <c r="CS4" s="2342"/>
      <c r="CT4" s="2342"/>
      <c r="CU4" s="2342"/>
      <c r="CV4" s="2342"/>
      <c r="CW4" s="2342"/>
      <c r="CX4" s="2342"/>
      <c r="CY4" s="2342"/>
      <c r="CZ4" s="2342"/>
      <c r="DA4" s="2342"/>
      <c r="DB4" s="2342"/>
      <c r="DC4" s="2342"/>
      <c r="DD4" s="2342"/>
      <c r="DE4" s="2342"/>
      <c r="DF4" s="2342"/>
      <c r="DG4" s="2342"/>
      <c r="DH4" s="2342"/>
      <c r="DI4" s="2342"/>
      <c r="DJ4" s="2342"/>
      <c r="DK4" s="2342"/>
      <c r="DL4" s="2342"/>
      <c r="DM4" s="2342"/>
      <c r="DN4" s="2342"/>
      <c r="DO4" s="2342"/>
      <c r="DP4" s="2342"/>
      <c r="DQ4" s="2342"/>
      <c r="DR4" s="2342"/>
      <c r="DS4" s="2342"/>
      <c r="DT4" s="2342"/>
      <c r="DU4" s="2342"/>
      <c r="DV4" s="2342"/>
      <c r="DW4" s="2342"/>
      <c r="DX4" s="2342"/>
      <c r="DY4" s="2342"/>
      <c r="DZ4" s="2342"/>
      <c r="EA4" s="2342"/>
      <c r="EB4" s="2342"/>
      <c r="EC4" s="2342"/>
    </row>
    <row r="5" spans="1:133" s="2407" customFormat="1" ht="29.25" customHeight="1">
      <c r="A5" s="2342"/>
      <c r="B5" s="2342"/>
      <c r="C5" s="2411" t="s">
        <v>127</v>
      </c>
      <c r="D5" s="2410" t="s">
        <v>144</v>
      </c>
      <c r="E5" s="3182" t="s">
        <v>1943</v>
      </c>
      <c r="F5" s="3182"/>
      <c r="G5" s="3182"/>
      <c r="H5" s="3182" t="s">
        <v>1942</v>
      </c>
      <c r="I5" s="3182"/>
      <c r="J5" s="3182"/>
      <c r="K5" s="3182" t="s">
        <v>1941</v>
      </c>
      <c r="L5" s="3182"/>
      <c r="M5" s="3182"/>
      <c r="N5" s="2409" t="s">
        <v>221</v>
      </c>
      <c r="O5" s="2408" t="s">
        <v>432</v>
      </c>
      <c r="P5" s="2342"/>
      <c r="Q5" s="2342"/>
      <c r="R5" s="2342"/>
      <c r="S5" s="2342"/>
      <c r="T5" s="2342"/>
      <c r="U5" s="2342"/>
      <c r="V5" s="2342"/>
      <c r="W5" s="2342"/>
      <c r="X5" s="2342"/>
      <c r="Y5" s="2342"/>
      <c r="Z5" s="2342"/>
      <c r="AA5" s="2342"/>
      <c r="AB5" s="2342"/>
      <c r="AC5" s="2342"/>
      <c r="AD5" s="2342"/>
      <c r="AE5" s="2342"/>
      <c r="AF5" s="2342"/>
      <c r="AG5" s="2342"/>
      <c r="AH5" s="2342"/>
      <c r="AI5" s="2342"/>
      <c r="AJ5" s="2342"/>
      <c r="AK5" s="2342"/>
      <c r="AL5" s="2342"/>
      <c r="AM5" s="2342"/>
      <c r="AN5" s="2342"/>
      <c r="AO5" s="2342"/>
      <c r="AP5" s="2342"/>
      <c r="AQ5" s="2342"/>
      <c r="AR5" s="2342"/>
      <c r="AS5" s="2342"/>
      <c r="AT5" s="2342"/>
      <c r="AU5" s="2342"/>
      <c r="AV5" s="2342"/>
      <c r="AW5" s="2342"/>
      <c r="AX5" s="2342"/>
      <c r="AY5" s="2342"/>
      <c r="AZ5" s="2342"/>
      <c r="BA5" s="2342"/>
      <c r="BB5" s="2342"/>
      <c r="BC5" s="2342"/>
      <c r="BD5" s="2342"/>
      <c r="BE5" s="2342"/>
      <c r="BF5" s="2342"/>
      <c r="BG5" s="2342"/>
      <c r="BH5" s="2342"/>
      <c r="BI5" s="2342"/>
      <c r="BJ5" s="2342"/>
      <c r="BK5" s="2342"/>
      <c r="BL5" s="2342"/>
      <c r="BM5" s="2342"/>
      <c r="BN5" s="2342"/>
      <c r="BO5" s="2342"/>
      <c r="BP5" s="2342"/>
      <c r="BQ5" s="2342"/>
      <c r="BR5" s="2342"/>
      <c r="BS5" s="2342"/>
      <c r="BT5" s="2342"/>
      <c r="BU5" s="2342"/>
      <c r="BV5" s="2342"/>
      <c r="BW5" s="2342"/>
      <c r="BX5" s="2342"/>
      <c r="BY5" s="2342"/>
      <c r="BZ5" s="2342"/>
      <c r="CA5" s="2342"/>
      <c r="CB5" s="2342"/>
      <c r="CC5" s="2342"/>
      <c r="CD5" s="2342"/>
      <c r="CE5" s="2342"/>
      <c r="CF5" s="2342"/>
      <c r="CG5" s="2342"/>
      <c r="CH5" s="2342"/>
      <c r="CI5" s="2342"/>
      <c r="CJ5" s="2342"/>
      <c r="CK5" s="2342"/>
      <c r="CL5" s="2342"/>
      <c r="CM5" s="2342"/>
      <c r="CN5" s="2342"/>
      <c r="CO5" s="2342"/>
      <c r="CP5" s="2342"/>
      <c r="CQ5" s="2342"/>
      <c r="CR5" s="2342"/>
      <c r="CS5" s="2342"/>
      <c r="CT5" s="2342"/>
      <c r="CU5" s="2342"/>
      <c r="CV5" s="2342"/>
      <c r="CW5" s="2342"/>
      <c r="CX5" s="2342"/>
      <c r="CY5" s="2342"/>
      <c r="CZ5" s="2342"/>
      <c r="DA5" s="2342"/>
      <c r="DB5" s="2342"/>
      <c r="DC5" s="2342"/>
      <c r="DD5" s="2342"/>
      <c r="DE5" s="2342"/>
      <c r="DF5" s="2342"/>
      <c r="DG5" s="2342"/>
      <c r="DH5" s="2342"/>
      <c r="DI5" s="2342"/>
      <c r="DJ5" s="2342"/>
      <c r="DK5" s="2342"/>
      <c r="DL5" s="2342"/>
      <c r="DM5" s="2342"/>
      <c r="DN5" s="2342"/>
      <c r="DO5" s="2342"/>
      <c r="DP5" s="2342"/>
      <c r="DQ5" s="2342"/>
      <c r="DR5" s="2342"/>
      <c r="DS5" s="2342"/>
      <c r="DT5" s="2342"/>
      <c r="DU5" s="2342"/>
      <c r="DV5" s="2342"/>
      <c r="DW5" s="2342"/>
      <c r="DX5" s="2342"/>
      <c r="DY5" s="2342"/>
      <c r="DZ5" s="2342"/>
      <c r="EA5" s="2342"/>
      <c r="EB5" s="2342"/>
      <c r="EC5" s="2342"/>
    </row>
    <row r="6" spans="1:133" s="2402" customFormat="1" ht="25.5" customHeight="1">
      <c r="A6" s="2342"/>
      <c r="B6" s="2342"/>
      <c r="C6" s="2406"/>
      <c r="D6" s="2405"/>
      <c r="E6" s="2404" t="s">
        <v>1940</v>
      </c>
      <c r="F6" s="2404" t="s">
        <v>1939</v>
      </c>
      <c r="G6" s="2403" t="s">
        <v>1872</v>
      </c>
      <c r="H6" s="2404" t="s">
        <v>1940</v>
      </c>
      <c r="I6" s="2404" t="s">
        <v>1939</v>
      </c>
      <c r="J6" s="2403" t="s">
        <v>1872</v>
      </c>
      <c r="K6" s="2403" t="s">
        <v>1940</v>
      </c>
      <c r="L6" s="2403" t="s">
        <v>1939</v>
      </c>
      <c r="M6" s="2403" t="s">
        <v>1872</v>
      </c>
      <c r="N6" s="3176" t="s">
        <v>757</v>
      </c>
      <c r="O6" s="3177"/>
      <c r="P6" s="2342"/>
      <c r="Q6" s="2342"/>
      <c r="R6" s="2342"/>
      <c r="S6" s="2342"/>
      <c r="T6" s="2342"/>
      <c r="U6" s="2342"/>
      <c r="V6" s="2342"/>
      <c r="W6" s="2342"/>
      <c r="X6" s="2342"/>
      <c r="Y6" s="2342"/>
      <c r="Z6" s="2342"/>
      <c r="AA6" s="2342"/>
      <c r="AB6" s="2342"/>
      <c r="AC6" s="2342"/>
      <c r="AD6" s="2342"/>
      <c r="AE6" s="2342"/>
      <c r="AF6" s="2342"/>
      <c r="AG6" s="2342"/>
      <c r="AH6" s="2342"/>
      <c r="AI6" s="2342"/>
      <c r="AJ6" s="2342"/>
      <c r="AK6" s="2342"/>
      <c r="AL6" s="2342"/>
      <c r="AM6" s="2342"/>
      <c r="AN6" s="2342"/>
      <c r="AO6" s="2342"/>
      <c r="AP6" s="2342"/>
      <c r="AQ6" s="2342"/>
      <c r="AR6" s="2342"/>
      <c r="AS6" s="2342"/>
      <c r="AT6" s="2342"/>
      <c r="AU6" s="2342"/>
      <c r="AV6" s="2342"/>
      <c r="AW6" s="2342"/>
      <c r="AX6" s="2342"/>
      <c r="AY6" s="2342"/>
      <c r="AZ6" s="2342"/>
      <c r="BA6" s="2342"/>
      <c r="BB6" s="2342"/>
      <c r="BC6" s="2342"/>
      <c r="BD6" s="2342"/>
      <c r="BE6" s="2342"/>
      <c r="BF6" s="2342"/>
      <c r="BG6" s="2342"/>
      <c r="BH6" s="2342"/>
      <c r="BI6" s="2342"/>
      <c r="BJ6" s="2342"/>
      <c r="BK6" s="2342"/>
      <c r="BL6" s="2342"/>
      <c r="BM6" s="2342"/>
      <c r="BN6" s="2342"/>
      <c r="BO6" s="2342"/>
      <c r="BP6" s="2342"/>
      <c r="BQ6" s="2342"/>
      <c r="BR6" s="2342"/>
      <c r="BS6" s="2342"/>
      <c r="BT6" s="2342"/>
      <c r="BU6" s="2342"/>
      <c r="BV6" s="2342"/>
      <c r="BW6" s="2342"/>
      <c r="BX6" s="2342"/>
      <c r="BY6" s="2342"/>
      <c r="BZ6" s="2342"/>
      <c r="CA6" s="2342"/>
      <c r="CB6" s="2342"/>
      <c r="CC6" s="2342"/>
      <c r="CD6" s="2342"/>
      <c r="CE6" s="2342"/>
      <c r="CF6" s="2342"/>
      <c r="CG6" s="2342"/>
      <c r="CH6" s="2342"/>
      <c r="CI6" s="2342"/>
      <c r="CJ6" s="2342"/>
      <c r="CK6" s="2342"/>
      <c r="CL6" s="2342"/>
      <c r="CM6" s="2342"/>
      <c r="CN6" s="2342"/>
      <c r="CO6" s="2342"/>
      <c r="CP6" s="2342"/>
      <c r="CQ6" s="2342"/>
      <c r="CR6" s="2342"/>
      <c r="CS6" s="2342"/>
      <c r="CT6" s="2342"/>
      <c r="CU6" s="2342"/>
      <c r="CV6" s="2342"/>
      <c r="CW6" s="2342"/>
      <c r="CX6" s="2342"/>
      <c r="CY6" s="2342"/>
      <c r="CZ6" s="2342"/>
      <c r="DA6" s="2342"/>
      <c r="DB6" s="2342"/>
      <c r="DC6" s="2342"/>
      <c r="DD6" s="2342"/>
      <c r="DE6" s="2342"/>
      <c r="DF6" s="2342"/>
      <c r="DG6" s="2342"/>
      <c r="DH6" s="2342"/>
      <c r="DI6" s="2342"/>
      <c r="DJ6" s="2342"/>
      <c r="DK6" s="2342"/>
      <c r="DL6" s="2342"/>
      <c r="DM6" s="2342"/>
      <c r="DN6" s="2342"/>
      <c r="DO6" s="2342"/>
      <c r="DP6" s="2342"/>
      <c r="DQ6" s="2342"/>
      <c r="DR6" s="2342"/>
      <c r="DS6" s="2342"/>
      <c r="DT6" s="2342"/>
      <c r="DU6" s="2342"/>
      <c r="DV6" s="2342"/>
      <c r="DW6" s="2342"/>
      <c r="DX6" s="2342"/>
      <c r="DY6" s="2342"/>
      <c r="DZ6" s="2342"/>
      <c r="EA6" s="2342"/>
      <c r="EB6" s="2342"/>
      <c r="EC6" s="2342"/>
    </row>
    <row r="7" spans="1:133" s="2342" customFormat="1" ht="27.75" customHeight="1">
      <c r="C7" s="2365">
        <v>1</v>
      </c>
      <c r="D7" s="2378" t="s">
        <v>1938</v>
      </c>
      <c r="E7" s="2401">
        <v>787294.23264180752</v>
      </c>
      <c r="F7" s="2368">
        <v>891682.88688662043</v>
      </c>
      <c r="G7" s="2368">
        <v>-104388.6542448129</v>
      </c>
      <c r="H7" s="2368">
        <v>837986.64874948421</v>
      </c>
      <c r="I7" s="2368">
        <v>1249328.4103855749</v>
      </c>
      <c r="J7" s="2368">
        <v>-411341.7616360907</v>
      </c>
      <c r="K7" s="2368">
        <v>1024299.2016807124</v>
      </c>
      <c r="L7" s="2368">
        <v>1053940.8379142175</v>
      </c>
      <c r="M7" s="2368">
        <v>-29641.636233505094</v>
      </c>
      <c r="N7" s="2367">
        <v>294.04834233365011</v>
      </c>
      <c r="O7" s="2377">
        <v>-92.793915182449012</v>
      </c>
      <c r="P7" s="2345"/>
      <c r="Q7" s="2345"/>
      <c r="R7" s="2345"/>
      <c r="S7" s="2345"/>
      <c r="T7" s="2345"/>
      <c r="U7" s="2345"/>
      <c r="V7" s="2345"/>
      <c r="W7" s="2345"/>
      <c r="X7" s="2345"/>
      <c r="Y7" s="2345"/>
      <c r="Z7" s="2345"/>
      <c r="AA7" s="2343"/>
      <c r="AB7" s="2343"/>
      <c r="AC7" s="2343"/>
      <c r="AD7" s="2343"/>
      <c r="AE7" s="2343"/>
      <c r="AF7" s="2343"/>
      <c r="AG7" s="2343"/>
      <c r="AH7" s="2343"/>
      <c r="AI7" s="2343"/>
      <c r="AJ7" s="2343" t="e">
        <v>#VALUE!</v>
      </c>
      <c r="AK7" s="2343">
        <v>65.619951837068399</v>
      </c>
    </row>
    <row r="8" spans="1:133" s="2342" customFormat="1" ht="26.25" customHeight="1">
      <c r="C8" s="2365" t="s">
        <v>1937</v>
      </c>
      <c r="D8" s="2378" t="s">
        <v>1936</v>
      </c>
      <c r="E8" s="2368">
        <v>115876.78514968096</v>
      </c>
      <c r="F8" s="2368">
        <v>862567.89715824439</v>
      </c>
      <c r="G8" s="2368">
        <v>-746691.11200856348</v>
      </c>
      <c r="H8" s="2368">
        <v>197562.80879566818</v>
      </c>
      <c r="I8" s="2368">
        <v>1230824.7771250391</v>
      </c>
      <c r="J8" s="2368">
        <v>-1033261.9683293711</v>
      </c>
      <c r="K8" s="2368">
        <v>211159.00577932759</v>
      </c>
      <c r="L8" s="2368">
        <v>1030003.3716899592</v>
      </c>
      <c r="M8" s="2368">
        <v>-818844.3659106316</v>
      </c>
      <c r="N8" s="2367">
        <v>38.37876890618741</v>
      </c>
      <c r="O8" s="2377">
        <v>-20.751523717206044</v>
      </c>
      <c r="P8" s="2345"/>
      <c r="Q8" s="2345"/>
      <c r="R8" s="2345"/>
      <c r="S8" s="2345"/>
      <c r="T8" s="2345"/>
      <c r="U8" s="2345"/>
      <c r="V8" s="2345"/>
      <c r="W8" s="2345"/>
      <c r="X8" s="2345"/>
      <c r="Y8" s="2345"/>
      <c r="Z8" s="2345"/>
      <c r="AA8" s="2343"/>
      <c r="AB8" s="2343"/>
      <c r="AC8" s="2343"/>
      <c r="AD8" s="2343"/>
      <c r="AE8" s="2343"/>
      <c r="AF8" s="2343"/>
      <c r="AG8" s="2343"/>
      <c r="AH8" s="2343"/>
      <c r="AI8" s="2343"/>
      <c r="AJ8" s="2343">
        <v>-76.362362975863007</v>
      </c>
      <c r="AK8" s="2343">
        <v>10.203266033194991</v>
      </c>
    </row>
    <row r="9" spans="1:133" s="2330" customFormat="1" ht="22.5" customHeight="1">
      <c r="C9" s="2365" t="s">
        <v>1935</v>
      </c>
      <c r="D9" s="2400" t="s">
        <v>1934</v>
      </c>
      <c r="E9" s="2368">
        <v>71343.234517886231</v>
      </c>
      <c r="F9" s="2368">
        <v>782664.92849639326</v>
      </c>
      <c r="G9" s="2368">
        <v>-711321.69397850707</v>
      </c>
      <c r="H9" s="2368">
        <v>135475.40742503994</v>
      </c>
      <c r="I9" s="2368">
        <v>1113649.6579447673</v>
      </c>
      <c r="J9" s="2368">
        <v>-978174.25051972736</v>
      </c>
      <c r="K9" s="2368">
        <v>112372.10611658491</v>
      </c>
      <c r="L9" s="2368">
        <v>892767.4604790603</v>
      </c>
      <c r="M9" s="2368">
        <v>-780395.35436247534</v>
      </c>
      <c r="N9" s="2367">
        <v>37.515031356443252</v>
      </c>
      <c r="O9" s="2366">
        <v>-20.219188559928604</v>
      </c>
      <c r="P9" s="2345"/>
      <c r="Q9" s="2345"/>
      <c r="R9" s="2345"/>
      <c r="S9" s="2345"/>
      <c r="T9" s="2345"/>
      <c r="U9" s="2345"/>
      <c r="V9" s="2345"/>
      <c r="W9" s="2345"/>
      <c r="X9" s="2345"/>
      <c r="Y9" s="2345"/>
      <c r="Z9" s="2345"/>
      <c r="AA9" s="2343"/>
      <c r="AB9" s="2343"/>
      <c r="AC9" s="2343"/>
      <c r="AD9" s="2343"/>
      <c r="AE9" s="2343"/>
      <c r="AF9" s="2343"/>
      <c r="AG9" s="2343"/>
      <c r="AH9" s="2343"/>
      <c r="AI9" s="2343"/>
      <c r="AJ9" s="2343">
        <v>-69.980489142299291</v>
      </c>
      <c r="AK9" s="2343">
        <v>11.777545861825988</v>
      </c>
    </row>
    <row r="10" spans="1:133" s="2330" customFormat="1" ht="24" customHeight="1">
      <c r="C10" s="2362" t="s">
        <v>1933</v>
      </c>
      <c r="D10" s="2363" t="s">
        <v>1932</v>
      </c>
      <c r="E10" s="2372">
        <v>71343.234517886231</v>
      </c>
      <c r="F10" s="2372">
        <v>767646.65111639327</v>
      </c>
      <c r="G10" s="2372">
        <v>-696303.41659850709</v>
      </c>
      <c r="H10" s="2372">
        <v>135475.40742503994</v>
      </c>
      <c r="I10" s="2372">
        <v>1086021.3671662032</v>
      </c>
      <c r="J10" s="2372">
        <v>-950545.9597411633</v>
      </c>
      <c r="K10" s="2372">
        <v>112372.10611658491</v>
      </c>
      <c r="L10" s="2372">
        <v>861739.90992164728</v>
      </c>
      <c r="M10" s="2372">
        <v>-749367.80380506231</v>
      </c>
      <c r="N10" s="2371">
        <v>36.513183345365377</v>
      </c>
      <c r="O10" s="2376">
        <v>-21.164484880971191</v>
      </c>
      <c r="P10" s="2345"/>
      <c r="Q10" s="2345"/>
      <c r="R10" s="2345"/>
      <c r="S10" s="2345"/>
      <c r="T10" s="2345"/>
      <c r="U10" s="2345"/>
      <c r="V10" s="2345"/>
      <c r="W10" s="2345"/>
      <c r="X10" s="2345"/>
      <c r="Y10" s="2345"/>
      <c r="Z10" s="2345"/>
      <c r="AA10" s="2343"/>
      <c r="AB10" s="2343"/>
      <c r="AC10" s="2343"/>
      <c r="AD10" s="2343"/>
      <c r="AE10" s="2343"/>
      <c r="AF10" s="2343"/>
      <c r="AG10" s="2343"/>
      <c r="AH10" s="2343"/>
      <c r="AI10" s="2343"/>
      <c r="AJ10" s="2343">
        <v>-65.654851165352795</v>
      </c>
      <c r="AK10" s="2343">
        <v>11.594915220610226</v>
      </c>
    </row>
    <row r="11" spans="1:133" s="2330" customFormat="1" ht="24" customHeight="1">
      <c r="C11" s="2362" t="s">
        <v>1931</v>
      </c>
      <c r="D11" s="2398" t="s">
        <v>1930</v>
      </c>
      <c r="E11" s="2372">
        <v>1046.0455350393152</v>
      </c>
      <c r="F11" s="2372">
        <v>80815.125975120012</v>
      </c>
      <c r="G11" s="2372">
        <v>-79769.080440080696</v>
      </c>
      <c r="H11" s="2372">
        <v>2781.4962405850779</v>
      </c>
      <c r="I11" s="2372">
        <v>151300.34941735127</v>
      </c>
      <c r="J11" s="2372">
        <v>-148518.85317676619</v>
      </c>
      <c r="K11" s="2372">
        <v>9814.207443789659</v>
      </c>
      <c r="L11" s="2372">
        <v>173873.68811775997</v>
      </c>
      <c r="M11" s="2372">
        <v>-164059.48067397031</v>
      </c>
      <c r="N11" s="2371">
        <v>86.185991310665216</v>
      </c>
      <c r="O11" s="2376">
        <v>10.463740572186996</v>
      </c>
      <c r="P11" s="2345"/>
      <c r="Q11" s="2345"/>
      <c r="R11" s="2345"/>
      <c r="S11" s="2345"/>
      <c r="T11" s="2345"/>
      <c r="U11" s="2345"/>
      <c r="V11" s="2345"/>
      <c r="W11" s="2345"/>
      <c r="X11" s="2345"/>
      <c r="Y11" s="2345"/>
      <c r="Z11" s="2345"/>
      <c r="AA11" s="2343"/>
      <c r="AB11" s="2343"/>
      <c r="AC11" s="2343"/>
      <c r="AD11" s="2343"/>
      <c r="AE11" s="2343"/>
      <c r="AF11" s="2343"/>
      <c r="AG11" s="2343"/>
      <c r="AH11" s="2343"/>
      <c r="AI11" s="2343"/>
      <c r="AJ11" s="2343">
        <v>-123.42708157330082</v>
      </c>
      <c r="AK11" s="2343">
        <v>-38.434966865493017</v>
      </c>
    </row>
    <row r="12" spans="1:133" s="2330" customFormat="1" ht="24" customHeight="1">
      <c r="C12" s="2362" t="s">
        <v>1929</v>
      </c>
      <c r="D12" s="2363" t="s">
        <v>1928</v>
      </c>
      <c r="E12" s="2372">
        <v>0</v>
      </c>
      <c r="F12" s="2372">
        <v>15018.277380000001</v>
      </c>
      <c r="G12" s="2372">
        <v>-15018.277380000001</v>
      </c>
      <c r="H12" s="2372">
        <v>0</v>
      </c>
      <c r="I12" s="2372">
        <v>27628.290778564002</v>
      </c>
      <c r="J12" s="2372">
        <v>-27628.290778564002</v>
      </c>
      <c r="K12" s="2372">
        <v>0</v>
      </c>
      <c r="L12" s="2372">
        <v>31027.550557413</v>
      </c>
      <c r="M12" s="2372">
        <v>-31027.550557413</v>
      </c>
      <c r="N12" s="2371">
        <v>83.964445984709869</v>
      </c>
      <c r="O12" s="2376">
        <v>12.303547136134775</v>
      </c>
      <c r="P12" s="2345"/>
      <c r="Q12" s="2345"/>
      <c r="R12" s="2345"/>
      <c r="S12" s="2345"/>
      <c r="T12" s="2345"/>
      <c r="U12" s="2345"/>
      <c r="V12" s="2345"/>
      <c r="W12" s="2345"/>
      <c r="X12" s="2345"/>
      <c r="Y12" s="2345"/>
      <c r="Z12" s="2345"/>
      <c r="AA12" s="2343"/>
      <c r="AB12" s="2343"/>
      <c r="AC12" s="2343"/>
      <c r="AD12" s="2343"/>
      <c r="AE12" s="2343"/>
      <c r="AF12" s="2343"/>
      <c r="AG12" s="2343"/>
      <c r="AH12" s="2343"/>
      <c r="AI12" s="2343"/>
      <c r="AJ12" s="2343" t="e">
        <v>#VALUE!</v>
      </c>
      <c r="AK12" s="2343">
        <v>18.758584685954816</v>
      </c>
    </row>
    <row r="13" spans="1:133" s="2342" customFormat="1" ht="24" customHeight="1">
      <c r="C13" s="2365" t="s">
        <v>1927</v>
      </c>
      <c r="D13" s="2400" t="s">
        <v>1926</v>
      </c>
      <c r="E13" s="2368">
        <v>44533.550631794729</v>
      </c>
      <c r="F13" s="2368">
        <v>79902.968661851148</v>
      </c>
      <c r="G13" s="2368">
        <v>-35369.418030056419</v>
      </c>
      <c r="H13" s="2368">
        <v>62087.401370628242</v>
      </c>
      <c r="I13" s="2368">
        <v>117175.11918027194</v>
      </c>
      <c r="J13" s="2368">
        <v>-55087.717809643713</v>
      </c>
      <c r="K13" s="2368">
        <v>98786.899662742682</v>
      </c>
      <c r="L13" s="2368">
        <v>137235.91121089895</v>
      </c>
      <c r="M13" s="2368">
        <v>-38449.011548156283</v>
      </c>
      <c r="N13" s="2367">
        <v>55.749573721656851</v>
      </c>
      <c r="O13" s="2377">
        <v>-30.204021736719401</v>
      </c>
      <c r="P13" s="2345"/>
      <c r="Q13" s="2345"/>
      <c r="R13" s="2345"/>
      <c r="S13" s="2345"/>
      <c r="T13" s="2345"/>
      <c r="U13" s="2345"/>
      <c r="V13" s="2345"/>
      <c r="W13" s="2345"/>
      <c r="X13" s="2345"/>
      <c r="Y13" s="2345"/>
      <c r="Z13" s="2345"/>
      <c r="AA13" s="2343"/>
      <c r="AB13" s="2343"/>
      <c r="AC13" s="2343"/>
      <c r="AD13" s="2343"/>
      <c r="AE13" s="2343"/>
      <c r="AF13" s="2343"/>
      <c r="AG13" s="2343"/>
      <c r="AH13" s="2343"/>
      <c r="AI13" s="2343"/>
      <c r="AJ13" s="2343">
        <v>-227.61994348765469</v>
      </c>
      <c r="AK13" s="2343">
        <v>-9.1555864060620671</v>
      </c>
      <c r="AL13" s="2330"/>
      <c r="AM13" s="2330"/>
      <c r="AN13" s="2330"/>
      <c r="AO13" s="2330"/>
      <c r="AP13" s="2330"/>
      <c r="AQ13" s="2330"/>
      <c r="AR13" s="2330"/>
      <c r="AS13" s="2330"/>
      <c r="AT13" s="2330"/>
      <c r="AU13" s="2330"/>
      <c r="AV13" s="2330"/>
      <c r="AW13" s="2330"/>
      <c r="AX13" s="2330"/>
      <c r="AY13" s="2330"/>
      <c r="AZ13" s="2330"/>
      <c r="BA13" s="2330"/>
      <c r="BB13" s="2330"/>
      <c r="BC13" s="2330"/>
      <c r="BD13" s="2330"/>
      <c r="BE13" s="2330"/>
      <c r="BF13" s="2330"/>
      <c r="BG13" s="2330"/>
      <c r="BH13" s="2330"/>
      <c r="BI13" s="2330"/>
      <c r="BJ13" s="2330"/>
      <c r="BK13" s="2330"/>
      <c r="BL13" s="2330"/>
      <c r="BM13" s="2330"/>
      <c r="BN13" s="2330"/>
      <c r="BO13" s="2330"/>
      <c r="BP13" s="2330"/>
      <c r="BQ13" s="2330"/>
      <c r="BR13" s="2330"/>
      <c r="BS13" s="2330"/>
      <c r="BT13" s="2330"/>
      <c r="BU13" s="2330"/>
      <c r="BV13" s="2330"/>
      <c r="BW13" s="2330"/>
      <c r="BX13" s="2330"/>
      <c r="BY13" s="2330"/>
      <c r="BZ13" s="2330"/>
      <c r="CA13" s="2330"/>
      <c r="CB13" s="2330"/>
      <c r="CC13" s="2330"/>
      <c r="CD13" s="2330"/>
      <c r="CE13" s="2330"/>
      <c r="CF13" s="2330"/>
      <c r="CG13" s="2330"/>
      <c r="CH13" s="2330"/>
      <c r="CI13" s="2330"/>
      <c r="CJ13" s="2330"/>
      <c r="CK13" s="2330"/>
      <c r="CL13" s="2330"/>
      <c r="CM13" s="2330"/>
      <c r="CN13" s="2330"/>
      <c r="CO13" s="2330"/>
      <c r="CP13" s="2330"/>
      <c r="CQ13" s="2330"/>
      <c r="CR13" s="2330"/>
      <c r="CS13" s="2330"/>
      <c r="CT13" s="2330"/>
      <c r="CU13" s="2330"/>
      <c r="CV13" s="2330"/>
      <c r="CW13" s="2330"/>
      <c r="CX13" s="2330"/>
      <c r="CY13" s="2330"/>
      <c r="CZ13" s="2330"/>
      <c r="DA13" s="2330"/>
      <c r="DB13" s="2330"/>
      <c r="DC13" s="2330"/>
      <c r="DD13" s="2330"/>
      <c r="DE13" s="2330"/>
      <c r="DF13" s="2330"/>
      <c r="DG13" s="2330"/>
      <c r="DH13" s="2330"/>
      <c r="DI13" s="2330"/>
      <c r="DJ13" s="2330"/>
      <c r="DK13" s="2330"/>
      <c r="DL13" s="2330"/>
      <c r="DM13" s="2330"/>
      <c r="DN13" s="2330"/>
      <c r="DO13" s="2330"/>
      <c r="DP13" s="2330"/>
      <c r="DQ13" s="2330"/>
      <c r="DR13" s="2330"/>
      <c r="DS13" s="2330"/>
      <c r="DT13" s="2330"/>
      <c r="DU13" s="2330"/>
      <c r="DV13" s="2330"/>
      <c r="DW13" s="2330"/>
      <c r="DX13" s="2330"/>
      <c r="DY13" s="2330"/>
      <c r="DZ13" s="2330"/>
      <c r="EA13" s="2330"/>
      <c r="EB13" s="2330"/>
      <c r="EC13" s="2330"/>
    </row>
    <row r="14" spans="1:133" s="2330" customFormat="1" ht="33" customHeight="1">
      <c r="C14" s="2362" t="s">
        <v>1925</v>
      </c>
      <c r="D14" s="2363" t="s">
        <v>1924</v>
      </c>
      <c r="E14" s="2372">
        <v>33.28</v>
      </c>
      <c r="F14" s="2372">
        <v>5.5270000000000001</v>
      </c>
      <c r="G14" s="2372">
        <v>27.753</v>
      </c>
      <c r="H14" s="2372">
        <v>275.56900000000002</v>
      </c>
      <c r="I14" s="2372">
        <v>67.822999999999993</v>
      </c>
      <c r="J14" s="2372">
        <v>207.74600000000004</v>
      </c>
      <c r="K14" s="2372">
        <v>1033.508</v>
      </c>
      <c r="L14" s="2372">
        <v>215.29500000000002</v>
      </c>
      <c r="M14" s="2372">
        <v>818.21299999999997</v>
      </c>
      <c r="N14" s="2371" t="s">
        <v>73</v>
      </c>
      <c r="O14" s="2376">
        <v>293.8525892195276</v>
      </c>
      <c r="P14" s="2345"/>
      <c r="Q14" s="2345"/>
      <c r="R14" s="2345"/>
      <c r="S14" s="2345"/>
      <c r="T14" s="2345"/>
      <c r="U14" s="2345"/>
      <c r="V14" s="2345"/>
      <c r="W14" s="2345"/>
      <c r="X14" s="2345"/>
      <c r="Y14" s="2345"/>
      <c r="Z14" s="2345"/>
      <c r="AA14" s="2343"/>
      <c r="AB14" s="2343"/>
      <c r="AC14" s="2343"/>
      <c r="AD14" s="2343"/>
      <c r="AE14" s="2343"/>
      <c r="AF14" s="2343"/>
      <c r="AG14" s="2343"/>
      <c r="AH14" s="2343"/>
      <c r="AI14" s="2343"/>
      <c r="AJ14" s="2343" t="e">
        <v>#VALUE!</v>
      </c>
      <c r="AK14" s="2343">
        <v>87.034958639896914</v>
      </c>
    </row>
    <row r="15" spans="1:133" s="2330" customFormat="1" ht="24" customHeight="1">
      <c r="C15" s="2362" t="s">
        <v>1923</v>
      </c>
      <c r="D15" s="2363" t="s">
        <v>1922</v>
      </c>
      <c r="E15" s="2372">
        <v>4316.9289728555086</v>
      </c>
      <c r="F15" s="2372">
        <v>41243.879809556223</v>
      </c>
      <c r="G15" s="2372">
        <v>-36926.950836700715</v>
      </c>
      <c r="H15" s="2372">
        <v>7628.8251387176515</v>
      </c>
      <c r="I15" s="2372">
        <v>55363.610199376839</v>
      </c>
      <c r="J15" s="2372">
        <v>-47734.785060659189</v>
      </c>
      <c r="K15" s="2372">
        <v>9414.9815375666913</v>
      </c>
      <c r="L15" s="2372">
        <v>47517.81629862079</v>
      </c>
      <c r="M15" s="2372">
        <v>-38102.834761054095</v>
      </c>
      <c r="N15" s="2371">
        <v>29.268146919991178</v>
      </c>
      <c r="O15" s="2376">
        <v>-20.178053147961705</v>
      </c>
      <c r="P15" s="2345"/>
      <c r="Q15" s="2345"/>
      <c r="R15" s="2345"/>
      <c r="S15" s="2345"/>
      <c r="T15" s="2345"/>
      <c r="U15" s="2345"/>
      <c r="V15" s="2345"/>
      <c r="W15" s="2345"/>
      <c r="X15" s="2345"/>
      <c r="Y15" s="2345"/>
      <c r="Z15" s="2345"/>
      <c r="AA15" s="2343"/>
      <c r="AB15" s="2343"/>
      <c r="AC15" s="2343"/>
      <c r="AD15" s="2343"/>
      <c r="AE15" s="2343"/>
      <c r="AF15" s="2343"/>
      <c r="AG15" s="2343"/>
      <c r="AH15" s="2343"/>
      <c r="AI15" s="2343"/>
      <c r="AJ15" s="2343">
        <v>-81.358890955252946</v>
      </c>
      <c r="AK15" s="2343">
        <v>17.031277445504355</v>
      </c>
    </row>
    <row r="16" spans="1:133" s="2330" customFormat="1" ht="23.25" customHeight="1">
      <c r="C16" s="2362" t="s">
        <v>1921</v>
      </c>
      <c r="D16" s="2363" t="s">
        <v>1810</v>
      </c>
      <c r="E16" s="2372">
        <v>3886.6697637987868</v>
      </c>
      <c r="F16" s="2372">
        <v>18946.146072476375</v>
      </c>
      <c r="G16" s="2372">
        <v>-15059.476308677587</v>
      </c>
      <c r="H16" s="2372">
        <v>15539.851382676126</v>
      </c>
      <c r="I16" s="2372">
        <v>39955.445075093914</v>
      </c>
      <c r="J16" s="2372">
        <v>-24415.593692417788</v>
      </c>
      <c r="K16" s="2372">
        <v>32235.88906733524</v>
      </c>
      <c r="L16" s="2372">
        <v>62569.613543633794</v>
      </c>
      <c r="M16" s="2372">
        <v>-30333.724476298554</v>
      </c>
      <c r="N16" s="2371">
        <v>62.127773847945875</v>
      </c>
      <c r="O16" s="2376">
        <v>24.239143468866907</v>
      </c>
      <c r="P16" s="2345"/>
      <c r="Q16" s="2345"/>
      <c r="R16" s="2345"/>
      <c r="S16" s="2345"/>
      <c r="T16" s="2345"/>
      <c r="U16" s="2345"/>
      <c r="V16" s="2345"/>
      <c r="W16" s="2345"/>
      <c r="X16" s="2345"/>
      <c r="Y16" s="2345"/>
      <c r="Z16" s="2345"/>
      <c r="AA16" s="2343"/>
      <c r="AB16" s="2343"/>
      <c r="AC16" s="2343"/>
      <c r="AD16" s="2343"/>
      <c r="AE16" s="2343"/>
      <c r="AF16" s="2343"/>
      <c r="AG16" s="2343"/>
      <c r="AH16" s="2343"/>
      <c r="AI16" s="2343"/>
      <c r="AJ16" s="2343">
        <v>-279.0545969222589</v>
      </c>
      <c r="AK16" s="2343">
        <v>-95.978735868804591</v>
      </c>
    </row>
    <row r="17" spans="3:133" s="2330" customFormat="1" ht="25.5" customHeight="1">
      <c r="C17" s="2362" t="s">
        <v>1920</v>
      </c>
      <c r="D17" s="2399" t="s">
        <v>1809</v>
      </c>
      <c r="E17" s="2397">
        <v>649.86400000000003</v>
      </c>
      <c r="F17" s="2397">
        <v>15674.264755938411</v>
      </c>
      <c r="G17" s="2397">
        <v>-15024.400755938412</v>
      </c>
      <c r="H17" s="2397">
        <v>897.27099999999996</v>
      </c>
      <c r="I17" s="2397">
        <v>22599.583839978081</v>
      </c>
      <c r="J17" s="2397">
        <v>-21702.31283997808</v>
      </c>
      <c r="K17" s="2397">
        <v>2023.4910000000002</v>
      </c>
      <c r="L17" s="2397">
        <v>43743.758783051635</v>
      </c>
      <c r="M17" s="2397">
        <v>-41720.267783051633</v>
      </c>
      <c r="N17" s="2396">
        <v>44.447111019720474</v>
      </c>
      <c r="O17" s="2395">
        <v>92.238809248930593</v>
      </c>
      <c r="P17" s="2345"/>
      <c r="Q17" s="2345"/>
      <c r="R17" s="2345"/>
      <c r="S17" s="2345"/>
      <c r="T17" s="2345"/>
      <c r="U17" s="2345"/>
      <c r="V17" s="2345"/>
      <c r="W17" s="2345"/>
      <c r="X17" s="2345"/>
      <c r="Y17" s="2345"/>
      <c r="Z17" s="2345"/>
      <c r="AA17" s="2343"/>
      <c r="AB17" s="2343"/>
      <c r="AC17" s="2343"/>
      <c r="AD17" s="2343"/>
      <c r="AE17" s="2343"/>
      <c r="AF17" s="2343"/>
      <c r="AG17" s="2343"/>
      <c r="AH17" s="2343"/>
      <c r="AI17" s="2343"/>
      <c r="AJ17" s="2343">
        <v>-153.49820334067746</v>
      </c>
      <c r="AK17" s="2343">
        <v>-106.74166528066161</v>
      </c>
    </row>
    <row r="18" spans="3:133" s="2330" customFormat="1" ht="23.25" customHeight="1">
      <c r="C18" s="2362" t="s">
        <v>1919</v>
      </c>
      <c r="D18" s="2363" t="s">
        <v>1918</v>
      </c>
      <c r="E18" s="2372">
        <v>3493.3220000000001</v>
      </c>
      <c r="F18" s="2372">
        <v>236.99199999999999</v>
      </c>
      <c r="G18" s="2372">
        <v>3256.33</v>
      </c>
      <c r="H18" s="2372">
        <v>2992.0929999999998</v>
      </c>
      <c r="I18" s="2372">
        <v>1610.2620000000002</v>
      </c>
      <c r="J18" s="2372">
        <v>1381.8309999999997</v>
      </c>
      <c r="K18" s="2372">
        <v>4464.6930000000002</v>
      </c>
      <c r="L18" s="2372">
        <v>472.68499999999995</v>
      </c>
      <c r="M18" s="2372">
        <v>3992.0080000000003</v>
      </c>
      <c r="N18" s="2371">
        <v>-57.564773840489146</v>
      </c>
      <c r="O18" s="2376">
        <v>188.89263593015363</v>
      </c>
      <c r="P18" s="2345"/>
      <c r="Q18" s="2345"/>
      <c r="R18" s="2345"/>
      <c r="S18" s="2345"/>
      <c r="T18" s="2345"/>
      <c r="U18" s="2345"/>
      <c r="V18" s="2345"/>
      <c r="W18" s="2345"/>
      <c r="X18" s="2345"/>
      <c r="Y18" s="2345"/>
      <c r="Z18" s="2345"/>
      <c r="AA18" s="2343"/>
      <c r="AB18" s="2343"/>
      <c r="AC18" s="2343"/>
      <c r="AD18" s="2343"/>
      <c r="AE18" s="2343"/>
      <c r="AF18" s="2343"/>
      <c r="AG18" s="2343"/>
      <c r="AH18" s="2343"/>
      <c r="AI18" s="2343"/>
      <c r="AJ18" s="2343">
        <v>-53.451529575530522</v>
      </c>
      <c r="AK18" s="2343">
        <v>-34.322047441839217</v>
      </c>
    </row>
    <row r="19" spans="3:133" s="2330" customFormat="1" ht="24" customHeight="1">
      <c r="C19" s="2362" t="s">
        <v>1917</v>
      </c>
      <c r="D19" s="2363" t="s">
        <v>1916</v>
      </c>
      <c r="E19" s="2372">
        <v>647.95399999999995</v>
      </c>
      <c r="F19" s="2372">
        <v>5766.3457545236051</v>
      </c>
      <c r="G19" s="2372">
        <v>-5118.3917545236054</v>
      </c>
      <c r="H19" s="2372">
        <v>616.79399999999998</v>
      </c>
      <c r="I19" s="2372">
        <v>7777.0257615663995</v>
      </c>
      <c r="J19" s="2372">
        <v>-7160.2317615663997</v>
      </c>
      <c r="K19" s="2372">
        <v>688.90900000000011</v>
      </c>
      <c r="L19" s="2372">
        <v>6863.1451140728004</v>
      </c>
      <c r="M19" s="2372">
        <v>-6174.2361140728008</v>
      </c>
      <c r="N19" s="2371">
        <v>39.892218199949767</v>
      </c>
      <c r="O19" s="2376">
        <v>-13.770443196909854</v>
      </c>
      <c r="P19" s="2345"/>
      <c r="Q19" s="2345"/>
      <c r="R19" s="2345"/>
      <c r="S19" s="2345"/>
      <c r="T19" s="2345"/>
      <c r="U19" s="2345"/>
      <c r="V19" s="2345"/>
      <c r="W19" s="2345"/>
      <c r="X19" s="2345"/>
      <c r="Y19" s="2345"/>
      <c r="Z19" s="2345"/>
      <c r="AA19" s="2343"/>
      <c r="AB19" s="2343"/>
      <c r="AC19" s="2343"/>
      <c r="AD19" s="2343"/>
      <c r="AE19" s="2343"/>
      <c r="AF19" s="2343"/>
      <c r="AG19" s="2343"/>
      <c r="AH19" s="2343"/>
      <c r="AI19" s="2343"/>
      <c r="AJ19" s="2343">
        <v>-0.53777292240502206</v>
      </c>
      <c r="AK19" s="2343">
        <v>-22.690836122380119</v>
      </c>
    </row>
    <row r="20" spans="3:133" s="2330" customFormat="1" ht="41.25" customHeight="1">
      <c r="C20" s="2362" t="s">
        <v>1915</v>
      </c>
      <c r="D20" s="2363" t="s">
        <v>1914</v>
      </c>
      <c r="E20" s="2372">
        <v>1.476</v>
      </c>
      <c r="F20" s="2372">
        <v>1365.576</v>
      </c>
      <c r="G20" s="2372">
        <v>-1364.1</v>
      </c>
      <c r="H20" s="2372">
        <v>67.186000000000007</v>
      </c>
      <c r="I20" s="2372">
        <v>928.80799999999999</v>
      </c>
      <c r="J20" s="2372">
        <v>-861.62199999999996</v>
      </c>
      <c r="K20" s="2372">
        <v>40.347999999999999</v>
      </c>
      <c r="L20" s="2372">
        <v>269.86500000000001</v>
      </c>
      <c r="M20" s="2372">
        <v>-229.517</v>
      </c>
      <c r="N20" s="2371">
        <v>-36.835862473425692</v>
      </c>
      <c r="O20" s="2376">
        <v>-73.362216842188332</v>
      </c>
      <c r="P20" s="2345"/>
      <c r="Q20" s="2345"/>
      <c r="R20" s="2345"/>
      <c r="S20" s="2345"/>
      <c r="T20" s="2345"/>
      <c r="U20" s="2345"/>
      <c r="V20" s="2345"/>
      <c r="W20" s="2345"/>
      <c r="X20" s="2345"/>
      <c r="Y20" s="2345"/>
      <c r="Z20" s="2345"/>
      <c r="AA20" s="2343"/>
      <c r="AB20" s="2343"/>
      <c r="AC20" s="2343"/>
      <c r="AD20" s="2343"/>
      <c r="AE20" s="2343"/>
      <c r="AF20" s="2343"/>
      <c r="AG20" s="2343"/>
      <c r="AH20" s="2343"/>
      <c r="AI20" s="2343"/>
      <c r="AJ20" s="2343" t="e">
        <v>#VALUE!</v>
      </c>
      <c r="AK20" s="2343">
        <v>99.019653120277226</v>
      </c>
    </row>
    <row r="21" spans="3:133" s="2330" customFormat="1" ht="46.5" customHeight="1">
      <c r="C21" s="2362" t="s">
        <v>1913</v>
      </c>
      <c r="D21" s="2363" t="s">
        <v>1912</v>
      </c>
      <c r="E21" s="2372">
        <v>9738.246000000001</v>
      </c>
      <c r="F21" s="2372">
        <v>1187.2930000000001</v>
      </c>
      <c r="G21" s="2372">
        <v>8550.9530000000013</v>
      </c>
      <c r="H21" s="2372">
        <v>8527.9919999999984</v>
      </c>
      <c r="I21" s="2372">
        <v>901.43100000000004</v>
      </c>
      <c r="J21" s="2372">
        <v>7626.5609999999979</v>
      </c>
      <c r="K21" s="2372">
        <v>9134.5320000000011</v>
      </c>
      <c r="L21" s="2372">
        <v>941.22900000000004</v>
      </c>
      <c r="M21" s="2372">
        <v>8193.3030000000017</v>
      </c>
      <c r="N21" s="2371">
        <v>-10.810397390793792</v>
      </c>
      <c r="O21" s="2376">
        <v>7.431160650259061</v>
      </c>
      <c r="P21" s="2345"/>
      <c r="Q21" s="2345"/>
      <c r="R21" s="2345"/>
      <c r="S21" s="2345"/>
      <c r="T21" s="2345"/>
      <c r="U21" s="2345"/>
      <c r="V21" s="2345"/>
      <c r="W21" s="2345"/>
      <c r="X21" s="2345"/>
      <c r="Y21" s="2345"/>
      <c r="Z21" s="2345"/>
      <c r="AA21" s="2343"/>
      <c r="AB21" s="2343"/>
      <c r="AC21" s="2343"/>
      <c r="AD21" s="2343"/>
      <c r="AE21" s="2343"/>
      <c r="AF21" s="2343"/>
      <c r="AG21" s="2343"/>
      <c r="AH21" s="2343"/>
      <c r="AI21" s="2343"/>
      <c r="AJ21" s="2343">
        <v>44.196579726343856</v>
      </c>
      <c r="AK21" s="2343">
        <v>-125.73413210402613</v>
      </c>
    </row>
    <row r="22" spans="3:133" s="2330" customFormat="1" ht="27" customHeight="1">
      <c r="C22" s="2362" t="s">
        <v>1911</v>
      </c>
      <c r="D22" s="2363" t="s">
        <v>1910</v>
      </c>
      <c r="E22" s="2372">
        <v>18975.012278304181</v>
      </c>
      <c r="F22" s="2372">
        <v>9463.3230252949434</v>
      </c>
      <c r="G22" s="2372">
        <v>9511.6892530092373</v>
      </c>
      <c r="H22" s="2372">
        <v>21758.622305471454</v>
      </c>
      <c r="I22" s="2372">
        <v>9340.0671442347993</v>
      </c>
      <c r="J22" s="2372">
        <v>12418.555161236654</v>
      </c>
      <c r="K22" s="2372">
        <v>35485.17095016066</v>
      </c>
      <c r="L22" s="2372">
        <v>17483.030254571571</v>
      </c>
      <c r="M22" s="2372">
        <v>18002.140695589089</v>
      </c>
      <c r="N22" s="2371">
        <v>30.560984814634939</v>
      </c>
      <c r="O22" s="2376">
        <v>44.961635728615754</v>
      </c>
      <c r="P22" s="2345"/>
      <c r="Q22" s="2345"/>
      <c r="R22" s="2345"/>
      <c r="S22" s="2345"/>
      <c r="T22" s="2345"/>
      <c r="U22" s="2345"/>
      <c r="V22" s="2345"/>
      <c r="W22" s="2345"/>
      <c r="X22" s="2345"/>
      <c r="Y22" s="2345"/>
      <c r="Z22" s="2345"/>
      <c r="AA22" s="2343"/>
      <c r="AB22" s="2343"/>
      <c r="AC22" s="2343"/>
      <c r="AD22" s="2343"/>
      <c r="AE22" s="2343"/>
      <c r="AF22" s="2343"/>
      <c r="AG22" s="2343"/>
      <c r="AH22" s="2343"/>
      <c r="AI22" s="2343"/>
      <c r="AJ22" s="2343">
        <v>-0.90416342897479129</v>
      </c>
      <c r="AK22" s="2343">
        <v>68.580360274103441</v>
      </c>
    </row>
    <row r="23" spans="3:133" s="2330" customFormat="1" ht="31.5" customHeight="1">
      <c r="C23" s="2362" t="s">
        <v>1909</v>
      </c>
      <c r="D23" s="2363" t="s">
        <v>1908</v>
      </c>
      <c r="E23" s="2372">
        <v>3440.6616168362502</v>
      </c>
      <c r="F23" s="2372">
        <v>1687.886</v>
      </c>
      <c r="G23" s="2372">
        <v>1752.7756168362503</v>
      </c>
      <c r="H23" s="2372">
        <v>4680.4685437630096</v>
      </c>
      <c r="I23" s="2372">
        <v>1230.6469999999999</v>
      </c>
      <c r="J23" s="2372">
        <v>3449.8215437630097</v>
      </c>
      <c r="K23" s="2372">
        <v>6288.8681076800849</v>
      </c>
      <c r="L23" s="2372">
        <v>903.23200000000008</v>
      </c>
      <c r="M23" s="2372">
        <v>5385.6361076800849</v>
      </c>
      <c r="N23" s="2371">
        <v>96.820489207278996</v>
      </c>
      <c r="O23" s="2376">
        <v>56.113469620388543</v>
      </c>
      <c r="P23" s="2345"/>
      <c r="Q23" s="2345"/>
      <c r="R23" s="2345"/>
      <c r="S23" s="2345"/>
      <c r="T23" s="2345"/>
      <c r="U23" s="2345"/>
      <c r="V23" s="2345"/>
      <c r="W23" s="2345"/>
      <c r="X23" s="2345"/>
      <c r="Y23" s="2345"/>
      <c r="Z23" s="2345"/>
      <c r="AA23" s="2343"/>
      <c r="AB23" s="2343"/>
      <c r="AC23" s="2343"/>
      <c r="AD23" s="2343"/>
      <c r="AE23" s="2343"/>
      <c r="AF23" s="2343"/>
      <c r="AG23" s="2343"/>
      <c r="AH23" s="2343"/>
      <c r="AI23" s="2343"/>
      <c r="AJ23" s="2343">
        <v>37.456191382296907</v>
      </c>
      <c r="AK23" s="2343" t="e">
        <v>#VALUE!</v>
      </c>
    </row>
    <row r="24" spans="3:133" s="2342" customFormat="1" ht="30" customHeight="1">
      <c r="C24" s="2365" t="s">
        <v>1907</v>
      </c>
      <c r="D24" s="2378" t="s">
        <v>1906</v>
      </c>
      <c r="E24" s="2368">
        <v>37875.477928889122</v>
      </c>
      <c r="F24" s="2368">
        <v>25585.426023610002</v>
      </c>
      <c r="G24" s="2368">
        <v>12290.051905279124</v>
      </c>
      <c r="H24" s="2368">
        <v>29894.301849027925</v>
      </c>
      <c r="I24" s="2368">
        <v>14444.46195936</v>
      </c>
      <c r="J24" s="2368">
        <v>15449.839889667925</v>
      </c>
      <c r="K24" s="2368">
        <v>49938.402451383598</v>
      </c>
      <c r="L24" s="2368">
        <v>19846.52858713</v>
      </c>
      <c r="M24" s="2368">
        <v>30091.873864253597</v>
      </c>
      <c r="N24" s="2367">
        <v>25.710127253665462</v>
      </c>
      <c r="O24" s="2377">
        <v>94.771428565920132</v>
      </c>
      <c r="P24" s="2345"/>
      <c r="Q24" s="2345"/>
      <c r="R24" s="2345"/>
      <c r="S24" s="2345"/>
      <c r="T24" s="2345"/>
      <c r="U24" s="2345"/>
      <c r="V24" s="2345"/>
      <c r="W24" s="2345"/>
      <c r="X24" s="2345"/>
      <c r="Y24" s="2345"/>
      <c r="Z24" s="2345"/>
      <c r="AA24" s="2343"/>
      <c r="AB24" s="2343"/>
      <c r="AC24" s="2343"/>
      <c r="AD24" s="2343"/>
      <c r="AE24" s="2343"/>
      <c r="AF24" s="2343"/>
      <c r="AG24" s="2343"/>
      <c r="AH24" s="2343"/>
      <c r="AI24" s="2343"/>
      <c r="AJ24" s="2343" t="e">
        <v>#VALUE!</v>
      </c>
      <c r="AK24" s="2343">
        <v>-98.355851640259743</v>
      </c>
      <c r="AL24" s="2330"/>
      <c r="AM24" s="2330"/>
      <c r="AN24" s="2330"/>
      <c r="AO24" s="2330"/>
      <c r="AP24" s="2330"/>
      <c r="AQ24" s="2330"/>
      <c r="AR24" s="2330"/>
      <c r="AS24" s="2330"/>
      <c r="AT24" s="2330"/>
      <c r="AU24" s="2330"/>
      <c r="AV24" s="2330"/>
      <c r="AW24" s="2330"/>
      <c r="AX24" s="2330"/>
      <c r="AY24" s="2330"/>
      <c r="AZ24" s="2330"/>
      <c r="BA24" s="2330"/>
      <c r="BB24" s="2330"/>
      <c r="BC24" s="2330"/>
      <c r="BD24" s="2330"/>
      <c r="BE24" s="2330"/>
      <c r="BF24" s="2330"/>
      <c r="BG24" s="2330"/>
      <c r="BH24" s="2330"/>
      <c r="BI24" s="2330"/>
      <c r="BJ24" s="2330"/>
      <c r="BK24" s="2330"/>
      <c r="BL24" s="2330"/>
      <c r="BM24" s="2330"/>
      <c r="BN24" s="2330"/>
      <c r="BO24" s="2330"/>
      <c r="BP24" s="2330"/>
      <c r="BQ24" s="2330"/>
      <c r="BR24" s="2330"/>
      <c r="BS24" s="2330"/>
      <c r="BT24" s="2330"/>
      <c r="BU24" s="2330"/>
      <c r="BV24" s="2330"/>
      <c r="BW24" s="2330"/>
      <c r="BX24" s="2330"/>
      <c r="BY24" s="2330"/>
      <c r="BZ24" s="2330"/>
      <c r="CA24" s="2330"/>
      <c r="CB24" s="2330"/>
      <c r="CC24" s="2330"/>
      <c r="CD24" s="2330"/>
      <c r="CE24" s="2330"/>
      <c r="CF24" s="2330"/>
      <c r="CG24" s="2330"/>
      <c r="CH24" s="2330"/>
      <c r="CI24" s="2330"/>
      <c r="CJ24" s="2330"/>
      <c r="CK24" s="2330"/>
      <c r="CL24" s="2330"/>
      <c r="CM24" s="2330"/>
      <c r="CN24" s="2330"/>
      <c r="CO24" s="2330"/>
      <c r="CP24" s="2330"/>
      <c r="CQ24" s="2330"/>
      <c r="CR24" s="2330"/>
      <c r="CS24" s="2330"/>
      <c r="CT24" s="2330"/>
      <c r="CU24" s="2330"/>
      <c r="CV24" s="2330"/>
      <c r="CW24" s="2330"/>
      <c r="CX24" s="2330"/>
      <c r="CY24" s="2330"/>
      <c r="CZ24" s="2330"/>
      <c r="DA24" s="2330"/>
      <c r="DB24" s="2330"/>
      <c r="DC24" s="2330"/>
      <c r="DD24" s="2330"/>
      <c r="DE24" s="2330"/>
      <c r="DF24" s="2330"/>
      <c r="DG24" s="2330"/>
      <c r="DH24" s="2330"/>
      <c r="DI24" s="2330"/>
      <c r="DJ24" s="2330"/>
      <c r="DK24" s="2330"/>
      <c r="DL24" s="2330"/>
      <c r="DM24" s="2330"/>
      <c r="DN24" s="2330"/>
      <c r="DO24" s="2330"/>
      <c r="DP24" s="2330"/>
      <c r="DQ24" s="2330"/>
      <c r="DR24" s="2330"/>
      <c r="DS24" s="2330"/>
      <c r="DT24" s="2330"/>
      <c r="DU24" s="2330"/>
      <c r="DV24" s="2330"/>
      <c r="DW24" s="2330"/>
      <c r="DX24" s="2330"/>
      <c r="DY24" s="2330"/>
      <c r="DZ24" s="2330"/>
      <c r="EA24" s="2330"/>
      <c r="EB24" s="2330"/>
      <c r="EC24" s="2330"/>
    </row>
    <row r="25" spans="3:133" s="2330" customFormat="1" ht="25.5" customHeight="1">
      <c r="C25" s="2362" t="s">
        <v>1905</v>
      </c>
      <c r="D25" s="2364" t="s">
        <v>1904</v>
      </c>
      <c r="E25" s="2372">
        <v>25963.57192888912</v>
      </c>
      <c r="F25" s="2372">
        <v>3225.509</v>
      </c>
      <c r="G25" s="2372">
        <v>22738.062928889121</v>
      </c>
      <c r="H25" s="2372">
        <v>18800.555849027925</v>
      </c>
      <c r="I25" s="2372">
        <v>2762.5659999999998</v>
      </c>
      <c r="J25" s="2372">
        <v>16037.989849027927</v>
      </c>
      <c r="K25" s="2372">
        <v>26145.389451383595</v>
      </c>
      <c r="L25" s="2372">
        <v>3069.7319999999995</v>
      </c>
      <c r="M25" s="2372">
        <v>23075.657451383595</v>
      </c>
      <c r="N25" s="2371">
        <v>-29.466331854278714</v>
      </c>
      <c r="O25" s="2376">
        <v>43.88123242753035</v>
      </c>
      <c r="P25" s="2345"/>
      <c r="Q25" s="2345"/>
      <c r="R25" s="2345"/>
      <c r="S25" s="2345"/>
      <c r="T25" s="2345"/>
      <c r="U25" s="2345"/>
      <c r="V25" s="2345"/>
      <c r="W25" s="2345"/>
      <c r="X25" s="2345"/>
      <c r="Y25" s="2345"/>
      <c r="Z25" s="2345"/>
      <c r="AA25" s="2343"/>
      <c r="AB25" s="2343"/>
      <c r="AC25" s="2343"/>
      <c r="AD25" s="2343"/>
      <c r="AE25" s="2343"/>
      <c r="AF25" s="2343"/>
      <c r="AG25" s="2343"/>
      <c r="AH25" s="2343"/>
      <c r="AI25" s="2343"/>
      <c r="AJ25" s="2343">
        <v>28.543832492044054</v>
      </c>
      <c r="AK25" s="2343">
        <v>-60.545682904442067</v>
      </c>
    </row>
    <row r="26" spans="3:133" s="2330" customFormat="1" ht="25.5" customHeight="1">
      <c r="C26" s="2362" t="s">
        <v>1903</v>
      </c>
      <c r="D26" s="2364" t="s">
        <v>1902</v>
      </c>
      <c r="E26" s="2372">
        <v>11911.906000000001</v>
      </c>
      <c r="F26" s="2372">
        <v>22359.91702361</v>
      </c>
      <c r="G26" s="2372">
        <v>-10448.011023609997</v>
      </c>
      <c r="H26" s="2372">
        <v>11093.745999999999</v>
      </c>
      <c r="I26" s="2372">
        <v>11681.895959360001</v>
      </c>
      <c r="J26" s="2372">
        <v>-588.14995936000196</v>
      </c>
      <c r="K26" s="2372">
        <v>23793.013000000003</v>
      </c>
      <c r="L26" s="2372">
        <v>16776.79658713</v>
      </c>
      <c r="M26" s="2372">
        <v>7016.2164128700024</v>
      </c>
      <c r="N26" s="2371">
        <v>-94.37069928399842</v>
      </c>
      <c r="O26" s="2376" t="s">
        <v>73</v>
      </c>
      <c r="P26" s="2345"/>
      <c r="Q26" s="2345"/>
      <c r="R26" s="2345"/>
      <c r="S26" s="2345"/>
      <c r="T26" s="2345"/>
      <c r="U26" s="2345"/>
      <c r="V26" s="2345"/>
      <c r="W26" s="2345"/>
      <c r="X26" s="2345"/>
      <c r="Y26" s="2345"/>
      <c r="Z26" s="2345"/>
      <c r="AA26" s="2343"/>
      <c r="AB26" s="2343"/>
      <c r="AC26" s="2343"/>
      <c r="AD26" s="2343"/>
      <c r="AE26" s="2343"/>
      <c r="AF26" s="2343"/>
      <c r="AG26" s="2343"/>
      <c r="AH26" s="2343"/>
      <c r="AI26" s="2343"/>
      <c r="AJ26" s="2343" t="e">
        <v>#VALUE!</v>
      </c>
      <c r="AK26" s="2343">
        <v>-146.56516247666599</v>
      </c>
    </row>
    <row r="27" spans="3:133" s="2330" customFormat="1" ht="30" customHeight="1">
      <c r="C27" s="2362" t="s">
        <v>1901</v>
      </c>
      <c r="D27" s="2363" t="s">
        <v>1900</v>
      </c>
      <c r="E27" s="2372">
        <v>0</v>
      </c>
      <c r="F27" s="2372">
        <v>19478.725999999999</v>
      </c>
      <c r="G27" s="2372">
        <v>-19478.725999999999</v>
      </c>
      <c r="H27" s="2372">
        <v>0</v>
      </c>
      <c r="I27" s="2372">
        <v>10147.779</v>
      </c>
      <c r="J27" s="2372">
        <v>-10147.779</v>
      </c>
      <c r="K27" s="2372">
        <v>0</v>
      </c>
      <c r="L27" s="2372">
        <v>12418.877</v>
      </c>
      <c r="M27" s="2372">
        <v>-12418.877</v>
      </c>
      <c r="N27" s="2371">
        <v>-47.903271497324816</v>
      </c>
      <c r="O27" s="2376">
        <v>22.380246948618023</v>
      </c>
      <c r="P27" s="2345"/>
      <c r="Q27" s="2345"/>
      <c r="R27" s="2345"/>
      <c r="S27" s="2345"/>
      <c r="T27" s="2345"/>
      <c r="U27" s="2345"/>
      <c r="V27" s="2345"/>
      <c r="W27" s="2345"/>
      <c r="X27" s="2345"/>
      <c r="Y27" s="2345"/>
      <c r="Z27" s="2345"/>
      <c r="AA27" s="2343"/>
      <c r="AB27" s="2343"/>
      <c r="AC27" s="2343"/>
      <c r="AD27" s="2343"/>
      <c r="AE27" s="2343"/>
      <c r="AF27" s="2343"/>
      <c r="AG27" s="2343"/>
      <c r="AH27" s="2343"/>
      <c r="AI27" s="2343"/>
      <c r="AJ27" s="2343">
        <v>82.179474091829093</v>
      </c>
      <c r="AK27" s="2343">
        <v>70.32532930866185</v>
      </c>
    </row>
    <row r="28" spans="3:133" s="2330" customFormat="1" ht="30" customHeight="1">
      <c r="C28" s="2362" t="s">
        <v>1899</v>
      </c>
      <c r="D28" s="2363" t="s">
        <v>1898</v>
      </c>
      <c r="E28" s="2372">
        <v>1095.7630000000008</v>
      </c>
      <c r="F28" s="2372">
        <v>2881.1910236099998</v>
      </c>
      <c r="G28" s="2372">
        <v>-1785.4280236099989</v>
      </c>
      <c r="H28" s="2372">
        <v>577.95199999999932</v>
      </c>
      <c r="I28" s="2372">
        <v>1534.1169593600002</v>
      </c>
      <c r="J28" s="2372">
        <v>-956.16495936000092</v>
      </c>
      <c r="K28" s="2372">
        <v>925.54100000000108</v>
      </c>
      <c r="L28" s="2372">
        <v>4357.9195871300008</v>
      </c>
      <c r="M28" s="2372">
        <v>-3432.3785871299997</v>
      </c>
      <c r="N28" s="2371">
        <v>-46.446177235041461</v>
      </c>
      <c r="O28" s="2376">
        <v>258.97347560481893</v>
      </c>
      <c r="P28" s="2345"/>
      <c r="Q28" s="2345"/>
      <c r="R28" s="2345"/>
      <c r="S28" s="2345"/>
      <c r="T28" s="2345"/>
      <c r="U28" s="2345"/>
      <c r="V28" s="2345"/>
      <c r="W28" s="2345"/>
      <c r="X28" s="2345"/>
      <c r="Y28" s="2345"/>
      <c r="Z28" s="2345"/>
      <c r="AA28" s="2343"/>
      <c r="AB28" s="2343"/>
      <c r="AC28" s="2343"/>
      <c r="AD28" s="2343"/>
      <c r="AE28" s="2343"/>
      <c r="AF28" s="2343"/>
      <c r="AG28" s="2343"/>
      <c r="AH28" s="2343"/>
      <c r="AI28" s="2343"/>
      <c r="AJ28" s="2343">
        <v>-266.9121022879491</v>
      </c>
      <c r="AK28" s="2343">
        <v>-62.349284695789464</v>
      </c>
    </row>
    <row r="29" spans="3:133" s="2330" customFormat="1" ht="32.25" customHeight="1">
      <c r="C29" s="2362" t="s">
        <v>1897</v>
      </c>
      <c r="D29" s="2363" t="s">
        <v>1775</v>
      </c>
      <c r="E29" s="2372">
        <v>10816.143</v>
      </c>
      <c r="F29" s="2372">
        <v>0</v>
      </c>
      <c r="G29" s="2372">
        <v>10816.143</v>
      </c>
      <c r="H29" s="2372">
        <v>10515.794</v>
      </c>
      <c r="I29" s="2372">
        <v>0</v>
      </c>
      <c r="J29" s="2372">
        <v>10515.794</v>
      </c>
      <c r="K29" s="2372">
        <v>22867.472000000002</v>
      </c>
      <c r="L29" s="2372">
        <v>0</v>
      </c>
      <c r="M29" s="2372">
        <v>22867.472000000002</v>
      </c>
      <c r="N29" s="2371">
        <v>-2.7768586269615758</v>
      </c>
      <c r="O29" s="2376">
        <v>117.45834884175177</v>
      </c>
      <c r="P29" s="2345"/>
      <c r="Q29" s="2345"/>
      <c r="R29" s="2345"/>
      <c r="S29" s="2345"/>
      <c r="T29" s="2345"/>
      <c r="U29" s="2345"/>
      <c r="V29" s="2345"/>
      <c r="W29" s="2345"/>
      <c r="X29" s="2345"/>
      <c r="Y29" s="2345"/>
      <c r="Z29" s="2345"/>
      <c r="AA29" s="2343"/>
      <c r="AB29" s="2343"/>
      <c r="AC29" s="2343"/>
      <c r="AD29" s="2343"/>
      <c r="AE29" s="2343"/>
      <c r="AF29" s="2343"/>
      <c r="AG29" s="2343"/>
      <c r="AH29" s="2343"/>
      <c r="AI29" s="2343"/>
      <c r="AJ29" s="2343">
        <v>16.098109600569355</v>
      </c>
      <c r="AK29" s="2343">
        <v>-43.119479067279286</v>
      </c>
    </row>
    <row r="30" spans="3:133" s="2342" customFormat="1" ht="30.75" customHeight="1">
      <c r="C30" s="2365" t="s">
        <v>1896</v>
      </c>
      <c r="D30" s="2378" t="s">
        <v>1895</v>
      </c>
      <c r="E30" s="2368">
        <v>633541.96956323751</v>
      </c>
      <c r="F30" s="2368">
        <v>3529.5637047660302</v>
      </c>
      <c r="G30" s="2368">
        <v>630012.40585847152</v>
      </c>
      <c r="H30" s="2368">
        <v>610529.53810478805</v>
      </c>
      <c r="I30" s="2368">
        <v>4059.1713011759562</v>
      </c>
      <c r="J30" s="2368">
        <v>606470.36680361209</v>
      </c>
      <c r="K30" s="2368">
        <v>763201.79345000116</v>
      </c>
      <c r="L30" s="2368">
        <v>4090.9376371284884</v>
      </c>
      <c r="M30" s="2368">
        <v>759110.85581287276</v>
      </c>
      <c r="N30" s="2367">
        <v>-3.7367580123728539</v>
      </c>
      <c r="O30" s="2377">
        <v>25.168664021252816</v>
      </c>
      <c r="P30" s="2345"/>
      <c r="Q30" s="2345"/>
      <c r="R30" s="2345"/>
      <c r="S30" s="2345"/>
      <c r="T30" s="2345"/>
      <c r="U30" s="2345"/>
      <c r="V30" s="2345"/>
      <c r="W30" s="2345"/>
      <c r="X30" s="2345"/>
      <c r="Y30" s="2345"/>
      <c r="Z30" s="2345"/>
      <c r="AA30" s="2343"/>
      <c r="AB30" s="2343"/>
      <c r="AC30" s="2343"/>
      <c r="AD30" s="2343"/>
      <c r="AE30" s="2343"/>
      <c r="AF30" s="2343"/>
      <c r="AG30" s="2343"/>
      <c r="AH30" s="2343"/>
      <c r="AI30" s="2343"/>
      <c r="AJ30" s="2343">
        <v>15.725709600934735</v>
      </c>
      <c r="AK30" s="2343">
        <v>-18.410544802433868</v>
      </c>
      <c r="AL30" s="2330"/>
      <c r="AM30" s="2330"/>
      <c r="AN30" s="2330"/>
      <c r="AO30" s="2330"/>
      <c r="AP30" s="2330"/>
      <c r="AQ30" s="2330"/>
      <c r="AR30" s="2330"/>
      <c r="AS30" s="2330"/>
      <c r="AT30" s="2330"/>
      <c r="AU30" s="2330"/>
      <c r="AV30" s="2330"/>
      <c r="AW30" s="2330"/>
      <c r="AX30" s="2330"/>
      <c r="AY30" s="2330"/>
      <c r="AZ30" s="2330"/>
      <c r="BA30" s="2330"/>
      <c r="BB30" s="2330"/>
      <c r="BC30" s="2330"/>
      <c r="BD30" s="2330"/>
      <c r="BE30" s="2330"/>
      <c r="BF30" s="2330"/>
      <c r="BG30" s="2330"/>
      <c r="BH30" s="2330"/>
      <c r="BI30" s="2330"/>
      <c r="BJ30" s="2330"/>
      <c r="BK30" s="2330"/>
      <c r="BL30" s="2330"/>
      <c r="BM30" s="2330"/>
      <c r="BN30" s="2330"/>
      <c r="BO30" s="2330"/>
      <c r="BP30" s="2330"/>
      <c r="BQ30" s="2330"/>
      <c r="BR30" s="2330"/>
      <c r="BS30" s="2330"/>
      <c r="BT30" s="2330"/>
      <c r="BU30" s="2330"/>
      <c r="BV30" s="2330"/>
      <c r="BW30" s="2330"/>
      <c r="BX30" s="2330"/>
      <c r="BY30" s="2330"/>
      <c r="BZ30" s="2330"/>
      <c r="CA30" s="2330"/>
      <c r="CB30" s="2330"/>
      <c r="CC30" s="2330"/>
      <c r="CD30" s="2330"/>
      <c r="CE30" s="2330"/>
      <c r="CF30" s="2330"/>
      <c r="CG30" s="2330"/>
      <c r="CH30" s="2330"/>
      <c r="CI30" s="2330"/>
      <c r="CJ30" s="2330"/>
      <c r="CK30" s="2330"/>
      <c r="CL30" s="2330"/>
      <c r="CM30" s="2330"/>
      <c r="CN30" s="2330"/>
      <c r="CO30" s="2330"/>
      <c r="CP30" s="2330"/>
      <c r="CQ30" s="2330"/>
      <c r="CR30" s="2330"/>
      <c r="CS30" s="2330"/>
      <c r="CT30" s="2330"/>
      <c r="CU30" s="2330"/>
      <c r="CV30" s="2330"/>
      <c r="CW30" s="2330"/>
      <c r="CX30" s="2330"/>
      <c r="CY30" s="2330"/>
      <c r="CZ30" s="2330"/>
      <c r="DA30" s="2330"/>
      <c r="DB30" s="2330"/>
      <c r="DC30" s="2330"/>
      <c r="DD30" s="2330"/>
      <c r="DE30" s="2330"/>
      <c r="DF30" s="2330"/>
      <c r="DG30" s="2330"/>
      <c r="DH30" s="2330"/>
      <c r="DI30" s="2330"/>
      <c r="DJ30" s="2330"/>
      <c r="DK30" s="2330"/>
      <c r="DL30" s="2330"/>
      <c r="DM30" s="2330"/>
      <c r="DN30" s="2330"/>
      <c r="DO30" s="2330"/>
      <c r="DP30" s="2330"/>
      <c r="DQ30" s="2330"/>
      <c r="DR30" s="2330"/>
      <c r="DS30" s="2330"/>
      <c r="DT30" s="2330"/>
      <c r="DU30" s="2330"/>
      <c r="DV30" s="2330"/>
      <c r="DW30" s="2330"/>
      <c r="DX30" s="2330"/>
      <c r="DY30" s="2330"/>
      <c r="DZ30" s="2330"/>
      <c r="EA30" s="2330"/>
      <c r="EB30" s="2330"/>
      <c r="EC30" s="2330"/>
    </row>
    <row r="31" spans="3:133" s="2330" customFormat="1" ht="27.75" customHeight="1">
      <c r="C31" s="2362" t="s">
        <v>1894</v>
      </c>
      <c r="D31" s="2364" t="s">
        <v>1893</v>
      </c>
      <c r="E31" s="2372">
        <v>12426.931919503701</v>
      </c>
      <c r="F31" s="2372">
        <v>0</v>
      </c>
      <c r="G31" s="2372">
        <v>12426.931919503701</v>
      </c>
      <c r="H31" s="2372">
        <v>9982.6051342651663</v>
      </c>
      <c r="I31" s="2372">
        <v>0</v>
      </c>
      <c r="J31" s="2372">
        <v>9982.6051342651663</v>
      </c>
      <c r="K31" s="2372">
        <v>8952.9145542905098</v>
      </c>
      <c r="L31" s="2372">
        <v>0</v>
      </c>
      <c r="M31" s="2372">
        <v>8952.9145542905098</v>
      </c>
      <c r="N31" s="2371">
        <v>-19.669591827426338</v>
      </c>
      <c r="O31" s="2376">
        <v>-10.314848339941406</v>
      </c>
      <c r="P31" s="2345"/>
      <c r="Q31" s="2345"/>
      <c r="R31" s="2345"/>
      <c r="S31" s="2345"/>
      <c r="T31" s="2345"/>
      <c r="U31" s="2345"/>
      <c r="V31" s="2345"/>
      <c r="W31" s="2345"/>
      <c r="X31" s="2345"/>
      <c r="Y31" s="2345"/>
      <c r="Z31" s="2345"/>
      <c r="AA31" s="2343"/>
      <c r="AB31" s="2343"/>
      <c r="AC31" s="2343"/>
      <c r="AD31" s="2343"/>
      <c r="AE31" s="2343"/>
      <c r="AF31" s="2343"/>
      <c r="AG31" s="2343"/>
      <c r="AH31" s="2343"/>
      <c r="AI31" s="2343"/>
      <c r="AJ31" s="2343">
        <v>27.029632740232469</v>
      </c>
      <c r="AK31" s="2343">
        <v>1.1711632988556042</v>
      </c>
    </row>
    <row r="32" spans="3:133" s="2330" customFormat="1" ht="55.5" customHeight="1">
      <c r="C32" s="2362" t="s">
        <v>1892</v>
      </c>
      <c r="D32" s="2364" t="s">
        <v>1891</v>
      </c>
      <c r="E32" s="2372">
        <v>621115.03764373378</v>
      </c>
      <c r="F32" s="2372">
        <v>3529.5637047660302</v>
      </c>
      <c r="G32" s="2372">
        <v>617585.4739389678</v>
      </c>
      <c r="H32" s="2372">
        <v>600546.9329705229</v>
      </c>
      <c r="I32" s="2372">
        <v>4059.1713011759562</v>
      </c>
      <c r="J32" s="2372">
        <v>596487.76166934695</v>
      </c>
      <c r="K32" s="2372">
        <v>754248.87889571069</v>
      </c>
      <c r="L32" s="2372">
        <v>4090.9376371284884</v>
      </c>
      <c r="M32" s="2372">
        <v>750157.94125858229</v>
      </c>
      <c r="N32" s="2371">
        <v>-3.41616070323989</v>
      </c>
      <c r="O32" s="2376">
        <v>25.762503351145007</v>
      </c>
      <c r="P32" s="2345"/>
      <c r="Q32" s="2345"/>
      <c r="R32" s="2345"/>
      <c r="S32" s="2345"/>
      <c r="T32" s="2345"/>
      <c r="U32" s="2345"/>
      <c r="V32" s="2345"/>
      <c r="W32" s="2345"/>
      <c r="X32" s="2345"/>
      <c r="Y32" s="2345"/>
      <c r="Z32" s="2345"/>
      <c r="AA32" s="2343"/>
      <c r="AB32" s="2343"/>
      <c r="AC32" s="2343"/>
      <c r="AD32" s="2343"/>
      <c r="AE32" s="2343"/>
      <c r="AF32" s="2343"/>
      <c r="AG32" s="2343"/>
      <c r="AH32" s="2343"/>
      <c r="AI32" s="2343"/>
      <c r="AJ32" s="2343">
        <v>15.505260851251112</v>
      </c>
      <c r="AK32" s="2343">
        <v>-18.740341178404172</v>
      </c>
    </row>
    <row r="33" spans="3:133" s="2330" customFormat="1" ht="63" customHeight="1">
      <c r="C33" s="2362" t="s">
        <v>1890</v>
      </c>
      <c r="D33" s="2363" t="s">
        <v>1889</v>
      </c>
      <c r="E33" s="2372">
        <v>567890.37445000559</v>
      </c>
      <c r="F33" s="2372">
        <v>3498.5837047660302</v>
      </c>
      <c r="G33" s="2372">
        <v>564391.79074523959</v>
      </c>
      <c r="H33" s="2372">
        <v>542856.32486595679</v>
      </c>
      <c r="I33" s="2372">
        <v>4036.1943011759563</v>
      </c>
      <c r="J33" s="2372">
        <v>538820.13056478079</v>
      </c>
      <c r="K33" s="2372">
        <v>689877.83293600206</v>
      </c>
      <c r="L33" s="2372">
        <v>4013.4536371284885</v>
      </c>
      <c r="M33" s="2372">
        <v>685864.37929887359</v>
      </c>
      <c r="N33" s="2371">
        <v>-4.5308348916084036</v>
      </c>
      <c r="O33" s="2376">
        <v>27.290043632921424</v>
      </c>
      <c r="P33" s="2345"/>
      <c r="Q33" s="2345"/>
      <c r="R33" s="2345"/>
      <c r="S33" s="2345"/>
      <c r="T33" s="2345"/>
      <c r="U33" s="2345"/>
      <c r="V33" s="2345"/>
      <c r="W33" s="2345"/>
      <c r="X33" s="2345"/>
      <c r="Y33" s="2345"/>
      <c r="Z33" s="2345"/>
      <c r="AA33" s="2343"/>
      <c r="AB33" s="2343"/>
      <c r="AC33" s="2343"/>
      <c r="AD33" s="2343"/>
      <c r="AE33" s="2343"/>
      <c r="AF33" s="2343"/>
      <c r="AG33" s="2343"/>
      <c r="AH33" s="2343"/>
      <c r="AI33" s="2343"/>
      <c r="AJ33" s="2343">
        <v>17.366116911022267</v>
      </c>
      <c r="AK33" s="2343">
        <v>-20.316895102163922</v>
      </c>
    </row>
    <row r="34" spans="3:133" s="2330" customFormat="1" ht="31.5" customHeight="1">
      <c r="C34" s="2362" t="s">
        <v>1888</v>
      </c>
      <c r="D34" s="2398" t="s">
        <v>1887</v>
      </c>
      <c r="E34" s="2397">
        <v>567890.37445000559</v>
      </c>
      <c r="F34" s="2397">
        <v>3498.5837047660302</v>
      </c>
      <c r="G34" s="2397">
        <v>564391.79074523959</v>
      </c>
      <c r="H34" s="2397">
        <v>542856.32486595679</v>
      </c>
      <c r="I34" s="2397">
        <v>4036.1943011759563</v>
      </c>
      <c r="J34" s="2397">
        <v>538820.13056478079</v>
      </c>
      <c r="K34" s="2397">
        <v>689877.83293600206</v>
      </c>
      <c r="L34" s="2397">
        <v>4013.4536371284885</v>
      </c>
      <c r="M34" s="2397">
        <v>685864.37929887359</v>
      </c>
      <c r="N34" s="2396">
        <v>-4.5308348916084036</v>
      </c>
      <c r="O34" s="2395">
        <v>27.290043632921424</v>
      </c>
      <c r="P34" s="2345"/>
      <c r="Q34" s="2345"/>
      <c r="R34" s="2345"/>
      <c r="S34" s="2345"/>
      <c r="T34" s="2345"/>
      <c r="U34" s="2345"/>
      <c r="V34" s="2345"/>
      <c r="W34" s="2345"/>
      <c r="X34" s="2345"/>
      <c r="Y34" s="2345"/>
      <c r="Z34" s="2345"/>
      <c r="AA34" s="2343"/>
      <c r="AB34" s="2343"/>
      <c r="AC34" s="2343"/>
      <c r="AD34" s="2343"/>
      <c r="AE34" s="2343"/>
      <c r="AF34" s="2343"/>
      <c r="AG34" s="2343"/>
      <c r="AH34" s="2343"/>
      <c r="AI34" s="2343"/>
      <c r="AJ34" s="2343">
        <v>17.366116911022267</v>
      </c>
      <c r="AK34" s="2343">
        <v>-20.316895102163922</v>
      </c>
    </row>
    <row r="35" spans="3:133" s="2330" customFormat="1" ht="25.5" customHeight="1">
      <c r="C35" s="2362" t="s">
        <v>1886</v>
      </c>
      <c r="D35" s="2363" t="s">
        <v>1885</v>
      </c>
      <c r="E35" s="2372">
        <v>53224.663193728222</v>
      </c>
      <c r="F35" s="2372">
        <v>30.979999999999997</v>
      </c>
      <c r="G35" s="2372">
        <v>53193.683193728219</v>
      </c>
      <c r="H35" s="2372">
        <v>57690.608104566163</v>
      </c>
      <c r="I35" s="2372">
        <v>22.977</v>
      </c>
      <c r="J35" s="2372">
        <v>57667.631104566164</v>
      </c>
      <c r="K35" s="2372">
        <v>64371.045959708645</v>
      </c>
      <c r="L35" s="2372">
        <v>77.483999999999995</v>
      </c>
      <c r="M35" s="2372">
        <v>64293.561959708648</v>
      </c>
      <c r="N35" s="2371">
        <v>8.4106751821341206</v>
      </c>
      <c r="O35" s="2376">
        <v>11.489861345488549</v>
      </c>
      <c r="P35" s="2345"/>
      <c r="Q35" s="2345"/>
      <c r="R35" s="2345"/>
      <c r="S35" s="2345"/>
      <c r="T35" s="2345"/>
      <c r="U35" s="2345"/>
      <c r="V35" s="2345"/>
      <c r="W35" s="2345"/>
      <c r="X35" s="2345"/>
      <c r="Y35" s="2345"/>
      <c r="Z35" s="2345"/>
      <c r="AA35" s="2343"/>
      <c r="AB35" s="2343"/>
      <c r="AC35" s="2343"/>
      <c r="AD35" s="2343"/>
      <c r="AE35" s="2343"/>
      <c r="AF35" s="2343"/>
      <c r="AG35" s="2343"/>
      <c r="AH35" s="2343"/>
      <c r="AI35" s="2343"/>
      <c r="AJ35" s="2343">
        <v>-6.6024127402978694</v>
      </c>
      <c r="AK35" s="2343">
        <v>-4.2215579969892447</v>
      </c>
    </row>
    <row r="36" spans="3:133" s="2330" customFormat="1" ht="25.5" customHeight="1">
      <c r="C36" s="2362" t="s">
        <v>1884</v>
      </c>
      <c r="D36" s="2361" t="s">
        <v>1883</v>
      </c>
      <c r="E36" s="2372">
        <v>35185.998193728221</v>
      </c>
      <c r="F36" s="2372">
        <v>0</v>
      </c>
      <c r="G36" s="2372">
        <v>35185.998193728221</v>
      </c>
      <c r="H36" s="2372">
        <v>35935.172104566162</v>
      </c>
      <c r="I36" s="2372">
        <v>0</v>
      </c>
      <c r="J36" s="2372">
        <v>35935.172104566162</v>
      </c>
      <c r="K36" s="2372">
        <v>38396.074959708647</v>
      </c>
      <c r="L36" s="2372">
        <v>0</v>
      </c>
      <c r="M36" s="2372">
        <v>38396.074959708647</v>
      </c>
      <c r="N36" s="2371">
        <v>2.1291819169463766</v>
      </c>
      <c r="O36" s="2376">
        <v>6.8481732826591646</v>
      </c>
      <c r="P36" s="2345"/>
      <c r="Q36" s="2345"/>
      <c r="R36" s="2345"/>
      <c r="S36" s="2345"/>
      <c r="T36" s="2345"/>
      <c r="U36" s="2345"/>
      <c r="V36" s="2345"/>
      <c r="W36" s="2345"/>
      <c r="X36" s="2345"/>
      <c r="Y36" s="2345"/>
      <c r="Z36" s="2345"/>
      <c r="AA36" s="2343"/>
      <c r="AB36" s="2343"/>
      <c r="AC36" s="2343"/>
      <c r="AD36" s="2343"/>
      <c r="AE36" s="2343"/>
      <c r="AF36" s="2343"/>
      <c r="AG36" s="2343"/>
      <c r="AH36" s="2343"/>
      <c r="AI36" s="2343"/>
      <c r="AJ36" s="2343">
        <v>6.9207692666576008</v>
      </c>
      <c r="AK36" s="2343">
        <v>6.2168818974634776</v>
      </c>
    </row>
    <row r="37" spans="3:133" s="2330" customFormat="1" ht="31.5" customHeight="1">
      <c r="C37" s="2362" t="s">
        <v>1882</v>
      </c>
      <c r="D37" s="2361" t="s">
        <v>1881</v>
      </c>
      <c r="E37" s="2372">
        <v>63.119</v>
      </c>
      <c r="F37" s="2372">
        <v>3.9239999999999999</v>
      </c>
      <c r="G37" s="2372">
        <v>59.195</v>
      </c>
      <c r="H37" s="2372">
        <v>176.54699999999997</v>
      </c>
      <c r="I37" s="2372">
        <v>9.2999999999999999E-2</v>
      </c>
      <c r="J37" s="2372">
        <v>176.45399999999998</v>
      </c>
      <c r="K37" s="2372">
        <v>258.25099999999998</v>
      </c>
      <c r="L37" s="2372">
        <v>3.8529999999999998</v>
      </c>
      <c r="M37" s="2372">
        <v>254.39799999999997</v>
      </c>
      <c r="N37" s="2371">
        <v>198.08936565588306</v>
      </c>
      <c r="O37" s="2376">
        <v>44.172418874040822</v>
      </c>
      <c r="P37" s="2345"/>
      <c r="Q37" s="2345"/>
      <c r="R37" s="2345"/>
      <c r="S37" s="2345"/>
      <c r="T37" s="2345"/>
      <c r="U37" s="2345"/>
      <c r="V37" s="2345"/>
      <c r="W37" s="2345"/>
      <c r="X37" s="2345"/>
      <c r="Y37" s="2345"/>
      <c r="Z37" s="2345"/>
      <c r="AA37" s="2343"/>
      <c r="AB37" s="2343"/>
      <c r="AC37" s="2343"/>
      <c r="AD37" s="2343"/>
      <c r="AE37" s="2343"/>
      <c r="AF37" s="2343"/>
      <c r="AG37" s="2343"/>
      <c r="AH37" s="2343"/>
      <c r="AI37" s="2343"/>
      <c r="AJ37" s="2343">
        <v>53.803843377221625</v>
      </c>
      <c r="AK37" s="2343">
        <v>-90.727786873046597</v>
      </c>
    </row>
    <row r="38" spans="3:133" s="2330" customFormat="1" ht="45" customHeight="1">
      <c r="C38" s="2362" t="s">
        <v>1880</v>
      </c>
      <c r="D38" s="2361" t="s">
        <v>1879</v>
      </c>
      <c r="E38" s="2372">
        <v>17975.545999999998</v>
      </c>
      <c r="F38" s="2372">
        <v>0</v>
      </c>
      <c r="G38" s="2372">
        <v>17975.545999999998</v>
      </c>
      <c r="H38" s="2372">
        <v>21578.889000000003</v>
      </c>
      <c r="I38" s="2372">
        <v>0</v>
      </c>
      <c r="J38" s="2372">
        <v>21578.889000000003</v>
      </c>
      <c r="K38" s="2372">
        <v>25716.720000000001</v>
      </c>
      <c r="L38" s="2372">
        <v>0</v>
      </c>
      <c r="M38" s="2372">
        <v>25716.720000000001</v>
      </c>
      <c r="N38" s="2371">
        <v>20.045805562735097</v>
      </c>
      <c r="O38" s="2376">
        <v>19.175366257271165</v>
      </c>
      <c r="P38" s="2345"/>
      <c r="Q38" s="2345"/>
      <c r="R38" s="2345"/>
      <c r="S38" s="2345"/>
      <c r="T38" s="2345"/>
      <c r="U38" s="2345"/>
      <c r="V38" s="2345"/>
      <c r="W38" s="2345"/>
      <c r="X38" s="2345"/>
      <c r="Y38" s="2345"/>
      <c r="Z38" s="2345"/>
      <c r="AA38" s="2343"/>
      <c r="AB38" s="2343"/>
      <c r="AC38" s="2343"/>
      <c r="AD38" s="2343"/>
      <c r="AE38" s="2343"/>
      <c r="AF38" s="2343"/>
      <c r="AG38" s="2343"/>
      <c r="AH38" s="2343"/>
      <c r="AI38" s="2343"/>
      <c r="AJ38" s="2343">
        <v>-43.366376835023466</v>
      </c>
      <c r="AK38" s="2343">
        <v>-21.589401238274796</v>
      </c>
    </row>
    <row r="39" spans="3:133" s="2330" customFormat="1" ht="31.5" customHeight="1">
      <c r="C39" s="2362" t="s">
        <v>1878</v>
      </c>
      <c r="D39" s="2361" t="s">
        <v>1877</v>
      </c>
      <c r="E39" s="2372">
        <v>0</v>
      </c>
      <c r="F39" s="2372">
        <v>27.055999999999997</v>
      </c>
      <c r="G39" s="2372">
        <v>-27.055999999999997</v>
      </c>
      <c r="H39" s="2372">
        <v>0</v>
      </c>
      <c r="I39" s="2372">
        <v>22.884</v>
      </c>
      <c r="J39" s="2372">
        <v>-22.884</v>
      </c>
      <c r="K39" s="2372">
        <v>0</v>
      </c>
      <c r="L39" s="2372">
        <v>73.631</v>
      </c>
      <c r="M39" s="2372">
        <v>-73.631</v>
      </c>
      <c r="N39" s="2371">
        <v>-15.419869899467765</v>
      </c>
      <c r="O39" s="2376">
        <v>221.75755986715609</v>
      </c>
      <c r="P39" s="2345"/>
      <c r="Q39" s="2345"/>
      <c r="R39" s="2345"/>
      <c r="S39" s="2345"/>
      <c r="T39" s="2345"/>
      <c r="U39" s="2345"/>
      <c r="V39" s="2345"/>
      <c r="W39" s="2345"/>
      <c r="X39" s="2345"/>
      <c r="Y39" s="2345"/>
      <c r="Z39" s="2345"/>
      <c r="AA39" s="2343"/>
      <c r="AB39" s="2343"/>
      <c r="AC39" s="2343"/>
      <c r="AD39" s="2343"/>
      <c r="AE39" s="2343"/>
      <c r="AF39" s="2343"/>
      <c r="AG39" s="2343"/>
      <c r="AH39" s="2343"/>
      <c r="AI39" s="2343"/>
      <c r="AJ39" s="2343" t="e">
        <v>#VALUE!</v>
      </c>
      <c r="AK39" s="2343">
        <v>37.62277580071175</v>
      </c>
    </row>
    <row r="40" spans="3:133" s="2342" customFormat="1" ht="42" customHeight="1">
      <c r="C40" s="2365">
        <v>2</v>
      </c>
      <c r="D40" s="2369" t="s">
        <v>1876</v>
      </c>
      <c r="E40" s="2368">
        <v>7831.4159547244826</v>
      </c>
      <c r="F40" s="2368">
        <v>2.8820000000000001</v>
      </c>
      <c r="G40" s="2368">
        <v>7828.533954724483</v>
      </c>
      <c r="H40" s="2368">
        <v>6335.8582291431494</v>
      </c>
      <c r="I40" s="2368">
        <v>24.702000000000002</v>
      </c>
      <c r="J40" s="2368">
        <v>6311.1562291431492</v>
      </c>
      <c r="K40" s="2368">
        <v>5349.7029171711147</v>
      </c>
      <c r="L40" s="2368">
        <v>0</v>
      </c>
      <c r="M40" s="2368">
        <v>5349.7029171711147</v>
      </c>
      <c r="N40" s="2367">
        <v>-19.382654969077617</v>
      </c>
      <c r="O40" s="2377">
        <v>-15.234186527221638</v>
      </c>
      <c r="P40" s="2345"/>
      <c r="Q40" s="2345"/>
      <c r="R40" s="2345"/>
      <c r="S40" s="2345"/>
      <c r="T40" s="2345"/>
      <c r="U40" s="2345"/>
      <c r="V40" s="2345"/>
      <c r="W40" s="2345"/>
      <c r="X40" s="2345"/>
      <c r="Y40" s="2345"/>
      <c r="Z40" s="2345"/>
      <c r="AA40" s="2343"/>
      <c r="AB40" s="2343"/>
      <c r="AC40" s="2343"/>
      <c r="AD40" s="2343"/>
      <c r="AE40" s="2343"/>
      <c r="AF40" s="2343"/>
      <c r="AG40" s="2343"/>
      <c r="AH40" s="2343"/>
      <c r="AI40" s="2343"/>
      <c r="AJ40" s="2343">
        <v>37.975193685571753</v>
      </c>
      <c r="AK40" s="2343">
        <v>-17.745292569760384</v>
      </c>
      <c r="AL40" s="2330"/>
      <c r="AM40" s="2330"/>
      <c r="AN40" s="2330"/>
      <c r="AO40" s="2330"/>
      <c r="AP40" s="2330"/>
      <c r="AQ40" s="2330"/>
      <c r="AR40" s="2330"/>
      <c r="AS40" s="2330"/>
      <c r="AT40" s="2330"/>
      <c r="AU40" s="2330"/>
      <c r="AV40" s="2330"/>
      <c r="AW40" s="2330"/>
      <c r="AX40" s="2330"/>
      <c r="AY40" s="2330"/>
      <c r="AZ40" s="2330"/>
      <c r="BA40" s="2330"/>
      <c r="BB40" s="2330"/>
      <c r="BC40" s="2330"/>
      <c r="BD40" s="2330"/>
      <c r="BE40" s="2330"/>
      <c r="BF40" s="2330"/>
      <c r="BG40" s="2330"/>
      <c r="BH40" s="2330"/>
      <c r="BI40" s="2330"/>
      <c r="BJ40" s="2330"/>
      <c r="BK40" s="2330"/>
      <c r="BL40" s="2330"/>
      <c r="BM40" s="2330"/>
      <c r="BN40" s="2330"/>
      <c r="BO40" s="2330"/>
      <c r="BP40" s="2330"/>
      <c r="BQ40" s="2330"/>
      <c r="BR40" s="2330"/>
      <c r="BS40" s="2330"/>
      <c r="BT40" s="2330"/>
      <c r="BU40" s="2330"/>
      <c r="BV40" s="2330"/>
      <c r="BW40" s="2330"/>
      <c r="BX40" s="2330"/>
      <c r="BY40" s="2330"/>
      <c r="BZ40" s="2330"/>
      <c r="CA40" s="2330"/>
      <c r="CB40" s="2330"/>
      <c r="CC40" s="2330"/>
      <c r="CD40" s="2330"/>
      <c r="CE40" s="2330"/>
      <c r="CF40" s="2330"/>
      <c r="CG40" s="2330"/>
      <c r="CH40" s="2330"/>
      <c r="CI40" s="2330"/>
      <c r="CJ40" s="2330"/>
      <c r="CK40" s="2330"/>
      <c r="CL40" s="2330"/>
      <c r="CM40" s="2330"/>
      <c r="CN40" s="2330"/>
      <c r="CO40" s="2330"/>
      <c r="CP40" s="2330"/>
      <c r="CQ40" s="2330"/>
      <c r="CR40" s="2330"/>
      <c r="CS40" s="2330"/>
      <c r="CT40" s="2330"/>
      <c r="CU40" s="2330"/>
      <c r="CV40" s="2330"/>
      <c r="CW40" s="2330"/>
      <c r="CX40" s="2330"/>
      <c r="CY40" s="2330"/>
      <c r="CZ40" s="2330"/>
      <c r="DA40" s="2330"/>
      <c r="DB40" s="2330"/>
      <c r="DC40" s="2330"/>
      <c r="DD40" s="2330"/>
      <c r="DE40" s="2330"/>
      <c r="DF40" s="2330"/>
      <c r="DG40" s="2330"/>
      <c r="DH40" s="2330"/>
      <c r="DI40" s="2330"/>
      <c r="DJ40" s="2330"/>
      <c r="DK40" s="2330"/>
      <c r="DL40" s="2330"/>
      <c r="DM40" s="2330"/>
      <c r="DN40" s="2330"/>
      <c r="DO40" s="2330"/>
      <c r="DP40" s="2330"/>
      <c r="DQ40" s="2330"/>
      <c r="DR40" s="2330"/>
      <c r="DS40" s="2330"/>
      <c r="DT40" s="2330"/>
      <c r="DU40" s="2330"/>
      <c r="DV40" s="2330"/>
      <c r="DW40" s="2330"/>
      <c r="DX40" s="2330"/>
      <c r="DY40" s="2330"/>
      <c r="DZ40" s="2330"/>
      <c r="EA40" s="2330"/>
      <c r="EB40" s="2330"/>
      <c r="EC40" s="2330"/>
    </row>
    <row r="41" spans="3:133" s="2342" customFormat="1" ht="75" customHeight="1">
      <c r="C41" s="2394"/>
      <c r="D41" s="2393" t="s">
        <v>1875</v>
      </c>
      <c r="E41" s="2392">
        <v>795125.64859653206</v>
      </c>
      <c r="F41" s="2392">
        <v>891685.76888662041</v>
      </c>
      <c r="G41" s="2392">
        <v>-96560.120290088351</v>
      </c>
      <c r="H41" s="2392">
        <v>844322.50697862741</v>
      </c>
      <c r="I41" s="2392">
        <v>1249353.112385575</v>
      </c>
      <c r="J41" s="2392">
        <v>-405030.60540694755</v>
      </c>
      <c r="K41" s="2392">
        <v>1029648.9045978835</v>
      </c>
      <c r="L41" s="2392">
        <v>1053940.8379142175</v>
      </c>
      <c r="M41" s="2392">
        <v>-24291.933316334034</v>
      </c>
      <c r="N41" s="2391">
        <v>319.45950791086881</v>
      </c>
      <c r="O41" s="2390">
        <v>-94.002445002414774</v>
      </c>
      <c r="P41" s="2345"/>
      <c r="Q41" s="2345"/>
      <c r="R41" s="2345"/>
      <c r="S41" s="2345"/>
      <c r="T41" s="2345"/>
      <c r="U41" s="2345"/>
      <c r="V41" s="2345"/>
      <c r="W41" s="2345"/>
      <c r="X41" s="2345"/>
      <c r="Y41" s="2345"/>
      <c r="Z41" s="2345"/>
      <c r="AA41" s="2343"/>
      <c r="AB41" s="2343"/>
      <c r="AC41" s="2343"/>
      <c r="AD41" s="2343"/>
      <c r="AE41" s="2343"/>
      <c r="AF41" s="2343"/>
      <c r="AG41" s="2343"/>
      <c r="AH41" s="2343"/>
      <c r="AI41" s="2343"/>
      <c r="AJ41" s="2343" t="e">
        <v>#VALUE!</v>
      </c>
      <c r="AK41" s="2343">
        <v>66.835556670190982</v>
      </c>
      <c r="AL41" s="2330"/>
      <c r="AM41" s="2330"/>
      <c r="AN41" s="2330"/>
      <c r="AO41" s="2330"/>
      <c r="AP41" s="2330"/>
      <c r="AQ41" s="2330"/>
      <c r="AR41" s="2330"/>
      <c r="AS41" s="2330"/>
      <c r="AT41" s="2330"/>
      <c r="AU41" s="2330"/>
      <c r="AV41" s="2330"/>
      <c r="AW41" s="2330"/>
      <c r="AX41" s="2330"/>
      <c r="AY41" s="2330"/>
      <c r="AZ41" s="2330"/>
      <c r="BA41" s="2330"/>
      <c r="BB41" s="2330"/>
      <c r="BC41" s="2330"/>
      <c r="BD41" s="2330"/>
      <c r="BE41" s="2330"/>
      <c r="BF41" s="2330"/>
      <c r="BG41" s="2330"/>
      <c r="BH41" s="2330"/>
      <c r="BI41" s="2330"/>
      <c r="BJ41" s="2330"/>
      <c r="BK41" s="2330"/>
      <c r="BL41" s="2330"/>
      <c r="BM41" s="2330"/>
      <c r="BN41" s="2330"/>
      <c r="BO41" s="2330"/>
      <c r="BP41" s="2330"/>
      <c r="BQ41" s="2330"/>
      <c r="BR41" s="2330"/>
      <c r="BS41" s="2330"/>
      <c r="BT41" s="2330"/>
      <c r="BU41" s="2330"/>
      <c r="BV41" s="2330"/>
      <c r="BW41" s="2330"/>
      <c r="BX41" s="2330"/>
      <c r="BY41" s="2330"/>
      <c r="BZ41" s="2330"/>
      <c r="CA41" s="2330"/>
      <c r="CB41" s="2330"/>
      <c r="CC41" s="2330"/>
      <c r="CD41" s="2330"/>
      <c r="CE41" s="2330"/>
      <c r="CF41" s="2330"/>
      <c r="CG41" s="2330"/>
      <c r="CH41" s="2330"/>
      <c r="CI41" s="2330"/>
      <c r="CJ41" s="2330"/>
      <c r="CK41" s="2330"/>
      <c r="CL41" s="2330"/>
      <c r="CM41" s="2330"/>
      <c r="CN41" s="2330"/>
      <c r="CO41" s="2330"/>
      <c r="CP41" s="2330"/>
      <c r="CQ41" s="2330"/>
      <c r="CR41" s="2330"/>
      <c r="CS41" s="2330"/>
      <c r="CT41" s="2330"/>
      <c r="CU41" s="2330"/>
      <c r="CV41" s="2330"/>
      <c r="CW41" s="2330"/>
      <c r="CX41" s="2330"/>
      <c r="CY41" s="2330"/>
      <c r="CZ41" s="2330"/>
      <c r="DA41" s="2330"/>
      <c r="DB41" s="2330"/>
      <c r="DC41" s="2330"/>
      <c r="DD41" s="2330"/>
      <c r="DE41" s="2330"/>
      <c r="DF41" s="2330"/>
      <c r="DG41" s="2330"/>
      <c r="DH41" s="2330"/>
      <c r="DI41" s="2330"/>
      <c r="DJ41" s="2330"/>
      <c r="DK41" s="2330"/>
      <c r="DL41" s="2330"/>
      <c r="DM41" s="2330"/>
      <c r="DN41" s="2330"/>
      <c r="DO41" s="2330"/>
      <c r="DP41" s="2330"/>
      <c r="DQ41" s="2330"/>
      <c r="DR41" s="2330"/>
      <c r="DS41" s="2330"/>
      <c r="DT41" s="2330"/>
      <c r="DU41" s="2330"/>
      <c r="DV41" s="2330"/>
      <c r="DW41" s="2330"/>
      <c r="DX41" s="2330"/>
      <c r="DY41" s="2330"/>
      <c r="DZ41" s="2330"/>
      <c r="EA41" s="2330"/>
      <c r="EB41" s="2330"/>
      <c r="EC41" s="2330"/>
    </row>
    <row r="42" spans="3:133" s="2342" customFormat="1" ht="30" customHeight="1">
      <c r="C42" s="2389"/>
      <c r="D42" s="2388"/>
      <c r="E42" s="2387"/>
      <c r="F42" s="2387"/>
      <c r="G42" s="2387"/>
      <c r="H42" s="2387"/>
      <c r="I42" s="2387"/>
      <c r="J42" s="2387"/>
      <c r="K42" s="2387"/>
      <c r="L42" s="2387"/>
      <c r="M42" s="2387"/>
      <c r="N42" s="2386"/>
      <c r="O42" s="2385"/>
      <c r="P42" s="2345"/>
      <c r="Q42" s="2345"/>
      <c r="R42" s="2345"/>
      <c r="S42" s="2345"/>
      <c r="T42" s="2345"/>
      <c r="U42" s="2345"/>
      <c r="V42" s="2380"/>
      <c r="W42" s="2380"/>
      <c r="X42" s="2380"/>
      <c r="Y42" s="2380"/>
      <c r="Z42" s="2380"/>
      <c r="AA42" s="2343"/>
      <c r="AB42" s="2343"/>
      <c r="AC42" s="2343"/>
      <c r="AD42" s="2343"/>
      <c r="AE42" s="2343"/>
      <c r="AF42" s="2343"/>
      <c r="AG42" s="2343"/>
      <c r="AH42" s="2343"/>
      <c r="AI42" s="2343"/>
      <c r="AJ42" s="2343">
        <v>0</v>
      </c>
      <c r="AK42" s="2343">
        <v>0</v>
      </c>
      <c r="AL42" s="2330"/>
      <c r="AM42" s="2330"/>
      <c r="AN42" s="2330"/>
      <c r="AO42" s="2330"/>
      <c r="AP42" s="2330"/>
      <c r="AQ42" s="2330"/>
      <c r="AR42" s="2330"/>
      <c r="AS42" s="2330"/>
      <c r="AT42" s="2330"/>
      <c r="AU42" s="2330"/>
      <c r="AV42" s="2330"/>
      <c r="AW42" s="2330"/>
      <c r="AX42" s="2330"/>
      <c r="AY42" s="2330"/>
      <c r="AZ42" s="2330"/>
      <c r="BA42" s="2330"/>
      <c r="BB42" s="2330"/>
      <c r="BC42" s="2330"/>
      <c r="BD42" s="2330"/>
      <c r="BE42" s="2330"/>
      <c r="BF42" s="2330"/>
      <c r="BG42" s="2330"/>
      <c r="BH42" s="2330"/>
      <c r="BI42" s="2330"/>
      <c r="BJ42" s="2330"/>
      <c r="BK42" s="2330"/>
      <c r="BL42" s="2330"/>
      <c r="BM42" s="2330"/>
      <c r="BN42" s="2330"/>
      <c r="BO42" s="2330"/>
      <c r="BP42" s="2330"/>
      <c r="BQ42" s="2330"/>
      <c r="BR42" s="2330"/>
      <c r="BS42" s="2330"/>
      <c r="BT42" s="2330"/>
      <c r="BU42" s="2330"/>
      <c r="BV42" s="2330"/>
      <c r="BW42" s="2330"/>
      <c r="BX42" s="2330"/>
      <c r="BY42" s="2330"/>
      <c r="BZ42" s="2330"/>
      <c r="CA42" s="2330"/>
      <c r="CB42" s="2330"/>
      <c r="CC42" s="2330"/>
      <c r="CD42" s="2330"/>
      <c r="CE42" s="2330"/>
      <c r="CF42" s="2330"/>
      <c r="CG42" s="2330"/>
      <c r="CH42" s="2330"/>
      <c r="CI42" s="2330"/>
      <c r="CJ42" s="2330"/>
      <c r="CK42" s="2330"/>
      <c r="CL42" s="2330"/>
      <c r="CM42" s="2330"/>
      <c r="CN42" s="2330"/>
      <c r="CO42" s="2330"/>
      <c r="CP42" s="2330"/>
      <c r="CQ42" s="2330"/>
      <c r="CR42" s="2330"/>
      <c r="CS42" s="2330"/>
      <c r="CT42" s="2330"/>
      <c r="CU42" s="2330"/>
      <c r="CV42" s="2330"/>
      <c r="CW42" s="2330"/>
      <c r="CX42" s="2330"/>
      <c r="CY42" s="2330"/>
      <c r="CZ42" s="2330"/>
      <c r="DA42" s="2330"/>
      <c r="DB42" s="2330"/>
      <c r="DC42" s="2330"/>
      <c r="DD42" s="2330"/>
      <c r="DE42" s="2330"/>
      <c r="DF42" s="2330"/>
      <c r="DG42" s="2330"/>
      <c r="DH42" s="2330"/>
      <c r="DI42" s="2330"/>
      <c r="DJ42" s="2330"/>
      <c r="DK42" s="2330"/>
      <c r="DL42" s="2330"/>
      <c r="DM42" s="2330"/>
      <c r="DN42" s="2330"/>
      <c r="DO42" s="2330"/>
      <c r="DP42" s="2330"/>
      <c r="DQ42" s="2330"/>
      <c r="DR42" s="2330"/>
      <c r="DS42" s="2330"/>
      <c r="DT42" s="2330"/>
      <c r="DU42" s="2330"/>
      <c r="DV42" s="2330"/>
      <c r="DW42" s="2330"/>
      <c r="DX42" s="2330"/>
      <c r="DY42" s="2330"/>
      <c r="DZ42" s="2330"/>
      <c r="EA42" s="2330"/>
      <c r="EB42" s="2330"/>
      <c r="EC42" s="2330"/>
    </row>
    <row r="43" spans="3:133" s="2342" customFormat="1" ht="55.8">
      <c r="C43" s="2384"/>
      <c r="D43" s="2383"/>
      <c r="E43" s="2382" t="s">
        <v>1874</v>
      </c>
      <c r="F43" s="2382" t="s">
        <v>1873</v>
      </c>
      <c r="G43" s="2381" t="s">
        <v>1872</v>
      </c>
      <c r="H43" s="2382" t="s">
        <v>1874</v>
      </c>
      <c r="I43" s="2382" t="s">
        <v>1873</v>
      </c>
      <c r="J43" s="2381" t="s">
        <v>1872</v>
      </c>
      <c r="K43" s="2381" t="s">
        <v>1874</v>
      </c>
      <c r="L43" s="2381" t="s">
        <v>1873</v>
      </c>
      <c r="M43" s="2381" t="s">
        <v>1872</v>
      </c>
      <c r="N43" s="3178" t="s">
        <v>757</v>
      </c>
      <c r="O43" s="3179"/>
      <c r="P43" s="2345"/>
      <c r="Q43" s="2345"/>
      <c r="R43" s="2345"/>
      <c r="S43" s="2345"/>
      <c r="T43" s="2345"/>
      <c r="U43" s="2345"/>
      <c r="V43" s="2380"/>
      <c r="W43" s="2380"/>
      <c r="X43" s="2380"/>
      <c r="Y43" s="2380"/>
      <c r="Z43" s="2380"/>
      <c r="AA43" s="2343"/>
      <c r="AB43" s="2343"/>
      <c r="AC43" s="2343"/>
      <c r="AD43" s="2343"/>
      <c r="AE43" s="2343"/>
      <c r="AF43" s="2343"/>
      <c r="AG43" s="2343"/>
      <c r="AH43" s="2343"/>
      <c r="AI43" s="2343"/>
      <c r="AJ43" s="2343" t="e">
        <v>#VALUE!</v>
      </c>
      <c r="AK43" s="2343">
        <v>0</v>
      </c>
      <c r="AL43" s="2330"/>
      <c r="AM43" s="2330"/>
      <c r="AN43" s="2330"/>
      <c r="AO43" s="2330"/>
      <c r="AP43" s="2330"/>
      <c r="AQ43" s="2330"/>
      <c r="AR43" s="2330"/>
      <c r="AS43" s="2330"/>
      <c r="AT43" s="2330"/>
      <c r="AU43" s="2330"/>
      <c r="AV43" s="2330"/>
      <c r="AW43" s="2330"/>
      <c r="AX43" s="2330"/>
      <c r="AY43" s="2330"/>
      <c r="AZ43" s="2330"/>
      <c r="BA43" s="2330"/>
      <c r="BB43" s="2330"/>
      <c r="BC43" s="2330"/>
      <c r="BD43" s="2330"/>
      <c r="BE43" s="2330"/>
      <c r="BF43" s="2330"/>
      <c r="BG43" s="2330"/>
      <c r="BH43" s="2330"/>
      <c r="BI43" s="2330"/>
      <c r="BJ43" s="2330"/>
      <c r="BK43" s="2330"/>
      <c r="BL43" s="2330"/>
      <c r="BM43" s="2330"/>
      <c r="BN43" s="2330"/>
      <c r="BO43" s="2330"/>
      <c r="BP43" s="2330"/>
      <c r="BQ43" s="2330"/>
      <c r="BR43" s="2330"/>
      <c r="BS43" s="2330"/>
      <c r="BT43" s="2330"/>
      <c r="BU43" s="2330"/>
      <c r="BV43" s="2330"/>
      <c r="BW43" s="2330"/>
      <c r="BX43" s="2330"/>
      <c r="BY43" s="2330"/>
      <c r="BZ43" s="2330"/>
      <c r="CA43" s="2330"/>
      <c r="CB43" s="2330"/>
      <c r="CC43" s="2330"/>
      <c r="CD43" s="2330"/>
      <c r="CE43" s="2330"/>
      <c r="CF43" s="2330"/>
      <c r="CG43" s="2330"/>
      <c r="CH43" s="2330"/>
      <c r="CI43" s="2330"/>
      <c r="CJ43" s="2330"/>
      <c r="CK43" s="2330"/>
      <c r="CL43" s="2330"/>
      <c r="CM43" s="2330"/>
      <c r="CN43" s="2330"/>
      <c r="CO43" s="2330"/>
      <c r="CP43" s="2330"/>
      <c r="CQ43" s="2330"/>
      <c r="CR43" s="2330"/>
      <c r="CS43" s="2330"/>
      <c r="CT43" s="2330"/>
      <c r="CU43" s="2330"/>
      <c r="CV43" s="2330"/>
      <c r="CW43" s="2330"/>
      <c r="CX43" s="2330"/>
      <c r="CY43" s="2330"/>
      <c r="CZ43" s="2330"/>
      <c r="DA43" s="2330"/>
      <c r="DB43" s="2330"/>
      <c r="DC43" s="2330"/>
      <c r="DD43" s="2330"/>
      <c r="DE43" s="2330"/>
      <c r="DF43" s="2330"/>
      <c r="DG43" s="2330"/>
      <c r="DH43" s="2330"/>
      <c r="DI43" s="2330"/>
      <c r="DJ43" s="2330"/>
      <c r="DK43" s="2330"/>
      <c r="DL43" s="2330"/>
      <c r="DM43" s="2330"/>
      <c r="DN43" s="2330"/>
      <c r="DO43" s="2330"/>
      <c r="DP43" s="2330"/>
      <c r="DQ43" s="2330"/>
      <c r="DR43" s="2330"/>
      <c r="DS43" s="2330"/>
      <c r="DT43" s="2330"/>
      <c r="DU43" s="2330"/>
      <c r="DV43" s="2330"/>
      <c r="DW43" s="2330"/>
      <c r="DX43" s="2330"/>
      <c r="DY43" s="2330"/>
      <c r="DZ43" s="2330"/>
      <c r="EA43" s="2330"/>
      <c r="EB43" s="2330"/>
      <c r="EC43" s="2330"/>
    </row>
    <row r="44" spans="3:133" s="2342" customFormat="1" ht="26.25" customHeight="1">
      <c r="C44" s="2365">
        <v>3</v>
      </c>
      <c r="D44" s="2369" t="s">
        <v>1871</v>
      </c>
      <c r="E44" s="2368">
        <v>107203.29683702689</v>
      </c>
      <c r="F44" s="2368">
        <v>137935.01332212833</v>
      </c>
      <c r="G44" s="2368">
        <v>-30731.716485101453</v>
      </c>
      <c r="H44" s="2368">
        <v>-178728.05304031417</v>
      </c>
      <c r="I44" s="2368">
        <v>179453.42440958106</v>
      </c>
      <c r="J44" s="2368">
        <v>-358181.47744989523</v>
      </c>
      <c r="K44" s="2368">
        <v>129021.02299032704</v>
      </c>
      <c r="L44" s="2368">
        <v>93074.954626445673</v>
      </c>
      <c r="M44" s="2368">
        <v>35946.068363881364</v>
      </c>
      <c r="N44" s="2367" t="s">
        <v>73</v>
      </c>
      <c r="O44" s="2377" t="s">
        <v>73</v>
      </c>
      <c r="P44" s="2345"/>
      <c r="Q44" s="2345"/>
      <c r="R44" s="2345"/>
      <c r="S44" s="2345"/>
      <c r="T44" s="2345"/>
      <c r="U44" s="2345"/>
      <c r="V44" s="2345"/>
      <c r="W44" s="2345"/>
      <c r="X44" s="2345"/>
      <c r="Y44" s="2344"/>
      <c r="Z44" s="2344"/>
      <c r="AA44" s="2343"/>
      <c r="AB44" s="2343"/>
      <c r="AC44" s="2343"/>
      <c r="AD44" s="2343"/>
      <c r="AE44" s="2343"/>
      <c r="AF44" s="2343"/>
      <c r="AG44" s="2343"/>
      <c r="AH44" s="2343"/>
      <c r="AI44" s="2343"/>
      <c r="AJ44" s="2343" t="e">
        <v>#VALUE!</v>
      </c>
      <c r="AK44" s="2343">
        <v>80.80852350206446</v>
      </c>
      <c r="AL44" s="2330"/>
      <c r="AM44" s="2330"/>
      <c r="AN44" s="2330"/>
      <c r="AO44" s="2330"/>
      <c r="AP44" s="2330"/>
      <c r="AQ44" s="2330"/>
      <c r="AR44" s="2330"/>
      <c r="AS44" s="2330"/>
      <c r="AT44" s="2330"/>
      <c r="AU44" s="2330"/>
      <c r="AV44" s="2330"/>
      <c r="AW44" s="2330"/>
      <c r="AX44" s="2330"/>
      <c r="AY44" s="2330"/>
      <c r="AZ44" s="2330"/>
      <c r="BA44" s="2330"/>
      <c r="BB44" s="2330"/>
      <c r="BC44" s="2330"/>
      <c r="BD44" s="2330"/>
      <c r="BE44" s="2330"/>
      <c r="BF44" s="2330"/>
      <c r="BG44" s="2330"/>
      <c r="BH44" s="2330"/>
      <c r="BI44" s="2330"/>
      <c r="BJ44" s="2330"/>
      <c r="BK44" s="2330"/>
      <c r="BL44" s="2330"/>
      <c r="BM44" s="2330"/>
      <c r="BN44" s="2330"/>
      <c r="BO44" s="2330"/>
      <c r="BP44" s="2330"/>
      <c r="BQ44" s="2330"/>
      <c r="BR44" s="2330"/>
      <c r="BS44" s="2330"/>
      <c r="BT44" s="2330"/>
      <c r="BU44" s="2330"/>
      <c r="BV44" s="2330"/>
      <c r="BW44" s="2330"/>
      <c r="BX44" s="2330"/>
      <c r="BY44" s="2330"/>
      <c r="BZ44" s="2330"/>
      <c r="CA44" s="2330"/>
      <c r="CB44" s="2330"/>
      <c r="CC44" s="2330"/>
      <c r="CD44" s="2330"/>
      <c r="CE44" s="2330"/>
      <c r="CF44" s="2330"/>
      <c r="CG44" s="2330"/>
      <c r="CH44" s="2330"/>
      <c r="CI44" s="2330"/>
      <c r="CJ44" s="2330"/>
      <c r="CK44" s="2330"/>
      <c r="CL44" s="2330"/>
      <c r="CM44" s="2330"/>
      <c r="CN44" s="2330"/>
      <c r="CO44" s="2330"/>
      <c r="CP44" s="2330"/>
      <c r="CQ44" s="2330"/>
      <c r="CR44" s="2330"/>
      <c r="CS44" s="2330"/>
      <c r="CT44" s="2330"/>
      <c r="CU44" s="2330"/>
      <c r="CV44" s="2330"/>
      <c r="CW44" s="2330"/>
      <c r="CX44" s="2330"/>
      <c r="CY44" s="2330"/>
      <c r="CZ44" s="2330"/>
      <c r="DA44" s="2330"/>
      <c r="DB44" s="2330"/>
      <c r="DC44" s="2330"/>
      <c r="DD44" s="2330"/>
      <c r="DE44" s="2330"/>
      <c r="DF44" s="2330"/>
      <c r="DG44" s="2330"/>
      <c r="DH44" s="2330"/>
      <c r="DI44" s="2330"/>
      <c r="DJ44" s="2330"/>
      <c r="DK44" s="2330"/>
      <c r="DL44" s="2330"/>
      <c r="DM44" s="2330"/>
      <c r="DN44" s="2330"/>
      <c r="DO44" s="2330"/>
      <c r="DP44" s="2330"/>
      <c r="DQ44" s="2330"/>
      <c r="DR44" s="2330"/>
      <c r="DS44" s="2330"/>
      <c r="DT44" s="2330"/>
      <c r="DU44" s="2330"/>
      <c r="DV44" s="2330"/>
      <c r="DW44" s="2330"/>
      <c r="DX44" s="2330"/>
      <c r="DY44" s="2330"/>
      <c r="DZ44" s="2330"/>
      <c r="EA44" s="2330"/>
      <c r="EB44" s="2330"/>
      <c r="EC44" s="2330"/>
    </row>
    <row r="45" spans="3:133" s="2342" customFormat="1" ht="47.25" customHeight="1">
      <c r="C45" s="2365"/>
      <c r="D45" s="2369" t="s">
        <v>1870</v>
      </c>
      <c r="E45" s="2368">
        <v>107203.29683702689</v>
      </c>
      <c r="F45" s="2368">
        <v>137935.01332212833</v>
      </c>
      <c r="G45" s="2368">
        <v>-30731.716485101439</v>
      </c>
      <c r="H45" s="2368">
        <v>-178728.05304031417</v>
      </c>
      <c r="I45" s="2368">
        <v>179453.42440958106</v>
      </c>
      <c r="J45" s="2368">
        <v>-358181.47744989523</v>
      </c>
      <c r="K45" s="2368">
        <v>129021.02299032704</v>
      </c>
      <c r="L45" s="2368">
        <v>93074.954626445673</v>
      </c>
      <c r="M45" s="2368">
        <v>35946.068363881364</v>
      </c>
      <c r="N45" s="2367" t="s">
        <v>73</v>
      </c>
      <c r="O45" s="2377" t="s">
        <v>73</v>
      </c>
      <c r="P45" s="2345"/>
      <c r="Q45" s="2345"/>
      <c r="R45" s="2345"/>
      <c r="S45" s="2345"/>
      <c r="T45" s="2345"/>
      <c r="U45" s="2345"/>
      <c r="V45" s="2345"/>
      <c r="W45" s="2345"/>
      <c r="X45" s="2345"/>
      <c r="Y45" s="2344"/>
      <c r="Z45" s="2344"/>
      <c r="AA45" s="2343"/>
      <c r="AB45" s="2343"/>
      <c r="AC45" s="2343"/>
      <c r="AD45" s="2343"/>
      <c r="AE45" s="2343"/>
      <c r="AF45" s="2343"/>
      <c r="AG45" s="2343"/>
      <c r="AH45" s="2343"/>
      <c r="AI45" s="2343"/>
      <c r="AJ45" s="2343" t="e">
        <v>#VALUE!</v>
      </c>
      <c r="AK45" s="2343">
        <v>80.80852350206446</v>
      </c>
      <c r="AL45" s="2330"/>
      <c r="AM45" s="2330"/>
      <c r="AN45" s="2330"/>
      <c r="AO45" s="2330"/>
      <c r="AP45" s="2330"/>
      <c r="AQ45" s="2330"/>
      <c r="AR45" s="2330"/>
      <c r="AS45" s="2330"/>
      <c r="AT45" s="2330"/>
      <c r="AU45" s="2330"/>
      <c r="AV45" s="2330"/>
      <c r="AW45" s="2330"/>
      <c r="AX45" s="2330"/>
      <c r="AY45" s="2330"/>
      <c r="AZ45" s="2330"/>
      <c r="BA45" s="2330"/>
      <c r="BB45" s="2330"/>
      <c r="BC45" s="2330"/>
      <c r="BD45" s="2330"/>
      <c r="BE45" s="2330"/>
      <c r="BF45" s="2330"/>
      <c r="BG45" s="2330"/>
      <c r="BH45" s="2330"/>
      <c r="BI45" s="2330"/>
      <c r="BJ45" s="2330"/>
      <c r="BK45" s="2330"/>
      <c r="BL45" s="2330"/>
      <c r="BM45" s="2330"/>
      <c r="BN45" s="2330"/>
      <c r="BO45" s="2330"/>
      <c r="BP45" s="2330"/>
      <c r="BQ45" s="2330"/>
      <c r="BR45" s="2330"/>
      <c r="BS45" s="2330"/>
      <c r="BT45" s="2330"/>
      <c r="BU45" s="2330"/>
      <c r="BV45" s="2330"/>
      <c r="BW45" s="2330"/>
      <c r="BX45" s="2330"/>
      <c r="BY45" s="2330"/>
      <c r="BZ45" s="2330"/>
      <c r="CA45" s="2330"/>
      <c r="CB45" s="2330"/>
      <c r="CC45" s="2330"/>
      <c r="CD45" s="2330"/>
      <c r="CE45" s="2330"/>
      <c r="CF45" s="2330"/>
      <c r="CG45" s="2330"/>
      <c r="CH45" s="2330"/>
      <c r="CI45" s="2330"/>
      <c r="CJ45" s="2330"/>
      <c r="CK45" s="2330"/>
      <c r="CL45" s="2330"/>
      <c r="CM45" s="2330"/>
      <c r="CN45" s="2330"/>
      <c r="CO45" s="2330"/>
      <c r="CP45" s="2330"/>
      <c r="CQ45" s="2330"/>
      <c r="CR45" s="2330"/>
      <c r="CS45" s="2330"/>
      <c r="CT45" s="2330"/>
      <c r="CU45" s="2330"/>
      <c r="CV45" s="2330"/>
      <c r="CW45" s="2330"/>
      <c r="CX45" s="2330"/>
      <c r="CY45" s="2330"/>
      <c r="CZ45" s="2330"/>
      <c r="DA45" s="2330"/>
      <c r="DB45" s="2330"/>
      <c r="DC45" s="2330"/>
      <c r="DD45" s="2330"/>
      <c r="DE45" s="2330"/>
      <c r="DF45" s="2330"/>
      <c r="DG45" s="2330"/>
      <c r="DH45" s="2330"/>
      <c r="DI45" s="2330"/>
      <c r="DJ45" s="2330"/>
      <c r="DK45" s="2330"/>
      <c r="DL45" s="2330"/>
      <c r="DM45" s="2330"/>
      <c r="DN45" s="2330"/>
      <c r="DO45" s="2330"/>
      <c r="DP45" s="2330"/>
      <c r="DQ45" s="2330"/>
      <c r="DR45" s="2330"/>
      <c r="DS45" s="2330"/>
      <c r="DT45" s="2330"/>
      <c r="DU45" s="2330"/>
      <c r="DV45" s="2330"/>
      <c r="DW45" s="2330"/>
      <c r="DX45" s="2330"/>
      <c r="DY45" s="2330"/>
      <c r="DZ45" s="2330"/>
      <c r="EA45" s="2330"/>
      <c r="EB45" s="2330"/>
      <c r="EC45" s="2330"/>
    </row>
    <row r="46" spans="3:133" s="2342" customFormat="1" ht="26.25" customHeight="1">
      <c r="C46" s="2365">
        <v>3.1</v>
      </c>
      <c r="D46" s="2378" t="s">
        <v>1869</v>
      </c>
      <c r="E46" s="2368">
        <v>0</v>
      </c>
      <c r="F46" s="2368">
        <v>9017.4919999999984</v>
      </c>
      <c r="G46" s="2368">
        <v>-9017.4919999999984</v>
      </c>
      <c r="H46" s="2368">
        <v>0</v>
      </c>
      <c r="I46" s="2368">
        <v>16285.237999999999</v>
      </c>
      <c r="J46" s="2368">
        <v>-16285.237999999999</v>
      </c>
      <c r="K46" s="2368">
        <v>0</v>
      </c>
      <c r="L46" s="2368">
        <v>1035.2850000000003</v>
      </c>
      <c r="M46" s="2368">
        <v>-1035.2850000000003</v>
      </c>
      <c r="N46" s="2367">
        <v>80.596090354169462</v>
      </c>
      <c r="O46" s="2377">
        <v>-93.642800921914684</v>
      </c>
      <c r="P46" s="2345"/>
      <c r="Q46" s="2345"/>
      <c r="R46" s="2345"/>
      <c r="S46" s="2345"/>
      <c r="T46" s="2345"/>
      <c r="U46" s="2345"/>
      <c r="V46" s="2345"/>
      <c r="W46" s="2345"/>
      <c r="X46" s="2345"/>
      <c r="Y46" s="2344"/>
      <c r="Z46" s="2344"/>
      <c r="AA46" s="2343"/>
      <c r="AB46" s="2343"/>
      <c r="AC46" s="2343"/>
      <c r="AD46" s="2343"/>
      <c r="AE46" s="2343"/>
      <c r="AF46" s="2343"/>
      <c r="AG46" s="2343"/>
      <c r="AH46" s="2343"/>
      <c r="AI46" s="2343"/>
      <c r="AJ46" s="2343">
        <v>65.514573919433161</v>
      </c>
      <c r="AK46" s="2343" t="e">
        <v>#VALUE!</v>
      </c>
      <c r="AL46" s="2330"/>
      <c r="AM46" s="2330"/>
      <c r="AN46" s="2330"/>
      <c r="AO46" s="2330"/>
      <c r="AP46" s="2330"/>
      <c r="AQ46" s="2330"/>
      <c r="AR46" s="2330"/>
      <c r="AS46" s="2330"/>
      <c r="AT46" s="2330"/>
      <c r="AU46" s="2330"/>
      <c r="AV46" s="2330"/>
      <c r="AW46" s="2330"/>
      <c r="AX46" s="2330"/>
      <c r="AY46" s="2330"/>
      <c r="AZ46" s="2330"/>
      <c r="BA46" s="2330"/>
      <c r="BB46" s="2330"/>
      <c r="BC46" s="2330"/>
      <c r="BD46" s="2330"/>
      <c r="BE46" s="2330"/>
      <c r="BF46" s="2330"/>
      <c r="BG46" s="2330"/>
      <c r="BH46" s="2330"/>
      <c r="BI46" s="2330"/>
      <c r="BJ46" s="2330"/>
      <c r="BK46" s="2330"/>
      <c r="BL46" s="2330"/>
      <c r="BM46" s="2330"/>
      <c r="BN46" s="2330"/>
      <c r="BO46" s="2330"/>
      <c r="BP46" s="2330"/>
      <c r="BQ46" s="2330"/>
      <c r="BR46" s="2330"/>
      <c r="BS46" s="2330"/>
      <c r="BT46" s="2330"/>
      <c r="BU46" s="2330"/>
      <c r="BV46" s="2330"/>
      <c r="BW46" s="2330"/>
      <c r="BX46" s="2330"/>
      <c r="BY46" s="2330"/>
      <c r="BZ46" s="2330"/>
      <c r="CA46" s="2330"/>
      <c r="CB46" s="2330"/>
      <c r="CC46" s="2330"/>
      <c r="CD46" s="2330"/>
      <c r="CE46" s="2330"/>
      <c r="CF46" s="2330"/>
      <c r="CG46" s="2330"/>
      <c r="CH46" s="2330"/>
      <c r="CI46" s="2330"/>
      <c r="CJ46" s="2330"/>
      <c r="CK46" s="2330"/>
      <c r="CL46" s="2330"/>
      <c r="CM46" s="2330"/>
      <c r="CN46" s="2330"/>
      <c r="CO46" s="2330"/>
      <c r="CP46" s="2330"/>
      <c r="CQ46" s="2330"/>
      <c r="CR46" s="2330"/>
      <c r="CS46" s="2330"/>
      <c r="CT46" s="2330"/>
      <c r="CU46" s="2330"/>
      <c r="CV46" s="2330"/>
      <c r="CW46" s="2330"/>
      <c r="CX46" s="2330"/>
      <c r="CY46" s="2330"/>
      <c r="CZ46" s="2330"/>
      <c r="DA46" s="2330"/>
      <c r="DB46" s="2330"/>
      <c r="DC46" s="2330"/>
      <c r="DD46" s="2330"/>
      <c r="DE46" s="2330"/>
      <c r="DF46" s="2330"/>
      <c r="DG46" s="2330"/>
      <c r="DH46" s="2330"/>
      <c r="DI46" s="2330"/>
      <c r="DJ46" s="2330"/>
      <c r="DK46" s="2330"/>
      <c r="DL46" s="2330"/>
      <c r="DM46" s="2330"/>
      <c r="DN46" s="2330"/>
      <c r="DO46" s="2330"/>
      <c r="DP46" s="2330"/>
      <c r="DQ46" s="2330"/>
      <c r="DR46" s="2330"/>
      <c r="DS46" s="2330"/>
      <c r="DT46" s="2330"/>
      <c r="DU46" s="2330"/>
      <c r="DV46" s="2330"/>
      <c r="DW46" s="2330"/>
      <c r="DX46" s="2330"/>
      <c r="DY46" s="2330"/>
      <c r="DZ46" s="2330"/>
      <c r="EA46" s="2330"/>
      <c r="EB46" s="2330"/>
      <c r="EC46" s="2330"/>
    </row>
    <row r="47" spans="3:133" s="2342" customFormat="1" ht="26.25" customHeight="1">
      <c r="C47" s="2365" t="s">
        <v>1868</v>
      </c>
      <c r="D47" s="2363" t="s">
        <v>1867</v>
      </c>
      <c r="E47" s="2372">
        <v>0</v>
      </c>
      <c r="F47" s="2372">
        <v>9414.1549999999988</v>
      </c>
      <c r="G47" s="2372">
        <v>-9414.1549999999988</v>
      </c>
      <c r="H47" s="2372">
        <v>0</v>
      </c>
      <c r="I47" s="2372">
        <v>16546.071</v>
      </c>
      <c r="J47" s="2372">
        <v>-16546.071</v>
      </c>
      <c r="K47" s="2372">
        <v>0</v>
      </c>
      <c r="L47" s="2372">
        <v>2842.5910000000003</v>
      </c>
      <c r="M47" s="2372">
        <v>-2842.5910000000003</v>
      </c>
      <c r="N47" s="2371">
        <v>75.757367496073755</v>
      </c>
      <c r="O47" s="2376">
        <v>-82.820145036244554</v>
      </c>
      <c r="P47" s="2345"/>
      <c r="Q47" s="2345"/>
      <c r="R47" s="2345"/>
      <c r="S47" s="2345"/>
      <c r="T47" s="2345"/>
      <c r="U47" s="2345"/>
      <c r="V47" s="2345"/>
      <c r="W47" s="2345"/>
      <c r="X47" s="2345"/>
      <c r="Y47" s="2344"/>
      <c r="Z47" s="2344"/>
      <c r="AA47" s="2343"/>
      <c r="AB47" s="2343"/>
      <c r="AC47" s="2343"/>
      <c r="AD47" s="2343"/>
      <c r="AE47" s="2343"/>
      <c r="AF47" s="2343"/>
      <c r="AG47" s="2343"/>
      <c r="AH47" s="2343"/>
      <c r="AI47" s="2343"/>
      <c r="AJ47" s="2343">
        <v>49.29679645739553</v>
      </c>
      <c r="AK47" s="2343">
        <v>42.033046739553484</v>
      </c>
      <c r="AL47" s="2330"/>
      <c r="AM47" s="2330"/>
      <c r="AN47" s="2330"/>
      <c r="AO47" s="2330"/>
      <c r="AP47" s="2330"/>
      <c r="AQ47" s="2330"/>
      <c r="AR47" s="2330"/>
      <c r="AS47" s="2330"/>
      <c r="AT47" s="2330"/>
      <c r="AU47" s="2330"/>
      <c r="AV47" s="2330"/>
      <c r="AW47" s="2330"/>
      <c r="AX47" s="2330"/>
      <c r="AY47" s="2330"/>
      <c r="AZ47" s="2330"/>
      <c r="BA47" s="2330"/>
      <c r="BB47" s="2330"/>
      <c r="BC47" s="2330"/>
      <c r="BD47" s="2330"/>
      <c r="BE47" s="2330"/>
      <c r="BF47" s="2330"/>
      <c r="BG47" s="2330"/>
      <c r="BH47" s="2330"/>
      <c r="BI47" s="2330"/>
      <c r="BJ47" s="2330"/>
      <c r="BK47" s="2330"/>
      <c r="BL47" s="2330"/>
      <c r="BM47" s="2330"/>
      <c r="BN47" s="2330"/>
      <c r="BO47" s="2330"/>
      <c r="BP47" s="2330"/>
      <c r="BQ47" s="2330"/>
      <c r="BR47" s="2330"/>
      <c r="BS47" s="2330"/>
      <c r="BT47" s="2330"/>
      <c r="BU47" s="2330"/>
      <c r="BV47" s="2330"/>
      <c r="BW47" s="2330"/>
      <c r="BX47" s="2330"/>
      <c r="BY47" s="2330"/>
      <c r="BZ47" s="2330"/>
      <c r="CA47" s="2330"/>
      <c r="CB47" s="2330"/>
      <c r="CC47" s="2330"/>
      <c r="CD47" s="2330"/>
      <c r="CE47" s="2330"/>
      <c r="CF47" s="2330"/>
      <c r="CG47" s="2330"/>
      <c r="CH47" s="2330"/>
      <c r="CI47" s="2330"/>
      <c r="CJ47" s="2330"/>
      <c r="CK47" s="2330"/>
      <c r="CL47" s="2330"/>
      <c r="CM47" s="2330"/>
      <c r="CN47" s="2330"/>
      <c r="CO47" s="2330"/>
      <c r="CP47" s="2330"/>
      <c r="CQ47" s="2330"/>
      <c r="CR47" s="2330"/>
      <c r="CS47" s="2330"/>
      <c r="CT47" s="2330"/>
      <c r="CU47" s="2330"/>
      <c r="CV47" s="2330"/>
      <c r="CW47" s="2330"/>
      <c r="CX47" s="2330"/>
      <c r="CY47" s="2330"/>
      <c r="CZ47" s="2330"/>
      <c r="DA47" s="2330"/>
      <c r="DB47" s="2330"/>
      <c r="DC47" s="2330"/>
      <c r="DD47" s="2330"/>
      <c r="DE47" s="2330"/>
      <c r="DF47" s="2330"/>
      <c r="DG47" s="2330"/>
      <c r="DH47" s="2330"/>
      <c r="DI47" s="2330"/>
      <c r="DJ47" s="2330"/>
      <c r="DK47" s="2330"/>
      <c r="DL47" s="2330"/>
      <c r="DM47" s="2330"/>
      <c r="DN47" s="2330"/>
      <c r="DO47" s="2330"/>
      <c r="DP47" s="2330"/>
      <c r="DQ47" s="2330"/>
      <c r="DR47" s="2330"/>
      <c r="DS47" s="2330"/>
      <c r="DT47" s="2330"/>
      <c r="DU47" s="2330"/>
      <c r="DV47" s="2330"/>
      <c r="DW47" s="2330"/>
      <c r="DX47" s="2330"/>
      <c r="DY47" s="2330"/>
      <c r="DZ47" s="2330"/>
      <c r="EA47" s="2330"/>
      <c r="EB47" s="2330"/>
      <c r="EC47" s="2330"/>
    </row>
    <row r="48" spans="3:133" s="2342" customFormat="1" ht="26.25" customHeight="1">
      <c r="C48" s="2365" t="s">
        <v>1866</v>
      </c>
      <c r="D48" s="2363" t="s">
        <v>1865</v>
      </c>
      <c r="E48" s="2372">
        <v>0</v>
      </c>
      <c r="F48" s="2372">
        <v>-396.66300000000001</v>
      </c>
      <c r="G48" s="2372">
        <v>396.66300000000001</v>
      </c>
      <c r="H48" s="2372">
        <v>0</v>
      </c>
      <c r="I48" s="2372">
        <v>-260.83299999999997</v>
      </c>
      <c r="J48" s="2372">
        <v>260.83299999999997</v>
      </c>
      <c r="K48" s="2372">
        <v>0</v>
      </c>
      <c r="L48" s="2372">
        <v>-1807.306</v>
      </c>
      <c r="M48" s="2372">
        <v>1807.306</v>
      </c>
      <c r="N48" s="2371">
        <v>-34.24317367639533</v>
      </c>
      <c r="O48" s="2376" t="s">
        <v>73</v>
      </c>
      <c r="P48" s="2345"/>
      <c r="Q48" s="2345"/>
      <c r="R48" s="2345"/>
      <c r="S48" s="2345"/>
      <c r="T48" s="2345"/>
      <c r="U48" s="2345"/>
      <c r="V48" s="2345"/>
      <c r="W48" s="2345"/>
      <c r="X48" s="2345"/>
      <c r="Y48" s="2344"/>
      <c r="Z48" s="2344"/>
      <c r="AA48" s="2343"/>
      <c r="AB48" s="2343"/>
      <c r="AC48" s="2343"/>
      <c r="AD48" s="2343"/>
      <c r="AE48" s="2343"/>
      <c r="AF48" s="2343"/>
      <c r="AG48" s="2343"/>
      <c r="AH48" s="2343"/>
      <c r="AI48" s="2343"/>
      <c r="AJ48" s="2343" t="e">
        <v>#VALUE!</v>
      </c>
      <c r="AK48" s="2343" t="e">
        <v>#VALUE!</v>
      </c>
      <c r="AL48" s="2330"/>
      <c r="AM48" s="2330"/>
      <c r="AN48" s="2330"/>
      <c r="AO48" s="2330"/>
      <c r="AP48" s="2330"/>
      <c r="AQ48" s="2330"/>
      <c r="AR48" s="2330"/>
      <c r="AS48" s="2330"/>
      <c r="AT48" s="2330"/>
      <c r="AU48" s="2330"/>
      <c r="AV48" s="2330"/>
      <c r="AW48" s="2330"/>
      <c r="AX48" s="2330"/>
      <c r="AY48" s="2330"/>
      <c r="AZ48" s="2330"/>
      <c r="BA48" s="2330"/>
      <c r="BB48" s="2330"/>
      <c r="BC48" s="2330"/>
      <c r="BD48" s="2330"/>
      <c r="BE48" s="2330"/>
      <c r="BF48" s="2330"/>
      <c r="BG48" s="2330"/>
      <c r="BH48" s="2330"/>
      <c r="BI48" s="2330"/>
      <c r="BJ48" s="2330"/>
      <c r="BK48" s="2330"/>
      <c r="BL48" s="2330"/>
      <c r="BM48" s="2330"/>
      <c r="BN48" s="2330"/>
      <c r="BO48" s="2330"/>
      <c r="BP48" s="2330"/>
      <c r="BQ48" s="2330"/>
      <c r="BR48" s="2330"/>
      <c r="BS48" s="2330"/>
      <c r="BT48" s="2330"/>
      <c r="BU48" s="2330"/>
      <c r="BV48" s="2330"/>
      <c r="BW48" s="2330"/>
      <c r="BX48" s="2330"/>
      <c r="BY48" s="2330"/>
      <c r="BZ48" s="2330"/>
      <c r="CA48" s="2330"/>
      <c r="CB48" s="2330"/>
      <c r="CC48" s="2330"/>
      <c r="CD48" s="2330"/>
      <c r="CE48" s="2330"/>
      <c r="CF48" s="2330"/>
      <c r="CG48" s="2330"/>
      <c r="CH48" s="2330"/>
      <c r="CI48" s="2330"/>
      <c r="CJ48" s="2330"/>
      <c r="CK48" s="2330"/>
      <c r="CL48" s="2330"/>
      <c r="CM48" s="2330"/>
      <c r="CN48" s="2330"/>
      <c r="CO48" s="2330"/>
      <c r="CP48" s="2330"/>
      <c r="CQ48" s="2330"/>
      <c r="CR48" s="2330"/>
      <c r="CS48" s="2330"/>
      <c r="CT48" s="2330"/>
      <c r="CU48" s="2330"/>
      <c r="CV48" s="2330"/>
      <c r="CW48" s="2330"/>
      <c r="CX48" s="2330"/>
      <c r="CY48" s="2330"/>
      <c r="CZ48" s="2330"/>
      <c r="DA48" s="2330"/>
      <c r="DB48" s="2330"/>
      <c r="DC48" s="2330"/>
      <c r="DD48" s="2330"/>
      <c r="DE48" s="2330"/>
      <c r="DF48" s="2330"/>
      <c r="DG48" s="2330"/>
      <c r="DH48" s="2330"/>
      <c r="DI48" s="2330"/>
      <c r="DJ48" s="2330"/>
      <c r="DK48" s="2330"/>
      <c r="DL48" s="2330"/>
      <c r="DM48" s="2330"/>
      <c r="DN48" s="2330"/>
      <c r="DO48" s="2330"/>
      <c r="DP48" s="2330"/>
      <c r="DQ48" s="2330"/>
      <c r="DR48" s="2330"/>
      <c r="DS48" s="2330"/>
      <c r="DT48" s="2330"/>
      <c r="DU48" s="2330"/>
      <c r="DV48" s="2330"/>
      <c r="DW48" s="2330"/>
      <c r="DX48" s="2330"/>
      <c r="DY48" s="2330"/>
      <c r="DZ48" s="2330"/>
      <c r="EA48" s="2330"/>
      <c r="EB48" s="2330"/>
      <c r="EC48" s="2330"/>
    </row>
    <row r="49" spans="3:133" s="2379" customFormat="1" ht="26.25" customHeight="1">
      <c r="C49" s="2365">
        <v>3.2</v>
      </c>
      <c r="D49" s="2378" t="s">
        <v>1864</v>
      </c>
      <c r="E49" s="2368">
        <v>0</v>
      </c>
      <c r="F49" s="2368">
        <v>0</v>
      </c>
      <c r="G49" s="2368">
        <v>0</v>
      </c>
      <c r="H49" s="2368">
        <v>0</v>
      </c>
      <c r="I49" s="2368">
        <v>0</v>
      </c>
      <c r="J49" s="2368">
        <v>0</v>
      </c>
      <c r="K49" s="2368">
        <v>0</v>
      </c>
      <c r="L49" s="2368">
        <v>0</v>
      </c>
      <c r="M49" s="2368">
        <v>0</v>
      </c>
      <c r="N49" s="2367" t="s">
        <v>73</v>
      </c>
      <c r="O49" s="2377" t="s">
        <v>73</v>
      </c>
      <c r="P49" s="2345"/>
      <c r="Q49" s="2345"/>
      <c r="R49" s="2345"/>
      <c r="S49" s="2345"/>
      <c r="T49" s="2345"/>
      <c r="U49" s="2345"/>
      <c r="V49" s="2345"/>
      <c r="W49" s="2345"/>
      <c r="X49" s="2345"/>
      <c r="Y49" s="2344"/>
      <c r="Z49" s="2344"/>
      <c r="AA49" s="2343"/>
      <c r="AB49" s="2343"/>
      <c r="AC49" s="2343"/>
      <c r="AD49" s="2343"/>
      <c r="AE49" s="2343"/>
      <c r="AF49" s="2343"/>
      <c r="AG49" s="2343"/>
      <c r="AH49" s="2343"/>
      <c r="AI49" s="2343"/>
      <c r="AJ49" s="2343" t="e">
        <v>#VALUE!</v>
      </c>
      <c r="AK49" s="2343" t="e">
        <v>#VALUE!</v>
      </c>
      <c r="AL49" s="2330"/>
      <c r="AM49" s="2330"/>
      <c r="AN49" s="2330"/>
      <c r="AO49" s="2330"/>
      <c r="AP49" s="2330"/>
      <c r="AQ49" s="2330"/>
      <c r="AR49" s="2330"/>
      <c r="AS49" s="2330"/>
      <c r="AT49" s="2330"/>
      <c r="AU49" s="2330"/>
      <c r="AV49" s="2330"/>
      <c r="AW49" s="2330"/>
      <c r="AX49" s="2330"/>
      <c r="AY49" s="2330"/>
      <c r="AZ49" s="2330"/>
      <c r="BA49" s="2330"/>
      <c r="BB49" s="2330"/>
      <c r="BC49" s="2330"/>
      <c r="BD49" s="2330"/>
      <c r="BE49" s="2330"/>
      <c r="BF49" s="2330"/>
      <c r="BG49" s="2330"/>
      <c r="BH49" s="2330"/>
      <c r="BI49" s="2330"/>
      <c r="BJ49" s="2330"/>
      <c r="BK49" s="2330"/>
      <c r="BL49" s="2330"/>
      <c r="BM49" s="2330"/>
      <c r="BN49" s="2330"/>
      <c r="BO49" s="2330"/>
      <c r="BP49" s="2330"/>
      <c r="BQ49" s="2330"/>
      <c r="BR49" s="2330"/>
      <c r="BS49" s="2330"/>
      <c r="BT49" s="2330"/>
      <c r="BU49" s="2330"/>
      <c r="BV49" s="2330"/>
      <c r="BW49" s="2330"/>
      <c r="BX49" s="2330"/>
      <c r="BY49" s="2330"/>
      <c r="BZ49" s="2330"/>
      <c r="CA49" s="2330"/>
      <c r="CB49" s="2330"/>
      <c r="CC49" s="2330"/>
      <c r="CD49" s="2330"/>
      <c r="CE49" s="2330"/>
      <c r="CF49" s="2330"/>
      <c r="CG49" s="2330"/>
      <c r="CH49" s="2330"/>
      <c r="CI49" s="2330"/>
      <c r="CJ49" s="2330"/>
      <c r="CK49" s="2330"/>
      <c r="CL49" s="2330"/>
      <c r="CM49" s="2330"/>
      <c r="CN49" s="2330"/>
      <c r="CO49" s="2330"/>
      <c r="CP49" s="2330"/>
      <c r="CQ49" s="2330"/>
      <c r="CR49" s="2330"/>
      <c r="CS49" s="2330"/>
      <c r="CT49" s="2330"/>
      <c r="CU49" s="2330"/>
      <c r="CV49" s="2330"/>
      <c r="CW49" s="2330"/>
      <c r="CX49" s="2330"/>
      <c r="CY49" s="2330"/>
      <c r="CZ49" s="2330"/>
      <c r="DA49" s="2330"/>
      <c r="DB49" s="2330"/>
      <c r="DC49" s="2330"/>
      <c r="DD49" s="2330"/>
      <c r="DE49" s="2330"/>
      <c r="DF49" s="2330"/>
      <c r="DG49" s="2330"/>
      <c r="DH49" s="2330"/>
      <c r="DI49" s="2330"/>
      <c r="DJ49" s="2330"/>
      <c r="DK49" s="2330"/>
      <c r="DL49" s="2330"/>
      <c r="DM49" s="2330"/>
      <c r="DN49" s="2330"/>
      <c r="DO49" s="2330"/>
      <c r="DP49" s="2330"/>
      <c r="DQ49" s="2330"/>
      <c r="DR49" s="2330"/>
      <c r="DS49" s="2330"/>
      <c r="DT49" s="2330"/>
      <c r="DU49" s="2330"/>
      <c r="DV49" s="2330"/>
      <c r="DW49" s="2330"/>
      <c r="DX49" s="2330"/>
      <c r="DY49" s="2330"/>
      <c r="DZ49" s="2330"/>
      <c r="EA49" s="2330"/>
      <c r="EB49" s="2330"/>
      <c r="EC49" s="2330"/>
    </row>
    <row r="50" spans="3:133" s="2342" customFormat="1" ht="26.25" customHeight="1">
      <c r="C50" s="2365">
        <v>3.3</v>
      </c>
      <c r="D50" s="2378" t="s">
        <v>1863</v>
      </c>
      <c r="E50" s="2368">
        <v>27724.822590683689</v>
      </c>
      <c r="F50" s="2368">
        <v>128917.52132212835</v>
      </c>
      <c r="G50" s="2368">
        <v>-101192.69873144466</v>
      </c>
      <c r="H50" s="2368">
        <v>20866.00927876362</v>
      </c>
      <c r="I50" s="2368">
        <v>163168.18640958105</v>
      </c>
      <c r="J50" s="2368">
        <v>-142302.17713081744</v>
      </c>
      <c r="K50" s="2368">
        <v>-14848.041602294079</v>
      </c>
      <c r="L50" s="2368">
        <v>92039.66962644567</v>
      </c>
      <c r="M50" s="2368">
        <v>-106887.71122873975</v>
      </c>
      <c r="N50" s="2367">
        <v>40.624945193400983</v>
      </c>
      <c r="O50" s="2377">
        <v>-24.886805399696311</v>
      </c>
      <c r="P50" s="2345"/>
      <c r="Q50" s="2345"/>
      <c r="R50" s="2345"/>
      <c r="S50" s="2345"/>
      <c r="T50" s="2345"/>
      <c r="U50" s="2345"/>
      <c r="V50" s="2345"/>
      <c r="W50" s="2345"/>
      <c r="X50" s="2345"/>
      <c r="Y50" s="2344"/>
      <c r="Z50" s="2344"/>
      <c r="AA50" s="2343"/>
      <c r="AB50" s="2343"/>
      <c r="AC50" s="2343"/>
      <c r="AD50" s="2343"/>
      <c r="AE50" s="2343"/>
      <c r="AF50" s="2343"/>
      <c r="AG50" s="2343"/>
      <c r="AH50" s="2343"/>
      <c r="AI50" s="2343"/>
      <c r="AJ50" s="2343" t="e">
        <v>#VALUE!</v>
      </c>
      <c r="AK50" s="2343">
        <v>-144.74920744567038</v>
      </c>
      <c r="AL50" s="2330"/>
      <c r="AM50" s="2330"/>
      <c r="AN50" s="2330"/>
      <c r="AO50" s="2330"/>
      <c r="AP50" s="2330"/>
      <c r="AQ50" s="2330"/>
      <c r="AR50" s="2330"/>
      <c r="AS50" s="2330"/>
      <c r="AT50" s="2330"/>
      <c r="AU50" s="2330"/>
      <c r="AV50" s="2330"/>
      <c r="AW50" s="2330"/>
      <c r="AX50" s="2330"/>
      <c r="AY50" s="2330"/>
      <c r="AZ50" s="2330"/>
      <c r="BA50" s="2330"/>
      <c r="BB50" s="2330"/>
      <c r="BC50" s="2330"/>
      <c r="BD50" s="2330"/>
      <c r="BE50" s="2330"/>
      <c r="BF50" s="2330"/>
      <c r="BG50" s="2330"/>
      <c r="BH50" s="2330"/>
      <c r="BI50" s="2330"/>
      <c r="BJ50" s="2330"/>
      <c r="BK50" s="2330"/>
      <c r="BL50" s="2330"/>
      <c r="BM50" s="2330"/>
      <c r="BN50" s="2330"/>
      <c r="BO50" s="2330"/>
      <c r="BP50" s="2330"/>
      <c r="BQ50" s="2330"/>
      <c r="BR50" s="2330"/>
      <c r="BS50" s="2330"/>
      <c r="BT50" s="2330"/>
      <c r="BU50" s="2330"/>
      <c r="BV50" s="2330"/>
      <c r="BW50" s="2330"/>
      <c r="BX50" s="2330"/>
      <c r="BY50" s="2330"/>
      <c r="BZ50" s="2330"/>
      <c r="CA50" s="2330"/>
      <c r="CB50" s="2330"/>
      <c r="CC50" s="2330"/>
      <c r="CD50" s="2330"/>
      <c r="CE50" s="2330"/>
      <c r="CF50" s="2330"/>
      <c r="CG50" s="2330"/>
      <c r="CH50" s="2330"/>
      <c r="CI50" s="2330"/>
      <c r="CJ50" s="2330"/>
      <c r="CK50" s="2330"/>
      <c r="CL50" s="2330"/>
      <c r="CM50" s="2330"/>
      <c r="CN50" s="2330"/>
      <c r="CO50" s="2330"/>
      <c r="CP50" s="2330"/>
      <c r="CQ50" s="2330"/>
      <c r="CR50" s="2330"/>
      <c r="CS50" s="2330"/>
      <c r="CT50" s="2330"/>
      <c r="CU50" s="2330"/>
      <c r="CV50" s="2330"/>
      <c r="CW50" s="2330"/>
      <c r="CX50" s="2330"/>
      <c r="CY50" s="2330"/>
      <c r="CZ50" s="2330"/>
      <c r="DA50" s="2330"/>
      <c r="DB50" s="2330"/>
      <c r="DC50" s="2330"/>
      <c r="DD50" s="2330"/>
      <c r="DE50" s="2330"/>
      <c r="DF50" s="2330"/>
      <c r="DG50" s="2330"/>
      <c r="DH50" s="2330"/>
      <c r="DI50" s="2330"/>
      <c r="DJ50" s="2330"/>
      <c r="DK50" s="2330"/>
      <c r="DL50" s="2330"/>
      <c r="DM50" s="2330"/>
      <c r="DN50" s="2330"/>
      <c r="DO50" s="2330"/>
      <c r="DP50" s="2330"/>
      <c r="DQ50" s="2330"/>
      <c r="DR50" s="2330"/>
      <c r="DS50" s="2330"/>
      <c r="DT50" s="2330"/>
      <c r="DU50" s="2330"/>
      <c r="DV50" s="2330"/>
      <c r="DW50" s="2330"/>
      <c r="DX50" s="2330"/>
      <c r="DY50" s="2330"/>
      <c r="DZ50" s="2330"/>
      <c r="EA50" s="2330"/>
      <c r="EB50" s="2330"/>
      <c r="EC50" s="2330"/>
    </row>
    <row r="51" spans="3:133" s="2342" customFormat="1" ht="26.25" customHeight="1">
      <c r="C51" s="2365" t="s">
        <v>1862</v>
      </c>
      <c r="D51" s="2363" t="s">
        <v>1781</v>
      </c>
      <c r="E51" s="2372">
        <v>0</v>
      </c>
      <c r="F51" s="2372">
        <v>-17885.621127647915</v>
      </c>
      <c r="G51" s="2372">
        <v>17885.621127647915</v>
      </c>
      <c r="H51" s="2372">
        <v>0</v>
      </c>
      <c r="I51" s="2372">
        <v>10480.058470017328</v>
      </c>
      <c r="J51" s="2372">
        <v>-10480.058470017328</v>
      </c>
      <c r="K51" s="2372">
        <v>0</v>
      </c>
      <c r="L51" s="2372">
        <v>8581.5957649348093</v>
      </c>
      <c r="M51" s="2372">
        <v>-8581.5957649348093</v>
      </c>
      <c r="N51" s="2371" t="s">
        <v>73</v>
      </c>
      <c r="O51" s="2376">
        <v>-18.115001080517633</v>
      </c>
      <c r="P51" s="2345"/>
      <c r="Q51" s="2345"/>
      <c r="R51" s="2345"/>
      <c r="S51" s="2345"/>
      <c r="T51" s="2345"/>
      <c r="U51" s="2345"/>
      <c r="V51" s="2345"/>
      <c r="W51" s="2345"/>
      <c r="X51" s="2345"/>
      <c r="Y51" s="2344"/>
      <c r="Z51" s="2344"/>
      <c r="AA51" s="2343"/>
      <c r="AB51" s="2343"/>
      <c r="AC51" s="2343"/>
      <c r="AD51" s="2343"/>
      <c r="AE51" s="2343"/>
      <c r="AF51" s="2343"/>
      <c r="AG51" s="2343"/>
      <c r="AH51" s="2343"/>
      <c r="AI51" s="2343"/>
      <c r="AJ51" s="2343">
        <v>57.305757773826741</v>
      </c>
      <c r="AK51" s="2343" t="e">
        <v>#VALUE!</v>
      </c>
      <c r="AL51" s="2330"/>
      <c r="AM51" s="2330"/>
      <c r="AN51" s="2330"/>
      <c r="AO51" s="2330"/>
      <c r="AP51" s="2330"/>
      <c r="AQ51" s="2330"/>
      <c r="AR51" s="2330"/>
      <c r="AS51" s="2330"/>
      <c r="AT51" s="2330"/>
      <c r="AU51" s="2330"/>
      <c r="AV51" s="2330"/>
      <c r="AW51" s="2330"/>
      <c r="AX51" s="2330"/>
      <c r="AY51" s="2330"/>
      <c r="AZ51" s="2330"/>
      <c r="BA51" s="2330"/>
      <c r="BB51" s="2330"/>
      <c r="BC51" s="2330"/>
      <c r="BD51" s="2330"/>
      <c r="BE51" s="2330"/>
      <c r="BF51" s="2330"/>
      <c r="BG51" s="2330"/>
      <c r="BH51" s="2330"/>
      <c r="BI51" s="2330"/>
      <c r="BJ51" s="2330"/>
      <c r="BK51" s="2330"/>
      <c r="BL51" s="2330"/>
      <c r="BM51" s="2330"/>
      <c r="BN51" s="2330"/>
      <c r="BO51" s="2330"/>
      <c r="BP51" s="2330"/>
      <c r="BQ51" s="2330"/>
      <c r="BR51" s="2330"/>
      <c r="BS51" s="2330"/>
      <c r="BT51" s="2330"/>
      <c r="BU51" s="2330"/>
      <c r="BV51" s="2330"/>
      <c r="BW51" s="2330"/>
      <c r="BX51" s="2330"/>
      <c r="BY51" s="2330"/>
      <c r="BZ51" s="2330"/>
      <c r="CA51" s="2330"/>
      <c r="CB51" s="2330"/>
      <c r="CC51" s="2330"/>
      <c r="CD51" s="2330"/>
      <c r="CE51" s="2330"/>
      <c r="CF51" s="2330"/>
      <c r="CG51" s="2330"/>
      <c r="CH51" s="2330"/>
      <c r="CI51" s="2330"/>
      <c r="CJ51" s="2330"/>
      <c r="CK51" s="2330"/>
      <c r="CL51" s="2330"/>
      <c r="CM51" s="2330"/>
      <c r="CN51" s="2330"/>
      <c r="CO51" s="2330"/>
      <c r="CP51" s="2330"/>
      <c r="CQ51" s="2330"/>
      <c r="CR51" s="2330"/>
      <c r="CS51" s="2330"/>
      <c r="CT51" s="2330"/>
      <c r="CU51" s="2330"/>
      <c r="CV51" s="2330"/>
      <c r="CW51" s="2330"/>
      <c r="CX51" s="2330"/>
      <c r="CY51" s="2330"/>
      <c r="CZ51" s="2330"/>
      <c r="DA51" s="2330"/>
      <c r="DB51" s="2330"/>
      <c r="DC51" s="2330"/>
      <c r="DD51" s="2330"/>
      <c r="DE51" s="2330"/>
      <c r="DF51" s="2330"/>
      <c r="DG51" s="2330"/>
      <c r="DH51" s="2330"/>
      <c r="DI51" s="2330"/>
      <c r="DJ51" s="2330"/>
      <c r="DK51" s="2330"/>
      <c r="DL51" s="2330"/>
      <c r="DM51" s="2330"/>
      <c r="DN51" s="2330"/>
      <c r="DO51" s="2330"/>
      <c r="DP51" s="2330"/>
      <c r="DQ51" s="2330"/>
      <c r="DR51" s="2330"/>
      <c r="DS51" s="2330"/>
      <c r="DT51" s="2330"/>
      <c r="DU51" s="2330"/>
      <c r="DV51" s="2330"/>
      <c r="DW51" s="2330"/>
      <c r="DX51" s="2330"/>
      <c r="DY51" s="2330"/>
      <c r="DZ51" s="2330"/>
      <c r="EA51" s="2330"/>
      <c r="EB51" s="2330"/>
      <c r="EC51" s="2330"/>
    </row>
    <row r="52" spans="3:133" s="2330" customFormat="1" ht="26.25" customHeight="1">
      <c r="C52" s="2365" t="s">
        <v>1861</v>
      </c>
      <c r="D52" s="2375" t="s">
        <v>1827</v>
      </c>
      <c r="E52" s="2360">
        <v>0</v>
      </c>
      <c r="F52" s="2360">
        <v>73.191484800001149</v>
      </c>
      <c r="G52" s="2360">
        <v>-73.191484800001149</v>
      </c>
      <c r="H52" s="2360">
        <v>0</v>
      </c>
      <c r="I52" s="2360">
        <v>-22.113000479999556</v>
      </c>
      <c r="J52" s="2360">
        <v>22.113000479999556</v>
      </c>
      <c r="K52" s="2360">
        <v>0</v>
      </c>
      <c r="L52" s="2360">
        <v>-3.5711451999988526</v>
      </c>
      <c r="M52" s="2360">
        <v>3.5711451999988526</v>
      </c>
      <c r="N52" s="2359" t="s">
        <v>73</v>
      </c>
      <c r="O52" s="2377">
        <v>-83.850472018807082</v>
      </c>
      <c r="P52" s="2345"/>
      <c r="Q52" s="2345"/>
      <c r="R52" s="2345"/>
      <c r="S52" s="2345"/>
      <c r="T52" s="2345"/>
      <c r="U52" s="2345"/>
      <c r="V52" s="2345"/>
      <c r="W52" s="2345"/>
      <c r="X52" s="2345"/>
      <c r="Y52" s="2344"/>
      <c r="Z52" s="2344"/>
      <c r="AA52" s="2343"/>
      <c r="AB52" s="2343"/>
      <c r="AC52" s="2343"/>
      <c r="AD52" s="2343"/>
      <c r="AE52" s="2343"/>
      <c r="AF52" s="2343"/>
      <c r="AG52" s="2343"/>
      <c r="AH52" s="2343"/>
      <c r="AI52" s="2343"/>
      <c r="AJ52" s="2343" t="e">
        <v>#VALUE!</v>
      </c>
      <c r="AK52" s="2343" t="e">
        <v>#VALUE!</v>
      </c>
    </row>
    <row r="53" spans="3:133" s="2330" customFormat="1" ht="43.5" customHeight="1">
      <c r="C53" s="2365" t="s">
        <v>1860</v>
      </c>
      <c r="D53" s="2375" t="s">
        <v>1825</v>
      </c>
      <c r="E53" s="2360">
        <v>0</v>
      </c>
      <c r="F53" s="2360">
        <v>-17958.812612447917</v>
      </c>
      <c r="G53" s="2360">
        <v>17958.812612447917</v>
      </c>
      <c r="H53" s="2360">
        <v>0</v>
      </c>
      <c r="I53" s="2360">
        <v>10502.171470497327</v>
      </c>
      <c r="J53" s="2360">
        <v>-10502.171470497327</v>
      </c>
      <c r="K53" s="2360">
        <v>0</v>
      </c>
      <c r="L53" s="2360">
        <v>8585.1669101348089</v>
      </c>
      <c r="M53" s="2360">
        <v>-8585.1669101348089</v>
      </c>
      <c r="N53" s="2359" t="s">
        <v>73</v>
      </c>
      <c r="O53" s="2373">
        <v>-18.253411361143389</v>
      </c>
      <c r="P53" s="2345"/>
      <c r="Q53" s="2345"/>
      <c r="R53" s="2345"/>
      <c r="S53" s="2345"/>
      <c r="T53" s="2345"/>
      <c r="U53" s="2345"/>
      <c r="V53" s="2345"/>
      <c r="W53" s="2345"/>
      <c r="X53" s="2345"/>
      <c r="Y53" s="2344"/>
      <c r="Z53" s="2344"/>
      <c r="AA53" s="2343"/>
      <c r="AB53" s="2343"/>
      <c r="AC53" s="2343"/>
      <c r="AD53" s="2343"/>
      <c r="AE53" s="2343"/>
      <c r="AF53" s="2343"/>
      <c r="AG53" s="2343"/>
      <c r="AH53" s="2343"/>
      <c r="AI53" s="2343"/>
      <c r="AJ53" s="2343">
        <v>56.544626942706365</v>
      </c>
      <c r="AK53" s="2343" t="e">
        <v>#VALUE!</v>
      </c>
    </row>
    <row r="54" spans="3:133" s="2342" customFormat="1" ht="26.25" customHeight="1">
      <c r="C54" s="2365" t="s">
        <v>1859</v>
      </c>
      <c r="D54" s="2363" t="s">
        <v>1858</v>
      </c>
      <c r="E54" s="2372">
        <v>0</v>
      </c>
      <c r="F54" s="2372">
        <v>65023.075993878942</v>
      </c>
      <c r="G54" s="2372">
        <v>-65023.075993878942</v>
      </c>
      <c r="H54" s="2372">
        <v>0</v>
      </c>
      <c r="I54" s="2372">
        <v>54678.463651349441</v>
      </c>
      <c r="J54" s="2372">
        <v>-54678.463651349441</v>
      </c>
      <c r="K54" s="2372">
        <v>0</v>
      </c>
      <c r="L54" s="2372">
        <v>47400.376376149427</v>
      </c>
      <c r="M54" s="2372">
        <v>-47400.376376149427</v>
      </c>
      <c r="N54" s="2371">
        <v>-15.909140231236229</v>
      </c>
      <c r="O54" s="2376">
        <v>-13.310701854404417</v>
      </c>
      <c r="P54" s="2345"/>
      <c r="Q54" s="2345"/>
      <c r="R54" s="2345"/>
      <c r="S54" s="2345"/>
      <c r="T54" s="2345"/>
      <c r="U54" s="2345"/>
      <c r="V54" s="2345"/>
      <c r="W54" s="2345"/>
      <c r="X54" s="2345"/>
      <c r="Y54" s="2344"/>
      <c r="Z54" s="2344"/>
      <c r="AA54" s="2343"/>
      <c r="AB54" s="2343"/>
      <c r="AC54" s="2343"/>
      <c r="AD54" s="2343"/>
      <c r="AE54" s="2343"/>
      <c r="AF54" s="2343"/>
      <c r="AG54" s="2343"/>
      <c r="AH54" s="2343"/>
      <c r="AI54" s="2343"/>
      <c r="AJ54" s="2343">
        <v>96.037666929322228</v>
      </c>
      <c r="AK54" s="2343" t="e">
        <v>#VALUE!</v>
      </c>
      <c r="AL54" s="2330"/>
      <c r="AM54" s="2330"/>
      <c r="AN54" s="2330"/>
      <c r="AO54" s="2330"/>
      <c r="AP54" s="2330"/>
      <c r="AQ54" s="2330"/>
      <c r="AR54" s="2330"/>
      <c r="AS54" s="2330"/>
      <c r="AT54" s="2330"/>
      <c r="AU54" s="2330"/>
      <c r="AV54" s="2330"/>
      <c r="AW54" s="2330"/>
      <c r="AX54" s="2330"/>
      <c r="AY54" s="2330"/>
      <c r="AZ54" s="2330"/>
      <c r="BA54" s="2330"/>
      <c r="BB54" s="2330"/>
      <c r="BC54" s="2330"/>
      <c r="BD54" s="2330"/>
      <c r="BE54" s="2330"/>
      <c r="BF54" s="2330"/>
      <c r="BG54" s="2330"/>
      <c r="BH54" s="2330"/>
      <c r="BI54" s="2330"/>
      <c r="BJ54" s="2330"/>
      <c r="BK54" s="2330"/>
      <c r="BL54" s="2330"/>
      <c r="BM54" s="2330"/>
      <c r="BN54" s="2330"/>
      <c r="BO54" s="2330"/>
      <c r="BP54" s="2330"/>
      <c r="BQ54" s="2330"/>
      <c r="BR54" s="2330"/>
      <c r="BS54" s="2330"/>
      <c r="BT54" s="2330"/>
      <c r="BU54" s="2330"/>
      <c r="BV54" s="2330"/>
      <c r="BW54" s="2330"/>
      <c r="BX54" s="2330"/>
      <c r="BY54" s="2330"/>
      <c r="BZ54" s="2330"/>
      <c r="CA54" s="2330"/>
      <c r="CB54" s="2330"/>
      <c r="CC54" s="2330"/>
      <c r="CD54" s="2330"/>
      <c r="CE54" s="2330"/>
      <c r="CF54" s="2330"/>
      <c r="CG54" s="2330"/>
      <c r="CH54" s="2330"/>
      <c r="CI54" s="2330"/>
      <c r="CJ54" s="2330"/>
      <c r="CK54" s="2330"/>
      <c r="CL54" s="2330"/>
      <c r="CM54" s="2330"/>
      <c r="CN54" s="2330"/>
      <c r="CO54" s="2330"/>
      <c r="CP54" s="2330"/>
      <c r="CQ54" s="2330"/>
      <c r="CR54" s="2330"/>
      <c r="CS54" s="2330"/>
      <c r="CT54" s="2330"/>
      <c r="CU54" s="2330"/>
      <c r="CV54" s="2330"/>
      <c r="CW54" s="2330"/>
      <c r="CX54" s="2330"/>
      <c r="CY54" s="2330"/>
      <c r="CZ54" s="2330"/>
      <c r="DA54" s="2330"/>
      <c r="DB54" s="2330"/>
      <c r="DC54" s="2330"/>
      <c r="DD54" s="2330"/>
      <c r="DE54" s="2330"/>
      <c r="DF54" s="2330"/>
      <c r="DG54" s="2330"/>
      <c r="DH54" s="2330"/>
      <c r="DI54" s="2330"/>
      <c r="DJ54" s="2330"/>
      <c r="DK54" s="2330"/>
      <c r="DL54" s="2330"/>
      <c r="DM54" s="2330"/>
      <c r="DN54" s="2330"/>
      <c r="DO54" s="2330"/>
      <c r="DP54" s="2330"/>
      <c r="DQ54" s="2330"/>
      <c r="DR54" s="2330"/>
      <c r="DS54" s="2330"/>
      <c r="DT54" s="2330"/>
      <c r="DU54" s="2330"/>
      <c r="DV54" s="2330"/>
      <c r="DW54" s="2330"/>
      <c r="DX54" s="2330"/>
      <c r="DY54" s="2330"/>
      <c r="DZ54" s="2330"/>
      <c r="EA54" s="2330"/>
      <c r="EB54" s="2330"/>
      <c r="EC54" s="2330"/>
    </row>
    <row r="55" spans="3:133" s="2330" customFormat="1" ht="26.25" customHeight="1">
      <c r="C55" s="2365" t="s">
        <v>1857</v>
      </c>
      <c r="D55" s="2375" t="s">
        <v>1827</v>
      </c>
      <c r="E55" s="2360">
        <v>0</v>
      </c>
      <c r="F55" s="2360">
        <v>0</v>
      </c>
      <c r="G55" s="2360">
        <v>0</v>
      </c>
      <c r="H55" s="2360">
        <v>0</v>
      </c>
      <c r="I55" s="2360">
        <v>0</v>
      </c>
      <c r="J55" s="2360">
        <v>0</v>
      </c>
      <c r="K55" s="2360">
        <v>0</v>
      </c>
      <c r="L55" s="2360">
        <v>0</v>
      </c>
      <c r="M55" s="2360">
        <v>0</v>
      </c>
      <c r="N55" s="2359" t="s">
        <v>73</v>
      </c>
      <c r="O55" s="2373" t="s">
        <v>73</v>
      </c>
      <c r="P55" s="2345"/>
      <c r="Q55" s="2345"/>
      <c r="R55" s="2345"/>
      <c r="S55" s="2345"/>
      <c r="T55" s="2345"/>
      <c r="U55" s="2345"/>
      <c r="V55" s="2345"/>
      <c r="W55" s="2345"/>
      <c r="X55" s="2345"/>
      <c r="Y55" s="2344"/>
      <c r="Z55" s="2344"/>
      <c r="AA55" s="2343"/>
      <c r="AB55" s="2343"/>
      <c r="AC55" s="2343"/>
      <c r="AD55" s="2343"/>
      <c r="AE55" s="2343"/>
      <c r="AF55" s="2343"/>
      <c r="AG55" s="2343"/>
      <c r="AH55" s="2343"/>
      <c r="AI55" s="2343"/>
      <c r="AJ55" s="2343" t="e">
        <v>#VALUE!</v>
      </c>
      <c r="AK55" s="2343" t="e">
        <v>#VALUE!</v>
      </c>
    </row>
    <row r="56" spans="3:133" s="2330" customFormat="1" ht="22.8">
      <c r="C56" s="2362" t="s">
        <v>1856</v>
      </c>
      <c r="D56" s="2374" t="s">
        <v>1855</v>
      </c>
      <c r="E56" s="2360">
        <v>0</v>
      </c>
      <c r="F56" s="2360">
        <v>0</v>
      </c>
      <c r="G56" s="2360">
        <v>0</v>
      </c>
      <c r="H56" s="2360">
        <v>0</v>
      </c>
      <c r="I56" s="2360">
        <v>0</v>
      </c>
      <c r="J56" s="2360">
        <v>0</v>
      </c>
      <c r="K56" s="2360">
        <v>0</v>
      </c>
      <c r="L56" s="2360">
        <v>0</v>
      </c>
      <c r="M56" s="2360">
        <v>0</v>
      </c>
      <c r="N56" s="2359" t="s">
        <v>73</v>
      </c>
      <c r="O56" s="2373" t="s">
        <v>73</v>
      </c>
      <c r="P56" s="2345"/>
      <c r="Q56" s="2345"/>
      <c r="R56" s="2345"/>
      <c r="S56" s="2345"/>
      <c r="T56" s="2345"/>
      <c r="U56" s="2345"/>
      <c r="V56" s="2345"/>
      <c r="W56" s="2345"/>
      <c r="X56" s="2345"/>
      <c r="Y56" s="2344"/>
      <c r="Z56" s="2344"/>
      <c r="AA56" s="2343"/>
      <c r="AB56" s="2343"/>
      <c r="AC56" s="2343"/>
      <c r="AD56" s="2343"/>
      <c r="AE56" s="2343"/>
      <c r="AF56" s="2343"/>
      <c r="AG56" s="2343"/>
      <c r="AH56" s="2343"/>
      <c r="AI56" s="2343"/>
      <c r="AJ56" s="2343" t="e">
        <v>#VALUE!</v>
      </c>
      <c r="AK56" s="2343" t="e">
        <v>#VALUE!</v>
      </c>
    </row>
    <row r="57" spans="3:133" s="2330" customFormat="1" ht="50.25" customHeight="1">
      <c r="C57" s="2365" t="s">
        <v>1854</v>
      </c>
      <c r="D57" s="2375" t="s">
        <v>1825</v>
      </c>
      <c r="E57" s="2360">
        <v>0</v>
      </c>
      <c r="F57" s="2360">
        <v>2579.1454737499998</v>
      </c>
      <c r="G57" s="2360">
        <v>-2579.1454737499998</v>
      </c>
      <c r="H57" s="2360">
        <v>0</v>
      </c>
      <c r="I57" s="2360">
        <v>4339.4528460000001</v>
      </c>
      <c r="J57" s="2360">
        <v>-4339.4528460000001</v>
      </c>
      <c r="K57" s="2360">
        <v>0</v>
      </c>
      <c r="L57" s="2360">
        <v>-96.281000000000859</v>
      </c>
      <c r="M57" s="2360">
        <v>96.281000000000859</v>
      </c>
      <c r="N57" s="2359">
        <v>68.251573638092083</v>
      </c>
      <c r="O57" s="2373" t="s">
        <v>73</v>
      </c>
      <c r="P57" s="2345"/>
      <c r="Q57" s="2345"/>
      <c r="R57" s="2345"/>
      <c r="S57" s="2345"/>
      <c r="T57" s="2345"/>
      <c r="U57" s="2345"/>
      <c r="V57" s="2345"/>
      <c r="W57" s="2345"/>
      <c r="X57" s="2345"/>
      <c r="Y57" s="2344"/>
      <c r="Z57" s="2344"/>
      <c r="AA57" s="2343"/>
      <c r="AB57" s="2343"/>
      <c r="AC57" s="2343"/>
      <c r="AD57" s="2343"/>
      <c r="AE57" s="2343"/>
      <c r="AF57" s="2343"/>
      <c r="AG57" s="2343"/>
      <c r="AH57" s="2343"/>
      <c r="AI57" s="2343"/>
      <c r="AJ57" s="2343" t="e">
        <v>#VALUE!</v>
      </c>
      <c r="AK57" s="2343" t="e">
        <v>#VALUE!</v>
      </c>
    </row>
    <row r="58" spans="3:133" s="2330" customFormat="1" ht="26.25" customHeight="1">
      <c r="C58" s="2365" t="s">
        <v>1853</v>
      </c>
      <c r="D58" s="2374" t="s">
        <v>1783</v>
      </c>
      <c r="E58" s="2360">
        <v>0</v>
      </c>
      <c r="F58" s="2360">
        <v>2937.7954737499999</v>
      </c>
      <c r="G58" s="2360">
        <v>-2937.7954737499999</v>
      </c>
      <c r="H58" s="2360">
        <v>0</v>
      </c>
      <c r="I58" s="2360">
        <v>6890.8957399999999</v>
      </c>
      <c r="J58" s="2360">
        <v>-6890.8957399999999</v>
      </c>
      <c r="K58" s="2360">
        <v>0</v>
      </c>
      <c r="L58" s="2360">
        <v>10722.85</v>
      </c>
      <c r="M58" s="2360">
        <v>-10722.85</v>
      </c>
      <c r="N58" s="2359">
        <v>134.56009111498824</v>
      </c>
      <c r="O58" s="2373">
        <v>55.608942648144044</v>
      </c>
      <c r="P58" s="2345"/>
      <c r="Q58" s="2345"/>
      <c r="R58" s="2345"/>
      <c r="S58" s="2345"/>
      <c r="T58" s="2345"/>
      <c r="U58" s="2345"/>
      <c r="V58" s="2345"/>
      <c r="W58" s="2345"/>
      <c r="X58" s="2345"/>
      <c r="Y58" s="2344"/>
      <c r="Z58" s="2344"/>
      <c r="AA58" s="2343"/>
      <c r="AB58" s="2343"/>
      <c r="AC58" s="2343"/>
      <c r="AD58" s="2343"/>
      <c r="AE58" s="2343"/>
      <c r="AF58" s="2343"/>
      <c r="AG58" s="2343"/>
      <c r="AH58" s="2343"/>
      <c r="AI58" s="2343"/>
      <c r="AJ58" s="2343" t="e">
        <v>#VALUE!</v>
      </c>
      <c r="AK58" s="2343" t="e">
        <v>#VALUE!</v>
      </c>
    </row>
    <row r="59" spans="3:133" s="2330" customFormat="1" ht="26.25" customHeight="1">
      <c r="C59" s="2365" t="s">
        <v>1852</v>
      </c>
      <c r="D59" s="2374" t="s">
        <v>1782</v>
      </c>
      <c r="E59" s="2360">
        <v>0</v>
      </c>
      <c r="F59" s="2360">
        <v>-358.65</v>
      </c>
      <c r="G59" s="2360">
        <v>358.65</v>
      </c>
      <c r="H59" s="2360">
        <v>0</v>
      </c>
      <c r="I59" s="2360">
        <v>-2551.4428939999998</v>
      </c>
      <c r="J59" s="2360">
        <v>2551.4428939999998</v>
      </c>
      <c r="K59" s="2360">
        <v>0</v>
      </c>
      <c r="L59" s="2360">
        <v>-10819.131000000001</v>
      </c>
      <c r="M59" s="2360">
        <v>10819.131000000001</v>
      </c>
      <c r="N59" s="2359" t="s">
        <v>73</v>
      </c>
      <c r="O59" s="2373">
        <v>324.03970809781345</v>
      </c>
      <c r="P59" s="2345"/>
      <c r="Q59" s="2345"/>
      <c r="R59" s="2345"/>
      <c r="S59" s="2345"/>
      <c r="T59" s="2345"/>
      <c r="U59" s="2345"/>
      <c r="V59" s="2345"/>
      <c r="W59" s="2345"/>
      <c r="X59" s="2345"/>
      <c r="Y59" s="2344"/>
      <c r="Z59" s="2344"/>
      <c r="AA59" s="2343"/>
      <c r="AB59" s="2343"/>
      <c r="AC59" s="2343"/>
      <c r="AD59" s="2343"/>
      <c r="AE59" s="2343"/>
      <c r="AF59" s="2343"/>
      <c r="AG59" s="2343"/>
      <c r="AH59" s="2343"/>
      <c r="AI59" s="2343"/>
      <c r="AJ59" s="2343" t="e">
        <v>#VALUE!</v>
      </c>
      <c r="AK59" s="2343">
        <v>63.802020202020202</v>
      </c>
    </row>
    <row r="60" spans="3:133" s="2330" customFormat="1" ht="26.25" customHeight="1">
      <c r="C60" s="2365" t="s">
        <v>1851</v>
      </c>
      <c r="D60" s="2375" t="s">
        <v>1850</v>
      </c>
      <c r="E60" s="2360">
        <v>0</v>
      </c>
      <c r="F60" s="2360">
        <v>59803.185491699995</v>
      </c>
      <c r="G60" s="2360">
        <v>-59803.185491699995</v>
      </c>
      <c r="H60" s="2360">
        <v>0</v>
      </c>
      <c r="I60" s="2360">
        <v>45775.284323610002</v>
      </c>
      <c r="J60" s="2360">
        <v>-45775.284323610002</v>
      </c>
      <c r="K60" s="2360">
        <v>0</v>
      </c>
      <c r="L60" s="2360">
        <v>35708.329605940002</v>
      </c>
      <c r="M60" s="2360">
        <v>-35708.329605940002</v>
      </c>
      <c r="N60" s="2359">
        <v>-23.456779187852639</v>
      </c>
      <c r="O60" s="2373">
        <v>-21.992118380961443</v>
      </c>
      <c r="P60" s="2345"/>
      <c r="Q60" s="2345"/>
      <c r="R60" s="2345"/>
      <c r="S60" s="2345"/>
      <c r="T60" s="2345"/>
      <c r="U60" s="2345"/>
      <c r="V60" s="2345"/>
      <c r="W60" s="2345"/>
      <c r="X60" s="2345"/>
      <c r="Y60" s="2344"/>
      <c r="Z60" s="2344"/>
      <c r="AA60" s="2343"/>
      <c r="AB60" s="2343"/>
      <c r="AC60" s="2343"/>
      <c r="AD60" s="2343"/>
      <c r="AE60" s="2343"/>
      <c r="AF60" s="2343"/>
      <c r="AG60" s="2343"/>
      <c r="AH60" s="2343"/>
      <c r="AI60" s="2343"/>
      <c r="AJ60" s="2343">
        <v>67.030805962061308</v>
      </c>
      <c r="AK60" s="2343">
        <v>-32.632012679908698</v>
      </c>
    </row>
    <row r="61" spans="3:133" s="2330" customFormat="1" ht="26.25" customHeight="1">
      <c r="C61" s="2365" t="s">
        <v>1849</v>
      </c>
      <c r="D61" s="2374" t="s">
        <v>1783</v>
      </c>
      <c r="E61" s="2360">
        <v>0</v>
      </c>
      <c r="F61" s="2360">
        <v>71105.7</v>
      </c>
      <c r="G61" s="2360">
        <v>-71105.7</v>
      </c>
      <c r="H61" s="2360">
        <v>0</v>
      </c>
      <c r="I61" s="2360">
        <v>51278.3</v>
      </c>
      <c r="J61" s="2360">
        <v>-51278.3</v>
      </c>
      <c r="K61" s="2360">
        <v>0</v>
      </c>
      <c r="L61" s="2360">
        <v>53129.8</v>
      </c>
      <c r="M61" s="2360">
        <v>-53129.8</v>
      </c>
      <c r="N61" s="2359">
        <v>-27.884403078796772</v>
      </c>
      <c r="O61" s="2373">
        <v>3.6106891219092718</v>
      </c>
      <c r="P61" s="2345"/>
      <c r="Q61" s="2345"/>
      <c r="R61" s="2345"/>
      <c r="S61" s="2345"/>
      <c r="T61" s="2345"/>
      <c r="U61" s="2345"/>
      <c r="V61" s="2345"/>
      <c r="W61" s="2345"/>
      <c r="X61" s="2345"/>
      <c r="Y61" s="2344"/>
      <c r="Z61" s="2344"/>
      <c r="AA61" s="2343"/>
      <c r="AB61" s="2343"/>
      <c r="AC61" s="2343"/>
      <c r="AD61" s="2343"/>
      <c r="AE61" s="2343"/>
      <c r="AF61" s="2343"/>
      <c r="AG61" s="2343"/>
      <c r="AH61" s="2343"/>
      <c r="AI61" s="2343"/>
      <c r="AJ61" s="2343">
        <v>53.07077060617187</v>
      </c>
      <c r="AK61" s="2343">
        <v>-22.656143693019448</v>
      </c>
    </row>
    <row r="62" spans="3:133" s="2330" customFormat="1" ht="26.25" customHeight="1">
      <c r="C62" s="2365" t="s">
        <v>1848</v>
      </c>
      <c r="D62" s="2374" t="s">
        <v>1782</v>
      </c>
      <c r="E62" s="2360">
        <v>0</v>
      </c>
      <c r="F62" s="2360">
        <v>-11302.514508300001</v>
      </c>
      <c r="G62" s="2360">
        <v>11302.514508300001</v>
      </c>
      <c r="H62" s="2360">
        <v>0</v>
      </c>
      <c r="I62" s="2360">
        <v>-5503.0156763900004</v>
      </c>
      <c r="J62" s="2360">
        <v>5503.0156763900004</v>
      </c>
      <c r="K62" s="2360">
        <v>0</v>
      </c>
      <c r="L62" s="2360">
        <v>-17421.470394060001</v>
      </c>
      <c r="M62" s="2360">
        <v>17421.470394060001</v>
      </c>
      <c r="N62" s="2359">
        <v>-51.311580512912755</v>
      </c>
      <c r="O62" s="2373">
        <v>216.58042459890927</v>
      </c>
      <c r="P62" s="2345"/>
      <c r="Q62" s="2345"/>
      <c r="R62" s="2345"/>
      <c r="S62" s="2345"/>
      <c r="T62" s="2345"/>
      <c r="U62" s="2345"/>
      <c r="V62" s="2345"/>
      <c r="W62" s="2345"/>
      <c r="X62" s="2345"/>
      <c r="Y62" s="2344"/>
      <c r="Z62" s="2344"/>
      <c r="AA62" s="2343"/>
      <c r="AB62" s="2343"/>
      <c r="AC62" s="2343"/>
      <c r="AD62" s="2343"/>
      <c r="AE62" s="2343"/>
      <c r="AF62" s="2343"/>
      <c r="AG62" s="2343"/>
      <c r="AH62" s="2343"/>
      <c r="AI62" s="2343"/>
      <c r="AJ62" s="2343">
        <v>-75.072479670167994</v>
      </c>
      <c r="AK62" s="2343">
        <v>-5.4116518308190198</v>
      </c>
    </row>
    <row r="63" spans="3:133" s="2330" customFormat="1" ht="26.25" customHeight="1">
      <c r="C63" s="2365" t="s">
        <v>1847</v>
      </c>
      <c r="D63" s="2375" t="s">
        <v>1784</v>
      </c>
      <c r="E63" s="2360">
        <v>0</v>
      </c>
      <c r="F63" s="2360">
        <v>2640.7450284289466</v>
      </c>
      <c r="G63" s="2360">
        <v>-2640.7450284289466</v>
      </c>
      <c r="H63" s="2360">
        <v>0</v>
      </c>
      <c r="I63" s="2360">
        <v>4563.7264817394398</v>
      </c>
      <c r="J63" s="2360">
        <v>-4563.7264817394398</v>
      </c>
      <c r="K63" s="2360">
        <v>0</v>
      </c>
      <c r="L63" s="2360">
        <v>11788.327770209427</v>
      </c>
      <c r="M63" s="2360">
        <v>-11788.327770209427</v>
      </c>
      <c r="N63" s="2359">
        <v>72.819656294289373</v>
      </c>
      <c r="O63" s="2373">
        <v>158.30487031546136</v>
      </c>
      <c r="P63" s="2345"/>
      <c r="Q63" s="2345"/>
      <c r="R63" s="2345"/>
      <c r="S63" s="2345"/>
      <c r="T63" s="2345"/>
      <c r="U63" s="2345"/>
      <c r="V63" s="2345"/>
      <c r="W63" s="2345"/>
      <c r="X63" s="2345"/>
      <c r="Y63" s="2344"/>
      <c r="Z63" s="2344"/>
      <c r="AA63" s="2343"/>
      <c r="AB63" s="2343"/>
      <c r="AC63" s="2343"/>
      <c r="AD63" s="2343"/>
      <c r="AE63" s="2343"/>
      <c r="AF63" s="2343"/>
      <c r="AG63" s="2343"/>
      <c r="AH63" s="2343"/>
      <c r="AI63" s="2343"/>
      <c r="AJ63" s="2343" t="e">
        <v>#VALUE!</v>
      </c>
      <c r="AK63" s="2343" t="e">
        <v>#VALUE!</v>
      </c>
    </row>
    <row r="64" spans="3:133" s="2330" customFormat="1" ht="26.25" customHeight="1">
      <c r="C64" s="2365" t="s">
        <v>1846</v>
      </c>
      <c r="D64" s="2374" t="s">
        <v>1783</v>
      </c>
      <c r="E64" s="2360">
        <v>0</v>
      </c>
      <c r="F64" s="2360">
        <v>5052.5748323797798</v>
      </c>
      <c r="G64" s="2360">
        <v>-5052.5748323797798</v>
      </c>
      <c r="H64" s="2360">
        <v>0</v>
      </c>
      <c r="I64" s="2360">
        <v>5258.9616098660372</v>
      </c>
      <c r="J64" s="2360">
        <v>-5258.9616098660372</v>
      </c>
      <c r="K64" s="2360">
        <v>0</v>
      </c>
      <c r="L64" s="2360">
        <v>12828.818889144231</v>
      </c>
      <c r="M64" s="2360">
        <v>-12828.818889144231</v>
      </c>
      <c r="N64" s="2359">
        <v>4.0847841810004226</v>
      </c>
      <c r="O64" s="2373">
        <v>143.94205245911698</v>
      </c>
      <c r="P64" s="2345"/>
      <c r="Q64" s="2345"/>
      <c r="R64" s="2345"/>
      <c r="S64" s="2345"/>
      <c r="T64" s="2345"/>
      <c r="U64" s="2345"/>
      <c r="V64" s="2345"/>
      <c r="W64" s="2345"/>
      <c r="X64" s="2345"/>
      <c r="Y64" s="2344"/>
      <c r="Z64" s="2344"/>
      <c r="AA64" s="2343"/>
      <c r="AB64" s="2343"/>
      <c r="AC64" s="2343"/>
      <c r="AD64" s="2343"/>
      <c r="AE64" s="2343"/>
      <c r="AF64" s="2343"/>
      <c r="AG64" s="2343"/>
      <c r="AH64" s="2343"/>
      <c r="AI64" s="2343"/>
      <c r="AJ64" s="2343">
        <v>-165.28297335318348</v>
      </c>
      <c r="AK64" s="2343" t="e">
        <v>#VALUE!</v>
      </c>
    </row>
    <row r="65" spans="3:133" s="2330" customFormat="1" ht="26.25" customHeight="1">
      <c r="C65" s="2365" t="s">
        <v>1845</v>
      </c>
      <c r="D65" s="2374" t="s">
        <v>1782</v>
      </c>
      <c r="E65" s="2360">
        <v>0</v>
      </c>
      <c r="F65" s="2360">
        <v>-2411.8298039508331</v>
      </c>
      <c r="G65" s="2360">
        <v>2411.8298039508331</v>
      </c>
      <c r="H65" s="2360">
        <v>0</v>
      </c>
      <c r="I65" s="2360">
        <v>-695.23512812659771</v>
      </c>
      <c r="J65" s="2360">
        <v>695.23512812659771</v>
      </c>
      <c r="K65" s="2360">
        <v>0</v>
      </c>
      <c r="L65" s="2360">
        <v>-1040.4911189348038</v>
      </c>
      <c r="M65" s="2360">
        <v>1040.4911189348038</v>
      </c>
      <c r="N65" s="2359">
        <v>-71.173955683451268</v>
      </c>
      <c r="O65" s="2373">
        <v>49.660320205416511</v>
      </c>
      <c r="P65" s="2345"/>
      <c r="Q65" s="2345"/>
      <c r="R65" s="2345"/>
      <c r="S65" s="2345"/>
      <c r="T65" s="2345"/>
      <c r="U65" s="2345"/>
      <c r="V65" s="2345"/>
      <c r="W65" s="2345"/>
      <c r="X65" s="2345"/>
      <c r="Y65" s="2344"/>
      <c r="Z65" s="2344"/>
      <c r="AA65" s="2343"/>
      <c r="AB65" s="2343"/>
      <c r="AC65" s="2343"/>
      <c r="AD65" s="2343"/>
      <c r="AE65" s="2343"/>
      <c r="AF65" s="2343"/>
      <c r="AG65" s="2343"/>
      <c r="AH65" s="2343"/>
      <c r="AI65" s="2343"/>
      <c r="AJ65" s="2343">
        <v>94.954071904079512</v>
      </c>
      <c r="AK65" s="2343" t="e">
        <v>#VALUE!</v>
      </c>
    </row>
    <row r="66" spans="3:133" s="2342" customFormat="1" ht="26.25" customHeight="1">
      <c r="C66" s="2365" t="s">
        <v>1844</v>
      </c>
      <c r="D66" s="2363" t="s">
        <v>1843</v>
      </c>
      <c r="E66" s="2372">
        <v>27744.689075827959</v>
      </c>
      <c r="F66" s="2372">
        <v>81783.413655897326</v>
      </c>
      <c r="G66" s="2372">
        <v>-54038.724580069364</v>
      </c>
      <c r="H66" s="2372">
        <v>21029.630720295834</v>
      </c>
      <c r="I66" s="2372">
        <v>61055.584642854279</v>
      </c>
      <c r="J66" s="2372">
        <v>-40025.953922558445</v>
      </c>
      <c r="K66" s="2372">
        <v>-14796.352380817183</v>
      </c>
      <c r="L66" s="2372">
        <v>33976.382470242403</v>
      </c>
      <c r="M66" s="2372">
        <v>-48772.734851059584</v>
      </c>
      <c r="N66" s="2371">
        <v>-25.930979619528493</v>
      </c>
      <c r="O66" s="2370">
        <v>21.852773191675247</v>
      </c>
      <c r="P66" s="2345"/>
      <c r="Q66" s="2345"/>
      <c r="R66" s="2345"/>
      <c r="S66" s="2345"/>
      <c r="T66" s="2345"/>
      <c r="U66" s="2345"/>
      <c r="V66" s="2345"/>
      <c r="W66" s="2345"/>
      <c r="X66" s="2345"/>
      <c r="Y66" s="2344"/>
      <c r="Z66" s="2344"/>
      <c r="AA66" s="2343"/>
      <c r="AB66" s="2343"/>
      <c r="AC66" s="2343"/>
      <c r="AD66" s="2343"/>
      <c r="AE66" s="2343"/>
      <c r="AF66" s="2343"/>
      <c r="AG66" s="2343"/>
      <c r="AH66" s="2343"/>
      <c r="AI66" s="2343"/>
      <c r="AJ66" s="2343" t="e">
        <v>#VALUE!</v>
      </c>
      <c r="AK66" s="2343" t="e">
        <v>#VALUE!</v>
      </c>
      <c r="AL66" s="2330"/>
      <c r="AM66" s="2330"/>
      <c r="AN66" s="2330"/>
      <c r="AO66" s="2330"/>
      <c r="AP66" s="2330"/>
      <c r="AQ66" s="2330"/>
      <c r="AR66" s="2330"/>
      <c r="AS66" s="2330"/>
      <c r="AT66" s="2330"/>
      <c r="AU66" s="2330"/>
      <c r="AV66" s="2330"/>
      <c r="AW66" s="2330"/>
      <c r="AX66" s="2330"/>
      <c r="AY66" s="2330"/>
      <c r="AZ66" s="2330"/>
      <c r="BA66" s="2330"/>
      <c r="BB66" s="2330"/>
      <c r="BC66" s="2330"/>
      <c r="BD66" s="2330"/>
      <c r="BE66" s="2330"/>
      <c r="BF66" s="2330"/>
      <c r="BG66" s="2330"/>
      <c r="BH66" s="2330"/>
      <c r="BI66" s="2330"/>
      <c r="BJ66" s="2330"/>
      <c r="BK66" s="2330"/>
      <c r="BL66" s="2330"/>
      <c r="BM66" s="2330"/>
      <c r="BN66" s="2330"/>
      <c r="BO66" s="2330"/>
      <c r="BP66" s="2330"/>
      <c r="BQ66" s="2330"/>
      <c r="BR66" s="2330"/>
      <c r="BS66" s="2330"/>
      <c r="BT66" s="2330"/>
      <c r="BU66" s="2330"/>
      <c r="BV66" s="2330"/>
      <c r="BW66" s="2330"/>
      <c r="BX66" s="2330"/>
      <c r="BY66" s="2330"/>
      <c r="BZ66" s="2330"/>
      <c r="CA66" s="2330"/>
      <c r="CB66" s="2330"/>
      <c r="CC66" s="2330"/>
      <c r="CD66" s="2330"/>
      <c r="CE66" s="2330"/>
      <c r="CF66" s="2330"/>
      <c r="CG66" s="2330"/>
      <c r="CH66" s="2330"/>
      <c r="CI66" s="2330"/>
      <c r="CJ66" s="2330"/>
      <c r="CK66" s="2330"/>
      <c r="CL66" s="2330"/>
      <c r="CM66" s="2330"/>
      <c r="CN66" s="2330"/>
      <c r="CO66" s="2330"/>
      <c r="CP66" s="2330"/>
      <c r="CQ66" s="2330"/>
      <c r="CR66" s="2330"/>
      <c r="CS66" s="2330"/>
      <c r="CT66" s="2330"/>
      <c r="CU66" s="2330"/>
      <c r="CV66" s="2330"/>
      <c r="CW66" s="2330"/>
      <c r="CX66" s="2330"/>
      <c r="CY66" s="2330"/>
      <c r="CZ66" s="2330"/>
      <c r="DA66" s="2330"/>
      <c r="DB66" s="2330"/>
      <c r="DC66" s="2330"/>
      <c r="DD66" s="2330"/>
      <c r="DE66" s="2330"/>
      <c r="DF66" s="2330"/>
      <c r="DG66" s="2330"/>
      <c r="DH66" s="2330"/>
      <c r="DI66" s="2330"/>
      <c r="DJ66" s="2330"/>
      <c r="DK66" s="2330"/>
      <c r="DL66" s="2330"/>
      <c r="DM66" s="2330"/>
      <c r="DN66" s="2330"/>
      <c r="DO66" s="2330"/>
      <c r="DP66" s="2330"/>
      <c r="DQ66" s="2330"/>
      <c r="DR66" s="2330"/>
      <c r="DS66" s="2330"/>
      <c r="DT66" s="2330"/>
      <c r="DU66" s="2330"/>
      <c r="DV66" s="2330"/>
      <c r="DW66" s="2330"/>
      <c r="DX66" s="2330"/>
      <c r="DY66" s="2330"/>
      <c r="DZ66" s="2330"/>
      <c r="EA66" s="2330"/>
      <c r="EB66" s="2330"/>
      <c r="EC66" s="2330"/>
    </row>
    <row r="67" spans="3:133" s="2342" customFormat="1" ht="26.25" customHeight="1">
      <c r="C67" s="2365" t="s">
        <v>1842</v>
      </c>
      <c r="D67" s="2363" t="s">
        <v>1841</v>
      </c>
      <c r="E67" s="2372">
        <v>-19.866485144270506</v>
      </c>
      <c r="F67" s="2372">
        <v>0</v>
      </c>
      <c r="G67" s="2372">
        <v>-19.866485144270506</v>
      </c>
      <c r="H67" s="2372">
        <v>-163.62144153221288</v>
      </c>
      <c r="I67" s="2372">
        <v>0</v>
      </c>
      <c r="J67" s="2372">
        <v>-163.62144153221288</v>
      </c>
      <c r="K67" s="2372">
        <v>-51.689221476896329</v>
      </c>
      <c r="L67" s="2372">
        <v>0</v>
      </c>
      <c r="M67" s="2372">
        <v>-51.689221476896329</v>
      </c>
      <c r="N67" s="2371" t="s">
        <v>73</v>
      </c>
      <c r="O67" s="2370">
        <v>-68.409261651248784</v>
      </c>
      <c r="P67" s="2345"/>
      <c r="Q67" s="2345"/>
      <c r="R67" s="2345"/>
      <c r="S67" s="2345"/>
      <c r="T67" s="2345"/>
      <c r="U67" s="2345"/>
      <c r="V67" s="2345"/>
      <c r="W67" s="2345"/>
      <c r="X67" s="2345"/>
      <c r="Y67" s="2344"/>
      <c r="Z67" s="2344"/>
      <c r="AA67" s="2343"/>
      <c r="AB67" s="2343"/>
      <c r="AC67" s="2343"/>
      <c r="AD67" s="2343"/>
      <c r="AE67" s="2343"/>
      <c r="AF67" s="2343"/>
      <c r="AG67" s="2343"/>
      <c r="AH67" s="2343"/>
      <c r="AI67" s="2343"/>
      <c r="AJ67" s="2343" t="e">
        <v>#VALUE!</v>
      </c>
      <c r="AK67" s="2343">
        <v>99.13882743676271</v>
      </c>
      <c r="AL67" s="2330"/>
      <c r="AM67" s="2330"/>
      <c r="AN67" s="2330"/>
      <c r="AO67" s="2330"/>
      <c r="AP67" s="2330"/>
      <c r="AQ67" s="2330"/>
      <c r="AR67" s="2330"/>
      <c r="AS67" s="2330"/>
      <c r="AT67" s="2330"/>
      <c r="AU67" s="2330"/>
      <c r="AV67" s="2330"/>
      <c r="AW67" s="2330"/>
      <c r="AX67" s="2330"/>
      <c r="AY67" s="2330"/>
      <c r="AZ67" s="2330"/>
      <c r="BA67" s="2330"/>
      <c r="BB67" s="2330"/>
      <c r="BC67" s="2330"/>
      <c r="BD67" s="2330"/>
      <c r="BE67" s="2330"/>
      <c r="BF67" s="2330"/>
      <c r="BG67" s="2330"/>
      <c r="BH67" s="2330"/>
      <c r="BI67" s="2330"/>
      <c r="BJ67" s="2330"/>
      <c r="BK67" s="2330"/>
      <c r="BL67" s="2330"/>
      <c r="BM67" s="2330"/>
      <c r="BN67" s="2330"/>
      <c r="BO67" s="2330"/>
      <c r="BP67" s="2330"/>
      <c r="BQ67" s="2330"/>
      <c r="BR67" s="2330"/>
      <c r="BS67" s="2330"/>
      <c r="BT67" s="2330"/>
      <c r="BU67" s="2330"/>
      <c r="BV67" s="2330"/>
      <c r="BW67" s="2330"/>
      <c r="BX67" s="2330"/>
      <c r="BY67" s="2330"/>
      <c r="BZ67" s="2330"/>
      <c r="CA67" s="2330"/>
      <c r="CB67" s="2330"/>
      <c r="CC67" s="2330"/>
      <c r="CD67" s="2330"/>
      <c r="CE67" s="2330"/>
      <c r="CF67" s="2330"/>
      <c r="CG67" s="2330"/>
      <c r="CH67" s="2330"/>
      <c r="CI67" s="2330"/>
      <c r="CJ67" s="2330"/>
      <c r="CK67" s="2330"/>
      <c r="CL67" s="2330"/>
      <c r="CM67" s="2330"/>
      <c r="CN67" s="2330"/>
      <c r="CO67" s="2330"/>
      <c r="CP67" s="2330"/>
      <c r="CQ67" s="2330"/>
      <c r="CR67" s="2330"/>
      <c r="CS67" s="2330"/>
      <c r="CT67" s="2330"/>
      <c r="CU67" s="2330"/>
      <c r="CV67" s="2330"/>
      <c r="CW67" s="2330"/>
      <c r="CX67" s="2330"/>
      <c r="CY67" s="2330"/>
      <c r="CZ67" s="2330"/>
      <c r="DA67" s="2330"/>
      <c r="DB67" s="2330"/>
      <c r="DC67" s="2330"/>
      <c r="DD67" s="2330"/>
      <c r="DE67" s="2330"/>
      <c r="DF67" s="2330"/>
      <c r="DG67" s="2330"/>
      <c r="DH67" s="2330"/>
      <c r="DI67" s="2330"/>
      <c r="DJ67" s="2330"/>
      <c r="DK67" s="2330"/>
      <c r="DL67" s="2330"/>
      <c r="DM67" s="2330"/>
      <c r="DN67" s="2330"/>
      <c r="DO67" s="2330"/>
      <c r="DP67" s="2330"/>
      <c r="DQ67" s="2330"/>
      <c r="DR67" s="2330"/>
      <c r="DS67" s="2330"/>
      <c r="DT67" s="2330"/>
      <c r="DU67" s="2330"/>
      <c r="DV67" s="2330"/>
      <c r="DW67" s="2330"/>
      <c r="DX67" s="2330"/>
      <c r="DY67" s="2330"/>
      <c r="DZ67" s="2330"/>
      <c r="EA67" s="2330"/>
      <c r="EB67" s="2330"/>
      <c r="EC67" s="2330"/>
    </row>
    <row r="68" spans="3:133" s="2330" customFormat="1" ht="44.25" customHeight="1">
      <c r="C68" s="2365" t="s">
        <v>1840</v>
      </c>
      <c r="D68" s="2363" t="s">
        <v>1839</v>
      </c>
      <c r="E68" s="2360">
        <v>0</v>
      </c>
      <c r="F68" s="2360">
        <v>-3.3471999999999298</v>
      </c>
      <c r="G68" s="2360">
        <v>3.3471999999999298</v>
      </c>
      <c r="H68" s="2360">
        <v>0</v>
      </c>
      <c r="I68" s="2360">
        <v>36954.079645360005</v>
      </c>
      <c r="J68" s="2360">
        <v>-36954.079645360005</v>
      </c>
      <c r="K68" s="2360">
        <v>0</v>
      </c>
      <c r="L68" s="2360">
        <v>2081.3150151190348</v>
      </c>
      <c r="M68" s="2360">
        <v>-2081.3150151190348</v>
      </c>
      <c r="N68" s="2359" t="s">
        <v>73</v>
      </c>
      <c r="O68" s="2358">
        <v>-94.36783425512705</v>
      </c>
      <c r="P68" s="2345"/>
      <c r="Q68" s="2345"/>
      <c r="R68" s="2345"/>
      <c r="S68" s="2345"/>
      <c r="T68" s="2345"/>
      <c r="U68" s="2345"/>
      <c r="V68" s="2345"/>
      <c r="W68" s="2345"/>
      <c r="X68" s="2345"/>
      <c r="Y68" s="2344"/>
      <c r="Z68" s="2344"/>
      <c r="AA68" s="2343"/>
      <c r="AB68" s="2343"/>
      <c r="AC68" s="2343"/>
      <c r="AD68" s="2343"/>
      <c r="AE68" s="2343"/>
      <c r="AF68" s="2343"/>
      <c r="AG68" s="2343"/>
      <c r="AH68" s="2343"/>
      <c r="AI68" s="2343"/>
      <c r="AJ68" s="2343" t="e">
        <v>#VALUE!</v>
      </c>
      <c r="AK68" s="2343" t="e">
        <v>#VALUE!</v>
      </c>
    </row>
    <row r="69" spans="3:133" s="2342" customFormat="1" ht="30.75" customHeight="1">
      <c r="C69" s="2365">
        <v>3.4</v>
      </c>
      <c r="D69" s="2369" t="s">
        <v>1838</v>
      </c>
      <c r="E69" s="2368">
        <v>79478.474246343205</v>
      </c>
      <c r="F69" s="2368">
        <v>0</v>
      </c>
      <c r="G69" s="2368">
        <v>79478.474246343205</v>
      </c>
      <c r="H69" s="2368">
        <v>-199594.06231907778</v>
      </c>
      <c r="I69" s="2368">
        <v>0</v>
      </c>
      <c r="J69" s="2368">
        <v>-199594.06231907778</v>
      </c>
      <c r="K69" s="2368">
        <v>143869.06459262111</v>
      </c>
      <c r="L69" s="2368">
        <v>0</v>
      </c>
      <c r="M69" s="2368">
        <v>143869.06459262111</v>
      </c>
      <c r="N69" s="2367" t="s">
        <v>73</v>
      </c>
      <c r="O69" s="2366" t="s">
        <v>73</v>
      </c>
      <c r="P69" s="2345"/>
      <c r="Q69" s="2345"/>
      <c r="R69" s="2345"/>
      <c r="S69" s="2345"/>
      <c r="T69" s="2345"/>
      <c r="U69" s="2345"/>
      <c r="V69" s="2345"/>
      <c r="W69" s="2345"/>
      <c r="X69" s="2345"/>
      <c r="Y69" s="2344"/>
      <c r="Z69" s="2344"/>
      <c r="AA69" s="2343"/>
      <c r="AB69" s="2343"/>
      <c r="AC69" s="2343"/>
      <c r="AD69" s="2343"/>
      <c r="AE69" s="2343"/>
      <c r="AF69" s="2343"/>
      <c r="AG69" s="2343"/>
      <c r="AH69" s="2343"/>
      <c r="AI69" s="2343"/>
      <c r="AJ69" s="2343" t="e">
        <v>#VALUE!</v>
      </c>
      <c r="AK69" s="2343">
        <v>52.486903195973952</v>
      </c>
      <c r="AL69" s="2330"/>
      <c r="AM69" s="2330"/>
      <c r="AN69" s="2330"/>
      <c r="AO69" s="2330"/>
      <c r="AP69" s="2330"/>
      <c r="AQ69" s="2330"/>
      <c r="AR69" s="2330"/>
      <c r="AS69" s="2330"/>
      <c r="AT69" s="2330"/>
      <c r="AU69" s="2330"/>
      <c r="AV69" s="2330"/>
      <c r="AW69" s="2330"/>
      <c r="AX69" s="2330"/>
      <c r="AY69" s="2330"/>
      <c r="AZ69" s="2330"/>
      <c r="BA69" s="2330"/>
      <c r="BB69" s="2330"/>
      <c r="BC69" s="2330"/>
      <c r="BD69" s="2330"/>
      <c r="BE69" s="2330"/>
      <c r="BF69" s="2330"/>
      <c r="BG69" s="2330"/>
      <c r="BH69" s="2330"/>
      <c r="BI69" s="2330"/>
      <c r="BJ69" s="2330"/>
      <c r="BK69" s="2330"/>
      <c r="BL69" s="2330"/>
      <c r="BM69" s="2330"/>
      <c r="BN69" s="2330"/>
      <c r="BO69" s="2330"/>
      <c r="BP69" s="2330"/>
      <c r="BQ69" s="2330"/>
      <c r="BR69" s="2330"/>
      <c r="BS69" s="2330"/>
      <c r="BT69" s="2330"/>
      <c r="BU69" s="2330"/>
      <c r="BV69" s="2330"/>
      <c r="BW69" s="2330"/>
      <c r="BX69" s="2330"/>
      <c r="BY69" s="2330"/>
      <c r="BZ69" s="2330"/>
      <c r="CA69" s="2330"/>
      <c r="CB69" s="2330"/>
      <c r="CC69" s="2330"/>
      <c r="CD69" s="2330"/>
      <c r="CE69" s="2330"/>
      <c r="CF69" s="2330"/>
      <c r="CG69" s="2330"/>
      <c r="CH69" s="2330"/>
      <c r="CI69" s="2330"/>
      <c r="CJ69" s="2330"/>
      <c r="CK69" s="2330"/>
      <c r="CL69" s="2330"/>
      <c r="CM69" s="2330"/>
      <c r="CN69" s="2330"/>
      <c r="CO69" s="2330"/>
      <c r="CP69" s="2330"/>
      <c r="CQ69" s="2330"/>
      <c r="CR69" s="2330"/>
      <c r="CS69" s="2330"/>
      <c r="CT69" s="2330"/>
      <c r="CU69" s="2330"/>
      <c r="CV69" s="2330"/>
      <c r="CW69" s="2330"/>
      <c r="CX69" s="2330"/>
      <c r="CY69" s="2330"/>
      <c r="CZ69" s="2330"/>
      <c r="DA69" s="2330"/>
      <c r="DB69" s="2330"/>
      <c r="DC69" s="2330"/>
      <c r="DD69" s="2330"/>
      <c r="DE69" s="2330"/>
      <c r="DF69" s="2330"/>
      <c r="DG69" s="2330"/>
      <c r="DH69" s="2330"/>
      <c r="DI69" s="2330"/>
      <c r="DJ69" s="2330"/>
      <c r="DK69" s="2330"/>
      <c r="DL69" s="2330"/>
      <c r="DM69" s="2330"/>
      <c r="DN69" s="2330"/>
      <c r="DO69" s="2330"/>
      <c r="DP69" s="2330"/>
      <c r="DQ69" s="2330"/>
      <c r="DR69" s="2330"/>
      <c r="DS69" s="2330"/>
      <c r="DT69" s="2330"/>
      <c r="DU69" s="2330"/>
      <c r="DV69" s="2330"/>
      <c r="DW69" s="2330"/>
      <c r="DX69" s="2330"/>
      <c r="DY69" s="2330"/>
      <c r="DZ69" s="2330"/>
      <c r="EA69" s="2330"/>
      <c r="EB69" s="2330"/>
      <c r="EC69" s="2330"/>
    </row>
    <row r="70" spans="3:133" s="2330" customFormat="1" ht="26.25" customHeight="1">
      <c r="C70" s="2365" t="s">
        <v>1837</v>
      </c>
      <c r="D70" s="2364" t="s">
        <v>1836</v>
      </c>
      <c r="E70" s="2360">
        <v>10737.155345401994</v>
      </c>
      <c r="F70" s="2360">
        <v>0</v>
      </c>
      <c r="G70" s="2360">
        <v>10737.155345401994</v>
      </c>
      <c r="H70" s="2360">
        <v>3966.7723899942375</v>
      </c>
      <c r="I70" s="2360">
        <v>0</v>
      </c>
      <c r="J70" s="2360">
        <v>3966.7723899942375</v>
      </c>
      <c r="K70" s="2360">
        <v>-69.81797715432549</v>
      </c>
      <c r="L70" s="2360">
        <v>0</v>
      </c>
      <c r="M70" s="2360">
        <v>-69.81797715432549</v>
      </c>
      <c r="N70" s="2359">
        <v>-63.055648704077463</v>
      </c>
      <c r="O70" s="2358" t="s">
        <v>73</v>
      </c>
      <c r="P70" s="2345"/>
      <c r="Q70" s="2345"/>
      <c r="R70" s="2345"/>
      <c r="S70" s="2345"/>
      <c r="T70" s="2345"/>
      <c r="U70" s="2345"/>
      <c r="V70" s="2345"/>
      <c r="W70" s="2345"/>
      <c r="X70" s="2345"/>
      <c r="Y70" s="2344"/>
      <c r="Z70" s="2344"/>
      <c r="AA70" s="2343"/>
      <c r="AB70" s="2343"/>
      <c r="AC70" s="2343"/>
      <c r="AD70" s="2343"/>
      <c r="AE70" s="2343"/>
      <c r="AF70" s="2343"/>
      <c r="AG70" s="2343"/>
      <c r="AH70" s="2343"/>
      <c r="AI70" s="2343"/>
      <c r="AJ70" s="2343">
        <v>93.098757998049763</v>
      </c>
      <c r="AK70" s="2343" t="e">
        <v>#VALUE!</v>
      </c>
    </row>
    <row r="71" spans="3:133" s="2330" customFormat="1" ht="26.25" customHeight="1">
      <c r="C71" s="2365" t="s">
        <v>1835</v>
      </c>
      <c r="D71" s="2364" t="s">
        <v>1834</v>
      </c>
      <c r="E71" s="2360">
        <v>-3.3471999999999298</v>
      </c>
      <c r="F71" s="2360">
        <v>0</v>
      </c>
      <c r="G71" s="2360">
        <v>-3.3471999999999298</v>
      </c>
      <c r="H71" s="2360">
        <v>25564.310049563999</v>
      </c>
      <c r="I71" s="2360">
        <v>0</v>
      </c>
      <c r="J71" s="2360">
        <v>25564.310049563999</v>
      </c>
      <c r="K71" s="2360">
        <v>-1255.2326497875656</v>
      </c>
      <c r="L71" s="2360">
        <v>0</v>
      </c>
      <c r="M71" s="2360">
        <v>-1255.2326497875656</v>
      </c>
      <c r="N71" s="2359" t="s">
        <v>73</v>
      </c>
      <c r="O71" s="2358" t="s">
        <v>73</v>
      </c>
      <c r="P71" s="2345"/>
      <c r="Q71" s="2345"/>
      <c r="R71" s="2345"/>
      <c r="S71" s="2345"/>
      <c r="T71" s="2345"/>
      <c r="U71" s="2345"/>
      <c r="V71" s="2345"/>
      <c r="W71" s="2345"/>
      <c r="X71" s="2345"/>
      <c r="Y71" s="2344"/>
      <c r="Z71" s="2344"/>
      <c r="AA71" s="2343"/>
      <c r="AB71" s="2343"/>
      <c r="AC71" s="2343"/>
      <c r="AD71" s="2343"/>
      <c r="AE71" s="2343"/>
      <c r="AF71" s="2343"/>
      <c r="AG71" s="2343"/>
      <c r="AH71" s="2343"/>
      <c r="AI71" s="2343"/>
      <c r="AJ71" s="2343" t="e">
        <v>#VALUE!</v>
      </c>
      <c r="AK71" s="2343" t="e">
        <v>#VALUE!</v>
      </c>
    </row>
    <row r="72" spans="3:133" s="2330" customFormat="1" ht="26.25" customHeight="1">
      <c r="C72" s="2365" t="s">
        <v>1833</v>
      </c>
      <c r="D72" s="2364" t="s">
        <v>1832</v>
      </c>
      <c r="E72" s="2360">
        <v>0</v>
      </c>
      <c r="F72" s="2360">
        <v>0</v>
      </c>
      <c r="G72" s="2360">
        <v>0</v>
      </c>
      <c r="H72" s="2360">
        <v>0</v>
      </c>
      <c r="I72" s="2360">
        <v>0</v>
      </c>
      <c r="J72" s="2360">
        <v>0</v>
      </c>
      <c r="K72" s="2360">
        <v>0.35008137002114381</v>
      </c>
      <c r="L72" s="2360">
        <v>0</v>
      </c>
      <c r="M72" s="2360">
        <v>0.35008137002114381</v>
      </c>
      <c r="N72" s="2359" t="s">
        <v>73</v>
      </c>
      <c r="O72" s="2358" t="s">
        <v>73</v>
      </c>
      <c r="P72" s="2345"/>
      <c r="Q72" s="2345"/>
      <c r="R72" s="2345"/>
      <c r="S72" s="2345"/>
      <c r="T72" s="2345"/>
      <c r="U72" s="2345"/>
      <c r="V72" s="2345"/>
      <c r="W72" s="2345"/>
      <c r="X72" s="2345"/>
      <c r="Y72" s="2344"/>
      <c r="Z72" s="2344"/>
      <c r="AA72" s="2343"/>
      <c r="AB72" s="2343"/>
      <c r="AC72" s="2343"/>
      <c r="AD72" s="2343"/>
      <c r="AE72" s="2343"/>
      <c r="AF72" s="2343"/>
      <c r="AG72" s="2343"/>
      <c r="AH72" s="2343"/>
      <c r="AI72" s="2343"/>
      <c r="AJ72" s="2343" t="e">
        <v>#VALUE!</v>
      </c>
      <c r="AK72" s="2343" t="e">
        <v>#VALUE!</v>
      </c>
    </row>
    <row r="73" spans="3:133" s="2330" customFormat="1" ht="26.25" customHeight="1">
      <c r="C73" s="2365" t="s">
        <v>1831</v>
      </c>
      <c r="D73" s="2364" t="s">
        <v>1830</v>
      </c>
      <c r="E73" s="2360">
        <v>68744.666100941206</v>
      </c>
      <c r="F73" s="2360">
        <v>0</v>
      </c>
      <c r="G73" s="2360">
        <v>68744.666100941206</v>
      </c>
      <c r="H73" s="2360">
        <v>-229125.14475863602</v>
      </c>
      <c r="I73" s="2360">
        <v>0</v>
      </c>
      <c r="J73" s="2360">
        <v>-229125.14475863602</v>
      </c>
      <c r="K73" s="2360">
        <v>145193.76513819298</v>
      </c>
      <c r="L73" s="2360">
        <v>0</v>
      </c>
      <c r="M73" s="2360">
        <v>145193.76513819298</v>
      </c>
      <c r="N73" s="2359" t="s">
        <v>73</v>
      </c>
      <c r="O73" s="2358" t="s">
        <v>73</v>
      </c>
      <c r="P73" s="2345"/>
      <c r="Q73" s="2345"/>
      <c r="R73" s="2345"/>
      <c r="S73" s="2345"/>
      <c r="T73" s="2345"/>
      <c r="U73" s="2345"/>
      <c r="V73" s="2345"/>
      <c r="W73" s="2345"/>
      <c r="X73" s="2345"/>
      <c r="Y73" s="2344"/>
      <c r="Z73" s="2344"/>
      <c r="AA73" s="2343"/>
      <c r="AB73" s="2343"/>
      <c r="AC73" s="2343"/>
      <c r="AD73" s="2343"/>
      <c r="AE73" s="2343"/>
      <c r="AF73" s="2343"/>
      <c r="AG73" s="2343"/>
      <c r="AH73" s="2343"/>
      <c r="AI73" s="2343"/>
      <c r="AJ73" s="2343" t="e">
        <v>#VALUE!</v>
      </c>
      <c r="AK73" s="2343">
        <v>60.50566385835198</v>
      </c>
    </row>
    <row r="74" spans="3:133" s="2330" customFormat="1" ht="26.25" customHeight="1">
      <c r="C74" s="2362" t="s">
        <v>1829</v>
      </c>
      <c r="D74" s="2363" t="s">
        <v>1781</v>
      </c>
      <c r="E74" s="2360">
        <v>68744.666100941206</v>
      </c>
      <c r="F74" s="2360">
        <v>0</v>
      </c>
      <c r="G74" s="2360">
        <v>68744.666100941206</v>
      </c>
      <c r="H74" s="2360">
        <v>-229125.14475863602</v>
      </c>
      <c r="I74" s="2360">
        <v>0</v>
      </c>
      <c r="J74" s="2360">
        <v>-229125.14475863602</v>
      </c>
      <c r="K74" s="2360">
        <v>145193.76513819298</v>
      </c>
      <c r="L74" s="2360">
        <v>0</v>
      </c>
      <c r="M74" s="2360">
        <v>145193.76513819298</v>
      </c>
      <c r="N74" s="2359" t="s">
        <v>73</v>
      </c>
      <c r="O74" s="2358" t="s">
        <v>73</v>
      </c>
      <c r="P74" s="2345"/>
      <c r="Q74" s="2345"/>
      <c r="R74" s="2345"/>
      <c r="S74" s="2345"/>
      <c r="T74" s="2345"/>
      <c r="U74" s="2345"/>
      <c r="V74" s="2345"/>
      <c r="W74" s="2345"/>
      <c r="X74" s="2345"/>
      <c r="Y74" s="2344"/>
      <c r="Z74" s="2344"/>
      <c r="AA74" s="2343"/>
      <c r="AB74" s="2343"/>
      <c r="AC74" s="2343"/>
      <c r="AD74" s="2343"/>
      <c r="AE74" s="2343"/>
      <c r="AF74" s="2343"/>
      <c r="AG74" s="2343"/>
      <c r="AH74" s="2343"/>
      <c r="AI74" s="2343"/>
      <c r="AJ74" s="2343" t="e">
        <v>#VALUE!</v>
      </c>
      <c r="AK74" s="2343">
        <v>60.50566385835198</v>
      </c>
    </row>
    <row r="75" spans="3:133" s="2330" customFormat="1" ht="26.25" customHeight="1">
      <c r="C75" s="2362" t="s">
        <v>1828</v>
      </c>
      <c r="D75" s="2361" t="s">
        <v>1827</v>
      </c>
      <c r="E75" s="2360">
        <v>70170.934067449707</v>
      </c>
      <c r="F75" s="2360">
        <v>0</v>
      </c>
      <c r="G75" s="2360">
        <v>70170.934067449707</v>
      </c>
      <c r="H75" s="2360">
        <v>-222972.42344310976</v>
      </c>
      <c r="I75" s="2360">
        <v>0</v>
      </c>
      <c r="J75" s="2360">
        <v>-222972.42344310976</v>
      </c>
      <c r="K75" s="2360">
        <v>149537.94735325998</v>
      </c>
      <c r="L75" s="2360">
        <v>0</v>
      </c>
      <c r="M75" s="2360">
        <v>149537.94735325998</v>
      </c>
      <c r="N75" s="2359" t="s">
        <v>73</v>
      </c>
      <c r="O75" s="2358" t="s">
        <v>73</v>
      </c>
      <c r="P75" s="2345"/>
      <c r="Q75" s="2345"/>
      <c r="R75" s="2345"/>
      <c r="S75" s="2345"/>
      <c r="T75" s="2345"/>
      <c r="U75" s="2345"/>
      <c r="V75" s="2345"/>
      <c r="W75" s="2345"/>
      <c r="X75" s="2345"/>
      <c r="Y75" s="2344"/>
      <c r="Z75" s="2344"/>
      <c r="AA75" s="2343"/>
      <c r="AB75" s="2343"/>
      <c r="AC75" s="2343"/>
      <c r="AD75" s="2343"/>
      <c r="AE75" s="2343"/>
      <c r="AF75" s="2343"/>
      <c r="AG75" s="2343"/>
      <c r="AH75" s="2343"/>
      <c r="AI75" s="2343"/>
      <c r="AJ75" s="2343" t="e">
        <v>#VALUE!</v>
      </c>
      <c r="AK75" s="2343">
        <v>83.649176606093306</v>
      </c>
    </row>
    <row r="76" spans="3:133" s="2330" customFormat="1" ht="48" customHeight="1">
      <c r="C76" s="2362" t="s">
        <v>1826</v>
      </c>
      <c r="D76" s="2361" t="s">
        <v>1825</v>
      </c>
      <c r="E76" s="2360">
        <v>-1426.2679665085016</v>
      </c>
      <c r="F76" s="2360">
        <v>0</v>
      </c>
      <c r="G76" s="2360">
        <v>-1426.2679665085016</v>
      </c>
      <c r="H76" s="2360">
        <v>-6152.7213155262434</v>
      </c>
      <c r="I76" s="2360">
        <v>0</v>
      </c>
      <c r="J76" s="2360">
        <v>-6152.7213155262434</v>
      </c>
      <c r="K76" s="2360">
        <v>-4344.182215067005</v>
      </c>
      <c r="L76" s="2360">
        <v>0</v>
      </c>
      <c r="M76" s="2360">
        <v>-4344.182215067005</v>
      </c>
      <c r="N76" s="2359">
        <v>331.38606909808692</v>
      </c>
      <c r="O76" s="2358">
        <v>-29.394133225170361</v>
      </c>
      <c r="P76" s="2345"/>
      <c r="Q76" s="2345"/>
      <c r="R76" s="2345"/>
      <c r="S76" s="2345"/>
      <c r="T76" s="2345"/>
      <c r="U76" s="2345"/>
      <c r="V76" s="2345"/>
      <c r="W76" s="2345"/>
      <c r="X76" s="2345"/>
      <c r="Y76" s="2344"/>
      <c r="Z76" s="2344"/>
      <c r="AA76" s="2343"/>
      <c r="AB76" s="2343"/>
      <c r="AC76" s="2343"/>
      <c r="AD76" s="2343"/>
      <c r="AE76" s="2343"/>
      <c r="AF76" s="2343"/>
      <c r="AG76" s="2343"/>
      <c r="AH76" s="2343"/>
      <c r="AI76" s="2343"/>
      <c r="AJ76" s="2343" t="e">
        <v>#VALUE!</v>
      </c>
      <c r="AK76" s="2343">
        <v>-51.448967210936104</v>
      </c>
    </row>
    <row r="77" spans="3:133" s="2342" customFormat="1" ht="26.25" customHeight="1" thickBot="1">
      <c r="C77" s="2357"/>
      <c r="D77" s="2356" t="s">
        <v>1824</v>
      </c>
      <c r="E77" s="2355"/>
      <c r="F77" s="2355"/>
      <c r="G77" s="2353">
        <v>65828.40380498697</v>
      </c>
      <c r="H77" s="2354"/>
      <c r="I77" s="2354"/>
      <c r="J77" s="2353">
        <v>46849.127957052318</v>
      </c>
      <c r="K77" s="2353"/>
      <c r="L77" s="2353"/>
      <c r="M77" s="2353">
        <v>60238.00168021534</v>
      </c>
      <c r="N77" s="2347">
        <v>-28.831438635759287</v>
      </c>
      <c r="O77" s="2352">
        <v>28.578704251308395</v>
      </c>
      <c r="P77" s="2345"/>
      <c r="Q77" s="2345"/>
      <c r="R77" s="2345"/>
      <c r="S77" s="2345"/>
      <c r="T77" s="2345"/>
      <c r="U77" s="2345"/>
      <c r="V77" s="2345"/>
      <c r="W77" s="2345"/>
      <c r="X77" s="2345"/>
      <c r="Y77" s="2344"/>
      <c r="Z77" s="2344"/>
      <c r="AA77" s="2343"/>
      <c r="AB77" s="2343"/>
      <c r="AC77" s="2343"/>
      <c r="AD77" s="2343"/>
      <c r="AE77" s="2343"/>
      <c r="AF77" s="2343"/>
      <c r="AG77" s="2343"/>
      <c r="AH77" s="2343"/>
      <c r="AI77" s="2343"/>
      <c r="AJ77" s="2343">
        <v>9.2406113106468286</v>
      </c>
      <c r="AK77" s="2343">
        <v>13.681260574121378</v>
      </c>
      <c r="AL77" s="2330"/>
      <c r="AM77" s="2330"/>
      <c r="AN77" s="2330"/>
      <c r="AO77" s="2330"/>
      <c r="AP77" s="2330"/>
      <c r="AQ77" s="2330"/>
      <c r="AR77" s="2330"/>
      <c r="AS77" s="2330"/>
      <c r="AT77" s="2330"/>
      <c r="AU77" s="2330"/>
      <c r="AV77" s="2330"/>
      <c r="AW77" s="2330"/>
      <c r="AX77" s="2330"/>
      <c r="AY77" s="2330"/>
      <c r="AZ77" s="2330"/>
      <c r="BA77" s="2330"/>
      <c r="BB77" s="2330"/>
      <c r="BC77" s="2330"/>
      <c r="BD77" s="2330"/>
      <c r="BE77" s="2330"/>
      <c r="BF77" s="2330"/>
      <c r="BG77" s="2330"/>
      <c r="BH77" s="2330"/>
      <c r="BI77" s="2330"/>
      <c r="BJ77" s="2330"/>
      <c r="BK77" s="2330"/>
      <c r="BL77" s="2330"/>
      <c r="BM77" s="2330"/>
      <c r="BN77" s="2330"/>
      <c r="BO77" s="2330"/>
      <c r="BP77" s="2330"/>
      <c r="BQ77" s="2330"/>
      <c r="BR77" s="2330"/>
      <c r="BS77" s="2330"/>
      <c r="BT77" s="2330"/>
      <c r="BU77" s="2330"/>
      <c r="BV77" s="2330"/>
      <c r="BW77" s="2330"/>
      <c r="BX77" s="2330"/>
      <c r="BY77" s="2330"/>
      <c r="BZ77" s="2330"/>
      <c r="CA77" s="2330"/>
      <c r="CB77" s="2330"/>
      <c r="CC77" s="2330"/>
      <c r="CD77" s="2330"/>
      <c r="CE77" s="2330"/>
      <c r="CF77" s="2330"/>
      <c r="CG77" s="2330"/>
      <c r="CH77" s="2330"/>
      <c r="CI77" s="2330"/>
      <c r="CJ77" s="2330"/>
      <c r="CK77" s="2330"/>
      <c r="CL77" s="2330"/>
      <c r="CM77" s="2330"/>
      <c r="CN77" s="2330"/>
      <c r="CO77" s="2330"/>
      <c r="CP77" s="2330"/>
      <c r="CQ77" s="2330"/>
      <c r="CR77" s="2330"/>
      <c r="CS77" s="2330"/>
      <c r="CT77" s="2330"/>
      <c r="CU77" s="2330"/>
      <c r="CV77" s="2330"/>
      <c r="CW77" s="2330"/>
      <c r="CX77" s="2330"/>
      <c r="CY77" s="2330"/>
      <c r="CZ77" s="2330"/>
      <c r="DA77" s="2330"/>
      <c r="DB77" s="2330"/>
      <c r="DC77" s="2330"/>
      <c r="DD77" s="2330"/>
      <c r="DE77" s="2330"/>
      <c r="DF77" s="2330"/>
      <c r="DG77" s="2330"/>
      <c r="DH77" s="2330"/>
      <c r="DI77" s="2330"/>
      <c r="DJ77" s="2330"/>
      <c r="DK77" s="2330"/>
      <c r="DL77" s="2330"/>
      <c r="DM77" s="2330"/>
      <c r="DN77" s="2330"/>
      <c r="DO77" s="2330"/>
      <c r="DP77" s="2330"/>
      <c r="DQ77" s="2330"/>
      <c r="DR77" s="2330"/>
      <c r="DS77" s="2330"/>
      <c r="DT77" s="2330"/>
      <c r="DU77" s="2330"/>
      <c r="DV77" s="2330"/>
      <c r="DW77" s="2330"/>
      <c r="DX77" s="2330"/>
      <c r="DY77" s="2330"/>
      <c r="DZ77" s="2330"/>
      <c r="EA77" s="2330"/>
      <c r="EB77" s="2330"/>
      <c r="EC77" s="2330"/>
    </row>
    <row r="78" spans="3:133" s="2342" customFormat="1" ht="26.25" customHeight="1" thickBot="1">
      <c r="C78" s="2351"/>
      <c r="D78" s="2350" t="s">
        <v>1823</v>
      </c>
      <c r="E78" s="2349"/>
      <c r="F78" s="2349"/>
      <c r="G78" s="2348">
        <v>97364.09537399112</v>
      </c>
      <c r="H78" s="2349"/>
      <c r="I78" s="2349"/>
      <c r="J78" s="2349">
        <v>-247028.20043445512</v>
      </c>
      <c r="K78" s="2348"/>
      <c r="L78" s="2348"/>
      <c r="M78" s="2348">
        <v>133206.15381256727</v>
      </c>
      <c r="N78" s="2347" t="s">
        <v>73</v>
      </c>
      <c r="O78" s="2346" t="s">
        <v>73</v>
      </c>
      <c r="P78" s="2345"/>
      <c r="Q78" s="2345"/>
      <c r="R78" s="2345"/>
      <c r="S78" s="2345"/>
      <c r="T78" s="2345"/>
      <c r="U78" s="2345"/>
      <c r="V78" s="2345"/>
      <c r="W78" s="2345"/>
      <c r="X78" s="2345"/>
      <c r="Y78" s="2344"/>
      <c r="Z78" s="2344"/>
      <c r="AA78" s="2343"/>
      <c r="AB78" s="2343"/>
      <c r="AC78" s="2343"/>
      <c r="AD78" s="2343"/>
      <c r="AE78" s="2343"/>
      <c r="AF78" s="2343"/>
      <c r="AG78" s="2343"/>
      <c r="AH78" s="2343"/>
      <c r="AI78" s="2343"/>
      <c r="AJ78" s="2343" t="e">
        <v>#VALUE!</v>
      </c>
      <c r="AK78" s="2343">
        <v>41.598672036774843</v>
      </c>
      <c r="AL78" s="2330"/>
      <c r="AM78" s="2330"/>
      <c r="AN78" s="2330"/>
      <c r="AO78" s="2330"/>
      <c r="AP78" s="2330"/>
      <c r="AQ78" s="2330"/>
      <c r="AR78" s="2330"/>
      <c r="AS78" s="2330"/>
      <c r="AT78" s="2330"/>
      <c r="AU78" s="2330"/>
      <c r="AV78" s="2330"/>
      <c r="AW78" s="2330"/>
      <c r="AX78" s="2330"/>
      <c r="AY78" s="2330"/>
      <c r="AZ78" s="2330"/>
      <c r="BA78" s="2330"/>
      <c r="BB78" s="2330"/>
      <c r="BC78" s="2330"/>
      <c r="BD78" s="2330"/>
      <c r="BE78" s="2330"/>
      <c r="BF78" s="2330"/>
      <c r="BG78" s="2330"/>
      <c r="BH78" s="2330"/>
      <c r="BI78" s="2330"/>
      <c r="BJ78" s="2330"/>
      <c r="BK78" s="2330"/>
      <c r="BL78" s="2330"/>
      <c r="BM78" s="2330"/>
      <c r="BN78" s="2330"/>
      <c r="BO78" s="2330"/>
      <c r="BP78" s="2330"/>
      <c r="BQ78" s="2330"/>
      <c r="BR78" s="2330"/>
      <c r="BS78" s="2330"/>
      <c r="BT78" s="2330"/>
      <c r="BU78" s="2330"/>
      <c r="BV78" s="2330"/>
      <c r="BW78" s="2330"/>
      <c r="BX78" s="2330"/>
      <c r="BY78" s="2330"/>
      <c r="BZ78" s="2330"/>
      <c r="CA78" s="2330"/>
      <c r="CB78" s="2330"/>
      <c r="CC78" s="2330"/>
      <c r="CD78" s="2330"/>
      <c r="CE78" s="2330"/>
      <c r="CF78" s="2330"/>
      <c r="CG78" s="2330"/>
      <c r="CH78" s="2330"/>
      <c r="CI78" s="2330"/>
      <c r="CJ78" s="2330"/>
      <c r="CK78" s="2330"/>
      <c r="CL78" s="2330"/>
      <c r="CM78" s="2330"/>
      <c r="CN78" s="2330"/>
      <c r="CO78" s="2330"/>
      <c r="CP78" s="2330"/>
      <c r="CQ78" s="2330"/>
      <c r="CR78" s="2330"/>
      <c r="CS78" s="2330"/>
      <c r="CT78" s="2330"/>
      <c r="CU78" s="2330"/>
      <c r="CV78" s="2330"/>
      <c r="CW78" s="2330"/>
      <c r="CX78" s="2330"/>
      <c r="CY78" s="2330"/>
      <c r="CZ78" s="2330"/>
      <c r="DA78" s="2330"/>
      <c r="DB78" s="2330"/>
      <c r="DC78" s="2330"/>
      <c r="DD78" s="2330"/>
      <c r="DE78" s="2330"/>
      <c r="DF78" s="2330"/>
      <c r="DG78" s="2330"/>
      <c r="DH78" s="2330"/>
      <c r="DI78" s="2330"/>
      <c r="DJ78" s="2330"/>
      <c r="DK78" s="2330"/>
      <c r="DL78" s="2330"/>
      <c r="DM78" s="2330"/>
      <c r="DN78" s="2330"/>
      <c r="DO78" s="2330"/>
      <c r="DP78" s="2330"/>
      <c r="DQ78" s="2330"/>
      <c r="DR78" s="2330"/>
      <c r="DS78" s="2330"/>
      <c r="DT78" s="2330"/>
      <c r="DU78" s="2330"/>
      <c r="DV78" s="2330"/>
      <c r="DW78" s="2330"/>
      <c r="DX78" s="2330"/>
      <c r="DY78" s="2330"/>
      <c r="DZ78" s="2330"/>
      <c r="EA78" s="2330"/>
      <c r="EB78" s="2330"/>
      <c r="EC78" s="2330"/>
    </row>
    <row r="79" spans="3:133">
      <c r="C79" s="2329"/>
      <c r="G79" s="2339"/>
      <c r="J79" s="2339"/>
      <c r="M79" s="2339"/>
      <c r="P79" s="2330"/>
      <c r="Q79" s="2341"/>
      <c r="R79" s="2341"/>
      <c r="S79" s="2341"/>
      <c r="T79" s="2341"/>
      <c r="U79" s="2341"/>
      <c r="V79" s="2341"/>
      <c r="W79" s="2341"/>
      <c r="X79" s="2341"/>
      <c r="Y79" s="2341"/>
      <c r="Z79" s="2341"/>
      <c r="AA79" s="2341"/>
      <c r="AB79" s="2340"/>
      <c r="AC79" s="2340"/>
      <c r="AD79" s="2340"/>
      <c r="AE79" s="2340"/>
      <c r="AF79" s="2330"/>
      <c r="AG79" s="2330"/>
      <c r="AH79" s="2330"/>
      <c r="AI79" s="2330"/>
      <c r="AJ79" s="2330"/>
      <c r="AK79" s="2330"/>
    </row>
    <row r="80" spans="3:133">
      <c r="C80" s="2329"/>
      <c r="G80" s="2339"/>
      <c r="J80" s="2339"/>
      <c r="M80" s="2339"/>
      <c r="P80" s="2330"/>
      <c r="Q80" s="2330"/>
      <c r="R80" s="2330"/>
      <c r="S80" s="2330"/>
      <c r="T80" s="2330"/>
      <c r="U80" s="2330"/>
      <c r="V80" s="2330"/>
      <c r="W80" s="2330"/>
      <c r="X80" s="2330"/>
      <c r="Y80" s="2330"/>
      <c r="Z80" s="2330"/>
      <c r="AA80" s="2330"/>
      <c r="AB80" s="2330"/>
      <c r="AC80" s="2330"/>
      <c r="AD80" s="2330"/>
      <c r="AE80" s="2330"/>
    </row>
    <row r="81" spans="3:13">
      <c r="C81" s="2329"/>
      <c r="G81" s="2330"/>
      <c r="J81" s="2339"/>
      <c r="M81" s="2339"/>
    </row>
    <row r="82" spans="3:13">
      <c r="E82" s="2337"/>
    </row>
    <row r="83" spans="3:13">
      <c r="E83" s="2337"/>
      <c r="M83" s="2338"/>
    </row>
    <row r="84" spans="3:13">
      <c r="C84" s="2329"/>
      <c r="E84" s="2337"/>
      <c r="F84" s="2337"/>
      <c r="G84" s="2335"/>
      <c r="H84" s="2337"/>
      <c r="I84" s="2337"/>
      <c r="J84" s="2335"/>
      <c r="K84" s="2336"/>
      <c r="L84" s="2335"/>
      <c r="M84" s="2335"/>
    </row>
    <row r="86" spans="3:13">
      <c r="C86" s="2329"/>
      <c r="E86" s="2337"/>
      <c r="F86" s="2337"/>
      <c r="G86" s="2335"/>
      <c r="H86" s="2337"/>
      <c r="I86" s="2337"/>
      <c r="J86" s="2335"/>
      <c r="K86" s="2336"/>
      <c r="L86" s="2335"/>
      <c r="M86" s="2335"/>
    </row>
    <row r="87" spans="3:13">
      <c r="C87" s="2329"/>
      <c r="E87" s="2337"/>
      <c r="F87" s="2337"/>
      <c r="G87" s="2335"/>
      <c r="H87" s="2337"/>
      <c r="I87" s="2337"/>
      <c r="J87" s="2335"/>
      <c r="K87" s="2336"/>
      <c r="L87" s="2335"/>
      <c r="M87" s="2335"/>
    </row>
  </sheetData>
  <mergeCells count="8">
    <mergeCell ref="N6:O6"/>
    <mergeCell ref="N43:O43"/>
    <mergeCell ref="C2:O2"/>
    <mergeCell ref="C3:O3"/>
    <mergeCell ref="G4:H4"/>
    <mergeCell ref="E5:G5"/>
    <mergeCell ref="H5:J5"/>
    <mergeCell ref="K5:M5"/>
  </mergeCells>
  <pageMargins left="0.7" right="0.7" top="0.75" bottom="0.75" header="0.3" footer="0.3"/>
  <pageSetup paperSize="9" scale="30" fitToWidth="2"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00"/>
  <sheetViews>
    <sheetView showGridLines="0" topLeftCell="B1" zoomScale="80" zoomScaleNormal="80" workbookViewId="0">
      <selection activeCell="O16" sqref="O16"/>
    </sheetView>
  </sheetViews>
  <sheetFormatPr defaultColWidth="14.44140625" defaultRowHeight="15" customHeight="1"/>
  <cols>
    <col min="1" max="2" width="8.6640625" style="2281" customWidth="1"/>
    <col min="3" max="3" width="4.44140625" style="2281" customWidth="1"/>
    <col min="4" max="5" width="3.44140625" style="2281" customWidth="1"/>
    <col min="6" max="7" width="4.44140625" style="2281" customWidth="1"/>
    <col min="8" max="8" width="29.88671875" style="2281" customWidth="1"/>
    <col min="9" max="9" width="16.6640625" style="2281" customWidth="1"/>
    <col min="10" max="10" width="14.44140625" style="2281"/>
    <col min="11" max="11" width="16.5546875" style="2281" customWidth="1"/>
    <col min="12" max="12" width="14.44140625" style="2281"/>
    <col min="13" max="13" width="17.33203125" style="2281" customWidth="1"/>
    <col min="14" max="14" width="13.33203125" style="2281" customWidth="1"/>
    <col min="15" max="15" width="14" style="2281" customWidth="1"/>
    <col min="16" max="16" width="11.33203125" style="2281" bestFit="1" customWidth="1"/>
    <col min="17" max="16384" width="14.44140625" style="2281"/>
  </cols>
  <sheetData>
    <row r="1" spans="1:22" ht="4.5" customHeight="1">
      <c r="A1" s="2420"/>
      <c r="B1" s="2420"/>
      <c r="C1" s="2420"/>
      <c r="D1" s="2420"/>
      <c r="E1" s="2420"/>
      <c r="F1" s="2420"/>
      <c r="G1" s="2420"/>
      <c r="H1" s="2420"/>
      <c r="I1" s="2420"/>
      <c r="J1" s="2420"/>
      <c r="K1" s="2420"/>
      <c r="L1" s="2420"/>
      <c r="M1" s="2420"/>
      <c r="N1" s="2420"/>
      <c r="O1" s="2420"/>
      <c r="P1" s="2420"/>
    </row>
    <row r="2" spans="1:22" ht="6.75" customHeight="1">
      <c r="A2" s="2420"/>
      <c r="B2" s="2420"/>
      <c r="C2" s="2420"/>
      <c r="D2" s="2420"/>
      <c r="E2" s="2420"/>
      <c r="F2" s="2420"/>
      <c r="G2" s="2420"/>
      <c r="H2" s="2420"/>
      <c r="I2" s="2420"/>
      <c r="J2" s="2420"/>
      <c r="K2" s="2420"/>
      <c r="L2" s="2420"/>
      <c r="M2" s="2420"/>
      <c r="N2" s="2420"/>
      <c r="O2" s="2420"/>
      <c r="P2" s="2420"/>
    </row>
    <row r="3" spans="1:22" ht="12" customHeight="1">
      <c r="A3" s="2420"/>
      <c r="B3" s="2420"/>
      <c r="C3" s="2420"/>
      <c r="D3" s="3183" t="s">
        <v>1954</v>
      </c>
      <c r="E3" s="3163"/>
      <c r="F3" s="3163"/>
      <c r="G3" s="3163"/>
      <c r="H3" s="3163"/>
      <c r="I3" s="3163"/>
      <c r="J3" s="3163"/>
      <c r="K3" s="3163"/>
      <c r="L3" s="3163"/>
      <c r="M3" s="3163"/>
      <c r="N3" s="3163"/>
      <c r="O3" s="3163"/>
      <c r="P3" s="2420"/>
    </row>
    <row r="4" spans="1:22" ht="15.75" customHeight="1">
      <c r="A4" s="2420"/>
      <c r="B4" s="2420"/>
      <c r="C4" s="2420"/>
      <c r="D4" s="3162" t="s">
        <v>1821</v>
      </c>
      <c r="E4" s="3163"/>
      <c r="F4" s="3163"/>
      <c r="G4" s="3163"/>
      <c r="H4" s="3163"/>
      <c r="I4" s="3163"/>
      <c r="J4" s="3163"/>
      <c r="K4" s="3163"/>
      <c r="L4" s="3163"/>
      <c r="M4" s="3163"/>
      <c r="N4" s="3163"/>
      <c r="O4" s="3163"/>
      <c r="P4" s="2420"/>
    </row>
    <row r="5" spans="1:22" ht="15.75" customHeight="1" thickBot="1">
      <c r="A5" s="2420"/>
      <c r="B5" s="2420"/>
      <c r="C5" s="2420"/>
      <c r="D5" s="3184"/>
      <c r="E5" s="3163"/>
      <c r="F5" s="3163"/>
      <c r="G5" s="3163"/>
      <c r="H5" s="3163"/>
      <c r="I5" s="2420"/>
      <c r="J5" s="2420"/>
      <c r="K5" s="2420"/>
      <c r="L5" s="2420"/>
      <c r="M5" s="2420"/>
      <c r="N5" s="2451"/>
      <c r="O5" s="2450" t="s">
        <v>1953</v>
      </c>
      <c r="P5" s="2420"/>
    </row>
    <row r="6" spans="1:22" ht="13.5" customHeight="1" thickTop="1">
      <c r="A6" s="2420"/>
      <c r="B6" s="2420"/>
      <c r="C6" s="2420"/>
      <c r="D6" s="3185" t="s">
        <v>144</v>
      </c>
      <c r="E6" s="3161"/>
      <c r="F6" s="3161"/>
      <c r="G6" s="3161"/>
      <c r="H6" s="3167"/>
      <c r="I6" s="3173" t="s">
        <v>72</v>
      </c>
      <c r="J6" s="3167"/>
      <c r="K6" s="3173" t="s">
        <v>1472</v>
      </c>
      <c r="L6" s="3167"/>
      <c r="M6" s="3174" t="s">
        <v>434</v>
      </c>
      <c r="N6" s="3186" t="s">
        <v>1819</v>
      </c>
      <c r="O6" s="3156"/>
      <c r="P6" s="2420"/>
    </row>
    <row r="7" spans="1:22" ht="16.5" customHeight="1">
      <c r="A7" s="2420"/>
      <c r="B7" s="2420"/>
      <c r="C7" s="2420"/>
      <c r="D7" s="3168"/>
      <c r="E7" s="3163"/>
      <c r="F7" s="3163"/>
      <c r="G7" s="3163"/>
      <c r="H7" s="3169"/>
      <c r="I7" s="3171"/>
      <c r="J7" s="3172"/>
      <c r="K7" s="3171"/>
      <c r="L7" s="3172"/>
      <c r="M7" s="3175"/>
      <c r="N7" s="3187" t="s">
        <v>1745</v>
      </c>
      <c r="O7" s="3188"/>
      <c r="P7" s="2420"/>
    </row>
    <row r="8" spans="1:22" ht="15.75" customHeight="1">
      <c r="A8" s="2420"/>
      <c r="B8" s="2420"/>
      <c r="C8" s="2420"/>
      <c r="D8" s="3170"/>
      <c r="E8" s="3171"/>
      <c r="F8" s="3171"/>
      <c r="G8" s="3171"/>
      <c r="H8" s="3172"/>
      <c r="I8" s="2328" t="s">
        <v>506</v>
      </c>
      <c r="J8" s="2328" t="s">
        <v>66</v>
      </c>
      <c r="K8" s="2328" t="s">
        <v>506</v>
      </c>
      <c r="L8" s="2328" t="s">
        <v>66</v>
      </c>
      <c r="M8" s="2328" t="s">
        <v>506</v>
      </c>
      <c r="N8" s="2328" t="s">
        <v>221</v>
      </c>
      <c r="O8" s="2449" t="s">
        <v>432</v>
      </c>
      <c r="P8" s="2420"/>
    </row>
    <row r="9" spans="1:22" ht="18" customHeight="1">
      <c r="A9" s="2420"/>
      <c r="B9" s="2420"/>
      <c r="C9" s="2420"/>
      <c r="D9" s="2448" t="s">
        <v>1818</v>
      </c>
      <c r="E9" s="2447"/>
      <c r="F9" s="2447"/>
      <c r="G9" s="2447"/>
      <c r="H9" s="2447"/>
      <c r="I9" s="2446">
        <v>-892.09463612558397</v>
      </c>
      <c r="J9" s="2325">
        <v>-2844.0576878178717</v>
      </c>
      <c r="K9" s="2446">
        <v>-3448.3158958168278</v>
      </c>
      <c r="L9" s="2325">
        <v>-5174.2219859402139</v>
      </c>
      <c r="M9" s="2439">
        <v>-234.58601885022347</v>
      </c>
      <c r="N9" s="2315">
        <v>286.54148967793969</v>
      </c>
      <c r="O9" s="2324">
        <v>-93.197084433743399</v>
      </c>
      <c r="P9" s="2424"/>
      <c r="Q9" s="2424"/>
      <c r="R9" s="2424"/>
      <c r="S9" s="2424"/>
      <c r="T9" s="2424"/>
      <c r="U9" s="2424"/>
      <c r="V9" s="2424"/>
    </row>
    <row r="10" spans="1:22" ht="17.25" customHeight="1">
      <c r="A10" s="2420"/>
      <c r="B10" s="2420"/>
      <c r="C10" s="2420"/>
      <c r="D10" s="2293"/>
      <c r="E10" s="2282" t="s">
        <v>1817</v>
      </c>
      <c r="F10" s="2282"/>
      <c r="G10" s="2282"/>
      <c r="H10" s="2282"/>
      <c r="I10" s="2430">
        <v>604.35563123826989</v>
      </c>
      <c r="J10" s="2313">
        <v>1219.274685437731</v>
      </c>
      <c r="K10" s="2430">
        <v>1136.8241453301268</v>
      </c>
      <c r="L10" s="2313">
        <v>1754.1523050105059</v>
      </c>
      <c r="M10" s="2438">
        <v>864.42327706080334</v>
      </c>
      <c r="N10" s="2312">
        <v>88.105163014842304</v>
      </c>
      <c r="O10" s="2284">
        <v>-23.961566033611991</v>
      </c>
      <c r="P10" s="2424"/>
      <c r="Q10" s="2424"/>
      <c r="R10" s="2424"/>
      <c r="S10" s="2424"/>
      <c r="T10" s="2424"/>
      <c r="U10" s="2424"/>
      <c r="V10" s="2424"/>
    </row>
    <row r="11" spans="1:22" ht="15.6">
      <c r="A11" s="2420"/>
      <c r="B11" s="2420"/>
      <c r="C11" s="2420"/>
      <c r="D11" s="2293"/>
      <c r="E11" s="2282"/>
      <c r="F11" s="2282" t="s">
        <v>1815</v>
      </c>
      <c r="G11" s="2282"/>
      <c r="H11" s="2282"/>
      <c r="I11" s="2430">
        <v>8.8807687096084482</v>
      </c>
      <c r="J11" s="2313">
        <v>18.922970456633486</v>
      </c>
      <c r="K11" s="2430">
        <v>23.28517880582681</v>
      </c>
      <c r="L11" s="2313">
        <v>66.192222532795412</v>
      </c>
      <c r="M11" s="2438">
        <v>75.321073149097955</v>
      </c>
      <c r="N11" s="2312">
        <v>162.19778452999986</v>
      </c>
      <c r="O11" s="2284">
        <v>223.47216990341448</v>
      </c>
      <c r="P11" s="2424"/>
      <c r="Q11" s="2424"/>
      <c r="R11" s="2424"/>
      <c r="S11" s="2424"/>
      <c r="T11" s="2424"/>
      <c r="U11" s="2424"/>
      <c r="V11" s="2424"/>
    </row>
    <row r="12" spans="1:22" ht="15.6">
      <c r="A12" s="2420"/>
      <c r="B12" s="2420"/>
      <c r="C12" s="2420"/>
      <c r="D12" s="2293"/>
      <c r="E12" s="2282"/>
      <c r="F12" s="2282" t="s">
        <v>736</v>
      </c>
      <c r="G12" s="2282"/>
      <c r="H12" s="2282"/>
      <c r="I12" s="2430">
        <v>595.47486252866145</v>
      </c>
      <c r="J12" s="2313">
        <v>1200.3517149810975</v>
      </c>
      <c r="K12" s="2430">
        <v>1113.5389665243001</v>
      </c>
      <c r="L12" s="2313">
        <v>1687.9600824777106</v>
      </c>
      <c r="M12" s="2438">
        <v>789.10220391170537</v>
      </c>
      <c r="N12" s="2312">
        <v>87.000163499043268</v>
      </c>
      <c r="O12" s="2284">
        <v>-29.135645214577654</v>
      </c>
      <c r="P12" s="2424"/>
      <c r="Q12" s="2424"/>
      <c r="R12" s="2424"/>
      <c r="S12" s="2424"/>
      <c r="T12" s="2424"/>
      <c r="U12" s="2424"/>
      <c r="V12" s="2424"/>
    </row>
    <row r="13" spans="1:22" ht="18" customHeight="1">
      <c r="A13" s="2420"/>
      <c r="B13" s="2420"/>
      <c r="C13" s="2420"/>
      <c r="D13" s="2293"/>
      <c r="E13" s="2282" t="s">
        <v>1816</v>
      </c>
      <c r="F13" s="2282"/>
      <c r="G13" s="2282"/>
      <c r="H13" s="2282"/>
      <c r="I13" s="2430">
        <v>-6636.7620083785368</v>
      </c>
      <c r="J13" s="2313">
        <v>-12729.273738201386</v>
      </c>
      <c r="K13" s="2430">
        <v>-9338.7088842712365</v>
      </c>
      <c r="L13" s="2313">
        <v>-15513.392429710511</v>
      </c>
      <c r="M13" s="2438">
        <v>-6865.4915348347731</v>
      </c>
      <c r="N13" s="2312">
        <v>40.711824116664786</v>
      </c>
      <c r="O13" s="2284">
        <v>-26.483504091256027</v>
      </c>
      <c r="P13" s="2424"/>
      <c r="Q13" s="2424"/>
      <c r="R13" s="2424"/>
      <c r="S13" s="2424"/>
      <c r="T13" s="2424"/>
      <c r="U13" s="2424"/>
      <c r="V13" s="2424"/>
    </row>
    <row r="14" spans="1:22" ht="15" customHeight="1">
      <c r="A14" s="2420"/>
      <c r="B14" s="2420"/>
      <c r="C14" s="2420"/>
      <c r="D14" s="2293"/>
      <c r="E14" s="2282"/>
      <c r="F14" s="2282" t="s">
        <v>1815</v>
      </c>
      <c r="G14" s="2282"/>
      <c r="H14" s="2282"/>
      <c r="I14" s="2430">
        <v>-685.52593853232702</v>
      </c>
      <c r="J14" s="2313">
        <v>-1497.2540460633832</v>
      </c>
      <c r="K14" s="2430">
        <v>-1267.7978666002844</v>
      </c>
      <c r="L14" s="2313">
        <v>-2693.5977871760815</v>
      </c>
      <c r="M14" s="2438">
        <v>-1335.4508717765807</v>
      </c>
      <c r="N14" s="2312">
        <v>84.937986345865951</v>
      </c>
      <c r="O14" s="2284">
        <v>5.3362611626500023</v>
      </c>
      <c r="P14" s="2424"/>
      <c r="Q14" s="2424"/>
      <c r="R14" s="2424"/>
      <c r="S14" s="2424"/>
      <c r="T14" s="2424"/>
      <c r="U14" s="2424"/>
      <c r="V14" s="2424"/>
    </row>
    <row r="15" spans="1:22" ht="14.25" customHeight="1">
      <c r="A15" s="2420"/>
      <c r="B15" s="2420"/>
      <c r="C15" s="2420"/>
      <c r="D15" s="2293"/>
      <c r="E15" s="2282"/>
      <c r="F15" s="2282" t="s">
        <v>736</v>
      </c>
      <c r="G15" s="2282"/>
      <c r="H15" s="2282"/>
      <c r="I15" s="2430">
        <v>-5951.2360698462098</v>
      </c>
      <c r="J15" s="2313">
        <v>-11232.019692138003</v>
      </c>
      <c r="K15" s="2430">
        <v>-8070.9110176709519</v>
      </c>
      <c r="L15" s="2320">
        <v>-12819.794642534431</v>
      </c>
      <c r="M15" s="2444">
        <v>-5530.0406630581929</v>
      </c>
      <c r="N15" s="2312">
        <v>35.617389781674682</v>
      </c>
      <c r="O15" s="2284">
        <v>-31.481828371662381</v>
      </c>
      <c r="P15" s="2424"/>
      <c r="Q15" s="2424"/>
      <c r="R15" s="2424"/>
      <c r="S15" s="2424"/>
      <c r="T15" s="2424"/>
      <c r="U15" s="2424"/>
      <c r="V15" s="2424"/>
    </row>
    <row r="16" spans="1:22" ht="15.75" customHeight="1">
      <c r="A16" s="2420"/>
      <c r="B16" s="2420"/>
      <c r="C16" s="2420"/>
      <c r="D16" s="2306"/>
      <c r="E16" s="2305" t="s">
        <v>1814</v>
      </c>
      <c r="F16" s="2305"/>
      <c r="G16" s="2305"/>
      <c r="H16" s="2305"/>
      <c r="I16" s="2435">
        <v>-6032.4063771402671</v>
      </c>
      <c r="J16" s="2311">
        <v>-11509.999052763655</v>
      </c>
      <c r="K16" s="2435">
        <v>-8201.8847389411094</v>
      </c>
      <c r="L16" s="2443">
        <v>-13759.240124700005</v>
      </c>
      <c r="M16" s="2442">
        <v>-6001.0682577739699</v>
      </c>
      <c r="N16" s="2310">
        <v>35.963730328614041</v>
      </c>
      <c r="O16" s="2309">
        <v>-26.833057903362732</v>
      </c>
      <c r="P16" s="2424"/>
      <c r="Q16" s="2424"/>
      <c r="R16" s="2424"/>
      <c r="S16" s="2424"/>
      <c r="T16" s="2424"/>
      <c r="U16" s="2424"/>
      <c r="V16" s="2424"/>
    </row>
    <row r="17" spans="1:22" ht="18" customHeight="1">
      <c r="A17" s="2420"/>
      <c r="B17" s="2420"/>
      <c r="C17" s="2420"/>
      <c r="D17" s="2306"/>
      <c r="E17" s="2305" t="s">
        <v>1813</v>
      </c>
      <c r="F17" s="2305"/>
      <c r="G17" s="2305"/>
      <c r="H17" s="2305"/>
      <c r="I17" s="2435">
        <v>-300.00886483857533</v>
      </c>
      <c r="J17" s="2311">
        <v>-618.61599382792133</v>
      </c>
      <c r="K17" s="2435">
        <v>-461.96713264556877</v>
      </c>
      <c r="L17" s="2443">
        <v>-893.49469870767803</v>
      </c>
      <c r="M17" s="2442">
        <v>-297.33629326835057</v>
      </c>
      <c r="N17" s="2310">
        <v>53.984494056246547</v>
      </c>
      <c r="O17" s="2309">
        <v>-35.636916079812664</v>
      </c>
      <c r="P17" s="2424"/>
      <c r="Q17" s="2424"/>
      <c r="R17" s="2424"/>
      <c r="S17" s="2424"/>
      <c r="T17" s="2424"/>
      <c r="U17" s="2424"/>
      <c r="V17" s="2424"/>
    </row>
    <row r="18" spans="1:22" ht="18" customHeight="1">
      <c r="A18" s="2420"/>
      <c r="B18" s="2420"/>
      <c r="C18" s="2420"/>
      <c r="D18" s="2293"/>
      <c r="E18" s="2282"/>
      <c r="F18" s="2282" t="s">
        <v>1812</v>
      </c>
      <c r="G18" s="2282"/>
      <c r="H18" s="2282"/>
      <c r="I18" s="2430">
        <v>377.26313397841813</v>
      </c>
      <c r="J18" s="2313">
        <v>670.99408589299128</v>
      </c>
      <c r="K18" s="2430">
        <v>520.62930433055169</v>
      </c>
      <c r="L18" s="2320">
        <v>1007.8614358256082</v>
      </c>
      <c r="M18" s="2444">
        <v>758.33118906504978</v>
      </c>
      <c r="N18" s="2322">
        <v>38.001637965594327</v>
      </c>
      <c r="O18" s="2284">
        <v>45.656647207007637</v>
      </c>
      <c r="P18" s="2424"/>
      <c r="Q18" s="2424"/>
      <c r="R18" s="2424"/>
      <c r="S18" s="2424"/>
      <c r="T18" s="2424"/>
      <c r="U18" s="2424"/>
      <c r="V18" s="2424"/>
    </row>
    <row r="19" spans="1:22" ht="15.6">
      <c r="A19" s="2420"/>
      <c r="B19" s="2420"/>
      <c r="C19" s="2420"/>
      <c r="D19" s="2293"/>
      <c r="E19" s="2282"/>
      <c r="F19" s="2282"/>
      <c r="G19" s="2282" t="s">
        <v>1810</v>
      </c>
      <c r="H19" s="2282"/>
      <c r="I19" s="2430">
        <v>32.940929531807917</v>
      </c>
      <c r="J19" s="2313">
        <v>61.686837767142727</v>
      </c>
      <c r="K19" s="2430">
        <v>130.23081807651548</v>
      </c>
      <c r="L19" s="2320">
        <v>267.8581712607222</v>
      </c>
      <c r="M19" s="2444">
        <v>247.10425450242772</v>
      </c>
      <c r="N19" s="2319">
        <v>295.34651853331576</v>
      </c>
      <c r="O19" s="2284">
        <v>89.743302047941313</v>
      </c>
      <c r="P19" s="2424"/>
      <c r="Q19" s="2424"/>
      <c r="R19" s="2424"/>
      <c r="S19" s="2424"/>
      <c r="T19" s="2424"/>
      <c r="U19" s="2424"/>
      <c r="V19" s="2424"/>
    </row>
    <row r="20" spans="1:22" ht="15.6">
      <c r="A20" s="2420"/>
      <c r="B20" s="2420"/>
      <c r="C20" s="2420"/>
      <c r="D20" s="2293"/>
      <c r="E20" s="2282"/>
      <c r="F20" s="2282"/>
      <c r="G20" s="2282" t="s">
        <v>1808</v>
      </c>
      <c r="H20" s="2282"/>
      <c r="I20" s="2430">
        <v>29.139985418491332</v>
      </c>
      <c r="J20" s="2313">
        <v>53.731417973426893</v>
      </c>
      <c r="K20" s="2430">
        <v>39.262515982745811</v>
      </c>
      <c r="L20" s="2320">
        <v>78.698357873167424</v>
      </c>
      <c r="M20" s="2444">
        <v>48.395034975356808</v>
      </c>
      <c r="N20" s="2319">
        <v>34.737596532327132</v>
      </c>
      <c r="O20" s="2284">
        <v>23.260147150591038</v>
      </c>
      <c r="P20" s="2424"/>
      <c r="Q20" s="2424"/>
      <c r="R20" s="2424"/>
      <c r="S20" s="2424"/>
      <c r="T20" s="2424"/>
      <c r="U20" s="2424"/>
      <c r="V20" s="2424"/>
    </row>
    <row r="21" spans="1:22" ht="15.6">
      <c r="A21" s="2420"/>
      <c r="B21" s="2420"/>
      <c r="C21" s="2420"/>
      <c r="D21" s="2293"/>
      <c r="E21" s="2282"/>
      <c r="F21" s="2282"/>
      <c r="G21" s="2282" t="s">
        <v>736</v>
      </c>
      <c r="H21" s="2282"/>
      <c r="I21" s="2430">
        <v>315.18221902811888</v>
      </c>
      <c r="J21" s="2313">
        <v>555.57583015242164</v>
      </c>
      <c r="K21" s="2430">
        <v>351.13597027129043</v>
      </c>
      <c r="L21" s="2321">
        <v>661.30490669171854</v>
      </c>
      <c r="M21" s="2445">
        <v>462.8318995872653</v>
      </c>
      <c r="N21" s="2319">
        <v>11.407290472805487</v>
      </c>
      <c r="O21" s="2284">
        <v>31.809879583022415</v>
      </c>
      <c r="P21" s="2424"/>
      <c r="Q21" s="2424"/>
      <c r="R21" s="2424"/>
      <c r="S21" s="2424"/>
      <c r="T21" s="2424"/>
      <c r="U21" s="2424"/>
      <c r="V21" s="2424"/>
    </row>
    <row r="22" spans="1:22" ht="15.6">
      <c r="A22" s="2420"/>
      <c r="B22" s="2420"/>
      <c r="C22" s="2420"/>
      <c r="D22" s="2293"/>
      <c r="E22" s="2282"/>
      <c r="F22" s="2282" t="s">
        <v>1811</v>
      </c>
      <c r="G22" s="2282"/>
      <c r="H22" s="2282"/>
      <c r="I22" s="2430">
        <v>-677.27199881699346</v>
      </c>
      <c r="J22" s="2313">
        <v>-1289.6100797209126</v>
      </c>
      <c r="K22" s="2430">
        <v>-982.59643697612046</v>
      </c>
      <c r="L22" s="2321">
        <v>-1901.3561345332862</v>
      </c>
      <c r="M22" s="2445">
        <v>-1055.6674823334004</v>
      </c>
      <c r="N22" s="2319">
        <v>45.081509156209655</v>
      </c>
      <c r="O22" s="2284">
        <v>7.4365265950028681</v>
      </c>
      <c r="P22" s="2424"/>
      <c r="Q22" s="2424"/>
      <c r="R22" s="2424"/>
      <c r="S22" s="2424"/>
      <c r="T22" s="2424"/>
      <c r="U22" s="2424"/>
      <c r="V22" s="2424"/>
    </row>
    <row r="23" spans="1:22" ht="15.6">
      <c r="A23" s="2420"/>
      <c r="B23" s="2420"/>
      <c r="C23" s="2420"/>
      <c r="D23" s="2293"/>
      <c r="E23" s="2282"/>
      <c r="F23" s="2282"/>
      <c r="G23" s="2282" t="s">
        <v>675</v>
      </c>
      <c r="H23" s="2282"/>
      <c r="I23" s="2430">
        <v>-349.60747776620838</v>
      </c>
      <c r="J23" s="2313">
        <v>-687.40936286841861</v>
      </c>
      <c r="K23" s="2430">
        <v>-464.30270283659058</v>
      </c>
      <c r="L23" s="2321">
        <v>-764.00217731146802</v>
      </c>
      <c r="M23" s="2445">
        <v>-365.739626455218</v>
      </c>
      <c r="N23" s="2319">
        <v>32.806856936590442</v>
      </c>
      <c r="O23" s="2284">
        <v>-21.228193542535003</v>
      </c>
      <c r="P23" s="2424"/>
      <c r="Q23" s="2424"/>
      <c r="R23" s="2424"/>
      <c r="S23" s="2424"/>
      <c r="T23" s="2424"/>
      <c r="U23" s="2424"/>
      <c r="V23" s="2424"/>
    </row>
    <row r="24" spans="1:22" ht="15" customHeight="1">
      <c r="A24" s="2420"/>
      <c r="B24" s="2420"/>
      <c r="C24" s="2420"/>
      <c r="D24" s="2293"/>
      <c r="E24" s="2282"/>
      <c r="F24" s="2282"/>
      <c r="G24" s="2282" t="s">
        <v>1810</v>
      </c>
      <c r="H24" s="2282"/>
      <c r="I24" s="2430">
        <v>-160.74739068671147</v>
      </c>
      <c r="J24" s="2313">
        <v>-278.65718913756672</v>
      </c>
      <c r="K24" s="2430">
        <v>-335.04175895093761</v>
      </c>
      <c r="L24" s="2320">
        <v>-801.649177853384</v>
      </c>
      <c r="M24" s="2444">
        <v>-481.0708559411529</v>
      </c>
      <c r="N24" s="2319">
        <v>108.42749454261255</v>
      </c>
      <c r="O24" s="2284">
        <v>43.585342151811979</v>
      </c>
      <c r="P24" s="2424"/>
      <c r="Q24" s="2424"/>
      <c r="R24" s="2424"/>
      <c r="S24" s="2424"/>
      <c r="T24" s="2424"/>
      <c r="U24" s="2424"/>
      <c r="V24" s="2424"/>
    </row>
    <row r="25" spans="1:22" ht="18" customHeight="1">
      <c r="A25" s="2420"/>
      <c r="B25" s="2420"/>
      <c r="C25" s="2420"/>
      <c r="D25" s="2293"/>
      <c r="E25" s="2282"/>
      <c r="F25" s="2282"/>
      <c r="G25" s="2282" t="s">
        <v>1952</v>
      </c>
      <c r="H25" s="2318"/>
      <c r="I25" s="2430">
        <v>-132.94847214871953</v>
      </c>
      <c r="J25" s="2313">
        <v>-212.00834279102381</v>
      </c>
      <c r="K25" s="2430">
        <v>-189.48916613379174</v>
      </c>
      <c r="L25" s="2320">
        <v>-556.48683226910805</v>
      </c>
      <c r="M25" s="2444">
        <v>-336.36172847947444</v>
      </c>
      <c r="N25" s="2317">
        <v>42.528276610673913</v>
      </c>
      <c r="O25" s="2284">
        <v>77.509741238705459</v>
      </c>
      <c r="P25" s="2424"/>
      <c r="Q25" s="2424"/>
      <c r="R25" s="2424"/>
      <c r="S25" s="2424"/>
      <c r="T25" s="2424"/>
      <c r="U25" s="2424"/>
      <c r="V25" s="2424"/>
    </row>
    <row r="26" spans="1:22" ht="15.75" customHeight="1">
      <c r="A26" s="2420"/>
      <c r="B26" s="2420"/>
      <c r="C26" s="2420"/>
      <c r="D26" s="2293"/>
      <c r="E26" s="2282"/>
      <c r="F26" s="2282"/>
      <c r="G26" s="2282" t="s">
        <v>1808</v>
      </c>
      <c r="H26" s="2282"/>
      <c r="I26" s="2430">
        <v>-14.202213918305917</v>
      </c>
      <c r="J26" s="2313">
        <v>-31.114609984447899</v>
      </c>
      <c r="K26" s="2430">
        <v>-10.323624908647959</v>
      </c>
      <c r="L26" s="2320">
        <v>-14.564116392589035</v>
      </c>
      <c r="M26" s="2444">
        <v>-6.9939034360938432</v>
      </c>
      <c r="N26" s="2317">
        <v>-27.309749254365599</v>
      </c>
      <c r="O26" s="2284">
        <v>-32.253413912441296</v>
      </c>
      <c r="P26" s="2424"/>
      <c r="Q26" s="2424"/>
      <c r="R26" s="2424"/>
      <c r="S26" s="2424"/>
      <c r="T26" s="2424"/>
      <c r="U26" s="2424"/>
      <c r="V26" s="2424"/>
    </row>
    <row r="27" spans="1:22" ht="18" customHeight="1">
      <c r="A27" s="2420"/>
      <c r="B27" s="2420"/>
      <c r="C27" s="2420"/>
      <c r="D27" s="2293"/>
      <c r="E27" s="2282"/>
      <c r="F27" s="2282"/>
      <c r="G27" s="2282" t="s">
        <v>736</v>
      </c>
      <c r="H27" s="2282"/>
      <c r="I27" s="2430">
        <v>-152.7149164457677</v>
      </c>
      <c r="J27" s="2313">
        <v>-292.42891773047938</v>
      </c>
      <c r="K27" s="2430">
        <v>-172.92835027994431</v>
      </c>
      <c r="L27" s="2320">
        <v>-321.14066297584526</v>
      </c>
      <c r="M27" s="2444">
        <v>-201.86309650093557</v>
      </c>
      <c r="N27" s="2312">
        <v>13.23605729199009</v>
      </c>
      <c r="O27" s="2284">
        <v>16.732216651665489</v>
      </c>
      <c r="P27" s="2424"/>
      <c r="Q27" s="2424"/>
      <c r="R27" s="2424"/>
      <c r="S27" s="2424"/>
      <c r="T27" s="2424"/>
      <c r="U27" s="2424"/>
      <c r="V27" s="2424"/>
    </row>
    <row r="28" spans="1:22" ht="18" customHeight="1">
      <c r="A28" s="2420"/>
      <c r="B28" s="2420"/>
      <c r="C28" s="2420"/>
      <c r="D28" s="2306"/>
      <c r="E28" s="2305" t="s">
        <v>1807</v>
      </c>
      <c r="F28" s="2305"/>
      <c r="G28" s="2305"/>
      <c r="H28" s="2305"/>
      <c r="I28" s="2435">
        <v>-6332.4152419788425</v>
      </c>
      <c r="J28" s="2311">
        <v>-12128.615046591576</v>
      </c>
      <c r="K28" s="2435">
        <v>-8663.8518715866776</v>
      </c>
      <c r="L28" s="2443">
        <v>-14652.734823407684</v>
      </c>
      <c r="M28" s="2442">
        <v>-6298.4045510423202</v>
      </c>
      <c r="N28" s="2310">
        <v>36.817494439598299</v>
      </c>
      <c r="O28" s="2309">
        <v>-27.302490342683516</v>
      </c>
      <c r="P28" s="2424"/>
      <c r="Q28" s="2424"/>
      <c r="R28" s="2424"/>
      <c r="S28" s="2424"/>
      <c r="T28" s="2424"/>
      <c r="U28" s="2424"/>
      <c r="V28" s="2424"/>
    </row>
    <row r="29" spans="1:22" ht="18" customHeight="1">
      <c r="A29" s="2420"/>
      <c r="B29" s="2420"/>
      <c r="C29" s="2420"/>
      <c r="D29" s="2306"/>
      <c r="E29" s="2305" t="s">
        <v>1806</v>
      </c>
      <c r="F29" s="2305"/>
      <c r="G29" s="2305"/>
      <c r="H29" s="2305"/>
      <c r="I29" s="2435">
        <v>105.40954189186081</v>
      </c>
      <c r="J29" s="2311">
        <v>198.44568693929057</v>
      </c>
      <c r="K29" s="2435">
        <v>129.03348018495305</v>
      </c>
      <c r="L29" s="2443">
        <v>237.74066646673236</v>
      </c>
      <c r="M29" s="2442">
        <v>230.63503539309056</v>
      </c>
      <c r="N29" s="2310">
        <v>22.411574767422792</v>
      </c>
      <c r="O29" s="2309">
        <v>78.740459501289607</v>
      </c>
      <c r="P29" s="2424"/>
      <c r="Q29" s="2424"/>
      <c r="R29" s="2424"/>
      <c r="S29" s="2424"/>
      <c r="T29" s="2424"/>
      <c r="U29" s="2424"/>
      <c r="V29" s="2424"/>
    </row>
    <row r="30" spans="1:22" ht="16.5" customHeight="1">
      <c r="A30" s="2420"/>
      <c r="B30" s="2420"/>
      <c r="C30" s="2420"/>
      <c r="D30" s="2293"/>
      <c r="E30" s="2282"/>
      <c r="F30" s="2282" t="s">
        <v>1805</v>
      </c>
      <c r="G30" s="2282"/>
      <c r="H30" s="2282"/>
      <c r="I30" s="2430">
        <v>321.42803972050774</v>
      </c>
      <c r="J30" s="2313">
        <v>516.90500351271851</v>
      </c>
      <c r="K30" s="2430">
        <v>250.69060548724917</v>
      </c>
      <c r="L30" s="2320">
        <v>474.40229354966459</v>
      </c>
      <c r="M30" s="2444">
        <v>382.46061243679486</v>
      </c>
      <c r="N30" s="2312">
        <v>-22.007238165894638</v>
      </c>
      <c r="O30" s="2284">
        <v>52.562802141481882</v>
      </c>
      <c r="P30" s="2424"/>
      <c r="Q30" s="2424"/>
      <c r="R30" s="2424"/>
      <c r="S30" s="2424"/>
      <c r="T30" s="2424"/>
      <c r="U30" s="2424"/>
      <c r="V30" s="2424"/>
    </row>
    <row r="31" spans="1:22" ht="13.5" customHeight="1">
      <c r="A31" s="2420"/>
      <c r="B31" s="2420"/>
      <c r="C31" s="2420"/>
      <c r="D31" s="2293"/>
      <c r="E31" s="2282"/>
      <c r="F31" s="2282" t="s">
        <v>1804</v>
      </c>
      <c r="G31" s="2282"/>
      <c r="H31" s="2282"/>
      <c r="I31" s="2430">
        <v>-216.01849782864693</v>
      </c>
      <c r="J31" s="2313">
        <v>-318.45931657342777</v>
      </c>
      <c r="K31" s="2430">
        <v>-121.65712530229615</v>
      </c>
      <c r="L31" s="2320">
        <v>-236.66162708293228</v>
      </c>
      <c r="M31" s="2444">
        <v>-151.8255770437043</v>
      </c>
      <c r="N31" s="2312">
        <v>-43.682079763928996</v>
      </c>
      <c r="O31" s="2284">
        <v>24.797932440409841</v>
      </c>
      <c r="P31" s="2424"/>
      <c r="Q31" s="2424"/>
      <c r="R31" s="2424"/>
      <c r="S31" s="2424"/>
      <c r="T31" s="2424"/>
      <c r="U31" s="2424"/>
      <c r="V31" s="2424"/>
    </row>
    <row r="32" spans="1:22" ht="18" customHeight="1">
      <c r="A32" s="2420"/>
      <c r="B32" s="2420"/>
      <c r="C32" s="2420"/>
      <c r="D32" s="2306"/>
      <c r="E32" s="2305" t="s">
        <v>1951</v>
      </c>
      <c r="F32" s="2305"/>
      <c r="G32" s="2305"/>
      <c r="H32" s="2305"/>
      <c r="I32" s="2435">
        <v>-6227.005700086982</v>
      </c>
      <c r="J32" s="2311">
        <v>-11930.169359652285</v>
      </c>
      <c r="K32" s="2435">
        <v>-8534.8183914017245</v>
      </c>
      <c r="L32" s="2443">
        <v>-14414.994156940951</v>
      </c>
      <c r="M32" s="2442">
        <v>-6067.76951564923</v>
      </c>
      <c r="N32" s="2310">
        <v>37.061355047137766</v>
      </c>
      <c r="O32" s="2309">
        <v>-28.905698546999968</v>
      </c>
      <c r="P32" s="2424"/>
      <c r="Q32" s="2424"/>
      <c r="R32" s="2424"/>
      <c r="S32" s="2424"/>
      <c r="T32" s="2424"/>
      <c r="U32" s="2424"/>
      <c r="V32" s="2424"/>
    </row>
    <row r="33" spans="1:22" ht="18" customHeight="1">
      <c r="A33" s="2420"/>
      <c r="B33" s="2420"/>
      <c r="C33" s="2420"/>
      <c r="D33" s="2306"/>
      <c r="E33" s="2305" t="s">
        <v>1802</v>
      </c>
      <c r="F33" s="2305"/>
      <c r="G33" s="2305"/>
      <c r="H33" s="2305"/>
      <c r="I33" s="2435">
        <v>5334.9110639613973</v>
      </c>
      <c r="J33" s="2311">
        <v>9086.1116718344128</v>
      </c>
      <c r="K33" s="2435">
        <v>5086.5024955848976</v>
      </c>
      <c r="L33" s="2311">
        <v>9240.772171000739</v>
      </c>
      <c r="M33" s="2437">
        <v>5833.1834967990062</v>
      </c>
      <c r="N33" s="2310">
        <v>-4.6562832144393056</v>
      </c>
      <c r="O33" s="2309">
        <v>14.67965467159862</v>
      </c>
      <c r="P33" s="2424"/>
      <c r="Q33" s="2424"/>
      <c r="R33" s="2424"/>
      <c r="S33" s="2424"/>
      <c r="T33" s="2424"/>
      <c r="U33" s="2424"/>
      <c r="V33" s="2424"/>
    </row>
    <row r="34" spans="1:22" ht="18" customHeight="1">
      <c r="A34" s="2420"/>
      <c r="B34" s="2420"/>
      <c r="C34" s="2420"/>
      <c r="D34" s="2293"/>
      <c r="E34" s="2282"/>
      <c r="F34" s="2282" t="s">
        <v>1801</v>
      </c>
      <c r="G34" s="2282"/>
      <c r="H34" s="2282"/>
      <c r="I34" s="2430">
        <v>5364.8220898035561</v>
      </c>
      <c r="J34" s="2313">
        <v>9137.5977874627024</v>
      </c>
      <c r="K34" s="2430">
        <v>5120.5592646295054</v>
      </c>
      <c r="L34" s="2313">
        <v>9304.5834385062171</v>
      </c>
      <c r="M34" s="2438">
        <v>5864.6210680591003</v>
      </c>
      <c r="N34" s="2312">
        <v>-4.5530461417965684</v>
      </c>
      <c r="O34" s="2284">
        <v>14.530869871368068</v>
      </c>
      <c r="P34" s="2424"/>
      <c r="Q34" s="2424"/>
      <c r="R34" s="2424"/>
      <c r="S34" s="2424"/>
      <c r="T34" s="2424"/>
      <c r="U34" s="2424"/>
      <c r="V34" s="2424"/>
    </row>
    <row r="35" spans="1:22" ht="15.6">
      <c r="A35" s="2420"/>
      <c r="B35" s="2420"/>
      <c r="C35" s="2420"/>
      <c r="D35" s="2293"/>
      <c r="E35" s="2282"/>
      <c r="F35" s="2282"/>
      <c r="G35" s="2282" t="s">
        <v>375</v>
      </c>
      <c r="H35" s="2282"/>
      <c r="I35" s="2440">
        <v>257.71628946802269</v>
      </c>
      <c r="J35" s="2441">
        <v>487.07543300850568</v>
      </c>
      <c r="K35" s="2440">
        <v>264.45738328300183</v>
      </c>
      <c r="L35" s="2313">
        <v>452.45616036541861</v>
      </c>
      <c r="M35" s="2438">
        <v>266.44856923411123</v>
      </c>
      <c r="N35" s="2312">
        <v>2.6157034267775936</v>
      </c>
      <c r="O35" s="2284">
        <v>0.75293263753524187</v>
      </c>
      <c r="P35" s="2424"/>
      <c r="Q35" s="2424"/>
      <c r="R35" s="2424"/>
      <c r="S35" s="2424"/>
      <c r="T35" s="2424"/>
      <c r="U35" s="2424"/>
      <c r="V35" s="2424"/>
    </row>
    <row r="36" spans="1:22" ht="15.6">
      <c r="A36" s="2420"/>
      <c r="B36" s="2420"/>
      <c r="C36" s="2420"/>
      <c r="D36" s="2293"/>
      <c r="E36" s="2282"/>
      <c r="F36" s="2282"/>
      <c r="G36" s="2282" t="s">
        <v>1800</v>
      </c>
      <c r="H36" s="2282"/>
      <c r="I36" s="2430">
        <v>4808.6185829814058</v>
      </c>
      <c r="J36" s="2313">
        <v>8149.8993703324541</v>
      </c>
      <c r="K36" s="2430">
        <v>4553.3261197544316</v>
      </c>
      <c r="L36" s="2313">
        <v>8325.807362261683</v>
      </c>
      <c r="M36" s="2438">
        <v>5301.0251872019426</v>
      </c>
      <c r="N36" s="2312">
        <v>-5.3090603636250506</v>
      </c>
      <c r="O36" s="2284">
        <v>16.420942576540853</v>
      </c>
      <c r="P36" s="2424"/>
      <c r="Q36" s="2424"/>
      <c r="R36" s="2424"/>
      <c r="S36" s="2424"/>
      <c r="T36" s="2424"/>
      <c r="U36" s="2424"/>
      <c r="V36" s="2424"/>
    </row>
    <row r="37" spans="1:22" ht="15" customHeight="1">
      <c r="A37" s="2420"/>
      <c r="B37" s="2420"/>
      <c r="C37" s="2420"/>
      <c r="D37" s="2293"/>
      <c r="E37" s="2282"/>
      <c r="F37" s="2282"/>
      <c r="G37" s="2282" t="s">
        <v>1799</v>
      </c>
      <c r="H37" s="2282"/>
      <c r="I37" s="2430">
        <v>297.9551954409884</v>
      </c>
      <c r="J37" s="2313">
        <v>497.04568561812255</v>
      </c>
      <c r="K37" s="2430">
        <v>301.29546118412827</v>
      </c>
      <c r="L37" s="2313">
        <v>513.00421456439301</v>
      </c>
      <c r="M37" s="2438">
        <v>295.16688306172841</v>
      </c>
      <c r="N37" s="2312">
        <v>1.1210630974888947</v>
      </c>
      <c r="O37" s="2284">
        <v>-2.034075819899106</v>
      </c>
      <c r="P37" s="2424"/>
      <c r="Q37" s="2424"/>
      <c r="R37" s="2424"/>
      <c r="S37" s="2424"/>
      <c r="T37" s="2424"/>
      <c r="U37" s="2424"/>
      <c r="V37" s="2424"/>
    </row>
    <row r="38" spans="1:22" ht="18" customHeight="1">
      <c r="A38" s="2420"/>
      <c r="B38" s="2420"/>
      <c r="C38" s="2420"/>
      <c r="D38" s="2293"/>
      <c r="E38" s="2282"/>
      <c r="F38" s="2282"/>
      <c r="G38" s="2282" t="s">
        <v>1798</v>
      </c>
      <c r="H38" s="2282"/>
      <c r="I38" s="2430">
        <v>0.53202191313870351</v>
      </c>
      <c r="J38" s="2313">
        <v>3.5772985036188016</v>
      </c>
      <c r="K38" s="2430">
        <v>1.4803004079441295</v>
      </c>
      <c r="L38" s="2313">
        <v>13.315701314721707</v>
      </c>
      <c r="M38" s="2438">
        <v>1.9804285613186989</v>
      </c>
      <c r="N38" s="2312">
        <v>178.24049562375831</v>
      </c>
      <c r="O38" s="2284">
        <v>33.785585053587688</v>
      </c>
      <c r="P38" s="2424"/>
      <c r="Q38" s="2424"/>
      <c r="R38" s="2424"/>
      <c r="S38" s="2424"/>
      <c r="T38" s="2424"/>
      <c r="U38" s="2424"/>
      <c r="V38" s="2424"/>
    </row>
    <row r="39" spans="1:22" ht="15.6">
      <c r="A39" s="2420"/>
      <c r="B39" s="2420"/>
      <c r="C39" s="2420"/>
      <c r="D39" s="2293"/>
      <c r="E39" s="2282"/>
      <c r="F39" s="2282" t="s">
        <v>1797</v>
      </c>
      <c r="G39" s="2282"/>
      <c r="H39" s="2282"/>
      <c r="I39" s="2430">
        <v>-29.911025842158622</v>
      </c>
      <c r="J39" s="2313">
        <v>-51.486115628289696</v>
      </c>
      <c r="K39" s="2430">
        <v>-34.056769044607549</v>
      </c>
      <c r="L39" s="2313">
        <v>-63.811267505477147</v>
      </c>
      <c r="M39" s="2438">
        <v>-31.43757126009406</v>
      </c>
      <c r="N39" s="2312">
        <v>13.860250812948172</v>
      </c>
      <c r="O39" s="2284">
        <v>-7.6906819348684046</v>
      </c>
      <c r="P39" s="2424"/>
      <c r="Q39" s="2424"/>
      <c r="R39" s="2424"/>
      <c r="S39" s="2424"/>
      <c r="T39" s="2424"/>
      <c r="U39" s="2424"/>
      <c r="V39" s="2424"/>
    </row>
    <row r="40" spans="1:22" ht="18" customHeight="1">
      <c r="A40" s="2433"/>
      <c r="B40" s="2433"/>
      <c r="C40" s="2433"/>
      <c r="D40" s="2300" t="s">
        <v>74</v>
      </c>
      <c r="E40" s="2299" t="s">
        <v>1796</v>
      </c>
      <c r="F40" s="2299"/>
      <c r="G40" s="2299"/>
      <c r="H40" s="2299"/>
      <c r="I40" s="2432">
        <v>66.387685885560359</v>
      </c>
      <c r="J40" s="2316">
        <v>129.81816320181574</v>
      </c>
      <c r="K40" s="2432">
        <v>52.839195770559279</v>
      </c>
      <c r="L40" s="2316">
        <v>82.723090380596588</v>
      </c>
      <c r="M40" s="2439">
        <v>41.129788766400665</v>
      </c>
      <c r="N40" s="2315">
        <v>-20.408137343958753</v>
      </c>
      <c r="O40" s="2314">
        <v>-22.160456519822379</v>
      </c>
      <c r="P40" s="2424"/>
      <c r="Q40" s="2424"/>
      <c r="R40" s="2424"/>
      <c r="S40" s="2424"/>
      <c r="T40" s="2424"/>
      <c r="U40" s="2424"/>
      <c r="V40" s="2424"/>
    </row>
    <row r="41" spans="1:22" ht="18" customHeight="1">
      <c r="A41" s="2420"/>
      <c r="B41" s="2420"/>
      <c r="C41" s="2420"/>
      <c r="D41" s="2306" t="s">
        <v>1950</v>
      </c>
      <c r="E41" s="2306"/>
      <c r="F41" s="2305"/>
      <c r="G41" s="2305"/>
      <c r="H41" s="2305"/>
      <c r="I41" s="2435">
        <v>-825.7069502400243</v>
      </c>
      <c r="J41" s="2311">
        <v>-2714.2395246160568</v>
      </c>
      <c r="K41" s="2435">
        <v>-3395.4767000462675</v>
      </c>
      <c r="L41" s="2311">
        <v>-5091.4988955596154</v>
      </c>
      <c r="M41" s="2437">
        <v>-193.45623008382313</v>
      </c>
      <c r="N41" s="2310">
        <v>311.22055458770672</v>
      </c>
      <c r="O41" s="2309">
        <v>-94.302531067841315</v>
      </c>
      <c r="P41" s="2424"/>
      <c r="Q41" s="2424"/>
      <c r="R41" s="2424"/>
      <c r="S41" s="2424"/>
      <c r="T41" s="2424"/>
      <c r="U41" s="2424"/>
      <c r="V41" s="2424"/>
    </row>
    <row r="42" spans="1:22" ht="18" customHeight="1">
      <c r="A42" s="2433"/>
      <c r="B42" s="2433"/>
      <c r="C42" s="2433"/>
      <c r="D42" s="2300" t="s">
        <v>75</v>
      </c>
      <c r="E42" s="2299" t="s">
        <v>1794</v>
      </c>
      <c r="F42" s="2299"/>
      <c r="G42" s="2299"/>
      <c r="H42" s="2299"/>
      <c r="I42" s="2432">
        <v>935.67793641972025</v>
      </c>
      <c r="J42" s="2316">
        <v>1958.2085018211171</v>
      </c>
      <c r="K42" s="2432">
        <v>1332.9849787866967</v>
      </c>
      <c r="L42" s="2316">
        <v>2579.8572140177616</v>
      </c>
      <c r="M42" s="2439">
        <v>823.40627899277354</v>
      </c>
      <c r="N42" s="2315">
        <v>42.461944105172854</v>
      </c>
      <c r="O42" s="2314">
        <v>-38.22839025971242</v>
      </c>
      <c r="P42" s="2424"/>
      <c r="Q42" s="2424"/>
      <c r="R42" s="2424"/>
      <c r="S42" s="2424"/>
      <c r="T42" s="2424"/>
      <c r="U42" s="2424"/>
      <c r="V42" s="2424"/>
    </row>
    <row r="43" spans="1:22" ht="18" customHeight="1">
      <c r="A43" s="2420"/>
      <c r="B43" s="2420"/>
      <c r="C43" s="2420"/>
      <c r="D43" s="2293"/>
      <c r="E43" s="2282" t="s">
        <v>1793</v>
      </c>
      <c r="F43" s="2282"/>
      <c r="G43" s="2282"/>
      <c r="H43" s="2282"/>
      <c r="I43" s="2430">
        <v>76.446987947991218</v>
      </c>
      <c r="J43" s="2313">
        <v>165.56352864583334</v>
      </c>
      <c r="K43" s="2430">
        <v>136.56190986502006</v>
      </c>
      <c r="L43" s="2313">
        <v>154.78910434263116</v>
      </c>
      <c r="M43" s="2438">
        <v>7.7392908120587363</v>
      </c>
      <c r="N43" s="2312">
        <v>78.636089570888657</v>
      </c>
      <c r="O43" s="2284">
        <v>-94.332760269896369</v>
      </c>
      <c r="P43" s="2424"/>
      <c r="Q43" s="2424"/>
      <c r="R43" s="2424"/>
      <c r="S43" s="2424"/>
      <c r="T43" s="2424"/>
      <c r="U43" s="2424"/>
      <c r="V43" s="2424"/>
    </row>
    <row r="44" spans="1:22" ht="18" customHeight="1">
      <c r="A44" s="2420"/>
      <c r="B44" s="2420"/>
      <c r="C44" s="2420"/>
      <c r="D44" s="2293"/>
      <c r="E44" s="2282"/>
      <c r="F44" s="2282" t="s">
        <v>1792</v>
      </c>
      <c r="G44" s="2282"/>
      <c r="H44" s="2282"/>
      <c r="I44" s="2430">
        <v>79.79764508117637</v>
      </c>
      <c r="J44" s="2313">
        <v>168.91418577901845</v>
      </c>
      <c r="K44" s="2430">
        <v>138.75272576621481</v>
      </c>
      <c r="L44" s="2313">
        <v>160.20590310323462</v>
      </c>
      <c r="M44" s="2438">
        <v>21.931007780621215</v>
      </c>
      <c r="N44" s="2312">
        <v>73.880727463905416</v>
      </c>
      <c r="O44" s="2284">
        <v>-84.19417877413602</v>
      </c>
      <c r="P44" s="2424"/>
      <c r="Q44" s="2424"/>
      <c r="R44" s="2424"/>
      <c r="S44" s="2424"/>
      <c r="T44" s="2424"/>
      <c r="U44" s="2424"/>
      <c r="V44" s="2424"/>
    </row>
    <row r="45" spans="1:22" ht="18" customHeight="1">
      <c r="A45" s="2420"/>
      <c r="B45" s="2420"/>
      <c r="C45" s="2420"/>
      <c r="D45" s="2293"/>
      <c r="E45" s="2282"/>
      <c r="F45" s="2282" t="s">
        <v>1791</v>
      </c>
      <c r="G45" s="2282"/>
      <c r="H45" s="2282"/>
      <c r="I45" s="2430">
        <v>-3.3506571331851633</v>
      </c>
      <c r="J45" s="2313">
        <v>-3.3506571331851633</v>
      </c>
      <c r="K45" s="2430">
        <v>-2.1908159011947692</v>
      </c>
      <c r="L45" s="2313">
        <v>-5.4167987606034824</v>
      </c>
      <c r="M45" s="2438">
        <v>-14.191716968562474</v>
      </c>
      <c r="N45" s="2312">
        <v>-34.615336212805495</v>
      </c>
      <c r="O45" s="2284" t="s">
        <v>73</v>
      </c>
      <c r="P45" s="2424"/>
      <c r="Q45" s="2424"/>
      <c r="R45" s="2424"/>
      <c r="S45" s="2424"/>
      <c r="T45" s="2424"/>
      <c r="U45" s="2424"/>
      <c r="V45" s="2424"/>
    </row>
    <row r="46" spans="1:22" ht="18" customHeight="1">
      <c r="A46" s="2420"/>
      <c r="B46" s="2420"/>
      <c r="C46" s="2420"/>
      <c r="D46" s="2293"/>
      <c r="E46" s="2282" t="s">
        <v>1790</v>
      </c>
      <c r="F46" s="2282"/>
      <c r="G46" s="2282"/>
      <c r="H46" s="2282"/>
      <c r="I46" s="2430">
        <v>0</v>
      </c>
      <c r="J46" s="2313">
        <v>0</v>
      </c>
      <c r="K46" s="2430">
        <v>0</v>
      </c>
      <c r="L46" s="2313">
        <v>0</v>
      </c>
      <c r="M46" s="2438">
        <v>0</v>
      </c>
      <c r="N46" s="2312" t="s">
        <v>73</v>
      </c>
      <c r="O46" s="2284" t="s">
        <v>73</v>
      </c>
      <c r="P46" s="2424"/>
      <c r="Q46" s="2424"/>
      <c r="R46" s="2424"/>
      <c r="S46" s="2424"/>
      <c r="T46" s="2424"/>
      <c r="U46" s="2424"/>
      <c r="V46" s="2424"/>
    </row>
    <row r="47" spans="1:22" ht="18" customHeight="1">
      <c r="A47" s="2420"/>
      <c r="B47" s="2420"/>
      <c r="C47" s="2420"/>
      <c r="D47" s="2293"/>
      <c r="E47" s="2282" t="s">
        <v>1789</v>
      </c>
      <c r="F47" s="2282"/>
      <c r="G47" s="2282"/>
      <c r="H47" s="2282"/>
      <c r="I47" s="2430">
        <v>-236.49469267024421</v>
      </c>
      <c r="J47" s="2313">
        <v>-137.47142387876718</v>
      </c>
      <c r="K47" s="2430">
        <v>-176.4648402744927</v>
      </c>
      <c r="L47" s="2313">
        <v>-121.66931676721052</v>
      </c>
      <c r="M47" s="2438">
        <v>112.41697873641397</v>
      </c>
      <c r="N47" s="2312">
        <v>-25.383171063146847</v>
      </c>
      <c r="O47" s="2284" t="s">
        <v>73</v>
      </c>
      <c r="P47" s="2424"/>
      <c r="Q47" s="2424"/>
      <c r="R47" s="2424"/>
      <c r="S47" s="2424"/>
      <c r="T47" s="2424"/>
      <c r="U47" s="2424"/>
      <c r="V47" s="2424"/>
    </row>
    <row r="48" spans="1:22" ht="18" customHeight="1">
      <c r="A48" s="2420"/>
      <c r="B48" s="2420"/>
      <c r="C48" s="2420"/>
      <c r="D48" s="2293"/>
      <c r="E48" s="2282"/>
      <c r="F48" s="2282" t="s">
        <v>1787</v>
      </c>
      <c r="G48" s="2282"/>
      <c r="H48" s="2282"/>
      <c r="I48" s="2430">
        <v>-236.66351790639342</v>
      </c>
      <c r="J48" s="2313">
        <v>-137.84331556907551</v>
      </c>
      <c r="K48" s="2430">
        <v>-177.83868922828049</v>
      </c>
      <c r="L48" s="2313">
        <v>-123.28379987864125</v>
      </c>
      <c r="M48" s="2438">
        <v>112.02162802232905</v>
      </c>
      <c r="N48" s="2312">
        <v>-24.855892111508162</v>
      </c>
      <c r="O48" s="2284" t="s">
        <v>73</v>
      </c>
      <c r="P48" s="2424"/>
      <c r="Q48" s="2424"/>
      <c r="R48" s="2424"/>
      <c r="S48" s="2424"/>
      <c r="T48" s="2424"/>
      <c r="U48" s="2424"/>
      <c r="V48" s="2424"/>
    </row>
    <row r="49" spans="1:22" ht="15" customHeight="1">
      <c r="A49" s="2420"/>
      <c r="B49" s="2420"/>
      <c r="C49" s="2420"/>
      <c r="D49" s="2293"/>
      <c r="E49" s="2282"/>
      <c r="F49" s="2282" t="s">
        <v>736</v>
      </c>
      <c r="G49" s="2282"/>
      <c r="H49" s="2282"/>
      <c r="I49" s="2430">
        <v>0.16882523614919367</v>
      </c>
      <c r="J49" s="2313">
        <v>0.37189169030828556</v>
      </c>
      <c r="K49" s="2430">
        <v>1.373848953787826</v>
      </c>
      <c r="L49" s="2313">
        <v>1.6144831114307612</v>
      </c>
      <c r="M49" s="2438">
        <v>0.39535071408493649</v>
      </c>
      <c r="N49" s="2312" t="s">
        <v>73</v>
      </c>
      <c r="O49" s="2284">
        <v>-71.223130971209116</v>
      </c>
      <c r="P49" s="2424"/>
      <c r="Q49" s="2424"/>
      <c r="R49" s="2424"/>
      <c r="S49" s="2424"/>
      <c r="T49" s="2424"/>
      <c r="U49" s="2424"/>
      <c r="V49" s="2424"/>
    </row>
    <row r="50" spans="1:22" ht="18" customHeight="1">
      <c r="A50" s="2420"/>
      <c r="B50" s="2420"/>
      <c r="C50" s="2420"/>
      <c r="D50" s="2293"/>
      <c r="E50" s="2282" t="s">
        <v>1788</v>
      </c>
      <c r="F50" s="2282"/>
      <c r="G50" s="2282"/>
      <c r="H50" s="2282"/>
      <c r="I50" s="2430">
        <v>1095.7256411419733</v>
      </c>
      <c r="J50" s="2313">
        <v>1930.116397054051</v>
      </c>
      <c r="K50" s="2430">
        <v>1372.8879091961694</v>
      </c>
      <c r="L50" s="2313">
        <v>2546.7374264423411</v>
      </c>
      <c r="M50" s="2438">
        <v>703.25000944430087</v>
      </c>
      <c r="N50" s="2312">
        <v>25.294860104335569</v>
      </c>
      <c r="O50" s="2284">
        <v>-48.775861107549837</v>
      </c>
      <c r="P50" s="2424"/>
      <c r="Q50" s="2424"/>
      <c r="R50" s="2424"/>
      <c r="S50" s="2424"/>
      <c r="T50" s="2424"/>
      <c r="U50" s="2424"/>
      <c r="V50" s="2424"/>
    </row>
    <row r="51" spans="1:22" ht="18" customHeight="1">
      <c r="A51" s="2420"/>
      <c r="B51" s="2420"/>
      <c r="C51" s="2420"/>
      <c r="D51" s="2293"/>
      <c r="E51" s="2282"/>
      <c r="F51" s="2282" t="s">
        <v>1787</v>
      </c>
      <c r="G51" s="2282"/>
      <c r="H51" s="2282"/>
      <c r="I51" s="2430">
        <v>693.57192000257362</v>
      </c>
      <c r="J51" s="2313">
        <v>994.55715949462888</v>
      </c>
      <c r="K51" s="2430">
        <v>514.6875076743338</v>
      </c>
      <c r="L51" s="2313">
        <v>981.36308573258964</v>
      </c>
      <c r="M51" s="2438">
        <v>255.38429855853286</v>
      </c>
      <c r="N51" s="2312">
        <v>-25.791761051626207</v>
      </c>
      <c r="O51" s="2284">
        <v>-50.380707759449614</v>
      </c>
      <c r="P51" s="2424"/>
      <c r="Q51" s="2424"/>
      <c r="R51" s="2424"/>
      <c r="S51" s="2424"/>
      <c r="T51" s="2424"/>
      <c r="U51" s="2424"/>
      <c r="V51" s="2424"/>
    </row>
    <row r="52" spans="1:22" ht="15" customHeight="1">
      <c r="A52" s="2420"/>
      <c r="B52" s="2420"/>
      <c r="C52" s="2420"/>
      <c r="D52" s="2293"/>
      <c r="E52" s="2282"/>
      <c r="F52" s="2282" t="s">
        <v>1786</v>
      </c>
      <c r="G52" s="2282"/>
      <c r="H52" s="2282"/>
      <c r="I52" s="2430">
        <v>552.45155478440074</v>
      </c>
      <c r="J52" s="2313">
        <v>967.42879070701304</v>
      </c>
      <c r="K52" s="2430">
        <v>457.51684961425553</v>
      </c>
      <c r="L52" s="2313">
        <v>950.95956703148613</v>
      </c>
      <c r="M52" s="2438">
        <v>364.70458247200747</v>
      </c>
      <c r="N52" s="2312">
        <v>-17.184258845500821</v>
      </c>
      <c r="O52" s="2284">
        <v>-20.286087216350722</v>
      </c>
      <c r="P52" s="2424"/>
      <c r="Q52" s="2424"/>
      <c r="R52" s="2424"/>
      <c r="S52" s="2424"/>
      <c r="T52" s="2424"/>
      <c r="U52" s="2424"/>
      <c r="V52" s="2424"/>
    </row>
    <row r="53" spans="1:22" ht="15" customHeight="1">
      <c r="A53" s="2420"/>
      <c r="B53" s="2420"/>
      <c r="C53" s="2420"/>
      <c r="D53" s="2293"/>
      <c r="E53" s="2282"/>
      <c r="F53" s="2282"/>
      <c r="G53" s="2282" t="s">
        <v>1785</v>
      </c>
      <c r="H53" s="2282"/>
      <c r="I53" s="2430">
        <v>507.87386500156242</v>
      </c>
      <c r="J53" s="2313">
        <v>880.87017104410029</v>
      </c>
      <c r="K53" s="2430">
        <v>383.17174853433664</v>
      </c>
      <c r="L53" s="2313">
        <v>759.89146417388292</v>
      </c>
      <c r="M53" s="2438">
        <v>273.97472948370012</v>
      </c>
      <c r="N53" s="2312">
        <v>-24.553757352102011</v>
      </c>
      <c r="O53" s="2284">
        <v>-28.498191599021606</v>
      </c>
      <c r="P53" s="2424"/>
      <c r="Q53" s="2424"/>
      <c r="R53" s="2424"/>
      <c r="S53" s="2424"/>
      <c r="T53" s="2424"/>
      <c r="U53" s="2424"/>
      <c r="V53" s="2424"/>
    </row>
    <row r="54" spans="1:22" ht="15.6">
      <c r="A54" s="2420"/>
      <c r="B54" s="2420"/>
      <c r="C54" s="2420"/>
      <c r="D54" s="2293"/>
      <c r="E54" s="2282"/>
      <c r="F54" s="2282"/>
      <c r="G54" s="2282"/>
      <c r="H54" s="2282" t="s">
        <v>1783</v>
      </c>
      <c r="I54" s="2430">
        <v>603.54840008877261</v>
      </c>
      <c r="J54" s="2313">
        <v>1077.6309453236754</v>
      </c>
      <c r="K54" s="2430">
        <v>429.26348587623238</v>
      </c>
      <c r="L54" s="2313">
        <v>998.3248417688427</v>
      </c>
      <c r="M54" s="2438">
        <v>407.69173177722416</v>
      </c>
      <c r="N54" s="2312">
        <v>-28.876708841727627</v>
      </c>
      <c r="O54" s="2284">
        <v>-5.0252944424040491</v>
      </c>
      <c r="P54" s="2424"/>
      <c r="Q54" s="2424"/>
      <c r="R54" s="2424"/>
      <c r="S54" s="2424"/>
      <c r="T54" s="2424"/>
      <c r="U54" s="2424"/>
      <c r="V54" s="2424"/>
    </row>
    <row r="55" spans="1:22" ht="15.6">
      <c r="A55" s="2420"/>
      <c r="B55" s="2420"/>
      <c r="C55" s="2420"/>
      <c r="D55" s="2293"/>
      <c r="E55" s="2282"/>
      <c r="F55" s="2282"/>
      <c r="G55" s="2282"/>
      <c r="H55" s="2282" t="s">
        <v>1782</v>
      </c>
      <c r="I55" s="2430">
        <v>-95.674535087210174</v>
      </c>
      <c r="J55" s="2313">
        <v>-196.76077427957492</v>
      </c>
      <c r="K55" s="2430">
        <v>-46.09173734189573</v>
      </c>
      <c r="L55" s="2313">
        <v>-238.43337759495989</v>
      </c>
      <c r="M55" s="2438">
        <v>-133.71700229352405</v>
      </c>
      <c r="N55" s="2312">
        <v>-51.824445972084689</v>
      </c>
      <c r="O55" s="2284">
        <v>190.11057079851076</v>
      </c>
      <c r="P55" s="2424"/>
      <c r="Q55" s="2424"/>
      <c r="R55" s="2424"/>
      <c r="S55" s="2424"/>
      <c r="T55" s="2424"/>
      <c r="U55" s="2424"/>
      <c r="V55" s="2424"/>
    </row>
    <row r="56" spans="1:22" ht="18" customHeight="1">
      <c r="A56" s="2420"/>
      <c r="B56" s="2420"/>
      <c r="C56" s="2420"/>
      <c r="D56" s="2293"/>
      <c r="E56" s="2282"/>
      <c r="F56" s="2282"/>
      <c r="G56" s="2282" t="s">
        <v>1784</v>
      </c>
      <c r="H56" s="2282"/>
      <c r="I56" s="2430">
        <v>44.57768978283832</v>
      </c>
      <c r="J56" s="2313">
        <v>86.558619662912776</v>
      </c>
      <c r="K56" s="2430">
        <v>74.345101079918919</v>
      </c>
      <c r="L56" s="2313">
        <v>191.06810285760321</v>
      </c>
      <c r="M56" s="2438">
        <v>90.729852988307357</v>
      </c>
      <c r="N56" s="2312">
        <v>66.776478193673825</v>
      </c>
      <c r="O56" s="2284">
        <v>22.038778171510298</v>
      </c>
      <c r="P56" s="2424"/>
      <c r="Q56" s="2424"/>
      <c r="R56" s="2424"/>
      <c r="S56" s="2424"/>
      <c r="T56" s="2424"/>
      <c r="U56" s="2424"/>
      <c r="V56" s="2424"/>
    </row>
    <row r="57" spans="1:22" ht="15.6">
      <c r="A57" s="2420"/>
      <c r="B57" s="2420"/>
      <c r="C57" s="2420"/>
      <c r="D57" s="2293"/>
      <c r="E57" s="2282"/>
      <c r="F57" s="2282"/>
      <c r="G57" s="2282"/>
      <c r="H57" s="2282" t="s">
        <v>1783</v>
      </c>
      <c r="I57" s="2430">
        <v>68.098764801177424</v>
      </c>
      <c r="J57" s="2313">
        <v>112.51527084736125</v>
      </c>
      <c r="K57" s="2430">
        <v>101.60973951226904</v>
      </c>
      <c r="L57" s="2313">
        <v>241.56178489457949</v>
      </c>
      <c r="M57" s="2438">
        <v>181.69869839852527</v>
      </c>
      <c r="N57" s="2312">
        <v>49.209372312303998</v>
      </c>
      <c r="O57" s="2284">
        <v>78.820159633010121</v>
      </c>
      <c r="P57" s="2424"/>
      <c r="Q57" s="2424"/>
      <c r="R57" s="2424"/>
      <c r="S57" s="2424"/>
      <c r="T57" s="2424"/>
      <c r="U57" s="2424"/>
      <c r="V57" s="2424"/>
    </row>
    <row r="58" spans="1:22" ht="15.6">
      <c r="A58" s="2420"/>
      <c r="B58" s="2420"/>
      <c r="C58" s="2420"/>
      <c r="D58" s="2293"/>
      <c r="E58" s="2282"/>
      <c r="F58" s="2282"/>
      <c r="G58" s="2282"/>
      <c r="H58" s="2282" t="s">
        <v>1782</v>
      </c>
      <c r="I58" s="2430">
        <v>-23.521075018339104</v>
      </c>
      <c r="J58" s="2313">
        <v>-25.956651184448489</v>
      </c>
      <c r="K58" s="2430">
        <v>-27.264638432350139</v>
      </c>
      <c r="L58" s="2313">
        <v>-50.493682036976288</v>
      </c>
      <c r="M58" s="2438">
        <v>-90.968845410217909</v>
      </c>
      <c r="N58" s="2312">
        <v>15.915783658239357</v>
      </c>
      <c r="O58" s="2284">
        <v>233.65139110842276</v>
      </c>
      <c r="P58" s="2424"/>
      <c r="Q58" s="2424"/>
      <c r="R58" s="2424"/>
      <c r="S58" s="2424"/>
      <c r="T58" s="2424"/>
      <c r="U58" s="2424"/>
      <c r="V58" s="2424"/>
    </row>
    <row r="59" spans="1:22" ht="18" customHeight="1">
      <c r="A59" s="2420"/>
      <c r="B59" s="2420"/>
      <c r="C59" s="2420"/>
      <c r="D59" s="2293"/>
      <c r="E59" s="2282"/>
      <c r="F59" s="2282" t="s">
        <v>1781</v>
      </c>
      <c r="G59" s="2282"/>
      <c r="H59" s="2282"/>
      <c r="I59" s="2430">
        <v>-150.26952435735546</v>
      </c>
      <c r="J59" s="2313">
        <v>-31.812548302807624</v>
      </c>
      <c r="K59" s="2430">
        <v>87.324767288943235</v>
      </c>
      <c r="L59" s="2313">
        <v>304.90510066653309</v>
      </c>
      <c r="M59" s="2438">
        <v>67.35904336304452</v>
      </c>
      <c r="N59" s="2312" t="s">
        <v>73</v>
      </c>
      <c r="O59" s="2284">
        <v>-22.863758525499911</v>
      </c>
      <c r="P59" s="2424"/>
      <c r="Q59" s="2424"/>
      <c r="R59" s="2424"/>
      <c r="S59" s="2424"/>
      <c r="T59" s="2424"/>
      <c r="U59" s="2424"/>
      <c r="V59" s="2424"/>
    </row>
    <row r="60" spans="1:22" ht="18" customHeight="1">
      <c r="A60" s="2420"/>
      <c r="B60" s="2420"/>
      <c r="C60" s="2420"/>
      <c r="D60" s="2293"/>
      <c r="E60" s="2282"/>
      <c r="F60" s="2282"/>
      <c r="G60" s="2282" t="s">
        <v>410</v>
      </c>
      <c r="H60" s="2282"/>
      <c r="I60" s="2430">
        <v>0.62621398689493724</v>
      </c>
      <c r="J60" s="2313">
        <v>0.19946882059744125</v>
      </c>
      <c r="K60" s="2430">
        <v>-0.18275363599949973</v>
      </c>
      <c r="L60" s="2313">
        <v>-0.359064070779127</v>
      </c>
      <c r="M60" s="2438">
        <v>-2.782803554637301E-2</v>
      </c>
      <c r="N60" s="2312" t="s">
        <v>73</v>
      </c>
      <c r="O60" s="2284">
        <v>-84.772923726426328</v>
      </c>
      <c r="P60" s="2424"/>
      <c r="Q60" s="2424"/>
      <c r="R60" s="2424"/>
      <c r="S60" s="2424"/>
      <c r="T60" s="2424"/>
      <c r="U60" s="2424"/>
      <c r="V60" s="2424"/>
    </row>
    <row r="61" spans="1:22" ht="18" customHeight="1">
      <c r="A61" s="2420"/>
      <c r="B61" s="2420"/>
      <c r="C61" s="2420"/>
      <c r="D61" s="2293"/>
      <c r="E61" s="2282"/>
      <c r="F61" s="2282"/>
      <c r="G61" s="2282" t="s">
        <v>1774</v>
      </c>
      <c r="H61" s="2282"/>
      <c r="I61" s="2430">
        <v>-150.89573834425039</v>
      </c>
      <c r="J61" s="2313">
        <v>-32.012017123405045</v>
      </c>
      <c r="K61" s="2430">
        <v>87.507520924942753</v>
      </c>
      <c r="L61" s="2313">
        <v>305.26416473731223</v>
      </c>
      <c r="M61" s="2438">
        <v>67.386871398590884</v>
      </c>
      <c r="N61" s="2312" t="s">
        <v>73</v>
      </c>
      <c r="O61" s="2284">
        <v>-22.993051698504662</v>
      </c>
      <c r="P61" s="2424"/>
      <c r="Q61" s="2424"/>
      <c r="R61" s="2424"/>
      <c r="S61" s="2424"/>
      <c r="T61" s="2424"/>
      <c r="U61" s="2424"/>
      <c r="V61" s="2424"/>
    </row>
    <row r="62" spans="1:22" ht="18" customHeight="1">
      <c r="A62" s="2420"/>
      <c r="B62" s="2420"/>
      <c r="C62" s="2420"/>
      <c r="D62" s="2293"/>
      <c r="E62" s="2282"/>
      <c r="F62" s="2282" t="s">
        <v>1780</v>
      </c>
      <c r="G62" s="2282"/>
      <c r="H62" s="2282"/>
      <c r="I62" s="2430">
        <v>-2.8309287645729077E-2</v>
      </c>
      <c r="J62" s="2313">
        <v>-5.7004844783254904E-2</v>
      </c>
      <c r="K62" s="2430">
        <v>313.35878461863695</v>
      </c>
      <c r="L62" s="2313">
        <v>309.50967301173222</v>
      </c>
      <c r="M62" s="2438">
        <v>15.802085050716116</v>
      </c>
      <c r="N62" s="2312" t="s">
        <v>73</v>
      </c>
      <c r="O62" s="2284">
        <v>-94.957190981593982</v>
      </c>
      <c r="P62" s="2424"/>
      <c r="Q62" s="2424"/>
      <c r="R62" s="2424"/>
      <c r="S62" s="2424"/>
      <c r="T62" s="2424"/>
      <c r="U62" s="2424"/>
      <c r="V62" s="2424"/>
    </row>
    <row r="63" spans="1:22" ht="18" customHeight="1">
      <c r="A63" s="2420"/>
      <c r="B63" s="2420"/>
      <c r="C63" s="2420"/>
      <c r="D63" s="2306" t="s">
        <v>1949</v>
      </c>
      <c r="E63" s="2305"/>
      <c r="F63" s="2305"/>
      <c r="G63" s="2305"/>
      <c r="H63" s="2305"/>
      <c r="I63" s="2435">
        <v>109.97098617969596</v>
      </c>
      <c r="J63" s="2311">
        <v>-756.03102279493964</v>
      </c>
      <c r="K63" s="2435">
        <v>-2062.491721259571</v>
      </c>
      <c r="L63" s="2311">
        <v>-2511.6416815418538</v>
      </c>
      <c r="M63" s="2437">
        <v>629.95004890895041</v>
      </c>
      <c r="N63" s="2310" t="s">
        <v>73</v>
      </c>
      <c r="O63" s="2309" t="s">
        <v>73</v>
      </c>
      <c r="P63" s="2424"/>
      <c r="Q63" s="2424"/>
      <c r="R63" s="2424"/>
      <c r="S63" s="2424"/>
      <c r="T63" s="2424"/>
      <c r="U63" s="2424"/>
      <c r="V63" s="2424"/>
    </row>
    <row r="64" spans="1:22" ht="16.5" customHeight="1">
      <c r="A64" s="2433"/>
      <c r="B64" s="2433"/>
      <c r="C64" s="2433"/>
      <c r="D64" s="2300" t="s">
        <v>1483</v>
      </c>
      <c r="E64" s="2299" t="s">
        <v>1778</v>
      </c>
      <c r="F64" s="2299"/>
      <c r="G64" s="2299"/>
      <c r="H64" s="2299"/>
      <c r="I64" s="2432">
        <v>557.31340354075371</v>
      </c>
      <c r="J64" s="2308">
        <v>721.16026137958136</v>
      </c>
      <c r="K64" s="2432">
        <v>391.33761855323314</v>
      </c>
      <c r="L64" s="2308">
        <v>980.40091891180248</v>
      </c>
      <c r="M64" s="2436">
        <v>463.61456463968744</v>
      </c>
      <c r="N64" s="2296">
        <v>-29.781409155608717</v>
      </c>
      <c r="O64" s="2307">
        <v>18.469204763309133</v>
      </c>
      <c r="P64" s="2424"/>
      <c r="Q64" s="2424"/>
      <c r="R64" s="2424"/>
      <c r="S64" s="2424"/>
      <c r="T64" s="2424"/>
      <c r="U64" s="2424"/>
      <c r="V64" s="2424"/>
    </row>
    <row r="65" spans="1:22" ht="14.25" customHeight="1">
      <c r="A65" s="2420"/>
      <c r="B65" s="2420"/>
      <c r="C65" s="2420"/>
      <c r="D65" s="2306" t="s">
        <v>1948</v>
      </c>
      <c r="E65" s="2305"/>
      <c r="F65" s="2305"/>
      <c r="G65" s="2305"/>
      <c r="H65" s="2305"/>
      <c r="I65" s="2435">
        <v>667.28438972044967</v>
      </c>
      <c r="J65" s="2303">
        <v>-34.870761415358288</v>
      </c>
      <c r="K65" s="2435">
        <v>-1671.1541027063379</v>
      </c>
      <c r="L65" s="2303">
        <v>-1531.2407626300514</v>
      </c>
      <c r="M65" s="2434">
        <v>1093.5646135486379</v>
      </c>
      <c r="N65" s="2302" t="s">
        <v>73</v>
      </c>
      <c r="O65" s="2301" t="s">
        <v>73</v>
      </c>
      <c r="P65" s="2424"/>
      <c r="Q65" s="2424"/>
      <c r="R65" s="2424"/>
      <c r="S65" s="2424"/>
      <c r="T65" s="2424"/>
      <c r="U65" s="2424"/>
      <c r="V65" s="2424"/>
    </row>
    <row r="66" spans="1:22" ht="15.75" customHeight="1">
      <c r="A66" s="2433"/>
      <c r="B66" s="2433"/>
      <c r="C66" s="2433"/>
      <c r="D66" s="2300" t="s">
        <v>1776</v>
      </c>
      <c r="E66" s="2299"/>
      <c r="F66" s="2299"/>
      <c r="G66" s="2299"/>
      <c r="H66" s="2299"/>
      <c r="I66" s="2432">
        <v>-667.28438972045035</v>
      </c>
      <c r="J66" s="2297">
        <v>34.870761415359965</v>
      </c>
      <c r="K66" s="2432">
        <v>1671.1541027063347</v>
      </c>
      <c r="L66" s="2297">
        <v>1531.2407626300483</v>
      </c>
      <c r="M66" s="2431">
        <v>-1093.5646135486395</v>
      </c>
      <c r="N66" s="2296" t="s">
        <v>73</v>
      </c>
      <c r="O66" s="2295" t="s">
        <v>73</v>
      </c>
      <c r="P66" s="2424"/>
      <c r="Q66" s="2424"/>
      <c r="R66" s="2424"/>
      <c r="S66" s="2424"/>
      <c r="T66" s="2424"/>
      <c r="U66" s="2424"/>
      <c r="V66" s="2424"/>
    </row>
    <row r="67" spans="1:22" ht="15" customHeight="1">
      <c r="A67" s="2420"/>
      <c r="B67" s="2420"/>
      <c r="C67" s="2420"/>
      <c r="D67" s="2293"/>
      <c r="E67" s="2282" t="s">
        <v>1775</v>
      </c>
      <c r="F67" s="2282"/>
      <c r="G67" s="2282"/>
      <c r="H67" s="2282"/>
      <c r="I67" s="2430">
        <v>-667.28438972045035</v>
      </c>
      <c r="J67" s="2291">
        <v>34.870761415359965</v>
      </c>
      <c r="K67" s="2430">
        <v>1671.1541027063347</v>
      </c>
      <c r="L67" s="2291">
        <v>1531.2407626300483</v>
      </c>
      <c r="M67" s="2429">
        <v>-1093.5646135486395</v>
      </c>
      <c r="N67" s="2285" t="s">
        <v>73</v>
      </c>
      <c r="O67" s="2294" t="s">
        <v>73</v>
      </c>
      <c r="P67" s="2424"/>
      <c r="Q67" s="2424"/>
      <c r="R67" s="2424"/>
      <c r="S67" s="2424"/>
      <c r="T67" s="2424"/>
      <c r="U67" s="2424"/>
      <c r="V67" s="2424"/>
    </row>
    <row r="68" spans="1:22" ht="15" customHeight="1">
      <c r="A68" s="2420"/>
      <c r="B68" s="2420"/>
      <c r="C68" s="2420"/>
      <c r="D68" s="2293"/>
      <c r="E68" s="2282"/>
      <c r="F68" s="2282" t="s">
        <v>410</v>
      </c>
      <c r="G68" s="2282"/>
      <c r="H68" s="2282"/>
      <c r="I68" s="2430">
        <v>-679.26389974776453</v>
      </c>
      <c r="J68" s="2291">
        <v>-146.46636716036261</v>
      </c>
      <c r="K68" s="2430">
        <v>1621.2745100273</v>
      </c>
      <c r="L68" s="2291">
        <v>1566.0995161253156</v>
      </c>
      <c r="M68" s="2429">
        <v>-1131.4699980144999</v>
      </c>
      <c r="N68" s="2285" t="s">
        <v>73</v>
      </c>
      <c r="O68" s="2294" t="s">
        <v>73</v>
      </c>
      <c r="P68" s="2424"/>
      <c r="Q68" s="2424"/>
      <c r="R68" s="2424"/>
      <c r="S68" s="2424"/>
      <c r="T68" s="2424"/>
      <c r="U68" s="2424"/>
      <c r="V68" s="2424"/>
    </row>
    <row r="69" spans="1:22" ht="12.75" customHeight="1">
      <c r="A69" s="2420"/>
      <c r="B69" s="2420"/>
      <c r="C69" s="2420"/>
      <c r="D69" s="2293"/>
      <c r="E69" s="2282"/>
      <c r="F69" s="2282" t="s">
        <v>1774</v>
      </c>
      <c r="G69" s="2282"/>
      <c r="H69" s="2282"/>
      <c r="I69" s="2430">
        <v>11.979510027314198</v>
      </c>
      <c r="J69" s="2291">
        <v>181.33712857572257</v>
      </c>
      <c r="K69" s="2430">
        <v>49.879592679034559</v>
      </c>
      <c r="L69" s="2291">
        <v>-34.85875349526728</v>
      </c>
      <c r="M69" s="2429">
        <v>37.905384465860351</v>
      </c>
      <c r="N69" s="2285">
        <v>316.37423037591088</v>
      </c>
      <c r="O69" s="2294">
        <v>-24.006226935784948</v>
      </c>
      <c r="P69" s="2424"/>
      <c r="Q69" s="2424"/>
      <c r="R69" s="2424"/>
      <c r="S69" s="2424"/>
      <c r="T69" s="2424"/>
      <c r="U69" s="2424"/>
      <c r="V69" s="2424"/>
    </row>
    <row r="70" spans="1:22" ht="18" customHeight="1">
      <c r="A70" s="2420"/>
      <c r="B70" s="2420"/>
      <c r="C70" s="2420"/>
      <c r="D70" s="2293"/>
      <c r="E70" s="2282" t="s">
        <v>1773</v>
      </c>
      <c r="F70" s="2282"/>
      <c r="G70" s="2282"/>
      <c r="H70" s="2282"/>
      <c r="I70" s="2430">
        <v>0</v>
      </c>
      <c r="J70" s="2291">
        <v>0</v>
      </c>
      <c r="K70" s="2430">
        <v>0</v>
      </c>
      <c r="L70" s="2291">
        <v>0</v>
      </c>
      <c r="M70" s="2429">
        <v>0</v>
      </c>
      <c r="N70" s="2285" t="s">
        <v>73</v>
      </c>
      <c r="O70" s="2284" t="s">
        <v>73</v>
      </c>
      <c r="P70" s="2424"/>
      <c r="Q70" s="2424"/>
      <c r="R70" s="2424"/>
      <c r="S70" s="2424"/>
      <c r="T70" s="2424"/>
      <c r="U70" s="2424"/>
      <c r="V70" s="2424"/>
    </row>
    <row r="71" spans="1:22" ht="15" customHeight="1" thickBot="1">
      <c r="A71" s="2420"/>
      <c r="B71" s="2420"/>
      <c r="C71" s="2420"/>
      <c r="D71" s="2290" t="s">
        <v>1947</v>
      </c>
      <c r="E71" s="2288"/>
      <c r="F71" s="2288"/>
      <c r="G71" s="2288"/>
      <c r="H71" s="2288"/>
      <c r="I71" s="2428">
        <v>-817.55391407780576</v>
      </c>
      <c r="J71" s="2286">
        <v>3.0582131125523411</v>
      </c>
      <c r="K71" s="2428">
        <v>2071.8376546139148</v>
      </c>
      <c r="L71" s="2286">
        <v>2145.6555363083135</v>
      </c>
      <c r="M71" s="2427">
        <v>-1010.4034851348789</v>
      </c>
      <c r="N71" s="2426" t="s">
        <v>73</v>
      </c>
      <c r="O71" s="2425" t="s">
        <v>73</v>
      </c>
      <c r="P71" s="2424"/>
      <c r="Q71" s="2424"/>
      <c r="R71" s="2424"/>
      <c r="S71" s="2424"/>
      <c r="T71" s="2424"/>
      <c r="U71" s="2424"/>
      <c r="V71" s="2424"/>
    </row>
    <row r="72" spans="1:22" ht="18" customHeight="1" thickTop="1">
      <c r="A72" s="2420"/>
      <c r="B72" s="2420"/>
      <c r="C72" s="2420"/>
      <c r="D72" s="2423" t="s">
        <v>1946</v>
      </c>
      <c r="E72" s="2420"/>
      <c r="F72" s="2420"/>
      <c r="G72" s="2420"/>
      <c r="H72" s="2420"/>
      <c r="I72" s="2420"/>
      <c r="J72" s="2420"/>
      <c r="K72" s="2420"/>
      <c r="L72" s="2420"/>
      <c r="M72" s="2420"/>
      <c r="N72" s="2420"/>
      <c r="O72" s="2420"/>
      <c r="P72" s="2420"/>
    </row>
    <row r="73" spans="1:22" ht="15.75" customHeight="1">
      <c r="A73" s="2420"/>
      <c r="B73" s="2420"/>
      <c r="C73" s="2420"/>
      <c r="D73" s="2420"/>
      <c r="E73" s="2420"/>
      <c r="F73" s="2420"/>
      <c r="G73" s="2420"/>
      <c r="H73" s="2420"/>
      <c r="I73" s="2420"/>
      <c r="J73" s="2420"/>
      <c r="K73" s="2422"/>
      <c r="L73" s="2420"/>
      <c r="M73" s="2420"/>
      <c r="N73" s="2420"/>
      <c r="O73" s="2420"/>
      <c r="P73" s="2420"/>
    </row>
    <row r="74" spans="1:22" ht="15.75" customHeight="1">
      <c r="A74" s="2420"/>
      <c r="B74" s="2420"/>
      <c r="C74" s="2420"/>
      <c r="D74" s="2420"/>
      <c r="E74" s="2420"/>
      <c r="F74" s="2420"/>
      <c r="G74" s="2420"/>
      <c r="H74" s="2420"/>
      <c r="I74" s="2421"/>
      <c r="J74" s="2421"/>
      <c r="K74" s="2421"/>
      <c r="L74" s="2421"/>
      <c r="M74" s="2421"/>
      <c r="N74" s="2420"/>
      <c r="O74" s="2420"/>
      <c r="P74" s="2420"/>
    </row>
    <row r="75" spans="1:22" ht="15.75" customHeight="1">
      <c r="A75" s="2420"/>
      <c r="B75" s="2420"/>
      <c r="C75" s="2420"/>
      <c r="D75" s="2420"/>
      <c r="E75" s="2420"/>
      <c r="F75" s="2420"/>
      <c r="G75" s="2420"/>
      <c r="H75" s="2420"/>
      <c r="I75" s="2420"/>
      <c r="J75" s="2420"/>
      <c r="K75" s="2420"/>
      <c r="L75" s="2420"/>
      <c r="M75" s="2420"/>
      <c r="N75" s="2420"/>
      <c r="O75" s="2420"/>
      <c r="P75" s="2420"/>
    </row>
    <row r="76" spans="1:22" ht="15.75" customHeight="1">
      <c r="A76" s="2420"/>
      <c r="B76" s="2420"/>
      <c r="C76" s="2420"/>
      <c r="D76" s="2420"/>
      <c r="E76" s="2420"/>
      <c r="F76" s="2420"/>
      <c r="G76" s="2420"/>
      <c r="H76" s="2420"/>
      <c r="I76" s="2421"/>
      <c r="J76" s="2420"/>
      <c r="K76" s="2421"/>
      <c r="L76" s="2420"/>
      <c r="M76" s="2420"/>
      <c r="N76" s="2420"/>
      <c r="O76" s="2420"/>
      <c r="P76" s="2420"/>
    </row>
    <row r="77" spans="1:22" ht="15.75" customHeight="1">
      <c r="A77" s="2420"/>
      <c r="B77" s="2420"/>
      <c r="C77" s="2420"/>
      <c r="D77" s="2420"/>
      <c r="E77" s="2420"/>
      <c r="F77" s="2420"/>
      <c r="G77" s="2420"/>
      <c r="H77" s="2420"/>
      <c r="I77" s="2420"/>
      <c r="J77" s="2420"/>
      <c r="K77" s="2420"/>
      <c r="L77" s="2420"/>
      <c r="M77" s="2420"/>
      <c r="N77" s="2420"/>
      <c r="O77" s="2420" t="s">
        <v>45</v>
      </c>
      <c r="P77" s="2420"/>
    </row>
    <row r="78" spans="1:22" ht="15.75" customHeight="1">
      <c r="A78" s="2420"/>
      <c r="B78" s="2420"/>
      <c r="C78" s="2420"/>
      <c r="D78" s="2420"/>
      <c r="E78" s="2420"/>
      <c r="F78" s="2420"/>
      <c r="G78" s="2420"/>
      <c r="H78" s="2420"/>
      <c r="I78" s="2420"/>
      <c r="J78" s="2420"/>
      <c r="K78" s="2420"/>
      <c r="L78" s="2420"/>
      <c r="M78" s="2420"/>
      <c r="N78" s="2420"/>
      <c r="O78" s="2420"/>
      <c r="P78" s="2420"/>
    </row>
    <row r="79" spans="1:22" ht="15.75" customHeight="1">
      <c r="A79" s="2420"/>
      <c r="B79" s="2420"/>
      <c r="C79" s="2420"/>
      <c r="D79" s="2420"/>
      <c r="E79" s="2420"/>
      <c r="F79" s="2420"/>
      <c r="G79" s="2420"/>
      <c r="H79" s="2420"/>
      <c r="I79" s="2420"/>
      <c r="J79" s="2420"/>
      <c r="K79" s="2420"/>
      <c r="L79" s="2420"/>
      <c r="M79" s="2420"/>
      <c r="N79" s="2420"/>
      <c r="O79" s="2420"/>
      <c r="P79" s="2420"/>
    </row>
    <row r="80" spans="1:22" ht="15.75" customHeight="1">
      <c r="A80" s="2420"/>
      <c r="B80" s="2420"/>
      <c r="C80" s="2420"/>
      <c r="D80" s="2420"/>
      <c r="E80" s="2420"/>
      <c r="F80" s="2420"/>
      <c r="G80" s="2420"/>
      <c r="H80" s="2420"/>
      <c r="I80" s="2420"/>
      <c r="J80" s="2420"/>
      <c r="K80" s="2420"/>
      <c r="L80" s="2420"/>
      <c r="M80" s="2420"/>
      <c r="N80" s="2420"/>
      <c r="O80" s="2420"/>
      <c r="P80" s="2420"/>
    </row>
    <row r="81" spans="1:16" ht="15.75" customHeight="1">
      <c r="A81" s="2420"/>
      <c r="B81" s="2420"/>
      <c r="C81" s="2420"/>
      <c r="D81" s="2420"/>
      <c r="E81" s="2420"/>
      <c r="F81" s="2420"/>
      <c r="G81" s="2420"/>
      <c r="H81" s="2420"/>
      <c r="I81" s="2420"/>
      <c r="J81" s="2420"/>
      <c r="K81" s="2420"/>
      <c r="L81" s="2420"/>
      <c r="M81" s="2420" t="s">
        <v>45</v>
      </c>
      <c r="N81" s="2420"/>
      <c r="O81" s="2420"/>
      <c r="P81" s="2420"/>
    </row>
    <row r="82" spans="1:16" ht="15.75" customHeight="1">
      <c r="A82" s="2420"/>
      <c r="B82" s="2420"/>
      <c r="C82" s="2420"/>
      <c r="D82" s="2420"/>
      <c r="E82" s="2420"/>
      <c r="F82" s="2420"/>
      <c r="G82" s="2420"/>
      <c r="H82" s="2420"/>
      <c r="I82" s="2420"/>
      <c r="J82" s="2420"/>
      <c r="K82" s="2420"/>
      <c r="L82" s="2420"/>
      <c r="M82" s="2420"/>
      <c r="N82" s="2420"/>
      <c r="O82" s="2420"/>
      <c r="P82" s="2420"/>
    </row>
    <row r="83" spans="1:16" ht="15.75" customHeight="1">
      <c r="A83" s="2420"/>
      <c r="B83" s="2420"/>
      <c r="C83" s="2420"/>
      <c r="D83" s="2420"/>
      <c r="E83" s="2420"/>
      <c r="F83" s="2420"/>
      <c r="G83" s="2420"/>
      <c r="H83" s="2420"/>
      <c r="I83" s="2420"/>
      <c r="J83" s="2420"/>
      <c r="K83" s="2420"/>
      <c r="L83" s="2420"/>
      <c r="M83" s="2420"/>
      <c r="N83" s="2420"/>
      <c r="O83" s="2420"/>
      <c r="P83" s="2420"/>
    </row>
    <row r="84" spans="1:16" ht="15.75" customHeight="1">
      <c r="A84" s="2420"/>
      <c r="B84" s="2420"/>
      <c r="C84" s="2420"/>
      <c r="D84" s="2420"/>
      <c r="E84" s="2420"/>
      <c r="F84" s="2420"/>
      <c r="G84" s="2420"/>
      <c r="H84" s="2420"/>
      <c r="I84" s="2420"/>
      <c r="J84" s="2420"/>
      <c r="K84" s="2420"/>
      <c r="L84" s="2420"/>
      <c r="M84" s="2420"/>
      <c r="N84" s="2420"/>
      <c r="O84" s="2420"/>
      <c r="P84" s="2420"/>
    </row>
    <row r="85" spans="1:16" ht="15.75" customHeight="1">
      <c r="A85" s="2420"/>
      <c r="B85" s="2420"/>
      <c r="C85" s="2420"/>
      <c r="D85" s="2420"/>
      <c r="E85" s="2420"/>
      <c r="F85" s="2420"/>
      <c r="G85" s="2420"/>
      <c r="H85" s="2420"/>
      <c r="I85" s="2420"/>
      <c r="J85" s="2420"/>
      <c r="K85" s="2420"/>
      <c r="L85" s="2420"/>
      <c r="M85" s="2420"/>
      <c r="N85" s="2420"/>
      <c r="O85" s="2420"/>
      <c r="P85" s="2420"/>
    </row>
    <row r="86" spans="1:16" ht="15.75" customHeight="1">
      <c r="A86" s="2420"/>
      <c r="B86" s="2420"/>
      <c r="C86" s="2420"/>
      <c r="D86" s="2420"/>
      <c r="E86" s="2420"/>
      <c r="F86" s="2420"/>
      <c r="G86" s="2420"/>
      <c r="H86" s="2420"/>
      <c r="I86" s="2420"/>
      <c r="J86" s="2420"/>
      <c r="K86" s="2420"/>
      <c r="L86" s="2420"/>
      <c r="M86" s="2420"/>
      <c r="N86" s="2420"/>
      <c r="O86" s="2420"/>
      <c r="P86" s="2420"/>
    </row>
    <row r="87" spans="1:16" ht="15.75" customHeight="1">
      <c r="A87" s="2420"/>
      <c r="B87" s="2420"/>
      <c r="C87" s="2420"/>
      <c r="D87" s="2420"/>
      <c r="E87" s="2420"/>
      <c r="F87" s="2420"/>
      <c r="G87" s="2420"/>
      <c r="H87" s="2420"/>
      <c r="I87" s="2420"/>
      <c r="J87" s="2420"/>
      <c r="K87" s="2420"/>
      <c r="L87" s="2420"/>
      <c r="M87" s="2420"/>
      <c r="N87" s="2420"/>
      <c r="O87" s="2420"/>
      <c r="P87" s="2420"/>
    </row>
    <row r="88" spans="1:16" ht="15.75" customHeight="1">
      <c r="A88" s="2420"/>
      <c r="B88" s="2420"/>
      <c r="C88" s="2420"/>
      <c r="D88" s="2420"/>
      <c r="E88" s="2420"/>
      <c r="F88" s="2420"/>
      <c r="G88" s="2420"/>
      <c r="H88" s="2420"/>
      <c r="I88" s="2420"/>
      <c r="J88" s="2420"/>
      <c r="K88" s="2420"/>
      <c r="L88" s="2420"/>
      <c r="M88" s="2420"/>
      <c r="N88" s="2420"/>
      <c r="O88" s="2420"/>
      <c r="P88" s="2420"/>
    </row>
    <row r="89" spans="1:16" ht="15.75" customHeight="1">
      <c r="A89" s="2420"/>
      <c r="B89" s="2420"/>
      <c r="C89" s="2420"/>
      <c r="D89" s="2420"/>
      <c r="E89" s="2420"/>
      <c r="F89" s="2420"/>
      <c r="G89" s="2420"/>
      <c r="H89" s="2420"/>
      <c r="I89" s="2420"/>
      <c r="J89" s="2420"/>
      <c r="K89" s="2420"/>
      <c r="L89" s="2420"/>
      <c r="M89" s="2420"/>
      <c r="N89" s="2420"/>
      <c r="O89" s="2420"/>
      <c r="P89" s="2420"/>
    </row>
    <row r="90" spans="1:16" ht="15.75" customHeight="1">
      <c r="A90" s="2420"/>
      <c r="B90" s="2420"/>
      <c r="C90" s="2420"/>
      <c r="D90" s="2420"/>
      <c r="E90" s="2420"/>
      <c r="F90" s="2420"/>
      <c r="G90" s="2420"/>
      <c r="H90" s="2420"/>
      <c r="I90" s="2420"/>
      <c r="J90" s="2420"/>
      <c r="K90" s="2420"/>
      <c r="L90" s="2420"/>
      <c r="M90" s="2420"/>
      <c r="N90" s="2420"/>
      <c r="O90" s="2420"/>
      <c r="P90" s="2420"/>
    </row>
    <row r="91" spans="1:16" ht="15.75" customHeight="1">
      <c r="A91" s="2420"/>
      <c r="B91" s="2420"/>
      <c r="C91" s="2420"/>
      <c r="D91" s="2420"/>
      <c r="E91" s="2420"/>
      <c r="F91" s="2420"/>
      <c r="G91" s="2420"/>
      <c r="H91" s="2420"/>
      <c r="I91" s="2420"/>
      <c r="J91" s="2420"/>
      <c r="K91" s="2420"/>
      <c r="L91" s="2420" t="s">
        <v>45</v>
      </c>
      <c r="M91" s="2420"/>
      <c r="N91" s="2420"/>
      <c r="O91" s="2420"/>
      <c r="P91" s="2420"/>
    </row>
    <row r="92" spans="1:16" ht="15.75" customHeight="1">
      <c r="A92" s="2420"/>
      <c r="B92" s="2420"/>
      <c r="C92" s="2420"/>
      <c r="D92" s="2420"/>
      <c r="E92" s="2420"/>
      <c r="F92" s="2420"/>
      <c r="G92" s="2420"/>
      <c r="H92" s="2420"/>
      <c r="I92" s="2420"/>
      <c r="J92" s="2420"/>
      <c r="K92" s="2420"/>
      <c r="L92" s="2420"/>
      <c r="M92" s="2420"/>
      <c r="N92" s="2420"/>
      <c r="O92" s="2420"/>
      <c r="P92" s="2420"/>
    </row>
    <row r="93" spans="1:16" ht="15.75" customHeight="1">
      <c r="A93" s="2420"/>
      <c r="B93" s="2420"/>
      <c r="C93" s="2420"/>
      <c r="D93" s="2420"/>
      <c r="E93" s="2420"/>
      <c r="F93" s="2420"/>
      <c r="G93" s="2420"/>
      <c r="H93" s="2420"/>
      <c r="I93" s="2420"/>
      <c r="J93" s="2420"/>
      <c r="K93" s="2420"/>
      <c r="L93" s="2420"/>
      <c r="M93" s="2420"/>
      <c r="N93" s="2420"/>
      <c r="O93" s="2420"/>
      <c r="P93" s="2420"/>
    </row>
    <row r="94" spans="1:16" ht="15.75" customHeight="1">
      <c r="A94" s="2420"/>
      <c r="B94" s="2420"/>
      <c r="C94" s="2420"/>
      <c r="D94" s="2420"/>
      <c r="E94" s="2420"/>
      <c r="F94" s="2420"/>
      <c r="G94" s="2420"/>
      <c r="H94" s="2420"/>
      <c r="I94" s="2420"/>
      <c r="J94" s="2420"/>
      <c r="K94" s="2420"/>
      <c r="L94" s="2420"/>
      <c r="M94" s="2420"/>
      <c r="N94" s="2420"/>
      <c r="O94" s="2420"/>
      <c r="P94" s="2420"/>
    </row>
    <row r="95" spans="1:16" ht="15.75" customHeight="1">
      <c r="A95" s="2420"/>
      <c r="B95" s="2420"/>
      <c r="C95" s="2420"/>
      <c r="D95" s="2420"/>
      <c r="E95" s="2420"/>
      <c r="F95" s="2420"/>
      <c r="G95" s="2420"/>
      <c r="H95" s="2420"/>
      <c r="I95" s="2420"/>
      <c r="J95" s="2420"/>
      <c r="K95" s="2420"/>
      <c r="L95" s="2420"/>
      <c r="M95" s="2420"/>
      <c r="N95" s="2420"/>
      <c r="O95" s="2420"/>
      <c r="P95" s="2420"/>
    </row>
    <row r="96" spans="1:16" ht="15.75" customHeight="1">
      <c r="A96" s="2420"/>
      <c r="B96" s="2420"/>
      <c r="C96" s="2420"/>
      <c r="D96" s="2420"/>
      <c r="E96" s="2420"/>
      <c r="F96" s="2420"/>
      <c r="G96" s="2420"/>
      <c r="H96" s="2420"/>
      <c r="I96" s="2420"/>
      <c r="J96" s="2420"/>
      <c r="K96" s="2420"/>
      <c r="L96" s="2420"/>
      <c r="M96" s="2420"/>
      <c r="N96" s="2420"/>
      <c r="O96" s="2420"/>
      <c r="P96" s="2420"/>
    </row>
    <row r="97" spans="1:16" ht="15.75" customHeight="1">
      <c r="A97" s="2420"/>
      <c r="B97" s="2420"/>
      <c r="C97" s="2420"/>
      <c r="D97" s="2420"/>
      <c r="E97" s="2420"/>
      <c r="F97" s="2420"/>
      <c r="G97" s="2420"/>
      <c r="H97" s="2420"/>
      <c r="I97" s="2420"/>
      <c r="J97" s="2420"/>
      <c r="K97" s="2420"/>
      <c r="L97" s="2420"/>
      <c r="M97" s="2420"/>
      <c r="N97" s="2420"/>
      <c r="O97" s="2420"/>
      <c r="P97" s="2420"/>
    </row>
    <row r="98" spans="1:16" ht="15.75" customHeight="1">
      <c r="A98" s="2420"/>
      <c r="B98" s="2420"/>
      <c r="C98" s="2420"/>
      <c r="D98" s="2420"/>
      <c r="E98" s="2420"/>
      <c r="F98" s="2420"/>
      <c r="G98" s="2420"/>
      <c r="H98" s="2420"/>
      <c r="I98" s="2420"/>
      <c r="J98" s="2420"/>
      <c r="K98" s="2420"/>
      <c r="L98" s="2420"/>
      <c r="M98" s="2420"/>
      <c r="N98" s="2420"/>
      <c r="O98" s="2420"/>
      <c r="P98" s="2420"/>
    </row>
    <row r="99" spans="1:16" ht="15.75" customHeight="1">
      <c r="A99" s="2420"/>
      <c r="B99" s="2420"/>
      <c r="C99" s="2420"/>
      <c r="D99" s="2420"/>
      <c r="E99" s="2420"/>
      <c r="F99" s="2420"/>
      <c r="G99" s="2420"/>
      <c r="H99" s="2420"/>
      <c r="I99" s="2420"/>
      <c r="J99" s="2420"/>
      <c r="K99" s="2420"/>
      <c r="L99" s="2420"/>
      <c r="M99" s="2420"/>
      <c r="N99" s="2420"/>
      <c r="O99" s="2420"/>
      <c r="P99" s="2420"/>
    </row>
    <row r="100" spans="1:16" ht="15.75" customHeight="1">
      <c r="A100" s="2420"/>
      <c r="B100" s="2420"/>
      <c r="C100" s="2420"/>
      <c r="D100" s="2420"/>
      <c r="E100" s="2420"/>
      <c r="F100" s="2420"/>
      <c r="G100" s="2420"/>
      <c r="H100" s="2420"/>
      <c r="I100" s="2420"/>
      <c r="J100" s="2420"/>
      <c r="K100" s="2420"/>
      <c r="L100" s="2420"/>
      <c r="M100" s="2420"/>
      <c r="N100" s="2420"/>
      <c r="O100" s="2420"/>
      <c r="P100" s="2420"/>
    </row>
    <row r="101" spans="1:16" ht="15.75" customHeight="1">
      <c r="A101" s="2420"/>
      <c r="B101" s="2420"/>
      <c r="C101" s="2420"/>
      <c r="D101" s="2420"/>
      <c r="E101" s="2420"/>
      <c r="F101" s="2420"/>
      <c r="G101" s="2420"/>
      <c r="H101" s="2420"/>
      <c r="I101" s="2420"/>
      <c r="J101" s="2420"/>
      <c r="K101" s="2420"/>
      <c r="L101" s="2420"/>
      <c r="M101" s="2420"/>
      <c r="N101" s="2420"/>
      <c r="O101" s="2420"/>
      <c r="P101" s="2420"/>
    </row>
    <row r="102" spans="1:16" ht="15.75" customHeight="1">
      <c r="A102" s="2420"/>
      <c r="B102" s="2420"/>
      <c r="C102" s="2420"/>
      <c r="D102" s="2420"/>
      <c r="E102" s="2420"/>
      <c r="F102" s="2420"/>
      <c r="G102" s="2420"/>
      <c r="H102" s="2420"/>
      <c r="I102" s="2420"/>
      <c r="J102" s="2420"/>
      <c r="K102" s="2420"/>
      <c r="L102" s="2420"/>
      <c r="M102" s="2420"/>
      <c r="N102" s="2420"/>
      <c r="O102" s="2420"/>
      <c r="P102" s="2420"/>
    </row>
    <row r="103" spans="1:16" ht="15.75" customHeight="1">
      <c r="A103" s="2420"/>
      <c r="B103" s="2420"/>
      <c r="C103" s="2420"/>
      <c r="D103" s="2420"/>
      <c r="E103" s="2420"/>
      <c r="F103" s="2420"/>
      <c r="G103" s="2420"/>
      <c r="H103" s="2420"/>
      <c r="I103" s="2420"/>
      <c r="J103" s="2420"/>
      <c r="K103" s="2420"/>
      <c r="L103" s="2420"/>
      <c r="M103" s="2420"/>
      <c r="N103" s="2420"/>
      <c r="O103" s="2420"/>
      <c r="P103" s="2420"/>
    </row>
    <row r="104" spans="1:16" ht="15.75" customHeight="1">
      <c r="A104" s="2420"/>
      <c r="B104" s="2420"/>
      <c r="C104" s="2420"/>
      <c r="D104" s="2420"/>
      <c r="E104" s="2420"/>
      <c r="F104" s="2420"/>
      <c r="G104" s="2420"/>
      <c r="H104" s="2420"/>
      <c r="I104" s="2420"/>
      <c r="J104" s="2420"/>
      <c r="K104" s="2420"/>
      <c r="L104" s="2420"/>
      <c r="M104" s="2420"/>
      <c r="N104" s="2420"/>
      <c r="O104" s="2420"/>
      <c r="P104" s="2420"/>
    </row>
    <row r="105" spans="1:16" ht="15.75" customHeight="1">
      <c r="A105" s="2420"/>
      <c r="B105" s="2420"/>
      <c r="C105" s="2420"/>
      <c r="D105" s="2420"/>
      <c r="E105" s="2420"/>
      <c r="F105" s="2420"/>
      <c r="G105" s="2420"/>
      <c r="H105" s="2420"/>
      <c r="I105" s="2420"/>
      <c r="J105" s="2420"/>
      <c r="K105" s="2420"/>
      <c r="L105" s="2420"/>
      <c r="M105" s="2420"/>
      <c r="N105" s="2420"/>
      <c r="O105" s="2420"/>
      <c r="P105" s="2420"/>
    </row>
    <row r="106" spans="1:16" ht="15.75" customHeight="1">
      <c r="A106" s="2420"/>
      <c r="B106" s="2420"/>
      <c r="C106" s="2420"/>
      <c r="D106" s="2420"/>
      <c r="E106" s="2420"/>
      <c r="F106" s="2420"/>
      <c r="G106" s="2420"/>
      <c r="H106" s="2420"/>
      <c r="I106" s="2420"/>
      <c r="J106" s="2420"/>
      <c r="K106" s="2420"/>
      <c r="L106" s="2420"/>
      <c r="M106" s="2420"/>
      <c r="N106" s="2420"/>
      <c r="O106" s="2420"/>
      <c r="P106" s="2420"/>
    </row>
    <row r="107" spans="1:16" ht="15.75" customHeight="1">
      <c r="A107" s="2420"/>
      <c r="B107" s="2420"/>
      <c r="C107" s="2420"/>
      <c r="D107" s="2420"/>
      <c r="E107" s="2420"/>
      <c r="F107" s="2420"/>
      <c r="G107" s="2420"/>
      <c r="H107" s="2420"/>
      <c r="I107" s="2420"/>
      <c r="J107" s="2420"/>
      <c r="K107" s="2420"/>
      <c r="L107" s="2420"/>
      <c r="M107" s="2420"/>
      <c r="N107" s="2420"/>
      <c r="O107" s="2420"/>
      <c r="P107" s="2420"/>
    </row>
    <row r="108" spans="1:16" ht="15.75" customHeight="1">
      <c r="A108" s="2420"/>
      <c r="B108" s="2420"/>
      <c r="C108" s="2420"/>
      <c r="D108" s="2420"/>
      <c r="E108" s="2420"/>
      <c r="F108" s="2420"/>
      <c r="G108" s="2420"/>
      <c r="H108" s="2420"/>
      <c r="I108" s="2420"/>
      <c r="J108" s="2420"/>
      <c r="K108" s="2420"/>
      <c r="L108" s="2420"/>
      <c r="M108" s="2420"/>
      <c r="N108" s="2420"/>
      <c r="O108" s="2420"/>
      <c r="P108" s="2420"/>
    </row>
    <row r="109" spans="1:16" ht="15.75" customHeight="1">
      <c r="A109" s="2420"/>
      <c r="B109" s="2420"/>
      <c r="C109" s="2420"/>
      <c r="D109" s="2420"/>
      <c r="E109" s="2420"/>
      <c r="F109" s="2420"/>
      <c r="G109" s="2420"/>
      <c r="H109" s="2420"/>
      <c r="I109" s="2420"/>
      <c r="J109" s="2420"/>
      <c r="K109" s="2420"/>
      <c r="L109" s="2420"/>
      <c r="M109" s="2420"/>
      <c r="N109" s="2420"/>
      <c r="O109" s="2420"/>
      <c r="P109" s="2420"/>
    </row>
    <row r="110" spans="1:16" ht="15.75" customHeight="1">
      <c r="A110" s="2420"/>
      <c r="B110" s="2420"/>
      <c r="C110" s="2420"/>
      <c r="D110" s="2420"/>
      <c r="E110" s="2420"/>
      <c r="F110" s="2420"/>
      <c r="G110" s="2420"/>
      <c r="H110" s="2420"/>
      <c r="I110" s="2420"/>
      <c r="J110" s="2420"/>
      <c r="K110" s="2420"/>
      <c r="L110" s="2420"/>
      <c r="M110" s="2420"/>
      <c r="N110" s="2420"/>
      <c r="O110" s="2420"/>
      <c r="P110" s="2420"/>
    </row>
    <row r="111" spans="1:16" ht="15.75" customHeight="1">
      <c r="A111" s="2420"/>
      <c r="B111" s="2420"/>
      <c r="C111" s="2420"/>
      <c r="D111" s="2420"/>
      <c r="E111" s="2420"/>
      <c r="F111" s="2420"/>
      <c r="G111" s="2420"/>
      <c r="H111" s="2420"/>
      <c r="I111" s="2420"/>
      <c r="J111" s="2420"/>
      <c r="K111" s="2420"/>
      <c r="L111" s="2420"/>
      <c r="M111" s="2420"/>
      <c r="N111" s="2420"/>
      <c r="O111" s="2420"/>
      <c r="P111" s="2420"/>
    </row>
    <row r="112" spans="1:16" ht="15.75" customHeight="1">
      <c r="A112" s="2420"/>
      <c r="B112" s="2420"/>
      <c r="C112" s="2420"/>
      <c r="D112" s="2420"/>
      <c r="E112" s="2420"/>
      <c r="F112" s="2420"/>
      <c r="G112" s="2420"/>
      <c r="H112" s="2420"/>
      <c r="I112" s="2420"/>
      <c r="J112" s="2420"/>
      <c r="K112" s="2420"/>
      <c r="L112" s="2420"/>
      <c r="M112" s="2420"/>
      <c r="N112" s="2420"/>
      <c r="O112" s="2420"/>
      <c r="P112" s="2420"/>
    </row>
    <row r="113" spans="1:16" ht="15.75" customHeight="1">
      <c r="A113" s="2420"/>
      <c r="B113" s="2420"/>
      <c r="C113" s="2420"/>
      <c r="D113" s="2420"/>
      <c r="E113" s="2420"/>
      <c r="F113" s="2420"/>
      <c r="G113" s="2420"/>
      <c r="H113" s="2420"/>
      <c r="I113" s="2420"/>
      <c r="J113" s="2420"/>
      <c r="K113" s="2420"/>
      <c r="L113" s="2420"/>
      <c r="M113" s="2420"/>
      <c r="N113" s="2420"/>
      <c r="O113" s="2420"/>
      <c r="P113" s="2420"/>
    </row>
    <row r="114" spans="1:16" ht="15.75" customHeight="1">
      <c r="A114" s="2420"/>
      <c r="B114" s="2420"/>
      <c r="C114" s="2420"/>
      <c r="D114" s="2420"/>
      <c r="E114" s="2420"/>
      <c r="F114" s="2420"/>
      <c r="G114" s="2420"/>
      <c r="H114" s="2420"/>
      <c r="I114" s="2420"/>
      <c r="J114" s="2420"/>
      <c r="K114" s="2420"/>
      <c r="L114" s="2420"/>
      <c r="M114" s="2420"/>
      <c r="N114" s="2420"/>
      <c r="O114" s="2420"/>
      <c r="P114" s="2420"/>
    </row>
    <row r="115" spans="1:16" ht="15.75" customHeight="1">
      <c r="A115" s="2420"/>
      <c r="B115" s="2420"/>
      <c r="C115" s="2420"/>
      <c r="D115" s="2420"/>
      <c r="E115" s="2420"/>
      <c r="F115" s="2420"/>
      <c r="G115" s="2420"/>
      <c r="H115" s="2420"/>
      <c r="I115" s="2420"/>
      <c r="J115" s="2420"/>
      <c r="K115" s="2420"/>
      <c r="L115" s="2420"/>
      <c r="M115" s="2420"/>
      <c r="N115" s="2420"/>
      <c r="O115" s="2420"/>
      <c r="P115" s="2420"/>
    </row>
    <row r="116" spans="1:16" ht="15.75" customHeight="1">
      <c r="A116" s="2420"/>
      <c r="B116" s="2420"/>
      <c r="C116" s="2420"/>
      <c r="D116" s="2420"/>
      <c r="E116" s="2420"/>
      <c r="F116" s="2420"/>
      <c r="G116" s="2420"/>
      <c r="H116" s="2420"/>
      <c r="I116" s="2420"/>
      <c r="J116" s="2420"/>
      <c r="K116" s="2420"/>
      <c r="L116" s="2420"/>
      <c r="M116" s="2420"/>
      <c r="N116" s="2420"/>
      <c r="O116" s="2420"/>
      <c r="P116" s="2420"/>
    </row>
    <row r="117" spans="1:16" ht="15.75" customHeight="1">
      <c r="A117" s="2420"/>
      <c r="B117" s="2420"/>
      <c r="C117" s="2420"/>
      <c r="D117" s="2420"/>
      <c r="E117" s="2420"/>
      <c r="F117" s="2420"/>
      <c r="G117" s="2420"/>
      <c r="H117" s="2420"/>
      <c r="I117" s="2420"/>
      <c r="J117" s="2420"/>
      <c r="K117" s="2420"/>
      <c r="L117" s="2420"/>
      <c r="M117" s="2420"/>
      <c r="N117" s="2420"/>
      <c r="O117" s="2420"/>
      <c r="P117" s="2420"/>
    </row>
    <row r="118" spans="1:16" ht="15.75" customHeight="1">
      <c r="A118" s="2420"/>
      <c r="B118" s="2420"/>
      <c r="C118" s="2420"/>
      <c r="D118" s="2420"/>
      <c r="E118" s="2420"/>
      <c r="F118" s="2420"/>
      <c r="G118" s="2420"/>
      <c r="H118" s="2420"/>
      <c r="I118" s="2420"/>
      <c r="J118" s="2420"/>
      <c r="K118" s="2420"/>
      <c r="L118" s="2420"/>
      <c r="M118" s="2420"/>
      <c r="N118" s="2420"/>
      <c r="O118" s="2420"/>
      <c r="P118" s="2420"/>
    </row>
    <row r="119" spans="1:16" ht="15.75" customHeight="1">
      <c r="A119" s="2420"/>
      <c r="B119" s="2420"/>
      <c r="C119" s="2420"/>
      <c r="D119" s="2420"/>
      <c r="E119" s="2420"/>
      <c r="F119" s="2420"/>
      <c r="G119" s="2420"/>
      <c r="H119" s="2420"/>
      <c r="I119" s="2420"/>
      <c r="J119" s="2420"/>
      <c r="K119" s="2420"/>
      <c r="L119" s="2420"/>
      <c r="M119" s="2420"/>
      <c r="N119" s="2420"/>
      <c r="O119" s="2420"/>
      <c r="P119" s="2420"/>
    </row>
    <row r="120" spans="1:16" ht="15.75" customHeight="1">
      <c r="A120" s="2420"/>
      <c r="B120" s="2420"/>
      <c r="C120" s="2420"/>
      <c r="D120" s="2420"/>
      <c r="E120" s="2420"/>
      <c r="F120" s="2420"/>
      <c r="G120" s="2420"/>
      <c r="H120" s="2420"/>
      <c r="I120" s="2420"/>
      <c r="J120" s="2420"/>
      <c r="K120" s="2420"/>
      <c r="L120" s="2420"/>
      <c r="M120" s="2420"/>
      <c r="N120" s="2420"/>
      <c r="O120" s="2420"/>
      <c r="P120" s="2420"/>
    </row>
    <row r="121" spans="1:16" ht="15.75" customHeight="1">
      <c r="A121" s="2420"/>
      <c r="B121" s="2420"/>
      <c r="C121" s="2420"/>
      <c r="D121" s="2420"/>
      <c r="E121" s="2420"/>
      <c r="F121" s="2420"/>
      <c r="G121" s="2420"/>
      <c r="H121" s="2420"/>
      <c r="I121" s="2420"/>
      <c r="J121" s="2420"/>
      <c r="K121" s="2420"/>
      <c r="L121" s="2420"/>
      <c r="M121" s="2420"/>
      <c r="N121" s="2420"/>
      <c r="O121" s="2420"/>
      <c r="P121" s="2420"/>
    </row>
    <row r="122" spans="1:16" ht="15.75" customHeight="1">
      <c r="A122" s="2420"/>
      <c r="B122" s="2420"/>
      <c r="C122" s="2420"/>
      <c r="D122" s="2420"/>
      <c r="E122" s="2420"/>
      <c r="F122" s="2420"/>
      <c r="G122" s="2420"/>
      <c r="H122" s="2420"/>
      <c r="I122" s="2420"/>
      <c r="J122" s="2420"/>
      <c r="K122" s="2420"/>
      <c r="L122" s="2420"/>
      <c r="M122" s="2420"/>
      <c r="N122" s="2420"/>
      <c r="O122" s="2420"/>
      <c r="P122" s="2420"/>
    </row>
    <row r="123" spans="1:16" ht="15.75" customHeight="1">
      <c r="A123" s="2420"/>
      <c r="B123" s="2420"/>
      <c r="C123" s="2420"/>
      <c r="D123" s="2420"/>
      <c r="E123" s="2420"/>
      <c r="F123" s="2420"/>
      <c r="G123" s="2420"/>
      <c r="H123" s="2420"/>
      <c r="I123" s="2420"/>
      <c r="J123" s="2420"/>
      <c r="K123" s="2420"/>
      <c r="L123" s="2420"/>
      <c r="M123" s="2420"/>
      <c r="N123" s="2420"/>
      <c r="O123" s="2420"/>
      <c r="P123" s="2420"/>
    </row>
    <row r="124" spans="1:16" ht="15.75" customHeight="1">
      <c r="A124" s="2420"/>
      <c r="B124" s="2420"/>
      <c r="C124" s="2420"/>
      <c r="D124" s="2420"/>
      <c r="E124" s="2420"/>
      <c r="F124" s="2420"/>
      <c r="G124" s="2420"/>
      <c r="H124" s="2420"/>
      <c r="I124" s="2420"/>
      <c r="J124" s="2420"/>
      <c r="K124" s="2420"/>
      <c r="L124" s="2420"/>
      <c r="M124" s="2420"/>
      <c r="N124" s="2420"/>
      <c r="O124" s="2420"/>
      <c r="P124" s="2420"/>
    </row>
    <row r="125" spans="1:16" ht="15.75" customHeight="1">
      <c r="A125" s="2420"/>
      <c r="B125" s="2420"/>
      <c r="C125" s="2420"/>
      <c r="D125" s="2420"/>
      <c r="E125" s="2420"/>
      <c r="F125" s="2420"/>
      <c r="G125" s="2420"/>
      <c r="H125" s="2420"/>
      <c r="I125" s="2420"/>
      <c r="J125" s="2420"/>
      <c r="K125" s="2420"/>
      <c r="L125" s="2420"/>
      <c r="M125" s="2420"/>
      <c r="N125" s="2420"/>
      <c r="O125" s="2420"/>
      <c r="P125" s="2420"/>
    </row>
    <row r="126" spans="1:16" ht="15.75" customHeight="1">
      <c r="A126" s="2420"/>
      <c r="B126" s="2420"/>
      <c r="C126" s="2420"/>
      <c r="D126" s="2420"/>
      <c r="E126" s="2420"/>
      <c r="F126" s="2420"/>
      <c r="G126" s="2420"/>
      <c r="H126" s="2420"/>
      <c r="I126" s="2420"/>
      <c r="J126" s="2420"/>
      <c r="K126" s="2420"/>
      <c r="L126" s="2420"/>
      <c r="M126" s="2420"/>
      <c r="N126" s="2420"/>
      <c r="O126" s="2420"/>
      <c r="P126" s="2420"/>
    </row>
    <row r="127" spans="1:16" ht="15.75" customHeight="1">
      <c r="A127" s="2420"/>
      <c r="B127" s="2420"/>
      <c r="C127" s="2420"/>
      <c r="D127" s="2420"/>
      <c r="E127" s="2420"/>
      <c r="F127" s="2420"/>
      <c r="G127" s="2420"/>
      <c r="H127" s="2420"/>
      <c r="I127" s="2420"/>
      <c r="J127" s="2420"/>
      <c r="K127" s="2420"/>
      <c r="L127" s="2420"/>
      <c r="M127" s="2420"/>
      <c r="N127" s="2420"/>
      <c r="O127" s="2420"/>
      <c r="P127" s="2420"/>
    </row>
    <row r="128" spans="1:16" ht="15.75" customHeight="1">
      <c r="A128" s="2420"/>
      <c r="B128" s="2420"/>
      <c r="C128" s="2420"/>
      <c r="D128" s="2420"/>
      <c r="E128" s="2420"/>
      <c r="F128" s="2420"/>
      <c r="G128" s="2420"/>
      <c r="H128" s="2420"/>
      <c r="I128" s="2420"/>
      <c r="J128" s="2420"/>
      <c r="K128" s="2420"/>
      <c r="L128" s="2420"/>
      <c r="M128" s="2420"/>
      <c r="N128" s="2420"/>
      <c r="O128" s="2420"/>
      <c r="P128" s="2420"/>
    </row>
    <row r="129" spans="1:16" ht="15.75" customHeight="1">
      <c r="A129" s="2420"/>
      <c r="B129" s="2420"/>
      <c r="C129" s="2420"/>
      <c r="D129" s="2420"/>
      <c r="E129" s="2420"/>
      <c r="F129" s="2420"/>
      <c r="G129" s="2420"/>
      <c r="H129" s="2420"/>
      <c r="I129" s="2420"/>
      <c r="J129" s="2420"/>
      <c r="K129" s="2420"/>
      <c r="L129" s="2420"/>
      <c r="M129" s="2420"/>
      <c r="N129" s="2420"/>
      <c r="O129" s="2420"/>
      <c r="P129" s="2420"/>
    </row>
    <row r="130" spans="1:16" ht="15.75" customHeight="1">
      <c r="A130" s="2420"/>
      <c r="B130" s="2420"/>
      <c r="C130" s="2420"/>
      <c r="D130" s="2420"/>
      <c r="E130" s="2420"/>
      <c r="F130" s="2420"/>
      <c r="G130" s="2420"/>
      <c r="H130" s="2420"/>
      <c r="I130" s="2420"/>
      <c r="J130" s="2420"/>
      <c r="K130" s="2420"/>
      <c r="L130" s="2420"/>
      <c r="M130" s="2420"/>
      <c r="N130" s="2420"/>
      <c r="O130" s="2420"/>
      <c r="P130" s="2420"/>
    </row>
    <row r="131" spans="1:16" ht="15.75" customHeight="1">
      <c r="A131" s="2420"/>
      <c r="B131" s="2420"/>
      <c r="C131" s="2420"/>
      <c r="D131" s="2420"/>
      <c r="E131" s="2420"/>
      <c r="F131" s="2420"/>
      <c r="G131" s="2420"/>
      <c r="H131" s="2420"/>
      <c r="I131" s="2420"/>
      <c r="J131" s="2420"/>
      <c r="K131" s="2420"/>
      <c r="L131" s="2420"/>
      <c r="M131" s="2420"/>
      <c r="N131" s="2420"/>
      <c r="O131" s="2420"/>
      <c r="P131" s="2420"/>
    </row>
    <row r="132" spans="1:16" ht="15.75" customHeight="1">
      <c r="A132" s="2420"/>
      <c r="B132" s="2420"/>
      <c r="C132" s="2420"/>
      <c r="D132" s="2420"/>
      <c r="E132" s="2420"/>
      <c r="F132" s="2420"/>
      <c r="G132" s="2420"/>
      <c r="H132" s="2420"/>
      <c r="I132" s="2420"/>
      <c r="J132" s="2420"/>
      <c r="K132" s="2420"/>
      <c r="L132" s="2420"/>
      <c r="M132" s="2420"/>
      <c r="N132" s="2420"/>
      <c r="O132" s="2420"/>
      <c r="P132" s="2420"/>
    </row>
    <row r="133" spans="1:16" ht="15.75" customHeight="1">
      <c r="A133" s="2420"/>
      <c r="B133" s="2420"/>
      <c r="C133" s="2420"/>
      <c r="D133" s="2420"/>
      <c r="E133" s="2420"/>
      <c r="F133" s="2420"/>
      <c r="G133" s="2420"/>
      <c r="H133" s="2420"/>
      <c r="I133" s="2420"/>
      <c r="J133" s="2420"/>
      <c r="K133" s="2420"/>
      <c r="L133" s="2420"/>
      <c r="M133" s="2420"/>
      <c r="N133" s="2420"/>
      <c r="O133" s="2420"/>
      <c r="P133" s="2420"/>
    </row>
    <row r="134" spans="1:16" ht="15.75" customHeight="1">
      <c r="A134" s="2420"/>
      <c r="B134" s="2420"/>
      <c r="C134" s="2420"/>
      <c r="D134" s="2420"/>
      <c r="E134" s="2420"/>
      <c r="F134" s="2420"/>
      <c r="G134" s="2420"/>
      <c r="H134" s="2420"/>
      <c r="I134" s="2420"/>
      <c r="J134" s="2420"/>
      <c r="K134" s="2420"/>
      <c r="L134" s="2420"/>
      <c r="M134" s="2420"/>
      <c r="N134" s="2420"/>
      <c r="O134" s="2420"/>
      <c r="P134" s="2420"/>
    </row>
    <row r="135" spans="1:16" ht="15.75" customHeight="1">
      <c r="A135" s="2420"/>
      <c r="B135" s="2420"/>
      <c r="C135" s="2420"/>
      <c r="D135" s="2420"/>
      <c r="E135" s="2420"/>
      <c r="F135" s="2420"/>
      <c r="G135" s="2420"/>
      <c r="H135" s="2420"/>
      <c r="I135" s="2420"/>
      <c r="J135" s="2420"/>
      <c r="K135" s="2420"/>
      <c r="L135" s="2420"/>
      <c r="M135" s="2420"/>
      <c r="N135" s="2420"/>
      <c r="O135" s="2420"/>
      <c r="P135" s="2420"/>
    </row>
    <row r="136" spans="1:16" ht="15.75" customHeight="1">
      <c r="A136" s="2420"/>
      <c r="B136" s="2420"/>
      <c r="C136" s="2420"/>
      <c r="D136" s="2420"/>
      <c r="E136" s="2420"/>
      <c r="F136" s="2420"/>
      <c r="G136" s="2420"/>
      <c r="H136" s="2420"/>
      <c r="I136" s="2420"/>
      <c r="J136" s="2420"/>
      <c r="K136" s="2420"/>
      <c r="L136" s="2420"/>
      <c r="M136" s="2420"/>
      <c r="N136" s="2420"/>
      <c r="O136" s="2420"/>
      <c r="P136" s="2420"/>
    </row>
    <row r="137" spans="1:16" ht="15.75" customHeight="1">
      <c r="A137" s="2420"/>
      <c r="B137" s="2420"/>
      <c r="C137" s="2420"/>
      <c r="D137" s="2420"/>
      <c r="E137" s="2420"/>
      <c r="F137" s="2420"/>
      <c r="G137" s="2420"/>
      <c r="H137" s="2420"/>
      <c r="I137" s="2420"/>
      <c r="J137" s="2420"/>
      <c r="K137" s="2420"/>
      <c r="L137" s="2420"/>
      <c r="M137" s="2420"/>
      <c r="N137" s="2420"/>
      <c r="O137" s="2420"/>
      <c r="P137" s="2420"/>
    </row>
    <row r="138" spans="1:16" ht="15.75" customHeight="1">
      <c r="A138" s="2420"/>
      <c r="B138" s="2420"/>
      <c r="C138" s="2420"/>
      <c r="D138" s="2420"/>
      <c r="E138" s="2420"/>
      <c r="F138" s="2420"/>
      <c r="G138" s="2420"/>
      <c r="H138" s="2420"/>
      <c r="I138" s="2420"/>
      <c r="J138" s="2420"/>
      <c r="K138" s="2420"/>
      <c r="L138" s="2420"/>
      <c r="M138" s="2420"/>
      <c r="N138" s="2420"/>
      <c r="O138" s="2420"/>
      <c r="P138" s="2420"/>
    </row>
    <row r="139" spans="1:16" ht="15.75" customHeight="1">
      <c r="A139" s="2420"/>
      <c r="B139" s="2420"/>
      <c r="C139" s="2420"/>
      <c r="D139" s="2420"/>
      <c r="E139" s="2420"/>
      <c r="F139" s="2420"/>
      <c r="G139" s="2420"/>
      <c r="H139" s="2420"/>
      <c r="I139" s="2420"/>
      <c r="J139" s="2420"/>
      <c r="K139" s="2420"/>
      <c r="L139" s="2420"/>
      <c r="M139" s="2420"/>
      <c r="N139" s="2420"/>
      <c r="O139" s="2420"/>
      <c r="P139" s="2420"/>
    </row>
    <row r="140" spans="1:16" ht="15.75" customHeight="1">
      <c r="A140" s="2420"/>
      <c r="B140" s="2420"/>
      <c r="C140" s="2420"/>
      <c r="D140" s="2420"/>
      <c r="E140" s="2420"/>
      <c r="F140" s="2420"/>
      <c r="G140" s="2420"/>
      <c r="H140" s="2420"/>
      <c r="I140" s="2420"/>
      <c r="J140" s="2420"/>
      <c r="K140" s="2420"/>
      <c r="L140" s="2420"/>
      <c r="M140" s="2420"/>
      <c r="N140" s="2420"/>
      <c r="O140" s="2420"/>
      <c r="P140" s="2420"/>
    </row>
    <row r="141" spans="1:16" ht="15.75" customHeight="1">
      <c r="A141" s="2420"/>
      <c r="B141" s="2420"/>
      <c r="C141" s="2420"/>
      <c r="D141" s="2420"/>
      <c r="E141" s="2420"/>
      <c r="F141" s="2420"/>
      <c r="G141" s="2420"/>
      <c r="H141" s="2420"/>
      <c r="I141" s="2420"/>
      <c r="J141" s="2420"/>
      <c r="K141" s="2420"/>
      <c r="L141" s="2420"/>
      <c r="M141" s="2420"/>
      <c r="N141" s="2420"/>
      <c r="O141" s="2420"/>
      <c r="P141" s="2420"/>
    </row>
    <row r="142" spans="1:16" ht="15.75" customHeight="1">
      <c r="A142" s="2420"/>
      <c r="B142" s="2420"/>
      <c r="C142" s="2420"/>
      <c r="D142" s="2420"/>
      <c r="E142" s="2420"/>
      <c r="F142" s="2420"/>
      <c r="G142" s="2420"/>
      <c r="H142" s="2420"/>
      <c r="I142" s="2420"/>
      <c r="J142" s="2420"/>
      <c r="K142" s="2420"/>
      <c r="L142" s="2420"/>
      <c r="M142" s="2420"/>
      <c r="N142" s="2420"/>
      <c r="O142" s="2420"/>
      <c r="P142" s="2420"/>
    </row>
    <row r="143" spans="1:16" ht="15.75" customHeight="1">
      <c r="A143" s="2420"/>
      <c r="B143" s="2420"/>
      <c r="C143" s="2420"/>
      <c r="D143" s="2420"/>
      <c r="E143" s="2420"/>
      <c r="F143" s="2420"/>
      <c r="G143" s="2420"/>
      <c r="H143" s="2420"/>
      <c r="I143" s="2420"/>
      <c r="J143" s="2420"/>
      <c r="K143" s="2420"/>
      <c r="L143" s="2420"/>
      <c r="M143" s="2420"/>
      <c r="N143" s="2420"/>
      <c r="O143" s="2420"/>
      <c r="P143" s="2420"/>
    </row>
    <row r="144" spans="1:16" ht="15.75" customHeight="1">
      <c r="A144" s="2420"/>
      <c r="B144" s="2420"/>
      <c r="C144" s="2420"/>
      <c r="D144" s="2420"/>
      <c r="E144" s="2420"/>
      <c r="F144" s="2420"/>
      <c r="G144" s="2420"/>
      <c r="H144" s="2420"/>
      <c r="I144" s="2420"/>
      <c r="J144" s="2420"/>
      <c r="K144" s="2420"/>
      <c r="L144" s="2420"/>
      <c r="M144" s="2420"/>
      <c r="N144" s="2420"/>
      <c r="O144" s="2420"/>
      <c r="P144" s="2420"/>
    </row>
    <row r="145" spans="1:16" ht="15.75" customHeight="1">
      <c r="A145" s="2420"/>
      <c r="B145" s="2420"/>
      <c r="C145" s="2420"/>
      <c r="D145" s="2420"/>
      <c r="E145" s="2420"/>
      <c r="F145" s="2420"/>
      <c r="G145" s="2420"/>
      <c r="H145" s="2420"/>
      <c r="I145" s="2420"/>
      <c r="J145" s="2420"/>
      <c r="K145" s="2420"/>
      <c r="L145" s="2420"/>
      <c r="M145" s="2420"/>
      <c r="N145" s="2420"/>
      <c r="O145" s="2420"/>
      <c r="P145" s="2420"/>
    </row>
    <row r="146" spans="1:16" ht="15.75" customHeight="1">
      <c r="A146" s="2420"/>
      <c r="B146" s="2420"/>
      <c r="C146" s="2420"/>
      <c r="D146" s="2420"/>
      <c r="E146" s="2420"/>
      <c r="F146" s="2420"/>
      <c r="G146" s="2420"/>
      <c r="H146" s="2420"/>
      <c r="I146" s="2420"/>
      <c r="J146" s="2420"/>
      <c r="K146" s="2420"/>
      <c r="L146" s="2420"/>
      <c r="M146" s="2420"/>
      <c r="N146" s="2420"/>
      <c r="O146" s="2420"/>
      <c r="P146" s="2420"/>
    </row>
    <row r="147" spans="1:16" ht="15.75" customHeight="1">
      <c r="A147" s="2420"/>
      <c r="B147" s="2420"/>
      <c r="C147" s="2420"/>
      <c r="D147" s="2420"/>
      <c r="E147" s="2420"/>
      <c r="F147" s="2420"/>
      <c r="G147" s="2420"/>
      <c r="H147" s="2420"/>
      <c r="I147" s="2420"/>
      <c r="J147" s="2420"/>
      <c r="K147" s="2420"/>
      <c r="L147" s="2420"/>
      <c r="M147" s="2420"/>
      <c r="N147" s="2420"/>
      <c r="O147" s="2420"/>
      <c r="P147" s="2420"/>
    </row>
    <row r="148" spans="1:16" ht="15.75" customHeight="1">
      <c r="A148" s="2420"/>
      <c r="B148" s="2420"/>
      <c r="C148" s="2420"/>
      <c r="D148" s="2420"/>
      <c r="E148" s="2420"/>
      <c r="F148" s="2420"/>
      <c r="G148" s="2420"/>
      <c r="H148" s="2420"/>
      <c r="I148" s="2420"/>
      <c r="J148" s="2420"/>
      <c r="K148" s="2420"/>
      <c r="L148" s="2420"/>
      <c r="M148" s="2420"/>
      <c r="N148" s="2420"/>
      <c r="O148" s="2420"/>
      <c r="P148" s="2420"/>
    </row>
    <row r="149" spans="1:16" ht="15.75" customHeight="1">
      <c r="A149" s="2420"/>
      <c r="B149" s="2420"/>
      <c r="C149" s="2420"/>
      <c r="D149" s="2420"/>
      <c r="E149" s="2420"/>
      <c r="F149" s="2420"/>
      <c r="G149" s="2420"/>
      <c r="H149" s="2420"/>
      <c r="I149" s="2420"/>
      <c r="J149" s="2420"/>
      <c r="K149" s="2420"/>
      <c r="L149" s="2420"/>
      <c r="M149" s="2420"/>
      <c r="N149" s="2420"/>
      <c r="O149" s="2420"/>
      <c r="P149" s="2420"/>
    </row>
    <row r="150" spans="1:16" ht="15.75" customHeight="1">
      <c r="A150" s="2420"/>
      <c r="B150" s="2420"/>
      <c r="C150" s="2420"/>
      <c r="D150" s="2420"/>
      <c r="E150" s="2420"/>
      <c r="F150" s="2420"/>
      <c r="G150" s="2420"/>
      <c r="H150" s="2420"/>
      <c r="I150" s="2420"/>
      <c r="J150" s="2420"/>
      <c r="K150" s="2420"/>
      <c r="L150" s="2420"/>
      <c r="M150" s="2420"/>
      <c r="N150" s="2420"/>
      <c r="O150" s="2420"/>
      <c r="P150" s="2420"/>
    </row>
    <row r="151" spans="1:16" ht="15.75" customHeight="1">
      <c r="A151" s="2420"/>
      <c r="B151" s="2420"/>
      <c r="C151" s="2420"/>
      <c r="D151" s="2420"/>
      <c r="E151" s="2420"/>
      <c r="F151" s="2420"/>
      <c r="G151" s="2420"/>
      <c r="H151" s="2420"/>
      <c r="I151" s="2420"/>
      <c r="J151" s="2420"/>
      <c r="K151" s="2420"/>
      <c r="L151" s="2420"/>
      <c r="M151" s="2420"/>
      <c r="N151" s="2420"/>
      <c r="O151" s="2420"/>
      <c r="P151" s="2420"/>
    </row>
    <row r="152" spans="1:16" ht="15.75" customHeight="1">
      <c r="A152" s="2420"/>
      <c r="B152" s="2420"/>
      <c r="C152" s="2420"/>
      <c r="D152" s="2420"/>
      <c r="E152" s="2420"/>
      <c r="F152" s="2420"/>
      <c r="G152" s="2420"/>
      <c r="H152" s="2420"/>
      <c r="I152" s="2420"/>
      <c r="J152" s="2420"/>
      <c r="K152" s="2420"/>
      <c r="L152" s="2420"/>
      <c r="M152" s="2420"/>
      <c r="N152" s="2420"/>
      <c r="O152" s="2420"/>
      <c r="P152" s="2420"/>
    </row>
    <row r="153" spans="1:16" ht="15.75" customHeight="1">
      <c r="A153" s="2420"/>
      <c r="B153" s="2420"/>
      <c r="C153" s="2420"/>
      <c r="D153" s="2420"/>
      <c r="E153" s="2420"/>
      <c r="F153" s="2420"/>
      <c r="G153" s="2420"/>
      <c r="H153" s="2420"/>
      <c r="I153" s="2420"/>
      <c r="J153" s="2420"/>
      <c r="K153" s="2420"/>
      <c r="L153" s="2420"/>
      <c r="M153" s="2420"/>
      <c r="N153" s="2420"/>
      <c r="O153" s="2420"/>
      <c r="P153" s="2420"/>
    </row>
    <row r="154" spans="1:16" ht="15.75" customHeight="1">
      <c r="A154" s="2420"/>
      <c r="B154" s="2420"/>
      <c r="C154" s="2420"/>
      <c r="D154" s="2420"/>
      <c r="E154" s="2420"/>
      <c r="F154" s="2420"/>
      <c r="G154" s="2420"/>
      <c r="H154" s="2420"/>
      <c r="I154" s="2420"/>
      <c r="J154" s="2420"/>
      <c r="K154" s="2420"/>
      <c r="L154" s="2420"/>
      <c r="M154" s="2420"/>
      <c r="N154" s="2420"/>
      <c r="O154" s="2420"/>
      <c r="P154" s="2420"/>
    </row>
    <row r="155" spans="1:16" ht="15.75" customHeight="1">
      <c r="A155" s="2420"/>
      <c r="B155" s="2420"/>
      <c r="C155" s="2420"/>
      <c r="D155" s="2420"/>
      <c r="E155" s="2420"/>
      <c r="F155" s="2420"/>
      <c r="G155" s="2420"/>
      <c r="H155" s="2420"/>
      <c r="I155" s="2420"/>
      <c r="J155" s="2420"/>
      <c r="K155" s="2420"/>
      <c r="L155" s="2420"/>
      <c r="M155" s="2420"/>
      <c r="N155" s="2420"/>
      <c r="O155" s="2420"/>
      <c r="P155" s="2420"/>
    </row>
    <row r="156" spans="1:16" ht="15.75" customHeight="1">
      <c r="A156" s="2420"/>
      <c r="B156" s="2420"/>
      <c r="C156" s="2420"/>
      <c r="D156" s="2420"/>
      <c r="E156" s="2420"/>
      <c r="F156" s="2420"/>
      <c r="G156" s="2420"/>
      <c r="H156" s="2420"/>
      <c r="I156" s="2420"/>
      <c r="J156" s="2420"/>
      <c r="K156" s="2420"/>
      <c r="L156" s="2420"/>
      <c r="M156" s="2420"/>
      <c r="N156" s="2420"/>
      <c r="O156" s="2420"/>
      <c r="P156" s="2420"/>
    </row>
    <row r="157" spans="1:16" ht="15.75" customHeight="1">
      <c r="A157" s="2420"/>
      <c r="B157" s="2420"/>
      <c r="C157" s="2420"/>
      <c r="D157" s="2420"/>
      <c r="E157" s="2420"/>
      <c r="F157" s="2420"/>
      <c r="G157" s="2420"/>
      <c r="H157" s="2420"/>
      <c r="I157" s="2420"/>
      <c r="J157" s="2420"/>
      <c r="K157" s="2420"/>
      <c r="L157" s="2420"/>
      <c r="M157" s="2420"/>
      <c r="N157" s="2420"/>
      <c r="O157" s="2420"/>
      <c r="P157" s="2420"/>
    </row>
    <row r="158" spans="1:16" ht="15.75" customHeight="1">
      <c r="A158" s="2420"/>
      <c r="B158" s="2420"/>
      <c r="C158" s="2420"/>
      <c r="D158" s="2420"/>
      <c r="E158" s="2420"/>
      <c r="F158" s="2420"/>
      <c r="G158" s="2420"/>
      <c r="H158" s="2420"/>
      <c r="I158" s="2420"/>
      <c r="J158" s="2420"/>
      <c r="K158" s="2420"/>
      <c r="L158" s="2420"/>
      <c r="M158" s="2420"/>
      <c r="N158" s="2420"/>
      <c r="O158" s="2420"/>
      <c r="P158" s="2420"/>
    </row>
    <row r="159" spans="1:16" ht="15.75" customHeight="1">
      <c r="A159" s="2420"/>
      <c r="B159" s="2420"/>
      <c r="C159" s="2420"/>
      <c r="D159" s="2420"/>
      <c r="E159" s="2420"/>
      <c r="F159" s="2420"/>
      <c r="G159" s="2420"/>
      <c r="H159" s="2420"/>
      <c r="I159" s="2420"/>
      <c r="J159" s="2420"/>
      <c r="K159" s="2420"/>
      <c r="L159" s="2420"/>
      <c r="M159" s="2420"/>
      <c r="N159" s="2420"/>
      <c r="O159" s="2420"/>
      <c r="P159" s="2420"/>
    </row>
    <row r="160" spans="1:16" ht="15.75" customHeight="1">
      <c r="A160" s="2420"/>
      <c r="B160" s="2420"/>
      <c r="C160" s="2420"/>
      <c r="D160" s="2420"/>
      <c r="E160" s="2420"/>
      <c r="F160" s="2420"/>
      <c r="G160" s="2420"/>
      <c r="H160" s="2420"/>
      <c r="I160" s="2420"/>
      <c r="J160" s="2420"/>
      <c r="K160" s="2420"/>
      <c r="L160" s="2420"/>
      <c r="M160" s="2420"/>
      <c r="N160" s="2420"/>
      <c r="O160" s="2420"/>
      <c r="P160" s="2420"/>
    </row>
    <row r="161" spans="1:16" ht="15.75" customHeight="1">
      <c r="A161" s="2420"/>
      <c r="B161" s="2420"/>
      <c r="C161" s="2420"/>
      <c r="D161" s="2420"/>
      <c r="E161" s="2420"/>
      <c r="F161" s="2420"/>
      <c r="G161" s="2420"/>
      <c r="H161" s="2420"/>
      <c r="I161" s="2420"/>
      <c r="J161" s="2420"/>
      <c r="K161" s="2420"/>
      <c r="L161" s="2420"/>
      <c r="M161" s="2420"/>
      <c r="N161" s="2420"/>
      <c r="O161" s="2420"/>
      <c r="P161" s="2420"/>
    </row>
    <row r="162" spans="1:16" ht="15.75" customHeight="1">
      <c r="A162" s="2420"/>
      <c r="B162" s="2420"/>
      <c r="C162" s="2420"/>
      <c r="D162" s="2420"/>
      <c r="E162" s="2420"/>
      <c r="F162" s="2420"/>
      <c r="G162" s="2420"/>
      <c r="H162" s="2420"/>
      <c r="I162" s="2420"/>
      <c r="J162" s="2420"/>
      <c r="K162" s="2420"/>
      <c r="L162" s="2420"/>
      <c r="M162" s="2420"/>
      <c r="N162" s="2420"/>
      <c r="O162" s="2420"/>
      <c r="P162" s="2420"/>
    </row>
    <row r="163" spans="1:16" ht="15.75" customHeight="1">
      <c r="A163" s="2420"/>
      <c r="B163" s="2420"/>
      <c r="C163" s="2420"/>
      <c r="D163" s="2420"/>
      <c r="E163" s="2420"/>
      <c r="F163" s="2420"/>
      <c r="G163" s="2420"/>
      <c r="H163" s="2420"/>
      <c r="I163" s="2420"/>
      <c r="J163" s="2420"/>
      <c r="K163" s="2420"/>
      <c r="L163" s="2420"/>
      <c r="M163" s="2420"/>
      <c r="N163" s="2420"/>
      <c r="O163" s="2420"/>
      <c r="P163" s="2420"/>
    </row>
    <row r="164" spans="1:16" ht="15.75" customHeight="1">
      <c r="A164" s="2420"/>
      <c r="B164" s="2420"/>
      <c r="C164" s="2420"/>
      <c r="D164" s="2420"/>
      <c r="E164" s="2420"/>
      <c r="F164" s="2420"/>
      <c r="G164" s="2420"/>
      <c r="H164" s="2420"/>
      <c r="I164" s="2420"/>
      <c r="J164" s="2420"/>
      <c r="K164" s="2420"/>
      <c r="L164" s="2420"/>
      <c r="M164" s="2420"/>
      <c r="N164" s="2420"/>
      <c r="O164" s="2420"/>
      <c r="P164" s="2420"/>
    </row>
    <row r="165" spans="1:16" ht="15.75" customHeight="1">
      <c r="A165" s="2420"/>
      <c r="B165" s="2420"/>
      <c r="C165" s="2420"/>
      <c r="D165" s="2420"/>
      <c r="E165" s="2420"/>
      <c r="F165" s="2420"/>
      <c r="G165" s="2420"/>
      <c r="H165" s="2420"/>
      <c r="I165" s="2420"/>
      <c r="J165" s="2420"/>
      <c r="K165" s="2420"/>
      <c r="L165" s="2420"/>
      <c r="M165" s="2420"/>
      <c r="N165" s="2420"/>
      <c r="O165" s="2420"/>
      <c r="P165" s="2420"/>
    </row>
    <row r="166" spans="1:16" ht="15.75" customHeight="1">
      <c r="A166" s="2420"/>
      <c r="B166" s="2420"/>
      <c r="C166" s="2420"/>
      <c r="D166" s="2420"/>
      <c r="E166" s="2420"/>
      <c r="F166" s="2420"/>
      <c r="G166" s="2420"/>
      <c r="H166" s="2420"/>
      <c r="I166" s="2420"/>
      <c r="J166" s="2420"/>
      <c r="K166" s="2420"/>
      <c r="L166" s="2420"/>
      <c r="M166" s="2420"/>
      <c r="N166" s="2420"/>
      <c r="O166" s="2420"/>
      <c r="P166" s="2420"/>
    </row>
    <row r="167" spans="1:16" ht="15.75" customHeight="1">
      <c r="A167" s="2420"/>
      <c r="B167" s="2420"/>
      <c r="C167" s="2420"/>
      <c r="D167" s="2420"/>
      <c r="E167" s="2420"/>
      <c r="F167" s="2420"/>
      <c r="G167" s="2420"/>
      <c r="H167" s="2420"/>
      <c r="I167" s="2420"/>
      <c r="J167" s="2420"/>
      <c r="K167" s="2420"/>
      <c r="L167" s="2420"/>
      <c r="M167" s="2420"/>
      <c r="N167" s="2420"/>
      <c r="O167" s="2420"/>
      <c r="P167" s="2420"/>
    </row>
    <row r="168" spans="1:16" ht="15.75" customHeight="1">
      <c r="A168" s="2420"/>
      <c r="B168" s="2420"/>
      <c r="C168" s="2420"/>
      <c r="D168" s="2420"/>
      <c r="E168" s="2420"/>
      <c r="F168" s="2420"/>
      <c r="G168" s="2420"/>
      <c r="H168" s="2420"/>
      <c r="I168" s="2420"/>
      <c r="J168" s="2420"/>
      <c r="K168" s="2420"/>
      <c r="L168" s="2420"/>
      <c r="M168" s="2420"/>
      <c r="N168" s="2420"/>
      <c r="O168" s="2420"/>
      <c r="P168" s="2420"/>
    </row>
    <row r="169" spans="1:16" ht="15.75" customHeight="1">
      <c r="A169" s="2420"/>
      <c r="B169" s="2420"/>
      <c r="C169" s="2420"/>
      <c r="D169" s="2420"/>
      <c r="E169" s="2420"/>
      <c r="F169" s="2420"/>
      <c r="G169" s="2420"/>
      <c r="H169" s="2420"/>
      <c r="I169" s="2420"/>
      <c r="J169" s="2420"/>
      <c r="K169" s="2420"/>
      <c r="L169" s="2420"/>
      <c r="M169" s="2420"/>
      <c r="N169" s="2420"/>
      <c r="O169" s="2420"/>
      <c r="P169" s="2420"/>
    </row>
    <row r="170" spans="1:16" ht="15.75" customHeight="1">
      <c r="A170" s="2420"/>
      <c r="B170" s="2420"/>
      <c r="C170" s="2420"/>
      <c r="D170" s="2420"/>
      <c r="E170" s="2420"/>
      <c r="F170" s="2420"/>
      <c r="G170" s="2420"/>
      <c r="H170" s="2420"/>
      <c r="I170" s="2420"/>
      <c r="J170" s="2420"/>
      <c r="K170" s="2420"/>
      <c r="L170" s="2420"/>
      <c r="M170" s="2420"/>
      <c r="N170" s="2420"/>
      <c r="O170" s="2420"/>
      <c r="P170" s="2420"/>
    </row>
    <row r="171" spans="1:16" ht="15.75" customHeight="1">
      <c r="A171" s="2420"/>
      <c r="B171" s="2420"/>
      <c r="C171" s="2420"/>
      <c r="D171" s="2420"/>
      <c r="E171" s="2420"/>
      <c r="F171" s="2420"/>
      <c r="G171" s="2420"/>
      <c r="H171" s="2420"/>
      <c r="I171" s="2420"/>
      <c r="J171" s="2420"/>
      <c r="K171" s="2420"/>
      <c r="L171" s="2420"/>
      <c r="M171" s="2420"/>
      <c r="N171" s="2420"/>
      <c r="O171" s="2420"/>
      <c r="P171" s="2420"/>
    </row>
    <row r="172" spans="1:16" ht="15.75" customHeight="1">
      <c r="A172" s="2420"/>
      <c r="B172" s="2420"/>
      <c r="C172" s="2420"/>
      <c r="D172" s="2420"/>
      <c r="E172" s="2420"/>
      <c r="F172" s="2420"/>
      <c r="G172" s="2420"/>
      <c r="H172" s="2420"/>
      <c r="I172" s="2420"/>
      <c r="J172" s="2420"/>
      <c r="K172" s="2420"/>
      <c r="L172" s="2420"/>
      <c r="M172" s="2420"/>
      <c r="N172" s="2420"/>
      <c r="O172" s="2420"/>
      <c r="P172" s="2420"/>
    </row>
    <row r="173" spans="1:16" ht="15.75" customHeight="1">
      <c r="A173" s="2420"/>
      <c r="B173" s="2420"/>
      <c r="C173" s="2420"/>
      <c r="D173" s="2420"/>
      <c r="E173" s="2420"/>
      <c r="F173" s="2420"/>
      <c r="G173" s="2420"/>
      <c r="H173" s="2420"/>
      <c r="I173" s="2420"/>
      <c r="J173" s="2420"/>
      <c r="K173" s="2420"/>
      <c r="L173" s="2420"/>
      <c r="M173" s="2420"/>
      <c r="N173" s="2420"/>
      <c r="O173" s="2420"/>
      <c r="P173" s="2420"/>
    </row>
    <row r="174" spans="1:16" ht="15.75" customHeight="1">
      <c r="A174" s="2420"/>
      <c r="B174" s="2420"/>
      <c r="C174" s="2420"/>
      <c r="D174" s="2420"/>
      <c r="E174" s="2420"/>
      <c r="F174" s="2420"/>
      <c r="G174" s="2420"/>
      <c r="H174" s="2420"/>
      <c r="I174" s="2420"/>
      <c r="J174" s="2420"/>
      <c r="K174" s="2420"/>
      <c r="L174" s="2420"/>
      <c r="M174" s="2420"/>
      <c r="N174" s="2420"/>
      <c r="O174" s="2420"/>
      <c r="P174" s="2420"/>
    </row>
    <row r="175" spans="1:16" ht="15.75" customHeight="1">
      <c r="A175" s="2420"/>
      <c r="B175" s="2420"/>
      <c r="C175" s="2420"/>
      <c r="D175" s="2420"/>
      <c r="E175" s="2420"/>
      <c r="F175" s="2420"/>
      <c r="G175" s="2420"/>
      <c r="H175" s="2420"/>
      <c r="I175" s="2420"/>
      <c r="J175" s="2420"/>
      <c r="K175" s="2420"/>
      <c r="L175" s="2420"/>
      <c r="M175" s="2420"/>
      <c r="N175" s="2420"/>
      <c r="O175" s="2420"/>
      <c r="P175" s="2420"/>
    </row>
    <row r="176" spans="1:16" ht="15.75" customHeight="1">
      <c r="A176" s="2420"/>
      <c r="B176" s="2420"/>
      <c r="C176" s="2420"/>
      <c r="D176" s="2420"/>
      <c r="E176" s="2420"/>
      <c r="F176" s="2420"/>
      <c r="G176" s="2420"/>
      <c r="H176" s="2420"/>
      <c r="I176" s="2420"/>
      <c r="J176" s="2420"/>
      <c r="K176" s="2420"/>
      <c r="L176" s="2420"/>
      <c r="M176" s="2420"/>
      <c r="N176" s="2420"/>
      <c r="O176" s="2420"/>
      <c r="P176" s="2420"/>
    </row>
    <row r="177" spans="1:16" ht="15.75" customHeight="1">
      <c r="A177" s="2420"/>
      <c r="B177" s="2420"/>
      <c r="C177" s="2420"/>
      <c r="D177" s="2420"/>
      <c r="E177" s="2420"/>
      <c r="F177" s="2420"/>
      <c r="G177" s="2420"/>
      <c r="H177" s="2420"/>
      <c r="I177" s="2420"/>
      <c r="J177" s="2420"/>
      <c r="K177" s="2420"/>
      <c r="L177" s="2420"/>
      <c r="M177" s="2420"/>
      <c r="N177" s="2420"/>
      <c r="O177" s="2420"/>
      <c r="P177" s="2420"/>
    </row>
    <row r="178" spans="1:16" ht="15.75" customHeight="1">
      <c r="A178" s="2420"/>
      <c r="B178" s="2420"/>
      <c r="C178" s="2420"/>
      <c r="D178" s="2420"/>
      <c r="E178" s="2420"/>
      <c r="F178" s="2420"/>
      <c r="G178" s="2420"/>
      <c r="H178" s="2420"/>
      <c r="I178" s="2420"/>
      <c r="J178" s="2420"/>
      <c r="K178" s="2420"/>
      <c r="L178" s="2420"/>
      <c r="M178" s="2420"/>
      <c r="N178" s="2420"/>
      <c r="O178" s="2420"/>
      <c r="P178" s="2420"/>
    </row>
    <row r="179" spans="1:16" ht="15.75" customHeight="1">
      <c r="A179" s="2420"/>
      <c r="B179" s="2420"/>
      <c r="C179" s="2420"/>
      <c r="D179" s="2420"/>
      <c r="E179" s="2420"/>
      <c r="F179" s="2420"/>
      <c r="G179" s="2420"/>
      <c r="H179" s="2420"/>
      <c r="I179" s="2420"/>
      <c r="J179" s="2420"/>
      <c r="K179" s="2420"/>
      <c r="L179" s="2420"/>
      <c r="M179" s="2420"/>
      <c r="N179" s="2420"/>
      <c r="O179" s="2420"/>
      <c r="P179" s="2420"/>
    </row>
    <row r="180" spans="1:16" ht="15.75" customHeight="1">
      <c r="A180" s="2420"/>
      <c r="B180" s="2420"/>
      <c r="C180" s="2420"/>
      <c r="D180" s="2420"/>
      <c r="E180" s="2420"/>
      <c r="F180" s="2420"/>
      <c r="G180" s="2420"/>
      <c r="H180" s="2420"/>
      <c r="I180" s="2420"/>
      <c r="J180" s="2420"/>
      <c r="K180" s="2420"/>
      <c r="L180" s="2420"/>
      <c r="M180" s="2420"/>
      <c r="N180" s="2420"/>
      <c r="O180" s="2420"/>
      <c r="P180" s="2420"/>
    </row>
    <row r="181" spans="1:16" ht="15.75" customHeight="1">
      <c r="A181" s="2420"/>
      <c r="B181" s="2420"/>
      <c r="C181" s="2420"/>
      <c r="D181" s="2420"/>
      <c r="E181" s="2420"/>
      <c r="F181" s="2420"/>
      <c r="G181" s="2420"/>
      <c r="H181" s="2420"/>
      <c r="I181" s="2420"/>
      <c r="J181" s="2420"/>
      <c r="K181" s="2420"/>
      <c r="L181" s="2420"/>
      <c r="M181" s="2420"/>
      <c r="N181" s="2420"/>
      <c r="O181" s="2420"/>
      <c r="P181" s="2420"/>
    </row>
    <row r="182" spans="1:16" ht="15.75" customHeight="1">
      <c r="A182" s="2420"/>
      <c r="B182" s="2420"/>
      <c r="C182" s="2420"/>
      <c r="D182" s="2420"/>
      <c r="E182" s="2420"/>
      <c r="F182" s="2420"/>
      <c r="G182" s="2420"/>
      <c r="H182" s="2420"/>
      <c r="I182" s="2420"/>
      <c r="J182" s="2420"/>
      <c r="K182" s="2420"/>
      <c r="L182" s="2420"/>
      <c r="M182" s="2420"/>
      <c r="N182" s="2420"/>
      <c r="O182" s="2420"/>
      <c r="P182" s="2420"/>
    </row>
    <row r="183" spans="1:16" ht="15.75" customHeight="1">
      <c r="A183" s="2420"/>
      <c r="B183" s="2420"/>
      <c r="C183" s="2420"/>
      <c r="D183" s="2420"/>
      <c r="E183" s="2420"/>
      <c r="F183" s="2420"/>
      <c r="G183" s="2420"/>
      <c r="H183" s="2420"/>
      <c r="I183" s="2420"/>
      <c r="J183" s="2420"/>
      <c r="K183" s="2420"/>
      <c r="L183" s="2420"/>
      <c r="M183" s="2420"/>
      <c r="N183" s="2420"/>
      <c r="O183" s="2420"/>
      <c r="P183" s="2420"/>
    </row>
    <row r="184" spans="1:16" ht="15.75" customHeight="1">
      <c r="A184" s="2420"/>
      <c r="B184" s="2420"/>
      <c r="C184" s="2420"/>
      <c r="D184" s="2420"/>
      <c r="E184" s="2420"/>
      <c r="F184" s="2420"/>
      <c r="G184" s="2420"/>
      <c r="H184" s="2420"/>
      <c r="I184" s="2420"/>
      <c r="J184" s="2420"/>
      <c r="K184" s="2420"/>
      <c r="L184" s="2420"/>
      <c r="M184" s="2420"/>
      <c r="N184" s="2420"/>
      <c r="O184" s="2420"/>
      <c r="P184" s="2420"/>
    </row>
    <row r="185" spans="1:16" ht="15.75" customHeight="1">
      <c r="A185" s="2420"/>
      <c r="B185" s="2420"/>
      <c r="C185" s="2420"/>
      <c r="D185" s="2420"/>
      <c r="E185" s="2420"/>
      <c r="F185" s="2420"/>
      <c r="G185" s="2420"/>
      <c r="H185" s="2420"/>
      <c r="I185" s="2420"/>
      <c r="J185" s="2420"/>
      <c r="K185" s="2420"/>
      <c r="L185" s="2420"/>
      <c r="M185" s="2420"/>
      <c r="N185" s="2420"/>
      <c r="O185" s="2420"/>
      <c r="P185" s="2420"/>
    </row>
    <row r="186" spans="1:16" ht="15.75" customHeight="1">
      <c r="A186" s="2420"/>
      <c r="B186" s="2420"/>
      <c r="C186" s="2420"/>
      <c r="D186" s="2420"/>
      <c r="E186" s="2420"/>
      <c r="F186" s="2420"/>
      <c r="G186" s="2420"/>
      <c r="H186" s="2420"/>
      <c r="I186" s="2420"/>
      <c r="J186" s="2420"/>
      <c r="K186" s="2420"/>
      <c r="L186" s="2420"/>
      <c r="M186" s="2420"/>
      <c r="N186" s="2420"/>
      <c r="O186" s="2420"/>
      <c r="P186" s="2420"/>
    </row>
    <row r="187" spans="1:16" ht="15.75" customHeight="1">
      <c r="A187" s="2420"/>
      <c r="B187" s="2420"/>
      <c r="C187" s="2420"/>
      <c r="D187" s="2420"/>
      <c r="E187" s="2420"/>
      <c r="F187" s="2420"/>
      <c r="G187" s="2420"/>
      <c r="H187" s="2420"/>
      <c r="I187" s="2420"/>
      <c r="J187" s="2420"/>
      <c r="K187" s="2420"/>
      <c r="L187" s="2420"/>
      <c r="M187" s="2420"/>
      <c r="N187" s="2420"/>
      <c r="O187" s="2420"/>
      <c r="P187" s="2420"/>
    </row>
    <row r="188" spans="1:16" ht="15.75" customHeight="1">
      <c r="A188" s="2420"/>
      <c r="B188" s="2420"/>
      <c r="C188" s="2420"/>
      <c r="D188" s="2420"/>
      <c r="E188" s="2420"/>
      <c r="F188" s="2420"/>
      <c r="G188" s="2420"/>
      <c r="H188" s="2420"/>
      <c r="I188" s="2420"/>
      <c r="J188" s="2420"/>
      <c r="K188" s="2420"/>
      <c r="L188" s="2420"/>
      <c r="M188" s="2420"/>
      <c r="N188" s="2420"/>
      <c r="O188" s="2420"/>
      <c r="P188" s="2420"/>
    </row>
    <row r="189" spans="1:16" ht="15.75" customHeight="1">
      <c r="A189" s="2420"/>
      <c r="B189" s="2420"/>
      <c r="C189" s="2420"/>
      <c r="D189" s="2420"/>
      <c r="E189" s="2420"/>
      <c r="F189" s="2420"/>
      <c r="G189" s="2420"/>
      <c r="H189" s="2420"/>
      <c r="I189" s="2420"/>
      <c r="J189" s="2420"/>
      <c r="K189" s="2420"/>
      <c r="L189" s="2420"/>
      <c r="M189" s="2420"/>
      <c r="N189" s="2420"/>
      <c r="O189" s="2420"/>
      <c r="P189" s="2420"/>
    </row>
    <row r="190" spans="1:16" ht="15.75" customHeight="1">
      <c r="A190" s="2420"/>
      <c r="B190" s="2420"/>
      <c r="C190" s="2420"/>
      <c r="D190" s="2420"/>
      <c r="E190" s="2420"/>
      <c r="F190" s="2420"/>
      <c r="G190" s="2420"/>
      <c r="H190" s="2420"/>
      <c r="I190" s="2420"/>
      <c r="J190" s="2420"/>
      <c r="K190" s="2420"/>
      <c r="L190" s="2420"/>
      <c r="M190" s="2420"/>
      <c r="N190" s="2420"/>
      <c r="O190" s="2420"/>
      <c r="P190" s="2420"/>
    </row>
    <row r="191" spans="1:16" ht="15.75" customHeight="1">
      <c r="A191" s="2420"/>
      <c r="B191" s="2420"/>
      <c r="C191" s="2420"/>
      <c r="D191" s="2420"/>
      <c r="E191" s="2420"/>
      <c r="F191" s="2420"/>
      <c r="G191" s="2420"/>
      <c r="H191" s="2420"/>
      <c r="I191" s="2420"/>
      <c r="J191" s="2420"/>
      <c r="K191" s="2420"/>
      <c r="L191" s="2420"/>
      <c r="M191" s="2420"/>
      <c r="N191" s="2420"/>
      <c r="O191" s="2420"/>
      <c r="P191" s="2420"/>
    </row>
    <row r="192" spans="1:16" ht="15.75" customHeight="1">
      <c r="A192" s="2420"/>
      <c r="B192" s="2420"/>
      <c r="C192" s="2420"/>
      <c r="D192" s="2420"/>
      <c r="E192" s="2420"/>
      <c r="F192" s="2420"/>
      <c r="G192" s="2420"/>
      <c r="H192" s="2420"/>
      <c r="I192" s="2420"/>
      <c r="J192" s="2420"/>
      <c r="K192" s="2420"/>
      <c r="L192" s="2420"/>
      <c r="M192" s="2420"/>
      <c r="N192" s="2420"/>
      <c r="O192" s="2420"/>
      <c r="P192" s="2420"/>
    </row>
    <row r="193" spans="1:16" ht="15.75" customHeight="1">
      <c r="A193" s="2420"/>
      <c r="B193" s="2420"/>
      <c r="C193" s="2420"/>
      <c r="D193" s="2420"/>
      <c r="E193" s="2420"/>
      <c r="F193" s="2420"/>
      <c r="G193" s="2420"/>
      <c r="H193" s="2420"/>
      <c r="I193" s="2420"/>
      <c r="J193" s="2420"/>
      <c r="K193" s="2420"/>
      <c r="L193" s="2420"/>
      <c r="M193" s="2420"/>
      <c r="N193" s="2420"/>
      <c r="O193" s="2420"/>
      <c r="P193" s="2420"/>
    </row>
    <row r="194" spans="1:16" ht="15.75" customHeight="1">
      <c r="A194" s="2420"/>
      <c r="B194" s="2420"/>
      <c r="C194" s="2420"/>
      <c r="D194" s="2420"/>
      <c r="E194" s="2420"/>
      <c r="F194" s="2420"/>
      <c r="G194" s="2420"/>
      <c r="H194" s="2420"/>
      <c r="I194" s="2420"/>
      <c r="J194" s="2420"/>
      <c r="K194" s="2420"/>
      <c r="L194" s="2420"/>
      <c r="M194" s="2420"/>
      <c r="N194" s="2420"/>
      <c r="O194" s="2420"/>
      <c r="P194" s="2420"/>
    </row>
    <row r="195" spans="1:16" ht="15.75" customHeight="1">
      <c r="A195" s="2420"/>
      <c r="B195" s="2420"/>
      <c r="C195" s="2420"/>
      <c r="D195" s="2420"/>
      <c r="E195" s="2420"/>
      <c r="F195" s="2420"/>
      <c r="G195" s="2420"/>
      <c r="H195" s="2420"/>
      <c r="I195" s="2420"/>
      <c r="J195" s="2420"/>
      <c r="K195" s="2420"/>
      <c r="L195" s="2420"/>
      <c r="M195" s="2420"/>
      <c r="N195" s="2420"/>
      <c r="O195" s="2420"/>
      <c r="P195" s="2420"/>
    </row>
    <row r="196" spans="1:16" ht="15.75" customHeight="1">
      <c r="A196" s="2420"/>
      <c r="B196" s="2420"/>
      <c r="C196" s="2420"/>
      <c r="D196" s="2420"/>
      <c r="E196" s="2420"/>
      <c r="F196" s="2420"/>
      <c r="G196" s="2420"/>
      <c r="H196" s="2420"/>
      <c r="I196" s="2420"/>
      <c r="J196" s="2420"/>
      <c r="K196" s="2420"/>
      <c r="L196" s="2420"/>
      <c r="M196" s="2420"/>
      <c r="N196" s="2420"/>
      <c r="O196" s="2420"/>
      <c r="P196" s="2420"/>
    </row>
    <row r="197" spans="1:16" ht="15.75" customHeight="1">
      <c r="A197" s="2420"/>
      <c r="B197" s="2420"/>
      <c r="C197" s="2420"/>
      <c r="D197" s="2420"/>
      <c r="E197" s="2420"/>
      <c r="F197" s="2420"/>
      <c r="G197" s="2420"/>
      <c r="H197" s="2420"/>
      <c r="I197" s="2420"/>
      <c r="J197" s="2420"/>
      <c r="K197" s="2420"/>
      <c r="L197" s="2420"/>
      <c r="M197" s="2420"/>
      <c r="N197" s="2420"/>
      <c r="O197" s="2420"/>
      <c r="P197" s="2420"/>
    </row>
    <row r="198" spans="1:16" ht="15.75" customHeight="1">
      <c r="A198" s="2420"/>
      <c r="B198" s="2420"/>
      <c r="C198" s="2420"/>
      <c r="D198" s="2420"/>
      <c r="E198" s="2420"/>
      <c r="F198" s="2420"/>
      <c r="G198" s="2420"/>
      <c r="H198" s="2420"/>
      <c r="I198" s="2420"/>
      <c r="J198" s="2420"/>
      <c r="K198" s="2420"/>
      <c r="L198" s="2420"/>
      <c r="M198" s="2420"/>
      <c r="N198" s="2420"/>
      <c r="O198" s="2420"/>
      <c r="P198" s="2420"/>
    </row>
    <row r="199" spans="1:16" ht="15.75" customHeight="1">
      <c r="A199" s="2420"/>
      <c r="B199" s="2420"/>
      <c r="C199" s="2420"/>
      <c r="D199" s="2420"/>
      <c r="E199" s="2420"/>
      <c r="F199" s="2420"/>
      <c r="G199" s="2420"/>
      <c r="H199" s="2420"/>
      <c r="I199" s="2420"/>
      <c r="J199" s="2420"/>
      <c r="K199" s="2420"/>
      <c r="L199" s="2420"/>
      <c r="M199" s="2420"/>
      <c r="N199" s="2420"/>
      <c r="O199" s="2420"/>
      <c r="P199" s="2420"/>
    </row>
    <row r="200" spans="1:16" ht="15.75" customHeight="1">
      <c r="A200" s="2420"/>
      <c r="B200" s="2420"/>
      <c r="C200" s="2420"/>
      <c r="D200" s="2420"/>
      <c r="E200" s="2420"/>
      <c r="F200" s="2420"/>
      <c r="G200" s="2420"/>
      <c r="H200" s="2420"/>
      <c r="I200" s="2420"/>
      <c r="J200" s="2420"/>
      <c r="K200" s="2420"/>
      <c r="L200" s="2420"/>
      <c r="M200" s="2420"/>
      <c r="N200" s="2420"/>
      <c r="O200" s="2420"/>
      <c r="P200" s="2420"/>
    </row>
    <row r="201" spans="1:16" ht="15.75" customHeight="1">
      <c r="A201" s="2420"/>
      <c r="B201" s="2420"/>
      <c r="C201" s="2420"/>
      <c r="D201" s="2420"/>
      <c r="E201" s="2420"/>
      <c r="F201" s="2420"/>
      <c r="G201" s="2420"/>
      <c r="H201" s="2420"/>
      <c r="I201" s="2420"/>
      <c r="J201" s="2420"/>
      <c r="K201" s="2420"/>
      <c r="L201" s="2420"/>
      <c r="M201" s="2420"/>
      <c r="N201" s="2420"/>
      <c r="O201" s="2420"/>
      <c r="P201" s="2420"/>
    </row>
    <row r="202" spans="1:16" ht="15.75" customHeight="1">
      <c r="A202" s="2420"/>
      <c r="B202" s="2420"/>
      <c r="C202" s="2420"/>
      <c r="D202" s="2420"/>
      <c r="E202" s="2420"/>
      <c r="F202" s="2420"/>
      <c r="G202" s="2420"/>
      <c r="H202" s="2420"/>
      <c r="I202" s="2420"/>
      <c r="J202" s="2420"/>
      <c r="K202" s="2420"/>
      <c r="L202" s="2420"/>
      <c r="M202" s="2420"/>
      <c r="N202" s="2420"/>
      <c r="O202" s="2420"/>
      <c r="P202" s="2420"/>
    </row>
    <row r="203" spans="1:16" ht="15.75" customHeight="1">
      <c r="A203" s="2420"/>
      <c r="B203" s="2420"/>
      <c r="C203" s="2420"/>
      <c r="D203" s="2420"/>
      <c r="E203" s="2420"/>
      <c r="F203" s="2420"/>
      <c r="G203" s="2420"/>
      <c r="H203" s="2420"/>
      <c r="I203" s="2420"/>
      <c r="J203" s="2420"/>
      <c r="K203" s="2420"/>
      <c r="L203" s="2420"/>
      <c r="M203" s="2420"/>
      <c r="N203" s="2420"/>
      <c r="O203" s="2420"/>
      <c r="P203" s="2420"/>
    </row>
    <row r="204" spans="1:16" ht="15.75" customHeight="1">
      <c r="A204" s="2420"/>
      <c r="B204" s="2420"/>
      <c r="C204" s="2420"/>
      <c r="D204" s="2420"/>
      <c r="E204" s="2420"/>
      <c r="F204" s="2420"/>
      <c r="G204" s="2420"/>
      <c r="H204" s="2420"/>
      <c r="I204" s="2420"/>
      <c r="J204" s="2420"/>
      <c r="K204" s="2420"/>
      <c r="L204" s="2420"/>
      <c r="M204" s="2420"/>
      <c r="N204" s="2420"/>
      <c r="O204" s="2420"/>
      <c r="P204" s="2420"/>
    </row>
    <row r="205" spans="1:16" ht="15.75" customHeight="1">
      <c r="A205" s="2420"/>
      <c r="B205" s="2420"/>
      <c r="C205" s="2420"/>
      <c r="D205" s="2420"/>
      <c r="E205" s="2420"/>
      <c r="F205" s="2420"/>
      <c r="G205" s="2420"/>
      <c r="H205" s="2420"/>
      <c r="I205" s="2420"/>
      <c r="J205" s="2420"/>
      <c r="K205" s="2420"/>
      <c r="L205" s="2420"/>
      <c r="M205" s="2420"/>
      <c r="N205" s="2420"/>
      <c r="O205" s="2420"/>
      <c r="P205" s="2420"/>
    </row>
    <row r="206" spans="1:16" ht="15.75" customHeight="1">
      <c r="A206" s="2420"/>
      <c r="B206" s="2420"/>
      <c r="C206" s="2420"/>
      <c r="D206" s="2420"/>
      <c r="E206" s="2420"/>
      <c r="F206" s="2420"/>
      <c r="G206" s="2420"/>
      <c r="H206" s="2420"/>
      <c r="I206" s="2420"/>
      <c r="J206" s="2420"/>
      <c r="K206" s="2420"/>
      <c r="L206" s="2420"/>
      <c r="M206" s="2420"/>
      <c r="N206" s="2420"/>
      <c r="O206" s="2420"/>
      <c r="P206" s="2420"/>
    </row>
    <row r="207" spans="1:16" ht="15.75" customHeight="1">
      <c r="A207" s="2420"/>
      <c r="B207" s="2420"/>
      <c r="C207" s="2420"/>
      <c r="D207" s="2420"/>
      <c r="E207" s="2420"/>
      <c r="F207" s="2420"/>
      <c r="G207" s="2420"/>
      <c r="H207" s="2420"/>
      <c r="I207" s="2420"/>
      <c r="J207" s="2420"/>
      <c r="K207" s="2420"/>
      <c r="L207" s="2420"/>
      <c r="M207" s="2420"/>
      <c r="N207" s="2420"/>
      <c r="O207" s="2420"/>
      <c r="P207" s="2420"/>
    </row>
    <row r="208" spans="1:16" ht="15.75" customHeight="1">
      <c r="A208" s="2420"/>
      <c r="B208" s="2420"/>
      <c r="C208" s="2420"/>
      <c r="D208" s="2420"/>
      <c r="E208" s="2420"/>
      <c r="F208" s="2420"/>
      <c r="G208" s="2420"/>
      <c r="H208" s="2420"/>
      <c r="I208" s="2420"/>
      <c r="J208" s="2420"/>
      <c r="K208" s="2420"/>
      <c r="L208" s="2420"/>
      <c r="M208" s="2420"/>
      <c r="N208" s="2420"/>
      <c r="O208" s="2420"/>
      <c r="P208" s="2420"/>
    </row>
    <row r="209" spans="1:16" ht="15.75" customHeight="1">
      <c r="A209" s="2420"/>
      <c r="B209" s="2420"/>
      <c r="C209" s="2420"/>
      <c r="D209" s="2420"/>
      <c r="E209" s="2420"/>
      <c r="F209" s="2420"/>
      <c r="G209" s="2420"/>
      <c r="H209" s="2420"/>
      <c r="I209" s="2420"/>
      <c r="J209" s="2420"/>
      <c r="K209" s="2420"/>
      <c r="L209" s="2420"/>
      <c r="M209" s="2420"/>
      <c r="N209" s="2420"/>
      <c r="O209" s="2420"/>
      <c r="P209" s="2420"/>
    </row>
    <row r="210" spans="1:16" ht="15.75" customHeight="1">
      <c r="A210" s="2420"/>
      <c r="B210" s="2420"/>
      <c r="C210" s="2420"/>
      <c r="D210" s="2420"/>
      <c r="E210" s="2420"/>
      <c r="F210" s="2420"/>
      <c r="G210" s="2420"/>
      <c r="H210" s="2420"/>
      <c r="I210" s="2420"/>
      <c r="J210" s="2420"/>
      <c r="K210" s="2420"/>
      <c r="L210" s="2420"/>
      <c r="M210" s="2420"/>
      <c r="N210" s="2420"/>
      <c r="O210" s="2420"/>
      <c r="P210" s="2420"/>
    </row>
    <row r="211" spans="1:16" ht="15.75" customHeight="1">
      <c r="A211" s="2420"/>
      <c r="B211" s="2420"/>
      <c r="C211" s="2420"/>
      <c r="D211" s="2420"/>
      <c r="E211" s="2420"/>
      <c r="F211" s="2420"/>
      <c r="G211" s="2420"/>
      <c r="H211" s="2420"/>
      <c r="I211" s="2420"/>
      <c r="J211" s="2420"/>
      <c r="K211" s="2420"/>
      <c r="L211" s="2420"/>
      <c r="M211" s="2420"/>
      <c r="N211" s="2420"/>
      <c r="O211" s="2420"/>
      <c r="P211" s="2420"/>
    </row>
    <row r="212" spans="1:16" ht="15.75" customHeight="1">
      <c r="A212" s="2420"/>
      <c r="B212" s="2420"/>
      <c r="C212" s="2420"/>
      <c r="D212" s="2420"/>
      <c r="E212" s="2420"/>
      <c r="F212" s="2420"/>
      <c r="G212" s="2420"/>
      <c r="H212" s="2420"/>
      <c r="I212" s="2420"/>
      <c r="J212" s="2420"/>
      <c r="K212" s="2420"/>
      <c r="L212" s="2420"/>
      <c r="M212" s="2420"/>
      <c r="N212" s="2420"/>
      <c r="O212" s="2420"/>
      <c r="P212" s="2420"/>
    </row>
    <row r="213" spans="1:16" ht="15.75" customHeight="1">
      <c r="A213" s="2420"/>
      <c r="B213" s="2420"/>
      <c r="C213" s="2420"/>
      <c r="D213" s="2420"/>
      <c r="E213" s="2420"/>
      <c r="F213" s="2420"/>
      <c r="G213" s="2420"/>
      <c r="H213" s="2420"/>
      <c r="I213" s="2420"/>
      <c r="J213" s="2420"/>
      <c r="K213" s="2420"/>
      <c r="L213" s="2420"/>
      <c r="M213" s="2420"/>
      <c r="N213" s="2420"/>
      <c r="O213" s="2420"/>
      <c r="P213" s="2420"/>
    </row>
    <row r="214" spans="1:16" ht="15.75" customHeight="1">
      <c r="A214" s="2420"/>
      <c r="B214" s="2420"/>
      <c r="C214" s="2420"/>
      <c r="D214" s="2420"/>
      <c r="E214" s="2420"/>
      <c r="F214" s="2420"/>
      <c r="G214" s="2420"/>
      <c r="H214" s="2420"/>
      <c r="I214" s="2420"/>
      <c r="J214" s="2420"/>
      <c r="K214" s="2420"/>
      <c r="L214" s="2420"/>
      <c r="M214" s="2420"/>
      <c r="N214" s="2420"/>
      <c r="O214" s="2420"/>
      <c r="P214" s="2420"/>
    </row>
    <row r="215" spans="1:16" ht="15.75" customHeight="1">
      <c r="A215" s="2420"/>
      <c r="B215" s="2420"/>
      <c r="C215" s="2420"/>
      <c r="D215" s="2420"/>
      <c r="E215" s="2420"/>
      <c r="F215" s="2420"/>
      <c r="G215" s="2420"/>
      <c r="H215" s="2420"/>
      <c r="I215" s="2420"/>
      <c r="J215" s="2420"/>
      <c r="K215" s="2420"/>
      <c r="L215" s="2420"/>
      <c r="M215" s="2420"/>
      <c r="N215" s="2420"/>
      <c r="O215" s="2420"/>
      <c r="P215" s="2420"/>
    </row>
    <row r="216" spans="1:16" ht="15.75" customHeight="1">
      <c r="A216" s="2420"/>
      <c r="B216" s="2420"/>
      <c r="C216" s="2420"/>
      <c r="D216" s="2420"/>
      <c r="E216" s="2420"/>
      <c r="F216" s="2420"/>
      <c r="G216" s="2420"/>
      <c r="H216" s="2420"/>
      <c r="I216" s="2420"/>
      <c r="J216" s="2420"/>
      <c r="K216" s="2420"/>
      <c r="L216" s="2420"/>
      <c r="M216" s="2420"/>
      <c r="N216" s="2420"/>
      <c r="O216" s="2420"/>
      <c r="P216" s="2420"/>
    </row>
    <row r="217" spans="1:16" ht="15.75" customHeight="1">
      <c r="A217" s="2420"/>
      <c r="B217" s="2420"/>
      <c r="C217" s="2420"/>
      <c r="D217" s="2420"/>
      <c r="E217" s="2420"/>
      <c r="F217" s="2420"/>
      <c r="G217" s="2420"/>
      <c r="H217" s="2420"/>
      <c r="I217" s="2420"/>
      <c r="J217" s="2420"/>
      <c r="K217" s="2420"/>
      <c r="L217" s="2420"/>
      <c r="M217" s="2420"/>
      <c r="N217" s="2420"/>
      <c r="O217" s="2420"/>
      <c r="P217" s="2420"/>
    </row>
    <row r="218" spans="1:16" ht="15.75" customHeight="1">
      <c r="A218" s="2420"/>
      <c r="B218" s="2420"/>
      <c r="C218" s="2420"/>
      <c r="D218" s="2420"/>
      <c r="E218" s="2420"/>
      <c r="F218" s="2420"/>
      <c r="G218" s="2420"/>
      <c r="H218" s="2420"/>
      <c r="I218" s="2420"/>
      <c r="J218" s="2420"/>
      <c r="K218" s="2420"/>
      <c r="L218" s="2420"/>
      <c r="M218" s="2420"/>
      <c r="N218" s="2420"/>
      <c r="O218" s="2420"/>
      <c r="P218" s="2420"/>
    </row>
    <row r="219" spans="1:16" ht="15.75" customHeight="1">
      <c r="A219" s="2420"/>
      <c r="B219" s="2420"/>
      <c r="C219" s="2420"/>
      <c r="D219" s="2420"/>
      <c r="E219" s="2420"/>
      <c r="F219" s="2420"/>
      <c r="G219" s="2420"/>
      <c r="H219" s="2420"/>
      <c r="I219" s="2420"/>
      <c r="J219" s="2420"/>
      <c r="K219" s="2420"/>
      <c r="L219" s="2420"/>
      <c r="M219" s="2420"/>
      <c r="N219" s="2420"/>
      <c r="O219" s="2420"/>
      <c r="P219" s="2420"/>
    </row>
    <row r="220" spans="1:16" ht="15.75" customHeight="1">
      <c r="A220" s="2420"/>
      <c r="B220" s="2420"/>
      <c r="C220" s="2420"/>
      <c r="D220" s="2420"/>
      <c r="E220" s="2420"/>
      <c r="F220" s="2420"/>
      <c r="G220" s="2420"/>
      <c r="H220" s="2420"/>
      <c r="I220" s="2420"/>
      <c r="J220" s="2420"/>
      <c r="K220" s="2420"/>
      <c r="L220" s="2420"/>
      <c r="M220" s="2420"/>
      <c r="N220" s="2420"/>
      <c r="O220" s="2420"/>
      <c r="P220" s="2420"/>
    </row>
    <row r="221" spans="1:16" ht="15.75" customHeight="1">
      <c r="A221" s="2420"/>
      <c r="B221" s="2420"/>
      <c r="C221" s="2420"/>
      <c r="D221" s="2420"/>
      <c r="E221" s="2420"/>
      <c r="F221" s="2420"/>
      <c r="G221" s="2420"/>
      <c r="H221" s="2420"/>
      <c r="I221" s="2420"/>
      <c r="J221" s="2420"/>
      <c r="K221" s="2420"/>
      <c r="L221" s="2420"/>
      <c r="M221" s="2420"/>
      <c r="N221" s="2420"/>
      <c r="O221" s="2420"/>
      <c r="P221" s="2420"/>
    </row>
    <row r="222" spans="1:16" ht="15.75" customHeight="1">
      <c r="A222" s="2420"/>
      <c r="B222" s="2420"/>
      <c r="C222" s="2420"/>
      <c r="D222" s="2420"/>
      <c r="E222" s="2420"/>
      <c r="F222" s="2420"/>
      <c r="G222" s="2420"/>
      <c r="H222" s="2420"/>
      <c r="I222" s="2420"/>
      <c r="J222" s="2420"/>
      <c r="K222" s="2420"/>
      <c r="L222" s="2420"/>
      <c r="M222" s="2420"/>
      <c r="N222" s="2420"/>
      <c r="O222" s="2420"/>
      <c r="P222" s="2420"/>
    </row>
    <row r="223" spans="1:16" ht="15.75" customHeight="1">
      <c r="A223" s="2420"/>
      <c r="B223" s="2420"/>
      <c r="C223" s="2420"/>
      <c r="D223" s="2420"/>
      <c r="E223" s="2420"/>
      <c r="F223" s="2420"/>
      <c r="G223" s="2420"/>
      <c r="H223" s="2420"/>
      <c r="I223" s="2420"/>
      <c r="J223" s="2420"/>
      <c r="K223" s="2420"/>
      <c r="L223" s="2420"/>
      <c r="M223" s="2420"/>
      <c r="N223" s="2420"/>
      <c r="O223" s="2420"/>
      <c r="P223" s="2420"/>
    </row>
    <row r="224" spans="1:16" ht="15.75" customHeight="1">
      <c r="A224" s="2420"/>
      <c r="B224" s="2420"/>
      <c r="C224" s="2420"/>
      <c r="D224" s="2420"/>
      <c r="E224" s="2420"/>
      <c r="F224" s="2420"/>
      <c r="G224" s="2420"/>
      <c r="H224" s="2420"/>
      <c r="I224" s="2420"/>
      <c r="J224" s="2420"/>
      <c r="K224" s="2420"/>
      <c r="L224" s="2420"/>
      <c r="M224" s="2420"/>
      <c r="N224" s="2420"/>
      <c r="O224" s="2420"/>
      <c r="P224" s="2420"/>
    </row>
    <row r="225" spans="1:16" ht="15.75" customHeight="1">
      <c r="A225" s="2420"/>
      <c r="B225" s="2420"/>
      <c r="C225" s="2420"/>
      <c r="D225" s="2420"/>
      <c r="E225" s="2420"/>
      <c r="F225" s="2420"/>
      <c r="G225" s="2420"/>
      <c r="H225" s="2420"/>
      <c r="I225" s="2420"/>
      <c r="J225" s="2420"/>
      <c r="K225" s="2420"/>
      <c r="L225" s="2420"/>
      <c r="M225" s="2420"/>
      <c r="N225" s="2420"/>
      <c r="O225" s="2420"/>
      <c r="P225" s="2420"/>
    </row>
    <row r="226" spans="1:16" ht="15.75" customHeight="1">
      <c r="A226" s="2420"/>
      <c r="B226" s="2420"/>
      <c r="C226" s="2420"/>
      <c r="D226" s="2420"/>
      <c r="E226" s="2420"/>
      <c r="F226" s="2420"/>
      <c r="G226" s="2420"/>
      <c r="H226" s="2420"/>
      <c r="I226" s="2420"/>
      <c r="J226" s="2420"/>
      <c r="K226" s="2420"/>
      <c r="L226" s="2420"/>
      <c r="M226" s="2420"/>
      <c r="N226" s="2420"/>
      <c r="O226" s="2420"/>
      <c r="P226" s="2420"/>
    </row>
    <row r="227" spans="1:16" ht="15.75" customHeight="1">
      <c r="A227" s="2420"/>
      <c r="B227" s="2420"/>
      <c r="C227" s="2420"/>
      <c r="D227" s="2420"/>
      <c r="E227" s="2420"/>
      <c r="F227" s="2420"/>
      <c r="G227" s="2420"/>
      <c r="H227" s="2420"/>
      <c r="I227" s="2420"/>
      <c r="J227" s="2420"/>
      <c r="K227" s="2420"/>
      <c r="L227" s="2420"/>
      <c r="M227" s="2420"/>
      <c r="N227" s="2420"/>
      <c r="O227" s="2420"/>
      <c r="P227" s="2420"/>
    </row>
    <row r="228" spans="1:16" ht="15.75" customHeight="1">
      <c r="A228" s="2420"/>
      <c r="B228" s="2420"/>
      <c r="C228" s="2420"/>
      <c r="D228" s="2420"/>
      <c r="E228" s="2420"/>
      <c r="F228" s="2420"/>
      <c r="G228" s="2420"/>
      <c r="H228" s="2420"/>
      <c r="I228" s="2420"/>
      <c r="J228" s="2420"/>
      <c r="K228" s="2420"/>
      <c r="L228" s="2420"/>
      <c r="M228" s="2420"/>
      <c r="N228" s="2420"/>
      <c r="O228" s="2420"/>
      <c r="P228" s="2420"/>
    </row>
    <row r="229" spans="1:16" ht="15.75" customHeight="1">
      <c r="A229" s="2420"/>
      <c r="B229" s="2420"/>
      <c r="C229" s="2420"/>
      <c r="D229" s="2420"/>
      <c r="E229" s="2420"/>
      <c r="F229" s="2420"/>
      <c r="G229" s="2420"/>
      <c r="H229" s="2420"/>
      <c r="I229" s="2420"/>
      <c r="J229" s="2420"/>
      <c r="K229" s="2420"/>
      <c r="L229" s="2420"/>
      <c r="M229" s="2420"/>
      <c r="N229" s="2420"/>
      <c r="O229" s="2420"/>
      <c r="P229" s="2420"/>
    </row>
    <row r="230" spans="1:16" ht="15.75" customHeight="1">
      <c r="A230" s="2420"/>
      <c r="B230" s="2420"/>
      <c r="C230" s="2420"/>
      <c r="D230" s="2420"/>
      <c r="E230" s="2420"/>
      <c r="F230" s="2420"/>
      <c r="G230" s="2420"/>
      <c r="H230" s="2420"/>
      <c r="I230" s="2420"/>
      <c r="J230" s="2420"/>
      <c r="K230" s="2420"/>
      <c r="L230" s="2420"/>
      <c r="M230" s="2420"/>
      <c r="N230" s="2420"/>
      <c r="O230" s="2420"/>
      <c r="P230" s="2420"/>
    </row>
    <row r="231" spans="1:16" ht="15.75" customHeight="1">
      <c r="A231" s="2420"/>
      <c r="B231" s="2420"/>
      <c r="C231" s="2420"/>
      <c r="D231" s="2420"/>
      <c r="E231" s="2420"/>
      <c r="F231" s="2420"/>
      <c r="G231" s="2420"/>
      <c r="H231" s="2420"/>
      <c r="I231" s="2420"/>
      <c r="J231" s="2420"/>
      <c r="K231" s="2420"/>
      <c r="L231" s="2420"/>
      <c r="M231" s="2420"/>
      <c r="N231" s="2420"/>
      <c r="O231" s="2420"/>
      <c r="P231" s="2420"/>
    </row>
    <row r="232" spans="1:16" ht="15.75" customHeight="1">
      <c r="A232" s="2420"/>
      <c r="B232" s="2420"/>
      <c r="C232" s="2420"/>
      <c r="D232" s="2420"/>
      <c r="E232" s="2420"/>
      <c r="F232" s="2420"/>
      <c r="G232" s="2420"/>
      <c r="H232" s="2420"/>
      <c r="I232" s="2420"/>
      <c r="J232" s="2420"/>
      <c r="K232" s="2420"/>
      <c r="L232" s="2420"/>
      <c r="M232" s="2420"/>
      <c r="N232" s="2420"/>
      <c r="O232" s="2420"/>
      <c r="P232" s="2420"/>
    </row>
    <row r="233" spans="1:16" ht="15.75" customHeight="1">
      <c r="A233" s="2420"/>
      <c r="B233" s="2420"/>
      <c r="C233" s="2420"/>
      <c r="D233" s="2420"/>
      <c r="E233" s="2420"/>
      <c r="F233" s="2420"/>
      <c r="G233" s="2420"/>
      <c r="H233" s="2420"/>
      <c r="I233" s="2420"/>
      <c r="J233" s="2420"/>
      <c r="K233" s="2420"/>
      <c r="L233" s="2420"/>
      <c r="M233" s="2420"/>
      <c r="N233" s="2420"/>
      <c r="O233" s="2420"/>
      <c r="P233" s="2420"/>
    </row>
    <row r="234" spans="1:16" ht="15.75" customHeight="1">
      <c r="A234" s="2420"/>
      <c r="B234" s="2420"/>
      <c r="C234" s="2420"/>
      <c r="D234" s="2420"/>
      <c r="E234" s="2420"/>
      <c r="F234" s="2420"/>
      <c r="G234" s="2420"/>
      <c r="H234" s="2420"/>
      <c r="I234" s="2420"/>
      <c r="J234" s="2420"/>
      <c r="K234" s="2420"/>
      <c r="L234" s="2420"/>
      <c r="M234" s="2420"/>
      <c r="N234" s="2420"/>
      <c r="O234" s="2420"/>
      <c r="P234" s="2420"/>
    </row>
    <row r="235" spans="1:16" ht="15.75" customHeight="1">
      <c r="A235" s="2420"/>
      <c r="B235" s="2420"/>
      <c r="C235" s="2420"/>
      <c r="D235" s="2420"/>
      <c r="E235" s="2420"/>
      <c r="F235" s="2420"/>
      <c r="G235" s="2420"/>
      <c r="H235" s="2420"/>
      <c r="I235" s="2420"/>
      <c r="J235" s="2420"/>
      <c r="K235" s="2420"/>
      <c r="L235" s="2420"/>
      <c r="M235" s="2420"/>
      <c r="N235" s="2420"/>
      <c r="O235" s="2420"/>
      <c r="P235" s="2420"/>
    </row>
    <row r="236" spans="1:16" ht="15.75" customHeight="1">
      <c r="A236" s="2420"/>
      <c r="B236" s="2420"/>
      <c r="C236" s="2420"/>
      <c r="D236" s="2420"/>
      <c r="E236" s="2420"/>
      <c r="F236" s="2420"/>
      <c r="G236" s="2420"/>
      <c r="H236" s="2420"/>
      <c r="I236" s="2420"/>
      <c r="J236" s="2420"/>
      <c r="K236" s="2420"/>
      <c r="L236" s="2420"/>
      <c r="M236" s="2420"/>
      <c r="N236" s="2420"/>
      <c r="O236" s="2420"/>
      <c r="P236" s="2420"/>
    </row>
    <row r="237" spans="1:16" ht="15.75" customHeight="1">
      <c r="A237" s="2420"/>
      <c r="B237" s="2420"/>
      <c r="C237" s="2420"/>
      <c r="D237" s="2420"/>
      <c r="E237" s="2420"/>
      <c r="F237" s="2420"/>
      <c r="G237" s="2420"/>
      <c r="H237" s="2420"/>
      <c r="I237" s="2420"/>
      <c r="J237" s="2420"/>
      <c r="K237" s="2420"/>
      <c r="L237" s="2420"/>
      <c r="M237" s="2420"/>
      <c r="N237" s="2420"/>
      <c r="O237" s="2420"/>
      <c r="P237" s="2420"/>
    </row>
    <row r="238" spans="1:16" ht="15.75" customHeight="1">
      <c r="A238" s="2420"/>
      <c r="B238" s="2420"/>
      <c r="C238" s="2420"/>
      <c r="D238" s="2420"/>
      <c r="E238" s="2420"/>
      <c r="F238" s="2420"/>
      <c r="G238" s="2420"/>
      <c r="H238" s="2420"/>
      <c r="I238" s="2420"/>
      <c r="J238" s="2420"/>
      <c r="K238" s="2420"/>
      <c r="L238" s="2420"/>
      <c r="M238" s="2420"/>
      <c r="N238" s="2420"/>
      <c r="O238" s="2420"/>
      <c r="P238" s="2420"/>
    </row>
    <row r="239" spans="1:16" ht="15.75" customHeight="1">
      <c r="A239" s="2420"/>
      <c r="B239" s="2420"/>
      <c r="C239" s="2420"/>
      <c r="D239" s="2420"/>
      <c r="E239" s="2420"/>
      <c r="F239" s="2420"/>
      <c r="G239" s="2420"/>
      <c r="H239" s="2420"/>
      <c r="I239" s="2420"/>
      <c r="J239" s="2420"/>
      <c r="K239" s="2420"/>
      <c r="L239" s="2420"/>
      <c r="M239" s="2420"/>
      <c r="N239" s="2420"/>
      <c r="O239" s="2420"/>
      <c r="P239" s="2420"/>
    </row>
    <row r="240" spans="1:16" ht="15.75" customHeight="1">
      <c r="A240" s="2420"/>
      <c r="B240" s="2420"/>
      <c r="C240" s="2420"/>
      <c r="D240" s="2420"/>
      <c r="E240" s="2420"/>
      <c r="F240" s="2420"/>
      <c r="G240" s="2420"/>
      <c r="H240" s="2420"/>
      <c r="I240" s="2420"/>
      <c r="J240" s="2420"/>
      <c r="K240" s="2420"/>
      <c r="L240" s="2420"/>
      <c r="M240" s="2420"/>
      <c r="N240" s="2420"/>
      <c r="O240" s="2420"/>
      <c r="P240" s="2420"/>
    </row>
    <row r="241" spans="1:16" ht="15.75" customHeight="1">
      <c r="A241" s="2420"/>
      <c r="B241" s="2420"/>
      <c r="C241" s="2420"/>
      <c r="D241" s="2420"/>
      <c r="E241" s="2420"/>
      <c r="F241" s="2420"/>
      <c r="G241" s="2420"/>
      <c r="H241" s="2420"/>
      <c r="I241" s="2420"/>
      <c r="J241" s="2420"/>
      <c r="K241" s="2420"/>
      <c r="L241" s="2420"/>
      <c r="M241" s="2420"/>
      <c r="N241" s="2420"/>
      <c r="O241" s="2420"/>
      <c r="P241" s="2420"/>
    </row>
    <row r="242" spans="1:16" ht="15.75" customHeight="1">
      <c r="A242" s="2420"/>
      <c r="B242" s="2420"/>
      <c r="C242" s="2420"/>
      <c r="D242" s="2420"/>
      <c r="E242" s="2420"/>
      <c r="F242" s="2420"/>
      <c r="G242" s="2420"/>
      <c r="H242" s="2420"/>
      <c r="I242" s="2420"/>
      <c r="J242" s="2420"/>
      <c r="K242" s="2420"/>
      <c r="L242" s="2420"/>
      <c r="M242" s="2420"/>
      <c r="N242" s="2420"/>
      <c r="O242" s="2420"/>
      <c r="P242" s="2420"/>
    </row>
    <row r="243" spans="1:16" ht="15.75" customHeight="1">
      <c r="A243" s="2420"/>
      <c r="B243" s="2420"/>
      <c r="C243" s="2420"/>
      <c r="D243" s="2420"/>
      <c r="E243" s="2420"/>
      <c r="F243" s="2420"/>
      <c r="G243" s="2420"/>
      <c r="H243" s="2420"/>
      <c r="I243" s="2420"/>
      <c r="J243" s="2420"/>
      <c r="K243" s="2420"/>
      <c r="L243" s="2420"/>
      <c r="M243" s="2420"/>
      <c r="N243" s="2420"/>
      <c r="O243" s="2420"/>
      <c r="P243" s="2420"/>
    </row>
    <row r="244" spans="1:16" ht="15.75" customHeight="1">
      <c r="A244" s="2420"/>
      <c r="B244" s="2420"/>
      <c r="C244" s="2420"/>
      <c r="D244" s="2420"/>
      <c r="E244" s="2420"/>
      <c r="F244" s="2420"/>
      <c r="G244" s="2420"/>
      <c r="H244" s="2420"/>
      <c r="I244" s="2420"/>
      <c r="J244" s="2420"/>
      <c r="K244" s="2420"/>
      <c r="L244" s="2420"/>
      <c r="M244" s="2420"/>
      <c r="N244" s="2420"/>
      <c r="O244" s="2420"/>
      <c r="P244" s="2420"/>
    </row>
    <row r="245" spans="1:16" ht="15.75" customHeight="1">
      <c r="A245" s="2420"/>
      <c r="B245" s="2420"/>
      <c r="C245" s="2420"/>
      <c r="D245" s="2420"/>
      <c r="E245" s="2420"/>
      <c r="F245" s="2420"/>
      <c r="G245" s="2420"/>
      <c r="H245" s="2420"/>
      <c r="I245" s="2420"/>
      <c r="J245" s="2420"/>
      <c r="K245" s="2420"/>
      <c r="L245" s="2420"/>
      <c r="M245" s="2420"/>
      <c r="N245" s="2420"/>
      <c r="O245" s="2420"/>
      <c r="P245" s="2420"/>
    </row>
    <row r="246" spans="1:16" ht="15.75" customHeight="1">
      <c r="A246" s="2420"/>
      <c r="B246" s="2420"/>
      <c r="C246" s="2420"/>
      <c r="D246" s="2420"/>
      <c r="E246" s="2420"/>
      <c r="F246" s="2420"/>
      <c r="G246" s="2420"/>
      <c r="H246" s="2420"/>
      <c r="I246" s="2420"/>
      <c r="J246" s="2420"/>
      <c r="K246" s="2420"/>
      <c r="L246" s="2420"/>
      <c r="M246" s="2420"/>
      <c r="N246" s="2420"/>
      <c r="O246" s="2420"/>
      <c r="P246" s="2420"/>
    </row>
    <row r="247" spans="1:16" ht="15.75" customHeight="1">
      <c r="A247" s="2420"/>
      <c r="B247" s="2420"/>
      <c r="C247" s="2420"/>
      <c r="D247" s="2420"/>
      <c r="E247" s="2420"/>
      <c r="F247" s="2420"/>
      <c r="G247" s="2420"/>
      <c r="H247" s="2420"/>
      <c r="I247" s="2420"/>
      <c r="J247" s="2420"/>
      <c r="K247" s="2420"/>
      <c r="L247" s="2420"/>
      <c r="M247" s="2420"/>
      <c r="N247" s="2420"/>
      <c r="O247" s="2420"/>
      <c r="P247" s="2420"/>
    </row>
    <row r="248" spans="1:16" ht="15.75" customHeight="1">
      <c r="A248" s="2420"/>
      <c r="B248" s="2420"/>
      <c r="C248" s="2420"/>
      <c r="D248" s="2420"/>
      <c r="E248" s="2420"/>
      <c r="F248" s="2420"/>
      <c r="G248" s="2420"/>
      <c r="H248" s="2420"/>
      <c r="I248" s="2420"/>
      <c r="J248" s="2420"/>
      <c r="K248" s="2420"/>
      <c r="L248" s="2420"/>
      <c r="M248" s="2420"/>
      <c r="N248" s="2420"/>
      <c r="O248" s="2420"/>
      <c r="P248" s="2420"/>
    </row>
    <row r="249" spans="1:16" ht="15.75" customHeight="1">
      <c r="A249" s="2420"/>
      <c r="B249" s="2420"/>
      <c r="C249" s="2420"/>
      <c r="D249" s="2420"/>
      <c r="E249" s="2420"/>
      <c r="F249" s="2420"/>
      <c r="G249" s="2420"/>
      <c r="H249" s="2420"/>
      <c r="I249" s="2420"/>
      <c r="J249" s="2420"/>
      <c r="K249" s="2420"/>
      <c r="L249" s="2420"/>
      <c r="M249" s="2420"/>
      <c r="N249" s="2420"/>
      <c r="O249" s="2420"/>
      <c r="P249" s="2420"/>
    </row>
    <row r="250" spans="1:16" ht="15.75" customHeight="1">
      <c r="A250" s="2420"/>
      <c r="B250" s="2420"/>
      <c r="C250" s="2420"/>
      <c r="D250" s="2420"/>
      <c r="E250" s="2420"/>
      <c r="F250" s="2420"/>
      <c r="G250" s="2420"/>
      <c r="H250" s="2420"/>
      <c r="I250" s="2420"/>
      <c r="J250" s="2420"/>
      <c r="K250" s="2420"/>
      <c r="L250" s="2420"/>
      <c r="M250" s="2420"/>
      <c r="N250" s="2420"/>
      <c r="O250" s="2420"/>
      <c r="P250" s="2420"/>
    </row>
    <row r="251" spans="1:16" ht="15.75" customHeight="1">
      <c r="A251" s="2420"/>
      <c r="B251" s="2420"/>
      <c r="C251" s="2420"/>
      <c r="D251" s="2420"/>
      <c r="E251" s="2420"/>
      <c r="F251" s="2420"/>
      <c r="G251" s="2420"/>
      <c r="H251" s="2420"/>
      <c r="I251" s="2420"/>
      <c r="J251" s="2420"/>
      <c r="K251" s="2420"/>
      <c r="L251" s="2420"/>
      <c r="M251" s="2420"/>
      <c r="N251" s="2420"/>
      <c r="O251" s="2420"/>
      <c r="P251" s="2420"/>
    </row>
    <row r="252" spans="1:16" ht="15.75" customHeight="1">
      <c r="A252" s="2420"/>
      <c r="B252" s="2420"/>
      <c r="C252" s="2420"/>
      <c r="D252" s="2420"/>
      <c r="E252" s="2420"/>
      <c r="F252" s="2420"/>
      <c r="G252" s="2420"/>
      <c r="H252" s="2420"/>
      <c r="I252" s="2420"/>
      <c r="J252" s="2420"/>
      <c r="K252" s="2420"/>
      <c r="L252" s="2420"/>
      <c r="M252" s="2420"/>
      <c r="N252" s="2420"/>
      <c r="O252" s="2420"/>
      <c r="P252" s="2420"/>
    </row>
    <row r="253" spans="1:16" ht="15.75" customHeight="1">
      <c r="A253" s="2420"/>
      <c r="B253" s="2420"/>
      <c r="C253" s="2420"/>
      <c r="D253" s="2420"/>
      <c r="E253" s="2420"/>
      <c r="F253" s="2420"/>
      <c r="G253" s="2420"/>
      <c r="H253" s="2420"/>
      <c r="I253" s="2420"/>
      <c r="J253" s="2420"/>
      <c r="K253" s="2420"/>
      <c r="L253" s="2420"/>
      <c r="M253" s="2420"/>
      <c r="N253" s="2420"/>
      <c r="O253" s="2420"/>
      <c r="P253" s="2420"/>
    </row>
    <row r="254" spans="1:16" ht="15.75" customHeight="1">
      <c r="A254" s="2420"/>
      <c r="B254" s="2420"/>
      <c r="C254" s="2420"/>
      <c r="D254" s="2420"/>
      <c r="E254" s="2420"/>
      <c r="F254" s="2420"/>
      <c r="G254" s="2420"/>
      <c r="H254" s="2420"/>
      <c r="I254" s="2420"/>
      <c r="J254" s="2420"/>
      <c r="K254" s="2420"/>
      <c r="L254" s="2420"/>
      <c r="M254" s="2420"/>
      <c r="N254" s="2420"/>
      <c r="O254" s="2420"/>
      <c r="P254" s="2420"/>
    </row>
    <row r="255" spans="1:16" ht="15.75" customHeight="1">
      <c r="A255" s="2420"/>
      <c r="B255" s="2420"/>
      <c r="C255" s="2420"/>
      <c r="D255" s="2420"/>
      <c r="E255" s="2420"/>
      <c r="F255" s="2420"/>
      <c r="G255" s="2420"/>
      <c r="H255" s="2420"/>
      <c r="I255" s="2420"/>
      <c r="J255" s="2420"/>
      <c r="K255" s="2420"/>
      <c r="L255" s="2420"/>
      <c r="M255" s="2420"/>
      <c r="N255" s="2420"/>
      <c r="O255" s="2420"/>
      <c r="P255" s="2420"/>
    </row>
    <row r="256" spans="1:16" ht="15.75" customHeight="1">
      <c r="A256" s="2420"/>
      <c r="B256" s="2420"/>
      <c r="C256" s="2420"/>
      <c r="D256" s="2420"/>
      <c r="E256" s="2420"/>
      <c r="F256" s="2420"/>
      <c r="G256" s="2420"/>
      <c r="H256" s="2420"/>
      <c r="I256" s="2420"/>
      <c r="J256" s="2420"/>
      <c r="K256" s="2420"/>
      <c r="L256" s="2420"/>
      <c r="M256" s="2420"/>
      <c r="N256" s="2420"/>
      <c r="O256" s="2420"/>
      <c r="P256" s="2420"/>
    </row>
    <row r="257" spans="1:16" ht="15.75" customHeight="1">
      <c r="A257" s="2420"/>
      <c r="B257" s="2420"/>
      <c r="C257" s="2420"/>
      <c r="D257" s="2420"/>
      <c r="E257" s="2420"/>
      <c r="F257" s="2420"/>
      <c r="G257" s="2420"/>
      <c r="H257" s="2420"/>
      <c r="I257" s="2420"/>
      <c r="J257" s="2420"/>
      <c r="K257" s="2420"/>
      <c r="L257" s="2420"/>
      <c r="M257" s="2420"/>
      <c r="N257" s="2420"/>
      <c r="O257" s="2420"/>
      <c r="P257" s="2420"/>
    </row>
    <row r="258" spans="1:16" ht="15.75" customHeight="1">
      <c r="A258" s="2420"/>
      <c r="B258" s="2420"/>
      <c r="C258" s="2420"/>
      <c r="D258" s="2420"/>
      <c r="E258" s="2420"/>
      <c r="F258" s="2420"/>
      <c r="G258" s="2420"/>
      <c r="H258" s="2420"/>
      <c r="I258" s="2420"/>
      <c r="J258" s="2420"/>
      <c r="K258" s="2420"/>
      <c r="L258" s="2420"/>
      <c r="M258" s="2420"/>
      <c r="N258" s="2420"/>
      <c r="O258" s="2420"/>
      <c r="P258" s="2420"/>
    </row>
    <row r="259" spans="1:16" ht="15.75" customHeight="1">
      <c r="A259" s="2420"/>
      <c r="B259" s="2420"/>
      <c r="C259" s="2420"/>
      <c r="D259" s="2420"/>
      <c r="E259" s="2420"/>
      <c r="F259" s="2420"/>
      <c r="G259" s="2420"/>
      <c r="H259" s="2420"/>
      <c r="I259" s="2420"/>
      <c r="J259" s="2420"/>
      <c r="K259" s="2420"/>
      <c r="L259" s="2420"/>
      <c r="M259" s="2420"/>
      <c r="N259" s="2420"/>
      <c r="O259" s="2420"/>
      <c r="P259" s="2420"/>
    </row>
    <row r="260" spans="1:16" ht="15.75" customHeight="1">
      <c r="A260" s="2420"/>
      <c r="B260" s="2420"/>
      <c r="C260" s="2420"/>
      <c r="D260" s="2420"/>
      <c r="E260" s="2420"/>
      <c r="F260" s="2420"/>
      <c r="G260" s="2420"/>
      <c r="H260" s="2420"/>
      <c r="I260" s="2420"/>
      <c r="J260" s="2420"/>
      <c r="K260" s="2420"/>
      <c r="L260" s="2420"/>
      <c r="M260" s="2420"/>
      <c r="N260" s="2420"/>
      <c r="O260" s="2420"/>
      <c r="P260" s="2420"/>
    </row>
    <row r="261" spans="1:16" ht="15.75" customHeight="1">
      <c r="A261" s="2420"/>
      <c r="B261" s="2420"/>
      <c r="C261" s="2420"/>
      <c r="D261" s="2420"/>
      <c r="E261" s="2420"/>
      <c r="F261" s="2420"/>
      <c r="G261" s="2420"/>
      <c r="H261" s="2420"/>
      <c r="I261" s="2420"/>
      <c r="J261" s="2420"/>
      <c r="K261" s="2420"/>
      <c r="L261" s="2420"/>
      <c r="M261" s="2420"/>
      <c r="N261" s="2420"/>
      <c r="O261" s="2420"/>
      <c r="P261" s="2420"/>
    </row>
    <row r="262" spans="1:16" ht="15.75" customHeight="1">
      <c r="A262" s="2420"/>
      <c r="B262" s="2420"/>
      <c r="C262" s="2420"/>
      <c r="D262" s="2420"/>
      <c r="E262" s="2420"/>
      <c r="F262" s="2420"/>
      <c r="G262" s="2420"/>
      <c r="H262" s="2420"/>
      <c r="I262" s="2420"/>
      <c r="J262" s="2420"/>
      <c r="K262" s="2420"/>
      <c r="L262" s="2420"/>
      <c r="M262" s="2420"/>
      <c r="N262" s="2420"/>
      <c r="O262" s="2420"/>
      <c r="P262" s="2420"/>
    </row>
    <row r="263" spans="1:16" ht="15.75" customHeight="1">
      <c r="A263" s="2420"/>
      <c r="B263" s="2420"/>
      <c r="C263" s="2420"/>
      <c r="D263" s="2420"/>
      <c r="E263" s="2420"/>
      <c r="F263" s="2420"/>
      <c r="G263" s="2420"/>
      <c r="H263" s="2420"/>
      <c r="I263" s="2420"/>
      <c r="J263" s="2420"/>
      <c r="K263" s="2420"/>
      <c r="L263" s="2420"/>
      <c r="M263" s="2420"/>
      <c r="N263" s="2420"/>
      <c r="O263" s="2420"/>
      <c r="P263" s="2420"/>
    </row>
    <row r="264" spans="1:16" ht="15.75" customHeight="1">
      <c r="A264" s="2420"/>
      <c r="B264" s="2420"/>
      <c r="C264" s="2420"/>
      <c r="D264" s="2420"/>
      <c r="E264" s="2420"/>
      <c r="F264" s="2420"/>
      <c r="G264" s="2420"/>
      <c r="H264" s="2420"/>
      <c r="I264" s="2420"/>
      <c r="J264" s="2420"/>
      <c r="K264" s="2420"/>
      <c r="L264" s="2420"/>
      <c r="M264" s="2420"/>
      <c r="N264" s="2420"/>
      <c r="O264" s="2420"/>
      <c r="P264" s="2420"/>
    </row>
    <row r="265" spans="1:16" ht="15.75" customHeight="1">
      <c r="A265" s="2420"/>
      <c r="B265" s="2420"/>
      <c r="C265" s="2420"/>
      <c r="D265" s="2420"/>
      <c r="E265" s="2420"/>
      <c r="F265" s="2420"/>
      <c r="G265" s="2420"/>
      <c r="H265" s="2420"/>
      <c r="I265" s="2420"/>
      <c r="J265" s="2420"/>
      <c r="K265" s="2420"/>
      <c r="L265" s="2420"/>
      <c r="M265" s="2420"/>
      <c r="N265" s="2420"/>
      <c r="O265" s="2420"/>
      <c r="P265" s="2420"/>
    </row>
    <row r="266" spans="1:16" ht="15.75" customHeight="1">
      <c r="A266" s="2420"/>
      <c r="B266" s="2420"/>
      <c r="C266" s="2420"/>
      <c r="D266" s="2420"/>
      <c r="E266" s="2420"/>
      <c r="F266" s="2420"/>
      <c r="G266" s="2420"/>
      <c r="H266" s="2420"/>
      <c r="I266" s="2420"/>
      <c r="J266" s="2420"/>
      <c r="K266" s="2420"/>
      <c r="L266" s="2420"/>
      <c r="M266" s="2420"/>
      <c r="N266" s="2420"/>
      <c r="O266" s="2420"/>
      <c r="P266" s="2420"/>
    </row>
    <row r="267" spans="1:16" ht="15.75" customHeight="1">
      <c r="A267" s="2420"/>
      <c r="B267" s="2420"/>
      <c r="C267" s="2420"/>
      <c r="D267" s="2420"/>
      <c r="E267" s="2420"/>
      <c r="F267" s="2420"/>
      <c r="G267" s="2420"/>
      <c r="H267" s="2420"/>
      <c r="I267" s="2420"/>
      <c r="J267" s="2420"/>
      <c r="K267" s="2420"/>
      <c r="L267" s="2420"/>
      <c r="M267" s="2420"/>
      <c r="N267" s="2420"/>
      <c r="O267" s="2420"/>
      <c r="P267" s="2420"/>
    </row>
    <row r="268" spans="1:16" ht="15.75" customHeight="1">
      <c r="A268" s="2420"/>
      <c r="B268" s="2420"/>
      <c r="C268" s="2420"/>
      <c r="D268" s="2420"/>
      <c r="E268" s="2420"/>
      <c r="F268" s="2420"/>
      <c r="G268" s="2420"/>
      <c r="H268" s="2420"/>
      <c r="I268" s="2420"/>
      <c r="J268" s="2420"/>
      <c r="K268" s="2420"/>
      <c r="L268" s="2420"/>
      <c r="M268" s="2420"/>
      <c r="N268" s="2420"/>
      <c r="O268" s="2420"/>
      <c r="P268" s="2420"/>
    </row>
    <row r="269" spans="1:16" ht="15.75" customHeight="1">
      <c r="A269" s="2420"/>
      <c r="B269" s="2420"/>
      <c r="C269" s="2420"/>
      <c r="D269" s="2420"/>
      <c r="E269" s="2420"/>
      <c r="F269" s="2420"/>
      <c r="G269" s="2420"/>
      <c r="H269" s="2420"/>
      <c r="I269" s="2420"/>
      <c r="J269" s="2420"/>
      <c r="K269" s="2420"/>
      <c r="L269" s="2420"/>
      <c r="M269" s="2420"/>
      <c r="N269" s="2420"/>
      <c r="O269" s="2420"/>
      <c r="P269" s="2420"/>
    </row>
    <row r="270" spans="1:16" ht="15.75" customHeight="1">
      <c r="A270" s="2420"/>
      <c r="B270" s="2420"/>
      <c r="C270" s="2420"/>
      <c r="D270" s="2420"/>
      <c r="E270" s="2420"/>
      <c r="F270" s="2420"/>
      <c r="G270" s="2420"/>
      <c r="H270" s="2420"/>
      <c r="I270" s="2420"/>
      <c r="J270" s="2420"/>
      <c r="K270" s="2420"/>
      <c r="L270" s="2420"/>
      <c r="M270" s="2420"/>
      <c r="N270" s="2420"/>
      <c r="O270" s="2420"/>
      <c r="P270" s="2420"/>
    </row>
    <row r="271" spans="1:16" ht="15.75" customHeight="1">
      <c r="A271" s="2420"/>
      <c r="B271" s="2420"/>
      <c r="C271" s="2420"/>
      <c r="D271" s="2420"/>
      <c r="E271" s="2420"/>
      <c r="F271" s="2420"/>
      <c r="G271" s="2420"/>
      <c r="H271" s="2420"/>
      <c r="I271" s="2420"/>
      <c r="J271" s="2420"/>
      <c r="K271" s="2420"/>
      <c r="L271" s="2420"/>
      <c r="M271" s="2420"/>
      <c r="N271" s="2420"/>
      <c r="O271" s="2420"/>
      <c r="P271" s="2420"/>
    </row>
    <row r="272" spans="1:16" ht="15.75" customHeight="1">
      <c r="A272" s="2420"/>
      <c r="B272" s="2420"/>
      <c r="C272" s="2420"/>
      <c r="D272" s="2420"/>
      <c r="E272" s="2420"/>
      <c r="F272" s="2420"/>
      <c r="G272" s="2420"/>
      <c r="H272" s="2420"/>
      <c r="I272" s="2420"/>
      <c r="J272" s="2420"/>
      <c r="K272" s="2420"/>
      <c r="L272" s="2420"/>
      <c r="M272" s="2420"/>
      <c r="N272" s="2420"/>
      <c r="O272" s="2420"/>
      <c r="P272" s="2420"/>
    </row>
    <row r="273" spans="1:16" ht="15.75" customHeight="1">
      <c r="A273" s="2420"/>
      <c r="B273" s="2420"/>
      <c r="C273" s="2420"/>
      <c r="D273" s="2420"/>
      <c r="E273" s="2420"/>
      <c r="F273" s="2420"/>
      <c r="G273" s="2420"/>
      <c r="H273" s="2420"/>
      <c r="I273" s="2420"/>
      <c r="J273" s="2420"/>
      <c r="K273" s="2420"/>
      <c r="L273" s="2420"/>
      <c r="M273" s="2420"/>
      <c r="N273" s="2420"/>
      <c r="O273" s="2420"/>
      <c r="P273" s="2420"/>
    </row>
    <row r="274" spans="1:16" ht="15.75" customHeight="1">
      <c r="A274" s="2420"/>
      <c r="B274" s="2420"/>
      <c r="C274" s="2420"/>
      <c r="D274" s="2420"/>
      <c r="E274" s="2420"/>
      <c r="F274" s="2420"/>
      <c r="G274" s="2420"/>
      <c r="H274" s="2420"/>
      <c r="I274" s="2420"/>
      <c r="J274" s="2420"/>
      <c r="K274" s="2420"/>
      <c r="L274" s="2420"/>
      <c r="M274" s="2420"/>
      <c r="N274" s="2420"/>
      <c r="O274" s="2420"/>
      <c r="P274" s="2420"/>
    </row>
    <row r="275" spans="1:16" ht="15.75" customHeight="1">
      <c r="A275" s="2420"/>
      <c r="B275" s="2420"/>
      <c r="C275" s="2420"/>
      <c r="D275" s="2420"/>
      <c r="E275" s="2420"/>
      <c r="F275" s="2420"/>
      <c r="G275" s="2420"/>
      <c r="H275" s="2420"/>
      <c r="I275" s="2420"/>
      <c r="J275" s="2420"/>
      <c r="K275" s="2420"/>
      <c r="L275" s="2420"/>
      <c r="M275" s="2420"/>
      <c r="N275" s="2420"/>
      <c r="O275" s="2420"/>
      <c r="P275" s="2420"/>
    </row>
    <row r="276" spans="1:16" ht="15.75" customHeight="1">
      <c r="A276" s="2420"/>
      <c r="B276" s="2420"/>
      <c r="C276" s="2420"/>
      <c r="D276" s="2420"/>
      <c r="E276" s="2420"/>
      <c r="F276" s="2420"/>
      <c r="G276" s="2420"/>
      <c r="H276" s="2420"/>
      <c r="I276" s="2420"/>
      <c r="J276" s="2420"/>
      <c r="K276" s="2420"/>
      <c r="L276" s="2420"/>
      <c r="M276" s="2420"/>
      <c r="N276" s="2420"/>
      <c r="O276" s="2420"/>
      <c r="P276" s="2420"/>
    </row>
    <row r="277" spans="1:16" ht="15.75" customHeight="1">
      <c r="A277" s="2420"/>
      <c r="B277" s="2420"/>
      <c r="C277" s="2420"/>
      <c r="D277" s="2420"/>
      <c r="E277" s="2420"/>
      <c r="F277" s="2420"/>
      <c r="G277" s="2420"/>
      <c r="H277" s="2420"/>
      <c r="I277" s="2420"/>
      <c r="J277" s="2420"/>
      <c r="K277" s="2420"/>
      <c r="L277" s="2420"/>
      <c r="M277" s="2420"/>
      <c r="N277" s="2420"/>
      <c r="O277" s="2420"/>
      <c r="P277" s="2420"/>
    </row>
    <row r="278" spans="1:16" ht="15.75" customHeight="1">
      <c r="A278" s="2420"/>
      <c r="B278" s="2420"/>
      <c r="C278" s="2420"/>
      <c r="D278" s="2420"/>
      <c r="E278" s="2420"/>
      <c r="F278" s="2420"/>
      <c r="G278" s="2420"/>
      <c r="H278" s="2420"/>
      <c r="I278" s="2420"/>
      <c r="J278" s="2420"/>
      <c r="K278" s="2420"/>
      <c r="L278" s="2420"/>
      <c r="M278" s="2420"/>
      <c r="N278" s="2420"/>
      <c r="O278" s="2420"/>
      <c r="P278" s="2420"/>
    </row>
    <row r="279" spans="1:16" ht="15.75" customHeight="1">
      <c r="A279" s="2420"/>
      <c r="B279" s="2420"/>
      <c r="C279" s="2420"/>
      <c r="D279" s="2420"/>
      <c r="E279" s="2420"/>
      <c r="F279" s="2420"/>
      <c r="G279" s="2420"/>
      <c r="H279" s="2420"/>
      <c r="I279" s="2420"/>
      <c r="J279" s="2420"/>
      <c r="K279" s="2420"/>
      <c r="L279" s="2420"/>
      <c r="M279" s="2420"/>
      <c r="N279" s="2420"/>
      <c r="O279" s="2420"/>
      <c r="P279" s="2420"/>
    </row>
    <row r="280" spans="1:16" ht="15.75" customHeight="1">
      <c r="A280" s="2420"/>
      <c r="B280" s="2420"/>
      <c r="C280" s="2420"/>
      <c r="D280" s="2420"/>
      <c r="E280" s="2420"/>
      <c r="F280" s="2420"/>
      <c r="G280" s="2420"/>
      <c r="H280" s="2420"/>
      <c r="I280" s="2420"/>
      <c r="J280" s="2420"/>
      <c r="K280" s="2420"/>
      <c r="L280" s="2420"/>
      <c r="M280" s="2420"/>
      <c r="N280" s="2420"/>
      <c r="O280" s="2420"/>
      <c r="P280" s="2420"/>
    </row>
    <row r="281" spans="1:16" ht="15.75" customHeight="1">
      <c r="A281" s="2420"/>
      <c r="B281" s="2420"/>
      <c r="C281" s="2420"/>
      <c r="D281" s="2420"/>
      <c r="E281" s="2420"/>
      <c r="F281" s="2420"/>
      <c r="G281" s="2420"/>
      <c r="H281" s="2420"/>
      <c r="I281" s="2420"/>
      <c r="J281" s="2420"/>
      <c r="K281" s="2420"/>
      <c r="L281" s="2420"/>
      <c r="M281" s="2420"/>
      <c r="N281" s="2420"/>
      <c r="O281" s="2420"/>
      <c r="P281" s="2420"/>
    </row>
    <row r="282" spans="1:16" ht="15.75" customHeight="1">
      <c r="A282" s="2420"/>
      <c r="B282" s="2420"/>
      <c r="C282" s="2420"/>
      <c r="D282" s="2420"/>
      <c r="E282" s="2420"/>
      <c r="F282" s="2420"/>
      <c r="G282" s="2420"/>
      <c r="H282" s="2420"/>
      <c r="I282" s="2420"/>
      <c r="J282" s="2420"/>
      <c r="K282" s="2420"/>
      <c r="L282" s="2420"/>
      <c r="M282" s="2420"/>
      <c r="N282" s="2420"/>
      <c r="O282" s="2420"/>
      <c r="P282" s="2420"/>
    </row>
    <row r="283" spans="1:16" ht="15.75" customHeight="1">
      <c r="A283" s="2420"/>
      <c r="B283" s="2420"/>
      <c r="C283" s="2420"/>
      <c r="D283" s="2420"/>
      <c r="E283" s="2420"/>
      <c r="F283" s="2420"/>
      <c r="G283" s="2420"/>
      <c r="H283" s="2420"/>
      <c r="I283" s="2420"/>
      <c r="J283" s="2420"/>
      <c r="K283" s="2420"/>
      <c r="L283" s="2420"/>
      <c r="M283" s="2420"/>
      <c r="N283" s="2420"/>
      <c r="O283" s="2420"/>
      <c r="P283" s="2420"/>
    </row>
    <row r="284" spans="1:16" ht="15.75" customHeight="1">
      <c r="A284" s="2420"/>
      <c r="B284" s="2420"/>
      <c r="C284" s="2420"/>
      <c r="D284" s="2420"/>
      <c r="E284" s="2420"/>
      <c r="F284" s="2420"/>
      <c r="G284" s="2420"/>
      <c r="H284" s="2420"/>
      <c r="I284" s="2420"/>
      <c r="J284" s="2420"/>
      <c r="K284" s="2420"/>
      <c r="L284" s="2420"/>
      <c r="M284" s="2420"/>
      <c r="N284" s="2420"/>
      <c r="O284" s="2420"/>
      <c r="P284" s="2420"/>
    </row>
    <row r="285" spans="1:16" ht="15.75" customHeight="1">
      <c r="A285" s="2420"/>
      <c r="B285" s="2420"/>
      <c r="C285" s="2420"/>
      <c r="D285" s="2420"/>
      <c r="E285" s="2420"/>
      <c r="F285" s="2420"/>
      <c r="G285" s="2420"/>
      <c r="H285" s="2420"/>
      <c r="I285" s="2420"/>
      <c r="J285" s="2420"/>
      <c r="K285" s="2420"/>
      <c r="L285" s="2420"/>
      <c r="M285" s="2420"/>
      <c r="N285" s="2420"/>
      <c r="O285" s="2420"/>
      <c r="P285" s="2420"/>
    </row>
    <row r="286" spans="1:16" ht="15.75" customHeight="1">
      <c r="A286" s="2420"/>
      <c r="B286" s="2420"/>
      <c r="C286" s="2420"/>
      <c r="D286" s="2420"/>
      <c r="E286" s="2420"/>
      <c r="F286" s="2420"/>
      <c r="G286" s="2420"/>
      <c r="H286" s="2420"/>
      <c r="I286" s="2420"/>
      <c r="J286" s="2420"/>
      <c r="K286" s="2420"/>
      <c r="L286" s="2420"/>
      <c r="M286" s="2420"/>
      <c r="N286" s="2420"/>
      <c r="O286" s="2420"/>
      <c r="P286" s="2420"/>
    </row>
    <row r="287" spans="1:16" ht="15.75" customHeight="1">
      <c r="A287" s="2420"/>
      <c r="B287" s="2420"/>
      <c r="C287" s="2420"/>
      <c r="D287" s="2420"/>
      <c r="E287" s="2420"/>
      <c r="F287" s="2420"/>
      <c r="G287" s="2420"/>
      <c r="H287" s="2420"/>
      <c r="I287" s="2420"/>
      <c r="J287" s="2420"/>
      <c r="K287" s="2420"/>
      <c r="L287" s="2420"/>
      <c r="M287" s="2420"/>
      <c r="N287" s="2420"/>
      <c r="O287" s="2420"/>
      <c r="P287" s="2420"/>
    </row>
    <row r="288" spans="1:16" ht="15.75" customHeight="1">
      <c r="A288" s="2420"/>
      <c r="B288" s="2420"/>
      <c r="C288" s="2420"/>
      <c r="D288" s="2420"/>
      <c r="E288" s="2420"/>
      <c r="F288" s="2420"/>
      <c r="G288" s="2420"/>
      <c r="H288" s="2420"/>
      <c r="I288" s="2420"/>
      <c r="J288" s="2420"/>
      <c r="K288" s="2420"/>
      <c r="L288" s="2420"/>
      <c r="M288" s="2420"/>
      <c r="N288" s="2420"/>
      <c r="O288" s="2420"/>
      <c r="P288" s="2420"/>
    </row>
    <row r="289" spans="1:16" ht="15.75" customHeight="1">
      <c r="A289" s="2420"/>
      <c r="B289" s="2420"/>
      <c r="C289" s="2420"/>
      <c r="D289" s="2420"/>
      <c r="E289" s="2420"/>
      <c r="F289" s="2420"/>
      <c r="G289" s="2420"/>
      <c r="H289" s="2420"/>
      <c r="I289" s="2420"/>
      <c r="J289" s="2420"/>
      <c r="K289" s="2420"/>
      <c r="L289" s="2420"/>
      <c r="M289" s="2420"/>
      <c r="N289" s="2420"/>
      <c r="O289" s="2420"/>
      <c r="P289" s="2420"/>
    </row>
    <row r="290" spans="1:16" ht="15.75" customHeight="1">
      <c r="A290" s="2420"/>
      <c r="B290" s="2420"/>
      <c r="C290" s="2420"/>
      <c r="D290" s="2420"/>
      <c r="E290" s="2420"/>
      <c r="F290" s="2420"/>
      <c r="G290" s="2420"/>
      <c r="H290" s="2420"/>
      <c r="I290" s="2420"/>
      <c r="J290" s="2420"/>
      <c r="K290" s="2420"/>
      <c r="L290" s="2420"/>
      <c r="M290" s="2420"/>
      <c r="N290" s="2420"/>
      <c r="O290" s="2420"/>
      <c r="P290" s="2420"/>
    </row>
    <row r="291" spans="1:16" ht="15.75" customHeight="1">
      <c r="A291" s="2420"/>
      <c r="B291" s="2420"/>
      <c r="C291" s="2420"/>
      <c r="D291" s="2420"/>
      <c r="E291" s="2420"/>
      <c r="F291" s="2420"/>
      <c r="G291" s="2420"/>
      <c r="H291" s="2420"/>
      <c r="I291" s="2420"/>
      <c r="J291" s="2420"/>
      <c r="K291" s="2420"/>
      <c r="L291" s="2420"/>
      <c r="M291" s="2420"/>
      <c r="N291" s="2420"/>
      <c r="O291" s="2420"/>
      <c r="P291" s="2420"/>
    </row>
    <row r="292" spans="1:16" ht="15.75" customHeight="1">
      <c r="A292" s="2420"/>
      <c r="B292" s="2420"/>
      <c r="C292" s="2420"/>
      <c r="D292" s="2420"/>
      <c r="E292" s="2420"/>
      <c r="F292" s="2420"/>
      <c r="G292" s="2420"/>
      <c r="H292" s="2420"/>
      <c r="I292" s="2420"/>
      <c r="J292" s="2420"/>
      <c r="K292" s="2420"/>
      <c r="L292" s="2420"/>
      <c r="M292" s="2420"/>
      <c r="N292" s="2420"/>
      <c r="O292" s="2420"/>
      <c r="P292" s="2420"/>
    </row>
    <row r="293" spans="1:16" ht="15.75" customHeight="1">
      <c r="A293" s="2420"/>
      <c r="B293" s="2420"/>
      <c r="C293" s="2420"/>
      <c r="D293" s="2420"/>
      <c r="E293" s="2420"/>
      <c r="F293" s="2420"/>
      <c r="G293" s="2420"/>
      <c r="H293" s="2420"/>
      <c r="I293" s="2420"/>
      <c r="J293" s="2420"/>
      <c r="K293" s="2420"/>
      <c r="L293" s="2420"/>
      <c r="M293" s="2420"/>
      <c r="N293" s="2420"/>
      <c r="O293" s="2420"/>
      <c r="P293" s="2420"/>
    </row>
    <row r="294" spans="1:16" ht="15.75" customHeight="1">
      <c r="A294" s="2420"/>
      <c r="B294" s="2420"/>
      <c r="C294" s="2420"/>
      <c r="D294" s="2420"/>
      <c r="E294" s="2420"/>
      <c r="F294" s="2420"/>
      <c r="G294" s="2420"/>
      <c r="H294" s="2420"/>
      <c r="I294" s="2420"/>
      <c r="J294" s="2420"/>
      <c r="K294" s="2420"/>
      <c r="L294" s="2420"/>
      <c r="M294" s="2420"/>
      <c r="N294" s="2420"/>
      <c r="O294" s="2420"/>
      <c r="P294" s="2420"/>
    </row>
    <row r="295" spans="1:16" ht="15.75" customHeight="1">
      <c r="A295" s="2420"/>
      <c r="B295" s="2420"/>
      <c r="C295" s="2420"/>
      <c r="D295" s="2420"/>
      <c r="E295" s="2420"/>
      <c r="F295" s="2420"/>
      <c r="G295" s="2420"/>
      <c r="H295" s="2420"/>
      <c r="I295" s="2420"/>
      <c r="J295" s="2420"/>
      <c r="K295" s="2420"/>
      <c r="L295" s="2420"/>
      <c r="M295" s="2420"/>
      <c r="N295" s="2420"/>
      <c r="O295" s="2420"/>
      <c r="P295" s="2420"/>
    </row>
    <row r="296" spans="1:16" ht="15.75" customHeight="1">
      <c r="A296" s="2420"/>
      <c r="B296" s="2420"/>
      <c r="C296" s="2420"/>
      <c r="D296" s="2420"/>
      <c r="E296" s="2420"/>
      <c r="F296" s="2420"/>
      <c r="G296" s="2420"/>
      <c r="H296" s="2420"/>
      <c r="I296" s="2420"/>
      <c r="J296" s="2420"/>
      <c r="K296" s="2420"/>
      <c r="L296" s="2420"/>
      <c r="M296" s="2420"/>
      <c r="N296" s="2420"/>
      <c r="O296" s="2420"/>
      <c r="P296" s="2420"/>
    </row>
    <row r="297" spans="1:16" ht="15.75" customHeight="1">
      <c r="A297" s="2420"/>
      <c r="B297" s="2420"/>
      <c r="C297" s="2420"/>
      <c r="D297" s="2420"/>
      <c r="E297" s="2420"/>
      <c r="F297" s="2420"/>
      <c r="G297" s="2420"/>
      <c r="H297" s="2420"/>
      <c r="I297" s="2420"/>
      <c r="J297" s="2420"/>
      <c r="K297" s="2420"/>
      <c r="L297" s="2420"/>
      <c r="M297" s="2420"/>
      <c r="N297" s="2420"/>
      <c r="O297" s="2420"/>
      <c r="P297" s="2420"/>
    </row>
    <row r="298" spans="1:16" ht="15.75" customHeight="1">
      <c r="A298" s="2420"/>
      <c r="B298" s="2420"/>
      <c r="C298" s="2420"/>
      <c r="D298" s="2420"/>
      <c r="E298" s="2420"/>
      <c r="F298" s="2420"/>
      <c r="G298" s="2420"/>
      <c r="H298" s="2420"/>
      <c r="I298" s="2420"/>
      <c r="J298" s="2420"/>
      <c r="K298" s="2420"/>
      <c r="L298" s="2420"/>
      <c r="M298" s="2420"/>
      <c r="N298" s="2420"/>
      <c r="O298" s="2420"/>
      <c r="P298" s="2420"/>
    </row>
    <row r="299" spans="1:16" ht="15.75" customHeight="1">
      <c r="A299" s="2420"/>
      <c r="B299" s="2420"/>
      <c r="C299" s="2420"/>
      <c r="D299" s="2420"/>
      <c r="E299" s="2420"/>
      <c r="F299" s="2420"/>
      <c r="G299" s="2420"/>
      <c r="H299" s="2420"/>
      <c r="I299" s="2420"/>
      <c r="J299" s="2420"/>
      <c r="K299" s="2420"/>
      <c r="L299" s="2420"/>
      <c r="M299" s="2420"/>
      <c r="N299" s="2420"/>
      <c r="O299" s="2420"/>
      <c r="P299" s="2420"/>
    </row>
    <row r="300" spans="1:16" ht="15.75" customHeight="1">
      <c r="A300" s="2420"/>
      <c r="B300" s="2420"/>
      <c r="C300" s="2420"/>
      <c r="D300" s="2420"/>
      <c r="E300" s="2420"/>
      <c r="F300" s="2420"/>
      <c r="G300" s="2420"/>
      <c r="H300" s="2420"/>
      <c r="I300" s="2420"/>
      <c r="J300" s="2420"/>
      <c r="K300" s="2420"/>
      <c r="L300" s="2420"/>
      <c r="M300" s="2420"/>
      <c r="N300" s="2420"/>
      <c r="O300" s="2420"/>
      <c r="P300" s="2420"/>
    </row>
    <row r="301" spans="1:16" ht="15.75" customHeight="1">
      <c r="A301" s="2420"/>
      <c r="B301" s="2420"/>
      <c r="C301" s="2420"/>
      <c r="D301" s="2420"/>
      <c r="E301" s="2420"/>
      <c r="F301" s="2420"/>
      <c r="G301" s="2420"/>
      <c r="H301" s="2420"/>
      <c r="I301" s="2420"/>
      <c r="J301" s="2420"/>
      <c r="K301" s="2420"/>
      <c r="L301" s="2420"/>
      <c r="M301" s="2420"/>
      <c r="N301" s="2420"/>
      <c r="O301" s="2420"/>
      <c r="P301" s="2420"/>
    </row>
    <row r="302" spans="1:16" ht="15.75" customHeight="1">
      <c r="A302" s="2420"/>
      <c r="B302" s="2420"/>
      <c r="C302" s="2420"/>
      <c r="D302" s="2420"/>
      <c r="E302" s="2420"/>
      <c r="F302" s="2420"/>
      <c r="G302" s="2420"/>
      <c r="H302" s="2420"/>
      <c r="I302" s="2420"/>
      <c r="J302" s="2420"/>
      <c r="K302" s="2420"/>
      <c r="L302" s="2420"/>
      <c r="M302" s="2420"/>
      <c r="N302" s="2420"/>
      <c r="O302" s="2420"/>
      <c r="P302" s="2420"/>
    </row>
    <row r="303" spans="1:16" ht="15.75" customHeight="1">
      <c r="A303" s="2420"/>
      <c r="B303" s="2420"/>
      <c r="C303" s="2420"/>
      <c r="D303" s="2420"/>
      <c r="E303" s="2420"/>
      <c r="F303" s="2420"/>
      <c r="G303" s="2420"/>
      <c r="H303" s="2420"/>
      <c r="I303" s="2420"/>
      <c r="J303" s="2420"/>
      <c r="K303" s="2420"/>
      <c r="L303" s="2420"/>
      <c r="M303" s="2420"/>
      <c r="N303" s="2420"/>
      <c r="O303" s="2420"/>
      <c r="P303" s="2420"/>
    </row>
    <row r="304" spans="1:16" ht="15.75" customHeight="1">
      <c r="A304" s="2420"/>
      <c r="B304" s="2420"/>
      <c r="C304" s="2420"/>
      <c r="D304" s="2420"/>
      <c r="E304" s="2420"/>
      <c r="F304" s="2420"/>
      <c r="G304" s="2420"/>
      <c r="H304" s="2420"/>
      <c r="I304" s="2420"/>
      <c r="J304" s="2420"/>
      <c r="K304" s="2420"/>
      <c r="L304" s="2420"/>
      <c r="M304" s="2420"/>
      <c r="N304" s="2420"/>
      <c r="O304" s="2420"/>
      <c r="P304" s="2420"/>
    </row>
    <row r="305" spans="1:16" ht="15.75" customHeight="1">
      <c r="A305" s="2420"/>
      <c r="B305" s="2420"/>
      <c r="C305" s="2420"/>
      <c r="D305" s="2420"/>
      <c r="E305" s="2420"/>
      <c r="F305" s="2420"/>
      <c r="G305" s="2420"/>
      <c r="H305" s="2420"/>
      <c r="I305" s="2420"/>
      <c r="J305" s="2420"/>
      <c r="K305" s="2420"/>
      <c r="L305" s="2420"/>
      <c r="M305" s="2420"/>
      <c r="N305" s="2420"/>
      <c r="O305" s="2420"/>
      <c r="P305" s="2420"/>
    </row>
    <row r="306" spans="1:16" ht="15.75" customHeight="1">
      <c r="A306" s="2420"/>
      <c r="B306" s="2420"/>
      <c r="C306" s="2420"/>
      <c r="D306" s="2420"/>
      <c r="E306" s="2420"/>
      <c r="F306" s="2420"/>
      <c r="G306" s="2420"/>
      <c r="H306" s="2420"/>
      <c r="I306" s="2420"/>
      <c r="J306" s="2420"/>
      <c r="K306" s="2420"/>
      <c r="L306" s="2420"/>
      <c r="M306" s="2420"/>
      <c r="N306" s="2420"/>
      <c r="O306" s="2420"/>
      <c r="P306" s="2420"/>
    </row>
    <row r="307" spans="1:16" ht="15.75" customHeight="1">
      <c r="A307" s="2420"/>
      <c r="B307" s="2420"/>
      <c r="C307" s="2420"/>
      <c r="D307" s="2420"/>
      <c r="E307" s="2420"/>
      <c r="F307" s="2420"/>
      <c r="G307" s="2420"/>
      <c r="H307" s="2420"/>
      <c r="I307" s="2420"/>
      <c r="J307" s="2420"/>
      <c r="K307" s="2420"/>
      <c r="L307" s="2420"/>
      <c r="M307" s="2420"/>
      <c r="N307" s="2420"/>
      <c r="O307" s="2420"/>
      <c r="P307" s="2420"/>
    </row>
    <row r="308" spans="1:16" ht="15.75" customHeight="1">
      <c r="A308" s="2420"/>
      <c r="B308" s="2420"/>
      <c r="C308" s="2420"/>
      <c r="D308" s="2420"/>
      <c r="E308" s="2420"/>
      <c r="F308" s="2420"/>
      <c r="G308" s="2420"/>
      <c r="H308" s="2420"/>
      <c r="I308" s="2420"/>
      <c r="J308" s="2420"/>
      <c r="K308" s="2420"/>
      <c r="L308" s="2420"/>
      <c r="M308" s="2420"/>
      <c r="N308" s="2420"/>
      <c r="O308" s="2420"/>
      <c r="P308" s="2420"/>
    </row>
    <row r="309" spans="1:16" ht="15.75" customHeight="1">
      <c r="A309" s="2420"/>
      <c r="B309" s="2420"/>
      <c r="C309" s="2420"/>
      <c r="D309" s="2420"/>
      <c r="E309" s="2420"/>
      <c r="F309" s="2420"/>
      <c r="G309" s="2420"/>
      <c r="H309" s="2420"/>
      <c r="I309" s="2420"/>
      <c r="J309" s="2420"/>
      <c r="K309" s="2420"/>
      <c r="L309" s="2420"/>
      <c r="M309" s="2420"/>
      <c r="N309" s="2420"/>
      <c r="O309" s="2420"/>
      <c r="P309" s="2420"/>
    </row>
    <row r="310" spans="1:16" ht="15.75" customHeight="1">
      <c r="A310" s="2420"/>
      <c r="B310" s="2420"/>
      <c r="C310" s="2420"/>
      <c r="D310" s="2420"/>
      <c r="E310" s="2420"/>
      <c r="F310" s="2420"/>
      <c r="G310" s="2420"/>
      <c r="H310" s="2420"/>
      <c r="I310" s="2420"/>
      <c r="J310" s="2420"/>
      <c r="K310" s="2420"/>
      <c r="L310" s="2420"/>
      <c r="M310" s="2420"/>
      <c r="N310" s="2420"/>
      <c r="O310" s="2420"/>
      <c r="P310" s="2420"/>
    </row>
    <row r="311" spans="1:16" ht="15.75" customHeight="1">
      <c r="A311" s="2420"/>
      <c r="B311" s="2420"/>
      <c r="C311" s="2420"/>
      <c r="D311" s="2420"/>
      <c r="E311" s="2420"/>
      <c r="F311" s="2420"/>
      <c r="G311" s="2420"/>
      <c r="H311" s="2420"/>
      <c r="I311" s="2420"/>
      <c r="J311" s="2420"/>
      <c r="K311" s="2420"/>
      <c r="L311" s="2420"/>
      <c r="M311" s="2420"/>
      <c r="N311" s="2420"/>
      <c r="O311" s="2420"/>
      <c r="P311" s="2420"/>
    </row>
    <row r="312" spans="1:16" ht="15.75" customHeight="1">
      <c r="A312" s="2420"/>
      <c r="B312" s="2420"/>
      <c r="C312" s="2420"/>
      <c r="D312" s="2420"/>
      <c r="E312" s="2420"/>
      <c r="F312" s="2420"/>
      <c r="G312" s="2420"/>
      <c r="H312" s="2420"/>
      <c r="I312" s="2420"/>
      <c r="J312" s="2420"/>
      <c r="K312" s="2420"/>
      <c r="L312" s="2420"/>
      <c r="M312" s="2420"/>
      <c r="N312" s="2420"/>
      <c r="O312" s="2420"/>
      <c r="P312" s="2420"/>
    </row>
    <row r="313" spans="1:16" ht="15.75" customHeight="1">
      <c r="A313" s="2420"/>
      <c r="B313" s="2420"/>
      <c r="C313" s="2420"/>
      <c r="D313" s="2420"/>
      <c r="E313" s="2420"/>
      <c r="F313" s="2420"/>
      <c r="G313" s="2420"/>
      <c r="H313" s="2420"/>
      <c r="I313" s="2420"/>
      <c r="J313" s="2420"/>
      <c r="K313" s="2420"/>
      <c r="L313" s="2420"/>
      <c r="M313" s="2420"/>
      <c r="N313" s="2420"/>
      <c r="O313" s="2420"/>
      <c r="P313" s="2420"/>
    </row>
    <row r="314" spans="1:16" ht="15.75" customHeight="1">
      <c r="A314" s="2420"/>
      <c r="B314" s="2420"/>
      <c r="C314" s="2420"/>
      <c r="D314" s="2420"/>
      <c r="E314" s="2420"/>
      <c r="F314" s="2420"/>
      <c r="G314" s="2420"/>
      <c r="H314" s="2420"/>
      <c r="I314" s="2420"/>
      <c r="J314" s="2420"/>
      <c r="K314" s="2420"/>
      <c r="L314" s="2420"/>
      <c r="M314" s="2420"/>
      <c r="N314" s="2420"/>
      <c r="O314" s="2420"/>
      <c r="P314" s="2420"/>
    </row>
    <row r="315" spans="1:16" ht="15.75" customHeight="1">
      <c r="A315" s="2420"/>
      <c r="B315" s="2420"/>
      <c r="C315" s="2420"/>
      <c r="D315" s="2420"/>
      <c r="E315" s="2420"/>
      <c r="F315" s="2420"/>
      <c r="G315" s="2420"/>
      <c r="H315" s="2420"/>
      <c r="I315" s="2420"/>
      <c r="J315" s="2420"/>
      <c r="K315" s="2420"/>
      <c r="L315" s="2420"/>
      <c r="M315" s="2420"/>
      <c r="N315" s="2420"/>
      <c r="O315" s="2420"/>
      <c r="P315" s="2420"/>
    </row>
    <row r="316" spans="1:16" ht="15.75" customHeight="1">
      <c r="A316" s="2420"/>
      <c r="B316" s="2420"/>
      <c r="C316" s="2420"/>
      <c r="D316" s="2420"/>
      <c r="E316" s="2420"/>
      <c r="F316" s="2420"/>
      <c r="G316" s="2420"/>
      <c r="H316" s="2420"/>
      <c r="I316" s="2420"/>
      <c r="J316" s="2420"/>
      <c r="K316" s="2420"/>
      <c r="L316" s="2420"/>
      <c r="M316" s="2420"/>
      <c r="N316" s="2420"/>
      <c r="O316" s="2420"/>
      <c r="P316" s="2420"/>
    </row>
    <row r="317" spans="1:16" ht="15.75" customHeight="1">
      <c r="A317" s="2420"/>
      <c r="B317" s="2420"/>
      <c r="C317" s="2420"/>
      <c r="D317" s="2420"/>
      <c r="E317" s="2420"/>
      <c r="F317" s="2420"/>
      <c r="G317" s="2420"/>
      <c r="H317" s="2420"/>
      <c r="I317" s="2420"/>
      <c r="J317" s="2420"/>
      <c r="K317" s="2420"/>
      <c r="L317" s="2420"/>
      <c r="M317" s="2420"/>
      <c r="N317" s="2420"/>
      <c r="O317" s="2420"/>
      <c r="P317" s="2420"/>
    </row>
    <row r="318" spans="1:16" ht="15.75" customHeight="1">
      <c r="A318" s="2420"/>
      <c r="B318" s="2420"/>
      <c r="C318" s="2420"/>
      <c r="D318" s="2420"/>
      <c r="E318" s="2420"/>
      <c r="F318" s="2420"/>
      <c r="G318" s="2420"/>
      <c r="H318" s="2420"/>
      <c r="I318" s="2420"/>
      <c r="J318" s="2420"/>
      <c r="K318" s="2420"/>
      <c r="L318" s="2420"/>
      <c r="M318" s="2420"/>
      <c r="N318" s="2420"/>
      <c r="O318" s="2420"/>
      <c r="P318" s="2420"/>
    </row>
    <row r="319" spans="1:16" ht="15.75" customHeight="1">
      <c r="A319" s="2420"/>
      <c r="B319" s="2420"/>
      <c r="C319" s="2420"/>
      <c r="D319" s="2420"/>
      <c r="E319" s="2420"/>
      <c r="F319" s="2420"/>
      <c r="G319" s="2420"/>
      <c r="H319" s="2420"/>
      <c r="I319" s="2420"/>
      <c r="J319" s="2420"/>
      <c r="K319" s="2420"/>
      <c r="L319" s="2420"/>
      <c r="M319" s="2420"/>
      <c r="N319" s="2420"/>
      <c r="O319" s="2420"/>
      <c r="P319" s="2420"/>
    </row>
    <row r="320" spans="1:16" ht="15.75" customHeight="1">
      <c r="A320" s="2420"/>
      <c r="B320" s="2420"/>
      <c r="C320" s="2420"/>
      <c r="D320" s="2420"/>
      <c r="E320" s="2420"/>
      <c r="F320" s="2420"/>
      <c r="G320" s="2420"/>
      <c r="H320" s="2420"/>
      <c r="I320" s="2420"/>
      <c r="J320" s="2420"/>
      <c r="K320" s="2420"/>
      <c r="L320" s="2420"/>
      <c r="M320" s="2420"/>
      <c r="N320" s="2420"/>
      <c r="O320" s="2420"/>
      <c r="P320" s="2420"/>
    </row>
    <row r="321" spans="1:16" ht="15.75" customHeight="1">
      <c r="A321" s="2420"/>
      <c r="B321" s="2420"/>
      <c r="C321" s="2420"/>
      <c r="D321" s="2420"/>
      <c r="E321" s="2420"/>
      <c r="F321" s="2420"/>
      <c r="G321" s="2420"/>
      <c r="H321" s="2420"/>
      <c r="I321" s="2420"/>
      <c r="J321" s="2420"/>
      <c r="K321" s="2420"/>
      <c r="L321" s="2420"/>
      <c r="M321" s="2420"/>
      <c r="N321" s="2420"/>
      <c r="O321" s="2420"/>
      <c r="P321" s="2420"/>
    </row>
    <row r="322" spans="1:16" ht="15.75" customHeight="1">
      <c r="A322" s="2420"/>
      <c r="B322" s="2420"/>
      <c r="C322" s="2420"/>
      <c r="D322" s="2420"/>
      <c r="E322" s="2420"/>
      <c r="F322" s="2420"/>
      <c r="G322" s="2420"/>
      <c r="H322" s="2420"/>
      <c r="I322" s="2420"/>
      <c r="J322" s="2420"/>
      <c r="K322" s="2420"/>
      <c r="L322" s="2420"/>
      <c r="M322" s="2420"/>
      <c r="N322" s="2420"/>
      <c r="O322" s="2420"/>
      <c r="P322" s="2420"/>
    </row>
    <row r="323" spans="1:16" ht="15.75" customHeight="1">
      <c r="A323" s="2420"/>
      <c r="B323" s="2420"/>
      <c r="C323" s="2420"/>
      <c r="D323" s="2420"/>
      <c r="E323" s="2420"/>
      <c r="F323" s="2420"/>
      <c r="G323" s="2420"/>
      <c r="H323" s="2420"/>
      <c r="I323" s="2420"/>
      <c r="J323" s="2420"/>
      <c r="K323" s="2420"/>
      <c r="L323" s="2420"/>
      <c r="M323" s="2420"/>
      <c r="N323" s="2420"/>
      <c r="O323" s="2420"/>
      <c r="P323" s="2420"/>
    </row>
    <row r="324" spans="1:16" ht="15.75" customHeight="1">
      <c r="A324" s="2420"/>
      <c r="B324" s="2420"/>
      <c r="C324" s="2420"/>
      <c r="D324" s="2420"/>
      <c r="E324" s="2420"/>
      <c r="F324" s="2420"/>
      <c r="G324" s="2420"/>
      <c r="H324" s="2420"/>
      <c r="I324" s="2420"/>
      <c r="J324" s="2420"/>
      <c r="K324" s="2420"/>
      <c r="L324" s="2420"/>
      <c r="M324" s="2420"/>
      <c r="N324" s="2420"/>
      <c r="O324" s="2420"/>
      <c r="P324" s="2420"/>
    </row>
    <row r="325" spans="1:16" ht="15.75" customHeight="1">
      <c r="A325" s="2420"/>
      <c r="B325" s="2420"/>
      <c r="C325" s="2420"/>
      <c r="D325" s="2420"/>
      <c r="E325" s="2420"/>
      <c r="F325" s="2420"/>
      <c r="G325" s="2420"/>
      <c r="H325" s="2420"/>
      <c r="I325" s="2420"/>
      <c r="J325" s="2420"/>
      <c r="K325" s="2420"/>
      <c r="L325" s="2420"/>
      <c r="M325" s="2420"/>
      <c r="N325" s="2420"/>
      <c r="O325" s="2420"/>
      <c r="P325" s="2420"/>
    </row>
    <row r="326" spans="1:16" ht="15.75" customHeight="1">
      <c r="A326" s="2420"/>
      <c r="B326" s="2420"/>
      <c r="C326" s="2420"/>
      <c r="D326" s="2420"/>
      <c r="E326" s="2420"/>
      <c r="F326" s="2420"/>
      <c r="G326" s="2420"/>
      <c r="H326" s="2420"/>
      <c r="I326" s="2420"/>
      <c r="J326" s="2420"/>
      <c r="K326" s="2420"/>
      <c r="L326" s="2420"/>
      <c r="M326" s="2420"/>
      <c r="N326" s="2420"/>
      <c r="O326" s="2420"/>
      <c r="P326" s="2420"/>
    </row>
    <row r="327" spans="1:16" ht="15.75" customHeight="1">
      <c r="A327" s="2420"/>
      <c r="B327" s="2420"/>
      <c r="C327" s="2420"/>
      <c r="D327" s="2420"/>
      <c r="E327" s="2420"/>
      <c r="F327" s="2420"/>
      <c r="G327" s="2420"/>
      <c r="H327" s="2420"/>
      <c r="I327" s="2420"/>
      <c r="J327" s="2420"/>
      <c r="K327" s="2420"/>
      <c r="L327" s="2420"/>
      <c r="M327" s="2420"/>
      <c r="N327" s="2420"/>
      <c r="O327" s="2420"/>
      <c r="P327" s="2420"/>
    </row>
    <row r="328" spans="1:16" ht="15.75" customHeight="1">
      <c r="A328" s="2420"/>
      <c r="B328" s="2420"/>
      <c r="C328" s="2420"/>
      <c r="D328" s="2420"/>
      <c r="E328" s="2420"/>
      <c r="F328" s="2420"/>
      <c r="G328" s="2420"/>
      <c r="H328" s="2420"/>
      <c r="I328" s="2420"/>
      <c r="J328" s="2420"/>
      <c r="K328" s="2420"/>
      <c r="L328" s="2420"/>
      <c r="M328" s="2420"/>
      <c r="N328" s="2420"/>
      <c r="O328" s="2420"/>
      <c r="P328" s="2420"/>
    </row>
    <row r="329" spans="1:16" ht="15.75" customHeight="1">
      <c r="A329" s="2420"/>
      <c r="B329" s="2420"/>
      <c r="C329" s="2420"/>
      <c r="D329" s="2420"/>
      <c r="E329" s="2420"/>
      <c r="F329" s="2420"/>
      <c r="G329" s="2420"/>
      <c r="H329" s="2420"/>
      <c r="I329" s="2420"/>
      <c r="J329" s="2420"/>
      <c r="K329" s="2420"/>
      <c r="L329" s="2420"/>
      <c r="M329" s="2420"/>
      <c r="N329" s="2420"/>
      <c r="O329" s="2420"/>
      <c r="P329" s="2420"/>
    </row>
    <row r="330" spans="1:16" ht="15.75" customHeight="1">
      <c r="A330" s="2420"/>
      <c r="B330" s="2420"/>
      <c r="C330" s="2420"/>
      <c r="D330" s="2420"/>
      <c r="E330" s="2420"/>
      <c r="F330" s="2420"/>
      <c r="G330" s="2420"/>
      <c r="H330" s="2420"/>
      <c r="I330" s="2420"/>
      <c r="J330" s="2420"/>
      <c r="K330" s="2420"/>
      <c r="L330" s="2420"/>
      <c r="M330" s="2420"/>
      <c r="N330" s="2420"/>
      <c r="O330" s="2420"/>
      <c r="P330" s="2420"/>
    </row>
    <row r="331" spans="1:16" ht="15.75" customHeight="1">
      <c r="A331" s="2420"/>
      <c r="B331" s="2420"/>
      <c r="C331" s="2420"/>
      <c r="D331" s="2420"/>
      <c r="E331" s="2420"/>
      <c r="F331" s="2420"/>
      <c r="G331" s="2420"/>
      <c r="H331" s="2420"/>
      <c r="I331" s="2420"/>
      <c r="J331" s="2420"/>
      <c r="K331" s="2420"/>
      <c r="L331" s="2420"/>
      <c r="M331" s="2420"/>
      <c r="N331" s="2420"/>
      <c r="O331" s="2420"/>
      <c r="P331" s="2420"/>
    </row>
    <row r="332" spans="1:16" ht="15.75" customHeight="1">
      <c r="A332" s="2420"/>
      <c r="B332" s="2420"/>
      <c r="C332" s="2420"/>
      <c r="D332" s="2420"/>
      <c r="E332" s="2420"/>
      <c r="F332" s="2420"/>
      <c r="G332" s="2420"/>
      <c r="H332" s="2420"/>
      <c r="I332" s="2420"/>
      <c r="J332" s="2420"/>
      <c r="K332" s="2420"/>
      <c r="L332" s="2420"/>
      <c r="M332" s="2420"/>
      <c r="N332" s="2420"/>
      <c r="O332" s="2420"/>
      <c r="P332" s="2420"/>
    </row>
    <row r="333" spans="1:16" ht="15.75" customHeight="1">
      <c r="A333" s="2420"/>
      <c r="B333" s="2420"/>
      <c r="C333" s="2420"/>
      <c r="D333" s="2420"/>
      <c r="E333" s="2420"/>
      <c r="F333" s="2420"/>
      <c r="G333" s="2420"/>
      <c r="H333" s="2420"/>
      <c r="I333" s="2420"/>
      <c r="J333" s="2420"/>
      <c r="K333" s="2420"/>
      <c r="L333" s="2420"/>
      <c r="M333" s="2420"/>
      <c r="N333" s="2420"/>
      <c r="O333" s="2420"/>
      <c r="P333" s="2420"/>
    </row>
    <row r="334" spans="1:16" ht="15.75" customHeight="1">
      <c r="A334" s="2420"/>
      <c r="B334" s="2420"/>
      <c r="C334" s="2420"/>
      <c r="D334" s="2420"/>
      <c r="E334" s="2420"/>
      <c r="F334" s="2420"/>
      <c r="G334" s="2420"/>
      <c r="H334" s="2420"/>
      <c r="I334" s="2420"/>
      <c r="J334" s="2420"/>
      <c r="K334" s="2420"/>
      <c r="L334" s="2420"/>
      <c r="M334" s="2420"/>
      <c r="N334" s="2420"/>
      <c r="O334" s="2420"/>
      <c r="P334" s="2420"/>
    </row>
    <row r="335" spans="1:16" ht="15.75" customHeight="1">
      <c r="A335" s="2420"/>
      <c r="B335" s="2420"/>
      <c r="C335" s="2420"/>
      <c r="D335" s="2420"/>
      <c r="E335" s="2420"/>
      <c r="F335" s="2420"/>
      <c r="G335" s="2420"/>
      <c r="H335" s="2420"/>
      <c r="I335" s="2420"/>
      <c r="J335" s="2420"/>
      <c r="K335" s="2420"/>
      <c r="L335" s="2420"/>
      <c r="M335" s="2420"/>
      <c r="N335" s="2420"/>
      <c r="O335" s="2420"/>
      <c r="P335" s="2420"/>
    </row>
    <row r="336" spans="1:16" ht="15.75" customHeight="1">
      <c r="A336" s="2420"/>
      <c r="B336" s="2420"/>
      <c r="C336" s="2420"/>
      <c r="D336" s="2420"/>
      <c r="E336" s="2420"/>
      <c r="F336" s="2420"/>
      <c r="G336" s="2420"/>
      <c r="H336" s="2420"/>
      <c r="I336" s="2420"/>
      <c r="J336" s="2420"/>
      <c r="K336" s="2420"/>
      <c r="L336" s="2420"/>
      <c r="M336" s="2420"/>
      <c r="N336" s="2420"/>
      <c r="O336" s="2420"/>
      <c r="P336" s="2420"/>
    </row>
    <row r="337" spans="1:16" ht="15.75" customHeight="1">
      <c r="A337" s="2420"/>
      <c r="B337" s="2420"/>
      <c r="C337" s="2420"/>
      <c r="D337" s="2420"/>
      <c r="E337" s="2420"/>
      <c r="F337" s="2420"/>
      <c r="G337" s="2420"/>
      <c r="H337" s="2420"/>
      <c r="I337" s="2420"/>
      <c r="J337" s="2420"/>
      <c r="K337" s="2420"/>
      <c r="L337" s="2420"/>
      <c r="M337" s="2420"/>
      <c r="N337" s="2420"/>
      <c r="O337" s="2420"/>
      <c r="P337" s="2420"/>
    </row>
    <row r="338" spans="1:16" ht="15.75" customHeight="1">
      <c r="A338" s="2420"/>
      <c r="B338" s="2420"/>
      <c r="C338" s="2420"/>
      <c r="D338" s="2420"/>
      <c r="E338" s="2420"/>
      <c r="F338" s="2420"/>
      <c r="G338" s="2420"/>
      <c r="H338" s="2420"/>
      <c r="I338" s="2420"/>
      <c r="J338" s="2420"/>
      <c r="K338" s="2420"/>
      <c r="L338" s="2420"/>
      <c r="M338" s="2420"/>
      <c r="N338" s="2420"/>
      <c r="O338" s="2420"/>
      <c r="P338" s="2420"/>
    </row>
    <row r="339" spans="1:16" ht="15.75" customHeight="1">
      <c r="A339" s="2420"/>
      <c r="B339" s="2420"/>
      <c r="C339" s="2420"/>
      <c r="D339" s="2420"/>
      <c r="E339" s="2420"/>
      <c r="F339" s="2420"/>
      <c r="G339" s="2420"/>
      <c r="H339" s="2420"/>
      <c r="I339" s="2420"/>
      <c r="J339" s="2420"/>
      <c r="K339" s="2420"/>
      <c r="L339" s="2420"/>
      <c r="M339" s="2420"/>
      <c r="N339" s="2420"/>
      <c r="O339" s="2420"/>
      <c r="P339" s="2420"/>
    </row>
    <row r="340" spans="1:16" ht="15.75" customHeight="1">
      <c r="A340" s="2420"/>
      <c r="B340" s="2420"/>
      <c r="C340" s="2420"/>
      <c r="D340" s="2420"/>
      <c r="E340" s="2420"/>
      <c r="F340" s="2420"/>
      <c r="G340" s="2420"/>
      <c r="H340" s="2420"/>
      <c r="I340" s="2420"/>
      <c r="J340" s="2420"/>
      <c r="K340" s="2420"/>
      <c r="L340" s="2420"/>
      <c r="M340" s="2420"/>
      <c r="N340" s="2420"/>
      <c r="O340" s="2420"/>
      <c r="P340" s="2420"/>
    </row>
    <row r="341" spans="1:16" ht="15.75" customHeight="1">
      <c r="A341" s="2420"/>
      <c r="B341" s="2420"/>
      <c r="C341" s="2420"/>
      <c r="D341" s="2420"/>
      <c r="E341" s="2420"/>
      <c r="F341" s="2420"/>
      <c r="G341" s="2420"/>
      <c r="H341" s="2420"/>
      <c r="I341" s="2420"/>
      <c r="J341" s="2420"/>
      <c r="K341" s="2420"/>
      <c r="L341" s="2420"/>
      <c r="M341" s="2420"/>
      <c r="N341" s="2420"/>
      <c r="O341" s="2420"/>
      <c r="P341" s="2420"/>
    </row>
    <row r="342" spans="1:16" ht="15.75" customHeight="1">
      <c r="A342" s="2420"/>
      <c r="B342" s="2420"/>
      <c r="C342" s="2420"/>
      <c r="D342" s="2420"/>
      <c r="E342" s="2420"/>
      <c r="F342" s="2420"/>
      <c r="G342" s="2420"/>
      <c r="H342" s="2420"/>
      <c r="I342" s="2420"/>
      <c r="J342" s="2420"/>
      <c r="K342" s="2420"/>
      <c r="L342" s="2420"/>
      <c r="M342" s="2420"/>
      <c r="N342" s="2420"/>
      <c r="O342" s="2420"/>
      <c r="P342" s="2420"/>
    </row>
    <row r="343" spans="1:16" ht="15.75" customHeight="1">
      <c r="A343" s="2420"/>
      <c r="B343" s="2420"/>
      <c r="C343" s="2420"/>
      <c r="D343" s="2420"/>
      <c r="E343" s="2420"/>
      <c r="F343" s="2420"/>
      <c r="G343" s="2420"/>
      <c r="H343" s="2420"/>
      <c r="I343" s="2420"/>
      <c r="J343" s="2420"/>
      <c r="K343" s="2420"/>
      <c r="L343" s="2420"/>
      <c r="M343" s="2420"/>
      <c r="N343" s="2420"/>
      <c r="O343" s="2420"/>
      <c r="P343" s="2420"/>
    </row>
    <row r="344" spans="1:16" ht="15.75" customHeight="1">
      <c r="A344" s="2420"/>
      <c r="B344" s="2420"/>
      <c r="C344" s="2420"/>
      <c r="D344" s="2420"/>
      <c r="E344" s="2420"/>
      <c r="F344" s="2420"/>
      <c r="G344" s="2420"/>
      <c r="H344" s="2420"/>
      <c r="I344" s="2420"/>
      <c r="J344" s="2420"/>
      <c r="K344" s="2420"/>
      <c r="L344" s="2420"/>
      <c r="M344" s="2420"/>
      <c r="N344" s="2420"/>
      <c r="O344" s="2420"/>
      <c r="P344" s="2420"/>
    </row>
    <row r="345" spans="1:16" ht="15.75" customHeight="1">
      <c r="A345" s="2420"/>
      <c r="B345" s="2420"/>
      <c r="C345" s="2420"/>
      <c r="D345" s="2420"/>
      <c r="E345" s="2420"/>
      <c r="F345" s="2420"/>
      <c r="G345" s="2420"/>
      <c r="H345" s="2420"/>
      <c r="I345" s="2420"/>
      <c r="J345" s="2420"/>
      <c r="K345" s="2420"/>
      <c r="L345" s="2420"/>
      <c r="M345" s="2420"/>
      <c r="N345" s="2420"/>
      <c r="O345" s="2420"/>
      <c r="P345" s="2420"/>
    </row>
    <row r="346" spans="1:16" ht="15.75" customHeight="1">
      <c r="A346" s="2420"/>
      <c r="B346" s="2420"/>
      <c r="C346" s="2420"/>
      <c r="D346" s="2420"/>
      <c r="E346" s="2420"/>
      <c r="F346" s="2420"/>
      <c r="G346" s="2420"/>
      <c r="H346" s="2420"/>
      <c r="I346" s="2420"/>
      <c r="J346" s="2420"/>
      <c r="K346" s="2420"/>
      <c r="L346" s="2420"/>
      <c r="M346" s="2420"/>
      <c r="N346" s="2420"/>
      <c r="O346" s="2420"/>
      <c r="P346" s="2420"/>
    </row>
    <row r="347" spans="1:16" ht="15.75" customHeight="1">
      <c r="A347" s="2420"/>
      <c r="B347" s="2420"/>
      <c r="C347" s="2420"/>
      <c r="D347" s="2420"/>
      <c r="E347" s="2420"/>
      <c r="F347" s="2420"/>
      <c r="G347" s="2420"/>
      <c r="H347" s="2420"/>
      <c r="I347" s="2420"/>
      <c r="J347" s="2420"/>
      <c r="K347" s="2420"/>
      <c r="L347" s="2420"/>
      <c r="M347" s="2420"/>
      <c r="N347" s="2420"/>
      <c r="O347" s="2420"/>
      <c r="P347" s="2420"/>
    </row>
    <row r="348" spans="1:16" ht="15.75" customHeight="1">
      <c r="A348" s="2420"/>
      <c r="B348" s="2420"/>
      <c r="C348" s="2420"/>
      <c r="D348" s="2420"/>
      <c r="E348" s="2420"/>
      <c r="F348" s="2420"/>
      <c r="G348" s="2420"/>
      <c r="H348" s="2420"/>
      <c r="I348" s="2420"/>
      <c r="J348" s="2420"/>
      <c r="K348" s="2420"/>
      <c r="L348" s="2420"/>
      <c r="M348" s="2420"/>
      <c r="N348" s="2420"/>
      <c r="O348" s="2420"/>
      <c r="P348" s="2420"/>
    </row>
    <row r="349" spans="1:16" ht="15.75" customHeight="1">
      <c r="A349" s="2420"/>
      <c r="B349" s="2420"/>
      <c r="C349" s="2420"/>
      <c r="D349" s="2420"/>
      <c r="E349" s="2420"/>
      <c r="F349" s="2420"/>
      <c r="G349" s="2420"/>
      <c r="H349" s="2420"/>
      <c r="I349" s="2420"/>
      <c r="J349" s="2420"/>
      <c r="K349" s="2420"/>
      <c r="L349" s="2420"/>
      <c r="M349" s="2420"/>
      <c r="N349" s="2420"/>
      <c r="O349" s="2420"/>
      <c r="P349" s="2420"/>
    </row>
    <row r="350" spans="1:16" ht="15.75" customHeight="1">
      <c r="A350" s="2420"/>
      <c r="B350" s="2420"/>
      <c r="C350" s="2420"/>
      <c r="D350" s="2420"/>
      <c r="E350" s="2420"/>
      <c r="F350" s="2420"/>
      <c r="G350" s="2420"/>
      <c r="H350" s="2420"/>
      <c r="I350" s="2420"/>
      <c r="J350" s="2420"/>
      <c r="K350" s="2420"/>
      <c r="L350" s="2420"/>
      <c r="M350" s="2420"/>
      <c r="N350" s="2420"/>
      <c r="O350" s="2420"/>
      <c r="P350" s="2420"/>
    </row>
    <row r="351" spans="1:16" ht="15.75" customHeight="1">
      <c r="A351" s="2420"/>
      <c r="B351" s="2420"/>
      <c r="C351" s="2420"/>
      <c r="D351" s="2420"/>
      <c r="E351" s="2420"/>
      <c r="F351" s="2420"/>
      <c r="G351" s="2420"/>
      <c r="H351" s="2420"/>
      <c r="I351" s="2420"/>
      <c r="J351" s="2420"/>
      <c r="K351" s="2420"/>
      <c r="L351" s="2420"/>
      <c r="M351" s="2420"/>
      <c r="N351" s="2420"/>
      <c r="O351" s="2420"/>
      <c r="P351" s="2420"/>
    </row>
    <row r="352" spans="1:16" ht="15.75" customHeight="1">
      <c r="A352" s="2420"/>
      <c r="B352" s="2420"/>
      <c r="C352" s="2420"/>
      <c r="D352" s="2420"/>
      <c r="E352" s="2420"/>
      <c r="F352" s="2420"/>
      <c r="G352" s="2420"/>
      <c r="H352" s="2420"/>
      <c r="I352" s="2420"/>
      <c r="J352" s="2420"/>
      <c r="K352" s="2420"/>
      <c r="L352" s="2420"/>
      <c r="M352" s="2420"/>
      <c r="N352" s="2420"/>
      <c r="O352" s="2420"/>
      <c r="P352" s="2420"/>
    </row>
    <row r="353" spans="1:16" ht="15.75" customHeight="1">
      <c r="A353" s="2420"/>
      <c r="B353" s="2420"/>
      <c r="C353" s="2420"/>
      <c r="D353" s="2420"/>
      <c r="E353" s="2420"/>
      <c r="F353" s="2420"/>
      <c r="G353" s="2420"/>
      <c r="H353" s="2420"/>
      <c r="I353" s="2420"/>
      <c r="J353" s="2420"/>
      <c r="K353" s="2420"/>
      <c r="L353" s="2420"/>
      <c r="M353" s="2420"/>
      <c r="N353" s="2420"/>
      <c r="O353" s="2420"/>
      <c r="P353" s="2420"/>
    </row>
    <row r="354" spans="1:16" ht="15.75" customHeight="1">
      <c r="A354" s="2420"/>
      <c r="B354" s="2420"/>
      <c r="C354" s="2420"/>
      <c r="D354" s="2420"/>
      <c r="E354" s="2420"/>
      <c r="F354" s="2420"/>
      <c r="G354" s="2420"/>
      <c r="H354" s="2420"/>
      <c r="I354" s="2420"/>
      <c r="J354" s="2420"/>
      <c r="K354" s="2420"/>
      <c r="L354" s="2420"/>
      <c r="M354" s="2420"/>
      <c r="N354" s="2420"/>
      <c r="O354" s="2420"/>
      <c r="P354" s="2420"/>
    </row>
    <row r="355" spans="1:16" ht="15.75" customHeight="1">
      <c r="A355" s="2420"/>
      <c r="B355" s="2420"/>
      <c r="C355" s="2420"/>
      <c r="D355" s="2420"/>
      <c r="E355" s="2420"/>
      <c r="F355" s="2420"/>
      <c r="G355" s="2420"/>
      <c r="H355" s="2420"/>
      <c r="I355" s="2420"/>
      <c r="J355" s="2420"/>
      <c r="K355" s="2420"/>
      <c r="L355" s="2420"/>
      <c r="M355" s="2420"/>
      <c r="N355" s="2420"/>
      <c r="O355" s="2420"/>
      <c r="P355" s="2420"/>
    </row>
    <row r="356" spans="1:16" ht="15.75" customHeight="1">
      <c r="A356" s="2420"/>
      <c r="B356" s="2420"/>
      <c r="C356" s="2420"/>
      <c r="D356" s="2420"/>
      <c r="E356" s="2420"/>
      <c r="F356" s="2420"/>
      <c r="G356" s="2420"/>
      <c r="H356" s="2420"/>
      <c r="I356" s="2420"/>
      <c r="J356" s="2420"/>
      <c r="K356" s="2420"/>
      <c r="L356" s="2420"/>
      <c r="M356" s="2420"/>
      <c r="N356" s="2420"/>
      <c r="O356" s="2420"/>
      <c r="P356" s="2420"/>
    </row>
    <row r="357" spans="1:16" ht="15.75" customHeight="1">
      <c r="A357" s="2420"/>
      <c r="B357" s="2420"/>
      <c r="C357" s="2420"/>
      <c r="D357" s="2420"/>
      <c r="E357" s="2420"/>
      <c r="F357" s="2420"/>
      <c r="G357" s="2420"/>
      <c r="H357" s="2420"/>
      <c r="I357" s="2420"/>
      <c r="J357" s="2420"/>
      <c r="K357" s="2420"/>
      <c r="L357" s="2420"/>
      <c r="M357" s="2420"/>
      <c r="N357" s="2420"/>
      <c r="O357" s="2420"/>
      <c r="P357" s="2420"/>
    </row>
    <row r="358" spans="1:16" ht="15.75" customHeight="1">
      <c r="A358" s="2420"/>
      <c r="B358" s="2420"/>
      <c r="C358" s="2420"/>
      <c r="D358" s="2420"/>
      <c r="E358" s="2420"/>
      <c r="F358" s="2420"/>
      <c r="G358" s="2420"/>
      <c r="H358" s="2420"/>
      <c r="I358" s="2420"/>
      <c r="J358" s="2420"/>
      <c r="K358" s="2420"/>
      <c r="L358" s="2420"/>
      <c r="M358" s="2420"/>
      <c r="N358" s="2420"/>
      <c r="O358" s="2420"/>
      <c r="P358" s="2420"/>
    </row>
    <row r="359" spans="1:16" ht="15.75" customHeight="1">
      <c r="A359" s="2420"/>
      <c r="B359" s="2420"/>
      <c r="C359" s="2420"/>
      <c r="D359" s="2420"/>
      <c r="E359" s="2420"/>
      <c r="F359" s="2420"/>
      <c r="G359" s="2420"/>
      <c r="H359" s="2420"/>
      <c r="I359" s="2420"/>
      <c r="J359" s="2420"/>
      <c r="K359" s="2420"/>
      <c r="L359" s="2420"/>
      <c r="M359" s="2420"/>
      <c r="N359" s="2420"/>
      <c r="O359" s="2420"/>
      <c r="P359" s="2420"/>
    </row>
    <row r="360" spans="1:16" ht="15.75" customHeight="1">
      <c r="A360" s="2420"/>
      <c r="B360" s="2420"/>
      <c r="C360" s="2420"/>
      <c r="D360" s="2420"/>
      <c r="E360" s="2420"/>
      <c r="F360" s="2420"/>
      <c r="G360" s="2420"/>
      <c r="H360" s="2420"/>
      <c r="I360" s="2420"/>
      <c r="J360" s="2420"/>
      <c r="K360" s="2420"/>
      <c r="L360" s="2420"/>
      <c r="M360" s="2420"/>
      <c r="N360" s="2420"/>
      <c r="O360" s="2420"/>
      <c r="P360" s="2420"/>
    </row>
    <row r="361" spans="1:16" ht="15.75" customHeight="1">
      <c r="A361" s="2420"/>
      <c r="B361" s="2420"/>
      <c r="C361" s="2420"/>
      <c r="D361" s="2420"/>
      <c r="E361" s="2420"/>
      <c r="F361" s="2420"/>
      <c r="G361" s="2420"/>
      <c r="H361" s="2420"/>
      <c r="I361" s="2420"/>
      <c r="J361" s="2420"/>
      <c r="K361" s="2420"/>
      <c r="L361" s="2420"/>
      <c r="M361" s="2420"/>
      <c r="N361" s="2420"/>
      <c r="O361" s="2420"/>
      <c r="P361" s="2420"/>
    </row>
    <row r="362" spans="1:16" ht="15.75" customHeight="1">
      <c r="A362" s="2420"/>
      <c r="B362" s="2420"/>
      <c r="C362" s="2420"/>
      <c r="D362" s="2420"/>
      <c r="E362" s="2420"/>
      <c r="F362" s="2420"/>
      <c r="G362" s="2420"/>
      <c r="H362" s="2420"/>
      <c r="I362" s="2420"/>
      <c r="J362" s="2420"/>
      <c r="K362" s="2420"/>
      <c r="L362" s="2420"/>
      <c r="M362" s="2420"/>
      <c r="N362" s="2420"/>
      <c r="O362" s="2420"/>
      <c r="P362" s="2420"/>
    </row>
    <row r="363" spans="1:16" ht="15.75" customHeight="1">
      <c r="A363" s="2420"/>
      <c r="B363" s="2420"/>
      <c r="C363" s="2420"/>
      <c r="D363" s="2420"/>
      <c r="E363" s="2420"/>
      <c r="F363" s="2420"/>
      <c r="G363" s="2420"/>
      <c r="H363" s="2420"/>
      <c r="I363" s="2420"/>
      <c r="J363" s="2420"/>
      <c r="K363" s="2420"/>
      <c r="L363" s="2420"/>
      <c r="M363" s="2420"/>
      <c r="N363" s="2420"/>
      <c r="O363" s="2420"/>
      <c r="P363" s="2420"/>
    </row>
    <row r="364" spans="1:16" ht="15.75" customHeight="1">
      <c r="A364" s="2420"/>
      <c r="B364" s="2420"/>
      <c r="C364" s="2420"/>
      <c r="D364" s="2420"/>
      <c r="E364" s="2420"/>
      <c r="F364" s="2420"/>
      <c r="G364" s="2420"/>
      <c r="H364" s="2420"/>
      <c r="I364" s="2420"/>
      <c r="J364" s="2420"/>
      <c r="K364" s="2420"/>
      <c r="L364" s="2420"/>
      <c r="M364" s="2420"/>
      <c r="N364" s="2420"/>
      <c r="O364" s="2420"/>
      <c r="P364" s="2420"/>
    </row>
    <row r="365" spans="1:16" ht="15.75" customHeight="1">
      <c r="A365" s="2420"/>
      <c r="B365" s="2420"/>
      <c r="C365" s="2420"/>
      <c r="D365" s="2420"/>
      <c r="E365" s="2420"/>
      <c r="F365" s="2420"/>
      <c r="G365" s="2420"/>
      <c r="H365" s="2420"/>
      <c r="I365" s="2420"/>
      <c r="J365" s="2420"/>
      <c r="K365" s="2420"/>
      <c r="L365" s="2420"/>
      <c r="M365" s="2420"/>
      <c r="N365" s="2420"/>
      <c r="O365" s="2420"/>
      <c r="P365" s="2420"/>
    </row>
    <row r="366" spans="1:16" ht="15.75" customHeight="1">
      <c r="A366" s="2420"/>
      <c r="B366" s="2420"/>
      <c r="C366" s="2420"/>
      <c r="D366" s="2420"/>
      <c r="E366" s="2420"/>
      <c r="F366" s="2420"/>
      <c r="G366" s="2420"/>
      <c r="H366" s="2420"/>
      <c r="I366" s="2420"/>
      <c r="J366" s="2420"/>
      <c r="K366" s="2420"/>
      <c r="L366" s="2420"/>
      <c r="M366" s="2420"/>
      <c r="N366" s="2420"/>
      <c r="O366" s="2420"/>
      <c r="P366" s="2420"/>
    </row>
    <row r="367" spans="1:16" ht="15.75" customHeight="1">
      <c r="A367" s="2420"/>
      <c r="B367" s="2420"/>
      <c r="C367" s="2420"/>
      <c r="D367" s="2420"/>
      <c r="E367" s="2420"/>
      <c r="F367" s="2420"/>
      <c r="G367" s="2420"/>
      <c r="H367" s="2420"/>
      <c r="I367" s="2420"/>
      <c r="J367" s="2420"/>
      <c r="K367" s="2420"/>
      <c r="L367" s="2420"/>
      <c r="M367" s="2420"/>
      <c r="N367" s="2420"/>
      <c r="O367" s="2420"/>
      <c r="P367" s="2420"/>
    </row>
    <row r="368" spans="1:16" ht="15.75" customHeight="1">
      <c r="A368" s="2420"/>
      <c r="B368" s="2420"/>
      <c r="C368" s="2420"/>
      <c r="D368" s="2420"/>
      <c r="E368" s="2420"/>
      <c r="F368" s="2420"/>
      <c r="G368" s="2420"/>
      <c r="H368" s="2420"/>
      <c r="I368" s="2420"/>
      <c r="J368" s="2420"/>
      <c r="K368" s="2420"/>
      <c r="L368" s="2420"/>
      <c r="M368" s="2420"/>
      <c r="N368" s="2420"/>
      <c r="O368" s="2420"/>
      <c r="P368" s="2420"/>
    </row>
    <row r="369" spans="1:16" ht="15.75" customHeight="1">
      <c r="A369" s="2420"/>
      <c r="B369" s="2420"/>
      <c r="C369" s="2420"/>
      <c r="D369" s="2420"/>
      <c r="E369" s="2420"/>
      <c r="F369" s="2420"/>
      <c r="G369" s="2420"/>
      <c r="H369" s="2420"/>
      <c r="I369" s="2420"/>
      <c r="J369" s="2420"/>
      <c r="K369" s="2420"/>
      <c r="L369" s="2420"/>
      <c r="M369" s="2420"/>
      <c r="N369" s="2420"/>
      <c r="O369" s="2420"/>
      <c r="P369" s="2420"/>
    </row>
    <row r="370" spans="1:16" ht="15.75" customHeight="1">
      <c r="A370" s="2420"/>
      <c r="B370" s="2420"/>
      <c r="C370" s="2420"/>
      <c r="D370" s="2420"/>
      <c r="E370" s="2420"/>
      <c r="F370" s="2420"/>
      <c r="G370" s="2420"/>
      <c r="H370" s="2420"/>
      <c r="I370" s="2420"/>
      <c r="J370" s="2420"/>
      <c r="K370" s="2420"/>
      <c r="L370" s="2420"/>
      <c r="M370" s="2420"/>
      <c r="N370" s="2420"/>
      <c r="O370" s="2420"/>
      <c r="P370" s="2420"/>
    </row>
    <row r="371" spans="1:16" ht="15.75" customHeight="1">
      <c r="A371" s="2420"/>
      <c r="B371" s="2420"/>
      <c r="C371" s="2420"/>
      <c r="D371" s="2420"/>
      <c r="E371" s="2420"/>
      <c r="F371" s="2420"/>
      <c r="G371" s="2420"/>
      <c r="H371" s="2420"/>
      <c r="I371" s="2420"/>
      <c r="J371" s="2420"/>
      <c r="K371" s="2420"/>
      <c r="L371" s="2420"/>
      <c r="M371" s="2420"/>
      <c r="N371" s="2420"/>
      <c r="O371" s="2420"/>
      <c r="P371" s="2420"/>
    </row>
    <row r="372" spans="1:16" ht="15.75" customHeight="1">
      <c r="A372" s="2420"/>
      <c r="B372" s="2420"/>
      <c r="C372" s="2420"/>
      <c r="D372" s="2420"/>
      <c r="E372" s="2420"/>
      <c r="F372" s="2420"/>
      <c r="G372" s="2420"/>
      <c r="H372" s="2420"/>
      <c r="I372" s="2420"/>
      <c r="J372" s="2420"/>
      <c r="K372" s="2420"/>
      <c r="L372" s="2420"/>
      <c r="M372" s="2420"/>
      <c r="N372" s="2420"/>
      <c r="O372" s="2420"/>
      <c r="P372" s="2420"/>
    </row>
    <row r="373" spans="1:16" ht="15.75" customHeight="1">
      <c r="A373" s="2420"/>
      <c r="B373" s="2420"/>
      <c r="C373" s="2420"/>
      <c r="D373" s="2420"/>
      <c r="E373" s="2420"/>
      <c r="F373" s="2420"/>
      <c r="G373" s="2420"/>
      <c r="H373" s="2420"/>
      <c r="I373" s="2420"/>
      <c r="J373" s="2420"/>
      <c r="K373" s="2420"/>
      <c r="L373" s="2420"/>
      <c r="M373" s="2420"/>
      <c r="N373" s="2420"/>
      <c r="O373" s="2420"/>
      <c r="P373" s="2420"/>
    </row>
    <row r="374" spans="1:16" ht="15.75" customHeight="1">
      <c r="A374" s="2420"/>
      <c r="B374" s="2420"/>
      <c r="C374" s="2420"/>
      <c r="D374" s="2420"/>
      <c r="E374" s="2420"/>
      <c r="F374" s="2420"/>
      <c r="G374" s="2420"/>
      <c r="H374" s="2420"/>
      <c r="I374" s="2420"/>
      <c r="J374" s="2420"/>
      <c r="K374" s="2420"/>
      <c r="L374" s="2420"/>
      <c r="M374" s="2420"/>
      <c r="N374" s="2420"/>
      <c r="O374" s="2420"/>
      <c r="P374" s="2420"/>
    </row>
    <row r="375" spans="1:16" ht="15.75" customHeight="1">
      <c r="A375" s="2420"/>
      <c r="B375" s="2420"/>
      <c r="C375" s="2420"/>
      <c r="D375" s="2420"/>
      <c r="E375" s="2420"/>
      <c r="F375" s="2420"/>
      <c r="G375" s="2420"/>
      <c r="H375" s="2420"/>
      <c r="I375" s="2420"/>
      <c r="J375" s="2420"/>
      <c r="K375" s="2420"/>
      <c r="L375" s="2420"/>
      <c r="M375" s="2420"/>
      <c r="N375" s="2420"/>
      <c r="O375" s="2420"/>
      <c r="P375" s="2420"/>
    </row>
    <row r="376" spans="1:16" ht="15.75" customHeight="1">
      <c r="A376" s="2420"/>
      <c r="B376" s="2420"/>
      <c r="C376" s="2420"/>
      <c r="D376" s="2420"/>
      <c r="E376" s="2420"/>
      <c r="F376" s="2420"/>
      <c r="G376" s="2420"/>
      <c r="H376" s="2420"/>
      <c r="I376" s="2420"/>
      <c r="J376" s="2420"/>
      <c r="K376" s="2420"/>
      <c r="L376" s="2420"/>
      <c r="M376" s="2420"/>
      <c r="N376" s="2420"/>
      <c r="O376" s="2420"/>
      <c r="P376" s="2420"/>
    </row>
    <row r="377" spans="1:16" ht="15.75" customHeight="1">
      <c r="A377" s="2420"/>
      <c r="B377" s="2420"/>
      <c r="C377" s="2420"/>
      <c r="D377" s="2420"/>
      <c r="E377" s="2420"/>
      <c r="F377" s="2420"/>
      <c r="G377" s="2420"/>
      <c r="H377" s="2420"/>
      <c r="I377" s="2420"/>
      <c r="J377" s="2420"/>
      <c r="K377" s="2420"/>
      <c r="L377" s="2420"/>
      <c r="M377" s="2420"/>
      <c r="N377" s="2420"/>
      <c r="O377" s="2420"/>
      <c r="P377" s="2420"/>
    </row>
    <row r="378" spans="1:16" ht="15.75" customHeight="1">
      <c r="A378" s="2420"/>
      <c r="B378" s="2420"/>
      <c r="C378" s="2420"/>
      <c r="D378" s="2420"/>
      <c r="E378" s="2420"/>
      <c r="F378" s="2420"/>
      <c r="G378" s="2420"/>
      <c r="H378" s="2420"/>
      <c r="I378" s="2420"/>
      <c r="J378" s="2420"/>
      <c r="K378" s="2420"/>
      <c r="L378" s="2420"/>
      <c r="M378" s="2420"/>
      <c r="N378" s="2420"/>
      <c r="O378" s="2420"/>
      <c r="P378" s="2420"/>
    </row>
    <row r="379" spans="1:16" ht="15.75" customHeight="1">
      <c r="A379" s="2420"/>
      <c r="B379" s="2420"/>
      <c r="C379" s="2420"/>
      <c r="D379" s="2420"/>
      <c r="E379" s="2420"/>
      <c r="F379" s="2420"/>
      <c r="G379" s="2420"/>
      <c r="H379" s="2420"/>
      <c r="I379" s="2420"/>
      <c r="J379" s="2420"/>
      <c r="K379" s="2420"/>
      <c r="L379" s="2420"/>
      <c r="M379" s="2420"/>
      <c r="N379" s="2420"/>
      <c r="O379" s="2420"/>
      <c r="P379" s="2420"/>
    </row>
    <row r="380" spans="1:16" ht="15.75" customHeight="1">
      <c r="A380" s="2420"/>
      <c r="B380" s="2420"/>
      <c r="C380" s="2420"/>
      <c r="D380" s="2420"/>
      <c r="E380" s="2420"/>
      <c r="F380" s="2420"/>
      <c r="G380" s="2420"/>
      <c r="H380" s="2420"/>
      <c r="I380" s="2420"/>
      <c r="J380" s="2420"/>
      <c r="K380" s="2420"/>
      <c r="L380" s="2420"/>
      <c r="M380" s="2420"/>
      <c r="N380" s="2420"/>
      <c r="O380" s="2420"/>
      <c r="P380" s="2420"/>
    </row>
    <row r="381" spans="1:16" ht="15.75" customHeight="1">
      <c r="A381" s="2420"/>
      <c r="B381" s="2420"/>
      <c r="C381" s="2420"/>
      <c r="D381" s="2420"/>
      <c r="E381" s="2420"/>
      <c r="F381" s="2420"/>
      <c r="G381" s="2420"/>
      <c r="H381" s="2420"/>
      <c r="I381" s="2420"/>
      <c r="J381" s="2420"/>
      <c r="K381" s="2420"/>
      <c r="L381" s="2420"/>
      <c r="M381" s="2420"/>
      <c r="N381" s="2420"/>
      <c r="O381" s="2420"/>
      <c r="P381" s="2420"/>
    </row>
    <row r="382" spans="1:16" ht="15.75" customHeight="1">
      <c r="A382" s="2420"/>
      <c r="B382" s="2420"/>
      <c r="C382" s="2420"/>
      <c r="D382" s="2420"/>
      <c r="E382" s="2420"/>
      <c r="F382" s="2420"/>
      <c r="G382" s="2420"/>
      <c r="H382" s="2420"/>
      <c r="I382" s="2420"/>
      <c r="J382" s="2420"/>
      <c r="K382" s="2420"/>
      <c r="L382" s="2420"/>
      <c r="M382" s="2420"/>
      <c r="N382" s="2420"/>
      <c r="O382" s="2420"/>
      <c r="P382" s="2420"/>
    </row>
    <row r="383" spans="1:16" ht="15.75" customHeight="1">
      <c r="A383" s="2420"/>
      <c r="B383" s="2420"/>
      <c r="C383" s="2420"/>
      <c r="D383" s="2420"/>
      <c r="E383" s="2420"/>
      <c r="F383" s="2420"/>
      <c r="G383" s="2420"/>
      <c r="H383" s="2420"/>
      <c r="I383" s="2420"/>
      <c r="J383" s="2420"/>
      <c r="K383" s="2420"/>
      <c r="L383" s="2420"/>
      <c r="M383" s="2420"/>
      <c r="N383" s="2420"/>
      <c r="O383" s="2420"/>
      <c r="P383" s="2420"/>
    </row>
    <row r="384" spans="1:16" ht="15.75" customHeight="1">
      <c r="A384" s="2420"/>
      <c r="B384" s="2420"/>
      <c r="C384" s="2420"/>
      <c r="D384" s="2420"/>
      <c r="E384" s="2420"/>
      <c r="F384" s="2420"/>
      <c r="G384" s="2420"/>
      <c r="H384" s="2420"/>
      <c r="I384" s="2420"/>
      <c r="J384" s="2420"/>
      <c r="K384" s="2420"/>
      <c r="L384" s="2420"/>
      <c r="M384" s="2420"/>
      <c r="N384" s="2420"/>
      <c r="O384" s="2420"/>
      <c r="P384" s="2420"/>
    </row>
    <row r="385" spans="1:16" ht="15.75" customHeight="1">
      <c r="A385" s="2420"/>
      <c r="B385" s="2420"/>
      <c r="C385" s="2420"/>
      <c r="D385" s="2420"/>
      <c r="E385" s="2420"/>
      <c r="F385" s="2420"/>
      <c r="G385" s="2420"/>
      <c r="H385" s="2420"/>
      <c r="I385" s="2420"/>
      <c r="J385" s="2420"/>
      <c r="K385" s="2420"/>
      <c r="L385" s="2420"/>
      <c r="M385" s="2420"/>
      <c r="N385" s="2420"/>
      <c r="O385" s="2420"/>
      <c r="P385" s="2420"/>
    </row>
    <row r="386" spans="1:16" ht="15.75" customHeight="1">
      <c r="A386" s="2420"/>
      <c r="B386" s="2420"/>
      <c r="C386" s="2420"/>
      <c r="D386" s="2420"/>
      <c r="E386" s="2420"/>
      <c r="F386" s="2420"/>
      <c r="G386" s="2420"/>
      <c r="H386" s="2420"/>
      <c r="I386" s="2420"/>
      <c r="J386" s="2420"/>
      <c r="K386" s="2420"/>
      <c r="L386" s="2420"/>
      <c r="M386" s="2420"/>
      <c r="N386" s="2420"/>
      <c r="O386" s="2420"/>
      <c r="P386" s="2420"/>
    </row>
    <row r="387" spans="1:16" ht="15.75" customHeight="1">
      <c r="A387" s="2420"/>
      <c r="B387" s="2420"/>
      <c r="C387" s="2420"/>
      <c r="D387" s="2420"/>
      <c r="E387" s="2420"/>
      <c r="F387" s="2420"/>
      <c r="G387" s="2420"/>
      <c r="H387" s="2420"/>
      <c r="I387" s="2420"/>
      <c r="J387" s="2420"/>
      <c r="K387" s="2420"/>
      <c r="L387" s="2420"/>
      <c r="M387" s="2420"/>
      <c r="N387" s="2420"/>
      <c r="O387" s="2420"/>
      <c r="P387" s="2420"/>
    </row>
    <row r="388" spans="1:16" ht="15.75" customHeight="1">
      <c r="A388" s="2420"/>
      <c r="B388" s="2420"/>
      <c r="C388" s="2420"/>
      <c r="D388" s="2420"/>
      <c r="E388" s="2420"/>
      <c r="F388" s="2420"/>
      <c r="G388" s="2420"/>
      <c r="H388" s="2420"/>
      <c r="I388" s="2420"/>
      <c r="J388" s="2420"/>
      <c r="K388" s="2420"/>
      <c r="L388" s="2420"/>
      <c r="M388" s="2420"/>
      <c r="N388" s="2420"/>
      <c r="O388" s="2420"/>
      <c r="P388" s="2420"/>
    </row>
    <row r="389" spans="1:16" ht="15.75" customHeight="1">
      <c r="A389" s="2420"/>
      <c r="B389" s="2420"/>
      <c r="C389" s="2420"/>
      <c r="D389" s="2420"/>
      <c r="E389" s="2420"/>
      <c r="F389" s="2420"/>
      <c r="G389" s="2420"/>
      <c r="H389" s="2420"/>
      <c r="I389" s="2420"/>
      <c r="J389" s="2420"/>
      <c r="K389" s="2420"/>
      <c r="L389" s="2420"/>
      <c r="M389" s="2420"/>
      <c r="N389" s="2420"/>
      <c r="O389" s="2420"/>
      <c r="P389" s="2420"/>
    </row>
    <row r="390" spans="1:16" ht="15.75" customHeight="1">
      <c r="A390" s="2420"/>
      <c r="B390" s="2420"/>
      <c r="C390" s="2420"/>
      <c r="D390" s="2420"/>
      <c r="E390" s="2420"/>
      <c r="F390" s="2420"/>
      <c r="G390" s="2420"/>
      <c r="H390" s="2420"/>
      <c r="I390" s="2420"/>
      <c r="J390" s="2420"/>
      <c r="K390" s="2420"/>
      <c r="L390" s="2420"/>
      <c r="M390" s="2420"/>
      <c r="N390" s="2420"/>
      <c r="O390" s="2420"/>
      <c r="P390" s="2420"/>
    </row>
    <row r="391" spans="1:16" ht="15.75" customHeight="1">
      <c r="A391" s="2420"/>
      <c r="B391" s="2420"/>
      <c r="C391" s="2420"/>
      <c r="D391" s="2420"/>
      <c r="E391" s="2420"/>
      <c r="F391" s="2420"/>
      <c r="G391" s="2420"/>
      <c r="H391" s="2420"/>
      <c r="I391" s="2420"/>
      <c r="J391" s="2420"/>
      <c r="K391" s="2420"/>
      <c r="L391" s="2420"/>
      <c r="M391" s="2420"/>
      <c r="N391" s="2420"/>
      <c r="O391" s="2420"/>
      <c r="P391" s="2420"/>
    </row>
    <row r="392" spans="1:16" ht="15.75" customHeight="1">
      <c r="A392" s="2420"/>
      <c r="B392" s="2420"/>
      <c r="C392" s="2420"/>
      <c r="D392" s="2420"/>
      <c r="E392" s="2420"/>
      <c r="F392" s="2420"/>
      <c r="G392" s="2420"/>
      <c r="H392" s="2420"/>
      <c r="I392" s="2420"/>
      <c r="J392" s="2420"/>
      <c r="K392" s="2420"/>
      <c r="L392" s="2420"/>
      <c r="M392" s="2420"/>
      <c r="N392" s="2420"/>
      <c r="O392" s="2420"/>
      <c r="P392" s="2420"/>
    </row>
    <row r="393" spans="1:16" ht="15.75" customHeight="1">
      <c r="A393" s="2420"/>
      <c r="B393" s="2420"/>
      <c r="C393" s="2420"/>
      <c r="D393" s="2420"/>
      <c r="E393" s="2420"/>
      <c r="F393" s="2420"/>
      <c r="G393" s="2420"/>
      <c r="H393" s="2420"/>
      <c r="I393" s="2420"/>
      <c r="J393" s="2420"/>
      <c r="K393" s="2420"/>
      <c r="L393" s="2420"/>
      <c r="M393" s="2420"/>
      <c r="N393" s="2420"/>
      <c r="O393" s="2420"/>
      <c r="P393" s="2420"/>
    </row>
    <row r="394" spans="1:16" ht="15.75" customHeight="1">
      <c r="A394" s="2420"/>
      <c r="B394" s="2420"/>
      <c r="C394" s="2420"/>
      <c r="D394" s="2420"/>
      <c r="E394" s="2420"/>
      <c r="F394" s="2420"/>
      <c r="G394" s="2420"/>
      <c r="H394" s="2420"/>
      <c r="I394" s="2420"/>
      <c r="J394" s="2420"/>
      <c r="K394" s="2420"/>
      <c r="L394" s="2420"/>
      <c r="M394" s="2420"/>
      <c r="N394" s="2420"/>
      <c r="O394" s="2420"/>
      <c r="P394" s="2420"/>
    </row>
    <row r="395" spans="1:16" ht="15.75" customHeight="1">
      <c r="A395" s="2420"/>
      <c r="B395" s="2420"/>
      <c r="C395" s="2420"/>
      <c r="D395" s="2420"/>
      <c r="E395" s="2420"/>
      <c r="F395" s="2420"/>
      <c r="G395" s="2420"/>
      <c r="H395" s="2420"/>
      <c r="I395" s="2420"/>
      <c r="J395" s="2420"/>
      <c r="K395" s="2420"/>
      <c r="L395" s="2420"/>
      <c r="M395" s="2420"/>
      <c r="N395" s="2420"/>
      <c r="O395" s="2420"/>
      <c r="P395" s="2420"/>
    </row>
    <row r="396" spans="1:16" ht="15.75" customHeight="1">
      <c r="A396" s="2420"/>
      <c r="B396" s="2420"/>
      <c r="C396" s="2420"/>
      <c r="D396" s="2420"/>
      <c r="E396" s="2420"/>
      <c r="F396" s="2420"/>
      <c r="G396" s="2420"/>
      <c r="H396" s="2420"/>
      <c r="I396" s="2420"/>
      <c r="J396" s="2420"/>
      <c r="K396" s="2420"/>
      <c r="L396" s="2420"/>
      <c r="M396" s="2420"/>
      <c r="N396" s="2420"/>
      <c r="O396" s="2420"/>
      <c r="P396" s="2420"/>
    </row>
    <row r="397" spans="1:16" ht="15.75" customHeight="1">
      <c r="A397" s="2420"/>
      <c r="B397" s="2420"/>
      <c r="C397" s="2420"/>
      <c r="D397" s="2420"/>
      <c r="E397" s="2420"/>
      <c r="F397" s="2420"/>
      <c r="G397" s="2420"/>
      <c r="H397" s="2420"/>
      <c r="I397" s="2420"/>
      <c r="J397" s="2420"/>
      <c r="K397" s="2420"/>
      <c r="L397" s="2420"/>
      <c r="M397" s="2420"/>
      <c r="N397" s="2420"/>
      <c r="O397" s="2420"/>
      <c r="P397" s="2420"/>
    </row>
    <row r="398" spans="1:16" ht="15.75" customHeight="1">
      <c r="A398" s="2420"/>
      <c r="B398" s="2420"/>
      <c r="C398" s="2420"/>
      <c r="D398" s="2420"/>
      <c r="E398" s="2420"/>
      <c r="F398" s="2420"/>
      <c r="G398" s="2420"/>
      <c r="H398" s="2420"/>
      <c r="I398" s="2420"/>
      <c r="J398" s="2420"/>
      <c r="K398" s="2420"/>
      <c r="L398" s="2420"/>
      <c r="M398" s="2420"/>
      <c r="N398" s="2420"/>
      <c r="O398" s="2420"/>
      <c r="P398" s="2420"/>
    </row>
    <row r="399" spans="1:16" ht="15.75" customHeight="1">
      <c r="A399" s="2420"/>
      <c r="B399" s="2420"/>
      <c r="C399" s="2420"/>
      <c r="D399" s="2420"/>
      <c r="E399" s="2420"/>
      <c r="F399" s="2420"/>
      <c r="G399" s="2420"/>
      <c r="H399" s="2420"/>
      <c r="I399" s="2420"/>
      <c r="J399" s="2420"/>
      <c r="K399" s="2420"/>
      <c r="L399" s="2420"/>
      <c r="M399" s="2420"/>
      <c r="N399" s="2420"/>
      <c r="O399" s="2420"/>
      <c r="P399" s="2420"/>
    </row>
    <row r="400" spans="1:16" ht="15.75" customHeight="1">
      <c r="A400" s="2420"/>
      <c r="B400" s="2420"/>
      <c r="C400" s="2420"/>
      <c r="D400" s="2420"/>
      <c r="E400" s="2420"/>
      <c r="F400" s="2420"/>
      <c r="G400" s="2420"/>
      <c r="H400" s="2420"/>
      <c r="I400" s="2420"/>
      <c r="J400" s="2420"/>
      <c r="K400" s="2420"/>
      <c r="L400" s="2420"/>
      <c r="M400" s="2420"/>
      <c r="N400" s="2420"/>
      <c r="O400" s="2420"/>
      <c r="P400" s="2420"/>
    </row>
    <row r="401" spans="1:16" ht="15.75" customHeight="1">
      <c r="A401" s="2420"/>
      <c r="B401" s="2420"/>
      <c r="C401" s="2420"/>
      <c r="D401" s="2420"/>
      <c r="E401" s="2420"/>
      <c r="F401" s="2420"/>
      <c r="G401" s="2420"/>
      <c r="H401" s="2420"/>
      <c r="I401" s="2420"/>
      <c r="J401" s="2420"/>
      <c r="K401" s="2420"/>
      <c r="L401" s="2420"/>
      <c r="M401" s="2420"/>
      <c r="N401" s="2420"/>
      <c r="O401" s="2420"/>
      <c r="P401" s="2420"/>
    </row>
    <row r="402" spans="1:16" ht="15.75" customHeight="1">
      <c r="A402" s="2420"/>
      <c r="B402" s="2420"/>
      <c r="C402" s="2420"/>
      <c r="D402" s="2420"/>
      <c r="E402" s="2420"/>
      <c r="F402" s="2420"/>
      <c r="G402" s="2420"/>
      <c r="H402" s="2420"/>
      <c r="I402" s="2420"/>
      <c r="J402" s="2420"/>
      <c r="K402" s="2420"/>
      <c r="L402" s="2420"/>
      <c r="M402" s="2420"/>
      <c r="N402" s="2420"/>
      <c r="O402" s="2420"/>
      <c r="P402" s="2420"/>
    </row>
    <row r="403" spans="1:16" ht="15.75" customHeight="1">
      <c r="A403" s="2420"/>
      <c r="B403" s="2420"/>
      <c r="C403" s="2420"/>
      <c r="D403" s="2420"/>
      <c r="E403" s="2420"/>
      <c r="F403" s="2420"/>
      <c r="G403" s="2420"/>
      <c r="H403" s="2420"/>
      <c r="I403" s="2420"/>
      <c r="J403" s="2420"/>
      <c r="K403" s="2420"/>
      <c r="L403" s="2420"/>
      <c r="M403" s="2420"/>
      <c r="N403" s="2420"/>
      <c r="O403" s="2420"/>
      <c r="P403" s="2420"/>
    </row>
    <row r="404" spans="1:16" ht="15.75" customHeight="1">
      <c r="A404" s="2420"/>
      <c r="B404" s="2420"/>
      <c r="C404" s="2420"/>
      <c r="D404" s="2420"/>
      <c r="E404" s="2420"/>
      <c r="F404" s="2420"/>
      <c r="G404" s="2420"/>
      <c r="H404" s="2420"/>
      <c r="I404" s="2420"/>
      <c r="J404" s="2420"/>
      <c r="K404" s="2420"/>
      <c r="L404" s="2420"/>
      <c r="M404" s="2420"/>
      <c r="N404" s="2420"/>
      <c r="O404" s="2420"/>
      <c r="P404" s="2420"/>
    </row>
    <row r="405" spans="1:16" ht="15.75" customHeight="1">
      <c r="A405" s="2420"/>
      <c r="B405" s="2420"/>
      <c r="C405" s="2420"/>
      <c r="D405" s="2420"/>
      <c r="E405" s="2420"/>
      <c r="F405" s="2420"/>
      <c r="G405" s="2420"/>
      <c r="H405" s="2420"/>
      <c r="I405" s="2420"/>
      <c r="J405" s="2420"/>
      <c r="K405" s="2420"/>
      <c r="L405" s="2420"/>
      <c r="M405" s="2420"/>
      <c r="N405" s="2420"/>
      <c r="O405" s="2420"/>
      <c r="P405" s="2420"/>
    </row>
    <row r="406" spans="1:16" ht="15.75" customHeight="1">
      <c r="A406" s="2420"/>
      <c r="B406" s="2420"/>
      <c r="C406" s="2420"/>
      <c r="D406" s="2420"/>
      <c r="E406" s="2420"/>
      <c r="F406" s="2420"/>
      <c r="G406" s="2420"/>
      <c r="H406" s="2420"/>
      <c r="I406" s="2420"/>
      <c r="J406" s="2420"/>
      <c r="K406" s="2420"/>
      <c r="L406" s="2420"/>
      <c r="M406" s="2420"/>
      <c r="N406" s="2420"/>
      <c r="O406" s="2420"/>
      <c r="P406" s="2420"/>
    </row>
    <row r="407" spans="1:16" ht="15.75" customHeight="1">
      <c r="A407" s="2420"/>
      <c r="B407" s="2420"/>
      <c r="C407" s="2420"/>
      <c r="D407" s="2420"/>
      <c r="E407" s="2420"/>
      <c r="F407" s="2420"/>
      <c r="G407" s="2420"/>
      <c r="H407" s="2420"/>
      <c r="I407" s="2420"/>
      <c r="J407" s="2420"/>
      <c r="K407" s="2420"/>
      <c r="L407" s="2420"/>
      <c r="M407" s="2420"/>
      <c r="N407" s="2420"/>
      <c r="O407" s="2420"/>
      <c r="P407" s="2420"/>
    </row>
    <row r="408" spans="1:16" ht="15.75" customHeight="1">
      <c r="A408" s="2420"/>
      <c r="B408" s="2420"/>
      <c r="C408" s="2420"/>
      <c r="D408" s="2420"/>
      <c r="E408" s="2420"/>
      <c r="F408" s="2420"/>
      <c r="G408" s="2420"/>
      <c r="H408" s="2420"/>
      <c r="I408" s="2420"/>
      <c r="J408" s="2420"/>
      <c r="K408" s="2420"/>
      <c r="L408" s="2420"/>
      <c r="M408" s="2420"/>
      <c r="N408" s="2420"/>
      <c r="O408" s="2420"/>
      <c r="P408" s="2420"/>
    </row>
    <row r="409" spans="1:16" ht="15.75" customHeight="1">
      <c r="A409" s="2420"/>
      <c r="B409" s="2420"/>
      <c r="C409" s="2420"/>
      <c r="D409" s="2420"/>
      <c r="E409" s="2420"/>
      <c r="F409" s="2420"/>
      <c r="G409" s="2420"/>
      <c r="H409" s="2420"/>
      <c r="I409" s="2420"/>
      <c r="J409" s="2420"/>
      <c r="K409" s="2420"/>
      <c r="L409" s="2420"/>
      <c r="M409" s="2420"/>
      <c r="N409" s="2420"/>
      <c r="O409" s="2420"/>
      <c r="P409" s="2420"/>
    </row>
    <row r="410" spans="1:16" ht="15.75" customHeight="1">
      <c r="A410" s="2420"/>
      <c r="B410" s="2420"/>
      <c r="C410" s="2420"/>
      <c r="D410" s="2420"/>
      <c r="E410" s="2420"/>
      <c r="F410" s="2420"/>
      <c r="G410" s="2420"/>
      <c r="H410" s="2420"/>
      <c r="I410" s="2420"/>
      <c r="J410" s="2420"/>
      <c r="K410" s="2420"/>
      <c r="L410" s="2420"/>
      <c r="M410" s="2420"/>
      <c r="N410" s="2420"/>
      <c r="O410" s="2420"/>
      <c r="P410" s="2420"/>
    </row>
    <row r="411" spans="1:16" ht="15.75" customHeight="1">
      <c r="A411" s="2420"/>
      <c r="B411" s="2420"/>
      <c r="C411" s="2420"/>
      <c r="D411" s="2420"/>
      <c r="E411" s="2420"/>
      <c r="F411" s="2420"/>
      <c r="G411" s="2420"/>
      <c r="H411" s="2420"/>
      <c r="I411" s="2420"/>
      <c r="J411" s="2420"/>
      <c r="K411" s="2420"/>
      <c r="L411" s="2420"/>
      <c r="M411" s="2420"/>
      <c r="N411" s="2420"/>
      <c r="O411" s="2420"/>
      <c r="P411" s="2420"/>
    </row>
    <row r="412" spans="1:16" ht="15.75" customHeight="1">
      <c r="A412" s="2420"/>
      <c r="B412" s="2420"/>
      <c r="C412" s="2420"/>
      <c r="D412" s="2420"/>
      <c r="E412" s="2420"/>
      <c r="F412" s="2420"/>
      <c r="G412" s="2420"/>
      <c r="H412" s="2420"/>
      <c r="I412" s="2420"/>
      <c r="J412" s="2420"/>
      <c r="K412" s="2420"/>
      <c r="L412" s="2420"/>
      <c r="M412" s="2420"/>
      <c r="N412" s="2420"/>
      <c r="O412" s="2420"/>
      <c r="P412" s="2420"/>
    </row>
    <row r="413" spans="1:16" ht="15.75" customHeight="1">
      <c r="A413" s="2420"/>
      <c r="B413" s="2420"/>
      <c r="C413" s="2420"/>
      <c r="D413" s="2420"/>
      <c r="E413" s="2420"/>
      <c r="F413" s="2420"/>
      <c r="G413" s="2420"/>
      <c r="H413" s="2420"/>
      <c r="I413" s="2420"/>
      <c r="J413" s="2420"/>
      <c r="K413" s="2420"/>
      <c r="L413" s="2420"/>
      <c r="M413" s="2420"/>
      <c r="N413" s="2420"/>
      <c r="O413" s="2420"/>
      <c r="P413" s="2420"/>
    </row>
    <row r="414" spans="1:16" ht="15.75" customHeight="1">
      <c r="A414" s="2420"/>
      <c r="B414" s="2420"/>
      <c r="C414" s="2420"/>
      <c r="D414" s="2420"/>
      <c r="E414" s="2420"/>
      <c r="F414" s="2420"/>
      <c r="G414" s="2420"/>
      <c r="H414" s="2420"/>
      <c r="I414" s="2420"/>
      <c r="J414" s="2420"/>
      <c r="K414" s="2420"/>
      <c r="L414" s="2420"/>
      <c r="M414" s="2420"/>
      <c r="N414" s="2420"/>
      <c r="O414" s="2420"/>
      <c r="P414" s="2420"/>
    </row>
    <row r="415" spans="1:16" ht="15.75" customHeight="1">
      <c r="A415" s="2420"/>
      <c r="B415" s="2420"/>
      <c r="C415" s="2420"/>
      <c r="D415" s="2420"/>
      <c r="E415" s="2420"/>
      <c r="F415" s="2420"/>
      <c r="G415" s="2420"/>
      <c r="H415" s="2420"/>
      <c r="I415" s="2420"/>
      <c r="J415" s="2420"/>
      <c r="K415" s="2420"/>
      <c r="L415" s="2420"/>
      <c r="M415" s="2420"/>
      <c r="N415" s="2420"/>
      <c r="O415" s="2420"/>
      <c r="P415" s="2420"/>
    </row>
    <row r="416" spans="1:16" ht="15.75" customHeight="1">
      <c r="A416" s="2420"/>
      <c r="B416" s="2420"/>
      <c r="C416" s="2420"/>
      <c r="D416" s="2420"/>
      <c r="E416" s="2420"/>
      <c r="F416" s="2420"/>
      <c r="G416" s="2420"/>
      <c r="H416" s="2420"/>
      <c r="I416" s="2420"/>
      <c r="J416" s="2420"/>
      <c r="K416" s="2420"/>
      <c r="L416" s="2420"/>
      <c r="M416" s="2420"/>
      <c r="N416" s="2420"/>
      <c r="O416" s="2420"/>
      <c r="P416" s="2420"/>
    </row>
    <row r="417" spans="1:16" ht="15.75" customHeight="1">
      <c r="A417" s="2420"/>
      <c r="B417" s="2420"/>
      <c r="C417" s="2420"/>
      <c r="D417" s="2420"/>
      <c r="E417" s="2420"/>
      <c r="F417" s="2420"/>
      <c r="G417" s="2420"/>
      <c r="H417" s="2420"/>
      <c r="I417" s="2420"/>
      <c r="J417" s="2420"/>
      <c r="K417" s="2420"/>
      <c r="L417" s="2420"/>
      <c r="M417" s="2420"/>
      <c r="N417" s="2420"/>
      <c r="O417" s="2420"/>
      <c r="P417" s="2420"/>
    </row>
    <row r="418" spans="1:16" ht="15.75" customHeight="1">
      <c r="A418" s="2420"/>
      <c r="B418" s="2420"/>
      <c r="C418" s="2420"/>
      <c r="D418" s="2420"/>
      <c r="E418" s="2420"/>
      <c r="F418" s="2420"/>
      <c r="G418" s="2420"/>
      <c r="H418" s="2420"/>
      <c r="I418" s="2420"/>
      <c r="J418" s="2420"/>
      <c r="K418" s="2420"/>
      <c r="L418" s="2420"/>
      <c r="M418" s="2420"/>
      <c r="N418" s="2420"/>
      <c r="O418" s="2420"/>
      <c r="P418" s="2420"/>
    </row>
    <row r="419" spans="1:16" ht="15.75" customHeight="1">
      <c r="A419" s="2420"/>
      <c r="B419" s="2420"/>
      <c r="C419" s="2420"/>
      <c r="D419" s="2420"/>
      <c r="E419" s="2420"/>
      <c r="F419" s="2420"/>
      <c r="G419" s="2420"/>
      <c r="H419" s="2420"/>
      <c r="I419" s="2420"/>
      <c r="J419" s="2420"/>
      <c r="K419" s="2420"/>
      <c r="L419" s="2420"/>
      <c r="M419" s="2420"/>
      <c r="N419" s="2420"/>
      <c r="O419" s="2420"/>
      <c r="P419" s="2420"/>
    </row>
    <row r="420" spans="1:16" ht="15.75" customHeight="1">
      <c r="A420" s="2420"/>
      <c r="B420" s="2420"/>
      <c r="C420" s="2420"/>
      <c r="D420" s="2420"/>
      <c r="E420" s="2420"/>
      <c r="F420" s="2420"/>
      <c r="G420" s="2420"/>
      <c r="H420" s="2420"/>
      <c r="I420" s="2420"/>
      <c r="J420" s="2420"/>
      <c r="K420" s="2420"/>
      <c r="L420" s="2420"/>
      <c r="M420" s="2420"/>
      <c r="N420" s="2420"/>
      <c r="O420" s="2420"/>
      <c r="P420" s="2420"/>
    </row>
    <row r="421" spans="1:16" ht="15.75" customHeight="1">
      <c r="A421" s="2420"/>
      <c r="B421" s="2420"/>
      <c r="C421" s="2420"/>
      <c r="D421" s="2420"/>
      <c r="E421" s="2420"/>
      <c r="F421" s="2420"/>
      <c r="G421" s="2420"/>
      <c r="H421" s="2420"/>
      <c r="I421" s="2420"/>
      <c r="J421" s="2420"/>
      <c r="K421" s="2420"/>
      <c r="L421" s="2420"/>
      <c r="M421" s="2420"/>
      <c r="N421" s="2420"/>
      <c r="O421" s="2420"/>
      <c r="P421" s="2420"/>
    </row>
    <row r="422" spans="1:16" ht="15.75" customHeight="1">
      <c r="A422" s="2420"/>
      <c r="B422" s="2420"/>
      <c r="C422" s="2420"/>
      <c r="D422" s="2420"/>
      <c r="E422" s="2420"/>
      <c r="F422" s="2420"/>
      <c r="G422" s="2420"/>
      <c r="H422" s="2420"/>
      <c r="I422" s="2420"/>
      <c r="J422" s="2420"/>
      <c r="K422" s="2420"/>
      <c r="L422" s="2420"/>
      <c r="M422" s="2420"/>
      <c r="N422" s="2420"/>
      <c r="O422" s="2420"/>
      <c r="P422" s="2420"/>
    </row>
    <row r="423" spans="1:16" ht="15.75" customHeight="1">
      <c r="A423" s="2420"/>
      <c r="B423" s="2420"/>
      <c r="C423" s="2420"/>
      <c r="D423" s="2420"/>
      <c r="E423" s="2420"/>
      <c r="F423" s="2420"/>
      <c r="G423" s="2420"/>
      <c r="H423" s="2420"/>
      <c r="I423" s="2420"/>
      <c r="J423" s="2420"/>
      <c r="K423" s="2420"/>
      <c r="L423" s="2420"/>
      <c r="M423" s="2420"/>
      <c r="N423" s="2420"/>
      <c r="O423" s="2420"/>
      <c r="P423" s="2420"/>
    </row>
    <row r="424" spans="1:16" ht="15.75" customHeight="1">
      <c r="A424" s="2420"/>
      <c r="B424" s="2420"/>
      <c r="C424" s="2420"/>
      <c r="D424" s="2420"/>
      <c r="E424" s="2420"/>
      <c r="F424" s="2420"/>
      <c r="G424" s="2420"/>
      <c r="H424" s="2420"/>
      <c r="I424" s="2420"/>
      <c r="J424" s="2420"/>
      <c r="K424" s="2420"/>
      <c r="L424" s="2420"/>
      <c r="M424" s="2420"/>
      <c r="N424" s="2420"/>
      <c r="O424" s="2420"/>
      <c r="P424" s="2420"/>
    </row>
    <row r="425" spans="1:16" ht="15.75" customHeight="1">
      <c r="A425" s="2420"/>
      <c r="B425" s="2420"/>
      <c r="C425" s="2420"/>
      <c r="D425" s="2420"/>
      <c r="E425" s="2420"/>
      <c r="F425" s="2420"/>
      <c r="G425" s="2420"/>
      <c r="H425" s="2420"/>
      <c r="I425" s="2420"/>
      <c r="J425" s="2420"/>
      <c r="K425" s="2420"/>
      <c r="L425" s="2420"/>
      <c r="M425" s="2420"/>
      <c r="N425" s="2420"/>
      <c r="O425" s="2420"/>
      <c r="P425" s="2420"/>
    </row>
    <row r="426" spans="1:16" ht="15.75" customHeight="1">
      <c r="A426" s="2420"/>
      <c r="B426" s="2420"/>
      <c r="C426" s="2420"/>
      <c r="D426" s="2420"/>
      <c r="E426" s="2420"/>
      <c r="F426" s="2420"/>
      <c r="G426" s="2420"/>
      <c r="H426" s="2420"/>
      <c r="I426" s="2420"/>
      <c r="J426" s="2420"/>
      <c r="K426" s="2420"/>
      <c r="L426" s="2420"/>
      <c r="M426" s="2420"/>
      <c r="N426" s="2420"/>
      <c r="O426" s="2420"/>
      <c r="P426" s="2420"/>
    </row>
    <row r="427" spans="1:16" ht="15.75" customHeight="1">
      <c r="A427" s="2420"/>
      <c r="B427" s="2420"/>
      <c r="C427" s="2420"/>
      <c r="D427" s="2420"/>
      <c r="E427" s="2420"/>
      <c r="F427" s="2420"/>
      <c r="G427" s="2420"/>
      <c r="H427" s="2420"/>
      <c r="I427" s="2420"/>
      <c r="J427" s="2420"/>
      <c r="K427" s="2420"/>
      <c r="L427" s="2420"/>
      <c r="M427" s="2420"/>
      <c r="N427" s="2420"/>
      <c r="O427" s="2420"/>
      <c r="P427" s="2420"/>
    </row>
    <row r="428" spans="1:16" ht="15.75" customHeight="1">
      <c r="A428" s="2420"/>
      <c r="B428" s="2420"/>
      <c r="C428" s="2420"/>
      <c r="D428" s="2420"/>
      <c r="E428" s="2420"/>
      <c r="F428" s="2420"/>
      <c r="G428" s="2420"/>
      <c r="H428" s="2420"/>
      <c r="I428" s="2420"/>
      <c r="J428" s="2420"/>
      <c r="K428" s="2420"/>
      <c r="L428" s="2420"/>
      <c r="M428" s="2420"/>
      <c r="N428" s="2420"/>
      <c r="O428" s="2420"/>
      <c r="P428" s="2420"/>
    </row>
    <row r="429" spans="1:16" ht="15.75" customHeight="1">
      <c r="A429" s="2420"/>
      <c r="B429" s="2420"/>
      <c r="C429" s="2420"/>
      <c r="D429" s="2420"/>
      <c r="E429" s="2420"/>
      <c r="F429" s="2420"/>
      <c r="G429" s="2420"/>
      <c r="H429" s="2420"/>
      <c r="I429" s="2420"/>
      <c r="J429" s="2420"/>
      <c r="K429" s="2420"/>
      <c r="L429" s="2420"/>
      <c r="M429" s="2420"/>
      <c r="N429" s="2420"/>
      <c r="O429" s="2420"/>
      <c r="P429" s="2420"/>
    </row>
    <row r="430" spans="1:16" ht="15.75" customHeight="1">
      <c r="A430" s="2420"/>
      <c r="B430" s="2420"/>
      <c r="C430" s="2420"/>
      <c r="D430" s="2420"/>
      <c r="E430" s="2420"/>
      <c r="F430" s="2420"/>
      <c r="G430" s="2420"/>
      <c r="H430" s="2420"/>
      <c r="I430" s="2420"/>
      <c r="J430" s="2420"/>
      <c r="K430" s="2420"/>
      <c r="L430" s="2420"/>
      <c r="M430" s="2420"/>
      <c r="N430" s="2420"/>
      <c r="O430" s="2420"/>
      <c r="P430" s="2420"/>
    </row>
    <row r="431" spans="1:16" ht="15.75" customHeight="1">
      <c r="A431" s="2420"/>
      <c r="B431" s="2420"/>
      <c r="C431" s="2420"/>
      <c r="D431" s="2420"/>
      <c r="E431" s="2420"/>
      <c r="F431" s="2420"/>
      <c r="G431" s="2420"/>
      <c r="H431" s="2420"/>
      <c r="I431" s="2420"/>
      <c r="J431" s="2420"/>
      <c r="K431" s="2420"/>
      <c r="L431" s="2420"/>
      <c r="M431" s="2420"/>
      <c r="N431" s="2420"/>
      <c r="O431" s="2420"/>
      <c r="P431" s="2420"/>
    </row>
    <row r="432" spans="1:16" ht="15.75" customHeight="1">
      <c r="A432" s="2420"/>
      <c r="B432" s="2420"/>
      <c r="C432" s="2420"/>
      <c r="D432" s="2420"/>
      <c r="E432" s="2420"/>
      <c r="F432" s="2420"/>
      <c r="G432" s="2420"/>
      <c r="H432" s="2420"/>
      <c r="I432" s="2420"/>
      <c r="J432" s="2420"/>
      <c r="K432" s="2420"/>
      <c r="L432" s="2420"/>
      <c r="M432" s="2420"/>
      <c r="N432" s="2420"/>
      <c r="O432" s="2420"/>
      <c r="P432" s="2420"/>
    </row>
    <row r="433" spans="1:16" ht="15.75" customHeight="1">
      <c r="A433" s="2420"/>
      <c r="B433" s="2420"/>
      <c r="C433" s="2420"/>
      <c r="D433" s="2420"/>
      <c r="E433" s="2420"/>
      <c r="F433" s="2420"/>
      <c r="G433" s="2420"/>
      <c r="H433" s="2420"/>
      <c r="I433" s="2420"/>
      <c r="J433" s="2420"/>
      <c r="K433" s="2420"/>
      <c r="L433" s="2420"/>
      <c r="M433" s="2420"/>
      <c r="N433" s="2420"/>
      <c r="O433" s="2420"/>
      <c r="P433" s="2420"/>
    </row>
    <row r="434" spans="1:16" ht="15.75" customHeight="1">
      <c r="A434" s="2420"/>
      <c r="B434" s="2420"/>
      <c r="C434" s="2420"/>
      <c r="D434" s="2420"/>
      <c r="E434" s="2420"/>
      <c r="F434" s="2420"/>
      <c r="G434" s="2420"/>
      <c r="H434" s="2420"/>
      <c r="I434" s="2420"/>
      <c r="J434" s="2420"/>
      <c r="K434" s="2420"/>
      <c r="L434" s="2420"/>
      <c r="M434" s="2420"/>
      <c r="N434" s="2420"/>
      <c r="O434" s="2420"/>
      <c r="P434" s="2420"/>
    </row>
    <row r="435" spans="1:16" ht="15.75" customHeight="1">
      <c r="A435" s="2420"/>
      <c r="B435" s="2420"/>
      <c r="C435" s="2420"/>
      <c r="D435" s="2420"/>
      <c r="E435" s="2420"/>
      <c r="F435" s="2420"/>
      <c r="G435" s="2420"/>
      <c r="H435" s="2420"/>
      <c r="I435" s="2420"/>
      <c r="J435" s="2420"/>
      <c r="K435" s="2420"/>
      <c r="L435" s="2420"/>
      <c r="M435" s="2420"/>
      <c r="N435" s="2420"/>
      <c r="O435" s="2420"/>
      <c r="P435" s="2420"/>
    </row>
    <row r="436" spans="1:16" ht="15.75" customHeight="1">
      <c r="A436" s="2420"/>
      <c r="B436" s="2420"/>
      <c r="C436" s="2420"/>
      <c r="D436" s="2420"/>
      <c r="E436" s="2420"/>
      <c r="F436" s="2420"/>
      <c r="G436" s="2420"/>
      <c r="H436" s="2420"/>
      <c r="I436" s="2420"/>
      <c r="J436" s="2420"/>
      <c r="K436" s="2420"/>
      <c r="L436" s="2420"/>
      <c r="M436" s="2420"/>
      <c r="N436" s="2420"/>
      <c r="O436" s="2420"/>
      <c r="P436" s="2420"/>
    </row>
    <row r="437" spans="1:16" ht="15.75" customHeight="1">
      <c r="A437" s="2420"/>
      <c r="B437" s="2420"/>
      <c r="C437" s="2420"/>
      <c r="D437" s="2420"/>
      <c r="E437" s="2420"/>
      <c r="F437" s="2420"/>
      <c r="G437" s="2420"/>
      <c r="H437" s="2420"/>
      <c r="I437" s="2420"/>
      <c r="J437" s="2420"/>
      <c r="K437" s="2420"/>
      <c r="L437" s="2420"/>
      <c r="M437" s="2420"/>
      <c r="N437" s="2420"/>
      <c r="O437" s="2420"/>
      <c r="P437" s="2420"/>
    </row>
    <row r="438" spans="1:16" ht="15.75" customHeight="1">
      <c r="A438" s="2420"/>
      <c r="B438" s="2420"/>
      <c r="C438" s="2420"/>
      <c r="D438" s="2420"/>
      <c r="E438" s="2420"/>
      <c r="F438" s="2420"/>
      <c r="G438" s="2420"/>
      <c r="H438" s="2420"/>
      <c r="I438" s="2420"/>
      <c r="J438" s="2420"/>
      <c r="K438" s="2420"/>
      <c r="L438" s="2420"/>
      <c r="M438" s="2420"/>
      <c r="N438" s="2420"/>
      <c r="O438" s="2420"/>
      <c r="P438" s="2420"/>
    </row>
    <row r="439" spans="1:16" ht="15.75" customHeight="1">
      <c r="A439" s="2420"/>
      <c r="B439" s="2420"/>
      <c r="C439" s="2420"/>
      <c r="D439" s="2420"/>
      <c r="E439" s="2420"/>
      <c r="F439" s="2420"/>
      <c r="G439" s="2420"/>
      <c r="H439" s="2420"/>
      <c r="I439" s="2420"/>
      <c r="J439" s="2420"/>
      <c r="K439" s="2420"/>
      <c r="L439" s="2420"/>
      <c r="M439" s="2420"/>
      <c r="N439" s="2420"/>
      <c r="O439" s="2420"/>
      <c r="P439" s="2420"/>
    </row>
    <row r="440" spans="1:16" ht="15.75" customHeight="1">
      <c r="A440" s="2420"/>
      <c r="B440" s="2420"/>
      <c r="C440" s="2420"/>
      <c r="D440" s="2420"/>
      <c r="E440" s="2420"/>
      <c r="F440" s="2420"/>
      <c r="G440" s="2420"/>
      <c r="H440" s="2420"/>
      <c r="I440" s="2420"/>
      <c r="J440" s="2420"/>
      <c r="K440" s="2420"/>
      <c r="L440" s="2420"/>
      <c r="M440" s="2420"/>
      <c r="N440" s="2420"/>
      <c r="O440" s="2420"/>
      <c r="P440" s="2420"/>
    </row>
    <row r="441" spans="1:16" ht="15.75" customHeight="1">
      <c r="A441" s="2420"/>
      <c r="B441" s="2420"/>
      <c r="C441" s="2420"/>
      <c r="D441" s="2420"/>
      <c r="E441" s="2420"/>
      <c r="F441" s="2420"/>
      <c r="G441" s="2420"/>
      <c r="H441" s="2420"/>
      <c r="I441" s="2420"/>
      <c r="J441" s="2420"/>
      <c r="K441" s="2420"/>
      <c r="L441" s="2420"/>
      <c r="M441" s="2420"/>
      <c r="N441" s="2420"/>
      <c r="O441" s="2420"/>
      <c r="P441" s="2420"/>
    </row>
    <row r="442" spans="1:16" ht="15.75" customHeight="1">
      <c r="A442" s="2420"/>
      <c r="B442" s="2420"/>
      <c r="C442" s="2420"/>
      <c r="D442" s="2420"/>
      <c r="E442" s="2420"/>
      <c r="F442" s="2420"/>
      <c r="G442" s="2420"/>
      <c r="H442" s="2420"/>
      <c r="I442" s="2420"/>
      <c r="J442" s="2420"/>
      <c r="K442" s="2420"/>
      <c r="L442" s="2420"/>
      <c r="M442" s="2420"/>
      <c r="N442" s="2420"/>
      <c r="O442" s="2420"/>
      <c r="P442" s="2420"/>
    </row>
    <row r="443" spans="1:16" ht="15.75" customHeight="1">
      <c r="A443" s="2420"/>
      <c r="B443" s="2420"/>
      <c r="C443" s="2420"/>
      <c r="D443" s="2420"/>
      <c r="E443" s="2420"/>
      <c r="F443" s="2420"/>
      <c r="G443" s="2420"/>
      <c r="H443" s="2420"/>
      <c r="I443" s="2420"/>
      <c r="J443" s="2420"/>
      <c r="K443" s="2420"/>
      <c r="L443" s="2420"/>
      <c r="M443" s="2420"/>
      <c r="N443" s="2420"/>
      <c r="O443" s="2420"/>
      <c r="P443" s="2420"/>
    </row>
    <row r="444" spans="1:16" ht="15.75" customHeight="1">
      <c r="A444" s="2420"/>
      <c r="B444" s="2420"/>
      <c r="C444" s="2420"/>
      <c r="D444" s="2420"/>
      <c r="E444" s="2420"/>
      <c r="F444" s="2420"/>
      <c r="G444" s="2420"/>
      <c r="H444" s="2420"/>
      <c r="I444" s="2420"/>
      <c r="J444" s="2420"/>
      <c r="K444" s="2420"/>
      <c r="L444" s="2420"/>
      <c r="M444" s="2420"/>
      <c r="N444" s="2420"/>
      <c r="O444" s="2420"/>
      <c r="P444" s="2420"/>
    </row>
    <row r="445" spans="1:16" ht="15.75" customHeight="1">
      <c r="A445" s="2420"/>
      <c r="B445" s="2420"/>
      <c r="C445" s="2420"/>
      <c r="D445" s="2420"/>
      <c r="E445" s="2420"/>
      <c r="F445" s="2420"/>
      <c r="G445" s="2420"/>
      <c r="H445" s="2420"/>
      <c r="I445" s="2420"/>
      <c r="J445" s="2420"/>
      <c r="K445" s="2420"/>
      <c r="L445" s="2420"/>
      <c r="M445" s="2420"/>
      <c r="N445" s="2420"/>
      <c r="O445" s="2420"/>
      <c r="P445" s="2420"/>
    </row>
    <row r="446" spans="1:16" ht="15.75" customHeight="1">
      <c r="A446" s="2420"/>
      <c r="B446" s="2420"/>
      <c r="C446" s="2420"/>
      <c r="D446" s="2420"/>
      <c r="E446" s="2420"/>
      <c r="F446" s="2420"/>
      <c r="G446" s="2420"/>
      <c r="H446" s="2420"/>
      <c r="I446" s="2420"/>
      <c r="J446" s="2420"/>
      <c r="K446" s="2420"/>
      <c r="L446" s="2420"/>
      <c r="M446" s="2420"/>
      <c r="N446" s="2420"/>
      <c r="O446" s="2420"/>
      <c r="P446" s="2420"/>
    </row>
    <row r="447" spans="1:16" ht="15.75" customHeight="1">
      <c r="A447" s="2420"/>
      <c r="B447" s="2420"/>
      <c r="C447" s="2420"/>
      <c r="D447" s="2420"/>
      <c r="E447" s="2420"/>
      <c r="F447" s="2420"/>
      <c r="G447" s="2420"/>
      <c r="H447" s="2420"/>
      <c r="I447" s="2420"/>
      <c r="J447" s="2420"/>
      <c r="K447" s="2420"/>
      <c r="L447" s="2420"/>
      <c r="M447" s="2420"/>
      <c r="N447" s="2420"/>
      <c r="O447" s="2420"/>
      <c r="P447" s="2420"/>
    </row>
    <row r="448" spans="1:16" ht="15.75" customHeight="1">
      <c r="A448" s="2420"/>
      <c r="B448" s="2420"/>
      <c r="C448" s="2420"/>
      <c r="D448" s="2420"/>
      <c r="E448" s="2420"/>
      <c r="F448" s="2420"/>
      <c r="G448" s="2420"/>
      <c r="H448" s="2420"/>
      <c r="I448" s="2420"/>
      <c r="J448" s="2420"/>
      <c r="K448" s="2420"/>
      <c r="L448" s="2420"/>
      <c r="M448" s="2420"/>
      <c r="N448" s="2420"/>
      <c r="O448" s="2420"/>
      <c r="P448" s="2420"/>
    </row>
    <row r="449" spans="1:16" ht="15.75" customHeight="1">
      <c r="A449" s="2420"/>
      <c r="B449" s="2420"/>
      <c r="C449" s="2420"/>
      <c r="D449" s="2420"/>
      <c r="E449" s="2420"/>
      <c r="F449" s="2420"/>
      <c r="G449" s="2420"/>
      <c r="H449" s="2420"/>
      <c r="I449" s="2420"/>
      <c r="J449" s="2420"/>
      <c r="K449" s="2420"/>
      <c r="L449" s="2420"/>
      <c r="M449" s="2420"/>
      <c r="N449" s="2420"/>
      <c r="O449" s="2420"/>
      <c r="P449" s="2420"/>
    </row>
    <row r="450" spans="1:16" ht="15.75" customHeight="1">
      <c r="A450" s="2420"/>
      <c r="B450" s="2420"/>
      <c r="C450" s="2420"/>
      <c r="D450" s="2420"/>
      <c r="E450" s="2420"/>
      <c r="F450" s="2420"/>
      <c r="G450" s="2420"/>
      <c r="H450" s="2420"/>
      <c r="I450" s="2420"/>
      <c r="J450" s="2420"/>
      <c r="K450" s="2420"/>
      <c r="L450" s="2420"/>
      <c r="M450" s="2420"/>
      <c r="N450" s="2420"/>
      <c r="O450" s="2420"/>
      <c r="P450" s="2420"/>
    </row>
    <row r="451" spans="1:16" ht="15.75" customHeight="1">
      <c r="A451" s="2420"/>
      <c r="B451" s="2420"/>
      <c r="C451" s="2420"/>
      <c r="D451" s="2420"/>
      <c r="E451" s="2420"/>
      <c r="F451" s="2420"/>
      <c r="G451" s="2420"/>
      <c r="H451" s="2420"/>
      <c r="I451" s="2420"/>
      <c r="J451" s="2420"/>
      <c r="K451" s="2420"/>
      <c r="L451" s="2420"/>
      <c r="M451" s="2420"/>
      <c r="N451" s="2420"/>
      <c r="O451" s="2420"/>
      <c r="P451" s="2420"/>
    </row>
    <row r="452" spans="1:16" ht="15.75" customHeight="1">
      <c r="A452" s="2420"/>
      <c r="B452" s="2420"/>
      <c r="C452" s="2420"/>
      <c r="D452" s="2420"/>
      <c r="E452" s="2420"/>
      <c r="F452" s="2420"/>
      <c r="G452" s="2420"/>
      <c r="H452" s="2420"/>
      <c r="I452" s="2420"/>
      <c r="J452" s="2420"/>
      <c r="K452" s="2420"/>
      <c r="L452" s="2420"/>
      <c r="M452" s="2420"/>
      <c r="N452" s="2420"/>
      <c r="O452" s="2420"/>
      <c r="P452" s="2420"/>
    </row>
    <row r="453" spans="1:16" ht="15.75" customHeight="1">
      <c r="A453" s="2420"/>
      <c r="B453" s="2420"/>
      <c r="C453" s="2420"/>
      <c r="D453" s="2420"/>
      <c r="E453" s="2420"/>
      <c r="F453" s="2420"/>
      <c r="G453" s="2420"/>
      <c r="H453" s="2420"/>
      <c r="I453" s="2420"/>
      <c r="J453" s="2420"/>
      <c r="K453" s="2420"/>
      <c r="L453" s="2420"/>
      <c r="M453" s="2420"/>
      <c r="N453" s="2420"/>
      <c r="O453" s="2420"/>
      <c r="P453" s="2420"/>
    </row>
    <row r="454" spans="1:16" ht="15.75" customHeight="1">
      <c r="A454" s="2420"/>
      <c r="B454" s="2420"/>
      <c r="C454" s="2420"/>
      <c r="D454" s="2420"/>
      <c r="E454" s="2420"/>
      <c r="F454" s="2420"/>
      <c r="G454" s="2420"/>
      <c r="H454" s="2420"/>
      <c r="I454" s="2420"/>
      <c r="J454" s="2420"/>
      <c r="K454" s="2420"/>
      <c r="L454" s="2420"/>
      <c r="M454" s="2420"/>
      <c r="N454" s="2420"/>
      <c r="O454" s="2420"/>
      <c r="P454" s="2420"/>
    </row>
    <row r="455" spans="1:16" ht="15.75" customHeight="1">
      <c r="A455" s="2420"/>
      <c r="B455" s="2420"/>
      <c r="C455" s="2420"/>
      <c r="D455" s="2420"/>
      <c r="E455" s="2420"/>
      <c r="F455" s="2420"/>
      <c r="G455" s="2420"/>
      <c r="H455" s="2420"/>
      <c r="I455" s="2420"/>
      <c r="J455" s="2420"/>
      <c r="K455" s="2420"/>
      <c r="L455" s="2420"/>
      <c r="M455" s="2420"/>
      <c r="N455" s="2420"/>
      <c r="O455" s="2420"/>
      <c r="P455" s="2420"/>
    </row>
    <row r="456" spans="1:16" ht="15.75" customHeight="1">
      <c r="A456" s="2420"/>
      <c r="B456" s="2420"/>
      <c r="C456" s="2420"/>
      <c r="D456" s="2420"/>
      <c r="E456" s="2420"/>
      <c r="F456" s="2420"/>
      <c r="G456" s="2420"/>
      <c r="H456" s="2420"/>
      <c r="I456" s="2420"/>
      <c r="J456" s="2420"/>
      <c r="K456" s="2420"/>
      <c r="L456" s="2420"/>
      <c r="M456" s="2420"/>
      <c r="N456" s="2420"/>
      <c r="O456" s="2420"/>
      <c r="P456" s="2420"/>
    </row>
    <row r="457" spans="1:16" ht="15.75" customHeight="1">
      <c r="A457" s="2420"/>
      <c r="B457" s="2420"/>
      <c r="C457" s="2420"/>
      <c r="D457" s="2420"/>
      <c r="E457" s="2420"/>
      <c r="F457" s="2420"/>
      <c r="G457" s="2420"/>
      <c r="H457" s="2420"/>
      <c r="I457" s="2420"/>
      <c r="J457" s="2420"/>
      <c r="K457" s="2420"/>
      <c r="L457" s="2420"/>
      <c r="M457" s="2420"/>
      <c r="N457" s="2420"/>
      <c r="O457" s="2420"/>
      <c r="P457" s="2420"/>
    </row>
    <row r="458" spans="1:16" ht="15.75" customHeight="1">
      <c r="A458" s="2420"/>
      <c r="B458" s="2420"/>
      <c r="C458" s="2420"/>
      <c r="D458" s="2420"/>
      <c r="E458" s="2420"/>
      <c r="F458" s="2420"/>
      <c r="G458" s="2420"/>
      <c r="H458" s="2420"/>
      <c r="I458" s="2420"/>
      <c r="J458" s="2420"/>
      <c r="K458" s="2420"/>
      <c r="L458" s="2420"/>
      <c r="M458" s="2420"/>
      <c r="N458" s="2420"/>
      <c r="O458" s="2420"/>
      <c r="P458" s="2420"/>
    </row>
    <row r="459" spans="1:16" ht="15.75" customHeight="1">
      <c r="A459" s="2420"/>
      <c r="B459" s="2420"/>
      <c r="C459" s="2420"/>
      <c r="D459" s="2420"/>
      <c r="E459" s="2420"/>
      <c r="F459" s="2420"/>
      <c r="G459" s="2420"/>
      <c r="H459" s="2420"/>
      <c r="I459" s="2420"/>
      <c r="J459" s="2420"/>
      <c r="K459" s="2420"/>
      <c r="L459" s="2420"/>
      <c r="M459" s="2420"/>
      <c r="N459" s="2420"/>
      <c r="O459" s="2420"/>
      <c r="P459" s="2420"/>
    </row>
    <row r="460" spans="1:16" ht="15.75" customHeight="1">
      <c r="A460" s="2420"/>
      <c r="B460" s="2420"/>
      <c r="C460" s="2420"/>
      <c r="D460" s="2420"/>
      <c r="E460" s="2420"/>
      <c r="F460" s="2420"/>
      <c r="G460" s="2420"/>
      <c r="H460" s="2420"/>
      <c r="I460" s="2420"/>
      <c r="J460" s="2420"/>
      <c r="K460" s="2420"/>
      <c r="L460" s="2420"/>
      <c r="M460" s="2420"/>
      <c r="N460" s="2420"/>
      <c r="O460" s="2420"/>
      <c r="P460" s="2420"/>
    </row>
    <row r="461" spans="1:16" ht="15.75" customHeight="1">
      <c r="A461" s="2420"/>
      <c r="B461" s="2420"/>
      <c r="C461" s="2420"/>
      <c r="D461" s="2420"/>
      <c r="E461" s="2420"/>
      <c r="F461" s="2420"/>
      <c r="G461" s="2420"/>
      <c r="H461" s="2420"/>
      <c r="I461" s="2420"/>
      <c r="J461" s="2420"/>
      <c r="K461" s="2420"/>
      <c r="L461" s="2420"/>
      <c r="M461" s="2420"/>
      <c r="N461" s="2420"/>
      <c r="O461" s="2420"/>
      <c r="P461" s="2420"/>
    </row>
    <row r="462" spans="1:16" ht="15.75" customHeight="1">
      <c r="A462" s="2420"/>
      <c r="B462" s="2420"/>
      <c r="C462" s="2420"/>
      <c r="D462" s="2420"/>
      <c r="E462" s="2420"/>
      <c r="F462" s="2420"/>
      <c r="G462" s="2420"/>
      <c r="H462" s="2420"/>
      <c r="I462" s="2420"/>
      <c r="J462" s="2420"/>
      <c r="K462" s="2420"/>
      <c r="L462" s="2420"/>
      <c r="M462" s="2420"/>
      <c r="N462" s="2420"/>
      <c r="O462" s="2420"/>
      <c r="P462" s="2420"/>
    </row>
    <row r="463" spans="1:16" ht="15.75" customHeight="1">
      <c r="A463" s="2420"/>
      <c r="B463" s="2420"/>
      <c r="C463" s="2420"/>
      <c r="D463" s="2420"/>
      <c r="E463" s="2420"/>
      <c r="F463" s="2420"/>
      <c r="G463" s="2420"/>
      <c r="H463" s="2420"/>
      <c r="I463" s="2420"/>
      <c r="J463" s="2420"/>
      <c r="K463" s="2420"/>
      <c r="L463" s="2420"/>
      <c r="M463" s="2420"/>
      <c r="N463" s="2420"/>
      <c r="O463" s="2420"/>
      <c r="P463" s="2420"/>
    </row>
    <row r="464" spans="1:16" ht="15.75" customHeight="1">
      <c r="A464" s="2420"/>
      <c r="B464" s="2420"/>
      <c r="C464" s="2420"/>
      <c r="D464" s="2420"/>
      <c r="E464" s="2420"/>
      <c r="F464" s="2420"/>
      <c r="G464" s="2420"/>
      <c r="H464" s="2420"/>
      <c r="I464" s="2420"/>
      <c r="J464" s="2420"/>
      <c r="K464" s="2420"/>
      <c r="L464" s="2420"/>
      <c r="M464" s="2420"/>
      <c r="N464" s="2420"/>
      <c r="O464" s="2420"/>
      <c r="P464" s="2420"/>
    </row>
    <row r="465" spans="1:16" ht="15.75" customHeight="1">
      <c r="A465" s="2420"/>
      <c r="B465" s="2420"/>
      <c r="C465" s="2420"/>
      <c r="D465" s="2420"/>
      <c r="E465" s="2420"/>
      <c r="F465" s="2420"/>
      <c r="G465" s="2420"/>
      <c r="H465" s="2420"/>
      <c r="I465" s="2420"/>
      <c r="J465" s="2420"/>
      <c r="K465" s="2420"/>
      <c r="L465" s="2420"/>
      <c r="M465" s="2420"/>
      <c r="N465" s="2420"/>
      <c r="O465" s="2420"/>
      <c r="P465" s="2420"/>
    </row>
    <row r="466" spans="1:16" ht="15.75" customHeight="1">
      <c r="A466" s="2420"/>
      <c r="B466" s="2420"/>
      <c r="C466" s="2420"/>
      <c r="D466" s="2420"/>
      <c r="E466" s="2420"/>
      <c r="F466" s="2420"/>
      <c r="G466" s="2420"/>
      <c r="H466" s="2420"/>
      <c r="I466" s="2420"/>
      <c r="J466" s="2420"/>
      <c r="K466" s="2420"/>
      <c r="L466" s="2420"/>
      <c r="M466" s="2420"/>
      <c r="N466" s="2420"/>
      <c r="O466" s="2420"/>
      <c r="P466" s="2420"/>
    </row>
    <row r="467" spans="1:16" ht="15.75" customHeight="1">
      <c r="A467" s="2420"/>
      <c r="B467" s="2420"/>
      <c r="C467" s="2420"/>
      <c r="D467" s="2420"/>
      <c r="E467" s="2420"/>
      <c r="F467" s="2420"/>
      <c r="G467" s="2420"/>
      <c r="H467" s="2420"/>
      <c r="I467" s="2420"/>
      <c r="J467" s="2420"/>
      <c r="K467" s="2420"/>
      <c r="L467" s="2420"/>
      <c r="M467" s="2420"/>
      <c r="N467" s="2420"/>
      <c r="O467" s="2420"/>
      <c r="P467" s="2420"/>
    </row>
    <row r="468" spans="1:16" ht="15.75" customHeight="1">
      <c r="A468" s="2420"/>
      <c r="B468" s="2420"/>
      <c r="C468" s="2420"/>
      <c r="D468" s="2420"/>
      <c r="E468" s="2420"/>
      <c r="F468" s="2420"/>
      <c r="G468" s="2420"/>
      <c r="H468" s="2420"/>
      <c r="I468" s="2420"/>
      <c r="J468" s="2420"/>
      <c r="K468" s="2420"/>
      <c r="L468" s="2420"/>
      <c r="M468" s="2420"/>
      <c r="N468" s="2420"/>
      <c r="O468" s="2420"/>
      <c r="P468" s="2420"/>
    </row>
    <row r="469" spans="1:16" ht="15.75" customHeight="1">
      <c r="A469" s="2420"/>
      <c r="B469" s="2420"/>
      <c r="C469" s="2420"/>
      <c r="D469" s="2420"/>
      <c r="E469" s="2420"/>
      <c r="F469" s="2420"/>
      <c r="G469" s="2420"/>
      <c r="H469" s="2420"/>
      <c r="I469" s="2420"/>
      <c r="J469" s="2420"/>
      <c r="K469" s="2420"/>
      <c r="L469" s="2420"/>
      <c r="M469" s="2420"/>
      <c r="N469" s="2420"/>
      <c r="O469" s="2420"/>
      <c r="P469" s="2420"/>
    </row>
    <row r="470" spans="1:16" ht="15.75" customHeight="1">
      <c r="A470" s="2420"/>
      <c r="B470" s="2420"/>
      <c r="C470" s="2420"/>
      <c r="D470" s="2420"/>
      <c r="E470" s="2420"/>
      <c r="F470" s="2420"/>
      <c r="G470" s="2420"/>
      <c r="H470" s="2420"/>
      <c r="I470" s="2420"/>
      <c r="J470" s="2420"/>
      <c r="K470" s="2420"/>
      <c r="L470" s="2420"/>
      <c r="M470" s="2420"/>
      <c r="N470" s="2420"/>
      <c r="O470" s="2420"/>
      <c r="P470" s="2420"/>
    </row>
    <row r="471" spans="1:16" ht="15.75" customHeight="1">
      <c r="A471" s="2420"/>
      <c r="B471" s="2420"/>
      <c r="C471" s="2420"/>
      <c r="D471" s="2420"/>
      <c r="E471" s="2420"/>
      <c r="F471" s="2420"/>
      <c r="G471" s="2420"/>
      <c r="H471" s="2420"/>
      <c r="I471" s="2420"/>
      <c r="J471" s="2420"/>
      <c r="K471" s="2420"/>
      <c r="L471" s="2420"/>
      <c r="M471" s="2420"/>
      <c r="N471" s="2420"/>
      <c r="O471" s="2420"/>
      <c r="P471" s="2420"/>
    </row>
    <row r="472" spans="1:16" ht="15.75" customHeight="1">
      <c r="A472" s="2420"/>
      <c r="B472" s="2420"/>
      <c r="C472" s="2420"/>
      <c r="D472" s="2420"/>
      <c r="E472" s="2420"/>
      <c r="F472" s="2420"/>
      <c r="G472" s="2420"/>
      <c r="H472" s="2420"/>
      <c r="I472" s="2420"/>
      <c r="J472" s="2420"/>
      <c r="K472" s="2420"/>
      <c r="L472" s="2420"/>
      <c r="M472" s="2420"/>
      <c r="N472" s="2420"/>
      <c r="O472" s="2420"/>
      <c r="P472" s="2420"/>
    </row>
    <row r="473" spans="1:16" ht="15.75" customHeight="1">
      <c r="A473" s="2420"/>
      <c r="B473" s="2420"/>
      <c r="C473" s="2420"/>
      <c r="D473" s="2420"/>
      <c r="E473" s="2420"/>
      <c r="F473" s="2420"/>
      <c r="G473" s="2420"/>
      <c r="H473" s="2420"/>
      <c r="I473" s="2420"/>
      <c r="J473" s="2420"/>
      <c r="K473" s="2420"/>
      <c r="L473" s="2420"/>
      <c r="M473" s="2420"/>
      <c r="N473" s="2420"/>
      <c r="O473" s="2420"/>
      <c r="P473" s="2420"/>
    </row>
    <row r="474" spans="1:16" ht="15.75" customHeight="1">
      <c r="A474" s="2420"/>
      <c r="B474" s="2420"/>
      <c r="C474" s="2420"/>
      <c r="D474" s="2420"/>
      <c r="E474" s="2420"/>
      <c r="F474" s="2420"/>
      <c r="G474" s="2420"/>
      <c r="H474" s="2420"/>
      <c r="I474" s="2420"/>
      <c r="J474" s="2420"/>
      <c r="K474" s="2420"/>
      <c r="L474" s="2420"/>
      <c r="M474" s="2420"/>
      <c r="N474" s="2420"/>
      <c r="O474" s="2420"/>
      <c r="P474" s="2420"/>
    </row>
    <row r="475" spans="1:16" ht="15.75" customHeight="1">
      <c r="A475" s="2420"/>
      <c r="B475" s="2420"/>
      <c r="C475" s="2420"/>
      <c r="D475" s="2420"/>
      <c r="E475" s="2420"/>
      <c r="F475" s="2420"/>
      <c r="G475" s="2420"/>
      <c r="H475" s="2420"/>
      <c r="I475" s="2420"/>
      <c r="J475" s="2420"/>
      <c r="K475" s="2420"/>
      <c r="L475" s="2420"/>
      <c r="M475" s="2420"/>
      <c r="N475" s="2420"/>
      <c r="O475" s="2420"/>
      <c r="P475" s="2420"/>
    </row>
    <row r="476" spans="1:16" ht="15.75" customHeight="1">
      <c r="A476" s="2420"/>
      <c r="B476" s="2420"/>
      <c r="C476" s="2420"/>
      <c r="D476" s="2420"/>
      <c r="E476" s="2420"/>
      <c r="F476" s="2420"/>
      <c r="G476" s="2420"/>
      <c r="H476" s="2420"/>
      <c r="I476" s="2420"/>
      <c r="J476" s="2420"/>
      <c r="K476" s="2420"/>
      <c r="L476" s="2420"/>
      <c r="M476" s="2420"/>
      <c r="N476" s="2420"/>
      <c r="O476" s="2420"/>
      <c r="P476" s="2420"/>
    </row>
    <row r="477" spans="1:16" ht="15.75" customHeight="1">
      <c r="A477" s="2420"/>
      <c r="B477" s="2420"/>
      <c r="C477" s="2420"/>
      <c r="D477" s="2420"/>
      <c r="E477" s="2420"/>
      <c r="F477" s="2420"/>
      <c r="G477" s="2420"/>
      <c r="H477" s="2420"/>
      <c r="I477" s="2420"/>
      <c r="J477" s="2420"/>
      <c r="K477" s="2420"/>
      <c r="L477" s="2420"/>
      <c r="M477" s="2420"/>
      <c r="N477" s="2420"/>
      <c r="O477" s="2420"/>
      <c r="P477" s="2420"/>
    </row>
    <row r="478" spans="1:16" ht="15.75" customHeight="1">
      <c r="A478" s="2420"/>
      <c r="B478" s="2420"/>
      <c r="C478" s="2420"/>
      <c r="D478" s="2420"/>
      <c r="E478" s="2420"/>
      <c r="F478" s="2420"/>
      <c r="G478" s="2420"/>
      <c r="H478" s="2420"/>
      <c r="I478" s="2420"/>
      <c r="J478" s="2420"/>
      <c r="K478" s="2420"/>
      <c r="L478" s="2420"/>
      <c r="M478" s="2420"/>
      <c r="N478" s="2420"/>
      <c r="O478" s="2420"/>
      <c r="P478" s="2420"/>
    </row>
    <row r="479" spans="1:16" ht="15.75" customHeight="1">
      <c r="A479" s="2420"/>
      <c r="B479" s="2420"/>
      <c r="C479" s="2420"/>
      <c r="D479" s="2420"/>
      <c r="E479" s="2420"/>
      <c r="F479" s="2420"/>
      <c r="G479" s="2420"/>
      <c r="H479" s="2420"/>
      <c r="I479" s="2420"/>
      <c r="J479" s="2420"/>
      <c r="K479" s="2420"/>
      <c r="L479" s="2420"/>
      <c r="M479" s="2420"/>
      <c r="N479" s="2420"/>
      <c r="O479" s="2420"/>
      <c r="P479" s="2420"/>
    </row>
    <row r="480" spans="1:16" ht="15.75" customHeight="1">
      <c r="A480" s="2420"/>
      <c r="B480" s="2420"/>
      <c r="C480" s="2420"/>
      <c r="D480" s="2420"/>
      <c r="E480" s="2420"/>
      <c r="F480" s="2420"/>
      <c r="G480" s="2420"/>
      <c r="H480" s="2420"/>
      <c r="I480" s="2420"/>
      <c r="J480" s="2420"/>
      <c r="K480" s="2420"/>
      <c r="L480" s="2420"/>
      <c r="M480" s="2420"/>
      <c r="N480" s="2420"/>
      <c r="O480" s="2420"/>
      <c r="P480" s="2420"/>
    </row>
    <row r="481" spans="1:16" ht="15.75" customHeight="1">
      <c r="A481" s="2420"/>
      <c r="B481" s="2420"/>
      <c r="C481" s="2420"/>
      <c r="D481" s="2420"/>
      <c r="E481" s="2420"/>
      <c r="F481" s="2420"/>
      <c r="G481" s="2420"/>
      <c r="H481" s="2420"/>
      <c r="I481" s="2420"/>
      <c r="J481" s="2420"/>
      <c r="K481" s="2420"/>
      <c r="L481" s="2420"/>
      <c r="M481" s="2420"/>
      <c r="N481" s="2420"/>
      <c r="O481" s="2420"/>
      <c r="P481" s="2420"/>
    </row>
    <row r="482" spans="1:16" ht="15.75" customHeight="1">
      <c r="A482" s="2420"/>
      <c r="B482" s="2420"/>
      <c r="C482" s="2420"/>
      <c r="D482" s="2420"/>
      <c r="E482" s="2420"/>
      <c r="F482" s="2420"/>
      <c r="G482" s="2420"/>
      <c r="H482" s="2420"/>
      <c r="I482" s="2420"/>
      <c r="J482" s="2420"/>
      <c r="K482" s="2420"/>
      <c r="L482" s="2420"/>
      <c r="M482" s="2420"/>
      <c r="N482" s="2420"/>
      <c r="O482" s="2420"/>
      <c r="P482" s="2420"/>
    </row>
    <row r="483" spans="1:16" ht="15.75" customHeight="1">
      <c r="A483" s="2420"/>
      <c r="B483" s="2420"/>
      <c r="C483" s="2420"/>
      <c r="D483" s="2420"/>
      <c r="E483" s="2420"/>
      <c r="F483" s="2420"/>
      <c r="G483" s="2420"/>
      <c r="H483" s="2420"/>
      <c r="I483" s="2420"/>
      <c r="J483" s="2420"/>
      <c r="K483" s="2420"/>
      <c r="L483" s="2420"/>
      <c r="M483" s="2420"/>
      <c r="N483" s="2420"/>
      <c r="O483" s="2420"/>
      <c r="P483" s="2420"/>
    </row>
    <row r="484" spans="1:16" ht="15.75" customHeight="1">
      <c r="A484" s="2420"/>
      <c r="B484" s="2420"/>
      <c r="C484" s="2420"/>
      <c r="D484" s="2420"/>
      <c r="E484" s="2420"/>
      <c r="F484" s="2420"/>
      <c r="G484" s="2420"/>
      <c r="H484" s="2420"/>
      <c r="I484" s="2420"/>
      <c r="J484" s="2420"/>
      <c r="K484" s="2420"/>
      <c r="L484" s="2420"/>
      <c r="M484" s="2420"/>
      <c r="N484" s="2420"/>
      <c r="O484" s="2420"/>
      <c r="P484" s="2420"/>
    </row>
    <row r="485" spans="1:16" ht="15.75" customHeight="1">
      <c r="A485" s="2420"/>
      <c r="B485" s="2420"/>
      <c r="C485" s="2420"/>
      <c r="D485" s="2420"/>
      <c r="E485" s="2420"/>
      <c r="F485" s="2420"/>
      <c r="G485" s="2420"/>
      <c r="H485" s="2420"/>
      <c r="I485" s="2420"/>
      <c r="J485" s="2420"/>
      <c r="K485" s="2420"/>
      <c r="L485" s="2420"/>
      <c r="M485" s="2420"/>
      <c r="N485" s="2420"/>
      <c r="O485" s="2420"/>
      <c r="P485" s="2420"/>
    </row>
    <row r="486" spans="1:16" ht="15.75" customHeight="1">
      <c r="A486" s="2420"/>
      <c r="B486" s="2420"/>
      <c r="C486" s="2420"/>
      <c r="D486" s="2420"/>
      <c r="E486" s="2420"/>
      <c r="F486" s="2420"/>
      <c r="G486" s="2420"/>
      <c r="H486" s="2420"/>
      <c r="I486" s="2420"/>
      <c r="J486" s="2420"/>
      <c r="K486" s="2420"/>
      <c r="L486" s="2420"/>
      <c r="M486" s="2420"/>
      <c r="N486" s="2420"/>
      <c r="O486" s="2420"/>
      <c r="P486" s="2420"/>
    </row>
    <row r="487" spans="1:16" ht="15.75" customHeight="1">
      <c r="A487" s="2420"/>
      <c r="B487" s="2420"/>
      <c r="C487" s="2420"/>
      <c r="D487" s="2420"/>
      <c r="E487" s="2420"/>
      <c r="F487" s="2420"/>
      <c r="G487" s="2420"/>
      <c r="H487" s="2420"/>
      <c r="I487" s="2420"/>
      <c r="J487" s="2420"/>
      <c r="K487" s="2420"/>
      <c r="L487" s="2420"/>
      <c r="M487" s="2420"/>
      <c r="N487" s="2420"/>
      <c r="O487" s="2420"/>
      <c r="P487" s="2420"/>
    </row>
    <row r="488" spans="1:16" ht="15.75" customHeight="1">
      <c r="A488" s="2420"/>
      <c r="B488" s="2420"/>
      <c r="C488" s="2420"/>
      <c r="D488" s="2420"/>
      <c r="E488" s="2420"/>
      <c r="F488" s="2420"/>
      <c r="G488" s="2420"/>
      <c r="H488" s="2420"/>
      <c r="I488" s="2420"/>
      <c r="J488" s="2420"/>
      <c r="K488" s="2420"/>
      <c r="L488" s="2420"/>
      <c r="M488" s="2420"/>
      <c r="N488" s="2420"/>
      <c r="O488" s="2420"/>
      <c r="P488" s="2420"/>
    </row>
    <row r="489" spans="1:16" ht="15.75" customHeight="1">
      <c r="A489" s="2420"/>
      <c r="B489" s="2420"/>
      <c r="C489" s="2420"/>
      <c r="D489" s="2420"/>
      <c r="E489" s="2420"/>
      <c r="F489" s="2420"/>
      <c r="G489" s="2420"/>
      <c r="H489" s="2420"/>
      <c r="I489" s="2420"/>
      <c r="J489" s="2420"/>
      <c r="K489" s="2420"/>
      <c r="L489" s="2420"/>
      <c r="M489" s="2420"/>
      <c r="N489" s="2420"/>
      <c r="O489" s="2420"/>
      <c r="P489" s="2420"/>
    </row>
    <row r="490" spans="1:16" ht="15.75" customHeight="1">
      <c r="A490" s="2420"/>
      <c r="B490" s="2420"/>
      <c r="C490" s="2420"/>
      <c r="D490" s="2420"/>
      <c r="E490" s="2420"/>
      <c r="F490" s="2420"/>
      <c r="G490" s="2420"/>
      <c r="H490" s="2420"/>
      <c r="I490" s="2420"/>
      <c r="J490" s="2420"/>
      <c r="K490" s="2420"/>
      <c r="L490" s="2420"/>
      <c r="M490" s="2420"/>
      <c r="N490" s="2420"/>
      <c r="O490" s="2420"/>
      <c r="P490" s="2420"/>
    </row>
    <row r="491" spans="1:16" ht="15.75" customHeight="1">
      <c r="A491" s="2420"/>
      <c r="B491" s="2420"/>
      <c r="C491" s="2420"/>
      <c r="D491" s="2420"/>
      <c r="E491" s="2420"/>
      <c r="F491" s="2420"/>
      <c r="G491" s="2420"/>
      <c r="H491" s="2420"/>
      <c r="I491" s="2420"/>
      <c r="J491" s="2420"/>
      <c r="K491" s="2420"/>
      <c r="L491" s="2420"/>
      <c r="M491" s="2420"/>
      <c r="N491" s="2420"/>
      <c r="O491" s="2420"/>
      <c r="P491" s="2420"/>
    </row>
    <row r="492" spans="1:16" ht="15.75" customHeight="1">
      <c r="A492" s="2420"/>
      <c r="B492" s="2420"/>
      <c r="C492" s="2420"/>
      <c r="D492" s="2420"/>
      <c r="E492" s="2420"/>
      <c r="F492" s="2420"/>
      <c r="G492" s="2420"/>
      <c r="H492" s="2420"/>
      <c r="I492" s="2420"/>
      <c r="J492" s="2420"/>
      <c r="K492" s="2420"/>
      <c r="L492" s="2420"/>
      <c r="M492" s="2420"/>
      <c r="N492" s="2420"/>
      <c r="O492" s="2420"/>
      <c r="P492" s="2420"/>
    </row>
    <row r="493" spans="1:16" ht="15.75" customHeight="1">
      <c r="A493" s="2420"/>
      <c r="B493" s="2420"/>
      <c r="C493" s="2420"/>
      <c r="D493" s="2420"/>
      <c r="E493" s="2420"/>
      <c r="F493" s="2420"/>
      <c r="G493" s="2420"/>
      <c r="H493" s="2420"/>
      <c r="I493" s="2420"/>
      <c r="J493" s="2420"/>
      <c r="K493" s="2420"/>
      <c r="L493" s="2420"/>
      <c r="M493" s="2420"/>
      <c r="N493" s="2420"/>
      <c r="O493" s="2420"/>
      <c r="P493" s="2420"/>
    </row>
    <row r="494" spans="1:16" ht="15.75" customHeight="1">
      <c r="A494" s="2420"/>
      <c r="B494" s="2420"/>
      <c r="C494" s="2420"/>
      <c r="D494" s="2420"/>
      <c r="E494" s="2420"/>
      <c r="F494" s="2420"/>
      <c r="G494" s="2420"/>
      <c r="H494" s="2420"/>
      <c r="I494" s="2420"/>
      <c r="J494" s="2420"/>
      <c r="K494" s="2420"/>
      <c r="L494" s="2420"/>
      <c r="M494" s="2420"/>
      <c r="N494" s="2420"/>
      <c r="O494" s="2420"/>
      <c r="P494" s="2420"/>
    </row>
    <row r="495" spans="1:16" ht="15.75" customHeight="1">
      <c r="A495" s="2420"/>
      <c r="B495" s="2420"/>
      <c r="C495" s="2420"/>
      <c r="D495" s="2420"/>
      <c r="E495" s="2420"/>
      <c r="F495" s="2420"/>
      <c r="G495" s="2420"/>
      <c r="H495" s="2420"/>
      <c r="I495" s="2420"/>
      <c r="J495" s="2420"/>
      <c r="K495" s="2420"/>
      <c r="L495" s="2420"/>
      <c r="M495" s="2420"/>
      <c r="N495" s="2420"/>
      <c r="O495" s="2420"/>
      <c r="P495" s="2420"/>
    </row>
    <row r="496" spans="1:16" ht="15.75" customHeight="1">
      <c r="A496" s="2420"/>
      <c r="B496" s="2420"/>
      <c r="C496" s="2420"/>
      <c r="D496" s="2420"/>
      <c r="E496" s="2420"/>
      <c r="F496" s="2420"/>
      <c r="G496" s="2420"/>
      <c r="H496" s="2420"/>
      <c r="I496" s="2420"/>
      <c r="J496" s="2420"/>
      <c r="K496" s="2420"/>
      <c r="L496" s="2420"/>
      <c r="M496" s="2420"/>
      <c r="N496" s="2420"/>
      <c r="O496" s="2420"/>
      <c r="P496" s="2420"/>
    </row>
    <row r="497" spans="1:16" ht="15.75" customHeight="1">
      <c r="A497" s="2420"/>
      <c r="B497" s="2420"/>
      <c r="C497" s="2420"/>
      <c r="D497" s="2420"/>
      <c r="E497" s="2420"/>
      <c r="F497" s="2420"/>
      <c r="G497" s="2420"/>
      <c r="H497" s="2420"/>
      <c r="I497" s="2420"/>
      <c r="J497" s="2420"/>
      <c r="K497" s="2420"/>
      <c r="L497" s="2420"/>
      <c r="M497" s="2420"/>
      <c r="N497" s="2420"/>
      <c r="O497" s="2420"/>
      <c r="P497" s="2420"/>
    </row>
    <row r="498" spans="1:16" ht="15.75" customHeight="1">
      <c r="A498" s="2420"/>
      <c r="B498" s="2420"/>
      <c r="C498" s="2420"/>
      <c r="D498" s="2420"/>
      <c r="E498" s="2420"/>
      <c r="F498" s="2420"/>
      <c r="G498" s="2420"/>
      <c r="H498" s="2420"/>
      <c r="I498" s="2420"/>
      <c r="J498" s="2420"/>
      <c r="K498" s="2420"/>
      <c r="L498" s="2420"/>
      <c r="M498" s="2420"/>
      <c r="N498" s="2420"/>
      <c r="O498" s="2420"/>
      <c r="P498" s="2420"/>
    </row>
    <row r="499" spans="1:16" ht="15.75" customHeight="1">
      <c r="A499" s="2420"/>
      <c r="B499" s="2420"/>
      <c r="C499" s="2420"/>
      <c r="D499" s="2420"/>
      <c r="E499" s="2420"/>
      <c r="F499" s="2420"/>
      <c r="G499" s="2420"/>
      <c r="H499" s="2420"/>
      <c r="I499" s="2420"/>
      <c r="J499" s="2420"/>
      <c r="K499" s="2420"/>
      <c r="L499" s="2420"/>
      <c r="M499" s="2420"/>
      <c r="N499" s="2420"/>
      <c r="O499" s="2420"/>
      <c r="P499" s="2420"/>
    </row>
    <row r="500" spans="1:16" ht="15.75" customHeight="1">
      <c r="A500" s="2420"/>
      <c r="B500" s="2420"/>
      <c r="C500" s="2420"/>
      <c r="D500" s="2420"/>
      <c r="E500" s="2420"/>
      <c r="F500" s="2420"/>
      <c r="G500" s="2420"/>
      <c r="H500" s="2420"/>
      <c r="I500" s="2420"/>
      <c r="J500" s="2420"/>
      <c r="K500" s="2420"/>
      <c r="L500" s="2420"/>
      <c r="M500" s="2420"/>
      <c r="N500" s="2420"/>
      <c r="O500" s="2420"/>
      <c r="P500" s="2420"/>
    </row>
    <row r="501" spans="1:16" ht="15.75" customHeight="1">
      <c r="A501" s="2420"/>
      <c r="B501" s="2420"/>
      <c r="C501" s="2420"/>
      <c r="D501" s="2420"/>
      <c r="E501" s="2420"/>
      <c r="F501" s="2420"/>
      <c r="G501" s="2420"/>
      <c r="H501" s="2420"/>
      <c r="I501" s="2420"/>
      <c r="J501" s="2420"/>
      <c r="K501" s="2420"/>
      <c r="L501" s="2420"/>
      <c r="M501" s="2420"/>
      <c r="N501" s="2420"/>
      <c r="O501" s="2420"/>
      <c r="P501" s="2420"/>
    </row>
    <row r="502" spans="1:16" ht="15.75" customHeight="1">
      <c r="A502" s="2420"/>
      <c r="B502" s="2420"/>
      <c r="C502" s="2420"/>
      <c r="D502" s="2420"/>
      <c r="E502" s="2420"/>
      <c r="F502" s="2420"/>
      <c r="G502" s="2420"/>
      <c r="H502" s="2420"/>
      <c r="I502" s="2420"/>
      <c r="J502" s="2420"/>
      <c r="K502" s="2420"/>
      <c r="L502" s="2420"/>
      <c r="M502" s="2420"/>
      <c r="N502" s="2420"/>
      <c r="O502" s="2420"/>
      <c r="P502" s="2420"/>
    </row>
    <row r="503" spans="1:16" ht="15.75" customHeight="1">
      <c r="A503" s="2420"/>
      <c r="B503" s="2420"/>
      <c r="C503" s="2420"/>
      <c r="D503" s="2420"/>
      <c r="E503" s="2420"/>
      <c r="F503" s="2420"/>
      <c r="G503" s="2420"/>
      <c r="H503" s="2420"/>
      <c r="I503" s="2420"/>
      <c r="J503" s="2420"/>
      <c r="K503" s="2420"/>
      <c r="L503" s="2420"/>
      <c r="M503" s="2420"/>
      <c r="N503" s="2420"/>
      <c r="O503" s="2420"/>
      <c r="P503" s="2420"/>
    </row>
    <row r="504" spans="1:16" ht="15.75" customHeight="1">
      <c r="A504" s="2420"/>
      <c r="B504" s="2420"/>
      <c r="C504" s="2420"/>
      <c r="D504" s="2420"/>
      <c r="E504" s="2420"/>
      <c r="F504" s="2420"/>
      <c r="G504" s="2420"/>
      <c r="H504" s="2420"/>
      <c r="I504" s="2420"/>
      <c r="J504" s="2420"/>
      <c r="K504" s="2420"/>
      <c r="L504" s="2420"/>
      <c r="M504" s="2420"/>
      <c r="N504" s="2420"/>
      <c r="O504" s="2420"/>
      <c r="P504" s="2420"/>
    </row>
    <row r="505" spans="1:16" ht="15.75" customHeight="1">
      <c r="A505" s="2420"/>
      <c r="B505" s="2420"/>
      <c r="C505" s="2420"/>
      <c r="D505" s="2420"/>
      <c r="E505" s="2420"/>
      <c r="F505" s="2420"/>
      <c r="G505" s="2420"/>
      <c r="H505" s="2420"/>
      <c r="I505" s="2420"/>
      <c r="J505" s="2420"/>
      <c r="K505" s="2420"/>
      <c r="L505" s="2420"/>
      <c r="M505" s="2420"/>
      <c r="N505" s="2420"/>
      <c r="O505" s="2420"/>
      <c r="P505" s="2420"/>
    </row>
    <row r="506" spans="1:16" ht="15.75" customHeight="1">
      <c r="A506" s="2420"/>
      <c r="B506" s="2420"/>
      <c r="C506" s="2420"/>
      <c r="D506" s="2420"/>
      <c r="E506" s="2420"/>
      <c r="F506" s="2420"/>
      <c r="G506" s="2420"/>
      <c r="H506" s="2420"/>
      <c r="I506" s="2420"/>
      <c r="J506" s="2420"/>
      <c r="K506" s="2420"/>
      <c r="L506" s="2420"/>
      <c r="M506" s="2420"/>
      <c r="N506" s="2420"/>
      <c r="O506" s="2420"/>
      <c r="P506" s="2420"/>
    </row>
    <row r="507" spans="1:16" ht="15.75" customHeight="1">
      <c r="A507" s="2420"/>
      <c r="B507" s="2420"/>
      <c r="C507" s="2420"/>
      <c r="D507" s="2420"/>
      <c r="E507" s="2420"/>
      <c r="F507" s="2420"/>
      <c r="G507" s="2420"/>
      <c r="H507" s="2420"/>
      <c r="I507" s="2420"/>
      <c r="J507" s="2420"/>
      <c r="K507" s="2420"/>
      <c r="L507" s="2420"/>
      <c r="M507" s="2420"/>
      <c r="N507" s="2420"/>
      <c r="O507" s="2420"/>
      <c r="P507" s="2420"/>
    </row>
    <row r="508" spans="1:16" ht="15.75" customHeight="1">
      <c r="A508" s="2420"/>
      <c r="B508" s="2420"/>
      <c r="C508" s="2420"/>
      <c r="D508" s="2420"/>
      <c r="E508" s="2420"/>
      <c r="F508" s="2420"/>
      <c r="G508" s="2420"/>
      <c r="H508" s="2420"/>
      <c r="I508" s="2420"/>
      <c r="J508" s="2420"/>
      <c r="K508" s="2420"/>
      <c r="L508" s="2420"/>
      <c r="M508" s="2420"/>
      <c r="N508" s="2420"/>
      <c r="O508" s="2420"/>
      <c r="P508" s="2420"/>
    </row>
    <row r="509" spans="1:16" ht="15.75" customHeight="1">
      <c r="A509" s="2420"/>
      <c r="B509" s="2420"/>
      <c r="C509" s="2420"/>
      <c r="D509" s="2420"/>
      <c r="E509" s="2420"/>
      <c r="F509" s="2420"/>
      <c r="G509" s="2420"/>
      <c r="H509" s="2420"/>
      <c r="I509" s="2420"/>
      <c r="J509" s="2420"/>
      <c r="K509" s="2420"/>
      <c r="L509" s="2420"/>
      <c r="M509" s="2420"/>
      <c r="N509" s="2420"/>
      <c r="O509" s="2420"/>
      <c r="P509" s="2420"/>
    </row>
    <row r="510" spans="1:16" ht="15.75" customHeight="1">
      <c r="A510" s="2420"/>
      <c r="B510" s="2420"/>
      <c r="C510" s="2420"/>
      <c r="D510" s="2420"/>
      <c r="E510" s="2420"/>
      <c r="F510" s="2420"/>
      <c r="G510" s="2420"/>
      <c r="H510" s="2420"/>
      <c r="I510" s="2420"/>
      <c r="J510" s="2420"/>
      <c r="K510" s="2420"/>
      <c r="L510" s="2420"/>
      <c r="M510" s="2420"/>
      <c r="N510" s="2420"/>
      <c r="O510" s="2420"/>
      <c r="P510" s="2420"/>
    </row>
    <row r="511" spans="1:16" ht="15.75" customHeight="1">
      <c r="A511" s="2420"/>
      <c r="B511" s="2420"/>
      <c r="C511" s="2420"/>
      <c r="D511" s="2420"/>
      <c r="E511" s="2420"/>
      <c r="F511" s="2420"/>
      <c r="G511" s="2420"/>
      <c r="H511" s="2420"/>
      <c r="I511" s="2420"/>
      <c r="J511" s="2420"/>
      <c r="K511" s="2420"/>
      <c r="L511" s="2420"/>
      <c r="M511" s="2420"/>
      <c r="N511" s="2420"/>
      <c r="O511" s="2420"/>
      <c r="P511" s="2420"/>
    </row>
    <row r="512" spans="1:16" ht="15.75" customHeight="1">
      <c r="A512" s="2420"/>
      <c r="B512" s="2420"/>
      <c r="C512" s="2420"/>
      <c r="D512" s="2420"/>
      <c r="E512" s="2420"/>
      <c r="F512" s="2420"/>
      <c r="G512" s="2420"/>
      <c r="H512" s="2420"/>
      <c r="I512" s="2420"/>
      <c r="J512" s="2420"/>
      <c r="K512" s="2420"/>
      <c r="L512" s="2420"/>
      <c r="M512" s="2420"/>
      <c r="N512" s="2420"/>
      <c r="O512" s="2420"/>
      <c r="P512" s="2420"/>
    </row>
    <row r="513" spans="1:16" ht="15.75" customHeight="1">
      <c r="A513" s="2420"/>
      <c r="B513" s="2420"/>
      <c r="C513" s="2420"/>
      <c r="D513" s="2420"/>
      <c r="E513" s="2420"/>
      <c r="F513" s="2420"/>
      <c r="G513" s="2420"/>
      <c r="H513" s="2420"/>
      <c r="I513" s="2420"/>
      <c r="J513" s="2420"/>
      <c r="K513" s="2420"/>
      <c r="L513" s="2420"/>
      <c r="M513" s="2420"/>
      <c r="N513" s="2420"/>
      <c r="O513" s="2420"/>
      <c r="P513" s="2420"/>
    </row>
    <row r="514" spans="1:16" ht="15.75" customHeight="1">
      <c r="A514" s="2420"/>
      <c r="B514" s="2420"/>
      <c r="C514" s="2420"/>
      <c r="D514" s="2420"/>
      <c r="E514" s="2420"/>
      <c r="F514" s="2420"/>
      <c r="G514" s="2420"/>
      <c r="H514" s="2420"/>
      <c r="I514" s="2420"/>
      <c r="J514" s="2420"/>
      <c r="K514" s="2420"/>
      <c r="L514" s="2420"/>
      <c r="M514" s="2420"/>
      <c r="N514" s="2420"/>
      <c r="O514" s="2420"/>
      <c r="P514" s="2420"/>
    </row>
    <row r="515" spans="1:16" ht="15.75" customHeight="1">
      <c r="A515" s="2420"/>
      <c r="B515" s="2420"/>
      <c r="C515" s="2420"/>
      <c r="D515" s="2420"/>
      <c r="E515" s="2420"/>
      <c r="F515" s="2420"/>
      <c r="G515" s="2420"/>
      <c r="H515" s="2420"/>
      <c r="I515" s="2420"/>
      <c r="J515" s="2420"/>
      <c r="K515" s="2420"/>
      <c r="L515" s="2420"/>
      <c r="M515" s="2420"/>
      <c r="N515" s="2420"/>
      <c r="O515" s="2420"/>
      <c r="P515" s="2420"/>
    </row>
    <row r="516" spans="1:16" ht="15.75" customHeight="1">
      <c r="A516" s="2420"/>
      <c r="B516" s="2420"/>
      <c r="C516" s="2420"/>
      <c r="D516" s="2420"/>
      <c r="E516" s="2420"/>
      <c r="F516" s="2420"/>
      <c r="G516" s="2420"/>
      <c r="H516" s="2420"/>
      <c r="I516" s="2420"/>
      <c r="J516" s="2420"/>
      <c r="K516" s="2420"/>
      <c r="L516" s="2420"/>
      <c r="M516" s="2420"/>
      <c r="N516" s="2420"/>
      <c r="O516" s="2420"/>
      <c r="P516" s="2420"/>
    </row>
    <row r="517" spans="1:16" ht="15.75" customHeight="1">
      <c r="A517" s="2420"/>
      <c r="B517" s="2420"/>
      <c r="C517" s="2420"/>
      <c r="D517" s="2420"/>
      <c r="E517" s="2420"/>
      <c r="F517" s="2420"/>
      <c r="G517" s="2420"/>
      <c r="H517" s="2420"/>
      <c r="I517" s="2420"/>
      <c r="J517" s="2420"/>
      <c r="K517" s="2420"/>
      <c r="L517" s="2420"/>
      <c r="M517" s="2420"/>
      <c r="N517" s="2420"/>
      <c r="O517" s="2420"/>
      <c r="P517" s="2420"/>
    </row>
    <row r="518" spans="1:16" ht="15.75" customHeight="1">
      <c r="A518" s="2420"/>
      <c r="B518" s="2420"/>
      <c r="C518" s="2420"/>
      <c r="D518" s="2420"/>
      <c r="E518" s="2420"/>
      <c r="F518" s="2420"/>
      <c r="G518" s="2420"/>
      <c r="H518" s="2420"/>
      <c r="I518" s="2420"/>
      <c r="J518" s="2420"/>
      <c r="K518" s="2420"/>
      <c r="L518" s="2420"/>
      <c r="M518" s="2420"/>
      <c r="N518" s="2420"/>
      <c r="O518" s="2420"/>
      <c r="P518" s="2420"/>
    </row>
    <row r="519" spans="1:16" ht="15.75" customHeight="1">
      <c r="A519" s="2420"/>
      <c r="B519" s="2420"/>
      <c r="C519" s="2420"/>
      <c r="D519" s="2420"/>
      <c r="E519" s="2420"/>
      <c r="F519" s="2420"/>
      <c r="G519" s="2420"/>
      <c r="H519" s="2420"/>
      <c r="I519" s="2420"/>
      <c r="J519" s="2420"/>
      <c r="K519" s="2420"/>
      <c r="L519" s="2420"/>
      <c r="M519" s="2420"/>
      <c r="N519" s="2420"/>
      <c r="O519" s="2420"/>
      <c r="P519" s="2420"/>
    </row>
    <row r="520" spans="1:16" ht="15.75" customHeight="1">
      <c r="A520" s="2420"/>
      <c r="B520" s="2420"/>
      <c r="C520" s="2420"/>
      <c r="D520" s="2420"/>
      <c r="E520" s="2420"/>
      <c r="F520" s="2420"/>
      <c r="G520" s="2420"/>
      <c r="H520" s="2420"/>
      <c r="I520" s="2420"/>
      <c r="J520" s="2420"/>
      <c r="K520" s="2420"/>
      <c r="L520" s="2420"/>
      <c r="M520" s="2420"/>
      <c r="N520" s="2420"/>
      <c r="O520" s="2420"/>
      <c r="P520" s="2420"/>
    </row>
    <row r="521" spans="1:16" ht="15.75" customHeight="1">
      <c r="A521" s="2420"/>
      <c r="B521" s="2420"/>
      <c r="C521" s="2420"/>
      <c r="D521" s="2420"/>
      <c r="E521" s="2420"/>
      <c r="F521" s="2420"/>
      <c r="G521" s="2420"/>
      <c r="H521" s="2420"/>
      <c r="I521" s="2420"/>
      <c r="J521" s="2420"/>
      <c r="K521" s="2420"/>
      <c r="L521" s="2420"/>
      <c r="M521" s="2420"/>
      <c r="N521" s="2420"/>
      <c r="O521" s="2420"/>
      <c r="P521" s="2420"/>
    </row>
    <row r="522" spans="1:16" ht="15.75" customHeight="1">
      <c r="A522" s="2420"/>
      <c r="B522" s="2420"/>
      <c r="C522" s="2420"/>
      <c r="D522" s="2420"/>
      <c r="E522" s="2420"/>
      <c r="F522" s="2420"/>
      <c r="G522" s="2420"/>
      <c r="H522" s="2420"/>
      <c r="I522" s="2420"/>
      <c r="J522" s="2420"/>
      <c r="K522" s="2420"/>
      <c r="L522" s="2420"/>
      <c r="M522" s="2420"/>
      <c r="N522" s="2420"/>
      <c r="O522" s="2420"/>
      <c r="P522" s="2420"/>
    </row>
    <row r="523" spans="1:16" ht="15.75" customHeight="1">
      <c r="A523" s="2420"/>
      <c r="B523" s="2420"/>
      <c r="C523" s="2420"/>
      <c r="D523" s="2420"/>
      <c r="E523" s="2420"/>
      <c r="F523" s="2420"/>
      <c r="G523" s="2420"/>
      <c r="H523" s="2420"/>
      <c r="I523" s="2420"/>
      <c r="J523" s="2420"/>
      <c r="K523" s="2420"/>
      <c r="L523" s="2420"/>
      <c r="M523" s="2420"/>
      <c r="N523" s="2420"/>
      <c r="O523" s="2420"/>
      <c r="P523" s="2420"/>
    </row>
    <row r="524" spans="1:16" ht="15.75" customHeight="1">
      <c r="A524" s="2420"/>
      <c r="B524" s="2420"/>
      <c r="C524" s="2420"/>
      <c r="D524" s="2420"/>
      <c r="E524" s="2420"/>
      <c r="F524" s="2420"/>
      <c r="G524" s="2420"/>
      <c r="H524" s="2420"/>
      <c r="I524" s="2420"/>
      <c r="J524" s="2420"/>
      <c r="K524" s="2420"/>
      <c r="L524" s="2420"/>
      <c r="M524" s="2420"/>
      <c r="N524" s="2420"/>
      <c r="O524" s="2420"/>
      <c r="P524" s="2420"/>
    </row>
    <row r="525" spans="1:16" ht="15.75" customHeight="1">
      <c r="A525" s="2420"/>
      <c r="B525" s="2420"/>
      <c r="C525" s="2420"/>
      <c r="D525" s="2420"/>
      <c r="E525" s="2420"/>
      <c r="F525" s="2420"/>
      <c r="G525" s="2420"/>
      <c r="H525" s="2420"/>
      <c r="I525" s="2420"/>
      <c r="J525" s="2420"/>
      <c r="K525" s="2420"/>
      <c r="L525" s="2420"/>
      <c r="M525" s="2420"/>
      <c r="N525" s="2420"/>
      <c r="O525" s="2420"/>
      <c r="P525" s="2420"/>
    </row>
    <row r="526" spans="1:16" ht="15.75" customHeight="1">
      <c r="A526" s="2420"/>
      <c r="B526" s="2420"/>
      <c r="C526" s="2420"/>
      <c r="D526" s="2420"/>
      <c r="E526" s="2420"/>
      <c r="F526" s="2420"/>
      <c r="G526" s="2420"/>
      <c r="H526" s="2420"/>
      <c r="I526" s="2420"/>
      <c r="J526" s="2420"/>
      <c r="K526" s="2420"/>
      <c r="L526" s="2420"/>
      <c r="M526" s="2420"/>
      <c r="N526" s="2420"/>
      <c r="O526" s="2420"/>
      <c r="P526" s="2420"/>
    </row>
    <row r="527" spans="1:16" ht="15.75" customHeight="1">
      <c r="A527" s="2420"/>
      <c r="B527" s="2420"/>
      <c r="C527" s="2420"/>
      <c r="D527" s="2420"/>
      <c r="E527" s="2420"/>
      <c r="F527" s="2420"/>
      <c r="G527" s="2420"/>
      <c r="H527" s="2420"/>
      <c r="I527" s="2420"/>
      <c r="J527" s="2420"/>
      <c r="K527" s="2420"/>
      <c r="L527" s="2420"/>
      <c r="M527" s="2420"/>
      <c r="N527" s="2420"/>
      <c r="O527" s="2420"/>
      <c r="P527" s="2420"/>
    </row>
    <row r="528" spans="1:16" ht="15.75" customHeight="1">
      <c r="A528" s="2420"/>
      <c r="B528" s="2420"/>
      <c r="C528" s="2420"/>
      <c r="D528" s="2420"/>
      <c r="E528" s="2420"/>
      <c r="F528" s="2420"/>
      <c r="G528" s="2420"/>
      <c r="H528" s="2420"/>
      <c r="I528" s="2420"/>
      <c r="J528" s="2420"/>
      <c r="K528" s="2420"/>
      <c r="L528" s="2420"/>
      <c r="M528" s="2420"/>
      <c r="N528" s="2420"/>
      <c r="O528" s="2420"/>
      <c r="P528" s="2420"/>
    </row>
    <row r="529" spans="1:16" ht="15.75" customHeight="1">
      <c r="A529" s="2420"/>
      <c r="B529" s="2420"/>
      <c r="C529" s="2420"/>
      <c r="D529" s="2420"/>
      <c r="E529" s="2420"/>
      <c r="F529" s="2420"/>
      <c r="G529" s="2420"/>
      <c r="H529" s="2420"/>
      <c r="I529" s="2420"/>
      <c r="J529" s="2420"/>
      <c r="K529" s="2420"/>
      <c r="L529" s="2420"/>
      <c r="M529" s="2420"/>
      <c r="N529" s="2420"/>
      <c r="O529" s="2420"/>
      <c r="P529" s="2420"/>
    </row>
    <row r="530" spans="1:16" ht="15.75" customHeight="1">
      <c r="A530" s="2420"/>
      <c r="B530" s="2420"/>
      <c r="C530" s="2420"/>
      <c r="D530" s="2420"/>
      <c r="E530" s="2420"/>
      <c r="F530" s="2420"/>
      <c r="G530" s="2420"/>
      <c r="H530" s="2420"/>
      <c r="I530" s="2420"/>
      <c r="J530" s="2420"/>
      <c r="K530" s="2420"/>
      <c r="L530" s="2420"/>
      <c r="M530" s="2420"/>
      <c r="N530" s="2420"/>
      <c r="O530" s="2420"/>
      <c r="P530" s="2420"/>
    </row>
    <row r="531" spans="1:16" ht="15.75" customHeight="1">
      <c r="A531" s="2420"/>
      <c r="B531" s="2420"/>
      <c r="C531" s="2420"/>
      <c r="D531" s="2420"/>
      <c r="E531" s="2420"/>
      <c r="F531" s="2420"/>
      <c r="G531" s="2420"/>
      <c r="H531" s="2420"/>
      <c r="I531" s="2420"/>
      <c r="J531" s="2420"/>
      <c r="K531" s="2420"/>
      <c r="L531" s="2420"/>
      <c r="M531" s="2420"/>
      <c r="N531" s="2420"/>
      <c r="O531" s="2420"/>
      <c r="P531" s="2420"/>
    </row>
    <row r="532" spans="1:16" ht="15.75" customHeight="1">
      <c r="A532" s="2420"/>
      <c r="B532" s="2420"/>
      <c r="C532" s="2420"/>
      <c r="D532" s="2420"/>
      <c r="E532" s="2420"/>
      <c r="F532" s="2420"/>
      <c r="G532" s="2420"/>
      <c r="H532" s="2420"/>
      <c r="I532" s="2420"/>
      <c r="J532" s="2420"/>
      <c r="K532" s="2420"/>
      <c r="L532" s="2420"/>
      <c r="M532" s="2420"/>
      <c r="N532" s="2420"/>
      <c r="O532" s="2420"/>
      <c r="P532" s="2420"/>
    </row>
    <row r="533" spans="1:16" ht="15.75" customHeight="1">
      <c r="A533" s="2420"/>
      <c r="B533" s="2420"/>
      <c r="C533" s="2420"/>
      <c r="D533" s="2420"/>
      <c r="E533" s="2420"/>
      <c r="F533" s="2420"/>
      <c r="G533" s="2420"/>
      <c r="H533" s="2420"/>
      <c r="I533" s="2420"/>
      <c r="J533" s="2420"/>
      <c r="K533" s="2420"/>
      <c r="L533" s="2420"/>
      <c r="M533" s="2420"/>
      <c r="N533" s="2420"/>
      <c r="O533" s="2420"/>
      <c r="P533" s="2420"/>
    </row>
    <row r="534" spans="1:16" ht="15.75" customHeight="1">
      <c r="A534" s="2420"/>
      <c r="B534" s="2420"/>
      <c r="C534" s="2420"/>
      <c r="D534" s="2420"/>
      <c r="E534" s="2420"/>
      <c r="F534" s="2420"/>
      <c r="G534" s="2420"/>
      <c r="H534" s="2420"/>
      <c r="I534" s="2420"/>
      <c r="J534" s="2420"/>
      <c r="K534" s="2420"/>
      <c r="L534" s="2420"/>
      <c r="M534" s="2420"/>
      <c r="N534" s="2420"/>
      <c r="O534" s="2420"/>
      <c r="P534" s="2420"/>
    </row>
    <row r="535" spans="1:16" ht="15.75" customHeight="1">
      <c r="A535" s="2420"/>
      <c r="B535" s="2420"/>
      <c r="C535" s="2420"/>
      <c r="D535" s="2420"/>
      <c r="E535" s="2420"/>
      <c r="F535" s="2420"/>
      <c r="G535" s="2420"/>
      <c r="H535" s="2420"/>
      <c r="I535" s="2420"/>
      <c r="J535" s="2420"/>
      <c r="K535" s="2420"/>
      <c r="L535" s="2420"/>
      <c r="M535" s="2420"/>
      <c r="N535" s="2420"/>
      <c r="O535" s="2420"/>
      <c r="P535" s="2420"/>
    </row>
    <row r="536" spans="1:16" ht="15.75" customHeight="1">
      <c r="A536" s="2420"/>
      <c r="B536" s="2420"/>
      <c r="C536" s="2420"/>
      <c r="D536" s="2420"/>
      <c r="E536" s="2420"/>
      <c r="F536" s="2420"/>
      <c r="G536" s="2420"/>
      <c r="H536" s="2420"/>
      <c r="I536" s="2420"/>
      <c r="J536" s="2420"/>
      <c r="K536" s="2420"/>
      <c r="L536" s="2420"/>
      <c r="M536" s="2420"/>
      <c r="N536" s="2420"/>
      <c r="O536" s="2420"/>
      <c r="P536" s="2420"/>
    </row>
    <row r="537" spans="1:16" ht="15.75" customHeight="1">
      <c r="A537" s="2420"/>
      <c r="B537" s="2420"/>
      <c r="C537" s="2420"/>
      <c r="D537" s="2420"/>
      <c r="E537" s="2420"/>
      <c r="F537" s="2420"/>
      <c r="G537" s="2420"/>
      <c r="H537" s="2420"/>
      <c r="I537" s="2420"/>
      <c r="J537" s="2420"/>
      <c r="K537" s="2420"/>
      <c r="L537" s="2420"/>
      <c r="M537" s="2420"/>
      <c r="N537" s="2420"/>
      <c r="O537" s="2420"/>
      <c r="P537" s="2420"/>
    </row>
    <row r="538" spans="1:16" ht="15.75" customHeight="1">
      <c r="A538" s="2420"/>
      <c r="B538" s="2420"/>
      <c r="C538" s="2420"/>
      <c r="D538" s="2420"/>
      <c r="E538" s="2420"/>
      <c r="F538" s="2420"/>
      <c r="G538" s="2420"/>
      <c r="H538" s="2420"/>
      <c r="I538" s="2420"/>
      <c r="J538" s="2420"/>
      <c r="K538" s="2420"/>
      <c r="L538" s="2420"/>
      <c r="M538" s="2420"/>
      <c r="N538" s="2420"/>
      <c r="O538" s="2420"/>
      <c r="P538" s="2420"/>
    </row>
    <row r="539" spans="1:16" ht="15.75" customHeight="1">
      <c r="A539" s="2420"/>
      <c r="B539" s="2420"/>
      <c r="C539" s="2420"/>
      <c r="D539" s="2420"/>
      <c r="E539" s="2420"/>
      <c r="F539" s="2420"/>
      <c r="G539" s="2420"/>
      <c r="H539" s="2420"/>
      <c r="I539" s="2420"/>
      <c r="J539" s="2420"/>
      <c r="K539" s="2420"/>
      <c r="L539" s="2420"/>
      <c r="M539" s="2420"/>
      <c r="N539" s="2420"/>
      <c r="O539" s="2420"/>
      <c r="P539" s="2420"/>
    </row>
    <row r="540" spans="1:16" ht="15.75" customHeight="1">
      <c r="A540" s="2420"/>
      <c r="B540" s="2420"/>
      <c r="C540" s="2420"/>
      <c r="D540" s="2420"/>
      <c r="E540" s="2420"/>
      <c r="F540" s="2420"/>
      <c r="G540" s="2420"/>
      <c r="H540" s="2420"/>
      <c r="I540" s="2420"/>
      <c r="J540" s="2420"/>
      <c r="K540" s="2420"/>
      <c r="L540" s="2420"/>
      <c r="M540" s="2420"/>
      <c r="N540" s="2420"/>
      <c r="O540" s="2420"/>
      <c r="P540" s="2420"/>
    </row>
    <row r="541" spans="1:16" ht="15.75" customHeight="1">
      <c r="A541" s="2420"/>
      <c r="B541" s="2420"/>
      <c r="C541" s="2420"/>
      <c r="D541" s="2420"/>
      <c r="E541" s="2420"/>
      <c r="F541" s="2420"/>
      <c r="G541" s="2420"/>
      <c r="H541" s="2420"/>
      <c r="I541" s="2420"/>
      <c r="J541" s="2420"/>
      <c r="K541" s="2420"/>
      <c r="L541" s="2420"/>
      <c r="M541" s="2420"/>
      <c r="N541" s="2420"/>
      <c r="O541" s="2420"/>
      <c r="P541" s="2420"/>
    </row>
    <row r="542" spans="1:16" ht="15.75" customHeight="1">
      <c r="A542" s="2420"/>
      <c r="B542" s="2420"/>
      <c r="C542" s="2420"/>
      <c r="D542" s="2420"/>
      <c r="E542" s="2420"/>
      <c r="F542" s="2420"/>
      <c r="G542" s="2420"/>
      <c r="H542" s="2420"/>
      <c r="I542" s="2420"/>
      <c r="J542" s="2420"/>
      <c r="K542" s="2420"/>
      <c r="L542" s="2420"/>
      <c r="M542" s="2420"/>
      <c r="N542" s="2420"/>
      <c r="O542" s="2420"/>
      <c r="P542" s="2420"/>
    </row>
    <row r="543" spans="1:16" ht="15.75" customHeight="1">
      <c r="A543" s="2420"/>
      <c r="B543" s="2420"/>
      <c r="C543" s="2420"/>
      <c r="D543" s="2420"/>
      <c r="E543" s="2420"/>
      <c r="F543" s="2420"/>
      <c r="G543" s="2420"/>
      <c r="H543" s="2420"/>
      <c r="I543" s="2420"/>
      <c r="J543" s="2420"/>
      <c r="K543" s="2420"/>
      <c r="L543" s="2420"/>
      <c r="M543" s="2420"/>
      <c r="N543" s="2420"/>
      <c r="O543" s="2420"/>
      <c r="P543" s="2420"/>
    </row>
    <row r="544" spans="1:16" ht="15.75" customHeight="1">
      <c r="A544" s="2420"/>
      <c r="B544" s="2420"/>
      <c r="C544" s="2420"/>
      <c r="D544" s="2420"/>
      <c r="E544" s="2420"/>
      <c r="F544" s="2420"/>
      <c r="G544" s="2420"/>
      <c r="H544" s="2420"/>
      <c r="I544" s="2420"/>
      <c r="J544" s="2420"/>
      <c r="K544" s="2420"/>
      <c r="L544" s="2420"/>
      <c r="M544" s="2420"/>
      <c r="N544" s="2420"/>
      <c r="O544" s="2420"/>
      <c r="P544" s="2420"/>
    </row>
    <row r="545" spans="1:16" ht="15.75" customHeight="1">
      <c r="A545" s="2420"/>
      <c r="B545" s="2420"/>
      <c r="C545" s="2420"/>
      <c r="D545" s="2420"/>
      <c r="E545" s="2420"/>
      <c r="F545" s="2420"/>
      <c r="G545" s="2420"/>
      <c r="H545" s="2420"/>
      <c r="I545" s="2420"/>
      <c r="J545" s="2420"/>
      <c r="K545" s="2420"/>
      <c r="L545" s="2420"/>
      <c r="M545" s="2420"/>
      <c r="N545" s="2420"/>
      <c r="O545" s="2420"/>
      <c r="P545" s="2420"/>
    </row>
    <row r="546" spans="1:16" ht="15.75" customHeight="1">
      <c r="A546" s="2420"/>
      <c r="B546" s="2420"/>
      <c r="C546" s="2420"/>
      <c r="D546" s="2420"/>
      <c r="E546" s="2420"/>
      <c r="F546" s="2420"/>
      <c r="G546" s="2420"/>
      <c r="H546" s="2420"/>
      <c r="I546" s="2420"/>
      <c r="J546" s="2420"/>
      <c r="K546" s="2420"/>
      <c r="L546" s="2420"/>
      <c r="M546" s="2420"/>
      <c r="N546" s="2420"/>
      <c r="O546" s="2420"/>
      <c r="P546" s="2420"/>
    </row>
    <row r="547" spans="1:16" ht="15.75" customHeight="1">
      <c r="A547" s="2420"/>
      <c r="B547" s="2420"/>
      <c r="C547" s="2420"/>
      <c r="D547" s="2420"/>
      <c r="E547" s="2420"/>
      <c r="F547" s="2420"/>
      <c r="G547" s="2420"/>
      <c r="H547" s="2420"/>
      <c r="I547" s="2420"/>
      <c r="J547" s="2420"/>
      <c r="K547" s="2420"/>
      <c r="L547" s="2420"/>
      <c r="M547" s="2420"/>
      <c r="N547" s="2420"/>
      <c r="O547" s="2420"/>
      <c r="P547" s="2420"/>
    </row>
    <row r="548" spans="1:16" ht="15.75" customHeight="1">
      <c r="A548" s="2420"/>
      <c r="B548" s="2420"/>
      <c r="C548" s="2420"/>
      <c r="D548" s="2420"/>
      <c r="E548" s="2420"/>
      <c r="F548" s="2420"/>
      <c r="G548" s="2420"/>
      <c r="H548" s="2420"/>
      <c r="I548" s="2420"/>
      <c r="J548" s="2420"/>
      <c r="K548" s="2420"/>
      <c r="L548" s="2420"/>
      <c r="M548" s="2420"/>
      <c r="N548" s="2420"/>
      <c r="O548" s="2420"/>
      <c r="P548" s="2420"/>
    </row>
    <row r="549" spans="1:16" ht="15.75" customHeight="1">
      <c r="A549" s="2420"/>
      <c r="B549" s="2420"/>
      <c r="C549" s="2420"/>
      <c r="D549" s="2420"/>
      <c r="E549" s="2420"/>
      <c r="F549" s="2420"/>
      <c r="G549" s="2420"/>
      <c r="H549" s="2420"/>
      <c r="I549" s="2420"/>
      <c r="J549" s="2420"/>
      <c r="K549" s="2420"/>
      <c r="L549" s="2420"/>
      <c r="M549" s="2420"/>
      <c r="N549" s="2420"/>
      <c r="O549" s="2420"/>
      <c r="P549" s="2420"/>
    </row>
    <row r="550" spans="1:16" ht="15.75" customHeight="1">
      <c r="A550" s="2420"/>
      <c r="B550" s="2420"/>
      <c r="C550" s="2420"/>
      <c r="D550" s="2420"/>
      <c r="E550" s="2420"/>
      <c r="F550" s="2420"/>
      <c r="G550" s="2420"/>
      <c r="H550" s="2420"/>
      <c r="I550" s="2420"/>
      <c r="J550" s="2420"/>
      <c r="K550" s="2420"/>
      <c r="L550" s="2420"/>
      <c r="M550" s="2420"/>
      <c r="N550" s="2420"/>
      <c r="O550" s="2420"/>
      <c r="P550" s="2420"/>
    </row>
    <row r="551" spans="1:16" ht="15.75" customHeight="1">
      <c r="A551" s="2420"/>
      <c r="B551" s="2420"/>
      <c r="C551" s="2420"/>
      <c r="D551" s="2420"/>
      <c r="E551" s="2420"/>
      <c r="F551" s="2420"/>
      <c r="G551" s="2420"/>
      <c r="H551" s="2420"/>
      <c r="I551" s="2420"/>
      <c r="J551" s="2420"/>
      <c r="K551" s="2420"/>
      <c r="L551" s="2420"/>
      <c r="M551" s="2420"/>
      <c r="N551" s="2420"/>
      <c r="O551" s="2420"/>
      <c r="P551" s="2420"/>
    </row>
    <row r="552" spans="1:16" ht="15.75" customHeight="1">
      <c r="A552" s="2420"/>
      <c r="B552" s="2420"/>
      <c r="C552" s="2420"/>
      <c r="D552" s="2420"/>
      <c r="E552" s="2420"/>
      <c r="F552" s="2420"/>
      <c r="G552" s="2420"/>
      <c r="H552" s="2420"/>
      <c r="I552" s="2420"/>
      <c r="J552" s="2420"/>
      <c r="K552" s="2420"/>
      <c r="L552" s="2420"/>
      <c r="M552" s="2420"/>
      <c r="N552" s="2420"/>
      <c r="O552" s="2420"/>
      <c r="P552" s="2420"/>
    </row>
    <row r="553" spans="1:16" ht="15.75" customHeight="1">
      <c r="A553" s="2420"/>
      <c r="B553" s="2420"/>
      <c r="C553" s="2420"/>
      <c r="D553" s="2420"/>
      <c r="E553" s="2420"/>
      <c r="F553" s="2420"/>
      <c r="G553" s="2420"/>
      <c r="H553" s="2420"/>
      <c r="I553" s="2420"/>
      <c r="J553" s="2420"/>
      <c r="K553" s="2420"/>
      <c r="L553" s="2420"/>
      <c r="M553" s="2420"/>
      <c r="N553" s="2420"/>
      <c r="O553" s="2420"/>
      <c r="P553" s="2420"/>
    </row>
    <row r="554" spans="1:16" ht="15.75" customHeight="1">
      <c r="A554" s="2420"/>
      <c r="B554" s="2420"/>
      <c r="C554" s="2420"/>
      <c r="D554" s="2420"/>
      <c r="E554" s="2420"/>
      <c r="F554" s="2420"/>
      <c r="G554" s="2420"/>
      <c r="H554" s="2420"/>
      <c r="I554" s="2420"/>
      <c r="J554" s="2420"/>
      <c r="K554" s="2420"/>
      <c r="L554" s="2420"/>
      <c r="M554" s="2420"/>
      <c r="N554" s="2420"/>
      <c r="O554" s="2420"/>
      <c r="P554" s="2420"/>
    </row>
    <row r="555" spans="1:16" ht="15.75" customHeight="1">
      <c r="A555" s="2420"/>
      <c r="B555" s="2420"/>
      <c r="C555" s="2420"/>
      <c r="D555" s="2420"/>
      <c r="E555" s="2420"/>
      <c r="F555" s="2420"/>
      <c r="G555" s="2420"/>
      <c r="H555" s="2420"/>
      <c r="I555" s="2420"/>
      <c r="J555" s="2420"/>
      <c r="K555" s="2420"/>
      <c r="L555" s="2420"/>
      <c r="M555" s="2420"/>
      <c r="N555" s="2420"/>
      <c r="O555" s="2420"/>
      <c r="P555" s="2420"/>
    </row>
    <row r="556" spans="1:16" ht="15.75" customHeight="1">
      <c r="A556" s="2420"/>
      <c r="B556" s="2420"/>
      <c r="C556" s="2420"/>
      <c r="D556" s="2420"/>
      <c r="E556" s="2420"/>
      <c r="F556" s="2420"/>
      <c r="G556" s="2420"/>
      <c r="H556" s="2420"/>
      <c r="I556" s="2420"/>
      <c r="J556" s="2420"/>
      <c r="K556" s="2420"/>
      <c r="L556" s="2420"/>
      <c r="M556" s="2420"/>
      <c r="N556" s="2420"/>
      <c r="O556" s="2420"/>
      <c r="P556" s="2420"/>
    </row>
    <row r="557" spans="1:16" ht="15.75" customHeight="1">
      <c r="A557" s="2420"/>
      <c r="B557" s="2420"/>
      <c r="C557" s="2420"/>
      <c r="D557" s="2420"/>
      <c r="E557" s="2420"/>
      <c r="F557" s="2420"/>
      <c r="G557" s="2420"/>
      <c r="H557" s="2420"/>
      <c r="I557" s="2420"/>
      <c r="J557" s="2420"/>
      <c r="K557" s="2420"/>
      <c r="L557" s="2420"/>
      <c r="M557" s="2420"/>
      <c r="N557" s="2420"/>
      <c r="O557" s="2420"/>
      <c r="P557" s="2420"/>
    </row>
    <row r="558" spans="1:16" ht="15.75" customHeight="1">
      <c r="A558" s="2420"/>
      <c r="B558" s="2420"/>
      <c r="C558" s="2420"/>
      <c r="D558" s="2420"/>
      <c r="E558" s="2420"/>
      <c r="F558" s="2420"/>
      <c r="G558" s="2420"/>
      <c r="H558" s="2420"/>
      <c r="I558" s="2420"/>
      <c r="J558" s="2420"/>
      <c r="K558" s="2420"/>
      <c r="L558" s="2420"/>
      <c r="M558" s="2420"/>
      <c r="N558" s="2420"/>
      <c r="O558" s="2420"/>
      <c r="P558" s="2420"/>
    </row>
    <row r="559" spans="1:16" ht="15.75" customHeight="1">
      <c r="A559" s="2420"/>
      <c r="B559" s="2420"/>
      <c r="C559" s="2420"/>
      <c r="D559" s="2420"/>
      <c r="E559" s="2420"/>
      <c r="F559" s="2420"/>
      <c r="G559" s="2420"/>
      <c r="H559" s="2420"/>
      <c r="I559" s="2420"/>
      <c r="J559" s="2420"/>
      <c r="K559" s="2420"/>
      <c r="L559" s="2420"/>
      <c r="M559" s="2420"/>
      <c r="N559" s="2420"/>
      <c r="O559" s="2420"/>
      <c r="P559" s="2420"/>
    </row>
    <row r="560" spans="1:16" ht="15.75" customHeight="1">
      <c r="A560" s="2420"/>
      <c r="B560" s="2420"/>
      <c r="C560" s="2420"/>
      <c r="D560" s="2420"/>
      <c r="E560" s="2420"/>
      <c r="F560" s="2420"/>
      <c r="G560" s="2420"/>
      <c r="H560" s="2420"/>
      <c r="I560" s="2420"/>
      <c r="J560" s="2420"/>
      <c r="K560" s="2420"/>
      <c r="L560" s="2420"/>
      <c r="M560" s="2420"/>
      <c r="N560" s="2420"/>
      <c r="O560" s="2420"/>
      <c r="P560" s="2420"/>
    </row>
    <row r="561" spans="1:16" ht="15.75" customHeight="1">
      <c r="A561" s="2420"/>
      <c r="B561" s="2420"/>
      <c r="C561" s="2420"/>
      <c r="D561" s="2420"/>
      <c r="E561" s="2420"/>
      <c r="F561" s="2420"/>
      <c r="G561" s="2420"/>
      <c r="H561" s="2420"/>
      <c r="I561" s="2420"/>
      <c r="J561" s="2420"/>
      <c r="K561" s="2420"/>
      <c r="L561" s="2420"/>
      <c r="M561" s="2420"/>
      <c r="N561" s="2420"/>
      <c r="O561" s="2420"/>
      <c r="P561" s="2420"/>
    </row>
    <row r="562" spans="1:16" ht="15.75" customHeight="1">
      <c r="A562" s="2420"/>
      <c r="B562" s="2420"/>
      <c r="C562" s="2420"/>
      <c r="D562" s="2420"/>
      <c r="E562" s="2420"/>
      <c r="F562" s="2420"/>
      <c r="G562" s="2420"/>
      <c r="H562" s="2420"/>
      <c r="I562" s="2420"/>
      <c r="J562" s="2420"/>
      <c r="K562" s="2420"/>
      <c r="L562" s="2420"/>
      <c r="M562" s="2420"/>
      <c r="N562" s="2420"/>
      <c r="O562" s="2420"/>
      <c r="P562" s="2420"/>
    </row>
    <row r="563" spans="1:16" ht="15.75" customHeight="1">
      <c r="A563" s="2420"/>
      <c r="B563" s="2420"/>
      <c r="C563" s="2420"/>
      <c r="D563" s="2420"/>
      <c r="E563" s="2420"/>
      <c r="F563" s="2420"/>
      <c r="G563" s="2420"/>
      <c r="H563" s="2420"/>
      <c r="I563" s="2420"/>
      <c r="J563" s="2420"/>
      <c r="K563" s="2420"/>
      <c r="L563" s="2420"/>
      <c r="M563" s="2420"/>
      <c r="N563" s="2420"/>
      <c r="O563" s="2420"/>
      <c r="P563" s="2420"/>
    </row>
    <row r="564" spans="1:16" ht="15.75" customHeight="1">
      <c r="A564" s="2420"/>
      <c r="B564" s="2420"/>
      <c r="C564" s="2420"/>
      <c r="D564" s="2420"/>
      <c r="E564" s="2420"/>
      <c r="F564" s="2420"/>
      <c r="G564" s="2420"/>
      <c r="H564" s="2420"/>
      <c r="I564" s="2420"/>
      <c r="J564" s="2420"/>
      <c r="K564" s="2420"/>
      <c r="L564" s="2420"/>
      <c r="M564" s="2420"/>
      <c r="N564" s="2420"/>
      <c r="O564" s="2420"/>
      <c r="P564" s="2420"/>
    </row>
    <row r="565" spans="1:16" ht="15.75" customHeight="1">
      <c r="A565" s="2420"/>
      <c r="B565" s="2420"/>
      <c r="C565" s="2420"/>
      <c r="D565" s="2420"/>
      <c r="E565" s="2420"/>
      <c r="F565" s="2420"/>
      <c r="G565" s="2420"/>
      <c r="H565" s="2420"/>
      <c r="I565" s="2420"/>
      <c r="J565" s="2420"/>
      <c r="K565" s="2420"/>
      <c r="L565" s="2420"/>
      <c r="M565" s="2420"/>
      <c r="N565" s="2420"/>
      <c r="O565" s="2420"/>
      <c r="P565" s="2420"/>
    </row>
    <row r="566" spans="1:16" ht="15.75" customHeight="1">
      <c r="A566" s="2420"/>
      <c r="B566" s="2420"/>
      <c r="C566" s="2420"/>
      <c r="D566" s="2420"/>
      <c r="E566" s="2420"/>
      <c r="F566" s="2420"/>
      <c r="G566" s="2420"/>
      <c r="H566" s="2420"/>
      <c r="I566" s="2420"/>
      <c r="J566" s="2420"/>
      <c r="K566" s="2420"/>
      <c r="L566" s="2420"/>
      <c r="M566" s="2420"/>
      <c r="N566" s="2420"/>
      <c r="O566" s="2420"/>
      <c r="P566" s="2420"/>
    </row>
    <row r="567" spans="1:16" ht="15.75" customHeight="1">
      <c r="A567" s="2420"/>
      <c r="B567" s="2420"/>
      <c r="C567" s="2420"/>
      <c r="D567" s="2420"/>
      <c r="E567" s="2420"/>
      <c r="F567" s="2420"/>
      <c r="G567" s="2420"/>
      <c r="H567" s="2420"/>
      <c r="I567" s="2420"/>
      <c r="J567" s="2420"/>
      <c r="K567" s="2420"/>
      <c r="L567" s="2420"/>
      <c r="M567" s="2420"/>
      <c r="N567" s="2420"/>
      <c r="O567" s="2420"/>
      <c r="P567" s="2420"/>
    </row>
    <row r="568" spans="1:16" ht="15.75" customHeight="1">
      <c r="A568" s="2420"/>
      <c r="B568" s="2420"/>
      <c r="C568" s="2420"/>
      <c r="D568" s="2420"/>
      <c r="E568" s="2420"/>
      <c r="F568" s="2420"/>
      <c r="G568" s="2420"/>
      <c r="H568" s="2420"/>
      <c r="I568" s="2420"/>
      <c r="J568" s="2420"/>
      <c r="K568" s="2420"/>
      <c r="L568" s="2420"/>
      <c r="M568" s="2420"/>
      <c r="N568" s="2420"/>
      <c r="O568" s="2420"/>
      <c r="P568" s="2420"/>
    </row>
    <row r="569" spans="1:16" ht="15.75" customHeight="1">
      <c r="A569" s="2420"/>
      <c r="B569" s="2420"/>
      <c r="C569" s="2420"/>
      <c r="D569" s="2420"/>
      <c r="E569" s="2420"/>
      <c r="F569" s="2420"/>
      <c r="G569" s="2420"/>
      <c r="H569" s="2420"/>
      <c r="I569" s="2420"/>
      <c r="J569" s="2420"/>
      <c r="K569" s="2420"/>
      <c r="L569" s="2420"/>
      <c r="M569" s="2420"/>
      <c r="N569" s="2420"/>
      <c r="O569" s="2420"/>
      <c r="P569" s="2420"/>
    </row>
    <row r="570" spans="1:16" ht="15.75" customHeight="1">
      <c r="A570" s="2420"/>
      <c r="B570" s="2420"/>
      <c r="C570" s="2420"/>
      <c r="D570" s="2420"/>
      <c r="E570" s="2420"/>
      <c r="F570" s="2420"/>
      <c r="G570" s="2420"/>
      <c r="H570" s="2420"/>
      <c r="I570" s="2420"/>
      <c r="J570" s="2420"/>
      <c r="K570" s="2420"/>
      <c r="L570" s="2420"/>
      <c r="M570" s="2420"/>
      <c r="N570" s="2420"/>
      <c r="O570" s="2420"/>
      <c r="P570" s="2420"/>
    </row>
    <row r="571" spans="1:16" ht="15.75" customHeight="1">
      <c r="A571" s="2420"/>
      <c r="B571" s="2420"/>
      <c r="C571" s="2420"/>
      <c r="D571" s="2420"/>
      <c r="E571" s="2420"/>
      <c r="F571" s="2420"/>
      <c r="G571" s="2420"/>
      <c r="H571" s="2420"/>
      <c r="I571" s="2420"/>
      <c r="J571" s="2420"/>
      <c r="K571" s="2420"/>
      <c r="L571" s="2420"/>
      <c r="M571" s="2420"/>
      <c r="N571" s="2420"/>
      <c r="O571" s="2420"/>
      <c r="P571" s="2420"/>
    </row>
    <row r="572" spans="1:16" ht="15.75" customHeight="1">
      <c r="A572" s="2420"/>
      <c r="B572" s="2420"/>
      <c r="C572" s="2420"/>
      <c r="D572" s="2420"/>
      <c r="E572" s="2420"/>
      <c r="F572" s="2420"/>
      <c r="G572" s="2420"/>
      <c r="H572" s="2420"/>
      <c r="I572" s="2420"/>
      <c r="J572" s="2420"/>
      <c r="K572" s="2420"/>
      <c r="L572" s="2420"/>
      <c r="M572" s="2420"/>
      <c r="N572" s="2420"/>
      <c r="O572" s="2420"/>
      <c r="P572" s="2420"/>
    </row>
    <row r="573" spans="1:16" ht="15.75" customHeight="1">
      <c r="A573" s="2420"/>
      <c r="B573" s="2420"/>
      <c r="C573" s="2420"/>
      <c r="D573" s="2420"/>
      <c r="E573" s="2420"/>
      <c r="F573" s="2420"/>
      <c r="G573" s="2420"/>
      <c r="H573" s="2420"/>
      <c r="I573" s="2420"/>
      <c r="J573" s="2420"/>
      <c r="K573" s="2420"/>
      <c r="L573" s="2420"/>
      <c r="M573" s="2420"/>
      <c r="N573" s="2420"/>
      <c r="O573" s="2420"/>
      <c r="P573" s="2420"/>
    </row>
    <row r="574" spans="1:16" ht="15.75" customHeight="1">
      <c r="A574" s="2420"/>
      <c r="B574" s="2420"/>
      <c r="C574" s="2420"/>
      <c r="D574" s="2420"/>
      <c r="E574" s="2420"/>
      <c r="F574" s="2420"/>
      <c r="G574" s="2420"/>
      <c r="H574" s="2420"/>
      <c r="I574" s="2420"/>
      <c r="J574" s="2420"/>
      <c r="K574" s="2420"/>
      <c r="L574" s="2420"/>
      <c r="M574" s="2420"/>
      <c r="N574" s="2420"/>
      <c r="O574" s="2420"/>
      <c r="P574" s="2420"/>
    </row>
    <row r="575" spans="1:16" ht="15.75" customHeight="1">
      <c r="A575" s="2420"/>
      <c r="B575" s="2420"/>
      <c r="C575" s="2420"/>
      <c r="D575" s="2420"/>
      <c r="E575" s="2420"/>
      <c r="F575" s="2420"/>
      <c r="G575" s="2420"/>
      <c r="H575" s="2420"/>
      <c r="I575" s="2420"/>
      <c r="J575" s="2420"/>
      <c r="K575" s="2420"/>
      <c r="L575" s="2420"/>
      <c r="M575" s="2420"/>
      <c r="N575" s="2420"/>
      <c r="O575" s="2420"/>
      <c r="P575" s="2420"/>
    </row>
    <row r="576" spans="1:16" ht="15.75" customHeight="1">
      <c r="A576" s="2420"/>
      <c r="B576" s="2420"/>
      <c r="C576" s="2420"/>
      <c r="D576" s="2420"/>
      <c r="E576" s="2420"/>
      <c r="F576" s="2420"/>
      <c r="G576" s="2420"/>
      <c r="H576" s="2420"/>
      <c r="I576" s="2420"/>
      <c r="J576" s="2420"/>
      <c r="K576" s="2420"/>
      <c r="L576" s="2420"/>
      <c r="M576" s="2420"/>
      <c r="N576" s="2420"/>
      <c r="O576" s="2420"/>
      <c r="P576" s="2420"/>
    </row>
    <row r="577" spans="1:16" ht="15.75" customHeight="1">
      <c r="A577" s="2420"/>
      <c r="B577" s="2420"/>
      <c r="C577" s="2420"/>
      <c r="D577" s="2420"/>
      <c r="E577" s="2420"/>
      <c r="F577" s="2420"/>
      <c r="G577" s="2420"/>
      <c r="H577" s="2420"/>
      <c r="I577" s="2420"/>
      <c r="J577" s="2420"/>
      <c r="K577" s="2420"/>
      <c r="L577" s="2420"/>
      <c r="M577" s="2420"/>
      <c r="N577" s="2420"/>
      <c r="O577" s="2420"/>
      <c r="P577" s="2420"/>
    </row>
    <row r="578" spans="1:16" ht="15.75" customHeight="1">
      <c r="A578" s="2420"/>
      <c r="B578" s="2420"/>
      <c r="C578" s="2420"/>
      <c r="D578" s="2420"/>
      <c r="E578" s="2420"/>
      <c r="F578" s="2420"/>
      <c r="G578" s="2420"/>
      <c r="H578" s="2420"/>
      <c r="I578" s="2420"/>
      <c r="J578" s="2420"/>
      <c r="K578" s="2420"/>
      <c r="L578" s="2420"/>
      <c r="M578" s="2420"/>
      <c r="N578" s="2420"/>
      <c r="O578" s="2420"/>
      <c r="P578" s="2420"/>
    </row>
    <row r="579" spans="1:16" ht="15.75" customHeight="1">
      <c r="A579" s="2420"/>
      <c r="B579" s="2420"/>
      <c r="C579" s="2420"/>
      <c r="D579" s="2420"/>
      <c r="E579" s="2420"/>
      <c r="F579" s="2420"/>
      <c r="G579" s="2420"/>
      <c r="H579" s="2420"/>
      <c r="I579" s="2420"/>
      <c r="J579" s="2420"/>
      <c r="K579" s="2420"/>
      <c r="L579" s="2420"/>
      <c r="M579" s="2420"/>
      <c r="N579" s="2420"/>
      <c r="O579" s="2420"/>
      <c r="P579" s="2420"/>
    </row>
    <row r="580" spans="1:16" ht="15.75" customHeight="1">
      <c r="A580" s="2420"/>
      <c r="B580" s="2420"/>
      <c r="C580" s="2420"/>
      <c r="D580" s="2420"/>
      <c r="E580" s="2420"/>
      <c r="F580" s="2420"/>
      <c r="G580" s="2420"/>
      <c r="H580" s="2420"/>
      <c r="I580" s="2420"/>
      <c r="J580" s="2420"/>
      <c r="K580" s="2420"/>
      <c r="L580" s="2420"/>
      <c r="M580" s="2420"/>
      <c r="N580" s="2420"/>
      <c r="O580" s="2420"/>
      <c r="P580" s="2420"/>
    </row>
    <row r="581" spans="1:16" ht="15.75" customHeight="1">
      <c r="A581" s="2420"/>
      <c r="B581" s="2420"/>
      <c r="C581" s="2420"/>
      <c r="D581" s="2420"/>
      <c r="E581" s="2420"/>
      <c r="F581" s="2420"/>
      <c r="G581" s="2420"/>
      <c r="H581" s="2420"/>
      <c r="I581" s="2420"/>
      <c r="J581" s="2420"/>
      <c r="K581" s="2420"/>
      <c r="L581" s="2420"/>
      <c r="M581" s="2420"/>
      <c r="N581" s="2420"/>
      <c r="O581" s="2420"/>
      <c r="P581" s="2420"/>
    </row>
    <row r="582" spans="1:16" ht="15.75" customHeight="1">
      <c r="A582" s="2420"/>
      <c r="B582" s="2420"/>
      <c r="C582" s="2420"/>
      <c r="D582" s="2420"/>
      <c r="E582" s="2420"/>
      <c r="F582" s="2420"/>
      <c r="G582" s="2420"/>
      <c r="H582" s="2420"/>
      <c r="I582" s="2420"/>
      <c r="J582" s="2420"/>
      <c r="K582" s="2420"/>
      <c r="L582" s="2420"/>
      <c r="M582" s="2420"/>
      <c r="N582" s="2420"/>
      <c r="O582" s="2420"/>
      <c r="P582" s="2420"/>
    </row>
    <row r="583" spans="1:16" ht="15.75" customHeight="1">
      <c r="A583" s="2420"/>
      <c r="B583" s="2420"/>
      <c r="C583" s="2420"/>
      <c r="D583" s="2420"/>
      <c r="E583" s="2420"/>
      <c r="F583" s="2420"/>
      <c r="G583" s="2420"/>
      <c r="H583" s="2420"/>
      <c r="I583" s="2420"/>
      <c r="J583" s="2420"/>
      <c r="K583" s="2420"/>
      <c r="L583" s="2420"/>
      <c r="M583" s="2420"/>
      <c r="N583" s="2420"/>
      <c r="O583" s="2420"/>
      <c r="P583" s="2420"/>
    </row>
    <row r="584" spans="1:16" ht="15.75" customHeight="1">
      <c r="A584" s="2420"/>
      <c r="B584" s="2420"/>
      <c r="C584" s="2420"/>
      <c r="D584" s="2420"/>
      <c r="E584" s="2420"/>
      <c r="F584" s="2420"/>
      <c r="G584" s="2420"/>
      <c r="H584" s="2420"/>
      <c r="I584" s="2420"/>
      <c r="J584" s="2420"/>
      <c r="K584" s="2420"/>
      <c r="L584" s="2420"/>
      <c r="M584" s="2420"/>
      <c r="N584" s="2420"/>
      <c r="O584" s="2420"/>
      <c r="P584" s="2420"/>
    </row>
    <row r="585" spans="1:16" ht="15.75" customHeight="1">
      <c r="A585" s="2420"/>
      <c r="B585" s="2420"/>
      <c r="C585" s="2420"/>
      <c r="D585" s="2420"/>
      <c r="E585" s="2420"/>
      <c r="F585" s="2420"/>
      <c r="G585" s="2420"/>
      <c r="H585" s="2420"/>
      <c r="I585" s="2420"/>
      <c r="J585" s="2420"/>
      <c r="K585" s="2420"/>
      <c r="L585" s="2420"/>
      <c r="M585" s="2420"/>
      <c r="N585" s="2420"/>
      <c r="O585" s="2420"/>
      <c r="P585" s="2420"/>
    </row>
    <row r="586" spans="1:16" ht="15.75" customHeight="1">
      <c r="A586" s="2420"/>
      <c r="B586" s="2420"/>
      <c r="C586" s="2420"/>
      <c r="D586" s="2420"/>
      <c r="E586" s="2420"/>
      <c r="F586" s="2420"/>
      <c r="G586" s="2420"/>
      <c r="H586" s="2420"/>
      <c r="I586" s="2420"/>
      <c r="J586" s="2420"/>
      <c r="K586" s="2420"/>
      <c r="L586" s="2420"/>
      <c r="M586" s="2420"/>
      <c r="N586" s="2420"/>
      <c r="O586" s="2420"/>
      <c r="P586" s="2420"/>
    </row>
    <row r="587" spans="1:16" ht="15.75" customHeight="1">
      <c r="A587" s="2420"/>
      <c r="B587" s="2420"/>
      <c r="C587" s="2420"/>
      <c r="D587" s="2420"/>
      <c r="E587" s="2420"/>
      <c r="F587" s="2420"/>
      <c r="G587" s="2420"/>
      <c r="H587" s="2420"/>
      <c r="I587" s="2420"/>
      <c r="J587" s="2420"/>
      <c r="K587" s="2420"/>
      <c r="L587" s="2420"/>
      <c r="M587" s="2420"/>
      <c r="N587" s="2420"/>
      <c r="O587" s="2420"/>
      <c r="P587" s="2420"/>
    </row>
    <row r="588" spans="1:16" ht="15.75" customHeight="1">
      <c r="A588" s="2420"/>
      <c r="B588" s="2420"/>
      <c r="C588" s="2420"/>
      <c r="D588" s="2420"/>
      <c r="E588" s="2420"/>
      <c r="F588" s="2420"/>
      <c r="G588" s="2420"/>
      <c r="H588" s="2420"/>
      <c r="I588" s="2420"/>
      <c r="J588" s="2420"/>
      <c r="K588" s="2420"/>
      <c r="L588" s="2420"/>
      <c r="M588" s="2420"/>
      <c r="N588" s="2420"/>
      <c r="O588" s="2420"/>
      <c r="P588" s="2420"/>
    </row>
    <row r="589" spans="1:16" ht="15.75" customHeight="1">
      <c r="A589" s="2420"/>
      <c r="B589" s="2420"/>
      <c r="C589" s="2420"/>
      <c r="D589" s="2420"/>
      <c r="E589" s="2420"/>
      <c r="F589" s="2420"/>
      <c r="G589" s="2420"/>
      <c r="H589" s="2420"/>
      <c r="I589" s="2420"/>
      <c r="J589" s="2420"/>
      <c r="K589" s="2420"/>
      <c r="L589" s="2420"/>
      <c r="M589" s="2420"/>
      <c r="N589" s="2420"/>
      <c r="O589" s="2420"/>
      <c r="P589" s="2420"/>
    </row>
    <row r="590" spans="1:16" ht="15.75" customHeight="1">
      <c r="A590" s="2420"/>
      <c r="B590" s="2420"/>
      <c r="C590" s="2420"/>
      <c r="D590" s="2420"/>
      <c r="E590" s="2420"/>
      <c r="F590" s="2420"/>
      <c r="G590" s="2420"/>
      <c r="H590" s="2420"/>
      <c r="I590" s="2420"/>
      <c r="J590" s="2420"/>
      <c r="K590" s="2420"/>
      <c r="L590" s="2420"/>
      <c r="M590" s="2420"/>
      <c r="N590" s="2420"/>
      <c r="O590" s="2420"/>
      <c r="P590" s="2420"/>
    </row>
    <row r="591" spans="1:16" ht="15.75" customHeight="1">
      <c r="A591" s="2420"/>
      <c r="B591" s="2420"/>
      <c r="C591" s="2420"/>
      <c r="D591" s="2420"/>
      <c r="E591" s="2420"/>
      <c r="F591" s="2420"/>
      <c r="G591" s="2420"/>
      <c r="H591" s="2420"/>
      <c r="I591" s="2420"/>
      <c r="J591" s="2420"/>
      <c r="K591" s="2420"/>
      <c r="L591" s="2420"/>
      <c r="M591" s="2420"/>
      <c r="N591" s="2420"/>
      <c r="O591" s="2420"/>
      <c r="P591" s="2420"/>
    </row>
    <row r="592" spans="1:16" ht="15.75" customHeight="1">
      <c r="A592" s="2420"/>
      <c r="B592" s="2420"/>
      <c r="C592" s="2420"/>
      <c r="D592" s="2420"/>
      <c r="E592" s="2420"/>
      <c r="F592" s="2420"/>
      <c r="G592" s="2420"/>
      <c r="H592" s="2420"/>
      <c r="I592" s="2420"/>
      <c r="J592" s="2420"/>
      <c r="K592" s="2420"/>
      <c r="L592" s="2420"/>
      <c r="M592" s="2420"/>
      <c r="N592" s="2420"/>
      <c r="O592" s="2420"/>
      <c r="P592" s="2420"/>
    </row>
    <row r="593" spans="1:16" ht="15.75" customHeight="1">
      <c r="A593" s="2420"/>
      <c r="B593" s="2420"/>
      <c r="C593" s="2420"/>
      <c r="D593" s="2420"/>
      <c r="E593" s="2420"/>
      <c r="F593" s="2420"/>
      <c r="G593" s="2420"/>
      <c r="H593" s="2420"/>
      <c r="I593" s="2420"/>
      <c r="J593" s="2420"/>
      <c r="K593" s="2420"/>
      <c r="L593" s="2420"/>
      <c r="M593" s="2420"/>
      <c r="N593" s="2420"/>
      <c r="O593" s="2420"/>
      <c r="P593" s="2420"/>
    </row>
    <row r="594" spans="1:16" ht="15.75" customHeight="1">
      <c r="A594" s="2420"/>
      <c r="B594" s="2420"/>
      <c r="C594" s="2420"/>
      <c r="D594" s="2420"/>
      <c r="E594" s="2420"/>
      <c r="F594" s="2420"/>
      <c r="G594" s="2420"/>
      <c r="H594" s="2420"/>
      <c r="I594" s="2420"/>
      <c r="J594" s="2420"/>
      <c r="K594" s="2420"/>
      <c r="L594" s="2420"/>
      <c r="M594" s="2420"/>
      <c r="N594" s="2420"/>
      <c r="O594" s="2420"/>
      <c r="P594" s="2420"/>
    </row>
    <row r="595" spans="1:16" ht="15.75" customHeight="1">
      <c r="A595" s="2420"/>
      <c r="B595" s="2420"/>
      <c r="C595" s="2420"/>
      <c r="D595" s="2420"/>
      <c r="E595" s="2420"/>
      <c r="F595" s="2420"/>
      <c r="G595" s="2420"/>
      <c r="H595" s="2420"/>
      <c r="I595" s="2420"/>
      <c r="J595" s="2420"/>
      <c r="K595" s="2420"/>
      <c r="L595" s="2420"/>
      <c r="M595" s="2420"/>
      <c r="N595" s="2420"/>
      <c r="O595" s="2420"/>
      <c r="P595" s="2420"/>
    </row>
    <row r="596" spans="1:16" ht="15.75" customHeight="1">
      <c r="A596" s="2420"/>
      <c r="B596" s="2420"/>
      <c r="C596" s="2420"/>
      <c r="D596" s="2420"/>
      <c r="E596" s="2420"/>
      <c r="F596" s="2420"/>
      <c r="G596" s="2420"/>
      <c r="H596" s="2420"/>
      <c r="I596" s="2420"/>
      <c r="J596" s="2420"/>
      <c r="K596" s="2420"/>
      <c r="L596" s="2420"/>
      <c r="M596" s="2420"/>
      <c r="N596" s="2420"/>
      <c r="O596" s="2420"/>
      <c r="P596" s="2420"/>
    </row>
    <row r="597" spans="1:16" ht="15.75" customHeight="1">
      <c r="A597" s="2420"/>
      <c r="B597" s="2420"/>
      <c r="C597" s="2420"/>
      <c r="D597" s="2420"/>
      <c r="E597" s="2420"/>
      <c r="F597" s="2420"/>
      <c r="G597" s="2420"/>
      <c r="H597" s="2420"/>
      <c r="I597" s="2420"/>
      <c r="J597" s="2420"/>
      <c r="K597" s="2420"/>
      <c r="L597" s="2420"/>
      <c r="M597" s="2420"/>
      <c r="N597" s="2420"/>
      <c r="O597" s="2420"/>
      <c r="P597" s="2420"/>
    </row>
    <row r="598" spans="1:16" ht="15.75" customHeight="1">
      <c r="A598" s="2420"/>
      <c r="B598" s="2420"/>
      <c r="C598" s="2420"/>
      <c r="D598" s="2420"/>
      <c r="E598" s="2420"/>
      <c r="F598" s="2420"/>
      <c r="G598" s="2420"/>
      <c r="H598" s="2420"/>
      <c r="I598" s="2420"/>
      <c r="J598" s="2420"/>
      <c r="K598" s="2420"/>
      <c r="L598" s="2420"/>
      <c r="M598" s="2420"/>
      <c r="N598" s="2420"/>
      <c r="O598" s="2420"/>
      <c r="P598" s="2420"/>
    </row>
    <row r="599" spans="1:16" ht="15.75" customHeight="1">
      <c r="A599" s="2420"/>
      <c r="B599" s="2420"/>
      <c r="C599" s="2420"/>
      <c r="D599" s="2420"/>
      <c r="E599" s="2420"/>
      <c r="F599" s="2420"/>
      <c r="G599" s="2420"/>
      <c r="H599" s="2420"/>
      <c r="I599" s="2420"/>
      <c r="J599" s="2420"/>
      <c r="K599" s="2420"/>
      <c r="L599" s="2420"/>
      <c r="M599" s="2420"/>
      <c r="N599" s="2420"/>
      <c r="O599" s="2420"/>
      <c r="P599" s="2420"/>
    </row>
    <row r="600" spans="1:16" ht="15.75" customHeight="1">
      <c r="A600" s="2420"/>
      <c r="B600" s="2420"/>
      <c r="C600" s="2420"/>
      <c r="D600" s="2420"/>
      <c r="E600" s="2420"/>
      <c r="F600" s="2420"/>
      <c r="G600" s="2420"/>
      <c r="H600" s="2420"/>
      <c r="I600" s="2420"/>
      <c r="J600" s="2420"/>
      <c r="K600" s="2420"/>
      <c r="L600" s="2420"/>
      <c r="M600" s="2420"/>
      <c r="N600" s="2420"/>
      <c r="O600" s="2420"/>
      <c r="P600" s="2420"/>
    </row>
    <row r="601" spans="1:16" ht="15.75" customHeight="1">
      <c r="A601" s="2420"/>
      <c r="B601" s="2420"/>
      <c r="C601" s="2420"/>
      <c r="D601" s="2420"/>
      <c r="E601" s="2420"/>
      <c r="F601" s="2420"/>
      <c r="G601" s="2420"/>
      <c r="H601" s="2420"/>
      <c r="I601" s="2420"/>
      <c r="J601" s="2420"/>
      <c r="K601" s="2420"/>
      <c r="L601" s="2420"/>
      <c r="M601" s="2420"/>
      <c r="N601" s="2420"/>
      <c r="O601" s="2420"/>
      <c r="P601" s="2420"/>
    </row>
    <row r="602" spans="1:16" ht="15.75" customHeight="1">
      <c r="A602" s="2420"/>
      <c r="B602" s="2420"/>
      <c r="C602" s="2420"/>
      <c r="D602" s="2420"/>
      <c r="E602" s="2420"/>
      <c r="F602" s="2420"/>
      <c r="G602" s="2420"/>
      <c r="H602" s="2420"/>
      <c r="I602" s="2420"/>
      <c r="J602" s="2420"/>
      <c r="K602" s="2420"/>
      <c r="L602" s="2420"/>
      <c r="M602" s="2420"/>
      <c r="N602" s="2420"/>
      <c r="O602" s="2420"/>
      <c r="P602" s="2420"/>
    </row>
    <row r="603" spans="1:16" ht="15.75" customHeight="1">
      <c r="A603" s="2420"/>
      <c r="B603" s="2420"/>
      <c r="C603" s="2420"/>
      <c r="D603" s="2420"/>
      <c r="E603" s="2420"/>
      <c r="F603" s="2420"/>
      <c r="G603" s="2420"/>
      <c r="H603" s="2420"/>
      <c r="I603" s="2420"/>
      <c r="J603" s="2420"/>
      <c r="K603" s="2420"/>
      <c r="L603" s="2420"/>
      <c r="M603" s="2420"/>
      <c r="N603" s="2420"/>
      <c r="O603" s="2420"/>
      <c r="P603" s="2420"/>
    </row>
    <row r="604" spans="1:16" ht="15.75" customHeight="1">
      <c r="A604" s="2420"/>
      <c r="B604" s="2420"/>
      <c r="C604" s="2420"/>
      <c r="D604" s="2420"/>
      <c r="E604" s="2420"/>
      <c r="F604" s="2420"/>
      <c r="G604" s="2420"/>
      <c r="H604" s="2420"/>
      <c r="I604" s="2420"/>
      <c r="J604" s="2420"/>
      <c r="K604" s="2420"/>
      <c r="L604" s="2420"/>
      <c r="M604" s="2420"/>
      <c r="N604" s="2420"/>
      <c r="O604" s="2420"/>
      <c r="P604" s="2420"/>
    </row>
    <row r="605" spans="1:16" ht="15.75" customHeight="1">
      <c r="A605" s="2420"/>
      <c r="B605" s="2420"/>
      <c r="C605" s="2420"/>
      <c r="D605" s="2420"/>
      <c r="E605" s="2420"/>
      <c r="F605" s="2420"/>
      <c r="G605" s="2420"/>
      <c r="H605" s="2420"/>
      <c r="I605" s="2420"/>
      <c r="J605" s="2420"/>
      <c r="K605" s="2420"/>
      <c r="L605" s="2420"/>
      <c r="M605" s="2420"/>
      <c r="N605" s="2420"/>
      <c r="O605" s="2420"/>
      <c r="P605" s="2420"/>
    </row>
    <row r="606" spans="1:16" ht="15.75" customHeight="1">
      <c r="A606" s="2420"/>
      <c r="B606" s="2420"/>
      <c r="C606" s="2420"/>
      <c r="D606" s="2420"/>
      <c r="E606" s="2420"/>
      <c r="F606" s="2420"/>
      <c r="G606" s="2420"/>
      <c r="H606" s="2420"/>
      <c r="I606" s="2420"/>
      <c r="J606" s="2420"/>
      <c r="K606" s="2420"/>
      <c r="L606" s="2420"/>
      <c r="M606" s="2420"/>
      <c r="N606" s="2420"/>
      <c r="O606" s="2420"/>
      <c r="P606" s="2420"/>
    </row>
    <row r="607" spans="1:16" ht="15.75" customHeight="1">
      <c r="A607" s="2420"/>
      <c r="B607" s="2420"/>
      <c r="C607" s="2420"/>
      <c r="D607" s="2420"/>
      <c r="E607" s="2420"/>
      <c r="F607" s="2420"/>
      <c r="G607" s="2420"/>
      <c r="H607" s="2420"/>
      <c r="I607" s="2420"/>
      <c r="J607" s="2420"/>
      <c r="K607" s="2420"/>
      <c r="L607" s="2420"/>
      <c r="M607" s="2420"/>
      <c r="N607" s="2420"/>
      <c r="O607" s="2420"/>
      <c r="P607" s="2420"/>
    </row>
    <row r="608" spans="1:16" ht="15.75" customHeight="1">
      <c r="A608" s="2420"/>
      <c r="B608" s="2420"/>
      <c r="C608" s="2420"/>
      <c r="D608" s="2420"/>
      <c r="E608" s="2420"/>
      <c r="F608" s="2420"/>
      <c r="G608" s="2420"/>
      <c r="H608" s="2420"/>
      <c r="I608" s="2420"/>
      <c r="J608" s="2420"/>
      <c r="K608" s="2420"/>
      <c r="L608" s="2420"/>
      <c r="M608" s="2420"/>
      <c r="N608" s="2420"/>
      <c r="O608" s="2420"/>
      <c r="P608" s="2420"/>
    </row>
    <row r="609" spans="1:16" ht="15.75" customHeight="1">
      <c r="A609" s="2420"/>
      <c r="B609" s="2420"/>
      <c r="C609" s="2420"/>
      <c r="D609" s="2420"/>
      <c r="E609" s="2420"/>
      <c r="F609" s="2420"/>
      <c r="G609" s="2420"/>
      <c r="H609" s="2420"/>
      <c r="I609" s="2420"/>
      <c r="J609" s="2420"/>
      <c r="K609" s="2420"/>
      <c r="L609" s="2420"/>
      <c r="M609" s="2420"/>
      <c r="N609" s="2420"/>
      <c r="O609" s="2420"/>
      <c r="P609" s="2420"/>
    </row>
    <row r="610" spans="1:16" ht="15.75" customHeight="1">
      <c r="A610" s="2420"/>
      <c r="B610" s="2420"/>
      <c r="C610" s="2420"/>
      <c r="D610" s="2420"/>
      <c r="E610" s="2420"/>
      <c r="F610" s="2420"/>
      <c r="G610" s="2420"/>
      <c r="H610" s="2420"/>
      <c r="I610" s="2420"/>
      <c r="J610" s="2420"/>
      <c r="K610" s="2420"/>
      <c r="L610" s="2420"/>
      <c r="M610" s="2420"/>
      <c r="N610" s="2420"/>
      <c r="O610" s="2420"/>
      <c r="P610" s="2420"/>
    </row>
    <row r="611" spans="1:16" ht="15.75" customHeight="1">
      <c r="A611" s="2420"/>
      <c r="B611" s="2420"/>
      <c r="C611" s="2420"/>
      <c r="D611" s="2420"/>
      <c r="E611" s="2420"/>
      <c r="F611" s="2420"/>
      <c r="G611" s="2420"/>
      <c r="H611" s="2420"/>
      <c r="I611" s="2420"/>
      <c r="J611" s="2420"/>
      <c r="K611" s="2420"/>
      <c r="L611" s="2420"/>
      <c r="M611" s="2420"/>
      <c r="N611" s="2420"/>
      <c r="O611" s="2420"/>
      <c r="P611" s="2420"/>
    </row>
    <row r="612" spans="1:16" ht="15.75" customHeight="1">
      <c r="A612" s="2420"/>
      <c r="B612" s="2420"/>
      <c r="C612" s="2420"/>
      <c r="D612" s="2420"/>
      <c r="E612" s="2420"/>
      <c r="F612" s="2420"/>
      <c r="G612" s="2420"/>
      <c r="H612" s="2420"/>
      <c r="I612" s="2420"/>
      <c r="J612" s="2420"/>
      <c r="K612" s="2420"/>
      <c r="L612" s="2420"/>
      <c r="M612" s="2420"/>
      <c r="N612" s="2420"/>
      <c r="O612" s="2420"/>
      <c r="P612" s="2420"/>
    </row>
    <row r="613" spans="1:16" ht="15.75" customHeight="1">
      <c r="A613" s="2420"/>
      <c r="B613" s="2420"/>
      <c r="C613" s="2420"/>
      <c r="D613" s="2420"/>
      <c r="E613" s="2420"/>
      <c r="F613" s="2420"/>
      <c r="G613" s="2420"/>
      <c r="H613" s="2420"/>
      <c r="I613" s="2420"/>
      <c r="J613" s="2420"/>
      <c r="K613" s="2420"/>
      <c r="L613" s="2420"/>
      <c r="M613" s="2420"/>
      <c r="N613" s="2420"/>
      <c r="O613" s="2420"/>
      <c r="P613" s="2420"/>
    </row>
    <row r="614" spans="1:16" ht="15.75" customHeight="1">
      <c r="A614" s="2420"/>
      <c r="B614" s="2420"/>
      <c r="C614" s="2420"/>
      <c r="D614" s="2420"/>
      <c r="E614" s="2420"/>
      <c r="F614" s="2420"/>
      <c r="G614" s="2420"/>
      <c r="H614" s="2420"/>
      <c r="I614" s="2420"/>
      <c r="J614" s="2420"/>
      <c r="K614" s="2420"/>
      <c r="L614" s="2420"/>
      <c r="M614" s="2420"/>
      <c r="N614" s="2420"/>
      <c r="O614" s="2420"/>
      <c r="P614" s="2420"/>
    </row>
    <row r="615" spans="1:16" ht="15.75" customHeight="1">
      <c r="A615" s="2420"/>
      <c r="B615" s="2420"/>
      <c r="C615" s="2420"/>
      <c r="D615" s="2420"/>
      <c r="E615" s="2420"/>
      <c r="F615" s="2420"/>
      <c r="G615" s="2420"/>
      <c r="H615" s="2420"/>
      <c r="I615" s="2420"/>
      <c r="J615" s="2420"/>
      <c r="K615" s="2420"/>
      <c r="L615" s="2420"/>
      <c r="M615" s="2420"/>
      <c r="N615" s="2420"/>
      <c r="O615" s="2420"/>
      <c r="P615" s="2420"/>
    </row>
    <row r="616" spans="1:16" ht="15.75" customHeight="1">
      <c r="A616" s="2420"/>
      <c r="B616" s="2420"/>
      <c r="C616" s="2420"/>
      <c r="D616" s="2420"/>
      <c r="E616" s="2420"/>
      <c r="F616" s="2420"/>
      <c r="G616" s="2420"/>
      <c r="H616" s="2420"/>
      <c r="I616" s="2420"/>
      <c r="J616" s="2420"/>
      <c r="K616" s="2420"/>
      <c r="L616" s="2420"/>
      <c r="M616" s="2420"/>
      <c r="N616" s="2420"/>
      <c r="O616" s="2420"/>
      <c r="P616" s="2420"/>
    </row>
    <row r="617" spans="1:16" ht="15.75" customHeight="1">
      <c r="A617" s="2420"/>
      <c r="B617" s="2420"/>
      <c r="C617" s="2420"/>
      <c r="D617" s="2420"/>
      <c r="E617" s="2420"/>
      <c r="F617" s="2420"/>
      <c r="G617" s="2420"/>
      <c r="H617" s="2420"/>
      <c r="I617" s="2420"/>
      <c r="J617" s="2420"/>
      <c r="K617" s="2420"/>
      <c r="L617" s="2420"/>
      <c r="M617" s="2420"/>
      <c r="N617" s="2420"/>
      <c r="O617" s="2420"/>
      <c r="P617" s="2420"/>
    </row>
    <row r="618" spans="1:16" ht="15.75" customHeight="1">
      <c r="A618" s="2420"/>
      <c r="B618" s="2420"/>
      <c r="C618" s="2420"/>
      <c r="D618" s="2420"/>
      <c r="E618" s="2420"/>
      <c r="F618" s="2420"/>
      <c r="G618" s="2420"/>
      <c r="H618" s="2420"/>
      <c r="I618" s="2420"/>
      <c r="J618" s="2420"/>
      <c r="K618" s="2420"/>
      <c r="L618" s="2420"/>
      <c r="M618" s="2420"/>
      <c r="N618" s="2420"/>
      <c r="O618" s="2420"/>
      <c r="P618" s="2420"/>
    </row>
    <row r="619" spans="1:16" ht="15.75" customHeight="1">
      <c r="A619" s="2420"/>
      <c r="B619" s="2420"/>
      <c r="C619" s="2420"/>
      <c r="D619" s="2420"/>
      <c r="E619" s="2420"/>
      <c r="F619" s="2420"/>
      <c r="G619" s="2420"/>
      <c r="H619" s="2420"/>
      <c r="I619" s="2420"/>
      <c r="J619" s="2420"/>
      <c r="K619" s="2420"/>
      <c r="L619" s="2420"/>
      <c r="M619" s="2420"/>
      <c r="N619" s="2420"/>
      <c r="O619" s="2420"/>
      <c r="P619" s="2420"/>
    </row>
    <row r="620" spans="1:16" ht="15.75" customHeight="1">
      <c r="A620" s="2420"/>
      <c r="B620" s="2420"/>
      <c r="C620" s="2420"/>
      <c r="D620" s="2420"/>
      <c r="E620" s="2420"/>
      <c r="F620" s="2420"/>
      <c r="G620" s="2420"/>
      <c r="H620" s="2420"/>
      <c r="I620" s="2420"/>
      <c r="J620" s="2420"/>
      <c r="K620" s="2420"/>
      <c r="L620" s="2420"/>
      <c r="M620" s="2420"/>
      <c r="N620" s="2420"/>
      <c r="O620" s="2420"/>
      <c r="P620" s="2420"/>
    </row>
    <row r="621" spans="1:16" ht="15.75" customHeight="1">
      <c r="A621" s="2420"/>
      <c r="B621" s="2420"/>
      <c r="C621" s="2420"/>
      <c r="D621" s="2420"/>
      <c r="E621" s="2420"/>
      <c r="F621" s="2420"/>
      <c r="G621" s="2420"/>
      <c r="H621" s="2420"/>
      <c r="I621" s="2420"/>
      <c r="J621" s="2420"/>
      <c r="K621" s="2420"/>
      <c r="L621" s="2420"/>
      <c r="M621" s="2420"/>
      <c r="N621" s="2420"/>
      <c r="O621" s="2420"/>
      <c r="P621" s="2420"/>
    </row>
    <row r="622" spans="1:16" ht="15.75" customHeight="1">
      <c r="A622" s="2420"/>
      <c r="B622" s="2420"/>
      <c r="C622" s="2420"/>
      <c r="D622" s="2420"/>
      <c r="E622" s="2420"/>
      <c r="F622" s="2420"/>
      <c r="G622" s="2420"/>
      <c r="H622" s="2420"/>
      <c r="I622" s="2420"/>
      <c r="J622" s="2420"/>
      <c r="K622" s="2420"/>
      <c r="L622" s="2420"/>
      <c r="M622" s="2420"/>
      <c r="N622" s="2420"/>
      <c r="O622" s="2420"/>
      <c r="P622" s="2420"/>
    </row>
    <row r="623" spans="1:16" ht="15.75" customHeight="1">
      <c r="A623" s="2420"/>
      <c r="B623" s="2420"/>
      <c r="C623" s="2420"/>
      <c r="D623" s="2420"/>
      <c r="E623" s="2420"/>
      <c r="F623" s="2420"/>
      <c r="G623" s="2420"/>
      <c r="H623" s="2420"/>
      <c r="I623" s="2420"/>
      <c r="J623" s="2420"/>
      <c r="K623" s="2420"/>
      <c r="L623" s="2420"/>
      <c r="M623" s="2420"/>
      <c r="N623" s="2420"/>
      <c r="O623" s="2420"/>
      <c r="P623" s="2420"/>
    </row>
    <row r="624" spans="1:16" ht="15.75" customHeight="1">
      <c r="A624" s="2420"/>
      <c r="B624" s="2420"/>
      <c r="C624" s="2420"/>
      <c r="D624" s="2420"/>
      <c r="E624" s="2420"/>
      <c r="F624" s="2420"/>
      <c r="G624" s="2420"/>
      <c r="H624" s="2420"/>
      <c r="I624" s="2420"/>
      <c r="J624" s="2420"/>
      <c r="K624" s="2420"/>
      <c r="L624" s="2420"/>
      <c r="M624" s="2420"/>
      <c r="N624" s="2420"/>
      <c r="O624" s="2420"/>
      <c r="P624" s="2420"/>
    </row>
    <row r="625" spans="1:16" ht="15.75" customHeight="1">
      <c r="A625" s="2420"/>
      <c r="B625" s="2420"/>
      <c r="C625" s="2420"/>
      <c r="D625" s="2420"/>
      <c r="E625" s="2420"/>
      <c r="F625" s="2420"/>
      <c r="G625" s="2420"/>
      <c r="H625" s="2420"/>
      <c r="I625" s="2420"/>
      <c r="J625" s="2420"/>
      <c r="K625" s="2420"/>
      <c r="L625" s="2420"/>
      <c r="M625" s="2420"/>
      <c r="N625" s="2420"/>
      <c r="O625" s="2420"/>
      <c r="P625" s="2420"/>
    </row>
    <row r="626" spans="1:16" ht="15.75" customHeight="1">
      <c r="A626" s="2420"/>
      <c r="B626" s="2420"/>
      <c r="C626" s="2420"/>
      <c r="D626" s="2420"/>
      <c r="E626" s="2420"/>
      <c r="F626" s="2420"/>
      <c r="G626" s="2420"/>
      <c r="H626" s="2420"/>
      <c r="I626" s="2420"/>
      <c r="J626" s="2420"/>
      <c r="K626" s="2420"/>
      <c r="L626" s="2420"/>
      <c r="M626" s="2420"/>
      <c r="N626" s="2420"/>
      <c r="O626" s="2420"/>
      <c r="P626" s="2420"/>
    </row>
    <row r="627" spans="1:16" ht="15.75" customHeight="1">
      <c r="A627" s="2420"/>
      <c r="B627" s="2420"/>
      <c r="C627" s="2420"/>
      <c r="D627" s="2420"/>
      <c r="E627" s="2420"/>
      <c r="F627" s="2420"/>
      <c r="G627" s="2420"/>
      <c r="H627" s="2420"/>
      <c r="I627" s="2420"/>
      <c r="J627" s="2420"/>
      <c r="K627" s="2420"/>
      <c r="L627" s="2420"/>
      <c r="M627" s="2420"/>
      <c r="N627" s="2420"/>
      <c r="O627" s="2420"/>
      <c r="P627" s="2420"/>
    </row>
    <row r="628" spans="1:16" ht="15.75" customHeight="1">
      <c r="A628" s="2420"/>
      <c r="B628" s="2420"/>
      <c r="C628" s="2420"/>
      <c r="D628" s="2420"/>
      <c r="E628" s="2420"/>
      <c r="F628" s="2420"/>
      <c r="G628" s="2420"/>
      <c r="H628" s="2420"/>
      <c r="I628" s="2420"/>
      <c r="J628" s="2420"/>
      <c r="K628" s="2420"/>
      <c r="L628" s="2420"/>
      <c r="M628" s="2420"/>
      <c r="N628" s="2420"/>
      <c r="O628" s="2420"/>
      <c r="P628" s="2420"/>
    </row>
    <row r="629" spans="1:16" ht="15.75" customHeight="1">
      <c r="A629" s="2420"/>
      <c r="B629" s="2420"/>
      <c r="C629" s="2420"/>
      <c r="D629" s="2420"/>
      <c r="E629" s="2420"/>
      <c r="F629" s="2420"/>
      <c r="G629" s="2420"/>
      <c r="H629" s="2420"/>
      <c r="I629" s="2420"/>
      <c r="J629" s="2420"/>
      <c r="K629" s="2420"/>
      <c r="L629" s="2420"/>
      <c r="M629" s="2420"/>
      <c r="N629" s="2420"/>
      <c r="O629" s="2420"/>
      <c r="P629" s="2420"/>
    </row>
    <row r="630" spans="1:16" ht="15.75" customHeight="1">
      <c r="A630" s="2420"/>
      <c r="B630" s="2420"/>
      <c r="C630" s="2420"/>
      <c r="D630" s="2420"/>
      <c r="E630" s="2420"/>
      <c r="F630" s="2420"/>
      <c r="G630" s="2420"/>
      <c r="H630" s="2420"/>
      <c r="I630" s="2420"/>
      <c r="J630" s="2420"/>
      <c r="K630" s="2420"/>
      <c r="L630" s="2420"/>
      <c r="M630" s="2420"/>
      <c r="N630" s="2420"/>
      <c r="O630" s="2420"/>
      <c r="P630" s="2420"/>
    </row>
    <row r="631" spans="1:16" ht="15.75" customHeight="1">
      <c r="A631" s="2420"/>
      <c r="B631" s="2420"/>
      <c r="C631" s="2420"/>
      <c r="D631" s="2420"/>
      <c r="E631" s="2420"/>
      <c r="F631" s="2420"/>
      <c r="G631" s="2420"/>
      <c r="H631" s="2420"/>
      <c r="I631" s="2420"/>
      <c r="J631" s="2420"/>
      <c r="K631" s="2420"/>
      <c r="L631" s="2420"/>
      <c r="M631" s="2420"/>
      <c r="N631" s="2420"/>
      <c r="O631" s="2420"/>
      <c r="P631" s="2420"/>
    </row>
    <row r="632" spans="1:16" ht="15.75" customHeight="1">
      <c r="A632" s="2420"/>
      <c r="B632" s="2420"/>
      <c r="C632" s="2420"/>
      <c r="D632" s="2420"/>
      <c r="E632" s="2420"/>
      <c r="F632" s="2420"/>
      <c r="G632" s="2420"/>
      <c r="H632" s="2420"/>
      <c r="I632" s="2420"/>
      <c r="J632" s="2420"/>
      <c r="K632" s="2420"/>
      <c r="L632" s="2420"/>
      <c r="M632" s="2420"/>
      <c r="N632" s="2420"/>
      <c r="O632" s="2420"/>
      <c r="P632" s="2420"/>
    </row>
    <row r="633" spans="1:16" ht="15.75" customHeight="1">
      <c r="A633" s="2420"/>
      <c r="B633" s="2420"/>
      <c r="C633" s="2420"/>
      <c r="D633" s="2420"/>
      <c r="E633" s="2420"/>
      <c r="F633" s="2420"/>
      <c r="G633" s="2420"/>
      <c r="H633" s="2420"/>
      <c r="I633" s="2420"/>
      <c r="J633" s="2420"/>
      <c r="K633" s="2420"/>
      <c r="L633" s="2420"/>
      <c r="M633" s="2420"/>
      <c r="N633" s="2420"/>
      <c r="O633" s="2420"/>
      <c r="P633" s="2420"/>
    </row>
    <row r="634" spans="1:16" ht="15.75" customHeight="1">
      <c r="A634" s="2420"/>
      <c r="B634" s="2420"/>
      <c r="C634" s="2420"/>
      <c r="D634" s="2420"/>
      <c r="E634" s="2420"/>
      <c r="F634" s="2420"/>
      <c r="G634" s="2420"/>
      <c r="H634" s="2420"/>
      <c r="I634" s="2420"/>
      <c r="J634" s="2420"/>
      <c r="K634" s="2420"/>
      <c r="L634" s="2420"/>
      <c r="M634" s="2420"/>
      <c r="N634" s="2420"/>
      <c r="O634" s="2420"/>
      <c r="P634" s="2420"/>
    </row>
    <row r="635" spans="1:16" ht="15.75" customHeight="1">
      <c r="A635" s="2420"/>
      <c r="B635" s="2420"/>
      <c r="C635" s="2420"/>
      <c r="D635" s="2420"/>
      <c r="E635" s="2420"/>
      <c r="F635" s="2420"/>
      <c r="G635" s="2420"/>
      <c r="H635" s="2420"/>
      <c r="I635" s="2420"/>
      <c r="J635" s="2420"/>
      <c r="K635" s="2420"/>
      <c r="L635" s="2420"/>
      <c r="M635" s="2420"/>
      <c r="N635" s="2420"/>
      <c r="O635" s="2420"/>
      <c r="P635" s="2420"/>
    </row>
    <row r="636" spans="1:16" ht="15.75" customHeight="1">
      <c r="A636" s="2420"/>
      <c r="B636" s="2420"/>
      <c r="C636" s="2420"/>
      <c r="D636" s="2420"/>
      <c r="E636" s="2420"/>
      <c r="F636" s="2420"/>
      <c r="G636" s="2420"/>
      <c r="H636" s="2420"/>
      <c r="I636" s="2420"/>
      <c r="J636" s="2420"/>
      <c r="K636" s="2420"/>
      <c r="L636" s="2420"/>
      <c r="M636" s="2420"/>
      <c r="N636" s="2420"/>
      <c r="O636" s="2420"/>
      <c r="P636" s="2420"/>
    </row>
    <row r="637" spans="1:16" ht="15.75" customHeight="1">
      <c r="A637" s="2420"/>
      <c r="B637" s="2420"/>
      <c r="C637" s="2420"/>
      <c r="D637" s="2420"/>
      <c r="E637" s="2420"/>
      <c r="F637" s="2420"/>
      <c r="G637" s="2420"/>
      <c r="H637" s="2420"/>
      <c r="I637" s="2420"/>
      <c r="J637" s="2420"/>
      <c r="K637" s="2420"/>
      <c r="L637" s="2420"/>
      <c r="M637" s="2420"/>
      <c r="N637" s="2420"/>
      <c r="O637" s="2420"/>
      <c r="P637" s="2420"/>
    </row>
    <row r="638" spans="1:16" ht="15.75" customHeight="1">
      <c r="A638" s="2420"/>
      <c r="B638" s="2420"/>
      <c r="C638" s="2420"/>
      <c r="D638" s="2420"/>
      <c r="E638" s="2420"/>
      <c r="F638" s="2420"/>
      <c r="G638" s="2420"/>
      <c r="H638" s="2420"/>
      <c r="I638" s="2420"/>
      <c r="J638" s="2420"/>
      <c r="K638" s="2420"/>
      <c r="L638" s="2420"/>
      <c r="M638" s="2420"/>
      <c r="N638" s="2420"/>
      <c r="O638" s="2420"/>
      <c r="P638" s="2420"/>
    </row>
    <row r="639" spans="1:16" ht="15.75" customHeight="1">
      <c r="A639" s="2420"/>
      <c r="B639" s="2420"/>
      <c r="C639" s="2420"/>
      <c r="D639" s="2420"/>
      <c r="E639" s="2420"/>
      <c r="F639" s="2420"/>
      <c r="G639" s="2420"/>
      <c r="H639" s="2420"/>
      <c r="I639" s="2420"/>
      <c r="J639" s="2420"/>
      <c r="K639" s="2420"/>
      <c r="L639" s="2420"/>
      <c r="M639" s="2420"/>
      <c r="N639" s="2420"/>
      <c r="O639" s="2420"/>
      <c r="P639" s="2420"/>
    </row>
    <row r="640" spans="1:16" ht="15.75" customHeight="1">
      <c r="A640" s="2420"/>
      <c r="B640" s="2420"/>
      <c r="C640" s="2420"/>
      <c r="D640" s="2420"/>
      <c r="E640" s="2420"/>
      <c r="F640" s="2420"/>
      <c r="G640" s="2420"/>
      <c r="H640" s="2420"/>
      <c r="I640" s="2420"/>
      <c r="J640" s="2420"/>
      <c r="K640" s="2420"/>
      <c r="L640" s="2420"/>
      <c r="M640" s="2420"/>
      <c r="N640" s="2420"/>
      <c r="O640" s="2420"/>
      <c r="P640" s="2420"/>
    </row>
    <row r="641" spans="1:16" ht="15.75" customHeight="1">
      <c r="A641" s="2420"/>
      <c r="B641" s="2420"/>
      <c r="C641" s="2420"/>
      <c r="D641" s="2420"/>
      <c r="E641" s="2420"/>
      <c r="F641" s="2420"/>
      <c r="G641" s="2420"/>
      <c r="H641" s="2420"/>
      <c r="I641" s="2420"/>
      <c r="J641" s="2420"/>
      <c r="K641" s="2420"/>
      <c r="L641" s="2420"/>
      <c r="M641" s="2420"/>
      <c r="N641" s="2420"/>
      <c r="O641" s="2420"/>
      <c r="P641" s="2420"/>
    </row>
    <row r="642" spans="1:16" ht="15.75" customHeight="1">
      <c r="A642" s="2420"/>
      <c r="B642" s="2420"/>
      <c r="C642" s="2420"/>
      <c r="D642" s="2420"/>
      <c r="E642" s="2420"/>
      <c r="F642" s="2420"/>
      <c r="G642" s="2420"/>
      <c r="H642" s="2420"/>
      <c r="I642" s="2420"/>
      <c r="J642" s="2420"/>
      <c r="K642" s="2420"/>
      <c r="L642" s="2420"/>
      <c r="M642" s="2420"/>
      <c r="N642" s="2420"/>
      <c r="O642" s="2420"/>
      <c r="P642" s="2420"/>
    </row>
    <row r="643" spans="1:16" ht="15.75" customHeight="1">
      <c r="A643" s="2420"/>
      <c r="B643" s="2420"/>
      <c r="C643" s="2420"/>
      <c r="D643" s="2420"/>
      <c r="E643" s="2420"/>
      <c r="F643" s="2420"/>
      <c r="G643" s="2420"/>
      <c r="H643" s="2420"/>
      <c r="I643" s="2420"/>
      <c r="J643" s="2420"/>
      <c r="K643" s="2420"/>
      <c r="L643" s="2420"/>
      <c r="M643" s="2420"/>
      <c r="N643" s="2420"/>
      <c r="O643" s="2420"/>
      <c r="P643" s="2420"/>
    </row>
    <row r="644" spans="1:16" ht="15.75" customHeight="1">
      <c r="A644" s="2420"/>
      <c r="B644" s="2420"/>
      <c r="C644" s="2420"/>
      <c r="D644" s="2420"/>
      <c r="E644" s="2420"/>
      <c r="F644" s="2420"/>
      <c r="G644" s="2420"/>
      <c r="H644" s="2420"/>
      <c r="I644" s="2420"/>
      <c r="J644" s="2420"/>
      <c r="K644" s="2420"/>
      <c r="L644" s="2420"/>
      <c r="M644" s="2420"/>
      <c r="N644" s="2420"/>
      <c r="O644" s="2420"/>
      <c r="P644" s="2420"/>
    </row>
    <row r="645" spans="1:16" ht="15.75" customHeight="1">
      <c r="A645" s="2420"/>
      <c r="B645" s="2420"/>
      <c r="C645" s="2420"/>
      <c r="D645" s="2420"/>
      <c r="E645" s="2420"/>
      <c r="F645" s="2420"/>
      <c r="G645" s="2420"/>
      <c r="H645" s="2420"/>
      <c r="I645" s="2420"/>
      <c r="J645" s="2420"/>
      <c r="K645" s="2420"/>
      <c r="L645" s="2420"/>
      <c r="M645" s="2420"/>
      <c r="N645" s="2420"/>
      <c r="O645" s="2420"/>
      <c r="P645" s="2420"/>
    </row>
    <row r="646" spans="1:16" ht="15.75" customHeight="1">
      <c r="A646" s="2420"/>
      <c r="B646" s="2420"/>
      <c r="C646" s="2420"/>
      <c r="D646" s="2420"/>
      <c r="E646" s="2420"/>
      <c r="F646" s="2420"/>
      <c r="G646" s="2420"/>
      <c r="H646" s="2420"/>
      <c r="I646" s="2420"/>
      <c r="J646" s="2420"/>
      <c r="K646" s="2420"/>
      <c r="L646" s="2420"/>
      <c r="M646" s="2420"/>
      <c r="N646" s="2420"/>
      <c r="O646" s="2420"/>
      <c r="P646" s="2420"/>
    </row>
    <row r="647" spans="1:16" ht="15.75" customHeight="1">
      <c r="A647" s="2420"/>
      <c r="B647" s="2420"/>
      <c r="C647" s="2420"/>
      <c r="D647" s="2420"/>
      <c r="E647" s="2420"/>
      <c r="F647" s="2420"/>
      <c r="G647" s="2420"/>
      <c r="H647" s="2420"/>
      <c r="I647" s="2420"/>
      <c r="J647" s="2420"/>
      <c r="K647" s="2420"/>
      <c r="L647" s="2420"/>
      <c r="M647" s="2420"/>
      <c r="N647" s="2420"/>
      <c r="O647" s="2420"/>
      <c r="P647" s="2420"/>
    </row>
    <row r="648" spans="1:16" ht="15.75" customHeight="1">
      <c r="A648" s="2420"/>
      <c r="B648" s="2420"/>
      <c r="C648" s="2420"/>
      <c r="D648" s="2420"/>
      <c r="E648" s="2420"/>
      <c r="F648" s="2420"/>
      <c r="G648" s="2420"/>
      <c r="H648" s="2420"/>
      <c r="I648" s="2420"/>
      <c r="J648" s="2420"/>
      <c r="K648" s="2420"/>
      <c r="L648" s="2420"/>
      <c r="M648" s="2420"/>
      <c r="N648" s="2420"/>
      <c r="O648" s="2420"/>
      <c r="P648" s="2420"/>
    </row>
    <row r="649" spans="1:16" ht="15.75" customHeight="1">
      <c r="A649" s="2420"/>
      <c r="B649" s="2420"/>
      <c r="C649" s="2420"/>
      <c r="D649" s="2420"/>
      <c r="E649" s="2420"/>
      <c r="F649" s="2420"/>
      <c r="G649" s="2420"/>
      <c r="H649" s="2420"/>
      <c r="I649" s="2420"/>
      <c r="J649" s="2420"/>
      <c r="K649" s="2420"/>
      <c r="L649" s="2420"/>
      <c r="M649" s="2420"/>
      <c r="N649" s="2420"/>
      <c r="O649" s="2420"/>
      <c r="P649" s="2420"/>
    </row>
    <row r="650" spans="1:16" ht="15.75" customHeight="1">
      <c r="A650" s="2420"/>
      <c r="B650" s="2420"/>
      <c r="C650" s="2420"/>
      <c r="D650" s="2420"/>
      <c r="E650" s="2420"/>
      <c r="F650" s="2420"/>
      <c r="G650" s="2420"/>
      <c r="H650" s="2420"/>
      <c r="I650" s="2420"/>
      <c r="J650" s="2420"/>
      <c r="K650" s="2420"/>
      <c r="L650" s="2420"/>
      <c r="M650" s="2420"/>
      <c r="N650" s="2420"/>
      <c r="O650" s="2420"/>
      <c r="P650" s="2420"/>
    </row>
    <row r="651" spans="1:16" ht="15.75" customHeight="1">
      <c r="A651" s="2420"/>
      <c r="B651" s="2420"/>
      <c r="C651" s="2420"/>
      <c r="D651" s="2420"/>
      <c r="E651" s="2420"/>
      <c r="F651" s="2420"/>
      <c r="G651" s="2420"/>
      <c r="H651" s="2420"/>
      <c r="I651" s="2420"/>
      <c r="J651" s="2420"/>
      <c r="K651" s="2420"/>
      <c r="L651" s="2420"/>
      <c r="M651" s="2420"/>
      <c r="N651" s="2420"/>
      <c r="O651" s="2420"/>
      <c r="P651" s="2420"/>
    </row>
    <row r="652" spans="1:16" ht="15.75" customHeight="1">
      <c r="A652" s="2420"/>
      <c r="B652" s="2420"/>
      <c r="C652" s="2420"/>
      <c r="D652" s="2420"/>
      <c r="E652" s="2420"/>
      <c r="F652" s="2420"/>
      <c r="G652" s="2420"/>
      <c r="H652" s="2420"/>
      <c r="I652" s="2420"/>
      <c r="J652" s="2420"/>
      <c r="K652" s="2420"/>
      <c r="L652" s="2420"/>
      <c r="M652" s="2420"/>
      <c r="N652" s="2420"/>
      <c r="O652" s="2420"/>
      <c r="P652" s="2420"/>
    </row>
    <row r="653" spans="1:16" ht="15.75" customHeight="1">
      <c r="A653" s="2420"/>
      <c r="B653" s="2420"/>
      <c r="C653" s="2420"/>
      <c r="D653" s="2420"/>
      <c r="E653" s="2420"/>
      <c r="F653" s="2420"/>
      <c r="G653" s="2420"/>
      <c r="H653" s="2420"/>
      <c r="I653" s="2420"/>
      <c r="J653" s="2420"/>
      <c r="K653" s="2420"/>
      <c r="L653" s="2420"/>
      <c r="M653" s="2420"/>
      <c r="N653" s="2420"/>
      <c r="O653" s="2420"/>
      <c r="P653" s="2420"/>
    </row>
    <row r="654" spans="1:16" ht="15.75" customHeight="1">
      <c r="A654" s="2420"/>
      <c r="B654" s="2420"/>
      <c r="C654" s="2420"/>
      <c r="D654" s="2420"/>
      <c r="E654" s="2420"/>
      <c r="F654" s="2420"/>
      <c r="G654" s="2420"/>
      <c r="H654" s="2420"/>
      <c r="I654" s="2420"/>
      <c r="J654" s="2420"/>
      <c r="K654" s="2420"/>
      <c r="L654" s="2420"/>
      <c r="M654" s="2420"/>
      <c r="N654" s="2420"/>
      <c r="O654" s="2420"/>
      <c r="P654" s="2420"/>
    </row>
    <row r="655" spans="1:16" ht="15.75" customHeight="1">
      <c r="A655" s="2420"/>
      <c r="B655" s="2420"/>
      <c r="C655" s="2420"/>
      <c r="D655" s="2420"/>
      <c r="E655" s="2420"/>
      <c r="F655" s="2420"/>
      <c r="G655" s="2420"/>
      <c r="H655" s="2420"/>
      <c r="I655" s="2420"/>
      <c r="J655" s="2420"/>
      <c r="K655" s="2420"/>
      <c r="L655" s="2420"/>
      <c r="M655" s="2420"/>
      <c r="N655" s="2420"/>
      <c r="O655" s="2420"/>
      <c r="P655" s="2420"/>
    </row>
    <row r="656" spans="1:16" ht="15.75" customHeight="1">
      <c r="A656" s="2420"/>
      <c r="B656" s="2420"/>
      <c r="C656" s="2420"/>
      <c r="D656" s="2420"/>
      <c r="E656" s="2420"/>
      <c r="F656" s="2420"/>
      <c r="G656" s="2420"/>
      <c r="H656" s="2420"/>
      <c r="I656" s="2420"/>
      <c r="J656" s="2420"/>
      <c r="K656" s="2420"/>
      <c r="L656" s="2420"/>
      <c r="M656" s="2420"/>
      <c r="N656" s="2420"/>
      <c r="O656" s="2420"/>
      <c r="P656" s="2420"/>
    </row>
    <row r="657" spans="1:16" ht="15.75" customHeight="1">
      <c r="A657" s="2420"/>
      <c r="B657" s="2420"/>
      <c r="C657" s="2420"/>
      <c r="D657" s="2420"/>
      <c r="E657" s="2420"/>
      <c r="F657" s="2420"/>
      <c r="G657" s="2420"/>
      <c r="H657" s="2420"/>
      <c r="I657" s="2420"/>
      <c r="J657" s="2420"/>
      <c r="K657" s="2420"/>
      <c r="L657" s="2420"/>
      <c r="M657" s="2420"/>
      <c r="N657" s="2420"/>
      <c r="O657" s="2420"/>
      <c r="P657" s="2420"/>
    </row>
    <row r="658" spans="1:16" ht="15.75" customHeight="1">
      <c r="A658" s="2420"/>
      <c r="B658" s="2420"/>
      <c r="C658" s="2420"/>
      <c r="D658" s="2420"/>
      <c r="E658" s="2420"/>
      <c r="F658" s="2420"/>
      <c r="G658" s="2420"/>
      <c r="H658" s="2420"/>
      <c r="I658" s="2420"/>
      <c r="J658" s="2420"/>
      <c r="K658" s="2420"/>
      <c r="L658" s="2420"/>
      <c r="M658" s="2420"/>
      <c r="N658" s="2420"/>
      <c r="O658" s="2420"/>
      <c r="P658" s="2420"/>
    </row>
    <row r="659" spans="1:16" ht="15.75" customHeight="1">
      <c r="A659" s="2420"/>
      <c r="B659" s="2420"/>
      <c r="C659" s="2420"/>
      <c r="D659" s="2420"/>
      <c r="E659" s="2420"/>
      <c r="F659" s="2420"/>
      <c r="G659" s="2420"/>
      <c r="H659" s="2420"/>
      <c r="I659" s="2420"/>
      <c r="J659" s="2420"/>
      <c r="K659" s="2420"/>
      <c r="L659" s="2420"/>
      <c r="M659" s="2420"/>
      <c r="N659" s="2420"/>
      <c r="O659" s="2420"/>
      <c r="P659" s="2420"/>
    </row>
    <row r="660" spans="1:16" ht="15.75" customHeight="1">
      <c r="A660" s="2420"/>
      <c r="B660" s="2420"/>
      <c r="C660" s="2420"/>
      <c r="D660" s="2420"/>
      <c r="E660" s="2420"/>
      <c r="F660" s="2420"/>
      <c r="G660" s="2420"/>
      <c r="H660" s="2420"/>
      <c r="I660" s="2420"/>
      <c r="J660" s="2420"/>
      <c r="K660" s="2420"/>
      <c r="L660" s="2420"/>
      <c r="M660" s="2420"/>
      <c r="N660" s="2420"/>
      <c r="O660" s="2420"/>
      <c r="P660" s="2420"/>
    </row>
    <row r="661" spans="1:16" ht="15.75" customHeight="1">
      <c r="A661" s="2420"/>
      <c r="B661" s="2420"/>
      <c r="C661" s="2420"/>
      <c r="D661" s="2420"/>
      <c r="E661" s="2420"/>
      <c r="F661" s="2420"/>
      <c r="G661" s="2420"/>
      <c r="H661" s="2420"/>
      <c r="I661" s="2420"/>
      <c r="J661" s="2420"/>
      <c r="K661" s="2420"/>
      <c r="L661" s="2420"/>
      <c r="M661" s="2420"/>
      <c r="N661" s="2420"/>
      <c r="O661" s="2420"/>
      <c r="P661" s="2420"/>
    </row>
    <row r="662" spans="1:16" ht="15.75" customHeight="1">
      <c r="A662" s="2420"/>
      <c r="B662" s="2420"/>
      <c r="C662" s="2420"/>
      <c r="D662" s="2420"/>
      <c r="E662" s="2420"/>
      <c r="F662" s="2420"/>
      <c r="G662" s="2420"/>
      <c r="H662" s="2420"/>
      <c r="I662" s="2420"/>
      <c r="J662" s="2420"/>
      <c r="K662" s="2420"/>
      <c r="L662" s="2420"/>
      <c r="M662" s="2420"/>
      <c r="N662" s="2420"/>
      <c r="O662" s="2420"/>
      <c r="P662" s="2420"/>
    </row>
    <row r="663" spans="1:16" ht="15.75" customHeight="1">
      <c r="A663" s="2420"/>
      <c r="B663" s="2420"/>
      <c r="C663" s="2420"/>
      <c r="D663" s="2420"/>
      <c r="E663" s="2420"/>
      <c r="F663" s="2420"/>
      <c r="G663" s="2420"/>
      <c r="H663" s="2420"/>
      <c r="I663" s="2420"/>
      <c r="J663" s="2420"/>
      <c r="K663" s="2420"/>
      <c r="L663" s="2420"/>
      <c r="M663" s="2420"/>
      <c r="N663" s="2420"/>
      <c r="O663" s="2420"/>
      <c r="P663" s="2420"/>
    </row>
    <row r="664" spans="1:16" ht="15.75" customHeight="1">
      <c r="A664" s="2420"/>
      <c r="B664" s="2420"/>
      <c r="C664" s="2420"/>
      <c r="D664" s="2420"/>
      <c r="E664" s="2420"/>
      <c r="F664" s="2420"/>
      <c r="G664" s="2420"/>
      <c r="H664" s="2420"/>
      <c r="I664" s="2420"/>
      <c r="J664" s="2420"/>
      <c r="K664" s="2420"/>
      <c r="L664" s="2420"/>
      <c r="M664" s="2420"/>
      <c r="N664" s="2420"/>
      <c r="O664" s="2420"/>
      <c r="P664" s="2420"/>
    </row>
    <row r="665" spans="1:16" ht="15.75" customHeight="1">
      <c r="A665" s="2420"/>
      <c r="B665" s="2420"/>
      <c r="C665" s="2420"/>
      <c r="D665" s="2420"/>
      <c r="E665" s="2420"/>
      <c r="F665" s="2420"/>
      <c r="G665" s="2420"/>
      <c r="H665" s="2420"/>
      <c r="I665" s="2420"/>
      <c r="J665" s="2420"/>
      <c r="K665" s="2420"/>
      <c r="L665" s="2420"/>
      <c r="M665" s="2420"/>
      <c r="N665" s="2420"/>
      <c r="O665" s="2420"/>
      <c r="P665" s="2420"/>
    </row>
    <row r="666" spans="1:16" ht="15.75" customHeight="1">
      <c r="A666" s="2420"/>
      <c r="B666" s="2420"/>
      <c r="C666" s="2420"/>
      <c r="D666" s="2420"/>
      <c r="E666" s="2420"/>
      <c r="F666" s="2420"/>
      <c r="G666" s="2420"/>
      <c r="H666" s="2420"/>
      <c r="I666" s="2420"/>
      <c r="J666" s="2420"/>
      <c r="K666" s="2420"/>
      <c r="L666" s="2420"/>
      <c r="M666" s="2420"/>
      <c r="N666" s="2420"/>
      <c r="O666" s="2420"/>
      <c r="P666" s="2420"/>
    </row>
    <row r="667" spans="1:16" ht="15.75" customHeight="1">
      <c r="A667" s="2420"/>
      <c r="B667" s="2420"/>
      <c r="C667" s="2420"/>
      <c r="D667" s="2420"/>
      <c r="E667" s="2420"/>
      <c r="F667" s="2420"/>
      <c r="G667" s="2420"/>
      <c r="H667" s="2420"/>
      <c r="I667" s="2420"/>
      <c r="J667" s="2420"/>
      <c r="K667" s="2420"/>
      <c r="L667" s="2420"/>
      <c r="M667" s="2420"/>
      <c r="N667" s="2420"/>
      <c r="O667" s="2420"/>
      <c r="P667" s="2420"/>
    </row>
    <row r="668" spans="1:16" ht="15.75" customHeight="1">
      <c r="A668" s="2420"/>
      <c r="B668" s="2420"/>
      <c r="C668" s="2420"/>
      <c r="D668" s="2420"/>
      <c r="E668" s="2420"/>
      <c r="F668" s="2420"/>
      <c r="G668" s="2420"/>
      <c r="H668" s="2420"/>
      <c r="I668" s="2420"/>
      <c r="J668" s="2420"/>
      <c r="K668" s="2420"/>
      <c r="L668" s="2420"/>
      <c r="M668" s="2420"/>
      <c r="N668" s="2420"/>
      <c r="O668" s="2420"/>
      <c r="P668" s="2420"/>
    </row>
    <row r="669" spans="1:16" ht="15.75" customHeight="1">
      <c r="A669" s="2420"/>
      <c r="B669" s="2420"/>
      <c r="C669" s="2420"/>
      <c r="D669" s="2420"/>
      <c r="E669" s="2420"/>
      <c r="F669" s="2420"/>
      <c r="G669" s="2420"/>
      <c r="H669" s="2420"/>
      <c r="I669" s="2420"/>
      <c r="J669" s="2420"/>
      <c r="K669" s="2420"/>
      <c r="L669" s="2420"/>
      <c r="M669" s="2420"/>
      <c r="N669" s="2420"/>
      <c r="O669" s="2420"/>
      <c r="P669" s="2420"/>
    </row>
    <row r="670" spans="1:16" ht="15.75" customHeight="1">
      <c r="A670" s="2420"/>
      <c r="B670" s="2420"/>
      <c r="C670" s="2420"/>
      <c r="D670" s="2420"/>
      <c r="E670" s="2420"/>
      <c r="F670" s="2420"/>
      <c r="G670" s="2420"/>
      <c r="H670" s="2420"/>
      <c r="I670" s="2420"/>
      <c r="J670" s="2420"/>
      <c r="K670" s="2420"/>
      <c r="L670" s="2420"/>
      <c r="M670" s="2420"/>
      <c r="N670" s="2420"/>
      <c r="O670" s="2420"/>
      <c r="P670" s="2420"/>
    </row>
    <row r="671" spans="1:16" ht="15.75" customHeight="1">
      <c r="A671" s="2420"/>
      <c r="B671" s="2420"/>
      <c r="C671" s="2420"/>
      <c r="D671" s="2420"/>
      <c r="E671" s="2420"/>
      <c r="F671" s="2420"/>
      <c r="G671" s="2420"/>
      <c r="H671" s="2420"/>
      <c r="I671" s="2420"/>
      <c r="J671" s="2420"/>
      <c r="K671" s="2420"/>
      <c r="L671" s="2420"/>
      <c r="M671" s="2420"/>
      <c r="N671" s="2420"/>
      <c r="O671" s="2420"/>
      <c r="P671" s="2420"/>
    </row>
    <row r="672" spans="1:16" ht="15.75" customHeight="1">
      <c r="A672" s="2420"/>
      <c r="B672" s="2420"/>
      <c r="C672" s="2420"/>
      <c r="D672" s="2420"/>
      <c r="E672" s="2420"/>
      <c r="F672" s="2420"/>
      <c r="G672" s="2420"/>
      <c r="H672" s="2420"/>
      <c r="I672" s="2420"/>
      <c r="J672" s="2420"/>
      <c r="K672" s="2420"/>
      <c r="L672" s="2420"/>
      <c r="M672" s="2420"/>
      <c r="N672" s="2420"/>
      <c r="O672" s="2420"/>
      <c r="P672" s="2420"/>
    </row>
    <row r="673" spans="1:16" ht="15.75" customHeight="1">
      <c r="A673" s="2420"/>
      <c r="B673" s="2420"/>
      <c r="C673" s="2420"/>
      <c r="D673" s="2420"/>
      <c r="E673" s="2420"/>
      <c r="F673" s="2420"/>
      <c r="G673" s="2420"/>
      <c r="H673" s="2420"/>
      <c r="I673" s="2420"/>
      <c r="J673" s="2420"/>
      <c r="K673" s="2420"/>
      <c r="L673" s="2420"/>
      <c r="M673" s="2420"/>
      <c r="N673" s="2420"/>
      <c r="O673" s="2420"/>
      <c r="P673" s="2420"/>
    </row>
    <row r="674" spans="1:16" ht="15.75" customHeight="1">
      <c r="A674" s="2420"/>
      <c r="B674" s="2420"/>
      <c r="C674" s="2420"/>
      <c r="D674" s="2420"/>
      <c r="E674" s="2420"/>
      <c r="F674" s="2420"/>
      <c r="G674" s="2420"/>
      <c r="H674" s="2420"/>
      <c r="I674" s="2420"/>
      <c r="J674" s="2420"/>
      <c r="K674" s="2420"/>
      <c r="L674" s="2420"/>
      <c r="M674" s="2420"/>
      <c r="N674" s="2420"/>
      <c r="O674" s="2420"/>
      <c r="P674" s="2420"/>
    </row>
    <row r="675" spans="1:16" ht="15.75" customHeight="1">
      <c r="A675" s="2420"/>
      <c r="B675" s="2420"/>
      <c r="C675" s="2420"/>
      <c r="D675" s="2420"/>
      <c r="E675" s="2420"/>
      <c r="F675" s="2420"/>
      <c r="G675" s="2420"/>
      <c r="H675" s="2420"/>
      <c r="I675" s="2420"/>
      <c r="J675" s="2420"/>
      <c r="K675" s="2420"/>
      <c r="L675" s="2420"/>
      <c r="M675" s="2420"/>
      <c r="N675" s="2420"/>
      <c r="O675" s="2420"/>
      <c r="P675" s="2420"/>
    </row>
    <row r="676" spans="1:16" ht="15.75" customHeight="1">
      <c r="A676" s="2420"/>
      <c r="B676" s="2420"/>
      <c r="C676" s="2420"/>
      <c r="D676" s="2420"/>
      <c r="E676" s="2420"/>
      <c r="F676" s="2420"/>
      <c r="G676" s="2420"/>
      <c r="H676" s="2420"/>
      <c r="I676" s="2420"/>
      <c r="J676" s="2420"/>
      <c r="K676" s="2420"/>
      <c r="L676" s="2420"/>
      <c r="M676" s="2420"/>
      <c r="N676" s="2420"/>
      <c r="O676" s="2420"/>
      <c r="P676" s="2420"/>
    </row>
    <row r="677" spans="1:16" ht="15.75" customHeight="1">
      <c r="A677" s="2420"/>
      <c r="B677" s="2420"/>
      <c r="C677" s="2420"/>
      <c r="D677" s="2420"/>
      <c r="E677" s="2420"/>
      <c r="F677" s="2420"/>
      <c r="G677" s="2420"/>
      <c r="H677" s="2420"/>
      <c r="I677" s="2420"/>
      <c r="J677" s="2420"/>
      <c r="K677" s="2420"/>
      <c r="L677" s="2420"/>
      <c r="M677" s="2420"/>
      <c r="N677" s="2420"/>
      <c r="O677" s="2420"/>
      <c r="P677" s="2420"/>
    </row>
    <row r="678" spans="1:16" ht="15.75" customHeight="1">
      <c r="A678" s="2420"/>
      <c r="B678" s="2420"/>
      <c r="C678" s="2420"/>
      <c r="D678" s="2420"/>
      <c r="E678" s="2420"/>
      <c r="F678" s="2420"/>
      <c r="G678" s="2420"/>
      <c r="H678" s="2420"/>
      <c r="I678" s="2420"/>
      <c r="J678" s="2420"/>
      <c r="K678" s="2420"/>
      <c r="L678" s="2420"/>
      <c r="M678" s="2420"/>
      <c r="N678" s="2420"/>
      <c r="O678" s="2420"/>
      <c r="P678" s="2420"/>
    </row>
    <row r="679" spans="1:16" ht="15.75" customHeight="1">
      <c r="A679" s="2420"/>
      <c r="B679" s="2420"/>
      <c r="C679" s="2420"/>
      <c r="D679" s="2420"/>
      <c r="E679" s="2420"/>
      <c r="F679" s="2420"/>
      <c r="G679" s="2420"/>
      <c r="H679" s="2420"/>
      <c r="I679" s="2420"/>
      <c r="J679" s="2420"/>
      <c r="K679" s="2420"/>
      <c r="L679" s="2420"/>
      <c r="M679" s="2420"/>
      <c r="N679" s="2420"/>
      <c r="O679" s="2420"/>
      <c r="P679" s="2420"/>
    </row>
    <row r="680" spans="1:16" ht="15.75" customHeight="1">
      <c r="A680" s="2420"/>
      <c r="B680" s="2420"/>
      <c r="C680" s="2420"/>
      <c r="D680" s="2420"/>
      <c r="E680" s="2420"/>
      <c r="F680" s="2420"/>
      <c r="G680" s="2420"/>
      <c r="H680" s="2420"/>
      <c r="I680" s="2420"/>
      <c r="J680" s="2420"/>
      <c r="K680" s="2420"/>
      <c r="L680" s="2420"/>
      <c r="M680" s="2420"/>
      <c r="N680" s="2420"/>
      <c r="O680" s="2420"/>
      <c r="P680" s="2420"/>
    </row>
    <row r="681" spans="1:16" ht="15.75" customHeight="1">
      <c r="A681" s="2420"/>
      <c r="B681" s="2420"/>
      <c r="C681" s="2420"/>
      <c r="D681" s="2420"/>
      <c r="E681" s="2420"/>
      <c r="F681" s="2420"/>
      <c r="G681" s="2420"/>
      <c r="H681" s="2420"/>
      <c r="I681" s="2420"/>
      <c r="J681" s="2420"/>
      <c r="K681" s="2420"/>
      <c r="L681" s="2420"/>
      <c r="M681" s="2420"/>
      <c r="N681" s="2420"/>
      <c r="O681" s="2420"/>
      <c r="P681" s="2420"/>
    </row>
    <row r="682" spans="1:16" ht="15.75" customHeight="1">
      <c r="A682" s="2420"/>
      <c r="B682" s="2420"/>
      <c r="C682" s="2420"/>
      <c r="D682" s="2420"/>
      <c r="E682" s="2420"/>
      <c r="F682" s="2420"/>
      <c r="G682" s="2420"/>
      <c r="H682" s="2420"/>
      <c r="I682" s="2420"/>
      <c r="J682" s="2420"/>
      <c r="K682" s="2420"/>
      <c r="L682" s="2420"/>
      <c r="M682" s="2420"/>
      <c r="N682" s="2420"/>
      <c r="O682" s="2420"/>
      <c r="P682" s="2420"/>
    </row>
    <row r="683" spans="1:16" ht="15.75" customHeight="1">
      <c r="A683" s="2420"/>
      <c r="B683" s="2420"/>
      <c r="C683" s="2420"/>
      <c r="D683" s="2420"/>
      <c r="E683" s="2420"/>
      <c r="F683" s="2420"/>
      <c r="G683" s="2420"/>
      <c r="H683" s="2420"/>
      <c r="I683" s="2420"/>
      <c r="J683" s="2420"/>
      <c r="K683" s="2420"/>
      <c r="L683" s="2420"/>
      <c r="M683" s="2420"/>
      <c r="N683" s="2420"/>
      <c r="O683" s="2420"/>
      <c r="P683" s="2420"/>
    </row>
    <row r="684" spans="1:16" ht="15.75" customHeight="1">
      <c r="A684" s="2420"/>
      <c r="B684" s="2420"/>
      <c r="C684" s="2420"/>
      <c r="D684" s="2420"/>
      <c r="E684" s="2420"/>
      <c r="F684" s="2420"/>
      <c r="G684" s="2420"/>
      <c r="H684" s="2420"/>
      <c r="I684" s="2420"/>
      <c r="J684" s="2420"/>
      <c r="K684" s="2420"/>
      <c r="L684" s="2420"/>
      <c r="M684" s="2420"/>
      <c r="N684" s="2420"/>
      <c r="O684" s="2420"/>
      <c r="P684" s="2420"/>
    </row>
    <row r="685" spans="1:16" ht="15.75" customHeight="1">
      <c r="A685" s="2420"/>
      <c r="B685" s="2420"/>
      <c r="C685" s="2420"/>
      <c r="D685" s="2420"/>
      <c r="E685" s="2420"/>
      <c r="F685" s="2420"/>
      <c r="G685" s="2420"/>
      <c r="H685" s="2420"/>
      <c r="I685" s="2420"/>
      <c r="J685" s="2420"/>
      <c r="K685" s="2420"/>
      <c r="L685" s="2420"/>
      <c r="M685" s="2420"/>
      <c r="N685" s="2420"/>
      <c r="O685" s="2420"/>
      <c r="P685" s="2420"/>
    </row>
    <row r="686" spans="1:16" ht="15.75" customHeight="1">
      <c r="A686" s="2420"/>
      <c r="B686" s="2420"/>
      <c r="C686" s="2420"/>
      <c r="D686" s="2420"/>
      <c r="E686" s="2420"/>
      <c r="F686" s="2420"/>
      <c r="G686" s="2420"/>
      <c r="H686" s="2420"/>
      <c r="I686" s="2420"/>
      <c r="J686" s="2420"/>
      <c r="K686" s="2420"/>
      <c r="L686" s="2420"/>
      <c r="M686" s="2420"/>
      <c r="N686" s="2420"/>
      <c r="O686" s="2420"/>
      <c r="P686" s="2420"/>
    </row>
    <row r="687" spans="1:16" ht="15.75" customHeight="1">
      <c r="A687" s="2420"/>
      <c r="B687" s="2420"/>
      <c r="C687" s="2420"/>
      <c r="D687" s="2420"/>
      <c r="E687" s="2420"/>
      <c r="F687" s="2420"/>
      <c r="G687" s="2420"/>
      <c r="H687" s="2420"/>
      <c r="I687" s="2420"/>
      <c r="J687" s="2420"/>
      <c r="K687" s="2420"/>
      <c r="L687" s="2420"/>
      <c r="M687" s="2420"/>
      <c r="N687" s="2420"/>
      <c r="O687" s="2420"/>
      <c r="P687" s="2420"/>
    </row>
    <row r="688" spans="1:16" ht="15.75" customHeight="1">
      <c r="A688" s="2420"/>
      <c r="B688" s="2420"/>
      <c r="C688" s="2420"/>
      <c r="D688" s="2420"/>
      <c r="E688" s="2420"/>
      <c r="F688" s="2420"/>
      <c r="G688" s="2420"/>
      <c r="H688" s="2420"/>
      <c r="I688" s="2420"/>
      <c r="J688" s="2420"/>
      <c r="K688" s="2420"/>
      <c r="L688" s="2420"/>
      <c r="M688" s="2420"/>
      <c r="N688" s="2420"/>
      <c r="O688" s="2420"/>
      <c r="P688" s="2420"/>
    </row>
    <row r="689" spans="1:16" ht="15.75" customHeight="1">
      <c r="A689" s="2420"/>
      <c r="B689" s="2420"/>
      <c r="C689" s="2420"/>
      <c r="D689" s="2420"/>
      <c r="E689" s="2420"/>
      <c r="F689" s="2420"/>
      <c r="G689" s="2420"/>
      <c r="H689" s="2420"/>
      <c r="I689" s="2420"/>
      <c r="J689" s="2420"/>
      <c r="K689" s="2420"/>
      <c r="L689" s="2420"/>
      <c r="M689" s="2420"/>
      <c r="N689" s="2420"/>
      <c r="O689" s="2420"/>
      <c r="P689" s="2420"/>
    </row>
    <row r="690" spans="1:16" ht="15.75" customHeight="1">
      <c r="A690" s="2420"/>
      <c r="B690" s="2420"/>
      <c r="C690" s="2420"/>
      <c r="D690" s="2420"/>
      <c r="E690" s="2420"/>
      <c r="F690" s="2420"/>
      <c r="G690" s="2420"/>
      <c r="H690" s="2420"/>
      <c r="I690" s="2420"/>
      <c r="J690" s="2420"/>
      <c r="K690" s="2420"/>
      <c r="L690" s="2420"/>
      <c r="M690" s="2420"/>
      <c r="N690" s="2420"/>
      <c r="O690" s="2420"/>
      <c r="P690" s="2420"/>
    </row>
    <row r="691" spans="1:16" ht="15.75" customHeight="1">
      <c r="A691" s="2420"/>
      <c r="B691" s="2420"/>
      <c r="C691" s="2420"/>
      <c r="D691" s="2420"/>
      <c r="E691" s="2420"/>
      <c r="F691" s="2420"/>
      <c r="G691" s="2420"/>
      <c r="H691" s="2420"/>
      <c r="I691" s="2420"/>
      <c r="J691" s="2420"/>
      <c r="K691" s="2420"/>
      <c r="L691" s="2420"/>
      <c r="M691" s="2420"/>
      <c r="N691" s="2420"/>
      <c r="O691" s="2420"/>
      <c r="P691" s="2420"/>
    </row>
    <row r="692" spans="1:16" ht="15.75" customHeight="1">
      <c r="A692" s="2420"/>
      <c r="B692" s="2420"/>
      <c r="C692" s="2420"/>
      <c r="D692" s="2420"/>
      <c r="E692" s="2420"/>
      <c r="F692" s="2420"/>
      <c r="G692" s="2420"/>
      <c r="H692" s="2420"/>
      <c r="I692" s="2420"/>
      <c r="J692" s="2420"/>
      <c r="K692" s="2420"/>
      <c r="L692" s="2420"/>
      <c r="M692" s="2420"/>
      <c r="N692" s="2420"/>
      <c r="O692" s="2420"/>
      <c r="P692" s="2420"/>
    </row>
    <row r="693" spans="1:16" ht="15.75" customHeight="1">
      <c r="A693" s="2420"/>
      <c r="B693" s="2420"/>
      <c r="C693" s="2420"/>
      <c r="D693" s="2420"/>
      <c r="E693" s="2420"/>
      <c r="F693" s="2420"/>
      <c r="G693" s="2420"/>
      <c r="H693" s="2420"/>
      <c r="I693" s="2420"/>
      <c r="J693" s="2420"/>
      <c r="K693" s="2420"/>
      <c r="L693" s="2420"/>
      <c r="M693" s="2420"/>
      <c r="N693" s="2420"/>
      <c r="O693" s="2420"/>
      <c r="P693" s="2420"/>
    </row>
    <row r="694" spans="1:16" ht="15.75" customHeight="1">
      <c r="A694" s="2420"/>
      <c r="B694" s="2420"/>
      <c r="C694" s="2420"/>
      <c r="D694" s="2420"/>
      <c r="E694" s="2420"/>
      <c r="F694" s="2420"/>
      <c r="G694" s="2420"/>
      <c r="H694" s="2420"/>
      <c r="I694" s="2420"/>
      <c r="J694" s="2420"/>
      <c r="K694" s="2420"/>
      <c r="L694" s="2420"/>
      <c r="M694" s="2420"/>
      <c r="N694" s="2420"/>
      <c r="O694" s="2420"/>
      <c r="P694" s="2420"/>
    </row>
    <row r="695" spans="1:16" ht="15.75" customHeight="1">
      <c r="A695" s="2420"/>
      <c r="B695" s="2420"/>
      <c r="C695" s="2420"/>
      <c r="D695" s="2420"/>
      <c r="E695" s="2420"/>
      <c r="F695" s="2420"/>
      <c r="G695" s="2420"/>
      <c r="H695" s="2420"/>
      <c r="I695" s="2420"/>
      <c r="J695" s="2420"/>
      <c r="K695" s="2420"/>
      <c r="L695" s="2420"/>
      <c r="M695" s="2420"/>
      <c r="N695" s="2420"/>
      <c r="O695" s="2420"/>
      <c r="P695" s="2420"/>
    </row>
    <row r="696" spans="1:16" ht="15.75" customHeight="1">
      <c r="A696" s="2420"/>
      <c r="B696" s="2420"/>
      <c r="C696" s="2420"/>
      <c r="D696" s="2420"/>
      <c r="E696" s="2420"/>
      <c r="F696" s="2420"/>
      <c r="G696" s="2420"/>
      <c r="H696" s="2420"/>
      <c r="I696" s="2420"/>
      <c r="J696" s="2420"/>
      <c r="K696" s="2420"/>
      <c r="L696" s="2420"/>
      <c r="M696" s="2420"/>
      <c r="N696" s="2420"/>
      <c r="O696" s="2420"/>
      <c r="P696" s="2420"/>
    </row>
    <row r="697" spans="1:16" ht="15.75" customHeight="1">
      <c r="A697" s="2420"/>
      <c r="B697" s="2420"/>
      <c r="C697" s="2420"/>
      <c r="D697" s="2420"/>
      <c r="E697" s="2420"/>
      <c r="F697" s="2420"/>
      <c r="G697" s="2420"/>
      <c r="H697" s="2420"/>
      <c r="I697" s="2420"/>
      <c r="J697" s="2420"/>
      <c r="K697" s="2420"/>
      <c r="L697" s="2420"/>
      <c r="M697" s="2420"/>
      <c r="N697" s="2420"/>
      <c r="O697" s="2420"/>
      <c r="P697" s="2420"/>
    </row>
    <row r="698" spans="1:16" ht="15.75" customHeight="1">
      <c r="A698" s="2420"/>
      <c r="B698" s="2420"/>
      <c r="C698" s="2420"/>
      <c r="D698" s="2420"/>
      <c r="E698" s="2420"/>
      <c r="F698" s="2420"/>
      <c r="G698" s="2420"/>
      <c r="H698" s="2420"/>
      <c r="I698" s="2420"/>
      <c r="J698" s="2420"/>
      <c r="K698" s="2420"/>
      <c r="L698" s="2420"/>
      <c r="M698" s="2420"/>
      <c r="N698" s="2420"/>
      <c r="O698" s="2420"/>
      <c r="P698" s="2420"/>
    </row>
    <row r="699" spans="1:16" ht="15.75" customHeight="1">
      <c r="A699" s="2420"/>
      <c r="B699" s="2420"/>
      <c r="C699" s="2420"/>
      <c r="D699" s="2420"/>
      <c r="E699" s="2420"/>
      <c r="F699" s="2420"/>
      <c r="G699" s="2420"/>
      <c r="H699" s="2420"/>
      <c r="I699" s="2420"/>
      <c r="J699" s="2420"/>
      <c r="K699" s="2420"/>
      <c r="L699" s="2420"/>
      <c r="M699" s="2420"/>
      <c r="N699" s="2420"/>
      <c r="O699" s="2420"/>
      <c r="P699" s="2420"/>
    </row>
    <row r="700" spans="1:16" ht="15.75" customHeight="1">
      <c r="A700" s="2420"/>
      <c r="B700" s="2420"/>
      <c r="C700" s="2420"/>
      <c r="D700" s="2420"/>
      <c r="E700" s="2420"/>
      <c r="F700" s="2420"/>
      <c r="G700" s="2420"/>
      <c r="H700" s="2420"/>
      <c r="I700" s="2420"/>
      <c r="J700" s="2420"/>
      <c r="K700" s="2420"/>
      <c r="L700" s="2420"/>
      <c r="M700" s="2420"/>
      <c r="N700" s="2420"/>
      <c r="O700" s="2420"/>
      <c r="P700" s="2420"/>
    </row>
    <row r="701" spans="1:16" ht="15.75" customHeight="1">
      <c r="A701" s="2420"/>
      <c r="B701" s="2420"/>
      <c r="C701" s="2420"/>
      <c r="D701" s="2420"/>
      <c r="E701" s="2420"/>
      <c r="F701" s="2420"/>
      <c r="G701" s="2420"/>
      <c r="H701" s="2420"/>
      <c r="I701" s="2420"/>
      <c r="J701" s="2420"/>
      <c r="K701" s="2420"/>
      <c r="L701" s="2420"/>
      <c r="M701" s="2420"/>
      <c r="N701" s="2420"/>
      <c r="O701" s="2420"/>
      <c r="P701" s="2420"/>
    </row>
    <row r="702" spans="1:16" ht="15.75" customHeight="1">
      <c r="A702" s="2420"/>
      <c r="B702" s="2420"/>
      <c r="C702" s="2420"/>
      <c r="D702" s="2420"/>
      <c r="E702" s="2420"/>
      <c r="F702" s="2420"/>
      <c r="G702" s="2420"/>
      <c r="H702" s="2420"/>
      <c r="I702" s="2420"/>
      <c r="J702" s="2420"/>
      <c r="K702" s="2420"/>
      <c r="L702" s="2420"/>
      <c r="M702" s="2420"/>
      <c r="N702" s="2420"/>
      <c r="O702" s="2420"/>
      <c r="P702" s="2420"/>
    </row>
    <row r="703" spans="1:16" ht="15.75" customHeight="1">
      <c r="A703" s="2420"/>
      <c r="B703" s="2420"/>
      <c r="C703" s="2420"/>
      <c r="D703" s="2420"/>
      <c r="E703" s="2420"/>
      <c r="F703" s="2420"/>
      <c r="G703" s="2420"/>
      <c r="H703" s="2420"/>
      <c r="I703" s="2420"/>
      <c r="J703" s="2420"/>
      <c r="K703" s="2420"/>
      <c r="L703" s="2420"/>
      <c r="M703" s="2420"/>
      <c r="N703" s="2420"/>
      <c r="O703" s="2420"/>
      <c r="P703" s="2420"/>
    </row>
    <row r="704" spans="1:16" ht="15.75" customHeight="1">
      <c r="A704" s="2420"/>
      <c r="B704" s="2420"/>
      <c r="C704" s="2420"/>
      <c r="D704" s="2420"/>
      <c r="E704" s="2420"/>
      <c r="F704" s="2420"/>
      <c r="G704" s="2420"/>
      <c r="H704" s="2420"/>
      <c r="I704" s="2420"/>
      <c r="J704" s="2420"/>
      <c r="K704" s="2420"/>
      <c r="L704" s="2420"/>
      <c r="M704" s="2420"/>
      <c r="N704" s="2420"/>
      <c r="O704" s="2420"/>
      <c r="P704" s="2420"/>
    </row>
    <row r="705" spans="1:16" ht="15.75" customHeight="1">
      <c r="A705" s="2420"/>
      <c r="B705" s="2420"/>
      <c r="C705" s="2420"/>
      <c r="D705" s="2420"/>
      <c r="E705" s="2420"/>
      <c r="F705" s="2420"/>
      <c r="G705" s="2420"/>
      <c r="H705" s="2420"/>
      <c r="I705" s="2420"/>
      <c r="J705" s="2420"/>
      <c r="K705" s="2420"/>
      <c r="L705" s="2420"/>
      <c r="M705" s="2420"/>
      <c r="N705" s="2420"/>
      <c r="O705" s="2420"/>
      <c r="P705" s="2420"/>
    </row>
    <row r="706" spans="1:16" ht="15.75" customHeight="1">
      <c r="A706" s="2420"/>
      <c r="B706" s="2420"/>
      <c r="C706" s="2420"/>
      <c r="D706" s="2420"/>
      <c r="E706" s="2420"/>
      <c r="F706" s="2420"/>
      <c r="G706" s="2420"/>
      <c r="H706" s="2420"/>
      <c r="I706" s="2420"/>
      <c r="J706" s="2420"/>
      <c r="K706" s="2420"/>
      <c r="L706" s="2420"/>
      <c r="M706" s="2420"/>
      <c r="N706" s="2420"/>
      <c r="O706" s="2420"/>
      <c r="P706" s="2420"/>
    </row>
    <row r="707" spans="1:16" ht="15.75" customHeight="1">
      <c r="A707" s="2420"/>
      <c r="B707" s="2420"/>
      <c r="C707" s="2420"/>
      <c r="D707" s="2420"/>
      <c r="E707" s="2420"/>
      <c r="F707" s="2420"/>
      <c r="G707" s="2420"/>
      <c r="H707" s="2420"/>
      <c r="I707" s="2420"/>
      <c r="J707" s="2420"/>
      <c r="K707" s="2420"/>
      <c r="L707" s="2420"/>
      <c r="M707" s="2420"/>
      <c r="N707" s="2420"/>
      <c r="O707" s="2420"/>
      <c r="P707" s="2420"/>
    </row>
    <row r="708" spans="1:16" ht="15.75" customHeight="1">
      <c r="A708" s="2420"/>
      <c r="B708" s="2420"/>
      <c r="C708" s="2420"/>
      <c r="D708" s="2420"/>
      <c r="E708" s="2420"/>
      <c r="F708" s="2420"/>
      <c r="G708" s="2420"/>
      <c r="H708" s="2420"/>
      <c r="I708" s="2420"/>
      <c r="J708" s="2420"/>
      <c r="K708" s="2420"/>
      <c r="L708" s="2420"/>
      <c r="M708" s="2420"/>
      <c r="N708" s="2420"/>
      <c r="O708" s="2420"/>
      <c r="P708" s="2420"/>
    </row>
    <row r="709" spans="1:16" ht="15.75" customHeight="1">
      <c r="A709" s="2420"/>
      <c r="B709" s="2420"/>
      <c r="C709" s="2420"/>
      <c r="D709" s="2420"/>
      <c r="E709" s="2420"/>
      <c r="F709" s="2420"/>
      <c r="G709" s="2420"/>
      <c r="H709" s="2420"/>
      <c r="I709" s="2420"/>
      <c r="J709" s="2420"/>
      <c r="K709" s="2420"/>
      <c r="L709" s="2420"/>
      <c r="M709" s="2420"/>
      <c r="N709" s="2420"/>
      <c r="O709" s="2420"/>
      <c r="P709" s="2420"/>
    </row>
    <row r="710" spans="1:16" ht="15.75" customHeight="1">
      <c r="A710" s="2420"/>
      <c r="B710" s="2420"/>
      <c r="C710" s="2420"/>
      <c r="D710" s="2420"/>
      <c r="E710" s="2420"/>
      <c r="F710" s="2420"/>
      <c r="G710" s="2420"/>
      <c r="H710" s="2420"/>
      <c r="I710" s="2420"/>
      <c r="J710" s="2420"/>
      <c r="K710" s="2420"/>
      <c r="L710" s="2420"/>
      <c r="M710" s="2420"/>
      <c r="N710" s="2420"/>
      <c r="O710" s="2420"/>
      <c r="P710" s="2420"/>
    </row>
    <row r="711" spans="1:16" ht="15.75" customHeight="1">
      <c r="A711" s="2420"/>
      <c r="B711" s="2420"/>
      <c r="C711" s="2420"/>
      <c r="D711" s="2420"/>
      <c r="E711" s="2420"/>
      <c r="F711" s="2420"/>
      <c r="G711" s="2420"/>
      <c r="H711" s="2420"/>
      <c r="I711" s="2420"/>
      <c r="J711" s="2420"/>
      <c r="K711" s="2420"/>
      <c r="L711" s="2420"/>
      <c r="M711" s="2420"/>
      <c r="N711" s="2420"/>
      <c r="O711" s="2420"/>
      <c r="P711" s="2420"/>
    </row>
    <row r="712" spans="1:16" ht="15.75" customHeight="1">
      <c r="A712" s="2420"/>
      <c r="B712" s="2420"/>
      <c r="C712" s="2420"/>
      <c r="D712" s="2420"/>
      <c r="E712" s="2420"/>
      <c r="F712" s="2420"/>
      <c r="G712" s="2420"/>
      <c r="H712" s="2420"/>
      <c r="I712" s="2420"/>
      <c r="J712" s="2420"/>
      <c r="K712" s="2420"/>
      <c r="L712" s="2420"/>
      <c r="M712" s="2420"/>
      <c r="N712" s="2420"/>
      <c r="O712" s="2420"/>
      <c r="P712" s="2420"/>
    </row>
    <row r="713" spans="1:16" ht="15.75" customHeight="1">
      <c r="A713" s="2420"/>
      <c r="B713" s="2420"/>
      <c r="C713" s="2420"/>
      <c r="D713" s="2420"/>
      <c r="E713" s="2420"/>
      <c r="F713" s="2420"/>
      <c r="G713" s="2420"/>
      <c r="H713" s="2420"/>
      <c r="I713" s="2420"/>
      <c r="J713" s="2420"/>
      <c r="K713" s="2420"/>
      <c r="L713" s="2420"/>
      <c r="M713" s="2420"/>
      <c r="N713" s="2420"/>
      <c r="O713" s="2420"/>
      <c r="P713" s="2420"/>
    </row>
    <row r="714" spans="1:16" ht="15.75" customHeight="1">
      <c r="A714" s="2420"/>
      <c r="B714" s="2420"/>
      <c r="C714" s="2420"/>
      <c r="D714" s="2420"/>
      <c r="E714" s="2420"/>
      <c r="F714" s="2420"/>
      <c r="G714" s="2420"/>
      <c r="H714" s="2420"/>
      <c r="I714" s="2420"/>
      <c r="J714" s="2420"/>
      <c r="K714" s="2420"/>
      <c r="L714" s="2420"/>
      <c r="M714" s="2420"/>
      <c r="N714" s="2420"/>
      <c r="O714" s="2420"/>
      <c r="P714" s="2420"/>
    </row>
    <row r="715" spans="1:16" ht="15.75" customHeight="1">
      <c r="A715" s="2420"/>
      <c r="B715" s="2420"/>
      <c r="C715" s="2420"/>
      <c r="D715" s="2420"/>
      <c r="E715" s="2420"/>
      <c r="F715" s="2420"/>
      <c r="G715" s="2420"/>
      <c r="H715" s="2420"/>
      <c r="I715" s="2420"/>
      <c r="J715" s="2420"/>
      <c r="K715" s="2420"/>
      <c r="L715" s="2420"/>
      <c r="M715" s="2420"/>
      <c r="N715" s="2420"/>
      <c r="O715" s="2420"/>
      <c r="P715" s="2420"/>
    </row>
    <row r="716" spans="1:16" ht="15.75" customHeight="1">
      <c r="A716" s="2420"/>
      <c r="B716" s="2420"/>
      <c r="C716" s="2420"/>
      <c r="D716" s="2420"/>
      <c r="E716" s="2420"/>
      <c r="F716" s="2420"/>
      <c r="G716" s="2420"/>
      <c r="H716" s="2420"/>
      <c r="I716" s="2420"/>
      <c r="J716" s="2420"/>
      <c r="K716" s="2420"/>
      <c r="L716" s="2420"/>
      <c r="M716" s="2420"/>
      <c r="N716" s="2420"/>
      <c r="O716" s="2420"/>
      <c r="P716" s="2420"/>
    </row>
    <row r="717" spans="1:16" ht="15.75" customHeight="1">
      <c r="A717" s="2420"/>
      <c r="B717" s="2420"/>
      <c r="C717" s="2420"/>
      <c r="D717" s="2420"/>
      <c r="E717" s="2420"/>
      <c r="F717" s="2420"/>
      <c r="G717" s="2420"/>
      <c r="H717" s="2420"/>
      <c r="I717" s="2420"/>
      <c r="J717" s="2420"/>
      <c r="K717" s="2420"/>
      <c r="L717" s="2420"/>
      <c r="M717" s="2420"/>
      <c r="N717" s="2420"/>
      <c r="O717" s="2420"/>
      <c r="P717" s="2420"/>
    </row>
    <row r="718" spans="1:16" ht="15.75" customHeight="1">
      <c r="A718" s="2420"/>
      <c r="B718" s="2420"/>
      <c r="C718" s="2420"/>
      <c r="D718" s="2420"/>
      <c r="E718" s="2420"/>
      <c r="F718" s="2420"/>
      <c r="G718" s="2420"/>
      <c r="H718" s="2420"/>
      <c r="I718" s="2420"/>
      <c r="J718" s="2420"/>
      <c r="K718" s="2420"/>
      <c r="L718" s="2420"/>
      <c r="M718" s="2420"/>
      <c r="N718" s="2420"/>
      <c r="O718" s="2420"/>
      <c r="P718" s="2420"/>
    </row>
    <row r="719" spans="1:16" ht="15.75" customHeight="1">
      <c r="A719" s="2420"/>
      <c r="B719" s="2420"/>
      <c r="C719" s="2420"/>
      <c r="D719" s="2420"/>
      <c r="E719" s="2420"/>
      <c r="F719" s="2420"/>
      <c r="G719" s="2420"/>
      <c r="H719" s="2420"/>
      <c r="I719" s="2420"/>
      <c r="J719" s="2420"/>
      <c r="K719" s="2420"/>
      <c r="L719" s="2420"/>
      <c r="M719" s="2420"/>
      <c r="N719" s="2420"/>
      <c r="O719" s="2420"/>
      <c r="P719" s="2420"/>
    </row>
    <row r="720" spans="1:16" ht="15.75" customHeight="1">
      <c r="A720" s="2420"/>
      <c r="B720" s="2420"/>
      <c r="C720" s="2420"/>
      <c r="D720" s="2420"/>
      <c r="E720" s="2420"/>
      <c r="F720" s="2420"/>
      <c r="G720" s="2420"/>
      <c r="H720" s="2420"/>
      <c r="I720" s="2420"/>
      <c r="J720" s="2420"/>
      <c r="K720" s="2420"/>
      <c r="L720" s="2420"/>
      <c r="M720" s="2420"/>
      <c r="N720" s="2420"/>
      <c r="O720" s="2420"/>
      <c r="P720" s="2420"/>
    </row>
    <row r="721" spans="1:16" ht="15.75" customHeight="1">
      <c r="A721" s="2420"/>
      <c r="B721" s="2420"/>
      <c r="C721" s="2420"/>
      <c r="D721" s="2420"/>
      <c r="E721" s="2420"/>
      <c r="F721" s="2420"/>
      <c r="G721" s="2420"/>
      <c r="H721" s="2420"/>
      <c r="I721" s="2420"/>
      <c r="J721" s="2420"/>
      <c r="K721" s="2420"/>
      <c r="L721" s="2420"/>
      <c r="M721" s="2420"/>
      <c r="N721" s="2420"/>
      <c r="O721" s="2420"/>
      <c r="P721" s="2420"/>
    </row>
    <row r="722" spans="1:16" ht="15.75" customHeight="1">
      <c r="A722" s="2420"/>
      <c r="B722" s="2420"/>
      <c r="C722" s="2420"/>
      <c r="D722" s="2420"/>
      <c r="E722" s="2420"/>
      <c r="F722" s="2420"/>
      <c r="G722" s="2420"/>
      <c r="H722" s="2420"/>
      <c r="I722" s="2420"/>
      <c r="J722" s="2420"/>
      <c r="K722" s="2420"/>
      <c r="L722" s="2420"/>
      <c r="M722" s="2420"/>
      <c r="N722" s="2420"/>
      <c r="O722" s="2420"/>
      <c r="P722" s="2420"/>
    </row>
    <row r="723" spans="1:16" ht="15.75" customHeight="1">
      <c r="A723" s="2420"/>
      <c r="B723" s="2420"/>
      <c r="C723" s="2420"/>
      <c r="D723" s="2420"/>
      <c r="E723" s="2420"/>
      <c r="F723" s="2420"/>
      <c r="G723" s="2420"/>
      <c r="H723" s="2420"/>
      <c r="I723" s="2420"/>
      <c r="J723" s="2420"/>
      <c r="K723" s="2420"/>
      <c r="L723" s="2420"/>
      <c r="M723" s="2420"/>
      <c r="N723" s="2420"/>
      <c r="O723" s="2420"/>
      <c r="P723" s="2420"/>
    </row>
    <row r="724" spans="1:16" ht="15.75" customHeight="1">
      <c r="A724" s="2420"/>
      <c r="B724" s="2420"/>
      <c r="C724" s="2420"/>
      <c r="D724" s="2420"/>
      <c r="E724" s="2420"/>
      <c r="F724" s="2420"/>
      <c r="G724" s="2420"/>
      <c r="H724" s="2420"/>
      <c r="I724" s="2420"/>
      <c r="J724" s="2420"/>
      <c r="K724" s="2420"/>
      <c r="L724" s="2420"/>
      <c r="M724" s="2420"/>
      <c r="N724" s="2420"/>
      <c r="O724" s="2420"/>
      <c r="P724" s="2420"/>
    </row>
    <row r="725" spans="1:16" ht="15.75" customHeight="1">
      <c r="A725" s="2420"/>
      <c r="B725" s="2420"/>
      <c r="C725" s="2420"/>
      <c r="D725" s="2420"/>
      <c r="E725" s="2420"/>
      <c r="F725" s="2420"/>
      <c r="G725" s="2420"/>
      <c r="H725" s="2420"/>
      <c r="I725" s="2420"/>
      <c r="J725" s="2420"/>
      <c r="K725" s="2420"/>
      <c r="L725" s="2420"/>
      <c r="M725" s="2420"/>
      <c r="N725" s="2420"/>
      <c r="O725" s="2420"/>
      <c r="P725" s="2420"/>
    </row>
    <row r="726" spans="1:16" ht="15.75" customHeight="1">
      <c r="A726" s="2420"/>
      <c r="B726" s="2420"/>
      <c r="C726" s="2420"/>
      <c r="D726" s="2420"/>
      <c r="E726" s="2420"/>
      <c r="F726" s="2420"/>
      <c r="G726" s="2420"/>
      <c r="H726" s="2420"/>
      <c r="I726" s="2420"/>
      <c r="J726" s="2420"/>
      <c r="K726" s="2420"/>
      <c r="L726" s="2420"/>
      <c r="M726" s="2420"/>
      <c r="N726" s="2420"/>
      <c r="O726" s="2420"/>
      <c r="P726" s="2420"/>
    </row>
    <row r="727" spans="1:16" ht="15.75" customHeight="1">
      <c r="A727" s="2420"/>
      <c r="B727" s="2420"/>
      <c r="C727" s="2420"/>
      <c r="D727" s="2420"/>
      <c r="E727" s="2420"/>
      <c r="F727" s="2420"/>
      <c r="G727" s="2420"/>
      <c r="H727" s="2420"/>
      <c r="I727" s="2420"/>
      <c r="J727" s="2420"/>
      <c r="K727" s="2420"/>
      <c r="L727" s="2420"/>
      <c r="M727" s="2420"/>
      <c r="N727" s="2420"/>
      <c r="O727" s="2420"/>
      <c r="P727" s="2420"/>
    </row>
    <row r="728" spans="1:16" ht="15.75" customHeight="1">
      <c r="A728" s="2420"/>
      <c r="B728" s="2420"/>
      <c r="C728" s="2420"/>
      <c r="D728" s="2420"/>
      <c r="E728" s="2420"/>
      <c r="F728" s="2420"/>
      <c r="G728" s="2420"/>
      <c r="H728" s="2420"/>
      <c r="I728" s="2420"/>
      <c r="J728" s="2420"/>
      <c r="K728" s="2420"/>
      <c r="L728" s="2420"/>
      <c r="M728" s="2420"/>
      <c r="N728" s="2420"/>
      <c r="O728" s="2420"/>
      <c r="P728" s="2420"/>
    </row>
    <row r="729" spans="1:16" ht="15.75" customHeight="1">
      <c r="A729" s="2420"/>
      <c r="B729" s="2420"/>
      <c r="C729" s="2420"/>
      <c r="D729" s="2420"/>
      <c r="E729" s="2420"/>
      <c r="F729" s="2420"/>
      <c r="G729" s="2420"/>
      <c r="H729" s="2420"/>
      <c r="I729" s="2420"/>
      <c r="J729" s="2420"/>
      <c r="K729" s="2420"/>
      <c r="L729" s="2420"/>
      <c r="M729" s="2420"/>
      <c r="N729" s="2420"/>
      <c r="O729" s="2420"/>
      <c r="P729" s="2420"/>
    </row>
    <row r="730" spans="1:16" ht="15.75" customHeight="1">
      <c r="A730" s="2420"/>
      <c r="B730" s="2420"/>
      <c r="C730" s="2420"/>
      <c r="D730" s="2420"/>
      <c r="E730" s="2420"/>
      <c r="F730" s="2420"/>
      <c r="G730" s="2420"/>
      <c r="H730" s="2420"/>
      <c r="I730" s="2420"/>
      <c r="J730" s="2420"/>
      <c r="K730" s="2420"/>
      <c r="L730" s="2420"/>
      <c r="M730" s="2420"/>
      <c r="N730" s="2420"/>
      <c r="O730" s="2420"/>
      <c r="P730" s="2420"/>
    </row>
    <row r="731" spans="1:16" ht="15.75" customHeight="1">
      <c r="A731" s="2420"/>
      <c r="B731" s="2420"/>
      <c r="C731" s="2420"/>
      <c r="D731" s="2420"/>
      <c r="E731" s="2420"/>
      <c r="F731" s="2420"/>
      <c r="G731" s="2420"/>
      <c r="H731" s="2420"/>
      <c r="I731" s="2420"/>
      <c r="J731" s="2420"/>
      <c r="K731" s="2420"/>
      <c r="L731" s="2420"/>
      <c r="M731" s="2420"/>
      <c r="N731" s="2420"/>
      <c r="O731" s="2420"/>
      <c r="P731" s="2420"/>
    </row>
    <row r="732" spans="1:16" ht="15.75" customHeight="1">
      <c r="A732" s="2420"/>
      <c r="B732" s="2420"/>
      <c r="C732" s="2420"/>
      <c r="D732" s="2420"/>
      <c r="E732" s="2420"/>
      <c r="F732" s="2420"/>
      <c r="G732" s="2420"/>
      <c r="H732" s="2420"/>
      <c r="I732" s="2420"/>
      <c r="J732" s="2420"/>
      <c r="K732" s="2420"/>
      <c r="L732" s="2420"/>
      <c r="M732" s="2420"/>
      <c r="N732" s="2420"/>
      <c r="O732" s="2420"/>
      <c r="P732" s="2420"/>
    </row>
    <row r="733" spans="1:16" ht="15.75" customHeight="1">
      <c r="A733" s="2420"/>
      <c r="B733" s="2420"/>
      <c r="C733" s="2420"/>
      <c r="D733" s="2420"/>
      <c r="E733" s="2420"/>
      <c r="F733" s="2420"/>
      <c r="G733" s="2420"/>
      <c r="H733" s="2420"/>
      <c r="I733" s="2420"/>
      <c r="J733" s="2420"/>
      <c r="K733" s="2420"/>
      <c r="L733" s="2420"/>
      <c r="M733" s="2420"/>
      <c r="N733" s="2420"/>
      <c r="O733" s="2420"/>
      <c r="P733" s="2420"/>
    </row>
    <row r="734" spans="1:16" ht="15.75" customHeight="1">
      <c r="A734" s="2420"/>
      <c r="B734" s="2420"/>
      <c r="C734" s="2420"/>
      <c r="D734" s="2420"/>
      <c r="E734" s="2420"/>
      <c r="F734" s="2420"/>
      <c r="G734" s="2420"/>
      <c r="H734" s="2420"/>
      <c r="I734" s="2420"/>
      <c r="J734" s="2420"/>
      <c r="K734" s="2420"/>
      <c r="L734" s="2420"/>
      <c r="M734" s="2420"/>
      <c r="N734" s="2420"/>
      <c r="O734" s="2420"/>
      <c r="P734" s="2420"/>
    </row>
    <row r="735" spans="1:16" ht="15.75" customHeight="1">
      <c r="A735" s="2420"/>
      <c r="B735" s="2420"/>
      <c r="C735" s="2420"/>
      <c r="D735" s="2420"/>
      <c r="E735" s="2420"/>
      <c r="F735" s="2420"/>
      <c r="G735" s="2420"/>
      <c r="H735" s="2420"/>
      <c r="I735" s="2420"/>
      <c r="J735" s="2420"/>
      <c r="K735" s="2420"/>
      <c r="L735" s="2420"/>
      <c r="M735" s="2420"/>
      <c r="N735" s="2420"/>
      <c r="O735" s="2420"/>
      <c r="P735" s="2420"/>
    </row>
    <row r="736" spans="1:16" ht="15.75" customHeight="1">
      <c r="A736" s="2420"/>
      <c r="B736" s="2420"/>
      <c r="C736" s="2420"/>
      <c r="D736" s="2420"/>
      <c r="E736" s="2420"/>
      <c r="F736" s="2420"/>
      <c r="G736" s="2420"/>
      <c r="H736" s="2420"/>
      <c r="I736" s="2420"/>
      <c r="J736" s="2420"/>
      <c r="K736" s="2420"/>
      <c r="L736" s="2420"/>
      <c r="M736" s="2420"/>
      <c r="N736" s="2420"/>
      <c r="O736" s="2420"/>
      <c r="P736" s="2420"/>
    </row>
    <row r="737" spans="1:16" ht="15.75" customHeight="1">
      <c r="A737" s="2420"/>
      <c r="B737" s="2420"/>
      <c r="C737" s="2420"/>
      <c r="D737" s="2420"/>
      <c r="E737" s="2420"/>
      <c r="F737" s="2420"/>
      <c r="G737" s="2420"/>
      <c r="H737" s="2420"/>
      <c r="I737" s="2420"/>
      <c r="J737" s="2420"/>
      <c r="K737" s="2420"/>
      <c r="L737" s="2420"/>
      <c r="M737" s="2420"/>
      <c r="N737" s="2420"/>
      <c r="O737" s="2420"/>
      <c r="P737" s="2420"/>
    </row>
    <row r="738" spans="1:16" ht="15.75" customHeight="1">
      <c r="A738" s="2420"/>
      <c r="B738" s="2420"/>
      <c r="C738" s="2420"/>
      <c r="D738" s="2420"/>
      <c r="E738" s="2420"/>
      <c r="F738" s="2420"/>
      <c r="G738" s="2420"/>
      <c r="H738" s="2420"/>
      <c r="I738" s="2420"/>
      <c r="J738" s="2420"/>
      <c r="K738" s="2420"/>
      <c r="L738" s="2420"/>
      <c r="M738" s="2420"/>
      <c r="N738" s="2420"/>
      <c r="O738" s="2420"/>
      <c r="P738" s="2420"/>
    </row>
    <row r="739" spans="1:16" ht="15.75" customHeight="1">
      <c r="A739" s="2420"/>
      <c r="B739" s="2420"/>
      <c r="C739" s="2420"/>
      <c r="D739" s="2420"/>
      <c r="E739" s="2420"/>
      <c r="F739" s="2420"/>
      <c r="G739" s="2420"/>
      <c r="H739" s="2420"/>
      <c r="I739" s="2420"/>
      <c r="J739" s="2420"/>
      <c r="K739" s="2420"/>
      <c r="L739" s="2420"/>
      <c r="M739" s="2420"/>
      <c r="N739" s="2420"/>
      <c r="O739" s="2420"/>
      <c r="P739" s="2420"/>
    </row>
    <row r="740" spans="1:16" ht="15.75" customHeight="1">
      <c r="A740" s="2420"/>
      <c r="B740" s="2420"/>
      <c r="C740" s="2420"/>
      <c r="D740" s="2420"/>
      <c r="E740" s="2420"/>
      <c r="F740" s="2420"/>
      <c r="G740" s="2420"/>
      <c r="H740" s="2420"/>
      <c r="I740" s="2420"/>
      <c r="J740" s="2420"/>
      <c r="K740" s="2420"/>
      <c r="L740" s="2420"/>
      <c r="M740" s="2420"/>
      <c r="N740" s="2420"/>
      <c r="O740" s="2420"/>
      <c r="P740" s="2420"/>
    </row>
    <row r="741" spans="1:16" ht="15.75" customHeight="1">
      <c r="A741" s="2420"/>
      <c r="B741" s="2420"/>
      <c r="C741" s="2420"/>
      <c r="D741" s="2420"/>
      <c r="E741" s="2420"/>
      <c r="F741" s="2420"/>
      <c r="G741" s="2420"/>
      <c r="H741" s="2420"/>
      <c r="I741" s="2420"/>
      <c r="J741" s="2420"/>
      <c r="K741" s="2420"/>
      <c r="L741" s="2420"/>
      <c r="M741" s="2420"/>
      <c r="N741" s="2420"/>
      <c r="O741" s="2420"/>
      <c r="P741" s="2420"/>
    </row>
    <row r="742" spans="1:16" ht="15.75" customHeight="1">
      <c r="A742" s="2420"/>
      <c r="B742" s="2420"/>
      <c r="C742" s="2420"/>
      <c r="D742" s="2420"/>
      <c r="E742" s="2420"/>
      <c r="F742" s="2420"/>
      <c r="G742" s="2420"/>
      <c r="H742" s="2420"/>
      <c r="I742" s="2420"/>
      <c r="J742" s="2420"/>
      <c r="K742" s="2420"/>
      <c r="L742" s="2420"/>
      <c r="M742" s="2420"/>
      <c r="N742" s="2420"/>
      <c r="O742" s="2420"/>
      <c r="P742" s="2420"/>
    </row>
    <row r="743" spans="1:16" ht="15.75" customHeight="1">
      <c r="A743" s="2420"/>
      <c r="B743" s="2420"/>
      <c r="C743" s="2420"/>
      <c r="D743" s="2420"/>
      <c r="E743" s="2420"/>
      <c r="F743" s="2420"/>
      <c r="G743" s="2420"/>
      <c r="H743" s="2420"/>
      <c r="I743" s="2420"/>
      <c r="J743" s="2420"/>
      <c r="K743" s="2420"/>
      <c r="L743" s="2420"/>
      <c r="M743" s="2420"/>
      <c r="N743" s="2420"/>
      <c r="O743" s="2420"/>
      <c r="P743" s="2420"/>
    </row>
    <row r="744" spans="1:16" ht="15.75" customHeight="1">
      <c r="A744" s="2420"/>
      <c r="B744" s="2420"/>
      <c r="C744" s="2420"/>
      <c r="D744" s="2420"/>
      <c r="E744" s="2420"/>
      <c r="F744" s="2420"/>
      <c r="G744" s="2420"/>
      <c r="H744" s="2420"/>
      <c r="I744" s="2420"/>
      <c r="J744" s="2420"/>
      <c r="K744" s="2420"/>
      <c r="L744" s="2420"/>
      <c r="M744" s="2420"/>
      <c r="N744" s="2420"/>
      <c r="O744" s="2420"/>
      <c r="P744" s="2420"/>
    </row>
    <row r="745" spans="1:16" ht="15.75" customHeight="1">
      <c r="A745" s="2420"/>
      <c r="B745" s="2420"/>
      <c r="C745" s="2420"/>
      <c r="D745" s="2420"/>
      <c r="E745" s="2420"/>
      <c r="F745" s="2420"/>
      <c r="G745" s="2420"/>
      <c r="H745" s="2420"/>
      <c r="I745" s="2420"/>
      <c r="J745" s="2420"/>
      <c r="K745" s="2420"/>
      <c r="L745" s="2420"/>
      <c r="M745" s="2420"/>
      <c r="N745" s="2420"/>
      <c r="O745" s="2420"/>
      <c r="P745" s="2420"/>
    </row>
    <row r="746" spans="1:16" ht="15.75" customHeight="1">
      <c r="A746" s="2420"/>
      <c r="B746" s="2420"/>
      <c r="C746" s="2420"/>
      <c r="D746" s="2420"/>
      <c r="E746" s="2420"/>
      <c r="F746" s="2420"/>
      <c r="G746" s="2420"/>
      <c r="H746" s="2420"/>
      <c r="I746" s="2420"/>
      <c r="J746" s="2420"/>
      <c r="K746" s="2420"/>
      <c r="L746" s="2420"/>
      <c r="M746" s="2420"/>
      <c r="N746" s="2420"/>
      <c r="O746" s="2420"/>
      <c r="P746" s="2420"/>
    </row>
    <row r="747" spans="1:16" ht="15.75" customHeight="1">
      <c r="A747" s="2420"/>
      <c r="B747" s="2420"/>
      <c r="C747" s="2420"/>
      <c r="D747" s="2420"/>
      <c r="E747" s="2420"/>
      <c r="F747" s="2420"/>
      <c r="G747" s="2420"/>
      <c r="H747" s="2420"/>
      <c r="I747" s="2420"/>
      <c r="J747" s="2420"/>
      <c r="K747" s="2420"/>
      <c r="L747" s="2420"/>
      <c r="M747" s="2420"/>
      <c r="N747" s="2420"/>
      <c r="O747" s="2420"/>
      <c r="P747" s="2420"/>
    </row>
    <row r="748" spans="1:16" ht="15.75" customHeight="1">
      <c r="A748" s="2420"/>
      <c r="B748" s="2420"/>
      <c r="C748" s="2420"/>
      <c r="D748" s="2420"/>
      <c r="E748" s="2420"/>
      <c r="F748" s="2420"/>
      <c r="G748" s="2420"/>
      <c r="H748" s="2420"/>
      <c r="I748" s="2420"/>
      <c r="J748" s="2420"/>
      <c r="K748" s="2420"/>
      <c r="L748" s="2420"/>
      <c r="M748" s="2420"/>
      <c r="N748" s="2420"/>
      <c r="O748" s="2420"/>
      <c r="P748" s="2420"/>
    </row>
    <row r="749" spans="1:16" ht="15.75" customHeight="1">
      <c r="A749" s="2420"/>
      <c r="B749" s="2420"/>
      <c r="C749" s="2420"/>
      <c r="D749" s="2420"/>
      <c r="E749" s="2420"/>
      <c r="F749" s="2420"/>
      <c r="G749" s="2420"/>
      <c r="H749" s="2420"/>
      <c r="I749" s="2420"/>
      <c r="J749" s="2420"/>
      <c r="K749" s="2420"/>
      <c r="L749" s="2420"/>
      <c r="M749" s="2420"/>
      <c r="N749" s="2420"/>
      <c r="O749" s="2420"/>
      <c r="P749" s="2420"/>
    </row>
    <row r="750" spans="1:16" ht="15.75" customHeight="1">
      <c r="A750" s="2420"/>
      <c r="B750" s="2420"/>
      <c r="C750" s="2420"/>
      <c r="D750" s="2420"/>
      <c r="E750" s="2420"/>
      <c r="F750" s="2420"/>
      <c r="G750" s="2420"/>
      <c r="H750" s="2420"/>
      <c r="I750" s="2420"/>
      <c r="J750" s="2420"/>
      <c r="K750" s="2420"/>
      <c r="L750" s="2420"/>
      <c r="M750" s="2420"/>
      <c r="N750" s="2420"/>
      <c r="O750" s="2420"/>
      <c r="P750" s="2420"/>
    </row>
    <row r="751" spans="1:16" ht="15.75" customHeight="1">
      <c r="A751" s="2420"/>
      <c r="B751" s="2420"/>
      <c r="C751" s="2420"/>
      <c r="D751" s="2420"/>
      <c r="E751" s="2420"/>
      <c r="F751" s="2420"/>
      <c r="G751" s="2420"/>
      <c r="H751" s="2420"/>
      <c r="I751" s="2420"/>
      <c r="J751" s="2420"/>
      <c r="K751" s="2420"/>
      <c r="L751" s="2420"/>
      <c r="M751" s="2420"/>
      <c r="N751" s="2420"/>
      <c r="O751" s="2420"/>
      <c r="P751" s="2420"/>
    </row>
    <row r="752" spans="1:16" ht="15.75" customHeight="1">
      <c r="A752" s="2420"/>
      <c r="B752" s="2420"/>
      <c r="C752" s="2420"/>
      <c r="D752" s="2420"/>
      <c r="E752" s="2420"/>
      <c r="F752" s="2420"/>
      <c r="G752" s="2420"/>
      <c r="H752" s="2420"/>
      <c r="I752" s="2420"/>
      <c r="J752" s="2420"/>
      <c r="K752" s="2420"/>
      <c r="L752" s="2420"/>
      <c r="M752" s="2420"/>
      <c r="N752" s="2420"/>
      <c r="O752" s="2420"/>
      <c r="P752" s="2420"/>
    </row>
    <row r="753" spans="1:16" ht="15.75" customHeight="1">
      <c r="A753" s="2420"/>
      <c r="B753" s="2420"/>
      <c r="C753" s="2420"/>
      <c r="D753" s="2420"/>
      <c r="E753" s="2420"/>
      <c r="F753" s="2420"/>
      <c r="G753" s="2420"/>
      <c r="H753" s="2420"/>
      <c r="I753" s="2420"/>
      <c r="J753" s="2420"/>
      <c r="K753" s="2420"/>
      <c r="L753" s="2420"/>
      <c r="M753" s="2420"/>
      <c r="N753" s="2420"/>
      <c r="O753" s="2420"/>
      <c r="P753" s="2420"/>
    </row>
    <row r="754" spans="1:16" ht="15.75" customHeight="1">
      <c r="A754" s="2420"/>
      <c r="B754" s="2420"/>
      <c r="C754" s="2420"/>
      <c r="D754" s="2420"/>
      <c r="E754" s="2420"/>
      <c r="F754" s="2420"/>
      <c r="G754" s="2420"/>
      <c r="H754" s="2420"/>
      <c r="I754" s="2420"/>
      <c r="J754" s="2420"/>
      <c r="K754" s="2420"/>
      <c r="L754" s="2420"/>
      <c r="M754" s="2420"/>
      <c r="N754" s="2420"/>
      <c r="O754" s="2420"/>
      <c r="P754" s="2420"/>
    </row>
    <row r="755" spans="1:16" ht="15.75" customHeight="1">
      <c r="A755" s="2420"/>
      <c r="B755" s="2420"/>
      <c r="C755" s="2420"/>
      <c r="D755" s="2420"/>
      <c r="E755" s="2420"/>
      <c r="F755" s="2420"/>
      <c r="G755" s="2420"/>
      <c r="H755" s="2420"/>
      <c r="I755" s="2420"/>
      <c r="J755" s="2420"/>
      <c r="K755" s="2420"/>
      <c r="L755" s="2420"/>
      <c r="M755" s="2420"/>
      <c r="N755" s="2420"/>
      <c r="O755" s="2420"/>
      <c r="P755" s="2420"/>
    </row>
    <row r="756" spans="1:16" ht="15.75" customHeight="1">
      <c r="A756" s="2420"/>
      <c r="B756" s="2420"/>
      <c r="C756" s="2420"/>
      <c r="D756" s="2420"/>
      <c r="E756" s="2420"/>
      <c r="F756" s="2420"/>
      <c r="G756" s="2420"/>
      <c r="H756" s="2420"/>
      <c r="I756" s="2420"/>
      <c r="J756" s="2420"/>
      <c r="K756" s="2420"/>
      <c r="L756" s="2420"/>
      <c r="M756" s="2420"/>
      <c r="N756" s="2420"/>
      <c r="O756" s="2420"/>
      <c r="P756" s="2420"/>
    </row>
    <row r="757" spans="1:16" ht="15.75" customHeight="1">
      <c r="A757" s="2420"/>
      <c r="B757" s="2420"/>
      <c r="C757" s="2420"/>
      <c r="D757" s="2420"/>
      <c r="E757" s="2420"/>
      <c r="F757" s="2420"/>
      <c r="G757" s="2420"/>
      <c r="H757" s="2420"/>
      <c r="I757" s="2420"/>
      <c r="J757" s="2420"/>
      <c r="K757" s="2420"/>
      <c r="L757" s="2420"/>
      <c r="M757" s="2420"/>
      <c r="N757" s="2420"/>
      <c r="O757" s="2420"/>
      <c r="P757" s="2420"/>
    </row>
    <row r="758" spans="1:16" ht="15.75" customHeight="1">
      <c r="A758" s="2420"/>
      <c r="B758" s="2420"/>
      <c r="C758" s="2420"/>
      <c r="D758" s="2420"/>
      <c r="E758" s="2420"/>
      <c r="F758" s="2420"/>
      <c r="G758" s="2420"/>
      <c r="H758" s="2420"/>
      <c r="I758" s="2420"/>
      <c r="J758" s="2420"/>
      <c r="K758" s="2420"/>
      <c r="L758" s="2420"/>
      <c r="M758" s="2420"/>
      <c r="N758" s="2420"/>
      <c r="O758" s="2420"/>
      <c r="P758" s="2420"/>
    </row>
    <row r="759" spans="1:16" ht="15.75" customHeight="1">
      <c r="A759" s="2420"/>
      <c r="B759" s="2420"/>
      <c r="C759" s="2420"/>
      <c r="D759" s="2420"/>
      <c r="E759" s="2420"/>
      <c r="F759" s="2420"/>
      <c r="G759" s="2420"/>
      <c r="H759" s="2420"/>
      <c r="I759" s="2420"/>
      <c r="J759" s="2420"/>
      <c r="K759" s="2420"/>
      <c r="L759" s="2420"/>
      <c r="M759" s="2420"/>
      <c r="N759" s="2420"/>
      <c r="O759" s="2420"/>
      <c r="P759" s="2420"/>
    </row>
    <row r="760" spans="1:16" ht="15.75" customHeight="1">
      <c r="A760" s="2420"/>
      <c r="B760" s="2420"/>
      <c r="C760" s="2420"/>
      <c r="D760" s="2420"/>
      <c r="E760" s="2420"/>
      <c r="F760" s="2420"/>
      <c r="G760" s="2420"/>
      <c r="H760" s="2420"/>
      <c r="I760" s="2420"/>
      <c r="J760" s="2420"/>
      <c r="K760" s="2420"/>
      <c r="L760" s="2420"/>
      <c r="M760" s="2420"/>
      <c r="N760" s="2420"/>
      <c r="O760" s="2420"/>
      <c r="P760" s="2420"/>
    </row>
    <row r="761" spans="1:16" ht="15.75" customHeight="1">
      <c r="A761" s="2420"/>
      <c r="B761" s="2420"/>
      <c r="C761" s="2420"/>
      <c r="D761" s="2420"/>
      <c r="E761" s="2420"/>
      <c r="F761" s="2420"/>
      <c r="G761" s="2420"/>
      <c r="H761" s="2420"/>
      <c r="I761" s="2420"/>
      <c r="J761" s="2420"/>
      <c r="K761" s="2420"/>
      <c r="L761" s="2420"/>
      <c r="M761" s="2420"/>
      <c r="N761" s="2420"/>
      <c r="O761" s="2420"/>
      <c r="P761" s="2420"/>
    </row>
    <row r="762" spans="1:16" ht="15.75" customHeight="1">
      <c r="A762" s="2420"/>
      <c r="B762" s="2420"/>
      <c r="C762" s="2420"/>
      <c r="D762" s="2420"/>
      <c r="E762" s="2420"/>
      <c r="F762" s="2420"/>
      <c r="G762" s="2420"/>
      <c r="H762" s="2420"/>
      <c r="I762" s="2420"/>
      <c r="J762" s="2420"/>
      <c r="K762" s="2420"/>
      <c r="L762" s="2420"/>
      <c r="M762" s="2420"/>
      <c r="N762" s="2420"/>
      <c r="O762" s="2420"/>
      <c r="P762" s="2420"/>
    </row>
    <row r="763" spans="1:16" ht="15.75" customHeight="1">
      <c r="A763" s="2420"/>
      <c r="B763" s="2420"/>
      <c r="C763" s="2420"/>
      <c r="D763" s="2420"/>
      <c r="E763" s="2420"/>
      <c r="F763" s="2420"/>
      <c r="G763" s="2420"/>
      <c r="H763" s="2420"/>
      <c r="I763" s="2420"/>
      <c r="J763" s="2420"/>
      <c r="K763" s="2420"/>
      <c r="L763" s="2420"/>
      <c r="M763" s="2420"/>
      <c r="N763" s="2420"/>
      <c r="O763" s="2420"/>
      <c r="P763" s="2420"/>
    </row>
    <row r="764" spans="1:16" ht="15.75" customHeight="1">
      <c r="A764" s="2420"/>
      <c r="B764" s="2420"/>
      <c r="C764" s="2420"/>
      <c r="D764" s="2420"/>
      <c r="E764" s="2420"/>
      <c r="F764" s="2420"/>
      <c r="G764" s="2420"/>
      <c r="H764" s="2420"/>
      <c r="I764" s="2420"/>
      <c r="J764" s="2420"/>
      <c r="K764" s="2420"/>
      <c r="L764" s="2420"/>
      <c r="M764" s="2420"/>
      <c r="N764" s="2420"/>
      <c r="O764" s="2420"/>
      <c r="P764" s="2420"/>
    </row>
    <row r="765" spans="1:16" ht="15.75" customHeight="1">
      <c r="A765" s="2420"/>
      <c r="B765" s="2420"/>
      <c r="C765" s="2420"/>
      <c r="D765" s="2420"/>
      <c r="E765" s="2420"/>
      <c r="F765" s="2420"/>
      <c r="G765" s="2420"/>
      <c r="H765" s="2420"/>
      <c r="I765" s="2420"/>
      <c r="J765" s="2420"/>
      <c r="K765" s="2420"/>
      <c r="L765" s="2420"/>
      <c r="M765" s="2420"/>
      <c r="N765" s="2420"/>
      <c r="O765" s="2420"/>
      <c r="P765" s="2420"/>
    </row>
    <row r="766" spans="1:16" ht="15.75" customHeight="1">
      <c r="A766" s="2420"/>
      <c r="B766" s="2420"/>
      <c r="C766" s="2420"/>
      <c r="D766" s="2420"/>
      <c r="E766" s="2420"/>
      <c r="F766" s="2420"/>
      <c r="G766" s="2420"/>
      <c r="H766" s="2420"/>
      <c r="I766" s="2420"/>
      <c r="J766" s="2420"/>
      <c r="K766" s="2420"/>
      <c r="L766" s="2420"/>
      <c r="M766" s="2420"/>
      <c r="N766" s="2420"/>
      <c r="O766" s="2420"/>
      <c r="P766" s="2420"/>
    </row>
    <row r="767" spans="1:16" ht="15.75" customHeight="1">
      <c r="A767" s="2420"/>
      <c r="B767" s="2420"/>
      <c r="C767" s="2420"/>
      <c r="D767" s="2420"/>
      <c r="E767" s="2420"/>
      <c r="F767" s="2420"/>
      <c r="G767" s="2420"/>
      <c r="H767" s="2420"/>
      <c r="I767" s="2420"/>
      <c r="J767" s="2420"/>
      <c r="K767" s="2420"/>
      <c r="L767" s="2420"/>
      <c r="M767" s="2420"/>
      <c r="N767" s="2420"/>
      <c r="O767" s="2420"/>
      <c r="P767" s="2420"/>
    </row>
    <row r="768" spans="1:16" ht="15.75" customHeight="1">
      <c r="A768" s="2420"/>
      <c r="B768" s="2420"/>
      <c r="C768" s="2420"/>
      <c r="D768" s="2420"/>
      <c r="E768" s="2420"/>
      <c r="F768" s="2420"/>
      <c r="G768" s="2420"/>
      <c r="H768" s="2420"/>
      <c r="I768" s="2420"/>
      <c r="J768" s="2420"/>
      <c r="K768" s="2420"/>
      <c r="L768" s="2420"/>
      <c r="M768" s="2420"/>
      <c r="N768" s="2420"/>
      <c r="O768" s="2420"/>
      <c r="P768" s="2420"/>
    </row>
    <row r="769" spans="1:16" ht="15.75" customHeight="1">
      <c r="A769" s="2420"/>
      <c r="B769" s="2420"/>
      <c r="C769" s="2420"/>
      <c r="D769" s="2420"/>
      <c r="E769" s="2420"/>
      <c r="F769" s="2420"/>
      <c r="G769" s="2420"/>
      <c r="H769" s="2420"/>
      <c r="I769" s="2420"/>
      <c r="J769" s="2420"/>
      <c r="K769" s="2420"/>
      <c r="L769" s="2420"/>
      <c r="M769" s="2420"/>
      <c r="N769" s="2420"/>
      <c r="O769" s="2420"/>
      <c r="P769" s="2420"/>
    </row>
    <row r="770" spans="1:16" ht="15.75" customHeight="1">
      <c r="A770" s="2420"/>
      <c r="B770" s="2420"/>
      <c r="C770" s="2420"/>
      <c r="D770" s="2420"/>
      <c r="E770" s="2420"/>
      <c r="F770" s="2420"/>
      <c r="G770" s="2420"/>
      <c r="H770" s="2420"/>
      <c r="I770" s="2420"/>
      <c r="J770" s="2420"/>
      <c r="K770" s="2420"/>
      <c r="L770" s="2420"/>
      <c r="M770" s="2420"/>
      <c r="N770" s="2420"/>
      <c r="O770" s="2420"/>
      <c r="P770" s="2420"/>
    </row>
    <row r="771" spans="1:16" ht="15.75" customHeight="1">
      <c r="A771" s="2420"/>
      <c r="B771" s="2420"/>
      <c r="C771" s="2420"/>
      <c r="D771" s="2420"/>
      <c r="E771" s="2420"/>
      <c r="F771" s="2420"/>
      <c r="G771" s="2420"/>
      <c r="H771" s="2420"/>
      <c r="I771" s="2420"/>
      <c r="J771" s="2420"/>
      <c r="K771" s="2420"/>
      <c r="L771" s="2420"/>
      <c r="M771" s="2420"/>
      <c r="N771" s="2420"/>
      <c r="O771" s="2420"/>
      <c r="P771" s="2420"/>
    </row>
    <row r="772" spans="1:16" ht="15.75" customHeight="1">
      <c r="A772" s="2420"/>
      <c r="B772" s="2420"/>
      <c r="C772" s="2420"/>
      <c r="D772" s="2420"/>
      <c r="E772" s="2420"/>
      <c r="F772" s="2420"/>
      <c r="G772" s="2420"/>
      <c r="H772" s="2420"/>
      <c r="I772" s="2420"/>
      <c r="J772" s="2420"/>
      <c r="K772" s="2420"/>
      <c r="L772" s="2420"/>
      <c r="M772" s="2420"/>
      <c r="N772" s="2420"/>
      <c r="O772" s="2420"/>
      <c r="P772" s="2420"/>
    </row>
    <row r="773" spans="1:16" ht="15.75" customHeight="1">
      <c r="A773" s="2420"/>
      <c r="B773" s="2420"/>
      <c r="C773" s="2420"/>
      <c r="D773" s="2420"/>
      <c r="E773" s="2420"/>
      <c r="F773" s="2420"/>
      <c r="G773" s="2420"/>
      <c r="H773" s="2420"/>
      <c r="I773" s="2420"/>
      <c r="J773" s="2420"/>
      <c r="K773" s="2420"/>
      <c r="L773" s="2420"/>
      <c r="M773" s="2420"/>
      <c r="N773" s="2420"/>
      <c r="O773" s="2420"/>
      <c r="P773" s="2420"/>
    </row>
    <row r="774" spans="1:16" ht="15.75" customHeight="1">
      <c r="A774" s="2420"/>
      <c r="B774" s="2420"/>
      <c r="C774" s="2420"/>
      <c r="D774" s="2420"/>
      <c r="E774" s="2420"/>
      <c r="F774" s="2420"/>
      <c r="G774" s="2420"/>
      <c r="H774" s="2420"/>
      <c r="I774" s="2420"/>
      <c r="J774" s="2420"/>
      <c r="K774" s="2420"/>
      <c r="L774" s="2420"/>
      <c r="M774" s="2420"/>
      <c r="N774" s="2420"/>
      <c r="O774" s="2420"/>
      <c r="P774" s="2420"/>
    </row>
    <row r="775" spans="1:16" ht="15.75" customHeight="1">
      <c r="A775" s="2420"/>
      <c r="B775" s="2420"/>
      <c r="C775" s="2420"/>
      <c r="D775" s="2420"/>
      <c r="E775" s="2420"/>
      <c r="F775" s="2420"/>
      <c r="G775" s="2420"/>
      <c r="H775" s="2420"/>
      <c r="I775" s="2420"/>
      <c r="J775" s="2420"/>
      <c r="K775" s="2420"/>
      <c r="L775" s="2420"/>
      <c r="M775" s="2420"/>
      <c r="N775" s="2420"/>
      <c r="O775" s="2420"/>
      <c r="P775" s="2420"/>
    </row>
    <row r="776" spans="1:16" ht="15.75" customHeight="1">
      <c r="A776" s="2420"/>
      <c r="B776" s="2420"/>
      <c r="C776" s="2420"/>
      <c r="D776" s="2420"/>
      <c r="E776" s="2420"/>
      <c r="F776" s="2420"/>
      <c r="G776" s="2420"/>
      <c r="H776" s="2420"/>
      <c r="I776" s="2420"/>
      <c r="J776" s="2420"/>
      <c r="K776" s="2420"/>
      <c r="L776" s="2420"/>
      <c r="M776" s="2420"/>
      <c r="N776" s="2420"/>
      <c r="O776" s="2420"/>
      <c r="P776" s="2420"/>
    </row>
    <row r="777" spans="1:16" ht="15.75" customHeight="1">
      <c r="A777" s="2420"/>
      <c r="B777" s="2420"/>
      <c r="C777" s="2420"/>
      <c r="D777" s="2420"/>
      <c r="E777" s="2420"/>
      <c r="F777" s="2420"/>
      <c r="G777" s="2420"/>
      <c r="H777" s="2420"/>
      <c r="I777" s="2420"/>
      <c r="J777" s="2420"/>
      <c r="K777" s="2420"/>
      <c r="L777" s="2420"/>
      <c r="M777" s="2420"/>
      <c r="N777" s="2420"/>
      <c r="O777" s="2420"/>
      <c r="P777" s="2420"/>
    </row>
    <row r="778" spans="1:16" ht="15.75" customHeight="1">
      <c r="A778" s="2420"/>
      <c r="B778" s="2420"/>
      <c r="C778" s="2420"/>
      <c r="D778" s="2420"/>
      <c r="E778" s="2420"/>
      <c r="F778" s="2420"/>
      <c r="G778" s="2420"/>
      <c r="H778" s="2420"/>
      <c r="I778" s="2420"/>
      <c r="J778" s="2420"/>
      <c r="K778" s="2420"/>
      <c r="L778" s="2420"/>
      <c r="M778" s="2420"/>
      <c r="N778" s="2420"/>
      <c r="O778" s="2420"/>
      <c r="P778" s="2420"/>
    </row>
    <row r="779" spans="1:16" ht="15.75" customHeight="1">
      <c r="A779" s="2420"/>
      <c r="B779" s="2420"/>
      <c r="C779" s="2420"/>
      <c r="D779" s="2420"/>
      <c r="E779" s="2420"/>
      <c r="F779" s="2420"/>
      <c r="G779" s="2420"/>
      <c r="H779" s="2420"/>
      <c r="I779" s="2420"/>
      <c r="J779" s="2420"/>
      <c r="K779" s="2420"/>
      <c r="L779" s="2420"/>
      <c r="M779" s="2420"/>
      <c r="N779" s="2420"/>
      <c r="O779" s="2420"/>
      <c r="P779" s="2420"/>
    </row>
    <row r="780" spans="1:16" ht="15.75" customHeight="1">
      <c r="A780" s="2420"/>
      <c r="B780" s="2420"/>
      <c r="C780" s="2420"/>
      <c r="D780" s="2420"/>
      <c r="E780" s="2420"/>
      <c r="F780" s="2420"/>
      <c r="G780" s="2420"/>
      <c r="H780" s="2420"/>
      <c r="I780" s="2420"/>
      <c r="J780" s="2420"/>
      <c r="K780" s="2420"/>
      <c r="L780" s="2420"/>
      <c r="M780" s="2420"/>
      <c r="N780" s="2420"/>
      <c r="O780" s="2420"/>
      <c r="P780" s="2420"/>
    </row>
    <row r="781" spans="1:16" ht="15.75" customHeight="1">
      <c r="A781" s="2420"/>
      <c r="B781" s="2420"/>
      <c r="C781" s="2420"/>
      <c r="D781" s="2420"/>
      <c r="E781" s="2420"/>
      <c r="F781" s="2420"/>
      <c r="G781" s="2420"/>
      <c r="H781" s="2420"/>
      <c r="I781" s="2420"/>
      <c r="J781" s="2420"/>
      <c r="K781" s="2420"/>
      <c r="L781" s="2420"/>
      <c r="M781" s="2420"/>
      <c r="N781" s="2420"/>
      <c r="O781" s="2420"/>
      <c r="P781" s="2420"/>
    </row>
    <row r="782" spans="1:16" ht="15.75" customHeight="1">
      <c r="A782" s="2420"/>
      <c r="B782" s="2420"/>
      <c r="C782" s="2420"/>
      <c r="D782" s="2420"/>
      <c r="E782" s="2420"/>
      <c r="F782" s="2420"/>
      <c r="G782" s="2420"/>
      <c r="H782" s="2420"/>
      <c r="I782" s="2420"/>
      <c r="J782" s="2420"/>
      <c r="K782" s="2420"/>
      <c r="L782" s="2420"/>
      <c r="M782" s="2420"/>
      <c r="N782" s="2420"/>
      <c r="O782" s="2420"/>
      <c r="P782" s="2420"/>
    </row>
    <row r="783" spans="1:16" ht="15.75" customHeight="1">
      <c r="A783" s="2420"/>
      <c r="B783" s="2420"/>
      <c r="C783" s="2420"/>
      <c r="D783" s="2420"/>
      <c r="E783" s="2420"/>
      <c r="F783" s="2420"/>
      <c r="G783" s="2420"/>
      <c r="H783" s="2420"/>
      <c r="I783" s="2420"/>
      <c r="J783" s="2420"/>
      <c r="K783" s="2420"/>
      <c r="L783" s="2420"/>
      <c r="M783" s="2420"/>
      <c r="N783" s="2420"/>
      <c r="O783" s="2420"/>
      <c r="P783" s="2420"/>
    </row>
    <row r="784" spans="1:16" ht="15.75" customHeight="1">
      <c r="A784" s="2420"/>
      <c r="B784" s="2420"/>
      <c r="C784" s="2420"/>
      <c r="D784" s="2420"/>
      <c r="E784" s="2420"/>
      <c r="F784" s="2420"/>
      <c r="G784" s="2420"/>
      <c r="H784" s="2420"/>
      <c r="I784" s="2420"/>
      <c r="J784" s="2420"/>
      <c r="K784" s="2420"/>
      <c r="L784" s="2420"/>
      <c r="M784" s="2420"/>
      <c r="N784" s="2420"/>
      <c r="O784" s="2420"/>
      <c r="P784" s="2420"/>
    </row>
    <row r="785" spans="1:16" ht="15.75" customHeight="1">
      <c r="A785" s="2420"/>
      <c r="B785" s="2420"/>
      <c r="C785" s="2420"/>
      <c r="D785" s="2420"/>
      <c r="E785" s="2420"/>
      <c r="F785" s="2420"/>
      <c r="G785" s="2420"/>
      <c r="H785" s="2420"/>
      <c r="I785" s="2420"/>
      <c r="J785" s="2420"/>
      <c r="K785" s="2420"/>
      <c r="L785" s="2420"/>
      <c r="M785" s="2420"/>
      <c r="N785" s="2420"/>
      <c r="O785" s="2420"/>
      <c r="P785" s="2420"/>
    </row>
    <row r="786" spans="1:16" ht="15.75" customHeight="1">
      <c r="A786" s="2420"/>
      <c r="B786" s="2420"/>
      <c r="C786" s="2420"/>
      <c r="D786" s="2420"/>
      <c r="E786" s="2420"/>
      <c r="F786" s="2420"/>
      <c r="G786" s="2420"/>
      <c r="H786" s="2420"/>
      <c r="I786" s="2420"/>
      <c r="J786" s="2420"/>
      <c r="K786" s="2420"/>
      <c r="L786" s="2420"/>
      <c r="M786" s="2420"/>
      <c r="N786" s="2420"/>
      <c r="O786" s="2420"/>
      <c r="P786" s="2420"/>
    </row>
    <row r="787" spans="1:16" ht="15.75" customHeight="1">
      <c r="A787" s="2420"/>
      <c r="B787" s="2420"/>
      <c r="C787" s="2420"/>
      <c r="D787" s="2420"/>
      <c r="E787" s="2420"/>
      <c r="F787" s="2420"/>
      <c r="G787" s="2420"/>
      <c r="H787" s="2420"/>
      <c r="I787" s="2420"/>
      <c r="J787" s="2420"/>
      <c r="K787" s="2420"/>
      <c r="L787" s="2420"/>
      <c r="M787" s="2420"/>
      <c r="N787" s="2420"/>
      <c r="O787" s="2420"/>
      <c r="P787" s="2420"/>
    </row>
    <row r="788" spans="1:16" ht="15.75" customHeight="1">
      <c r="A788" s="2420"/>
      <c r="B788" s="2420"/>
      <c r="C788" s="2420"/>
      <c r="D788" s="2420"/>
      <c r="E788" s="2420"/>
      <c r="F788" s="2420"/>
      <c r="G788" s="2420"/>
      <c r="H788" s="2420"/>
      <c r="I788" s="2420"/>
      <c r="J788" s="2420"/>
      <c r="K788" s="2420"/>
      <c r="L788" s="2420"/>
      <c r="M788" s="2420"/>
      <c r="N788" s="2420"/>
      <c r="O788" s="2420"/>
      <c r="P788" s="2420"/>
    </row>
    <row r="789" spans="1:16" ht="15.75" customHeight="1">
      <c r="A789" s="2420"/>
      <c r="B789" s="2420"/>
      <c r="C789" s="2420"/>
      <c r="D789" s="2420"/>
      <c r="E789" s="2420"/>
      <c r="F789" s="2420"/>
      <c r="G789" s="2420"/>
      <c r="H789" s="2420"/>
      <c r="I789" s="2420"/>
      <c r="J789" s="2420"/>
      <c r="K789" s="2420"/>
      <c r="L789" s="2420"/>
      <c r="M789" s="2420"/>
      <c r="N789" s="2420"/>
      <c r="O789" s="2420"/>
      <c r="P789" s="2420"/>
    </row>
    <row r="790" spans="1:16" ht="15.75" customHeight="1">
      <c r="A790" s="2420"/>
      <c r="B790" s="2420"/>
      <c r="C790" s="2420"/>
      <c r="D790" s="2420"/>
      <c r="E790" s="2420"/>
      <c r="F790" s="2420"/>
      <c r="G790" s="2420"/>
      <c r="H790" s="2420"/>
      <c r="I790" s="2420"/>
      <c r="J790" s="2420"/>
      <c r="K790" s="2420"/>
      <c r="L790" s="2420"/>
      <c r="M790" s="2420"/>
      <c r="N790" s="2420"/>
      <c r="O790" s="2420"/>
      <c r="P790" s="2420"/>
    </row>
    <row r="791" spans="1:16" ht="15.75" customHeight="1">
      <c r="A791" s="2420"/>
      <c r="B791" s="2420"/>
      <c r="C791" s="2420"/>
      <c r="D791" s="2420"/>
      <c r="E791" s="2420"/>
      <c r="F791" s="2420"/>
      <c r="G791" s="2420"/>
      <c r="H791" s="2420"/>
      <c r="I791" s="2420"/>
      <c r="J791" s="2420"/>
      <c r="K791" s="2420"/>
      <c r="L791" s="2420"/>
      <c r="M791" s="2420"/>
      <c r="N791" s="2420"/>
      <c r="O791" s="2420"/>
      <c r="P791" s="2420"/>
    </row>
    <row r="792" spans="1:16" ht="15.75" customHeight="1">
      <c r="A792" s="2420"/>
      <c r="B792" s="2420"/>
      <c r="C792" s="2420"/>
      <c r="D792" s="2420"/>
      <c r="E792" s="2420"/>
      <c r="F792" s="2420"/>
      <c r="G792" s="2420"/>
      <c r="H792" s="2420"/>
      <c r="I792" s="2420"/>
      <c r="J792" s="2420"/>
      <c r="K792" s="2420"/>
      <c r="L792" s="2420"/>
      <c r="M792" s="2420"/>
      <c r="N792" s="2420"/>
      <c r="O792" s="2420"/>
      <c r="P792" s="2420"/>
    </row>
    <row r="793" spans="1:16" ht="15.75" customHeight="1">
      <c r="A793" s="2420"/>
      <c r="B793" s="2420"/>
      <c r="C793" s="2420"/>
      <c r="D793" s="2420"/>
      <c r="E793" s="2420"/>
      <c r="F793" s="2420"/>
      <c r="G793" s="2420"/>
      <c r="H793" s="2420"/>
      <c r="I793" s="2420"/>
      <c r="J793" s="2420"/>
      <c r="K793" s="2420"/>
      <c r="L793" s="2420"/>
      <c r="M793" s="2420"/>
      <c r="N793" s="2420"/>
      <c r="O793" s="2420"/>
      <c r="P793" s="2420"/>
    </row>
    <row r="794" spans="1:16" ht="15.75" customHeight="1">
      <c r="A794" s="2420"/>
      <c r="B794" s="2420"/>
      <c r="C794" s="2420"/>
      <c r="D794" s="2420"/>
      <c r="E794" s="2420"/>
      <c r="F794" s="2420"/>
      <c r="G794" s="2420"/>
      <c r="H794" s="2420"/>
      <c r="I794" s="2420"/>
      <c r="J794" s="2420"/>
      <c r="K794" s="2420"/>
      <c r="L794" s="2420"/>
      <c r="M794" s="2420"/>
      <c r="N794" s="2420"/>
      <c r="O794" s="2420"/>
      <c r="P794" s="2420"/>
    </row>
    <row r="795" spans="1:16" ht="15.75" customHeight="1">
      <c r="A795" s="2420"/>
      <c r="B795" s="2420"/>
      <c r="C795" s="2420"/>
      <c r="D795" s="2420"/>
      <c r="E795" s="2420"/>
      <c r="F795" s="2420"/>
      <c r="G795" s="2420"/>
      <c r="H795" s="2420"/>
      <c r="I795" s="2420"/>
      <c r="J795" s="2420"/>
      <c r="K795" s="2420"/>
      <c r="L795" s="2420"/>
      <c r="M795" s="2420"/>
      <c r="N795" s="2420"/>
      <c r="O795" s="2420"/>
      <c r="P795" s="2420"/>
    </row>
    <row r="796" spans="1:16" ht="15.75" customHeight="1">
      <c r="A796" s="2420"/>
      <c r="B796" s="2420"/>
      <c r="C796" s="2420"/>
      <c r="D796" s="2420"/>
      <c r="E796" s="2420"/>
      <c r="F796" s="2420"/>
      <c r="G796" s="2420"/>
      <c r="H796" s="2420"/>
      <c r="I796" s="2420"/>
      <c r="J796" s="2420"/>
      <c r="K796" s="2420"/>
      <c r="L796" s="2420"/>
      <c r="M796" s="2420"/>
      <c r="N796" s="2420"/>
      <c r="O796" s="2420"/>
      <c r="P796" s="2420"/>
    </row>
    <row r="797" spans="1:16" ht="15.75" customHeight="1">
      <c r="A797" s="2420"/>
      <c r="B797" s="2420"/>
      <c r="C797" s="2420"/>
      <c r="D797" s="2420"/>
      <c r="E797" s="2420"/>
      <c r="F797" s="2420"/>
      <c r="G797" s="2420"/>
      <c r="H797" s="2420"/>
      <c r="I797" s="2420"/>
      <c r="J797" s="2420"/>
      <c r="K797" s="2420"/>
      <c r="L797" s="2420"/>
      <c r="M797" s="2420"/>
      <c r="N797" s="2420"/>
      <c r="O797" s="2420"/>
      <c r="P797" s="2420"/>
    </row>
    <row r="798" spans="1:16" ht="15.75" customHeight="1">
      <c r="A798" s="2420"/>
      <c r="B798" s="2420"/>
      <c r="C798" s="2420"/>
      <c r="D798" s="2420"/>
      <c r="E798" s="2420"/>
      <c r="F798" s="2420"/>
      <c r="G798" s="2420"/>
      <c r="H798" s="2420"/>
      <c r="I798" s="2420"/>
      <c r="J798" s="2420"/>
      <c r="K798" s="2420"/>
      <c r="L798" s="2420"/>
      <c r="M798" s="2420"/>
      <c r="N798" s="2420"/>
      <c r="O798" s="2420"/>
      <c r="P798" s="2420"/>
    </row>
    <row r="799" spans="1:16" ht="15.75" customHeight="1">
      <c r="A799" s="2420"/>
      <c r="B799" s="2420"/>
      <c r="C799" s="2420"/>
      <c r="D799" s="2420"/>
      <c r="E799" s="2420"/>
      <c r="F799" s="2420"/>
      <c r="G799" s="2420"/>
      <c r="H799" s="2420"/>
      <c r="I799" s="2420"/>
      <c r="J799" s="2420"/>
      <c r="K799" s="2420"/>
      <c r="L799" s="2420"/>
      <c r="M799" s="2420"/>
      <c r="N799" s="2420"/>
      <c r="O799" s="2420"/>
      <c r="P799" s="2420"/>
    </row>
    <row r="800" spans="1:16" ht="15.75" customHeight="1">
      <c r="A800" s="2420"/>
      <c r="B800" s="2420"/>
      <c r="C800" s="2420"/>
      <c r="D800" s="2420"/>
      <c r="E800" s="2420"/>
      <c r="F800" s="2420"/>
      <c r="G800" s="2420"/>
      <c r="H800" s="2420"/>
      <c r="I800" s="2420"/>
      <c r="J800" s="2420"/>
      <c r="K800" s="2420"/>
      <c r="L800" s="2420"/>
      <c r="M800" s="2420"/>
      <c r="N800" s="2420"/>
      <c r="O800" s="2420"/>
      <c r="P800" s="2420"/>
    </row>
    <row r="801" spans="1:16" ht="15.75" customHeight="1">
      <c r="A801" s="2420"/>
      <c r="B801" s="2420"/>
      <c r="C801" s="2420"/>
      <c r="D801" s="2420"/>
      <c r="E801" s="2420"/>
      <c r="F801" s="2420"/>
      <c r="G801" s="2420"/>
      <c r="H801" s="2420"/>
      <c r="I801" s="2420"/>
      <c r="J801" s="2420"/>
      <c r="K801" s="2420"/>
      <c r="L801" s="2420"/>
      <c r="M801" s="2420"/>
      <c r="N801" s="2420"/>
      <c r="O801" s="2420"/>
      <c r="P801" s="2420"/>
    </row>
    <row r="802" spans="1:16" ht="15.75" customHeight="1">
      <c r="A802" s="2420"/>
      <c r="B802" s="2420"/>
      <c r="C802" s="2420"/>
      <c r="D802" s="2420"/>
      <c r="E802" s="2420"/>
      <c r="F802" s="2420"/>
      <c r="G802" s="2420"/>
      <c r="H802" s="2420"/>
      <c r="I802" s="2420"/>
      <c r="J802" s="2420"/>
      <c r="K802" s="2420"/>
      <c r="L802" s="2420"/>
      <c r="M802" s="2420"/>
      <c r="N802" s="2420"/>
      <c r="O802" s="2420"/>
      <c r="P802" s="2420"/>
    </row>
    <row r="803" spans="1:16" ht="15.75" customHeight="1">
      <c r="A803" s="2420"/>
      <c r="B803" s="2420"/>
      <c r="C803" s="2420"/>
      <c r="D803" s="2420"/>
      <c r="E803" s="2420"/>
      <c r="F803" s="2420"/>
      <c r="G803" s="2420"/>
      <c r="H803" s="2420"/>
      <c r="I803" s="2420"/>
      <c r="J803" s="2420"/>
      <c r="K803" s="2420"/>
      <c r="L803" s="2420"/>
      <c r="M803" s="2420"/>
      <c r="N803" s="2420"/>
      <c r="O803" s="2420"/>
      <c r="P803" s="2420"/>
    </row>
    <row r="804" spans="1:16" ht="15.75" customHeight="1">
      <c r="A804" s="2420"/>
      <c r="B804" s="2420"/>
      <c r="C804" s="2420"/>
      <c r="D804" s="2420"/>
      <c r="E804" s="2420"/>
      <c r="F804" s="2420"/>
      <c r="G804" s="2420"/>
      <c r="H804" s="2420"/>
      <c r="I804" s="2420"/>
      <c r="J804" s="2420"/>
      <c r="K804" s="2420"/>
      <c r="L804" s="2420"/>
      <c r="M804" s="2420"/>
      <c r="N804" s="2420"/>
      <c r="O804" s="2420"/>
      <c r="P804" s="2420"/>
    </row>
    <row r="805" spans="1:16" ht="15.75" customHeight="1">
      <c r="A805" s="2420"/>
      <c r="B805" s="2420"/>
      <c r="C805" s="2420"/>
      <c r="D805" s="2420"/>
      <c r="E805" s="2420"/>
      <c r="F805" s="2420"/>
      <c r="G805" s="2420"/>
      <c r="H805" s="2420"/>
      <c r="I805" s="2420"/>
      <c r="J805" s="2420"/>
      <c r="K805" s="2420"/>
      <c r="L805" s="2420"/>
      <c r="M805" s="2420"/>
      <c r="N805" s="2420"/>
      <c r="O805" s="2420"/>
      <c r="P805" s="2420"/>
    </row>
    <row r="806" spans="1:16" ht="15.75" customHeight="1">
      <c r="A806" s="2420"/>
      <c r="B806" s="2420"/>
      <c r="C806" s="2420"/>
      <c r="D806" s="2420"/>
      <c r="E806" s="2420"/>
      <c r="F806" s="2420"/>
      <c r="G806" s="2420"/>
      <c r="H806" s="2420"/>
      <c r="I806" s="2420"/>
      <c r="J806" s="2420"/>
      <c r="K806" s="2420"/>
      <c r="L806" s="2420"/>
      <c r="M806" s="2420"/>
      <c r="N806" s="2420"/>
      <c r="O806" s="2420"/>
      <c r="P806" s="2420"/>
    </row>
    <row r="807" spans="1:16" ht="15.75" customHeight="1">
      <c r="A807" s="2420"/>
      <c r="B807" s="2420"/>
      <c r="C807" s="2420"/>
      <c r="D807" s="2420"/>
      <c r="E807" s="2420"/>
      <c r="F807" s="2420"/>
      <c r="G807" s="2420"/>
      <c r="H807" s="2420"/>
      <c r="I807" s="2420"/>
      <c r="J807" s="2420"/>
      <c r="K807" s="2420"/>
      <c r="L807" s="2420"/>
      <c r="M807" s="2420"/>
      <c r="N807" s="2420"/>
      <c r="O807" s="2420"/>
      <c r="P807" s="2420"/>
    </row>
    <row r="808" spans="1:16" ht="15.75" customHeight="1">
      <c r="A808" s="2420"/>
      <c r="B808" s="2420"/>
      <c r="C808" s="2420"/>
      <c r="D808" s="2420"/>
      <c r="E808" s="2420"/>
      <c r="F808" s="2420"/>
      <c r="G808" s="2420"/>
      <c r="H808" s="2420"/>
      <c r="I808" s="2420"/>
      <c r="J808" s="2420"/>
      <c r="K808" s="2420"/>
      <c r="L808" s="2420"/>
      <c r="M808" s="2420"/>
      <c r="N808" s="2420"/>
      <c r="O808" s="2420"/>
      <c r="P808" s="2420"/>
    </row>
    <row r="809" spans="1:16" ht="15.75" customHeight="1">
      <c r="A809" s="2420"/>
      <c r="B809" s="2420"/>
      <c r="C809" s="2420"/>
      <c r="D809" s="2420"/>
      <c r="E809" s="2420"/>
      <c r="F809" s="2420"/>
      <c r="G809" s="2420"/>
      <c r="H809" s="2420"/>
      <c r="I809" s="2420"/>
      <c r="J809" s="2420"/>
      <c r="K809" s="2420"/>
      <c r="L809" s="2420"/>
      <c r="M809" s="2420"/>
      <c r="N809" s="2420"/>
      <c r="O809" s="2420"/>
      <c r="P809" s="2420"/>
    </row>
    <row r="810" spans="1:16" ht="15.75" customHeight="1">
      <c r="A810" s="2420"/>
      <c r="B810" s="2420"/>
      <c r="C810" s="2420"/>
      <c r="D810" s="2420"/>
      <c r="E810" s="2420"/>
      <c r="F810" s="2420"/>
      <c r="G810" s="2420"/>
      <c r="H810" s="2420"/>
      <c r="I810" s="2420"/>
      <c r="J810" s="2420"/>
      <c r="K810" s="2420"/>
      <c r="L810" s="2420"/>
      <c r="M810" s="2420"/>
      <c r="N810" s="2420"/>
      <c r="O810" s="2420"/>
      <c r="P810" s="2420"/>
    </row>
    <row r="811" spans="1:16" ht="15.75" customHeight="1">
      <c r="A811" s="2420"/>
      <c r="B811" s="2420"/>
      <c r="C811" s="2420"/>
      <c r="D811" s="2420"/>
      <c r="E811" s="2420"/>
      <c r="F811" s="2420"/>
      <c r="G811" s="2420"/>
      <c r="H811" s="2420"/>
      <c r="I811" s="2420"/>
      <c r="J811" s="2420"/>
      <c r="K811" s="2420"/>
      <c r="L811" s="2420"/>
      <c r="M811" s="2420"/>
      <c r="N811" s="2420"/>
      <c r="O811" s="2420"/>
      <c r="P811" s="2420"/>
    </row>
    <row r="812" spans="1:16" ht="15.75" customHeight="1">
      <c r="A812" s="2420"/>
      <c r="B812" s="2420"/>
      <c r="C812" s="2420"/>
      <c r="D812" s="2420"/>
      <c r="E812" s="2420"/>
      <c r="F812" s="2420"/>
      <c r="G812" s="2420"/>
      <c r="H812" s="2420"/>
      <c r="I812" s="2420"/>
      <c r="J812" s="2420"/>
      <c r="K812" s="2420"/>
      <c r="L812" s="2420"/>
      <c r="M812" s="2420"/>
      <c r="N812" s="2420"/>
      <c r="O812" s="2420"/>
      <c r="P812" s="2420"/>
    </row>
    <row r="813" spans="1:16" ht="15.75" customHeight="1">
      <c r="A813" s="2420"/>
      <c r="B813" s="2420"/>
      <c r="C813" s="2420"/>
      <c r="D813" s="2420"/>
      <c r="E813" s="2420"/>
      <c r="F813" s="2420"/>
      <c r="G813" s="2420"/>
      <c r="H813" s="2420"/>
      <c r="I813" s="2420"/>
      <c r="J813" s="2420"/>
      <c r="K813" s="2420"/>
      <c r="L813" s="2420"/>
      <c r="M813" s="2420"/>
      <c r="N813" s="2420"/>
      <c r="O813" s="2420"/>
      <c r="P813" s="2420"/>
    </row>
    <row r="814" spans="1:16" ht="15.75" customHeight="1">
      <c r="A814" s="2420"/>
      <c r="B814" s="2420"/>
      <c r="C814" s="2420"/>
      <c r="D814" s="2420"/>
      <c r="E814" s="2420"/>
      <c r="F814" s="2420"/>
      <c r="G814" s="2420"/>
      <c r="H814" s="2420"/>
      <c r="I814" s="2420"/>
      <c r="J814" s="2420"/>
      <c r="K814" s="2420"/>
      <c r="L814" s="2420"/>
      <c r="M814" s="2420"/>
      <c r="N814" s="2420"/>
      <c r="O814" s="2420"/>
      <c r="P814" s="2420"/>
    </row>
    <row r="815" spans="1:16" ht="15.75" customHeight="1">
      <c r="A815" s="2420"/>
      <c r="B815" s="2420"/>
      <c r="C815" s="2420"/>
      <c r="D815" s="2420"/>
      <c r="E815" s="2420"/>
      <c r="F815" s="2420"/>
      <c r="G815" s="2420"/>
      <c r="H815" s="2420"/>
      <c r="I815" s="2420"/>
      <c r="J815" s="2420"/>
      <c r="K815" s="2420"/>
      <c r="L815" s="2420"/>
      <c r="M815" s="2420"/>
      <c r="N815" s="2420"/>
      <c r="O815" s="2420"/>
      <c r="P815" s="2420"/>
    </row>
    <row r="816" spans="1:16" ht="15.75" customHeight="1">
      <c r="A816" s="2420"/>
      <c r="B816" s="2420"/>
      <c r="C816" s="2420"/>
      <c r="D816" s="2420"/>
      <c r="E816" s="2420"/>
      <c r="F816" s="2420"/>
      <c r="G816" s="2420"/>
      <c r="H816" s="2420"/>
      <c r="I816" s="2420"/>
      <c r="J816" s="2420"/>
      <c r="K816" s="2420"/>
      <c r="L816" s="2420"/>
      <c r="M816" s="2420"/>
      <c r="N816" s="2420"/>
      <c r="O816" s="2420"/>
      <c r="P816" s="2420"/>
    </row>
    <row r="817" spans="1:16" ht="15.75" customHeight="1">
      <c r="A817" s="2420"/>
      <c r="B817" s="2420"/>
      <c r="C817" s="2420"/>
      <c r="D817" s="2420"/>
      <c r="E817" s="2420"/>
      <c r="F817" s="2420"/>
      <c r="G817" s="2420"/>
      <c r="H817" s="2420"/>
      <c r="I817" s="2420"/>
      <c r="J817" s="2420"/>
      <c r="K817" s="2420"/>
      <c r="L817" s="2420"/>
      <c r="M817" s="2420"/>
      <c r="N817" s="2420"/>
      <c r="O817" s="2420"/>
      <c r="P817" s="2420"/>
    </row>
    <row r="818" spans="1:16" ht="15.75" customHeight="1">
      <c r="A818" s="2420"/>
      <c r="B818" s="2420"/>
      <c r="C818" s="2420"/>
      <c r="D818" s="2420"/>
      <c r="E818" s="2420"/>
      <c r="F818" s="2420"/>
      <c r="G818" s="2420"/>
      <c r="H818" s="2420"/>
      <c r="I818" s="2420"/>
      <c r="J818" s="2420"/>
      <c r="K818" s="2420"/>
      <c r="L818" s="2420"/>
      <c r="M818" s="2420"/>
      <c r="N818" s="2420"/>
      <c r="O818" s="2420"/>
      <c r="P818" s="2420"/>
    </row>
    <row r="819" spans="1:16" ht="15.75" customHeight="1">
      <c r="A819" s="2420"/>
      <c r="B819" s="2420"/>
      <c r="C819" s="2420"/>
      <c r="D819" s="2420"/>
      <c r="E819" s="2420"/>
      <c r="F819" s="2420"/>
      <c r="G819" s="2420"/>
      <c r="H819" s="2420"/>
      <c r="I819" s="2420"/>
      <c r="J819" s="2420"/>
      <c r="K819" s="2420"/>
      <c r="L819" s="2420"/>
      <c r="M819" s="2420"/>
      <c r="N819" s="2420"/>
      <c r="O819" s="2420"/>
      <c r="P819" s="2420"/>
    </row>
    <row r="820" spans="1:16" ht="15.75" customHeight="1">
      <c r="A820" s="2420"/>
      <c r="B820" s="2420"/>
      <c r="C820" s="2420"/>
      <c r="D820" s="2420"/>
      <c r="E820" s="2420"/>
      <c r="F820" s="2420"/>
      <c r="G820" s="2420"/>
      <c r="H820" s="2420"/>
      <c r="I820" s="2420"/>
      <c r="J820" s="2420"/>
      <c r="K820" s="2420"/>
      <c r="L820" s="2420"/>
      <c r="M820" s="2420"/>
      <c r="N820" s="2420"/>
      <c r="O820" s="2420"/>
      <c r="P820" s="2420"/>
    </row>
    <row r="821" spans="1:16" ht="15.75" customHeight="1">
      <c r="A821" s="2420"/>
      <c r="B821" s="2420"/>
      <c r="C821" s="2420"/>
      <c r="D821" s="2420"/>
      <c r="E821" s="2420"/>
      <c r="F821" s="2420"/>
      <c r="G821" s="2420"/>
      <c r="H821" s="2420"/>
      <c r="I821" s="2420"/>
      <c r="J821" s="2420"/>
      <c r="K821" s="2420"/>
      <c r="L821" s="2420"/>
      <c r="M821" s="2420"/>
      <c r="N821" s="2420"/>
      <c r="O821" s="2420"/>
      <c r="P821" s="2420"/>
    </row>
    <row r="822" spans="1:16" ht="15.75" customHeight="1">
      <c r="A822" s="2420"/>
      <c r="B822" s="2420"/>
      <c r="C822" s="2420"/>
      <c r="D822" s="2420"/>
      <c r="E822" s="2420"/>
      <c r="F822" s="2420"/>
      <c r="G822" s="2420"/>
      <c r="H822" s="2420"/>
      <c r="I822" s="2420"/>
      <c r="J822" s="2420"/>
      <c r="K822" s="2420"/>
      <c r="L822" s="2420"/>
      <c r="M822" s="2420"/>
      <c r="N822" s="2420"/>
      <c r="O822" s="2420"/>
      <c r="P822" s="2420"/>
    </row>
    <row r="823" spans="1:16" ht="15.75" customHeight="1">
      <c r="A823" s="2420"/>
      <c r="B823" s="2420"/>
      <c r="C823" s="2420"/>
      <c r="D823" s="2420"/>
      <c r="E823" s="2420"/>
      <c r="F823" s="2420"/>
      <c r="G823" s="2420"/>
      <c r="H823" s="2420"/>
      <c r="I823" s="2420"/>
      <c r="J823" s="2420"/>
      <c r="K823" s="2420"/>
      <c r="L823" s="2420"/>
      <c r="M823" s="2420"/>
      <c r="N823" s="2420"/>
      <c r="O823" s="2420"/>
      <c r="P823" s="2420"/>
    </row>
    <row r="824" spans="1:16" ht="15.75" customHeight="1">
      <c r="A824" s="2420"/>
      <c r="B824" s="2420"/>
      <c r="C824" s="2420"/>
      <c r="D824" s="2420"/>
      <c r="E824" s="2420"/>
      <c r="F824" s="2420"/>
      <c r="G824" s="2420"/>
      <c r="H824" s="2420"/>
      <c r="I824" s="2420"/>
      <c r="J824" s="2420"/>
      <c r="K824" s="2420"/>
      <c r="L824" s="2420"/>
      <c r="M824" s="2420"/>
      <c r="N824" s="2420"/>
      <c r="O824" s="2420"/>
      <c r="P824" s="2420"/>
    </row>
    <row r="825" spans="1:16" ht="15.75" customHeight="1">
      <c r="A825" s="2420"/>
      <c r="B825" s="2420"/>
      <c r="C825" s="2420"/>
      <c r="D825" s="2420"/>
      <c r="E825" s="2420"/>
      <c r="F825" s="2420"/>
      <c r="G825" s="2420"/>
      <c r="H825" s="2420"/>
      <c r="I825" s="2420"/>
      <c r="J825" s="2420"/>
      <c r="K825" s="2420"/>
      <c r="L825" s="2420"/>
      <c r="M825" s="2420"/>
      <c r="N825" s="2420"/>
      <c r="O825" s="2420"/>
      <c r="P825" s="2420"/>
    </row>
    <row r="826" spans="1:16" ht="15.75" customHeight="1">
      <c r="A826" s="2420"/>
      <c r="B826" s="2420"/>
      <c r="C826" s="2420"/>
      <c r="D826" s="2420"/>
      <c r="E826" s="2420"/>
      <c r="F826" s="2420"/>
      <c r="G826" s="2420"/>
      <c r="H826" s="2420"/>
      <c r="I826" s="2420"/>
      <c r="J826" s="2420"/>
      <c r="K826" s="2420"/>
      <c r="L826" s="2420"/>
      <c r="M826" s="2420"/>
      <c r="N826" s="2420"/>
      <c r="O826" s="2420"/>
      <c r="P826" s="2420"/>
    </row>
    <row r="827" spans="1:16" ht="15.75" customHeight="1">
      <c r="A827" s="2420"/>
      <c r="B827" s="2420"/>
      <c r="C827" s="2420"/>
      <c r="D827" s="2420"/>
      <c r="E827" s="2420"/>
      <c r="F827" s="2420"/>
      <c r="G827" s="2420"/>
      <c r="H827" s="2420"/>
      <c r="I827" s="2420"/>
      <c r="J827" s="2420"/>
      <c r="K827" s="2420"/>
      <c r="L827" s="2420"/>
      <c r="M827" s="2420"/>
      <c r="N827" s="2420"/>
      <c r="O827" s="2420"/>
      <c r="P827" s="2420"/>
    </row>
    <row r="828" spans="1:16" ht="15.75" customHeight="1">
      <c r="A828" s="2420"/>
      <c r="B828" s="2420"/>
      <c r="C828" s="2420"/>
      <c r="D828" s="2420"/>
      <c r="E828" s="2420"/>
      <c r="F828" s="2420"/>
      <c r="G828" s="2420"/>
      <c r="H828" s="2420"/>
      <c r="I828" s="2420"/>
      <c r="J828" s="2420"/>
      <c r="K828" s="2420"/>
      <c r="L828" s="2420"/>
      <c r="M828" s="2420"/>
      <c r="N828" s="2420"/>
      <c r="O828" s="2420"/>
      <c r="P828" s="2420"/>
    </row>
    <row r="829" spans="1:16" ht="15.75" customHeight="1">
      <c r="A829" s="2420"/>
      <c r="B829" s="2420"/>
      <c r="C829" s="2420"/>
      <c r="D829" s="2420"/>
      <c r="E829" s="2420"/>
      <c r="F829" s="2420"/>
      <c r="G829" s="2420"/>
      <c r="H829" s="2420"/>
      <c r="I829" s="2420"/>
      <c r="J829" s="2420"/>
      <c r="K829" s="2420"/>
      <c r="L829" s="2420"/>
      <c r="M829" s="2420"/>
      <c r="N829" s="2420"/>
      <c r="O829" s="2420"/>
      <c r="P829" s="2420"/>
    </row>
    <row r="830" spans="1:16" ht="15.75" customHeight="1">
      <c r="A830" s="2420"/>
      <c r="B830" s="2420"/>
      <c r="C830" s="2420"/>
      <c r="D830" s="2420"/>
      <c r="E830" s="2420"/>
      <c r="F830" s="2420"/>
      <c r="G830" s="2420"/>
      <c r="H830" s="2420"/>
      <c r="I830" s="2420"/>
      <c r="J830" s="2420"/>
      <c r="K830" s="2420"/>
      <c r="L830" s="2420"/>
      <c r="M830" s="2420"/>
      <c r="N830" s="2420"/>
      <c r="O830" s="2420"/>
      <c r="P830" s="2420"/>
    </row>
    <row r="831" spans="1:16" ht="15.75" customHeight="1">
      <c r="A831" s="2420"/>
      <c r="B831" s="2420"/>
      <c r="C831" s="2420"/>
      <c r="D831" s="2420"/>
      <c r="E831" s="2420"/>
      <c r="F831" s="2420"/>
      <c r="G831" s="2420"/>
      <c r="H831" s="2420"/>
      <c r="I831" s="2420"/>
      <c r="J831" s="2420"/>
      <c r="K831" s="2420"/>
      <c r="L831" s="2420"/>
      <c r="M831" s="2420"/>
      <c r="N831" s="2420"/>
      <c r="O831" s="2420"/>
      <c r="P831" s="2420"/>
    </row>
    <row r="832" spans="1:16" ht="15.75" customHeight="1">
      <c r="A832" s="2420"/>
      <c r="B832" s="2420"/>
      <c r="C832" s="2420"/>
      <c r="D832" s="2420"/>
      <c r="E832" s="2420"/>
      <c r="F832" s="2420"/>
      <c r="G832" s="2420"/>
      <c r="H832" s="2420"/>
      <c r="I832" s="2420"/>
      <c r="J832" s="2420"/>
      <c r="K832" s="2420"/>
      <c r="L832" s="2420"/>
      <c r="M832" s="2420"/>
      <c r="N832" s="2420"/>
      <c r="O832" s="2420"/>
      <c r="P832" s="2420"/>
    </row>
    <row r="833" spans="1:16" ht="15.75" customHeight="1">
      <c r="A833" s="2420"/>
      <c r="B833" s="2420"/>
      <c r="C833" s="2420"/>
      <c r="D833" s="2420"/>
      <c r="E833" s="2420"/>
      <c r="F833" s="2420"/>
      <c r="G833" s="2420"/>
      <c r="H833" s="2420"/>
      <c r="I833" s="2420"/>
      <c r="J833" s="2420"/>
      <c r="K833" s="2420"/>
      <c r="L833" s="2420"/>
      <c r="M833" s="2420"/>
      <c r="N833" s="2420"/>
      <c r="O833" s="2420"/>
      <c r="P833" s="2420"/>
    </row>
    <row r="834" spans="1:16" ht="15.75" customHeight="1">
      <c r="A834" s="2420"/>
      <c r="B834" s="2420"/>
      <c r="C834" s="2420"/>
      <c r="D834" s="2420"/>
      <c r="E834" s="2420"/>
      <c r="F834" s="2420"/>
      <c r="G834" s="2420"/>
      <c r="H834" s="2420"/>
      <c r="I834" s="2420"/>
      <c r="J834" s="2420"/>
      <c r="K834" s="2420"/>
      <c r="L834" s="2420"/>
      <c r="M834" s="2420"/>
      <c r="N834" s="2420"/>
      <c r="O834" s="2420"/>
      <c r="P834" s="2420"/>
    </row>
    <row r="835" spans="1:16" ht="15.75" customHeight="1">
      <c r="A835" s="2420"/>
      <c r="B835" s="2420"/>
      <c r="C835" s="2420"/>
      <c r="D835" s="2420"/>
      <c r="E835" s="2420"/>
      <c r="F835" s="2420"/>
      <c r="G835" s="2420"/>
      <c r="H835" s="2420"/>
      <c r="I835" s="2420"/>
      <c r="J835" s="2420"/>
      <c r="K835" s="2420"/>
      <c r="L835" s="2420"/>
      <c r="M835" s="2420"/>
      <c r="N835" s="2420"/>
      <c r="O835" s="2420"/>
      <c r="P835" s="2420"/>
    </row>
    <row r="836" spans="1:16" ht="15.75" customHeight="1">
      <c r="A836" s="2420"/>
      <c r="B836" s="2420"/>
      <c r="C836" s="2420"/>
      <c r="D836" s="2420"/>
      <c r="E836" s="2420"/>
      <c r="F836" s="2420"/>
      <c r="G836" s="2420"/>
      <c r="H836" s="2420"/>
      <c r="I836" s="2420"/>
      <c r="J836" s="2420"/>
      <c r="K836" s="2420"/>
      <c r="L836" s="2420"/>
      <c r="M836" s="2420"/>
      <c r="N836" s="2420"/>
      <c r="O836" s="2420"/>
      <c r="P836" s="2420"/>
    </row>
    <row r="837" spans="1:16" ht="15.75" customHeight="1">
      <c r="A837" s="2420"/>
      <c r="B837" s="2420"/>
      <c r="C837" s="2420"/>
      <c r="D837" s="2420"/>
      <c r="E837" s="2420"/>
      <c r="F837" s="2420"/>
      <c r="G837" s="2420"/>
      <c r="H837" s="2420"/>
      <c r="I837" s="2420"/>
      <c r="J837" s="2420"/>
      <c r="K837" s="2420"/>
      <c r="L837" s="2420"/>
      <c r="M837" s="2420"/>
      <c r="N837" s="2420"/>
      <c r="O837" s="2420"/>
      <c r="P837" s="2420"/>
    </row>
    <row r="838" spans="1:16" ht="15.75" customHeight="1">
      <c r="A838" s="2420"/>
      <c r="B838" s="2420"/>
      <c r="C838" s="2420"/>
      <c r="D838" s="2420"/>
      <c r="E838" s="2420"/>
      <c r="F838" s="2420"/>
      <c r="G838" s="2420"/>
      <c r="H838" s="2420"/>
      <c r="I838" s="2420"/>
      <c r="J838" s="2420"/>
      <c r="K838" s="2420"/>
      <c r="L838" s="2420"/>
      <c r="M838" s="2420"/>
      <c r="N838" s="2420"/>
      <c r="O838" s="2420"/>
      <c r="P838" s="2420"/>
    </row>
    <row r="839" spans="1:16" ht="15.75" customHeight="1">
      <c r="A839" s="2420"/>
      <c r="B839" s="2420"/>
      <c r="C839" s="2420"/>
      <c r="D839" s="2420"/>
      <c r="E839" s="2420"/>
      <c r="F839" s="2420"/>
      <c r="G839" s="2420"/>
      <c r="H839" s="2420"/>
      <c r="I839" s="2420"/>
      <c r="J839" s="2420"/>
      <c r="K839" s="2420"/>
      <c r="L839" s="2420"/>
      <c r="M839" s="2420"/>
      <c r="N839" s="2420"/>
      <c r="O839" s="2420"/>
      <c r="P839" s="2420"/>
    </row>
    <row r="840" spans="1:16" ht="15.75" customHeight="1">
      <c r="A840" s="2420"/>
      <c r="B840" s="2420"/>
      <c r="C840" s="2420"/>
      <c r="D840" s="2420"/>
      <c r="E840" s="2420"/>
      <c r="F840" s="2420"/>
      <c r="G840" s="2420"/>
      <c r="H840" s="2420"/>
      <c r="I840" s="2420"/>
      <c r="J840" s="2420"/>
      <c r="K840" s="2420"/>
      <c r="L840" s="2420"/>
      <c r="M840" s="2420"/>
      <c r="N840" s="2420"/>
      <c r="O840" s="2420"/>
      <c r="P840" s="2420"/>
    </row>
    <row r="841" spans="1:16" ht="15.75" customHeight="1">
      <c r="A841" s="2420"/>
      <c r="B841" s="2420"/>
      <c r="C841" s="2420"/>
      <c r="D841" s="2420"/>
      <c r="E841" s="2420"/>
      <c r="F841" s="2420"/>
      <c r="G841" s="2420"/>
      <c r="H841" s="2420"/>
      <c r="I841" s="2420"/>
      <c r="J841" s="2420"/>
      <c r="K841" s="2420"/>
      <c r="L841" s="2420"/>
      <c r="M841" s="2420"/>
      <c r="N841" s="2420"/>
      <c r="O841" s="2420"/>
      <c r="P841" s="2420"/>
    </row>
    <row r="842" spans="1:16" ht="15.75" customHeight="1">
      <c r="A842" s="2420"/>
      <c r="B842" s="2420"/>
      <c r="C842" s="2420"/>
      <c r="D842" s="2420"/>
      <c r="E842" s="2420"/>
      <c r="F842" s="2420"/>
      <c r="G842" s="2420"/>
      <c r="H842" s="2420"/>
      <c r="I842" s="2420"/>
      <c r="J842" s="2420"/>
      <c r="K842" s="2420"/>
      <c r="L842" s="2420"/>
      <c r="M842" s="2420"/>
      <c r="N842" s="2420"/>
      <c r="O842" s="2420"/>
      <c r="P842" s="2420"/>
    </row>
    <row r="843" spans="1:16" ht="15.75" customHeight="1">
      <c r="A843" s="2420"/>
      <c r="B843" s="2420"/>
      <c r="C843" s="2420"/>
      <c r="D843" s="2420"/>
      <c r="E843" s="2420"/>
      <c r="F843" s="2420"/>
      <c r="G843" s="2420"/>
      <c r="H843" s="2420"/>
      <c r="I843" s="2420"/>
      <c r="J843" s="2420"/>
      <c r="K843" s="2420"/>
      <c r="L843" s="2420"/>
      <c r="M843" s="2420"/>
      <c r="N843" s="2420"/>
      <c r="O843" s="2420"/>
      <c r="P843" s="2420"/>
    </row>
    <row r="844" spans="1:16" ht="15.75" customHeight="1">
      <c r="A844" s="2420"/>
      <c r="B844" s="2420"/>
      <c r="C844" s="2420"/>
      <c r="D844" s="2420"/>
      <c r="E844" s="2420"/>
      <c r="F844" s="2420"/>
      <c r="G844" s="2420"/>
      <c r="H844" s="2420"/>
      <c r="I844" s="2420"/>
      <c r="J844" s="2420"/>
      <c r="K844" s="2420"/>
      <c r="L844" s="2420"/>
      <c r="M844" s="2420"/>
      <c r="N844" s="2420"/>
      <c r="O844" s="2420"/>
      <c r="P844" s="2420"/>
    </row>
    <row r="845" spans="1:16" ht="15.75" customHeight="1">
      <c r="A845" s="2420"/>
      <c r="B845" s="2420"/>
      <c r="C845" s="2420"/>
      <c r="D845" s="2420"/>
      <c r="E845" s="2420"/>
      <c r="F845" s="2420"/>
      <c r="G845" s="2420"/>
      <c r="H845" s="2420"/>
      <c r="I845" s="2420"/>
      <c r="J845" s="2420"/>
      <c r="K845" s="2420"/>
      <c r="L845" s="2420"/>
      <c r="M845" s="2420"/>
      <c r="N845" s="2420"/>
      <c r="O845" s="2420"/>
      <c r="P845" s="2420"/>
    </row>
    <row r="846" spans="1:16" ht="15.75" customHeight="1">
      <c r="A846" s="2420"/>
      <c r="B846" s="2420"/>
      <c r="C846" s="2420"/>
      <c r="D846" s="2420"/>
      <c r="E846" s="2420"/>
      <c r="F846" s="2420"/>
      <c r="G846" s="2420"/>
      <c r="H846" s="2420"/>
      <c r="I846" s="2420"/>
      <c r="J846" s="2420"/>
      <c r="K846" s="2420"/>
      <c r="L846" s="2420"/>
      <c r="M846" s="2420"/>
      <c r="N846" s="2420"/>
      <c r="O846" s="2420"/>
      <c r="P846" s="2420"/>
    </row>
    <row r="847" spans="1:16" ht="15.75" customHeight="1">
      <c r="A847" s="2420"/>
      <c r="B847" s="2420"/>
      <c r="C847" s="2420"/>
      <c r="D847" s="2420"/>
      <c r="E847" s="2420"/>
      <c r="F847" s="2420"/>
      <c r="G847" s="2420"/>
      <c r="H847" s="2420"/>
      <c r="I847" s="2420"/>
      <c r="J847" s="2420"/>
      <c r="K847" s="2420"/>
      <c r="L847" s="2420"/>
      <c r="M847" s="2420"/>
      <c r="N847" s="2420"/>
      <c r="O847" s="2420"/>
      <c r="P847" s="2420"/>
    </row>
    <row r="848" spans="1:16" ht="15.75" customHeight="1">
      <c r="A848" s="2420"/>
      <c r="B848" s="2420"/>
      <c r="C848" s="2420"/>
      <c r="D848" s="2420"/>
      <c r="E848" s="2420"/>
      <c r="F848" s="2420"/>
      <c r="G848" s="2420"/>
      <c r="H848" s="2420"/>
      <c r="I848" s="2420"/>
      <c r="J848" s="2420"/>
      <c r="K848" s="2420"/>
      <c r="L848" s="2420"/>
      <c r="M848" s="2420"/>
      <c r="N848" s="2420"/>
      <c r="O848" s="2420"/>
      <c r="P848" s="2420"/>
    </row>
    <row r="849" spans="1:16" ht="15.75" customHeight="1">
      <c r="A849" s="2420"/>
      <c r="B849" s="2420"/>
      <c r="C849" s="2420"/>
      <c r="D849" s="2420"/>
      <c r="E849" s="2420"/>
      <c r="F849" s="2420"/>
      <c r="G849" s="2420"/>
      <c r="H849" s="2420"/>
      <c r="I849" s="2420"/>
      <c r="J849" s="2420"/>
      <c r="K849" s="2420"/>
      <c r="L849" s="2420"/>
      <c r="M849" s="2420"/>
      <c r="N849" s="2420"/>
      <c r="O849" s="2420"/>
      <c r="P849" s="2420"/>
    </row>
    <row r="850" spans="1:16" ht="15.75" customHeight="1">
      <c r="A850" s="2420"/>
      <c r="B850" s="2420"/>
      <c r="C850" s="2420"/>
      <c r="D850" s="2420"/>
      <c r="E850" s="2420"/>
      <c r="F850" s="2420"/>
      <c r="G850" s="2420"/>
      <c r="H850" s="2420"/>
      <c r="I850" s="2420"/>
      <c r="J850" s="2420"/>
      <c r="K850" s="2420"/>
      <c r="L850" s="2420"/>
      <c r="M850" s="2420"/>
      <c r="N850" s="2420"/>
      <c r="O850" s="2420"/>
      <c r="P850" s="2420"/>
    </row>
    <row r="851" spans="1:16" ht="15.75" customHeight="1">
      <c r="A851" s="2420"/>
      <c r="B851" s="2420"/>
      <c r="C851" s="2420"/>
      <c r="D851" s="2420"/>
      <c r="E851" s="2420"/>
      <c r="F851" s="2420"/>
      <c r="G851" s="2420"/>
      <c r="H851" s="2420"/>
      <c r="I851" s="2420"/>
      <c r="J851" s="2420"/>
      <c r="K851" s="2420"/>
      <c r="L851" s="2420"/>
      <c r="M851" s="2420"/>
      <c r="N851" s="2420"/>
      <c r="O851" s="2420"/>
      <c r="P851" s="2420"/>
    </row>
    <row r="852" spans="1:16" ht="15.75" customHeight="1">
      <c r="A852" s="2420"/>
      <c r="B852" s="2420"/>
      <c r="C852" s="2420"/>
      <c r="D852" s="2420"/>
      <c r="E852" s="2420"/>
      <c r="F852" s="2420"/>
      <c r="G852" s="2420"/>
      <c r="H852" s="2420"/>
      <c r="I852" s="2420"/>
      <c r="J852" s="2420"/>
      <c r="K852" s="2420"/>
      <c r="L852" s="2420"/>
      <c r="M852" s="2420"/>
      <c r="N852" s="2420"/>
      <c r="O852" s="2420"/>
      <c r="P852" s="2420"/>
    </row>
    <row r="853" spans="1:16" ht="15.75" customHeight="1">
      <c r="A853" s="2420"/>
      <c r="B853" s="2420"/>
      <c r="C853" s="2420"/>
      <c r="D853" s="2420"/>
      <c r="E853" s="2420"/>
      <c r="F853" s="2420"/>
      <c r="G853" s="2420"/>
      <c r="H853" s="2420"/>
      <c r="I853" s="2420"/>
      <c r="J853" s="2420"/>
      <c r="K853" s="2420"/>
      <c r="L853" s="2420"/>
      <c r="M853" s="2420"/>
      <c r="N853" s="2420"/>
      <c r="O853" s="2420"/>
      <c r="P853" s="2420"/>
    </row>
    <row r="854" spans="1:16" ht="15.75" customHeight="1">
      <c r="A854" s="2420"/>
      <c r="B854" s="2420"/>
      <c r="C854" s="2420"/>
      <c r="D854" s="2420"/>
      <c r="E854" s="2420"/>
      <c r="F854" s="2420"/>
      <c r="G854" s="2420"/>
      <c r="H854" s="2420"/>
      <c r="I854" s="2420"/>
      <c r="J854" s="2420"/>
      <c r="K854" s="2420"/>
      <c r="L854" s="2420"/>
      <c r="M854" s="2420"/>
      <c r="N854" s="2420"/>
      <c r="O854" s="2420"/>
      <c r="P854" s="2420"/>
    </row>
    <row r="855" spans="1:16" ht="15.75" customHeight="1">
      <c r="A855" s="2420"/>
      <c r="B855" s="2420"/>
      <c r="C855" s="2420"/>
      <c r="D855" s="2420"/>
      <c r="E855" s="2420"/>
      <c r="F855" s="2420"/>
      <c r="G855" s="2420"/>
      <c r="H855" s="2420"/>
      <c r="I855" s="2420"/>
      <c r="J855" s="2420"/>
      <c r="K855" s="2420"/>
      <c r="L855" s="2420"/>
      <c r="M855" s="2420"/>
      <c r="N855" s="2420"/>
      <c r="O855" s="2420"/>
      <c r="P855" s="2420"/>
    </row>
    <row r="856" spans="1:16" ht="15.75" customHeight="1">
      <c r="A856" s="2420"/>
      <c r="B856" s="2420"/>
      <c r="C856" s="2420"/>
      <c r="D856" s="2420"/>
      <c r="E856" s="2420"/>
      <c r="F856" s="2420"/>
      <c r="G856" s="2420"/>
      <c r="H856" s="2420"/>
      <c r="I856" s="2420"/>
      <c r="J856" s="2420"/>
      <c r="K856" s="2420"/>
      <c r="L856" s="2420"/>
      <c r="M856" s="2420"/>
      <c r="N856" s="2420"/>
      <c r="O856" s="2420"/>
      <c r="P856" s="2420"/>
    </row>
    <row r="857" spans="1:16" ht="15.75" customHeight="1">
      <c r="A857" s="2420"/>
      <c r="B857" s="2420"/>
      <c r="C857" s="2420"/>
      <c r="D857" s="2420"/>
      <c r="E857" s="2420"/>
      <c r="F857" s="2420"/>
      <c r="G857" s="2420"/>
      <c r="H857" s="2420"/>
      <c r="I857" s="2420"/>
      <c r="J857" s="2420"/>
      <c r="K857" s="2420"/>
      <c r="L857" s="2420"/>
      <c r="M857" s="2420"/>
      <c r="N857" s="2420"/>
      <c r="O857" s="2420"/>
      <c r="P857" s="2420"/>
    </row>
    <row r="858" spans="1:16" ht="15.75" customHeight="1">
      <c r="A858" s="2420"/>
      <c r="B858" s="2420"/>
      <c r="C858" s="2420"/>
      <c r="D858" s="2420"/>
      <c r="E858" s="2420"/>
      <c r="F858" s="2420"/>
      <c r="G858" s="2420"/>
      <c r="H858" s="2420"/>
      <c r="I858" s="2420"/>
      <c r="J858" s="2420"/>
      <c r="K858" s="2420"/>
      <c r="L858" s="2420"/>
      <c r="M858" s="2420"/>
      <c r="N858" s="2420"/>
      <c r="O858" s="2420"/>
      <c r="P858" s="2420"/>
    </row>
    <row r="859" spans="1:16" ht="15.75" customHeight="1">
      <c r="A859" s="2420"/>
      <c r="B859" s="2420"/>
      <c r="C859" s="2420"/>
      <c r="D859" s="2420"/>
      <c r="E859" s="2420"/>
      <c r="F859" s="2420"/>
      <c r="G859" s="2420"/>
      <c r="H859" s="2420"/>
      <c r="I859" s="2420"/>
      <c r="J859" s="2420"/>
      <c r="K859" s="2420"/>
      <c r="L859" s="2420"/>
      <c r="M859" s="2420"/>
      <c r="N859" s="2420"/>
      <c r="O859" s="2420"/>
      <c r="P859" s="2420"/>
    </row>
    <row r="860" spans="1:16" ht="15.75" customHeight="1">
      <c r="A860" s="2420"/>
      <c r="B860" s="2420"/>
      <c r="C860" s="2420"/>
      <c r="D860" s="2420"/>
      <c r="E860" s="2420"/>
      <c r="F860" s="2420"/>
      <c r="G860" s="2420"/>
      <c r="H860" s="2420"/>
      <c r="I860" s="2420"/>
      <c r="J860" s="2420"/>
      <c r="K860" s="2420"/>
      <c r="L860" s="2420"/>
      <c r="M860" s="2420"/>
      <c r="N860" s="2420"/>
      <c r="O860" s="2420"/>
      <c r="P860" s="2420"/>
    </row>
    <row r="861" spans="1:16" ht="15.75" customHeight="1">
      <c r="A861" s="2420"/>
      <c r="B861" s="2420"/>
      <c r="C861" s="2420"/>
      <c r="D861" s="2420"/>
      <c r="E861" s="2420"/>
      <c r="F861" s="2420"/>
      <c r="G861" s="2420"/>
      <c r="H861" s="2420"/>
      <c r="I861" s="2420"/>
      <c r="J861" s="2420"/>
      <c r="K861" s="2420"/>
      <c r="L861" s="2420"/>
      <c r="M861" s="2420"/>
      <c r="N861" s="2420"/>
      <c r="O861" s="2420"/>
      <c r="P861" s="2420"/>
    </row>
    <row r="862" spans="1:16" ht="15.75" customHeight="1">
      <c r="A862" s="2420"/>
      <c r="B862" s="2420"/>
      <c r="C862" s="2420"/>
      <c r="D862" s="2420"/>
      <c r="E862" s="2420"/>
      <c r="F862" s="2420"/>
      <c r="G862" s="2420"/>
      <c r="H862" s="2420"/>
      <c r="I862" s="2420"/>
      <c r="J862" s="2420"/>
      <c r="K862" s="2420"/>
      <c r="L862" s="2420"/>
      <c r="M862" s="2420"/>
      <c r="N862" s="2420"/>
      <c r="O862" s="2420"/>
      <c r="P862" s="2420"/>
    </row>
    <row r="863" spans="1:16" ht="15.75" customHeight="1">
      <c r="A863" s="2420"/>
      <c r="B863" s="2420"/>
      <c r="C863" s="2420"/>
      <c r="D863" s="2420"/>
      <c r="E863" s="2420"/>
      <c r="F863" s="2420"/>
      <c r="G863" s="2420"/>
      <c r="H863" s="2420"/>
      <c r="I863" s="2420"/>
      <c r="J863" s="2420"/>
      <c r="K863" s="2420"/>
      <c r="L863" s="2420"/>
      <c r="M863" s="2420"/>
      <c r="N863" s="2420"/>
      <c r="O863" s="2420"/>
      <c r="P863" s="2420"/>
    </row>
    <row r="864" spans="1:16" ht="15.75" customHeight="1">
      <c r="A864" s="2420"/>
      <c r="B864" s="2420"/>
      <c r="C864" s="2420"/>
      <c r="D864" s="2420"/>
      <c r="E864" s="2420"/>
      <c r="F864" s="2420"/>
      <c r="G864" s="2420"/>
      <c r="H864" s="2420"/>
      <c r="I864" s="2420"/>
      <c r="J864" s="2420"/>
      <c r="K864" s="2420"/>
      <c r="L864" s="2420"/>
      <c r="M864" s="2420"/>
      <c r="N864" s="2420"/>
      <c r="O864" s="2420"/>
      <c r="P864" s="2420"/>
    </row>
    <row r="865" spans="1:16" ht="15.75" customHeight="1">
      <c r="A865" s="2420"/>
      <c r="B865" s="2420"/>
      <c r="C865" s="2420"/>
      <c r="D865" s="2420"/>
      <c r="E865" s="2420"/>
      <c r="F865" s="2420"/>
      <c r="G865" s="2420"/>
      <c r="H865" s="2420"/>
      <c r="I865" s="2420"/>
      <c r="J865" s="2420"/>
      <c r="K865" s="2420"/>
      <c r="L865" s="2420"/>
      <c r="M865" s="2420"/>
      <c r="N865" s="2420"/>
      <c r="O865" s="2420"/>
      <c r="P865" s="2420"/>
    </row>
    <row r="866" spans="1:16" ht="15.75" customHeight="1">
      <c r="A866" s="2420"/>
      <c r="B866" s="2420"/>
      <c r="C866" s="2420"/>
      <c r="D866" s="2420"/>
      <c r="E866" s="2420"/>
      <c r="F866" s="2420"/>
      <c r="G866" s="2420"/>
      <c r="H866" s="2420"/>
      <c r="I866" s="2420"/>
      <c r="J866" s="2420"/>
      <c r="K866" s="2420"/>
      <c r="L866" s="2420"/>
      <c r="M866" s="2420"/>
      <c r="N866" s="2420"/>
      <c r="O866" s="2420"/>
      <c r="P866" s="2420"/>
    </row>
    <row r="867" spans="1:16" ht="15.75" customHeight="1">
      <c r="A867" s="2420"/>
      <c r="B867" s="2420"/>
      <c r="C867" s="2420"/>
      <c r="D867" s="2420"/>
      <c r="E867" s="2420"/>
      <c r="F867" s="2420"/>
      <c r="G867" s="2420"/>
      <c r="H867" s="2420"/>
      <c r="I867" s="2420"/>
      <c r="J867" s="2420"/>
      <c r="K867" s="2420"/>
      <c r="L867" s="2420"/>
      <c r="M867" s="2420"/>
      <c r="N867" s="2420"/>
      <c r="O867" s="2420"/>
      <c r="P867" s="2420"/>
    </row>
    <row r="868" spans="1:16" ht="15.75" customHeight="1">
      <c r="A868" s="2420"/>
      <c r="B868" s="2420"/>
      <c r="C868" s="2420"/>
      <c r="D868" s="2420"/>
      <c r="E868" s="2420"/>
      <c r="F868" s="2420"/>
      <c r="G868" s="2420"/>
      <c r="H868" s="2420"/>
      <c r="I868" s="2420"/>
      <c r="J868" s="2420"/>
      <c r="K868" s="2420"/>
      <c r="L868" s="2420"/>
      <c r="M868" s="2420"/>
      <c r="N868" s="2420"/>
      <c r="O868" s="2420"/>
      <c r="P868" s="2420"/>
    </row>
    <row r="869" spans="1:16" ht="15.75" customHeight="1">
      <c r="A869" s="2420"/>
      <c r="B869" s="2420"/>
      <c r="C869" s="2420"/>
      <c r="D869" s="2420"/>
      <c r="E869" s="2420"/>
      <c r="F869" s="2420"/>
      <c r="G869" s="2420"/>
      <c r="H869" s="2420"/>
      <c r="I869" s="2420"/>
      <c r="J869" s="2420"/>
      <c r="K869" s="2420"/>
      <c r="L869" s="2420"/>
      <c r="M869" s="2420"/>
      <c r="N869" s="2420"/>
      <c r="O869" s="2420"/>
      <c r="P869" s="2420"/>
    </row>
    <row r="870" spans="1:16" ht="15.75" customHeight="1">
      <c r="A870" s="2420"/>
      <c r="B870" s="2420"/>
      <c r="C870" s="2420"/>
      <c r="D870" s="2420"/>
      <c r="E870" s="2420"/>
      <c r="F870" s="2420"/>
      <c r="G870" s="2420"/>
      <c r="H870" s="2420"/>
      <c r="I870" s="2420"/>
      <c r="J870" s="2420"/>
      <c r="K870" s="2420"/>
      <c r="L870" s="2420"/>
      <c r="M870" s="2420"/>
      <c r="N870" s="2420"/>
      <c r="O870" s="2420"/>
      <c r="P870" s="2420"/>
    </row>
    <row r="871" spans="1:16" ht="15.75" customHeight="1">
      <c r="A871" s="2420"/>
      <c r="B871" s="2420"/>
      <c r="C871" s="2420"/>
      <c r="D871" s="2420"/>
      <c r="E871" s="2420"/>
      <c r="F871" s="2420"/>
      <c r="G871" s="2420"/>
      <c r="H871" s="2420"/>
      <c r="I871" s="2420"/>
      <c r="J871" s="2420"/>
      <c r="K871" s="2420"/>
      <c r="L871" s="2420"/>
      <c r="M871" s="2420"/>
      <c r="N871" s="2420"/>
      <c r="O871" s="2420"/>
      <c r="P871" s="2420"/>
    </row>
    <row r="872" spans="1:16" ht="15.75" customHeight="1">
      <c r="A872" s="2420"/>
      <c r="B872" s="2420"/>
      <c r="C872" s="2420"/>
      <c r="D872" s="2420"/>
      <c r="E872" s="2420"/>
      <c r="F872" s="2420"/>
      <c r="G872" s="2420"/>
      <c r="H872" s="2420"/>
      <c r="I872" s="2420"/>
      <c r="J872" s="2420"/>
      <c r="K872" s="2420"/>
      <c r="L872" s="2420"/>
      <c r="M872" s="2420"/>
      <c r="N872" s="2420"/>
      <c r="O872" s="2420"/>
      <c r="P872" s="2420"/>
    </row>
    <row r="873" spans="1:16" ht="15.75" customHeight="1">
      <c r="A873" s="2420"/>
      <c r="B873" s="2420"/>
      <c r="C873" s="2420"/>
      <c r="D873" s="2420"/>
      <c r="E873" s="2420"/>
      <c r="F873" s="2420"/>
      <c r="G873" s="2420"/>
      <c r="H873" s="2420"/>
      <c r="I873" s="2420"/>
      <c r="J873" s="2420"/>
      <c r="K873" s="2420"/>
      <c r="L873" s="2420"/>
      <c r="M873" s="2420"/>
      <c r="N873" s="2420"/>
      <c r="O873" s="2420"/>
      <c r="P873" s="2420"/>
    </row>
    <row r="874" spans="1:16" ht="15.75" customHeight="1">
      <c r="A874" s="2420"/>
      <c r="B874" s="2420"/>
      <c r="C874" s="2420"/>
      <c r="D874" s="2420"/>
      <c r="E874" s="2420"/>
      <c r="F874" s="2420"/>
      <c r="G874" s="2420"/>
      <c r="H874" s="2420"/>
      <c r="I874" s="2420"/>
      <c r="J874" s="2420"/>
      <c r="K874" s="2420"/>
      <c r="L874" s="2420"/>
      <c r="M874" s="2420"/>
      <c r="N874" s="2420"/>
      <c r="O874" s="2420"/>
      <c r="P874" s="2420"/>
    </row>
    <row r="875" spans="1:16" ht="15.75" customHeight="1">
      <c r="A875" s="2420"/>
      <c r="B875" s="2420"/>
      <c r="C875" s="2420"/>
      <c r="D875" s="2420"/>
      <c r="E875" s="2420"/>
      <c r="F875" s="2420"/>
      <c r="G875" s="2420"/>
      <c r="H875" s="2420"/>
      <c r="I875" s="2420"/>
      <c r="J875" s="2420"/>
      <c r="K875" s="2420"/>
      <c r="L875" s="2420"/>
      <c r="M875" s="2420"/>
      <c r="N875" s="2420"/>
      <c r="O875" s="2420"/>
      <c r="P875" s="2420"/>
    </row>
    <row r="876" spans="1:16" ht="15.75" customHeight="1">
      <c r="A876" s="2420"/>
      <c r="B876" s="2420"/>
      <c r="C876" s="2420"/>
      <c r="D876" s="2420"/>
      <c r="E876" s="2420"/>
      <c r="F876" s="2420"/>
      <c r="G876" s="2420"/>
      <c r="H876" s="2420"/>
      <c r="I876" s="2420"/>
      <c r="J876" s="2420"/>
      <c r="K876" s="2420"/>
      <c r="L876" s="2420"/>
      <c r="M876" s="2420"/>
      <c r="N876" s="2420"/>
      <c r="O876" s="2420"/>
      <c r="P876" s="2420"/>
    </row>
    <row r="877" spans="1:16" ht="15.75" customHeight="1">
      <c r="A877" s="2420"/>
      <c r="B877" s="2420"/>
      <c r="C877" s="2420"/>
      <c r="D877" s="2420"/>
      <c r="E877" s="2420"/>
      <c r="F877" s="2420"/>
      <c r="G877" s="2420"/>
      <c r="H877" s="2420"/>
      <c r="I877" s="2420"/>
      <c r="J877" s="2420"/>
      <c r="K877" s="2420"/>
      <c r="L877" s="2420"/>
      <c r="M877" s="2420"/>
      <c r="N877" s="2420"/>
      <c r="O877" s="2420"/>
      <c r="P877" s="2420"/>
    </row>
    <row r="878" spans="1:16" ht="15.75" customHeight="1">
      <c r="A878" s="2420"/>
      <c r="B878" s="2420"/>
      <c r="C878" s="2420"/>
      <c r="D878" s="2420"/>
      <c r="E878" s="2420"/>
      <c r="F878" s="2420"/>
      <c r="G878" s="2420"/>
      <c r="H878" s="2420"/>
      <c r="I878" s="2420"/>
      <c r="J878" s="2420"/>
      <c r="K878" s="2420"/>
      <c r="L878" s="2420"/>
      <c r="M878" s="2420"/>
      <c r="N878" s="2420"/>
      <c r="O878" s="2420"/>
      <c r="P878" s="2420"/>
    </row>
    <row r="879" spans="1:16" ht="15.75" customHeight="1">
      <c r="A879" s="2420"/>
      <c r="B879" s="2420"/>
      <c r="C879" s="2420"/>
      <c r="D879" s="2420"/>
      <c r="E879" s="2420"/>
      <c r="F879" s="2420"/>
      <c r="G879" s="2420"/>
      <c r="H879" s="2420"/>
      <c r="I879" s="2420"/>
      <c r="J879" s="2420"/>
      <c r="K879" s="2420"/>
      <c r="L879" s="2420"/>
      <c r="M879" s="2420"/>
      <c r="N879" s="2420"/>
      <c r="O879" s="2420"/>
      <c r="P879" s="2420"/>
    </row>
    <row r="880" spans="1:16" ht="15.75" customHeight="1">
      <c r="A880" s="2420"/>
      <c r="B880" s="2420"/>
      <c r="C880" s="2420"/>
      <c r="D880" s="2420"/>
      <c r="E880" s="2420"/>
      <c r="F880" s="2420"/>
      <c r="G880" s="2420"/>
      <c r="H880" s="2420"/>
      <c r="I880" s="2420"/>
      <c r="J880" s="2420"/>
      <c r="K880" s="2420"/>
      <c r="L880" s="2420"/>
      <c r="M880" s="2420"/>
      <c r="N880" s="2420"/>
      <c r="O880" s="2420"/>
      <c r="P880" s="2420"/>
    </row>
    <row r="881" spans="1:16" ht="15.75" customHeight="1">
      <c r="A881" s="2420"/>
      <c r="B881" s="2420"/>
      <c r="C881" s="2420"/>
      <c r="D881" s="2420"/>
      <c r="E881" s="2420"/>
      <c r="F881" s="2420"/>
      <c r="G881" s="2420"/>
      <c r="H881" s="2420"/>
      <c r="I881" s="2420"/>
      <c r="J881" s="2420"/>
      <c r="K881" s="2420"/>
      <c r="L881" s="2420"/>
      <c r="M881" s="2420"/>
      <c r="N881" s="2420"/>
      <c r="O881" s="2420"/>
      <c r="P881" s="2420"/>
    </row>
    <row r="882" spans="1:16" ht="15.75" customHeight="1">
      <c r="A882" s="2420"/>
      <c r="B882" s="2420"/>
      <c r="C882" s="2420"/>
      <c r="D882" s="2420"/>
      <c r="E882" s="2420"/>
      <c r="F882" s="2420"/>
      <c r="G882" s="2420"/>
      <c r="H882" s="2420"/>
      <c r="I882" s="2420"/>
      <c r="J882" s="2420"/>
      <c r="K882" s="2420"/>
      <c r="L882" s="2420"/>
      <c r="M882" s="2420"/>
      <c r="N882" s="2420"/>
      <c r="O882" s="2420"/>
      <c r="P882" s="2420"/>
    </row>
    <row r="883" spans="1:16" ht="15.75" customHeight="1">
      <c r="A883" s="2420"/>
      <c r="B883" s="2420"/>
      <c r="C883" s="2420"/>
      <c r="D883" s="2420"/>
      <c r="E883" s="2420"/>
      <c r="F883" s="2420"/>
      <c r="G883" s="2420"/>
      <c r="H883" s="2420"/>
      <c r="I883" s="2420"/>
      <c r="J883" s="2420"/>
      <c r="K883" s="2420"/>
      <c r="L883" s="2420"/>
      <c r="M883" s="2420"/>
      <c r="N883" s="2420"/>
      <c r="O883" s="2420"/>
      <c r="P883" s="2420"/>
    </row>
    <row r="884" spans="1:16" ht="15.75" customHeight="1">
      <c r="A884" s="2420"/>
      <c r="B884" s="2420"/>
      <c r="C884" s="2420"/>
      <c r="D884" s="2420"/>
      <c r="E884" s="2420"/>
      <c r="F884" s="2420"/>
      <c r="G884" s="2420"/>
      <c r="H884" s="2420"/>
      <c r="I884" s="2420"/>
      <c r="J884" s="2420"/>
      <c r="K884" s="2420"/>
      <c r="L884" s="2420"/>
      <c r="M884" s="2420"/>
      <c r="N884" s="2420"/>
      <c r="O884" s="2420"/>
      <c r="P884" s="2420"/>
    </row>
    <row r="885" spans="1:16" ht="15.75" customHeight="1">
      <c r="A885" s="2420"/>
      <c r="B885" s="2420"/>
      <c r="C885" s="2420"/>
      <c r="D885" s="2420"/>
      <c r="E885" s="2420"/>
      <c r="F885" s="2420"/>
      <c r="G885" s="2420"/>
      <c r="H885" s="2420"/>
      <c r="I885" s="2420"/>
      <c r="J885" s="2420"/>
      <c r="K885" s="2420"/>
      <c r="L885" s="2420"/>
      <c r="M885" s="2420"/>
      <c r="N885" s="2420"/>
      <c r="O885" s="2420"/>
      <c r="P885" s="2420"/>
    </row>
    <row r="886" spans="1:16" ht="15.75" customHeight="1">
      <c r="A886" s="2420"/>
      <c r="B886" s="2420"/>
      <c r="C886" s="2420"/>
      <c r="D886" s="2420"/>
      <c r="E886" s="2420"/>
      <c r="F886" s="2420"/>
      <c r="G886" s="2420"/>
      <c r="H886" s="2420"/>
      <c r="I886" s="2420"/>
      <c r="J886" s="2420"/>
      <c r="K886" s="2420"/>
      <c r="L886" s="2420"/>
      <c r="M886" s="2420"/>
      <c r="N886" s="2420"/>
      <c r="O886" s="2420"/>
      <c r="P886" s="2420"/>
    </row>
    <row r="887" spans="1:16" ht="15.75" customHeight="1">
      <c r="A887" s="2420"/>
      <c r="B887" s="2420"/>
      <c r="C887" s="2420"/>
      <c r="D887" s="2420"/>
      <c r="E887" s="2420"/>
      <c r="F887" s="2420"/>
      <c r="G887" s="2420"/>
      <c r="H887" s="2420"/>
      <c r="I887" s="2420"/>
      <c r="J887" s="2420"/>
      <c r="K887" s="2420"/>
      <c r="L887" s="2420"/>
      <c r="M887" s="2420"/>
      <c r="N887" s="2420"/>
      <c r="O887" s="2420"/>
      <c r="P887" s="2420"/>
    </row>
    <row r="888" spans="1:16" ht="15.75" customHeight="1">
      <c r="A888" s="2420"/>
      <c r="B888" s="2420"/>
      <c r="C888" s="2420"/>
      <c r="D888" s="2420"/>
      <c r="E888" s="2420"/>
      <c r="F888" s="2420"/>
      <c r="G888" s="2420"/>
      <c r="H888" s="2420"/>
      <c r="I888" s="2420"/>
      <c r="J888" s="2420"/>
      <c r="K888" s="2420"/>
      <c r="L888" s="2420"/>
      <c r="M888" s="2420"/>
      <c r="N888" s="2420"/>
      <c r="O888" s="2420"/>
      <c r="P888" s="2420"/>
    </row>
    <row r="889" spans="1:16" ht="15.75" customHeight="1">
      <c r="A889" s="2420"/>
      <c r="B889" s="2420"/>
      <c r="C889" s="2420"/>
      <c r="D889" s="2420"/>
      <c r="E889" s="2420"/>
      <c r="F889" s="2420"/>
      <c r="G889" s="2420"/>
      <c r="H889" s="2420"/>
      <c r="I889" s="2420"/>
      <c r="J889" s="2420"/>
      <c r="K889" s="2420"/>
      <c r="L889" s="2420"/>
      <c r="M889" s="2420"/>
      <c r="N889" s="2420"/>
      <c r="O889" s="2420"/>
      <c r="P889" s="2420"/>
    </row>
    <row r="890" spans="1:16" ht="15.75" customHeight="1">
      <c r="A890" s="2420"/>
      <c r="B890" s="2420"/>
      <c r="C890" s="2420"/>
      <c r="D890" s="2420"/>
      <c r="E890" s="2420"/>
      <c r="F890" s="2420"/>
      <c r="G890" s="2420"/>
      <c r="H890" s="2420"/>
      <c r="I890" s="2420"/>
      <c r="J890" s="2420"/>
      <c r="K890" s="2420"/>
      <c r="L890" s="2420"/>
      <c r="M890" s="2420"/>
      <c r="N890" s="2420"/>
      <c r="O890" s="2420"/>
      <c r="P890" s="2420"/>
    </row>
    <row r="891" spans="1:16" ht="15.75" customHeight="1">
      <c r="A891" s="2420"/>
      <c r="B891" s="2420"/>
      <c r="C891" s="2420"/>
      <c r="D891" s="2420"/>
      <c r="E891" s="2420"/>
      <c r="F891" s="2420"/>
      <c r="G891" s="2420"/>
      <c r="H891" s="2420"/>
      <c r="I891" s="2420"/>
      <c r="J891" s="2420"/>
      <c r="K891" s="2420"/>
      <c r="L891" s="2420"/>
      <c r="M891" s="2420"/>
      <c r="N891" s="2420"/>
      <c r="O891" s="2420"/>
      <c r="P891" s="2420"/>
    </row>
    <row r="892" spans="1:16" ht="15.75" customHeight="1">
      <c r="A892" s="2420"/>
      <c r="B892" s="2420"/>
      <c r="C892" s="2420"/>
      <c r="D892" s="2420"/>
      <c r="E892" s="2420"/>
      <c r="F892" s="2420"/>
      <c r="G892" s="2420"/>
      <c r="H892" s="2420"/>
      <c r="I892" s="2420"/>
      <c r="J892" s="2420"/>
      <c r="K892" s="2420"/>
      <c r="L892" s="2420"/>
      <c r="M892" s="2420"/>
      <c r="N892" s="2420"/>
      <c r="O892" s="2420"/>
      <c r="P892" s="2420"/>
    </row>
    <row r="893" spans="1:16" ht="15.75" customHeight="1">
      <c r="A893" s="2420"/>
      <c r="B893" s="2420"/>
      <c r="C893" s="2420"/>
      <c r="D893" s="2420"/>
      <c r="E893" s="2420"/>
      <c r="F893" s="2420"/>
      <c r="G893" s="2420"/>
      <c r="H893" s="2420"/>
      <c r="I893" s="2420"/>
      <c r="J893" s="2420"/>
      <c r="K893" s="2420"/>
      <c r="L893" s="2420"/>
      <c r="M893" s="2420"/>
      <c r="N893" s="2420"/>
      <c r="O893" s="2420"/>
      <c r="P893" s="2420"/>
    </row>
    <row r="894" spans="1:16" ht="15.75" customHeight="1">
      <c r="A894" s="2420"/>
      <c r="B894" s="2420"/>
      <c r="C894" s="2420"/>
      <c r="D894" s="2420"/>
      <c r="E894" s="2420"/>
      <c r="F894" s="2420"/>
      <c r="G894" s="2420"/>
      <c r="H894" s="2420"/>
      <c r="I894" s="2420"/>
      <c r="J894" s="2420"/>
      <c r="K894" s="2420"/>
      <c r="L894" s="2420"/>
      <c r="M894" s="2420"/>
      <c r="N894" s="2420"/>
      <c r="O894" s="2420"/>
      <c r="P894" s="2420"/>
    </row>
    <row r="895" spans="1:16" ht="15.75" customHeight="1">
      <c r="A895" s="2420"/>
      <c r="B895" s="2420"/>
      <c r="C895" s="2420"/>
      <c r="D895" s="2420"/>
      <c r="E895" s="2420"/>
      <c r="F895" s="2420"/>
      <c r="G895" s="2420"/>
      <c r="H895" s="2420"/>
      <c r="I895" s="2420"/>
      <c r="J895" s="2420"/>
      <c r="K895" s="2420"/>
      <c r="L895" s="2420"/>
      <c r="M895" s="2420"/>
      <c r="N895" s="2420"/>
      <c r="O895" s="2420"/>
      <c r="P895" s="2420"/>
    </row>
    <row r="896" spans="1:16" ht="15.75" customHeight="1">
      <c r="A896" s="2420"/>
      <c r="B896" s="2420"/>
      <c r="C896" s="2420"/>
      <c r="D896" s="2420"/>
      <c r="E896" s="2420"/>
      <c r="F896" s="2420"/>
      <c r="G896" s="2420"/>
      <c r="H896" s="2420"/>
      <c r="I896" s="2420"/>
      <c r="J896" s="2420"/>
      <c r="K896" s="2420"/>
      <c r="L896" s="2420"/>
      <c r="M896" s="2420"/>
      <c r="N896" s="2420"/>
      <c r="O896" s="2420"/>
      <c r="P896" s="2420"/>
    </row>
    <row r="897" spans="1:16" ht="15.75" customHeight="1">
      <c r="A897" s="2420"/>
      <c r="B897" s="2420"/>
      <c r="C897" s="2420"/>
      <c r="D897" s="2420"/>
      <c r="E897" s="2420"/>
      <c r="F897" s="2420"/>
      <c r="G897" s="2420"/>
      <c r="H897" s="2420"/>
      <c r="I897" s="2420"/>
      <c r="J897" s="2420"/>
      <c r="K897" s="2420"/>
      <c r="L897" s="2420"/>
      <c r="M897" s="2420"/>
      <c r="N897" s="2420"/>
      <c r="O897" s="2420"/>
      <c r="P897" s="2420"/>
    </row>
    <row r="898" spans="1:16" ht="15.75" customHeight="1">
      <c r="A898" s="2420"/>
      <c r="B898" s="2420"/>
      <c r="C898" s="2420"/>
      <c r="D898" s="2420"/>
      <c r="E898" s="2420"/>
      <c r="F898" s="2420"/>
      <c r="G898" s="2420"/>
      <c r="H898" s="2420"/>
      <c r="I898" s="2420"/>
      <c r="J898" s="2420"/>
      <c r="K898" s="2420"/>
      <c r="L898" s="2420"/>
      <c r="M898" s="2420"/>
      <c r="N898" s="2420"/>
      <c r="O898" s="2420"/>
      <c r="P898" s="2420"/>
    </row>
    <row r="899" spans="1:16" ht="15.75" customHeight="1">
      <c r="A899" s="2420"/>
      <c r="B899" s="2420"/>
      <c r="C899" s="2420"/>
      <c r="D899" s="2420"/>
      <c r="E899" s="2420"/>
      <c r="F899" s="2420"/>
      <c r="G899" s="2420"/>
      <c r="H899" s="2420"/>
      <c r="I899" s="2420"/>
      <c r="J899" s="2420"/>
      <c r="K899" s="2420"/>
      <c r="L899" s="2420"/>
      <c r="M899" s="2420"/>
      <c r="N899" s="2420"/>
      <c r="O899" s="2420"/>
      <c r="P899" s="2420"/>
    </row>
    <row r="900" spans="1:16" ht="15.75" customHeight="1">
      <c r="A900" s="2420"/>
      <c r="B900" s="2420"/>
      <c r="C900" s="2420"/>
      <c r="D900" s="2420"/>
      <c r="E900" s="2420"/>
      <c r="F900" s="2420"/>
      <c r="G900" s="2420"/>
      <c r="H900" s="2420"/>
      <c r="I900" s="2420"/>
      <c r="J900" s="2420"/>
      <c r="K900" s="2420"/>
      <c r="L900" s="2420"/>
      <c r="M900" s="2420"/>
      <c r="N900" s="2420"/>
      <c r="O900" s="2420"/>
      <c r="P900" s="2420"/>
    </row>
    <row r="901" spans="1:16" ht="15.75" customHeight="1">
      <c r="A901" s="2420"/>
      <c r="B901" s="2420"/>
      <c r="C901" s="2420"/>
      <c r="D901" s="2420"/>
      <c r="E901" s="2420"/>
      <c r="F901" s="2420"/>
      <c r="G901" s="2420"/>
      <c r="H901" s="2420"/>
      <c r="I901" s="2420"/>
      <c r="J901" s="2420"/>
      <c r="K901" s="2420"/>
      <c r="L901" s="2420"/>
      <c r="M901" s="2420"/>
      <c r="N901" s="2420"/>
      <c r="O901" s="2420"/>
      <c r="P901" s="2420"/>
    </row>
    <row r="902" spans="1:16" ht="15.75" customHeight="1">
      <c r="A902" s="2420"/>
      <c r="B902" s="2420"/>
      <c r="C902" s="2420"/>
      <c r="D902" s="2420"/>
      <c r="E902" s="2420"/>
      <c r="F902" s="2420"/>
      <c r="G902" s="2420"/>
      <c r="H902" s="2420"/>
      <c r="I902" s="2420"/>
      <c r="J902" s="2420"/>
      <c r="K902" s="2420"/>
      <c r="L902" s="2420"/>
      <c r="M902" s="2420"/>
      <c r="N902" s="2420"/>
      <c r="O902" s="2420"/>
      <c r="P902" s="2420"/>
    </row>
    <row r="903" spans="1:16" ht="15.75" customHeight="1">
      <c r="A903" s="2420"/>
      <c r="B903" s="2420"/>
      <c r="C903" s="2420"/>
      <c r="D903" s="2420"/>
      <c r="E903" s="2420"/>
      <c r="F903" s="2420"/>
      <c r="G903" s="2420"/>
      <c r="H903" s="2420"/>
      <c r="I903" s="2420"/>
      <c r="J903" s="2420"/>
      <c r="K903" s="2420"/>
      <c r="L903" s="2420"/>
      <c r="M903" s="2420"/>
      <c r="N903" s="2420"/>
      <c r="O903" s="2420"/>
      <c r="P903" s="2420"/>
    </row>
    <row r="904" spans="1:16" ht="15.75" customHeight="1">
      <c r="A904" s="2420"/>
      <c r="B904" s="2420"/>
      <c r="C904" s="2420"/>
      <c r="D904" s="2420"/>
      <c r="E904" s="2420"/>
      <c r="F904" s="2420"/>
      <c r="G904" s="2420"/>
      <c r="H904" s="2420"/>
      <c r="I904" s="2420"/>
      <c r="J904" s="2420"/>
      <c r="K904" s="2420"/>
      <c r="L904" s="2420"/>
      <c r="M904" s="2420"/>
      <c r="N904" s="2420"/>
      <c r="O904" s="2420"/>
      <c r="P904" s="2420"/>
    </row>
    <row r="905" spans="1:16" ht="15.75" customHeight="1">
      <c r="A905" s="2420"/>
      <c r="B905" s="2420"/>
      <c r="C905" s="2420"/>
      <c r="D905" s="2420"/>
      <c r="E905" s="2420"/>
      <c r="F905" s="2420"/>
      <c r="G905" s="2420"/>
      <c r="H905" s="2420"/>
      <c r="I905" s="2420"/>
      <c r="J905" s="2420"/>
      <c r="K905" s="2420"/>
      <c r="L905" s="2420"/>
      <c r="M905" s="2420"/>
      <c r="N905" s="2420"/>
      <c r="O905" s="2420"/>
      <c r="P905" s="2420"/>
    </row>
    <row r="906" spans="1:16" ht="15.75" customHeight="1">
      <c r="A906" s="2420"/>
      <c r="B906" s="2420"/>
      <c r="C906" s="2420"/>
      <c r="D906" s="2420"/>
      <c r="E906" s="2420"/>
      <c r="F906" s="2420"/>
      <c r="G906" s="2420"/>
      <c r="H906" s="2420"/>
      <c r="I906" s="2420"/>
      <c r="J906" s="2420"/>
      <c r="K906" s="2420"/>
      <c r="L906" s="2420"/>
      <c r="M906" s="2420"/>
      <c r="N906" s="2420"/>
      <c r="O906" s="2420"/>
      <c r="P906" s="2420"/>
    </row>
    <row r="907" spans="1:16" ht="15.75" customHeight="1">
      <c r="A907" s="2420"/>
      <c r="B907" s="2420"/>
      <c r="C907" s="2420"/>
      <c r="D907" s="2420"/>
      <c r="E907" s="2420"/>
      <c r="F907" s="2420"/>
      <c r="G907" s="2420"/>
      <c r="H907" s="2420"/>
      <c r="I907" s="2420"/>
      <c r="J907" s="2420"/>
      <c r="K907" s="2420"/>
      <c r="L907" s="2420"/>
      <c r="M907" s="2420"/>
      <c r="N907" s="2420"/>
      <c r="O907" s="2420"/>
      <c r="P907" s="2420"/>
    </row>
    <row r="908" spans="1:16" ht="15.75" customHeight="1">
      <c r="A908" s="2420"/>
      <c r="B908" s="2420"/>
      <c r="C908" s="2420"/>
      <c r="D908" s="2420"/>
      <c r="E908" s="2420"/>
      <c r="F908" s="2420"/>
      <c r="G908" s="2420"/>
      <c r="H908" s="2420"/>
      <c r="I908" s="2420"/>
      <c r="J908" s="2420"/>
      <c r="K908" s="2420"/>
      <c r="L908" s="2420"/>
      <c r="M908" s="2420"/>
      <c r="N908" s="2420"/>
      <c r="O908" s="2420"/>
      <c r="P908" s="2420"/>
    </row>
    <row r="909" spans="1:16" ht="15.75" customHeight="1">
      <c r="A909" s="2420"/>
      <c r="B909" s="2420"/>
      <c r="C909" s="2420"/>
      <c r="D909" s="2420"/>
      <c r="E909" s="2420"/>
      <c r="F909" s="2420"/>
      <c r="G909" s="2420"/>
      <c r="H909" s="2420"/>
      <c r="I909" s="2420"/>
      <c r="J909" s="2420"/>
      <c r="K909" s="2420"/>
      <c r="L909" s="2420"/>
      <c r="M909" s="2420"/>
      <c r="N909" s="2420"/>
      <c r="O909" s="2420"/>
      <c r="P909" s="2420"/>
    </row>
    <row r="910" spans="1:16" ht="15.75" customHeight="1">
      <c r="A910" s="2420"/>
      <c r="B910" s="2420"/>
      <c r="C910" s="2420"/>
      <c r="D910" s="2420"/>
      <c r="E910" s="2420"/>
      <c r="F910" s="2420"/>
      <c r="G910" s="2420"/>
      <c r="H910" s="2420"/>
      <c r="I910" s="2420"/>
      <c r="J910" s="2420"/>
      <c r="K910" s="2420"/>
      <c r="L910" s="2420"/>
      <c r="M910" s="2420"/>
      <c r="N910" s="2420"/>
      <c r="O910" s="2420"/>
      <c r="P910" s="2420"/>
    </row>
    <row r="911" spans="1:16" ht="15.75" customHeight="1">
      <c r="A911" s="2420"/>
      <c r="B911" s="2420"/>
      <c r="C911" s="2420"/>
      <c r="D911" s="2420"/>
      <c r="E911" s="2420"/>
      <c r="F911" s="2420"/>
      <c r="G911" s="2420"/>
      <c r="H911" s="2420"/>
      <c r="I911" s="2420"/>
      <c r="J911" s="2420"/>
      <c r="K911" s="2420"/>
      <c r="L911" s="2420"/>
      <c r="M911" s="2420"/>
      <c r="N911" s="2420"/>
      <c r="O911" s="2420"/>
      <c r="P911" s="2420"/>
    </row>
    <row r="912" spans="1:16" ht="15.75" customHeight="1">
      <c r="A912" s="2420"/>
      <c r="B912" s="2420"/>
      <c r="C912" s="2420"/>
      <c r="D912" s="2420"/>
      <c r="E912" s="2420"/>
      <c r="F912" s="2420"/>
      <c r="G912" s="2420"/>
      <c r="H912" s="2420"/>
      <c r="I912" s="2420"/>
      <c r="J912" s="2420"/>
      <c r="K912" s="2420"/>
      <c r="L912" s="2420"/>
      <c r="M912" s="2420"/>
      <c r="N912" s="2420"/>
      <c r="O912" s="2420"/>
      <c r="P912" s="2420"/>
    </row>
    <row r="913" spans="1:16" ht="15.75" customHeight="1">
      <c r="A913" s="2420"/>
      <c r="B913" s="2420"/>
      <c r="C913" s="2420"/>
      <c r="D913" s="2420"/>
      <c r="E913" s="2420"/>
      <c r="F913" s="2420"/>
      <c r="G913" s="2420"/>
      <c r="H913" s="2420"/>
      <c r="I913" s="2420"/>
      <c r="J913" s="2420"/>
      <c r="K913" s="2420"/>
      <c r="L913" s="2420"/>
      <c r="M913" s="2420"/>
      <c r="N913" s="2420"/>
      <c r="O913" s="2420"/>
      <c r="P913" s="2420"/>
    </row>
    <row r="914" spans="1:16" ht="15.75" customHeight="1">
      <c r="A914" s="2420"/>
      <c r="B914" s="2420"/>
      <c r="C914" s="2420"/>
      <c r="D914" s="2420"/>
      <c r="E914" s="2420"/>
      <c r="F914" s="2420"/>
      <c r="G914" s="2420"/>
      <c r="H914" s="2420"/>
      <c r="I914" s="2420"/>
      <c r="J914" s="2420"/>
      <c r="K914" s="2420"/>
      <c r="L914" s="2420"/>
      <c r="M914" s="2420"/>
      <c r="N914" s="2420"/>
      <c r="O914" s="2420"/>
      <c r="P914" s="2420"/>
    </row>
    <row r="915" spans="1:16" ht="15.75" customHeight="1">
      <c r="A915" s="2420"/>
      <c r="B915" s="2420"/>
      <c r="C915" s="2420"/>
      <c r="D915" s="2420"/>
      <c r="E915" s="2420"/>
      <c r="F915" s="2420"/>
      <c r="G915" s="2420"/>
      <c r="H915" s="2420"/>
      <c r="I915" s="2420"/>
      <c r="J915" s="2420"/>
      <c r="K915" s="2420"/>
      <c r="L915" s="2420"/>
      <c r="M915" s="2420"/>
      <c r="N915" s="2420"/>
      <c r="O915" s="2420"/>
      <c r="P915" s="2420"/>
    </row>
    <row r="916" spans="1:16" ht="15.75" customHeight="1">
      <c r="A916" s="2420"/>
      <c r="B916" s="2420"/>
      <c r="C916" s="2420"/>
      <c r="D916" s="2420"/>
      <c r="E916" s="2420"/>
      <c r="F916" s="2420"/>
      <c r="G916" s="2420"/>
      <c r="H916" s="2420"/>
      <c r="I916" s="2420"/>
      <c r="J916" s="2420"/>
      <c r="K916" s="2420"/>
      <c r="L916" s="2420"/>
      <c r="M916" s="2420"/>
      <c r="N916" s="2420"/>
      <c r="O916" s="2420"/>
      <c r="P916" s="2420"/>
    </row>
    <row r="917" spans="1:16" ht="15.75" customHeight="1">
      <c r="A917" s="2420"/>
      <c r="B917" s="2420"/>
      <c r="C917" s="2420"/>
      <c r="D917" s="2420"/>
      <c r="E917" s="2420"/>
      <c r="F917" s="2420"/>
      <c r="G917" s="2420"/>
      <c r="H917" s="2420"/>
      <c r="I917" s="2420"/>
      <c r="J917" s="2420"/>
      <c r="K917" s="2420"/>
      <c r="L917" s="2420"/>
      <c r="M917" s="2420"/>
      <c r="N917" s="2420"/>
      <c r="O917" s="2420"/>
      <c r="P917" s="2420"/>
    </row>
    <row r="918" spans="1:16" ht="15.75" customHeight="1">
      <c r="A918" s="2420"/>
      <c r="B918" s="2420"/>
      <c r="C918" s="2420"/>
      <c r="D918" s="2420"/>
      <c r="E918" s="2420"/>
      <c r="F918" s="2420"/>
      <c r="G918" s="2420"/>
      <c r="H918" s="2420"/>
      <c r="I918" s="2420"/>
      <c r="J918" s="2420"/>
      <c r="K918" s="2420"/>
      <c r="L918" s="2420"/>
      <c r="M918" s="2420"/>
      <c r="N918" s="2420"/>
      <c r="O918" s="2420"/>
      <c r="P918" s="2420"/>
    </row>
    <row r="919" spans="1:16" ht="15.75" customHeight="1">
      <c r="A919" s="2420"/>
      <c r="B919" s="2420"/>
      <c r="C919" s="2420"/>
      <c r="D919" s="2420"/>
      <c r="E919" s="2420"/>
      <c r="F919" s="2420"/>
      <c r="G919" s="2420"/>
      <c r="H919" s="2420"/>
      <c r="I919" s="2420"/>
      <c r="J919" s="2420"/>
      <c r="K919" s="2420"/>
      <c r="L919" s="2420"/>
      <c r="M919" s="2420"/>
      <c r="N919" s="2420"/>
      <c r="O919" s="2420"/>
      <c r="P919" s="2420"/>
    </row>
    <row r="920" spans="1:16" ht="15.75" customHeight="1">
      <c r="A920" s="2420"/>
      <c r="B920" s="2420"/>
      <c r="C920" s="2420"/>
      <c r="D920" s="2420"/>
      <c r="E920" s="2420"/>
      <c r="F920" s="2420"/>
      <c r="G920" s="2420"/>
      <c r="H920" s="2420"/>
      <c r="I920" s="2420"/>
      <c r="J920" s="2420"/>
      <c r="K920" s="2420"/>
      <c r="L920" s="2420"/>
      <c r="M920" s="2420"/>
      <c r="N920" s="2420"/>
      <c r="O920" s="2420"/>
      <c r="P920" s="2420"/>
    </row>
    <row r="921" spans="1:16" ht="15.75" customHeight="1">
      <c r="A921" s="2420"/>
      <c r="B921" s="2420"/>
      <c r="C921" s="2420"/>
      <c r="D921" s="2420"/>
      <c r="E921" s="2420"/>
      <c r="F921" s="2420"/>
      <c r="G921" s="2420"/>
      <c r="H921" s="2420"/>
      <c r="I921" s="2420"/>
      <c r="J921" s="2420"/>
      <c r="K921" s="2420"/>
      <c r="L921" s="2420"/>
      <c r="M921" s="2420"/>
      <c r="N921" s="2420"/>
      <c r="O921" s="2420"/>
      <c r="P921" s="2420"/>
    </row>
    <row r="922" spans="1:16" ht="15.75" customHeight="1">
      <c r="A922" s="2420"/>
      <c r="B922" s="2420"/>
      <c r="C922" s="2420"/>
      <c r="D922" s="2420"/>
      <c r="E922" s="2420"/>
      <c r="F922" s="2420"/>
      <c r="G922" s="2420"/>
      <c r="H922" s="2420"/>
      <c r="I922" s="2420"/>
      <c r="J922" s="2420"/>
      <c r="K922" s="2420"/>
      <c r="L922" s="2420"/>
      <c r="M922" s="2420"/>
      <c r="N922" s="2420"/>
      <c r="O922" s="2420"/>
      <c r="P922" s="2420"/>
    </row>
    <row r="923" spans="1:16" ht="15.75" customHeight="1">
      <c r="A923" s="2420"/>
      <c r="B923" s="2420"/>
      <c r="C923" s="2420"/>
      <c r="D923" s="2420"/>
      <c r="E923" s="2420"/>
      <c r="F923" s="2420"/>
      <c r="G923" s="2420"/>
      <c r="H923" s="2420"/>
      <c r="I923" s="2420"/>
      <c r="J923" s="2420"/>
      <c r="K923" s="2420"/>
      <c r="L923" s="2420"/>
      <c r="M923" s="2420"/>
      <c r="N923" s="2420"/>
      <c r="O923" s="2420"/>
      <c r="P923" s="2420"/>
    </row>
    <row r="924" spans="1:16" ht="15.75" customHeight="1">
      <c r="A924" s="2420"/>
      <c r="B924" s="2420"/>
      <c r="C924" s="2420"/>
      <c r="D924" s="2420"/>
      <c r="E924" s="2420"/>
      <c r="F924" s="2420"/>
      <c r="G924" s="2420"/>
      <c r="H924" s="2420"/>
      <c r="I924" s="2420"/>
      <c r="J924" s="2420"/>
      <c r="K924" s="2420"/>
      <c r="L924" s="2420"/>
      <c r="M924" s="2420"/>
      <c r="N924" s="2420"/>
      <c r="O924" s="2420"/>
      <c r="P924" s="2420"/>
    </row>
    <row r="925" spans="1:16" ht="15.75" customHeight="1">
      <c r="A925" s="2420"/>
      <c r="B925" s="2420"/>
      <c r="C925" s="2420"/>
      <c r="D925" s="2420"/>
      <c r="E925" s="2420"/>
      <c r="F925" s="2420"/>
      <c r="G925" s="2420"/>
      <c r="H925" s="2420"/>
      <c r="I925" s="2420"/>
      <c r="J925" s="2420"/>
      <c r="K925" s="2420"/>
      <c r="L925" s="2420"/>
      <c r="M925" s="2420"/>
      <c r="N925" s="2420"/>
      <c r="O925" s="2420"/>
      <c r="P925" s="2420"/>
    </row>
    <row r="926" spans="1:16" ht="15.75" customHeight="1">
      <c r="A926" s="2420"/>
      <c r="B926" s="2420"/>
      <c r="C926" s="2420"/>
      <c r="D926" s="2420"/>
      <c r="E926" s="2420"/>
      <c r="F926" s="2420"/>
      <c r="G926" s="2420"/>
      <c r="H926" s="2420"/>
      <c r="I926" s="2420"/>
      <c r="J926" s="2420"/>
      <c r="K926" s="2420"/>
      <c r="L926" s="2420"/>
      <c r="M926" s="2420"/>
      <c r="N926" s="2420"/>
      <c r="O926" s="2420"/>
      <c r="P926" s="2420"/>
    </row>
    <row r="927" spans="1:16" ht="15.75" customHeight="1">
      <c r="A927" s="2420"/>
      <c r="B927" s="2420"/>
      <c r="C927" s="2420"/>
      <c r="D927" s="2420"/>
      <c r="E927" s="2420"/>
      <c r="F927" s="2420"/>
      <c r="G927" s="2420"/>
      <c r="H927" s="2420"/>
      <c r="I927" s="2420"/>
      <c r="J927" s="2420"/>
      <c r="K927" s="2420"/>
      <c r="L927" s="2420"/>
      <c r="M927" s="2420"/>
      <c r="N927" s="2420"/>
      <c r="O927" s="2420"/>
      <c r="P927" s="2420"/>
    </row>
    <row r="928" spans="1:16" ht="15.75" customHeight="1">
      <c r="A928" s="2420"/>
      <c r="B928" s="2420"/>
      <c r="C928" s="2420"/>
      <c r="D928" s="2420"/>
      <c r="E928" s="2420"/>
      <c r="F928" s="2420"/>
      <c r="G928" s="2420"/>
      <c r="H928" s="2420"/>
      <c r="I928" s="2420"/>
      <c r="J928" s="2420"/>
      <c r="K928" s="2420"/>
      <c r="L928" s="2420"/>
      <c r="M928" s="2420"/>
      <c r="N928" s="2420"/>
      <c r="O928" s="2420"/>
      <c r="P928" s="2420"/>
    </row>
    <row r="929" spans="1:16" ht="15.75" customHeight="1">
      <c r="A929" s="2420"/>
      <c r="B929" s="2420"/>
      <c r="C929" s="2420"/>
      <c r="D929" s="2420"/>
      <c r="E929" s="2420"/>
      <c r="F929" s="2420"/>
      <c r="G929" s="2420"/>
      <c r="H929" s="2420"/>
      <c r="I929" s="2420"/>
      <c r="J929" s="2420"/>
      <c r="K929" s="2420"/>
      <c r="L929" s="2420"/>
      <c r="M929" s="2420"/>
      <c r="N929" s="2420"/>
      <c r="O929" s="2420"/>
      <c r="P929" s="2420"/>
    </row>
    <row r="930" spans="1:16" ht="15.75" customHeight="1">
      <c r="A930" s="2420"/>
      <c r="B930" s="2420"/>
      <c r="C930" s="2420"/>
      <c r="D930" s="2420"/>
      <c r="E930" s="2420"/>
      <c r="F930" s="2420"/>
      <c r="G930" s="2420"/>
      <c r="H930" s="2420"/>
      <c r="I930" s="2420"/>
      <c r="J930" s="2420"/>
      <c r="K930" s="2420"/>
      <c r="L930" s="2420"/>
      <c r="M930" s="2420"/>
      <c r="N930" s="2420"/>
      <c r="O930" s="2420"/>
      <c r="P930" s="2420"/>
    </row>
    <row r="931" spans="1:16" ht="15.75" customHeight="1">
      <c r="A931" s="2420"/>
      <c r="B931" s="2420"/>
      <c r="C931" s="2420"/>
      <c r="D931" s="2420"/>
      <c r="E931" s="2420"/>
      <c r="F931" s="2420"/>
      <c r="G931" s="2420"/>
      <c r="H931" s="2420"/>
      <c r="I931" s="2420"/>
      <c r="J931" s="2420"/>
      <c r="K931" s="2420"/>
      <c r="L931" s="2420"/>
      <c r="M931" s="2420"/>
      <c r="N931" s="2420"/>
      <c r="O931" s="2420"/>
      <c r="P931" s="2420"/>
    </row>
    <row r="932" spans="1:16" ht="15.75" customHeight="1">
      <c r="A932" s="2420"/>
      <c r="B932" s="2420"/>
      <c r="C932" s="2420"/>
      <c r="D932" s="2420"/>
      <c r="E932" s="2420"/>
      <c r="F932" s="2420"/>
      <c r="G932" s="2420"/>
      <c r="H932" s="2420"/>
      <c r="I932" s="2420"/>
      <c r="J932" s="2420"/>
      <c r="K932" s="2420"/>
      <c r="L932" s="2420"/>
      <c r="M932" s="2420"/>
      <c r="N932" s="2420"/>
      <c r="O932" s="2420"/>
      <c r="P932" s="2420"/>
    </row>
    <row r="933" spans="1:16" ht="15.75" customHeight="1">
      <c r="A933" s="2420"/>
      <c r="B933" s="2420"/>
      <c r="C933" s="2420"/>
      <c r="D933" s="2420"/>
      <c r="E933" s="2420"/>
      <c r="F933" s="2420"/>
      <c r="G933" s="2420"/>
      <c r="H933" s="2420"/>
      <c r="I933" s="2420"/>
      <c r="J933" s="2420"/>
      <c r="K933" s="2420"/>
      <c r="L933" s="2420"/>
      <c r="M933" s="2420"/>
      <c r="N933" s="2420"/>
      <c r="O933" s="2420"/>
      <c r="P933" s="2420"/>
    </row>
    <row r="934" spans="1:16" ht="15.75" customHeight="1">
      <c r="A934" s="2420"/>
      <c r="B934" s="2420"/>
      <c r="C934" s="2420"/>
      <c r="D934" s="2420"/>
      <c r="E934" s="2420"/>
      <c r="F934" s="2420"/>
      <c r="G934" s="2420"/>
      <c r="H934" s="2420"/>
      <c r="I934" s="2420"/>
      <c r="J934" s="2420"/>
      <c r="K934" s="2420"/>
      <c r="L934" s="2420"/>
      <c r="M934" s="2420"/>
      <c r="N934" s="2420"/>
      <c r="O934" s="2420"/>
      <c r="P934" s="2420"/>
    </row>
    <row r="935" spans="1:16" ht="15.75" customHeight="1">
      <c r="A935" s="2420"/>
      <c r="B935" s="2420"/>
      <c r="C935" s="2420"/>
      <c r="D935" s="2420"/>
      <c r="E935" s="2420"/>
      <c r="F935" s="2420"/>
      <c r="G935" s="2420"/>
      <c r="H935" s="2420"/>
      <c r="I935" s="2420"/>
      <c r="J935" s="2420"/>
      <c r="K935" s="2420"/>
      <c r="L935" s="2420"/>
      <c r="M935" s="2420"/>
      <c r="N935" s="2420"/>
      <c r="O935" s="2420"/>
      <c r="P935" s="2420"/>
    </row>
    <row r="936" spans="1:16" ht="15.75" customHeight="1">
      <c r="A936" s="2420"/>
      <c r="B936" s="2420"/>
      <c r="C936" s="2420"/>
      <c r="D936" s="2420"/>
      <c r="E936" s="2420"/>
      <c r="F936" s="2420"/>
      <c r="G936" s="2420"/>
      <c r="H936" s="2420"/>
      <c r="I936" s="2420"/>
      <c r="J936" s="2420"/>
      <c r="K936" s="2420"/>
      <c r="L936" s="2420"/>
      <c r="M936" s="2420"/>
      <c r="N936" s="2420"/>
      <c r="O936" s="2420"/>
      <c r="P936" s="2420"/>
    </row>
    <row r="937" spans="1:16" ht="15.75" customHeight="1">
      <c r="A937" s="2420"/>
      <c r="B937" s="2420"/>
      <c r="C937" s="2420"/>
      <c r="D937" s="2420"/>
      <c r="E937" s="2420"/>
      <c r="F937" s="2420"/>
      <c r="G937" s="2420"/>
      <c r="H937" s="2420"/>
      <c r="I937" s="2420"/>
      <c r="J937" s="2420"/>
      <c r="K937" s="2420"/>
      <c r="L937" s="2420"/>
      <c r="M937" s="2420"/>
      <c r="N937" s="2420"/>
      <c r="O937" s="2420"/>
      <c r="P937" s="2420"/>
    </row>
    <row r="938" spans="1:16" ht="15.75" customHeight="1">
      <c r="A938" s="2420"/>
      <c r="B938" s="2420"/>
      <c r="C938" s="2420"/>
      <c r="D938" s="2420"/>
      <c r="E938" s="2420"/>
      <c r="F938" s="2420"/>
      <c r="G938" s="2420"/>
      <c r="H938" s="2420"/>
      <c r="I938" s="2420"/>
      <c r="J938" s="2420"/>
      <c r="K938" s="2420"/>
      <c r="L938" s="2420"/>
      <c r="M938" s="2420"/>
      <c r="N938" s="2420"/>
      <c r="O938" s="2420"/>
      <c r="P938" s="2420"/>
    </row>
    <row r="939" spans="1:16" ht="15.75" customHeight="1">
      <c r="A939" s="2420"/>
      <c r="B939" s="2420"/>
      <c r="C939" s="2420"/>
      <c r="D939" s="2420"/>
      <c r="E939" s="2420"/>
      <c r="F939" s="2420"/>
      <c r="G939" s="2420"/>
      <c r="H939" s="2420"/>
      <c r="I939" s="2420"/>
      <c r="J939" s="2420"/>
      <c r="K939" s="2420"/>
      <c r="L939" s="2420"/>
      <c r="M939" s="2420"/>
      <c r="N939" s="2420"/>
      <c r="O939" s="2420"/>
      <c r="P939" s="2420"/>
    </row>
    <row r="940" spans="1:16" ht="15.75" customHeight="1">
      <c r="A940" s="2420"/>
      <c r="B940" s="2420"/>
      <c r="C940" s="2420"/>
      <c r="D940" s="2420"/>
      <c r="E940" s="2420"/>
      <c r="F940" s="2420"/>
      <c r="G940" s="2420"/>
      <c r="H940" s="2420"/>
      <c r="I940" s="2420"/>
      <c r="J940" s="2420"/>
      <c r="K940" s="2420"/>
      <c r="L940" s="2420"/>
      <c r="M940" s="2420"/>
      <c r="N940" s="2420"/>
      <c r="O940" s="2420"/>
      <c r="P940" s="2420"/>
    </row>
    <row r="941" spans="1:16" ht="15.75" customHeight="1">
      <c r="A941" s="2420"/>
      <c r="B941" s="2420"/>
      <c r="C941" s="2420"/>
      <c r="D941" s="2420"/>
      <c r="E941" s="2420"/>
      <c r="F941" s="2420"/>
      <c r="G941" s="2420"/>
      <c r="H941" s="2420"/>
      <c r="I941" s="2420"/>
      <c r="J941" s="2420"/>
      <c r="K941" s="2420"/>
      <c r="L941" s="2420"/>
      <c r="M941" s="2420"/>
      <c r="N941" s="2420"/>
      <c r="O941" s="2420"/>
      <c r="P941" s="2420"/>
    </row>
    <row r="942" spans="1:16" ht="15.75" customHeight="1">
      <c r="A942" s="2420"/>
      <c r="B942" s="2420"/>
      <c r="C942" s="2420"/>
      <c r="D942" s="2420"/>
      <c r="E942" s="2420"/>
      <c r="F942" s="2420"/>
      <c r="G942" s="2420"/>
      <c r="H942" s="2420"/>
      <c r="I942" s="2420"/>
      <c r="J942" s="2420"/>
      <c r="K942" s="2420"/>
      <c r="L942" s="2420"/>
      <c r="M942" s="2420"/>
      <c r="N942" s="2420"/>
      <c r="O942" s="2420"/>
      <c r="P942" s="2420"/>
    </row>
    <row r="943" spans="1:16" ht="15.75" customHeight="1">
      <c r="A943" s="2420"/>
      <c r="B943" s="2420"/>
      <c r="C943" s="2420"/>
      <c r="D943" s="2420"/>
      <c r="E943" s="2420"/>
      <c r="F943" s="2420"/>
      <c r="G943" s="2420"/>
      <c r="H943" s="2420"/>
      <c r="I943" s="2420"/>
      <c r="J943" s="2420"/>
      <c r="K943" s="2420"/>
      <c r="L943" s="2420"/>
      <c r="M943" s="2420"/>
      <c r="N943" s="2420"/>
      <c r="O943" s="2420"/>
      <c r="P943" s="2420"/>
    </row>
    <row r="944" spans="1:16" ht="15.75" customHeight="1">
      <c r="A944" s="2420"/>
      <c r="B944" s="2420"/>
      <c r="C944" s="2420"/>
      <c r="D944" s="2420"/>
      <c r="E944" s="2420"/>
      <c r="F944" s="2420"/>
      <c r="G944" s="2420"/>
      <c r="H944" s="2420"/>
      <c r="I944" s="2420"/>
      <c r="J944" s="2420"/>
      <c r="K944" s="2420"/>
      <c r="L944" s="2420"/>
      <c r="M944" s="2420"/>
      <c r="N944" s="2420"/>
      <c r="O944" s="2420"/>
      <c r="P944" s="2420"/>
    </row>
    <row r="945" spans="1:16" ht="15.75" customHeight="1">
      <c r="A945" s="2420"/>
      <c r="B945" s="2420"/>
      <c r="C945" s="2420"/>
      <c r="D945" s="2420"/>
      <c r="E945" s="2420"/>
      <c r="F945" s="2420"/>
      <c r="G945" s="2420"/>
      <c r="H945" s="2420"/>
      <c r="I945" s="2420"/>
      <c r="J945" s="2420"/>
      <c r="K945" s="2420"/>
      <c r="L945" s="2420"/>
      <c r="M945" s="2420"/>
      <c r="N945" s="2420"/>
      <c r="O945" s="2420"/>
      <c r="P945" s="2420"/>
    </row>
    <row r="946" spans="1:16" ht="15.75" customHeight="1">
      <c r="A946" s="2420"/>
      <c r="B946" s="2420"/>
      <c r="C946" s="2420"/>
      <c r="D946" s="2420"/>
      <c r="E946" s="2420"/>
      <c r="F946" s="2420"/>
      <c r="G946" s="2420"/>
      <c r="H946" s="2420"/>
      <c r="I946" s="2420"/>
      <c r="J946" s="2420"/>
      <c r="K946" s="2420"/>
      <c r="L946" s="2420"/>
      <c r="M946" s="2420"/>
      <c r="N946" s="2420"/>
      <c r="O946" s="2420"/>
      <c r="P946" s="2420"/>
    </row>
    <row r="947" spans="1:16" ht="15.75" customHeight="1">
      <c r="A947" s="2420"/>
      <c r="B947" s="2420"/>
      <c r="C947" s="2420"/>
      <c r="D947" s="2420"/>
      <c r="E947" s="2420"/>
      <c r="F947" s="2420"/>
      <c r="G947" s="2420"/>
      <c r="H947" s="2420"/>
      <c r="I947" s="2420"/>
      <c r="J947" s="2420"/>
      <c r="K947" s="2420"/>
      <c r="L947" s="2420"/>
      <c r="M947" s="2420"/>
      <c r="N947" s="2420"/>
      <c r="O947" s="2420"/>
      <c r="P947" s="2420"/>
    </row>
    <row r="948" spans="1:16" ht="15.75" customHeight="1">
      <c r="A948" s="2420"/>
      <c r="B948" s="2420"/>
      <c r="C948" s="2420"/>
      <c r="D948" s="2420"/>
      <c r="E948" s="2420"/>
      <c r="F948" s="2420"/>
      <c r="G948" s="2420"/>
      <c r="H948" s="2420"/>
      <c r="I948" s="2420"/>
      <c r="J948" s="2420"/>
      <c r="K948" s="2420"/>
      <c r="L948" s="2420"/>
      <c r="M948" s="2420"/>
      <c r="N948" s="2420"/>
      <c r="O948" s="2420"/>
      <c r="P948" s="2420"/>
    </row>
    <row r="949" spans="1:16" ht="15.75" customHeight="1">
      <c r="A949" s="2420"/>
      <c r="B949" s="2420"/>
      <c r="C949" s="2420"/>
      <c r="D949" s="2420"/>
      <c r="E949" s="2420"/>
      <c r="F949" s="2420"/>
      <c r="G949" s="2420"/>
      <c r="H949" s="2420"/>
      <c r="I949" s="2420"/>
      <c r="J949" s="2420"/>
      <c r="K949" s="2420"/>
      <c r="L949" s="2420"/>
      <c r="M949" s="2420"/>
      <c r="N949" s="2420"/>
      <c r="O949" s="2420"/>
      <c r="P949" s="2420"/>
    </row>
    <row r="950" spans="1:16" ht="15.75" customHeight="1">
      <c r="A950" s="2420"/>
      <c r="B950" s="2420"/>
      <c r="C950" s="2420"/>
      <c r="D950" s="2420"/>
      <c r="E950" s="2420"/>
      <c r="F950" s="2420"/>
      <c r="G950" s="2420"/>
      <c r="H950" s="2420"/>
      <c r="I950" s="2420"/>
      <c r="J950" s="2420"/>
      <c r="K950" s="2420"/>
      <c r="L950" s="2420"/>
      <c r="M950" s="2420"/>
      <c r="N950" s="2420"/>
      <c r="O950" s="2420"/>
      <c r="P950" s="2420"/>
    </row>
    <row r="951" spans="1:16" ht="15.75" customHeight="1">
      <c r="A951" s="2420"/>
      <c r="B951" s="2420"/>
      <c r="C951" s="2420"/>
      <c r="D951" s="2420"/>
      <c r="E951" s="2420"/>
      <c r="F951" s="2420"/>
      <c r="G951" s="2420"/>
      <c r="H951" s="2420"/>
      <c r="I951" s="2420"/>
      <c r="J951" s="2420"/>
      <c r="K951" s="2420"/>
      <c r="L951" s="2420"/>
      <c r="M951" s="2420"/>
      <c r="N951" s="2420"/>
      <c r="O951" s="2420"/>
      <c r="P951" s="2420"/>
    </row>
    <row r="952" spans="1:16" ht="15.75" customHeight="1">
      <c r="A952" s="2420"/>
      <c r="B952" s="2420"/>
      <c r="C952" s="2420"/>
      <c r="D952" s="2420"/>
      <c r="E952" s="2420"/>
      <c r="F952" s="2420"/>
      <c r="G952" s="2420"/>
      <c r="H952" s="2420"/>
      <c r="I952" s="2420"/>
      <c r="J952" s="2420"/>
      <c r="K952" s="2420"/>
      <c r="L952" s="2420"/>
      <c r="M952" s="2420"/>
      <c r="N952" s="2420"/>
      <c r="O952" s="2420"/>
      <c r="P952" s="2420"/>
    </row>
    <row r="953" spans="1:16" ht="15.75" customHeight="1">
      <c r="A953" s="2420"/>
      <c r="B953" s="2420"/>
      <c r="C953" s="2420"/>
      <c r="D953" s="2420"/>
      <c r="E953" s="2420"/>
      <c r="F953" s="2420"/>
      <c r="G953" s="2420"/>
      <c r="H953" s="2420"/>
      <c r="I953" s="2420"/>
      <c r="J953" s="2420"/>
      <c r="K953" s="2420"/>
      <c r="L953" s="2420"/>
      <c r="M953" s="2420"/>
      <c r="N953" s="2420"/>
      <c r="O953" s="2420"/>
      <c r="P953" s="2420"/>
    </row>
    <row r="954" spans="1:16" ht="15.75" customHeight="1">
      <c r="A954" s="2420"/>
      <c r="B954" s="2420"/>
      <c r="C954" s="2420"/>
      <c r="D954" s="2420"/>
      <c r="E954" s="2420"/>
      <c r="F954" s="2420"/>
      <c r="G954" s="2420"/>
      <c r="H954" s="2420"/>
      <c r="I954" s="2420"/>
      <c r="J954" s="2420"/>
      <c r="K954" s="2420"/>
      <c r="L954" s="2420"/>
      <c r="M954" s="2420"/>
      <c r="N954" s="2420"/>
      <c r="O954" s="2420"/>
      <c r="P954" s="2420"/>
    </row>
    <row r="955" spans="1:16" ht="15.75" customHeight="1">
      <c r="A955" s="2420"/>
      <c r="B955" s="2420"/>
      <c r="C955" s="2420"/>
      <c r="D955" s="2420"/>
      <c r="E955" s="2420"/>
      <c r="F955" s="2420"/>
      <c r="G955" s="2420"/>
      <c r="H955" s="2420"/>
      <c r="I955" s="2420"/>
      <c r="J955" s="2420"/>
      <c r="K955" s="2420"/>
      <c r="L955" s="2420"/>
      <c r="M955" s="2420"/>
      <c r="N955" s="2420"/>
      <c r="O955" s="2420"/>
      <c r="P955" s="2420"/>
    </row>
    <row r="956" spans="1:16" ht="15.75" customHeight="1">
      <c r="A956" s="2420"/>
      <c r="B956" s="2420"/>
      <c r="C956" s="2420"/>
      <c r="D956" s="2420"/>
      <c r="E956" s="2420"/>
      <c r="F956" s="2420"/>
      <c r="G956" s="2420"/>
      <c r="H956" s="2420"/>
      <c r="I956" s="2420"/>
      <c r="J956" s="2420"/>
      <c r="K956" s="2420"/>
      <c r="L956" s="2420"/>
      <c r="M956" s="2420"/>
      <c r="N956" s="2420"/>
      <c r="O956" s="2420"/>
      <c r="P956" s="2420"/>
    </row>
    <row r="957" spans="1:16" ht="15.75" customHeight="1">
      <c r="A957" s="2420"/>
      <c r="B957" s="2420"/>
      <c r="C957" s="2420"/>
      <c r="D957" s="2420"/>
      <c r="E957" s="2420"/>
      <c r="F957" s="2420"/>
      <c r="G957" s="2420"/>
      <c r="H957" s="2420"/>
      <c r="I957" s="2420"/>
      <c r="J957" s="2420"/>
      <c r="K957" s="2420"/>
      <c r="L957" s="2420"/>
      <c r="M957" s="2420"/>
      <c r="N957" s="2420"/>
      <c r="O957" s="2420"/>
      <c r="P957" s="2420"/>
    </row>
    <row r="958" spans="1:16" ht="15.75" customHeight="1">
      <c r="A958" s="2420"/>
      <c r="B958" s="2420"/>
      <c r="C958" s="2420"/>
      <c r="D958" s="2420"/>
      <c r="E958" s="2420"/>
      <c r="F958" s="2420"/>
      <c r="G958" s="2420"/>
      <c r="H958" s="2420"/>
      <c r="I958" s="2420"/>
      <c r="J958" s="2420"/>
      <c r="K958" s="2420"/>
      <c r="L958" s="2420"/>
      <c r="M958" s="2420"/>
      <c r="N958" s="2420"/>
      <c r="O958" s="2420"/>
      <c r="P958" s="2420"/>
    </row>
    <row r="959" spans="1:16" ht="15.75" customHeight="1">
      <c r="A959" s="2420"/>
      <c r="B959" s="2420"/>
      <c r="C959" s="2420"/>
      <c r="D959" s="2420"/>
      <c r="E959" s="2420"/>
      <c r="F959" s="2420"/>
      <c r="G959" s="2420"/>
      <c r="H959" s="2420"/>
      <c r="I959" s="2420"/>
      <c r="J959" s="2420"/>
      <c r="K959" s="2420"/>
      <c r="L959" s="2420"/>
      <c r="M959" s="2420"/>
      <c r="N959" s="2420"/>
      <c r="O959" s="2420"/>
      <c r="P959" s="2420"/>
    </row>
    <row r="960" spans="1:16" ht="15.75" customHeight="1">
      <c r="A960" s="2420"/>
      <c r="B960" s="2420"/>
      <c r="C960" s="2420"/>
      <c r="D960" s="2420"/>
      <c r="E960" s="2420"/>
      <c r="F960" s="2420"/>
      <c r="G960" s="2420"/>
      <c r="H960" s="2420"/>
      <c r="I960" s="2420"/>
      <c r="J960" s="2420"/>
      <c r="K960" s="2420"/>
      <c r="L960" s="2420"/>
      <c r="M960" s="2420"/>
      <c r="N960" s="2420"/>
      <c r="O960" s="2420"/>
      <c r="P960" s="2420"/>
    </row>
    <row r="961" spans="1:16" ht="15.75" customHeight="1">
      <c r="A961" s="2420"/>
      <c r="B961" s="2420"/>
      <c r="C961" s="2420"/>
      <c r="D961" s="2420"/>
      <c r="E961" s="2420"/>
      <c r="F961" s="2420"/>
      <c r="G961" s="2420"/>
      <c r="H961" s="2420"/>
      <c r="I961" s="2420"/>
      <c r="J961" s="2420"/>
      <c r="K961" s="2420"/>
      <c r="L961" s="2420"/>
      <c r="M961" s="2420"/>
      <c r="N961" s="2420"/>
      <c r="O961" s="2420"/>
      <c r="P961" s="2420"/>
    </row>
    <row r="962" spans="1:16" ht="15.75" customHeight="1">
      <c r="A962" s="2420"/>
      <c r="B962" s="2420"/>
      <c r="C962" s="2420"/>
      <c r="D962" s="2420"/>
      <c r="E962" s="2420"/>
      <c r="F962" s="2420"/>
      <c r="G962" s="2420"/>
      <c r="H962" s="2420"/>
      <c r="I962" s="2420"/>
      <c r="J962" s="2420"/>
      <c r="K962" s="2420"/>
      <c r="L962" s="2420"/>
      <c r="M962" s="2420"/>
      <c r="N962" s="2420"/>
      <c r="O962" s="2420"/>
      <c r="P962" s="2420"/>
    </row>
    <row r="963" spans="1:16" ht="15.75" customHeight="1">
      <c r="A963" s="2420"/>
      <c r="B963" s="2420"/>
      <c r="C963" s="2420"/>
      <c r="D963" s="2420"/>
      <c r="E963" s="2420"/>
      <c r="F963" s="2420"/>
      <c r="G963" s="2420"/>
      <c r="H963" s="2420"/>
      <c r="I963" s="2420"/>
      <c r="J963" s="2420"/>
      <c r="K963" s="2420"/>
      <c r="L963" s="2420"/>
      <c r="M963" s="2420"/>
      <c r="N963" s="2420"/>
      <c r="O963" s="2420"/>
      <c r="P963" s="2420"/>
    </row>
    <row r="964" spans="1:16" ht="15.75" customHeight="1">
      <c r="A964" s="2420"/>
      <c r="B964" s="2420"/>
      <c r="C964" s="2420"/>
      <c r="D964" s="2420"/>
      <c r="E964" s="2420"/>
      <c r="F964" s="2420"/>
      <c r="G964" s="2420"/>
      <c r="H964" s="2420"/>
      <c r="I964" s="2420"/>
      <c r="J964" s="2420"/>
      <c r="K964" s="2420"/>
      <c r="L964" s="2420"/>
      <c r="M964" s="2420"/>
      <c r="N964" s="2420"/>
      <c r="O964" s="2420"/>
      <c r="P964" s="2420"/>
    </row>
    <row r="965" spans="1:16" ht="15.75" customHeight="1">
      <c r="A965" s="2420"/>
      <c r="B965" s="2420"/>
      <c r="C965" s="2420"/>
      <c r="D965" s="2420"/>
      <c r="E965" s="2420"/>
      <c r="F965" s="2420"/>
      <c r="G965" s="2420"/>
      <c r="H965" s="2420"/>
      <c r="I965" s="2420"/>
      <c r="J965" s="2420"/>
      <c r="K965" s="2420"/>
      <c r="L965" s="2420"/>
      <c r="M965" s="2420"/>
      <c r="N965" s="2420"/>
      <c r="O965" s="2420"/>
      <c r="P965" s="2420"/>
    </row>
    <row r="966" spans="1:16" ht="15.75" customHeight="1">
      <c r="A966" s="2420"/>
      <c r="B966" s="2420"/>
      <c r="C966" s="2420"/>
      <c r="D966" s="2420"/>
      <c r="E966" s="2420"/>
      <c r="F966" s="2420"/>
      <c r="G966" s="2420"/>
      <c r="H966" s="2420"/>
      <c r="I966" s="2420"/>
      <c r="J966" s="2420"/>
      <c r="K966" s="2420"/>
      <c r="L966" s="2420"/>
      <c r="M966" s="2420"/>
      <c r="N966" s="2420"/>
      <c r="O966" s="2420"/>
      <c r="P966" s="2420"/>
    </row>
    <row r="967" spans="1:16" ht="15.75" customHeight="1">
      <c r="A967" s="2420"/>
      <c r="B967" s="2420"/>
      <c r="C967" s="2420"/>
      <c r="D967" s="2420"/>
      <c r="E967" s="2420"/>
      <c r="F967" s="2420"/>
      <c r="G967" s="2420"/>
      <c r="H967" s="2420"/>
      <c r="I967" s="2420"/>
      <c r="J967" s="2420"/>
      <c r="K967" s="2420"/>
      <c r="L967" s="2420"/>
      <c r="M967" s="2420"/>
      <c r="N967" s="2420"/>
      <c r="O967" s="2420"/>
      <c r="P967" s="2420"/>
    </row>
    <row r="968" spans="1:16" ht="15.75" customHeight="1">
      <c r="A968" s="2420"/>
      <c r="B968" s="2420"/>
      <c r="C968" s="2420"/>
      <c r="D968" s="2420"/>
      <c r="E968" s="2420"/>
      <c r="F968" s="2420"/>
      <c r="G968" s="2420"/>
      <c r="H968" s="2420"/>
      <c r="I968" s="2420"/>
      <c r="J968" s="2420"/>
      <c r="K968" s="2420"/>
      <c r="L968" s="2420"/>
      <c r="M968" s="2420"/>
      <c r="N968" s="2420"/>
      <c r="O968" s="2420"/>
      <c r="P968" s="2420"/>
    </row>
    <row r="969" spans="1:16" ht="15.75" customHeight="1">
      <c r="A969" s="2420"/>
      <c r="B969" s="2420"/>
      <c r="C969" s="2420"/>
      <c r="D969" s="2420"/>
      <c r="E969" s="2420"/>
      <c r="F969" s="2420"/>
      <c r="G969" s="2420"/>
      <c r="H969" s="2420"/>
      <c r="I969" s="2420"/>
      <c r="J969" s="2420"/>
      <c r="K969" s="2420"/>
      <c r="L969" s="2420"/>
      <c r="M969" s="2420"/>
      <c r="N969" s="2420"/>
      <c r="O969" s="2420"/>
      <c r="P969" s="2420"/>
    </row>
    <row r="970" spans="1:16" ht="15.75" customHeight="1">
      <c r="A970" s="2420"/>
      <c r="B970" s="2420"/>
      <c r="C970" s="2420"/>
      <c r="D970" s="2420"/>
      <c r="E970" s="2420"/>
      <c r="F970" s="2420"/>
      <c r="G970" s="2420"/>
      <c r="H970" s="2420"/>
      <c r="I970" s="2420"/>
      <c r="J970" s="2420"/>
      <c r="K970" s="2420"/>
      <c r="L970" s="2420"/>
      <c r="M970" s="2420"/>
      <c r="N970" s="2420"/>
      <c r="O970" s="2420"/>
      <c r="P970" s="2420"/>
    </row>
    <row r="971" spans="1:16" ht="15.75" customHeight="1">
      <c r="A971" s="2420"/>
      <c r="B971" s="2420"/>
      <c r="C971" s="2420"/>
      <c r="D971" s="2420"/>
      <c r="E971" s="2420"/>
      <c r="F971" s="2420"/>
      <c r="G971" s="2420"/>
      <c r="H971" s="2420"/>
      <c r="I971" s="2420"/>
      <c r="J971" s="2420"/>
      <c r="K971" s="2420"/>
      <c r="L971" s="2420"/>
      <c r="M971" s="2420"/>
      <c r="N971" s="2420"/>
      <c r="O971" s="2420"/>
      <c r="P971" s="2420"/>
    </row>
    <row r="972" spans="1:16" ht="15.75" customHeight="1">
      <c r="A972" s="2420"/>
      <c r="B972" s="2420"/>
      <c r="C972" s="2420"/>
      <c r="D972" s="2420"/>
      <c r="E972" s="2420"/>
      <c r="F972" s="2420"/>
      <c r="G972" s="2420"/>
      <c r="H972" s="2420"/>
      <c r="I972" s="2420"/>
      <c r="J972" s="2420"/>
      <c r="K972" s="2420"/>
      <c r="L972" s="2420"/>
      <c r="M972" s="2420"/>
      <c r="N972" s="2420"/>
      <c r="O972" s="2420"/>
      <c r="P972" s="2420"/>
    </row>
    <row r="973" spans="1:16" ht="15.75" customHeight="1">
      <c r="A973" s="2420"/>
      <c r="B973" s="2420"/>
      <c r="C973" s="2420"/>
      <c r="D973" s="2420"/>
      <c r="E973" s="2420"/>
      <c r="F973" s="2420"/>
      <c r="G973" s="2420"/>
      <c r="H973" s="2420"/>
      <c r="I973" s="2420"/>
      <c r="J973" s="2420"/>
      <c r="K973" s="2420"/>
      <c r="L973" s="2420"/>
      <c r="M973" s="2420"/>
      <c r="N973" s="2420"/>
      <c r="O973" s="2420"/>
      <c r="P973" s="2420"/>
    </row>
    <row r="974" spans="1:16" ht="15.75" customHeight="1">
      <c r="A974" s="2420"/>
      <c r="B974" s="2420"/>
      <c r="C974" s="2420"/>
      <c r="D974" s="2420"/>
      <c r="E974" s="2420"/>
      <c r="F974" s="2420"/>
      <c r="G974" s="2420"/>
      <c r="H974" s="2420"/>
      <c r="I974" s="2420"/>
      <c r="J974" s="2420"/>
      <c r="K974" s="2420"/>
      <c r="L974" s="2420"/>
      <c r="M974" s="2420"/>
      <c r="N974" s="2420"/>
      <c r="O974" s="2420"/>
      <c r="P974" s="2420"/>
    </row>
    <row r="975" spans="1:16" ht="15.75" customHeight="1">
      <c r="A975" s="2420"/>
      <c r="B975" s="2420"/>
      <c r="C975" s="2420"/>
      <c r="D975" s="2420"/>
      <c r="E975" s="2420"/>
      <c r="F975" s="2420"/>
      <c r="G975" s="2420"/>
      <c r="H975" s="2420"/>
      <c r="I975" s="2420"/>
      <c r="J975" s="2420"/>
      <c r="K975" s="2420"/>
      <c r="L975" s="2420"/>
      <c r="M975" s="2420"/>
      <c r="N975" s="2420"/>
      <c r="O975" s="2420"/>
      <c r="P975" s="2420"/>
    </row>
    <row r="976" spans="1:16" ht="15.75" customHeight="1">
      <c r="A976" s="2420"/>
      <c r="B976" s="2420"/>
      <c r="C976" s="2420"/>
      <c r="D976" s="2420"/>
      <c r="E976" s="2420"/>
      <c r="F976" s="2420"/>
      <c r="G976" s="2420"/>
      <c r="H976" s="2420"/>
      <c r="I976" s="2420"/>
      <c r="J976" s="2420"/>
      <c r="K976" s="2420"/>
      <c r="L976" s="2420"/>
      <c r="M976" s="2420"/>
      <c r="N976" s="2420"/>
      <c r="O976" s="2420"/>
      <c r="P976" s="2420"/>
    </row>
    <row r="977" spans="1:16" ht="15.75" customHeight="1">
      <c r="A977" s="2420"/>
      <c r="B977" s="2420"/>
      <c r="C977" s="2420"/>
      <c r="D977" s="2420"/>
      <c r="E977" s="2420"/>
      <c r="F977" s="2420"/>
      <c r="G977" s="2420"/>
      <c r="H977" s="2420"/>
      <c r="I977" s="2420"/>
      <c r="J977" s="2420"/>
      <c r="K977" s="2420"/>
      <c r="L977" s="2420"/>
      <c r="M977" s="2420"/>
      <c r="N977" s="2420"/>
      <c r="O977" s="2420"/>
      <c r="P977" s="2420"/>
    </row>
    <row r="978" spans="1:16" ht="15.75" customHeight="1">
      <c r="A978" s="2420"/>
      <c r="B978" s="2420"/>
      <c r="C978" s="2420"/>
      <c r="D978" s="2420"/>
      <c r="E978" s="2420"/>
      <c r="F978" s="2420"/>
      <c r="G978" s="2420"/>
      <c r="H978" s="2420"/>
      <c r="I978" s="2420"/>
      <c r="J978" s="2420"/>
      <c r="K978" s="2420"/>
      <c r="L978" s="2420"/>
      <c r="M978" s="2420"/>
      <c r="N978" s="2420"/>
      <c r="O978" s="2420"/>
      <c r="P978" s="2420"/>
    </row>
    <row r="979" spans="1:16" ht="15.75" customHeight="1">
      <c r="A979" s="2420"/>
      <c r="B979" s="2420"/>
      <c r="C979" s="2420"/>
      <c r="D979" s="2420"/>
      <c r="E979" s="2420"/>
      <c r="F979" s="2420"/>
      <c r="G979" s="2420"/>
      <c r="H979" s="2420"/>
      <c r="I979" s="2420"/>
      <c r="J979" s="2420"/>
      <c r="K979" s="2420"/>
      <c r="L979" s="2420"/>
      <c r="M979" s="2420"/>
      <c r="N979" s="2420"/>
      <c r="O979" s="2420"/>
      <c r="P979" s="2420"/>
    </row>
    <row r="980" spans="1:16" ht="15.75" customHeight="1">
      <c r="A980" s="2420"/>
      <c r="B980" s="2420"/>
      <c r="C980" s="2420"/>
      <c r="D980" s="2420"/>
      <c r="E980" s="2420"/>
      <c r="F980" s="2420"/>
      <c r="G980" s="2420"/>
      <c r="H980" s="2420"/>
      <c r="I980" s="2420"/>
      <c r="J980" s="2420"/>
      <c r="K980" s="2420"/>
      <c r="L980" s="2420"/>
      <c r="M980" s="2420"/>
      <c r="N980" s="2420"/>
      <c r="O980" s="2420"/>
      <c r="P980" s="2420"/>
    </row>
    <row r="981" spans="1:16" ht="15.75" customHeight="1">
      <c r="A981" s="2420"/>
      <c r="B981" s="2420"/>
      <c r="C981" s="2420"/>
      <c r="D981" s="2420"/>
      <c r="E981" s="2420"/>
      <c r="F981" s="2420"/>
      <c r="G981" s="2420"/>
      <c r="H981" s="2420"/>
      <c r="I981" s="2420"/>
      <c r="J981" s="2420"/>
      <c r="K981" s="2420"/>
      <c r="L981" s="2420"/>
      <c r="M981" s="2420"/>
      <c r="N981" s="2420"/>
      <c r="O981" s="2420"/>
      <c r="P981" s="2420"/>
    </row>
    <row r="982" spans="1:16" ht="15.75" customHeight="1">
      <c r="A982" s="2420"/>
      <c r="B982" s="2420"/>
      <c r="C982" s="2420"/>
      <c r="D982" s="2420"/>
      <c r="E982" s="2420"/>
      <c r="F982" s="2420"/>
      <c r="G982" s="2420"/>
      <c r="H982" s="2420"/>
      <c r="I982" s="2420"/>
      <c r="J982" s="2420"/>
      <c r="K982" s="2420"/>
      <c r="L982" s="2420"/>
      <c r="M982" s="2420"/>
      <c r="N982" s="2420"/>
      <c r="O982" s="2420"/>
      <c r="P982" s="2420"/>
    </row>
    <row r="983" spans="1:16" ht="15.75" customHeight="1">
      <c r="A983" s="2420"/>
      <c r="B983" s="2420"/>
      <c r="C983" s="2420"/>
      <c r="D983" s="2420"/>
      <c r="E983" s="2420"/>
      <c r="F983" s="2420"/>
      <c r="G983" s="2420"/>
      <c r="H983" s="2420"/>
      <c r="I983" s="2420"/>
      <c r="J983" s="2420"/>
      <c r="K983" s="2420"/>
      <c r="L983" s="2420"/>
      <c r="M983" s="2420"/>
      <c r="N983" s="2420"/>
      <c r="O983" s="2420"/>
      <c r="P983" s="2420"/>
    </row>
    <row r="984" spans="1:16" ht="15.75" customHeight="1">
      <c r="A984" s="2420"/>
      <c r="B984" s="2420"/>
      <c r="C984" s="2420"/>
      <c r="D984" s="2420"/>
      <c r="E984" s="2420"/>
      <c r="F984" s="2420"/>
      <c r="G984" s="2420"/>
      <c r="H984" s="2420"/>
      <c r="I984" s="2420"/>
      <c r="J984" s="2420"/>
      <c r="K984" s="2420"/>
      <c r="L984" s="2420"/>
      <c r="M984" s="2420"/>
      <c r="N984" s="2420"/>
      <c r="O984" s="2420"/>
      <c r="P984" s="2420"/>
    </row>
    <row r="985" spans="1:16" ht="15.75" customHeight="1">
      <c r="A985" s="2420"/>
      <c r="B985" s="2420"/>
      <c r="C985" s="2420"/>
      <c r="D985" s="2420"/>
      <c r="E985" s="2420"/>
      <c r="F985" s="2420"/>
      <c r="G985" s="2420"/>
      <c r="H985" s="2420"/>
      <c r="I985" s="2420"/>
      <c r="J985" s="2420"/>
      <c r="K985" s="2420"/>
      <c r="L985" s="2420"/>
      <c r="M985" s="2420"/>
      <c r="N985" s="2420"/>
      <c r="O985" s="2420"/>
      <c r="P985" s="2420"/>
    </row>
    <row r="986" spans="1:16" ht="15.75" customHeight="1">
      <c r="A986" s="2420"/>
      <c r="B986" s="2420"/>
      <c r="C986" s="2420"/>
      <c r="D986" s="2420"/>
      <c r="E986" s="2420"/>
      <c r="F986" s="2420"/>
      <c r="G986" s="2420"/>
      <c r="H986" s="2420"/>
      <c r="I986" s="2420"/>
      <c r="J986" s="2420"/>
      <c r="K986" s="2420"/>
      <c r="L986" s="2420"/>
      <c r="M986" s="2420"/>
      <c r="N986" s="2420"/>
      <c r="O986" s="2420"/>
      <c r="P986" s="2420"/>
    </row>
    <row r="987" spans="1:16" ht="15.75" customHeight="1">
      <c r="A987" s="2420"/>
      <c r="B987" s="2420"/>
      <c r="C987" s="2420"/>
      <c r="D987" s="2420"/>
      <c r="E987" s="2420"/>
      <c r="F987" s="2420"/>
      <c r="G987" s="2420"/>
      <c r="H987" s="2420"/>
      <c r="I987" s="2420"/>
      <c r="J987" s="2420"/>
      <c r="K987" s="2420"/>
      <c r="L987" s="2420"/>
      <c r="M987" s="2420"/>
      <c r="N987" s="2420"/>
      <c r="O987" s="2420"/>
      <c r="P987" s="2420"/>
    </row>
    <row r="988" spans="1:16" ht="15.75" customHeight="1">
      <c r="A988" s="2420"/>
      <c r="B988" s="2420"/>
      <c r="C988" s="2420"/>
      <c r="D988" s="2420"/>
      <c r="E988" s="2420"/>
      <c r="F988" s="2420"/>
      <c r="G988" s="2420"/>
      <c r="H988" s="2420"/>
      <c r="I988" s="2420"/>
      <c r="J988" s="2420"/>
      <c r="K988" s="2420"/>
      <c r="L988" s="2420"/>
      <c r="M988" s="2420"/>
      <c r="N988" s="2420"/>
      <c r="O988" s="2420"/>
      <c r="P988" s="2420"/>
    </row>
    <row r="989" spans="1:16" ht="15.75" customHeight="1">
      <c r="A989" s="2420"/>
      <c r="B989" s="2420"/>
      <c r="C989" s="2420"/>
      <c r="D989" s="2420"/>
      <c r="E989" s="2420"/>
      <c r="F989" s="2420"/>
      <c r="G989" s="2420"/>
      <c r="H989" s="2420"/>
      <c r="I989" s="2420"/>
      <c r="J989" s="2420"/>
      <c r="K989" s="2420"/>
      <c r="L989" s="2420"/>
      <c r="M989" s="2420"/>
      <c r="N989" s="2420"/>
      <c r="O989" s="2420"/>
      <c r="P989" s="2420"/>
    </row>
    <row r="990" spans="1:16" ht="15.75" customHeight="1">
      <c r="A990" s="2420"/>
      <c r="B990" s="2420"/>
      <c r="C990" s="2420"/>
      <c r="D990" s="2420"/>
      <c r="E990" s="2420"/>
      <c r="F990" s="2420"/>
      <c r="G990" s="2420"/>
      <c r="H990" s="2420"/>
      <c r="I990" s="2420"/>
      <c r="J990" s="2420"/>
      <c r="K990" s="2420"/>
      <c r="L990" s="2420"/>
      <c r="M990" s="2420"/>
      <c r="N990" s="2420"/>
      <c r="O990" s="2420"/>
      <c r="P990" s="2420"/>
    </row>
    <row r="991" spans="1:16" ht="15.75" customHeight="1">
      <c r="A991" s="2420"/>
      <c r="B991" s="2420"/>
      <c r="C991" s="2420"/>
      <c r="D991" s="2420"/>
      <c r="E991" s="2420"/>
      <c r="F991" s="2420"/>
      <c r="G991" s="2420"/>
      <c r="H991" s="2420"/>
      <c r="I991" s="2420"/>
      <c r="J991" s="2420"/>
      <c r="K991" s="2420"/>
      <c r="L991" s="2420"/>
      <c r="M991" s="2420"/>
      <c r="N991" s="2420"/>
      <c r="O991" s="2420"/>
      <c r="P991" s="2420"/>
    </row>
    <row r="992" spans="1:16" ht="15.75" customHeight="1">
      <c r="A992" s="2420"/>
      <c r="B992" s="2420"/>
      <c r="C992" s="2420"/>
      <c r="D992" s="2420"/>
      <c r="E992" s="2420"/>
      <c r="F992" s="2420"/>
      <c r="G992" s="2420"/>
      <c r="H992" s="2420"/>
      <c r="I992" s="2420"/>
      <c r="J992" s="2420"/>
      <c r="K992" s="2420"/>
      <c r="L992" s="2420"/>
      <c r="M992" s="2420"/>
      <c r="N992" s="2420"/>
      <c r="O992" s="2420"/>
      <c r="P992" s="2420"/>
    </row>
    <row r="993" spans="1:16" ht="15.75" customHeight="1">
      <c r="A993" s="2420"/>
      <c r="B993" s="2420"/>
      <c r="C993" s="2420"/>
      <c r="D993" s="2420"/>
      <c r="E993" s="2420"/>
      <c r="F993" s="2420"/>
      <c r="G993" s="2420"/>
      <c r="H993" s="2420"/>
      <c r="I993" s="2420"/>
      <c r="J993" s="2420"/>
      <c r="K993" s="2420"/>
      <c r="L993" s="2420"/>
      <c r="M993" s="2420"/>
      <c r="N993" s="2420"/>
      <c r="O993" s="2420"/>
      <c r="P993" s="2420"/>
    </row>
    <row r="994" spans="1:16" ht="15.75" customHeight="1">
      <c r="A994" s="2420"/>
      <c r="B994" s="2420"/>
      <c r="C994" s="2420"/>
      <c r="D994" s="2420"/>
      <c r="E994" s="2420"/>
      <c r="F994" s="2420"/>
      <c r="G994" s="2420"/>
      <c r="H994" s="2420"/>
      <c r="I994" s="2420"/>
      <c r="J994" s="2420"/>
      <c r="K994" s="2420"/>
      <c r="L994" s="2420"/>
      <c r="M994" s="2420"/>
      <c r="N994" s="2420"/>
      <c r="O994" s="2420"/>
      <c r="P994" s="2420"/>
    </row>
    <row r="995" spans="1:16" ht="15.75" customHeight="1">
      <c r="A995" s="2420"/>
      <c r="B995" s="2420"/>
      <c r="C995" s="2420"/>
      <c r="D995" s="2420"/>
      <c r="E995" s="2420"/>
      <c r="F995" s="2420"/>
      <c r="G995" s="2420"/>
      <c r="H995" s="2420"/>
      <c r="I995" s="2420"/>
      <c r="J995" s="2420"/>
      <c r="K995" s="2420"/>
      <c r="L995" s="2420"/>
      <c r="M995" s="2420"/>
      <c r="N995" s="2420"/>
      <c r="O995" s="2420"/>
      <c r="P995" s="2420"/>
    </row>
    <row r="996" spans="1:16" ht="15.75" customHeight="1">
      <c r="A996" s="2420"/>
      <c r="B996" s="2420"/>
      <c r="C996" s="2420"/>
      <c r="D996" s="2420"/>
      <c r="E996" s="2420"/>
      <c r="F996" s="2420"/>
      <c r="G996" s="2420"/>
      <c r="H996" s="2420"/>
      <c r="I996" s="2420"/>
      <c r="J996" s="2420"/>
      <c r="K996" s="2420"/>
      <c r="L996" s="2420"/>
      <c r="M996" s="2420"/>
      <c r="N996" s="2420"/>
      <c r="O996" s="2420"/>
      <c r="P996" s="2420"/>
    </row>
    <row r="997" spans="1:16" ht="15.75" customHeight="1">
      <c r="A997" s="2420"/>
      <c r="B997" s="2420"/>
      <c r="C997" s="2420"/>
      <c r="D997" s="2420"/>
      <c r="E997" s="2420"/>
      <c r="F997" s="2420"/>
      <c r="G997" s="2420"/>
      <c r="H997" s="2420"/>
      <c r="I997" s="2420"/>
      <c r="J997" s="2420"/>
      <c r="K997" s="2420"/>
      <c r="L997" s="2420"/>
      <c r="M997" s="2420"/>
      <c r="N997" s="2420"/>
      <c r="O997" s="2420"/>
      <c r="P997" s="2420"/>
    </row>
    <row r="998" spans="1:16" ht="15.75" customHeight="1">
      <c r="A998" s="2420"/>
      <c r="B998" s="2420"/>
      <c r="C998" s="2420"/>
      <c r="D998" s="2420"/>
      <c r="E998" s="2420"/>
      <c r="F998" s="2420"/>
      <c r="G998" s="2420"/>
      <c r="H998" s="2420"/>
      <c r="I998" s="2420"/>
      <c r="J998" s="2420"/>
      <c r="K998" s="2420"/>
      <c r="L998" s="2420"/>
      <c r="M998" s="2420"/>
      <c r="N998" s="2420"/>
      <c r="O998" s="2420"/>
      <c r="P998" s="2420"/>
    </row>
    <row r="999" spans="1:16" ht="15.75" customHeight="1">
      <c r="A999" s="2420"/>
      <c r="B999" s="2420"/>
      <c r="C999" s="2420"/>
      <c r="D999" s="2420"/>
      <c r="E999" s="2420"/>
      <c r="F999" s="2420"/>
      <c r="G999" s="2420"/>
      <c r="H999" s="2420"/>
      <c r="I999" s="2420"/>
      <c r="J999" s="2420"/>
      <c r="K999" s="2420"/>
      <c r="L999" s="2420"/>
      <c r="M999" s="2420"/>
      <c r="N999" s="2420"/>
      <c r="O999" s="2420"/>
      <c r="P999" s="2420"/>
    </row>
    <row r="1000" spans="1:16" ht="15.75" customHeight="1">
      <c r="A1000" s="2420"/>
      <c r="B1000" s="2420"/>
      <c r="C1000" s="2420"/>
      <c r="D1000" s="2420"/>
      <c r="E1000" s="2420"/>
      <c r="F1000" s="2420"/>
      <c r="G1000" s="2420"/>
      <c r="H1000" s="2420"/>
      <c r="I1000" s="2420"/>
      <c r="J1000" s="2420"/>
      <c r="K1000" s="2420"/>
      <c r="L1000" s="2420"/>
      <c r="M1000" s="2420"/>
      <c r="N1000" s="2420"/>
      <c r="O1000" s="2420"/>
      <c r="P1000" s="2420"/>
    </row>
  </sheetData>
  <mergeCells count="9">
    <mergeCell ref="D3:O3"/>
    <mergeCell ref="D4:O4"/>
    <mergeCell ref="D5:H5"/>
    <mergeCell ref="D6:H8"/>
    <mergeCell ref="I6:J7"/>
    <mergeCell ref="K6:L7"/>
    <mergeCell ref="M6:M7"/>
    <mergeCell ref="N6:O6"/>
    <mergeCell ref="N7:O7"/>
  </mergeCells>
  <pageMargins left="0.39370078740157499" right="0.39370078740157499" top="0.39370078740157499" bottom="0.39370078740157499" header="0" footer="0"/>
  <pageSetup paperSize="9" scale="62" fitToHeight="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Y87"/>
  <sheetViews>
    <sheetView showGridLines="0" topLeftCell="C2" zoomScale="60" zoomScaleNormal="60" workbookViewId="0">
      <selection activeCell="C2" sqref="C2:O2"/>
    </sheetView>
  </sheetViews>
  <sheetFormatPr defaultColWidth="10.33203125" defaultRowHeight="13.2"/>
  <cols>
    <col min="1" max="1" width="10.33203125" style="2329"/>
    <col min="2" max="2" width="8.6640625" style="2329" customWidth="1"/>
    <col min="3" max="3" width="17.33203125" style="2334" bestFit="1" customWidth="1"/>
    <col min="4" max="4" width="63.33203125" style="2329" customWidth="1"/>
    <col min="5" max="5" width="19.88671875" style="2333" customWidth="1"/>
    <col min="6" max="6" width="19.109375" style="2333" customWidth="1"/>
    <col min="7" max="7" width="19.44140625" style="2331" customWidth="1"/>
    <col min="8" max="8" width="20" style="2333" customWidth="1"/>
    <col min="9" max="9" width="19" style="2333" customWidth="1"/>
    <col min="10" max="10" width="17.88671875" style="2330" customWidth="1"/>
    <col min="11" max="11" width="20.109375" style="2333" customWidth="1"/>
    <col min="12" max="12" width="18.44140625" style="2333" customWidth="1"/>
    <col min="13" max="13" width="16.44140625" style="2330" customWidth="1"/>
    <col min="14" max="14" width="17.44140625" style="2329" bestFit="1" customWidth="1"/>
    <col min="15" max="15" width="16.33203125" style="2329" customWidth="1"/>
    <col min="16" max="16384" width="10.33203125" style="2329"/>
  </cols>
  <sheetData>
    <row r="1" spans="1:155" s="2412" customFormat="1">
      <c r="A1" s="2342"/>
      <c r="B1" s="2342"/>
      <c r="C1" s="2419"/>
      <c r="D1" s="2330"/>
      <c r="E1" s="2331"/>
      <c r="F1" s="2331"/>
      <c r="G1" s="2331"/>
      <c r="H1" s="2331"/>
      <c r="I1" s="2331"/>
      <c r="J1" s="2331"/>
      <c r="K1" s="2331"/>
      <c r="L1" s="2331"/>
      <c r="M1" s="2331"/>
      <c r="N1" s="2331"/>
      <c r="O1" s="2331"/>
      <c r="P1" s="2342"/>
      <c r="Q1" s="2342"/>
      <c r="R1" s="2342"/>
      <c r="S1" s="2342"/>
      <c r="T1" s="2342"/>
      <c r="U1" s="2342"/>
      <c r="V1" s="2342"/>
      <c r="W1" s="2342"/>
      <c r="X1" s="2342"/>
      <c r="Y1" s="2342"/>
      <c r="Z1" s="2342"/>
      <c r="AA1" s="2342"/>
      <c r="AB1" s="2342"/>
      <c r="AC1" s="2342"/>
      <c r="AD1" s="2342"/>
      <c r="AE1" s="2342"/>
      <c r="AF1" s="2342"/>
      <c r="AG1" s="2342"/>
      <c r="AH1" s="2342"/>
      <c r="AI1" s="2342"/>
      <c r="AJ1" s="2342"/>
      <c r="AK1" s="2342"/>
      <c r="AL1" s="2342"/>
      <c r="AM1" s="2342"/>
      <c r="AN1" s="2342"/>
      <c r="AO1" s="2342"/>
      <c r="AP1" s="2342"/>
      <c r="AQ1" s="2342"/>
      <c r="AR1" s="2342"/>
      <c r="AS1" s="2342"/>
      <c r="AT1" s="2342"/>
      <c r="AU1" s="2342"/>
      <c r="AV1" s="2342"/>
      <c r="AW1" s="2342"/>
      <c r="AX1" s="2342"/>
      <c r="AY1" s="2342"/>
      <c r="AZ1" s="2342"/>
      <c r="BA1" s="2342"/>
      <c r="BB1" s="2342"/>
      <c r="BC1" s="2342"/>
      <c r="BD1" s="2342"/>
      <c r="BE1" s="2342"/>
      <c r="BF1" s="2342"/>
      <c r="BG1" s="2342"/>
      <c r="BH1" s="2342"/>
      <c r="BI1" s="2342"/>
      <c r="BJ1" s="2342"/>
      <c r="BK1" s="2342"/>
      <c r="BL1" s="2342"/>
      <c r="BM1" s="2342"/>
      <c r="BN1" s="2342"/>
      <c r="BO1" s="2342"/>
      <c r="BP1" s="2342"/>
      <c r="BQ1" s="2342"/>
      <c r="BR1" s="2342"/>
      <c r="BS1" s="2342"/>
      <c r="BT1" s="2342"/>
      <c r="BU1" s="2342"/>
      <c r="BV1" s="2342"/>
      <c r="BW1" s="2342"/>
      <c r="BX1" s="2342"/>
      <c r="BY1" s="2342"/>
      <c r="BZ1" s="2342"/>
      <c r="CA1" s="2342"/>
      <c r="CB1" s="2342"/>
      <c r="CC1" s="2342"/>
      <c r="CD1" s="2342"/>
      <c r="CE1" s="2342"/>
      <c r="CF1" s="2342"/>
      <c r="CG1" s="2342"/>
      <c r="CH1" s="2342"/>
      <c r="CI1" s="2342"/>
      <c r="CJ1" s="2342"/>
      <c r="CK1" s="2342"/>
      <c r="CL1" s="2342"/>
      <c r="CM1" s="2342"/>
      <c r="CN1" s="2342"/>
      <c r="CO1" s="2342"/>
      <c r="CP1" s="2342"/>
      <c r="CQ1" s="2342"/>
      <c r="CR1" s="2342"/>
      <c r="CS1" s="2342"/>
      <c r="CT1" s="2342"/>
      <c r="CU1" s="2342"/>
      <c r="CV1" s="2342"/>
      <c r="CW1" s="2342"/>
      <c r="CX1" s="2342"/>
      <c r="CY1" s="2342"/>
      <c r="CZ1" s="2342"/>
      <c r="DA1" s="2342"/>
      <c r="DB1" s="2342"/>
      <c r="DC1" s="2342"/>
      <c r="DD1" s="2342"/>
      <c r="DE1" s="2342"/>
      <c r="DF1" s="2342"/>
      <c r="DG1" s="2342"/>
      <c r="DH1" s="2342"/>
      <c r="DI1" s="2342"/>
      <c r="DJ1" s="2342"/>
      <c r="DK1" s="2342"/>
      <c r="DL1" s="2342"/>
      <c r="DM1" s="2342"/>
      <c r="DN1" s="2342"/>
      <c r="DO1" s="2342"/>
      <c r="DP1" s="2342"/>
      <c r="DQ1" s="2342"/>
      <c r="DR1" s="2342"/>
      <c r="DS1" s="2342"/>
      <c r="DT1" s="2342"/>
      <c r="DU1" s="2342"/>
      <c r="DV1" s="2342"/>
      <c r="DW1" s="2342"/>
      <c r="DX1" s="2342"/>
      <c r="DY1" s="2342"/>
      <c r="DZ1" s="2342"/>
      <c r="EA1" s="2342"/>
      <c r="EB1" s="2342"/>
      <c r="EC1" s="2342"/>
      <c r="ED1" s="2342"/>
      <c r="EE1" s="2342"/>
      <c r="EF1" s="2342"/>
      <c r="EG1" s="2342"/>
      <c r="EH1" s="2342"/>
      <c r="EI1" s="2342"/>
      <c r="EJ1" s="2342"/>
      <c r="EK1" s="2342"/>
      <c r="EL1" s="2342"/>
      <c r="EM1" s="2342"/>
      <c r="EN1" s="2342"/>
      <c r="EO1" s="2342"/>
      <c r="EP1" s="2342"/>
      <c r="EQ1" s="2342"/>
      <c r="ER1" s="2342"/>
      <c r="ES1" s="2342"/>
      <c r="ET1" s="2342"/>
      <c r="EU1" s="2342"/>
      <c r="EV1" s="2342"/>
      <c r="EW1" s="2342"/>
      <c r="EX1" s="2342"/>
      <c r="EY1" s="2342"/>
    </row>
    <row r="2" spans="1:155" s="2412" customFormat="1" ht="26.25" customHeight="1">
      <c r="A2" s="2342"/>
      <c r="B2" s="2342"/>
      <c r="C2" s="3180" t="s">
        <v>1956</v>
      </c>
      <c r="D2" s="3180"/>
      <c r="E2" s="3180"/>
      <c r="F2" s="3180"/>
      <c r="G2" s="3180"/>
      <c r="H2" s="3180"/>
      <c r="I2" s="3180"/>
      <c r="J2" s="3180"/>
      <c r="K2" s="3180"/>
      <c r="L2" s="3180"/>
      <c r="M2" s="3180"/>
      <c r="N2" s="3180"/>
      <c r="O2" s="3180"/>
      <c r="P2" s="2342"/>
      <c r="Q2" s="2342"/>
      <c r="R2" s="2342"/>
      <c r="S2" s="2342"/>
      <c r="T2" s="2342"/>
      <c r="U2" s="2342"/>
      <c r="V2" s="2342"/>
      <c r="W2" s="2342"/>
      <c r="X2" s="2342"/>
      <c r="Y2" s="2342"/>
      <c r="Z2" s="2342"/>
      <c r="AA2" s="2342"/>
      <c r="AB2" s="2342"/>
      <c r="AC2" s="2342"/>
      <c r="AD2" s="2342"/>
      <c r="AE2" s="2342"/>
      <c r="AF2" s="2342"/>
      <c r="AG2" s="2342"/>
      <c r="AH2" s="2342"/>
      <c r="AI2" s="2342"/>
      <c r="AJ2" s="2342"/>
      <c r="AK2" s="2342"/>
      <c r="AL2" s="2342"/>
      <c r="AM2" s="2342"/>
      <c r="AN2" s="2342"/>
      <c r="AO2" s="2342"/>
      <c r="AP2" s="2342"/>
      <c r="AQ2" s="2342"/>
      <c r="AR2" s="2342"/>
      <c r="AS2" s="2342"/>
      <c r="AT2" s="2342"/>
      <c r="AU2" s="2342"/>
      <c r="AV2" s="2342"/>
      <c r="AW2" s="2342"/>
      <c r="AX2" s="2342"/>
      <c r="AY2" s="2342"/>
      <c r="AZ2" s="2342"/>
      <c r="BA2" s="2342"/>
      <c r="BB2" s="2342"/>
      <c r="BC2" s="2342"/>
      <c r="BD2" s="2342"/>
      <c r="BE2" s="2342"/>
      <c r="BF2" s="2342"/>
      <c r="BG2" s="2342"/>
      <c r="BH2" s="2342"/>
      <c r="BI2" s="2342"/>
      <c r="BJ2" s="2342"/>
      <c r="BK2" s="2342"/>
      <c r="BL2" s="2342"/>
      <c r="BM2" s="2342"/>
      <c r="BN2" s="2342"/>
      <c r="BO2" s="2342"/>
      <c r="BP2" s="2342"/>
      <c r="BQ2" s="2342"/>
      <c r="BR2" s="2342"/>
      <c r="BS2" s="2342"/>
      <c r="BT2" s="2342"/>
      <c r="BU2" s="2342"/>
      <c r="BV2" s="2342"/>
      <c r="BW2" s="2342"/>
      <c r="BX2" s="2342"/>
      <c r="BY2" s="2342"/>
      <c r="BZ2" s="2342"/>
      <c r="CA2" s="2342"/>
      <c r="CB2" s="2342"/>
      <c r="CC2" s="2342"/>
      <c r="CD2" s="2342"/>
      <c r="CE2" s="2342"/>
      <c r="CF2" s="2342"/>
      <c r="CG2" s="2342"/>
      <c r="CH2" s="2342"/>
      <c r="CI2" s="2342"/>
      <c r="CJ2" s="2342"/>
      <c r="CK2" s="2342"/>
      <c r="CL2" s="2342"/>
      <c r="CM2" s="2342"/>
      <c r="CN2" s="2342"/>
      <c r="CO2" s="2342"/>
      <c r="CP2" s="2342"/>
      <c r="CQ2" s="2342"/>
      <c r="CR2" s="2342"/>
      <c r="CS2" s="2342"/>
      <c r="CT2" s="2342"/>
      <c r="CU2" s="2342"/>
      <c r="CV2" s="2342"/>
      <c r="CW2" s="2342"/>
      <c r="CX2" s="2342"/>
      <c r="CY2" s="2342"/>
      <c r="CZ2" s="2342"/>
      <c r="DA2" s="2342"/>
      <c r="DB2" s="2342"/>
      <c r="DC2" s="2342"/>
      <c r="DD2" s="2342"/>
      <c r="DE2" s="2342"/>
      <c r="DF2" s="2342"/>
      <c r="DG2" s="2342"/>
      <c r="DH2" s="2342"/>
      <c r="DI2" s="2342"/>
      <c r="DJ2" s="2342"/>
      <c r="DK2" s="2342"/>
      <c r="DL2" s="2342"/>
      <c r="DM2" s="2342"/>
      <c r="DN2" s="2342"/>
      <c r="DO2" s="2342"/>
      <c r="DP2" s="2342"/>
      <c r="DQ2" s="2342"/>
      <c r="DR2" s="2342"/>
      <c r="DS2" s="2342"/>
      <c r="DT2" s="2342"/>
      <c r="DU2" s="2342"/>
      <c r="DV2" s="2342"/>
      <c r="DW2" s="2342"/>
      <c r="DX2" s="2342"/>
      <c r="DY2" s="2342"/>
      <c r="DZ2" s="2342"/>
      <c r="EA2" s="2342"/>
      <c r="EB2" s="2342"/>
      <c r="EC2" s="2342"/>
      <c r="ED2" s="2342"/>
      <c r="EE2" s="2342"/>
      <c r="EF2" s="2342"/>
      <c r="EG2" s="2342"/>
      <c r="EH2" s="2342"/>
      <c r="EI2" s="2342"/>
      <c r="EJ2" s="2342"/>
      <c r="EK2" s="2342"/>
      <c r="EL2" s="2342"/>
      <c r="EM2" s="2342"/>
      <c r="EN2" s="2342"/>
      <c r="EO2" s="2342"/>
      <c r="EP2" s="2342"/>
      <c r="EQ2" s="2342"/>
      <c r="ER2" s="2342"/>
      <c r="ES2" s="2342"/>
      <c r="ET2" s="2342"/>
      <c r="EU2" s="2342"/>
      <c r="EV2" s="2342"/>
      <c r="EW2" s="2342"/>
      <c r="EX2" s="2342"/>
      <c r="EY2" s="2342"/>
    </row>
    <row r="3" spans="1:155" s="2412" customFormat="1" ht="26.25" customHeight="1">
      <c r="A3" s="2342"/>
      <c r="B3" s="2342"/>
      <c r="C3" s="3180" t="s">
        <v>1944</v>
      </c>
      <c r="D3" s="3180"/>
      <c r="E3" s="3180"/>
      <c r="F3" s="3180"/>
      <c r="G3" s="3180"/>
      <c r="H3" s="3180"/>
      <c r="I3" s="3180"/>
      <c r="J3" s="3180"/>
      <c r="K3" s="3180"/>
      <c r="L3" s="3180"/>
      <c r="M3" s="3180"/>
      <c r="N3" s="3180"/>
      <c r="O3" s="3180"/>
      <c r="P3" s="2342"/>
      <c r="Q3" s="2342"/>
      <c r="R3" s="2342"/>
      <c r="S3" s="2342"/>
      <c r="T3" s="2342"/>
      <c r="U3" s="2342"/>
      <c r="V3" s="2342"/>
      <c r="W3" s="2342"/>
      <c r="X3" s="2342"/>
      <c r="Y3" s="2342"/>
      <c r="Z3" s="2342"/>
      <c r="AA3" s="2342"/>
      <c r="AB3" s="2342"/>
      <c r="AC3" s="2342"/>
      <c r="AD3" s="2342"/>
      <c r="AE3" s="2342"/>
      <c r="AF3" s="2342"/>
      <c r="AG3" s="2342"/>
      <c r="AH3" s="2342"/>
      <c r="AI3" s="2342"/>
      <c r="AJ3" s="2342"/>
      <c r="AK3" s="2342"/>
      <c r="AL3" s="2342"/>
      <c r="AM3" s="2342"/>
      <c r="AN3" s="2342"/>
      <c r="AO3" s="2342"/>
      <c r="AP3" s="2342"/>
      <c r="AQ3" s="2342"/>
      <c r="AR3" s="2342"/>
      <c r="AS3" s="2342"/>
      <c r="AT3" s="2342"/>
      <c r="AU3" s="2342"/>
      <c r="AV3" s="2342"/>
      <c r="AW3" s="2342"/>
      <c r="AX3" s="2342"/>
      <c r="AY3" s="2342"/>
      <c r="AZ3" s="2342"/>
      <c r="BA3" s="2342"/>
      <c r="BB3" s="2342"/>
      <c r="BC3" s="2342"/>
      <c r="BD3" s="2342"/>
      <c r="BE3" s="2342"/>
      <c r="BF3" s="2342"/>
      <c r="BG3" s="2342"/>
      <c r="BH3" s="2342"/>
      <c r="BI3" s="2342"/>
      <c r="BJ3" s="2342"/>
      <c r="BK3" s="2342"/>
      <c r="BL3" s="2342"/>
      <c r="BM3" s="2342"/>
      <c r="BN3" s="2342"/>
      <c r="BO3" s="2342"/>
      <c r="BP3" s="2342"/>
      <c r="BQ3" s="2342"/>
      <c r="BR3" s="2342"/>
      <c r="BS3" s="2342"/>
      <c r="BT3" s="2342"/>
      <c r="BU3" s="2342"/>
      <c r="BV3" s="2342"/>
      <c r="BW3" s="2342"/>
      <c r="BX3" s="2342"/>
      <c r="BY3" s="2342"/>
      <c r="BZ3" s="2342"/>
      <c r="CA3" s="2342"/>
      <c r="CB3" s="2342"/>
      <c r="CC3" s="2342"/>
      <c r="CD3" s="2342"/>
      <c r="CE3" s="2342"/>
      <c r="CF3" s="2342"/>
      <c r="CG3" s="2342"/>
      <c r="CH3" s="2342"/>
      <c r="CI3" s="2342"/>
      <c r="CJ3" s="2342"/>
      <c r="CK3" s="2342"/>
      <c r="CL3" s="2342"/>
      <c r="CM3" s="2342"/>
      <c r="CN3" s="2342"/>
      <c r="CO3" s="2342"/>
      <c r="CP3" s="2342"/>
      <c r="CQ3" s="2342"/>
      <c r="CR3" s="2342"/>
      <c r="CS3" s="2342"/>
      <c r="CT3" s="2342"/>
      <c r="CU3" s="2342"/>
      <c r="CV3" s="2342"/>
      <c r="CW3" s="2342"/>
      <c r="CX3" s="2342"/>
      <c r="CY3" s="2342"/>
      <c r="CZ3" s="2342"/>
      <c r="DA3" s="2342"/>
      <c r="DB3" s="2342"/>
      <c r="DC3" s="2342"/>
      <c r="DD3" s="2342"/>
      <c r="DE3" s="2342"/>
      <c r="DF3" s="2342"/>
      <c r="DG3" s="2342"/>
      <c r="DH3" s="2342"/>
      <c r="DI3" s="2342"/>
      <c r="DJ3" s="2342"/>
      <c r="DK3" s="2342"/>
      <c r="DL3" s="2342"/>
      <c r="DM3" s="2342"/>
      <c r="DN3" s="2342"/>
      <c r="DO3" s="2342"/>
      <c r="DP3" s="2342"/>
      <c r="DQ3" s="2342"/>
      <c r="DR3" s="2342"/>
      <c r="DS3" s="2342"/>
      <c r="DT3" s="2342"/>
      <c r="DU3" s="2342"/>
      <c r="DV3" s="2342"/>
      <c r="DW3" s="2342"/>
      <c r="DX3" s="2342"/>
      <c r="DY3" s="2342"/>
      <c r="DZ3" s="2342"/>
      <c r="EA3" s="2342"/>
      <c r="EB3" s="2342"/>
      <c r="EC3" s="2342"/>
      <c r="ED3" s="2342"/>
      <c r="EE3" s="2342"/>
      <c r="EF3" s="2342"/>
      <c r="EG3" s="2342"/>
      <c r="EH3" s="2342"/>
      <c r="EI3" s="2342"/>
      <c r="EJ3" s="2342"/>
      <c r="EK3" s="2342"/>
      <c r="EL3" s="2342"/>
      <c r="EM3" s="2342"/>
      <c r="EN3" s="2342"/>
      <c r="EO3" s="2342"/>
      <c r="EP3" s="2342"/>
      <c r="EQ3" s="2342"/>
      <c r="ER3" s="2342"/>
      <c r="ES3" s="2342"/>
      <c r="ET3" s="2342"/>
      <c r="EU3" s="2342"/>
      <c r="EV3" s="2342"/>
      <c r="EW3" s="2342"/>
      <c r="EX3" s="2342"/>
      <c r="EY3" s="2342"/>
    </row>
    <row r="4" spans="1:155" s="2412" customFormat="1" ht="26.25" customHeight="1" thickBot="1">
      <c r="A4" s="2342"/>
      <c r="B4" s="2342"/>
      <c r="C4" s="2418"/>
      <c r="D4" s="2417"/>
      <c r="E4" s="2415"/>
      <c r="F4" s="2415"/>
      <c r="G4" s="3181" t="s">
        <v>506</v>
      </c>
      <c r="H4" s="3181"/>
      <c r="I4" s="2415"/>
      <c r="J4" s="2415"/>
      <c r="K4" s="2415"/>
      <c r="L4" s="2415"/>
      <c r="M4" s="2415"/>
      <c r="N4" s="2414"/>
      <c r="O4" s="2413" t="s">
        <v>1955</v>
      </c>
      <c r="P4" s="2342"/>
      <c r="Q4" s="2342"/>
      <c r="R4" s="2342"/>
      <c r="S4" s="2342"/>
      <c r="T4" s="2342"/>
      <c r="U4" s="2342"/>
      <c r="V4" s="2342"/>
      <c r="W4" s="2342"/>
      <c r="X4" s="2342"/>
      <c r="Y4" s="2342"/>
      <c r="Z4" s="2342"/>
      <c r="AA4" s="2342"/>
      <c r="AB4" s="2342"/>
      <c r="AC4" s="2342"/>
      <c r="AD4" s="2342"/>
      <c r="AE4" s="2342"/>
      <c r="AF4" s="2342"/>
      <c r="AG4" s="2342"/>
      <c r="AH4" s="2342"/>
      <c r="AI4" s="2342"/>
      <c r="AJ4" s="2342"/>
      <c r="AK4" s="2342"/>
      <c r="AL4" s="2342"/>
      <c r="AM4" s="2342"/>
      <c r="AN4" s="2342"/>
      <c r="AO4" s="2342"/>
      <c r="AP4" s="2342"/>
      <c r="AQ4" s="2342"/>
      <c r="AR4" s="2342"/>
      <c r="AS4" s="2342"/>
      <c r="AT4" s="2342"/>
      <c r="AU4" s="2342"/>
      <c r="AV4" s="2342"/>
      <c r="AW4" s="2342"/>
      <c r="AX4" s="2342"/>
      <c r="AY4" s="2342"/>
      <c r="AZ4" s="2342"/>
      <c r="BA4" s="2342"/>
      <c r="BB4" s="2342"/>
      <c r="BC4" s="2342"/>
      <c r="BD4" s="2342"/>
      <c r="BE4" s="2342"/>
      <c r="BF4" s="2342"/>
      <c r="BG4" s="2342"/>
      <c r="BH4" s="2342"/>
      <c r="BI4" s="2342"/>
      <c r="BJ4" s="2342"/>
      <c r="BK4" s="2342"/>
      <c r="BL4" s="2342"/>
      <c r="BM4" s="2342"/>
      <c r="BN4" s="2342"/>
      <c r="BO4" s="2342"/>
      <c r="BP4" s="2342"/>
      <c r="BQ4" s="2342"/>
      <c r="BR4" s="2342"/>
      <c r="BS4" s="2342"/>
      <c r="BT4" s="2342"/>
      <c r="BU4" s="2342"/>
      <c r="BV4" s="2342"/>
      <c r="BW4" s="2342"/>
      <c r="BX4" s="2342"/>
      <c r="BY4" s="2342"/>
      <c r="BZ4" s="2342"/>
      <c r="CA4" s="2342"/>
      <c r="CB4" s="2342"/>
      <c r="CC4" s="2342"/>
      <c r="CD4" s="2342"/>
      <c r="CE4" s="2342"/>
      <c r="CF4" s="2342"/>
      <c r="CG4" s="2342"/>
      <c r="CH4" s="2342"/>
      <c r="CI4" s="2342"/>
      <c r="CJ4" s="2342"/>
      <c r="CK4" s="2342"/>
      <c r="CL4" s="2342"/>
      <c r="CM4" s="2342"/>
      <c r="CN4" s="2342"/>
      <c r="CO4" s="2342"/>
      <c r="CP4" s="2342"/>
      <c r="CQ4" s="2342"/>
      <c r="CR4" s="2342"/>
      <c r="CS4" s="2342"/>
      <c r="CT4" s="2342"/>
      <c r="CU4" s="2342"/>
      <c r="CV4" s="2342"/>
      <c r="CW4" s="2342"/>
      <c r="CX4" s="2342"/>
      <c r="CY4" s="2342"/>
      <c r="CZ4" s="2342"/>
      <c r="DA4" s="2342"/>
      <c r="DB4" s="2342"/>
      <c r="DC4" s="2342"/>
      <c r="DD4" s="2342"/>
      <c r="DE4" s="2342"/>
      <c r="DF4" s="2342"/>
      <c r="DG4" s="2342"/>
      <c r="DH4" s="2342"/>
      <c r="DI4" s="2342"/>
      <c r="DJ4" s="2342"/>
      <c r="DK4" s="2342"/>
      <c r="DL4" s="2342"/>
      <c r="DM4" s="2342"/>
      <c r="DN4" s="2342"/>
      <c r="DO4" s="2342"/>
      <c r="DP4" s="2342"/>
      <c r="DQ4" s="2342"/>
      <c r="DR4" s="2342"/>
      <c r="DS4" s="2342"/>
      <c r="DT4" s="2342"/>
      <c r="DU4" s="2342"/>
      <c r="DV4" s="2342"/>
      <c r="DW4" s="2342"/>
      <c r="DX4" s="2342"/>
      <c r="DY4" s="2342"/>
      <c r="DZ4" s="2342"/>
      <c r="EA4" s="2342"/>
      <c r="EB4" s="2342"/>
      <c r="EC4" s="2342"/>
      <c r="ED4" s="2342"/>
      <c r="EE4" s="2342"/>
      <c r="EF4" s="2342"/>
      <c r="EG4" s="2342"/>
      <c r="EH4" s="2342"/>
      <c r="EI4" s="2342"/>
      <c r="EJ4" s="2342"/>
      <c r="EK4" s="2342"/>
      <c r="EL4" s="2342"/>
      <c r="EM4" s="2342"/>
      <c r="EN4" s="2342"/>
      <c r="EO4" s="2342"/>
      <c r="EP4" s="2342"/>
      <c r="EQ4" s="2342"/>
      <c r="ER4" s="2342"/>
      <c r="ES4" s="2342"/>
      <c r="ET4" s="2342"/>
      <c r="EU4" s="2342"/>
      <c r="EV4" s="2342"/>
      <c r="EW4" s="2342"/>
      <c r="EX4" s="2342"/>
      <c r="EY4" s="2342"/>
    </row>
    <row r="5" spans="1:155" s="2407" customFormat="1" ht="29.25" customHeight="1">
      <c r="A5" s="2342"/>
      <c r="B5" s="2342"/>
      <c r="C5" s="2411" t="s">
        <v>127</v>
      </c>
      <c r="D5" s="2462" t="s">
        <v>144</v>
      </c>
      <c r="E5" s="3182" t="s">
        <v>1943</v>
      </c>
      <c r="F5" s="3182"/>
      <c r="G5" s="3182"/>
      <c r="H5" s="3182" t="s">
        <v>1942</v>
      </c>
      <c r="I5" s="3182"/>
      <c r="J5" s="3182"/>
      <c r="K5" s="3182" t="s">
        <v>1941</v>
      </c>
      <c r="L5" s="3182"/>
      <c r="M5" s="3182"/>
      <c r="N5" s="2409" t="s">
        <v>221</v>
      </c>
      <c r="O5" s="2408" t="s">
        <v>432</v>
      </c>
      <c r="P5" s="2342"/>
      <c r="Q5" s="2342"/>
      <c r="R5" s="2342"/>
      <c r="S5" s="2342"/>
      <c r="T5" s="2342"/>
      <c r="U5" s="2342"/>
      <c r="V5" s="2342"/>
      <c r="W5" s="2342"/>
      <c r="X5" s="2342"/>
      <c r="Y5" s="2342"/>
      <c r="Z5" s="2342"/>
      <c r="AA5" s="2342"/>
      <c r="AB5" s="2342"/>
      <c r="AC5" s="2342"/>
      <c r="AD5" s="2342"/>
      <c r="AE5" s="2342"/>
      <c r="AF5" s="2342"/>
      <c r="AG5" s="2342"/>
      <c r="AH5" s="2342"/>
      <c r="AI5" s="2342"/>
      <c r="AJ5" s="2342"/>
      <c r="AK5" s="2342"/>
      <c r="AL5" s="2342"/>
      <c r="AM5" s="2342"/>
      <c r="AN5" s="2342"/>
      <c r="AO5" s="2342"/>
      <c r="AP5" s="2342"/>
      <c r="AQ5" s="2342"/>
      <c r="AR5" s="2342"/>
      <c r="AS5" s="2342"/>
      <c r="AT5" s="2342"/>
      <c r="AU5" s="2342"/>
      <c r="AV5" s="2342"/>
      <c r="AW5" s="2342"/>
      <c r="AX5" s="2342"/>
      <c r="AY5" s="2342"/>
      <c r="AZ5" s="2342"/>
      <c r="BA5" s="2342"/>
      <c r="BB5" s="2342"/>
      <c r="BC5" s="2342"/>
      <c r="BD5" s="2342"/>
      <c r="BE5" s="2342"/>
      <c r="BF5" s="2342"/>
      <c r="BG5" s="2342"/>
      <c r="BH5" s="2342"/>
      <c r="BI5" s="2342"/>
      <c r="BJ5" s="2342"/>
      <c r="BK5" s="2342"/>
      <c r="BL5" s="2342"/>
      <c r="BM5" s="2342"/>
      <c r="BN5" s="2342"/>
      <c r="BO5" s="2342"/>
      <c r="BP5" s="2342"/>
      <c r="BQ5" s="2342"/>
      <c r="BR5" s="2342"/>
      <c r="BS5" s="2342"/>
      <c r="BT5" s="2342"/>
      <c r="BU5" s="2342"/>
      <c r="BV5" s="2342"/>
      <c r="BW5" s="2342"/>
      <c r="BX5" s="2342"/>
      <c r="BY5" s="2342"/>
      <c r="BZ5" s="2342"/>
      <c r="CA5" s="2342"/>
      <c r="CB5" s="2342"/>
      <c r="CC5" s="2342"/>
      <c r="CD5" s="2342"/>
      <c r="CE5" s="2342"/>
      <c r="CF5" s="2342"/>
      <c r="CG5" s="2342"/>
      <c r="CH5" s="2342"/>
      <c r="CI5" s="2342"/>
      <c r="CJ5" s="2342"/>
      <c r="CK5" s="2342"/>
      <c r="CL5" s="2342"/>
      <c r="CM5" s="2342"/>
      <c r="CN5" s="2342"/>
      <c r="CO5" s="2342"/>
      <c r="CP5" s="2342"/>
      <c r="CQ5" s="2342"/>
      <c r="CR5" s="2342"/>
      <c r="CS5" s="2342"/>
      <c r="CT5" s="2342"/>
      <c r="CU5" s="2342"/>
      <c r="CV5" s="2342"/>
      <c r="CW5" s="2342"/>
      <c r="CX5" s="2342"/>
      <c r="CY5" s="2342"/>
      <c r="CZ5" s="2342"/>
      <c r="DA5" s="2342"/>
      <c r="DB5" s="2342"/>
      <c r="DC5" s="2342"/>
      <c r="DD5" s="2342"/>
      <c r="DE5" s="2342"/>
      <c r="DF5" s="2342"/>
      <c r="DG5" s="2342"/>
      <c r="DH5" s="2342"/>
      <c r="DI5" s="2342"/>
      <c r="DJ5" s="2342"/>
      <c r="DK5" s="2342"/>
      <c r="DL5" s="2342"/>
      <c r="DM5" s="2342"/>
      <c r="DN5" s="2342"/>
      <c r="DO5" s="2342"/>
      <c r="DP5" s="2342"/>
      <c r="DQ5" s="2342"/>
      <c r="DR5" s="2342"/>
      <c r="DS5" s="2342"/>
      <c r="DT5" s="2342"/>
      <c r="DU5" s="2342"/>
      <c r="DV5" s="2342"/>
      <c r="DW5" s="2342"/>
      <c r="DX5" s="2342"/>
      <c r="DY5" s="2342"/>
      <c r="DZ5" s="2342"/>
      <c r="EA5" s="2342"/>
      <c r="EB5" s="2342"/>
      <c r="EC5" s="2342"/>
      <c r="ED5" s="2342"/>
      <c r="EE5" s="2342"/>
      <c r="EF5" s="2342"/>
      <c r="EG5" s="2342"/>
      <c r="EH5" s="2342"/>
      <c r="EI5" s="2342"/>
      <c r="EJ5" s="2342"/>
      <c r="EK5" s="2342"/>
      <c r="EL5" s="2342"/>
      <c r="EM5" s="2342"/>
      <c r="EN5" s="2342"/>
      <c r="EO5" s="2342"/>
      <c r="EP5" s="2342"/>
      <c r="EQ5" s="2342"/>
      <c r="ER5" s="2342"/>
      <c r="ES5" s="2342"/>
      <c r="ET5" s="2342"/>
      <c r="EU5" s="2342"/>
      <c r="EV5" s="2342"/>
      <c r="EW5" s="2342"/>
      <c r="EX5" s="2342"/>
      <c r="EY5" s="2342"/>
    </row>
    <row r="6" spans="1:155" s="2402" customFormat="1" ht="25.5" customHeight="1">
      <c r="A6" s="2342"/>
      <c r="B6" s="2342"/>
      <c r="C6" s="2406"/>
      <c r="D6" s="2461"/>
      <c r="E6" s="2404" t="s">
        <v>1940</v>
      </c>
      <c r="F6" s="2404" t="s">
        <v>1939</v>
      </c>
      <c r="G6" s="2403" t="s">
        <v>1872</v>
      </c>
      <c r="H6" s="2404" t="s">
        <v>1940</v>
      </c>
      <c r="I6" s="2404" t="s">
        <v>1939</v>
      </c>
      <c r="J6" s="2403" t="s">
        <v>1872</v>
      </c>
      <c r="K6" s="2404" t="s">
        <v>1940</v>
      </c>
      <c r="L6" s="2404" t="s">
        <v>1939</v>
      </c>
      <c r="M6" s="2403" t="s">
        <v>1872</v>
      </c>
      <c r="N6" s="3189" t="s">
        <v>757</v>
      </c>
      <c r="O6" s="3177"/>
      <c r="P6" s="2342"/>
      <c r="Q6" s="2342"/>
      <c r="R6" s="2342"/>
      <c r="S6" s="2342"/>
      <c r="T6" s="2342"/>
      <c r="U6" s="2342"/>
      <c r="V6" s="2342"/>
      <c r="W6" s="2342"/>
      <c r="X6" s="2342"/>
      <c r="Y6" s="2342"/>
      <c r="Z6" s="2342"/>
      <c r="AA6" s="2342"/>
      <c r="AB6" s="2342"/>
      <c r="AC6" s="2342"/>
      <c r="AD6" s="2342"/>
      <c r="AE6" s="2342"/>
      <c r="AF6" s="2342"/>
      <c r="AG6" s="2342"/>
      <c r="AH6" s="2342"/>
      <c r="AI6" s="2342"/>
      <c r="AJ6" s="2342"/>
      <c r="AK6" s="2342"/>
      <c r="AL6" s="2342"/>
      <c r="AM6" s="2342"/>
      <c r="AN6" s="2342"/>
      <c r="AO6" s="2342"/>
      <c r="AP6" s="2342"/>
      <c r="AQ6" s="2342"/>
      <c r="AR6" s="2342"/>
      <c r="AS6" s="2342"/>
      <c r="AT6" s="2342"/>
      <c r="AU6" s="2342"/>
      <c r="AV6" s="2342"/>
      <c r="AW6" s="2342"/>
      <c r="AX6" s="2342"/>
      <c r="AY6" s="2342"/>
      <c r="AZ6" s="2342"/>
      <c r="BA6" s="2342"/>
      <c r="BB6" s="2342"/>
      <c r="BC6" s="2342"/>
      <c r="BD6" s="2342"/>
      <c r="BE6" s="2342"/>
      <c r="BF6" s="2342"/>
      <c r="BG6" s="2342"/>
      <c r="BH6" s="2342"/>
      <c r="BI6" s="2342"/>
      <c r="BJ6" s="2342"/>
      <c r="BK6" s="2342"/>
      <c r="BL6" s="2342"/>
      <c r="BM6" s="2342"/>
      <c r="BN6" s="2342"/>
      <c r="BO6" s="2342"/>
      <c r="BP6" s="2342"/>
      <c r="BQ6" s="2342"/>
      <c r="BR6" s="2342"/>
      <c r="BS6" s="2342"/>
      <c r="BT6" s="2342"/>
      <c r="BU6" s="2342"/>
      <c r="BV6" s="2342"/>
      <c r="BW6" s="2342"/>
      <c r="BX6" s="2342"/>
      <c r="BY6" s="2342"/>
      <c r="BZ6" s="2342"/>
      <c r="CA6" s="2342"/>
      <c r="CB6" s="2342"/>
      <c r="CC6" s="2342"/>
      <c r="CD6" s="2342"/>
      <c r="CE6" s="2342"/>
      <c r="CF6" s="2342"/>
      <c r="CG6" s="2342"/>
      <c r="CH6" s="2342"/>
      <c r="CI6" s="2342"/>
      <c r="CJ6" s="2342"/>
      <c r="CK6" s="2342"/>
      <c r="CL6" s="2342"/>
      <c r="CM6" s="2342"/>
      <c r="CN6" s="2342"/>
      <c r="CO6" s="2342"/>
      <c r="CP6" s="2342"/>
      <c r="CQ6" s="2342"/>
      <c r="CR6" s="2342"/>
      <c r="CS6" s="2342"/>
      <c r="CT6" s="2342"/>
      <c r="CU6" s="2342"/>
      <c r="CV6" s="2342"/>
      <c r="CW6" s="2342"/>
      <c r="CX6" s="2342"/>
      <c r="CY6" s="2342"/>
      <c r="CZ6" s="2342"/>
      <c r="DA6" s="2342"/>
      <c r="DB6" s="2342"/>
      <c r="DC6" s="2342"/>
      <c r="DD6" s="2342"/>
      <c r="DE6" s="2342"/>
      <c r="DF6" s="2342"/>
      <c r="DG6" s="2342"/>
      <c r="DH6" s="2342"/>
      <c r="DI6" s="2342"/>
      <c r="DJ6" s="2342"/>
      <c r="DK6" s="2342"/>
      <c r="DL6" s="2342"/>
      <c r="DM6" s="2342"/>
      <c r="DN6" s="2342"/>
      <c r="DO6" s="2342"/>
      <c r="DP6" s="2342"/>
      <c r="DQ6" s="2342"/>
      <c r="DR6" s="2342"/>
      <c r="DS6" s="2342"/>
      <c r="DT6" s="2342"/>
      <c r="DU6" s="2342"/>
      <c r="DV6" s="2342"/>
      <c r="DW6" s="2342"/>
      <c r="DX6" s="2342"/>
      <c r="DY6" s="2342"/>
      <c r="DZ6" s="2342"/>
      <c r="EA6" s="2342"/>
      <c r="EB6" s="2342"/>
      <c r="EC6" s="2342"/>
      <c r="ED6" s="2342"/>
      <c r="EE6" s="2342"/>
      <c r="EF6" s="2342"/>
      <c r="EG6" s="2342"/>
      <c r="EH6" s="2342"/>
      <c r="EI6" s="2342"/>
      <c r="EJ6" s="2342"/>
      <c r="EK6" s="2342"/>
      <c r="EL6" s="2342"/>
      <c r="EM6" s="2342"/>
      <c r="EN6" s="2342"/>
      <c r="EO6" s="2342"/>
      <c r="EP6" s="2342"/>
      <c r="EQ6" s="2342"/>
      <c r="ER6" s="2342"/>
      <c r="ES6" s="2342"/>
      <c r="ET6" s="2342"/>
      <c r="EU6" s="2342"/>
      <c r="EV6" s="2342"/>
      <c r="EW6" s="2342"/>
      <c r="EX6" s="2342"/>
      <c r="EY6" s="2342"/>
    </row>
    <row r="7" spans="1:155" s="2342" customFormat="1" ht="27.75" customHeight="1">
      <c r="C7" s="2365">
        <v>1</v>
      </c>
      <c r="D7" s="2378" t="s">
        <v>1938</v>
      </c>
      <c r="E7" s="2401">
        <v>6667.8688947407509</v>
      </c>
      <c r="F7" s="2368">
        <v>7559.9635308663355</v>
      </c>
      <c r="G7" s="2368">
        <v>-892.09463612558488</v>
      </c>
      <c r="H7" s="2368">
        <v>7028.7033197774344</v>
      </c>
      <c r="I7" s="2368">
        <v>10477.019215594257</v>
      </c>
      <c r="J7" s="2368">
        <v>-3448.3158958168237</v>
      </c>
      <c r="K7" s="2368">
        <v>7869.8361466217484</v>
      </c>
      <c r="L7" s="2368">
        <v>8104.4221654719704</v>
      </c>
      <c r="M7" s="2368">
        <v>-234.5860188502208</v>
      </c>
      <c r="N7" s="2367">
        <v>286.54148967793884</v>
      </c>
      <c r="O7" s="2377">
        <v>-93.197084433743484</v>
      </c>
      <c r="P7" s="2460"/>
      <c r="Q7" s="2460"/>
      <c r="R7" s="2460"/>
      <c r="S7" s="2460"/>
      <c r="T7" s="2460"/>
      <c r="U7" s="2460"/>
      <c r="V7" s="2460"/>
      <c r="W7" s="2460"/>
      <c r="X7" s="2460"/>
      <c r="Y7" s="2460"/>
      <c r="Z7" s="2460"/>
      <c r="AA7" s="2340"/>
    </row>
    <row r="8" spans="1:155" s="2342" customFormat="1" ht="26.25" customHeight="1">
      <c r="C8" s="2365" t="s">
        <v>1937</v>
      </c>
      <c r="D8" s="2378" t="s">
        <v>1936</v>
      </c>
      <c r="E8" s="2368">
        <v>981.61876521668785</v>
      </c>
      <c r="F8" s="2368">
        <v>7314.0340071955306</v>
      </c>
      <c r="G8" s="2368">
        <v>-6332.4152419788434</v>
      </c>
      <c r="H8" s="2368">
        <v>1657.4534496606784</v>
      </c>
      <c r="I8" s="2368">
        <v>10321.305321247355</v>
      </c>
      <c r="J8" s="2368">
        <v>-8663.8518715866776</v>
      </c>
      <c r="K8" s="2368">
        <v>1622.7544661258532</v>
      </c>
      <c r="L8" s="2368">
        <v>7921.1590171681737</v>
      </c>
      <c r="M8" s="2368">
        <v>-6298.4045510423193</v>
      </c>
      <c r="N8" s="2367">
        <v>36.817494439598278</v>
      </c>
      <c r="O8" s="2377">
        <v>-27.302490342683527</v>
      </c>
      <c r="P8" s="2460"/>
      <c r="Q8" s="2460"/>
      <c r="R8" s="2460"/>
      <c r="S8" s="2460"/>
      <c r="T8" s="2460"/>
      <c r="U8" s="2460"/>
      <c r="V8" s="2460"/>
      <c r="W8" s="2460"/>
      <c r="X8" s="2460"/>
      <c r="Y8" s="2460"/>
      <c r="Z8" s="2460"/>
      <c r="AA8" s="2340"/>
    </row>
    <row r="9" spans="1:155" s="2330" customFormat="1" ht="22.5" customHeight="1">
      <c r="C9" s="2362" t="s">
        <v>1935</v>
      </c>
      <c r="D9" s="2400" t="s">
        <v>1934</v>
      </c>
      <c r="E9" s="2368">
        <v>604.35563123826989</v>
      </c>
      <c r="F9" s="2368">
        <v>6636.7620083785378</v>
      </c>
      <c r="G9" s="2368">
        <v>-6032.4063771402671</v>
      </c>
      <c r="H9" s="2368">
        <v>1136.8241453301268</v>
      </c>
      <c r="I9" s="2368">
        <v>9338.7088842712365</v>
      </c>
      <c r="J9" s="2368">
        <v>-8201.8847389411094</v>
      </c>
      <c r="K9" s="2368">
        <v>864.42327706080334</v>
      </c>
      <c r="L9" s="2368">
        <v>6865.4915348347731</v>
      </c>
      <c r="M9" s="2368">
        <v>-6001.0682577739699</v>
      </c>
      <c r="N9" s="2367">
        <v>35.963730328614041</v>
      </c>
      <c r="O9" s="2377">
        <v>-26.833057903362732</v>
      </c>
      <c r="P9" s="2460"/>
      <c r="Q9" s="2460"/>
      <c r="R9" s="2460"/>
      <c r="S9" s="2460"/>
      <c r="T9" s="2460"/>
      <c r="U9" s="2460"/>
      <c r="V9" s="2460"/>
      <c r="W9" s="2460"/>
      <c r="X9" s="2460"/>
      <c r="Y9" s="2460"/>
      <c r="Z9" s="2460"/>
      <c r="AA9" s="2340"/>
    </row>
    <row r="10" spans="1:155" s="2330" customFormat="1" ht="24" customHeight="1">
      <c r="C10" s="2362" t="s">
        <v>1933</v>
      </c>
      <c r="D10" s="2363" t="s">
        <v>1932</v>
      </c>
      <c r="E10" s="2372">
        <v>604.35563123826989</v>
      </c>
      <c r="F10" s="2372">
        <v>6509.211984935233</v>
      </c>
      <c r="G10" s="2372">
        <v>-5904.8563536969632</v>
      </c>
      <c r="H10" s="2372">
        <v>1136.8241453301268</v>
      </c>
      <c r="I10" s="2372">
        <v>9106.890434891915</v>
      </c>
      <c r="J10" s="2372">
        <v>-7970.0662895617879</v>
      </c>
      <c r="K10" s="2372">
        <v>864.42327706080334</v>
      </c>
      <c r="L10" s="2372">
        <v>6627.650165447747</v>
      </c>
      <c r="M10" s="2372">
        <v>-5763.2268883869428</v>
      </c>
      <c r="N10" s="2371">
        <v>34.974770124116915</v>
      </c>
      <c r="O10" s="2376">
        <v>-27.689097191890255</v>
      </c>
      <c r="P10" s="2460"/>
      <c r="Q10" s="2460"/>
      <c r="R10" s="2460"/>
      <c r="S10" s="2460"/>
      <c r="T10" s="2460"/>
      <c r="U10" s="2460"/>
      <c r="V10" s="2460"/>
      <c r="W10" s="2460"/>
      <c r="X10" s="2460"/>
      <c r="Y10" s="2460"/>
      <c r="Z10" s="2460"/>
      <c r="AA10" s="2340"/>
    </row>
    <row r="11" spans="1:155" s="2330" customFormat="1" ht="24" customHeight="1">
      <c r="C11" s="2362" t="s">
        <v>1931</v>
      </c>
      <c r="D11" s="2398" t="s">
        <v>1930</v>
      </c>
      <c r="E11" s="2372">
        <v>8.8807687096084482</v>
      </c>
      <c r="F11" s="2372">
        <v>685.52593853232702</v>
      </c>
      <c r="G11" s="2372">
        <v>-676.64516982271857</v>
      </c>
      <c r="H11" s="2372">
        <v>23.28517880582681</v>
      </c>
      <c r="I11" s="2372">
        <v>1267.7978666002844</v>
      </c>
      <c r="J11" s="2372">
        <v>-1244.5126877944576</v>
      </c>
      <c r="K11" s="2372">
        <v>75.321073149097955</v>
      </c>
      <c r="L11" s="2372">
        <v>1335.4508717765807</v>
      </c>
      <c r="M11" s="2372">
        <v>-1260.1297986274826</v>
      </c>
      <c r="N11" s="2371">
        <v>83.923974233130295</v>
      </c>
      <c r="O11" s="2376">
        <v>1.2548775907381016</v>
      </c>
      <c r="P11" s="2460"/>
      <c r="Q11" s="2460"/>
      <c r="R11" s="2460"/>
      <c r="S11" s="2460"/>
      <c r="T11" s="2460"/>
      <c r="U11" s="2460"/>
      <c r="V11" s="2460"/>
      <c r="W11" s="2460"/>
      <c r="X11" s="2460"/>
      <c r="Y11" s="2460"/>
      <c r="Z11" s="2460"/>
      <c r="AA11" s="2340"/>
    </row>
    <row r="12" spans="1:155" s="2330" customFormat="1" ht="24" customHeight="1">
      <c r="C12" s="2362" t="s">
        <v>1929</v>
      </c>
      <c r="D12" s="2363" t="s">
        <v>1928</v>
      </c>
      <c r="E12" s="2372">
        <v>0</v>
      </c>
      <c r="F12" s="2372">
        <v>127.55002344330418</v>
      </c>
      <c r="G12" s="2372">
        <v>-127.55002344330418</v>
      </c>
      <c r="H12" s="2372">
        <v>0</v>
      </c>
      <c r="I12" s="2372">
        <v>231.81844937932087</v>
      </c>
      <c r="J12" s="2372">
        <v>-231.81844937932087</v>
      </c>
      <c r="K12" s="2372">
        <v>0</v>
      </c>
      <c r="L12" s="2372">
        <v>237.84136938702611</v>
      </c>
      <c r="M12" s="2372">
        <v>-237.84136938702611</v>
      </c>
      <c r="N12" s="2371">
        <v>81.747084885769425</v>
      </c>
      <c r="O12" s="2376">
        <v>2.5981193575538297</v>
      </c>
      <c r="P12" s="2460"/>
      <c r="Q12" s="2460"/>
      <c r="R12" s="2460"/>
      <c r="S12" s="2460"/>
      <c r="T12" s="2460"/>
      <c r="U12" s="2460"/>
      <c r="V12" s="2460"/>
      <c r="W12" s="2460"/>
      <c r="X12" s="2460"/>
      <c r="Y12" s="2460"/>
      <c r="Z12" s="2460"/>
      <c r="AA12" s="2340"/>
    </row>
    <row r="13" spans="1:155" s="2342" customFormat="1" ht="24" customHeight="1">
      <c r="C13" s="2365" t="s">
        <v>1927</v>
      </c>
      <c r="D13" s="2400" t="s">
        <v>1926</v>
      </c>
      <c r="E13" s="2368">
        <v>377.26313397841807</v>
      </c>
      <c r="F13" s="2368">
        <v>677.27199881699346</v>
      </c>
      <c r="G13" s="2368">
        <v>-300.00886483857528</v>
      </c>
      <c r="H13" s="2368">
        <v>520.62930433055169</v>
      </c>
      <c r="I13" s="2368">
        <v>982.59643697612034</v>
      </c>
      <c r="J13" s="2368">
        <v>-461.96713264556848</v>
      </c>
      <c r="K13" s="2368">
        <v>758.33118906504978</v>
      </c>
      <c r="L13" s="2368">
        <v>1055.6674823334004</v>
      </c>
      <c r="M13" s="2368">
        <v>-297.33629326835046</v>
      </c>
      <c r="N13" s="2367">
        <v>53.984494056246476</v>
      </c>
      <c r="O13" s="2377">
        <v>-35.63691607981265</v>
      </c>
      <c r="P13" s="2460"/>
      <c r="Q13" s="2460"/>
      <c r="R13" s="2460"/>
      <c r="S13" s="2460"/>
      <c r="T13" s="2460"/>
      <c r="U13" s="2460"/>
      <c r="V13" s="2460"/>
      <c r="W13" s="2460"/>
      <c r="X13" s="2460"/>
      <c r="Y13" s="2460"/>
      <c r="Z13" s="2460"/>
      <c r="AA13" s="2340"/>
      <c r="AB13" s="2330"/>
      <c r="AC13" s="2330"/>
      <c r="AD13" s="2330"/>
      <c r="AE13" s="2330"/>
      <c r="AF13" s="2330"/>
      <c r="AG13" s="2330"/>
      <c r="AH13" s="2330"/>
      <c r="AI13" s="2330"/>
      <c r="AJ13" s="2330"/>
      <c r="AK13" s="2330"/>
      <c r="AL13" s="2330"/>
      <c r="AM13" s="2330"/>
      <c r="AN13" s="2330"/>
      <c r="AO13" s="2330"/>
      <c r="AP13" s="2330"/>
      <c r="AQ13" s="2330"/>
      <c r="AR13" s="2330"/>
      <c r="AS13" s="2330"/>
      <c r="AT13" s="2330"/>
      <c r="AU13" s="2330"/>
      <c r="AV13" s="2330"/>
      <c r="AW13" s="2330"/>
      <c r="AX13" s="2330"/>
      <c r="AY13" s="2330"/>
      <c r="AZ13" s="2330"/>
      <c r="BA13" s="2330"/>
      <c r="BB13" s="2330"/>
      <c r="BC13" s="2330"/>
      <c r="BD13" s="2330"/>
      <c r="BE13" s="2330"/>
      <c r="BF13" s="2330"/>
      <c r="BG13" s="2330"/>
      <c r="BH13" s="2330"/>
      <c r="BI13" s="2330"/>
      <c r="BJ13" s="2330"/>
      <c r="BK13" s="2330"/>
      <c r="BL13" s="2330"/>
      <c r="BM13" s="2330"/>
      <c r="BN13" s="2330"/>
      <c r="BO13" s="2330"/>
      <c r="BP13" s="2330"/>
      <c r="BQ13" s="2330"/>
      <c r="BR13" s="2330"/>
      <c r="BS13" s="2330"/>
      <c r="BT13" s="2330"/>
      <c r="BU13" s="2330"/>
      <c r="BV13" s="2330"/>
      <c r="BW13" s="2330"/>
      <c r="BX13" s="2330"/>
      <c r="BY13" s="2330"/>
      <c r="BZ13" s="2330"/>
      <c r="CA13" s="2330"/>
      <c r="CB13" s="2330"/>
      <c r="CC13" s="2330"/>
      <c r="CD13" s="2330"/>
      <c r="CE13" s="2330"/>
      <c r="CF13" s="2330"/>
      <c r="CG13" s="2330"/>
      <c r="CH13" s="2330"/>
      <c r="CI13" s="2330"/>
      <c r="CJ13" s="2330"/>
      <c r="CK13" s="2330"/>
      <c r="CL13" s="2330"/>
      <c r="CM13" s="2330"/>
      <c r="CN13" s="2330"/>
      <c r="CO13" s="2330"/>
      <c r="CP13" s="2330"/>
      <c r="CQ13" s="2330"/>
      <c r="CR13" s="2330"/>
      <c r="CS13" s="2330"/>
      <c r="CT13" s="2330"/>
      <c r="CU13" s="2330"/>
      <c r="CV13" s="2330"/>
      <c r="CW13" s="2330"/>
      <c r="CX13" s="2330"/>
      <c r="CY13" s="2330"/>
      <c r="CZ13" s="2330"/>
      <c r="DA13" s="2330"/>
      <c r="DB13" s="2330"/>
      <c r="DC13" s="2330"/>
      <c r="DD13" s="2330"/>
      <c r="DE13" s="2330"/>
      <c r="DF13" s="2330"/>
      <c r="DG13" s="2330"/>
      <c r="DH13" s="2330"/>
      <c r="DI13" s="2330"/>
      <c r="DJ13" s="2330"/>
      <c r="DK13" s="2330"/>
      <c r="DL13" s="2330"/>
      <c r="DM13" s="2330"/>
      <c r="DN13" s="2330"/>
      <c r="DO13" s="2330"/>
      <c r="DP13" s="2330"/>
      <c r="DQ13" s="2330"/>
      <c r="DR13" s="2330"/>
      <c r="DS13" s="2330"/>
      <c r="DT13" s="2330"/>
      <c r="DU13" s="2330"/>
      <c r="DV13" s="2330"/>
      <c r="DW13" s="2330"/>
      <c r="DX13" s="2330"/>
      <c r="DY13" s="2330"/>
      <c r="DZ13" s="2330"/>
      <c r="EA13" s="2330"/>
      <c r="EB13" s="2330"/>
      <c r="EC13" s="2330"/>
      <c r="ED13" s="2330"/>
      <c r="EE13" s="2330"/>
      <c r="EF13" s="2330"/>
      <c r="EG13" s="2330"/>
      <c r="EH13" s="2330"/>
      <c r="EI13" s="2330"/>
      <c r="EJ13" s="2330"/>
      <c r="EK13" s="2330"/>
      <c r="EL13" s="2330"/>
      <c r="EM13" s="2330"/>
      <c r="EN13" s="2330"/>
      <c r="EO13" s="2330"/>
      <c r="EP13" s="2330"/>
      <c r="EQ13" s="2330"/>
      <c r="ER13" s="2330"/>
      <c r="ES13" s="2330"/>
      <c r="ET13" s="2330"/>
      <c r="EU13" s="2330"/>
      <c r="EV13" s="2330"/>
      <c r="EW13" s="2330"/>
      <c r="EX13" s="2330"/>
      <c r="EY13" s="2330"/>
    </row>
    <row r="14" spans="1:155" s="2330" customFormat="1" ht="33" customHeight="1">
      <c r="C14" s="2362" t="s">
        <v>1925</v>
      </c>
      <c r="D14" s="2363" t="s">
        <v>1924</v>
      </c>
      <c r="E14" s="2372">
        <v>0.28288470422892475</v>
      </c>
      <c r="F14" s="2372">
        <v>4.691511971918215E-2</v>
      </c>
      <c r="G14" s="2372">
        <v>0.23596958450974259</v>
      </c>
      <c r="H14" s="2372">
        <v>2.3325974414676698</v>
      </c>
      <c r="I14" s="2372">
        <v>0.5678341837117874</v>
      </c>
      <c r="J14" s="2372">
        <v>1.7647632577558825</v>
      </c>
      <c r="K14" s="2372">
        <v>7.878959645392329</v>
      </c>
      <c r="L14" s="2372">
        <v>1.6823239048409131</v>
      </c>
      <c r="M14" s="2372">
        <v>6.1966357405514154</v>
      </c>
      <c r="N14" s="2371" t="s">
        <v>73</v>
      </c>
      <c r="O14" s="2376">
        <v>251.13127572880308</v>
      </c>
      <c r="P14" s="2460"/>
      <c r="Q14" s="2460"/>
      <c r="R14" s="2460"/>
      <c r="S14" s="2460"/>
      <c r="T14" s="2460"/>
      <c r="U14" s="2460"/>
      <c r="V14" s="2460"/>
      <c r="W14" s="2460"/>
      <c r="X14" s="2460"/>
      <c r="Y14" s="2460"/>
      <c r="Z14" s="2460"/>
      <c r="AA14" s="2340"/>
    </row>
    <row r="15" spans="1:155" s="2330" customFormat="1" ht="24" customHeight="1">
      <c r="C15" s="2362" t="s">
        <v>1923</v>
      </c>
      <c r="D15" s="2363" t="s">
        <v>1922</v>
      </c>
      <c r="E15" s="2372">
        <v>36.613244925687951</v>
      </c>
      <c r="F15" s="2372">
        <v>349.60747776620838</v>
      </c>
      <c r="G15" s="2372">
        <v>-312.9942328405204</v>
      </c>
      <c r="H15" s="2372">
        <v>64.020492645459058</v>
      </c>
      <c r="I15" s="2372">
        <v>464.30270283659058</v>
      </c>
      <c r="J15" s="2372">
        <v>-400.28221019113164</v>
      </c>
      <c r="K15" s="2372">
        <v>72.334753702014552</v>
      </c>
      <c r="L15" s="2372">
        <v>365.739626455218</v>
      </c>
      <c r="M15" s="2372">
        <v>-293.40487275320334</v>
      </c>
      <c r="N15" s="2371">
        <v>27.888046549115497</v>
      </c>
      <c r="O15" s="2376">
        <v>-26.700496478945489</v>
      </c>
      <c r="P15" s="2460"/>
      <c r="Q15" s="2460"/>
      <c r="R15" s="2460"/>
      <c r="S15" s="2460"/>
      <c r="T15" s="2460"/>
      <c r="U15" s="2460"/>
      <c r="V15" s="2460"/>
      <c r="W15" s="2460"/>
      <c r="X15" s="2460"/>
      <c r="Y15" s="2460"/>
      <c r="Z15" s="2460"/>
      <c r="AA15" s="2340"/>
    </row>
    <row r="16" spans="1:155" s="2330" customFormat="1" ht="23.25" customHeight="1">
      <c r="C16" s="2362" t="s">
        <v>1921</v>
      </c>
      <c r="D16" s="2363" t="s">
        <v>1810</v>
      </c>
      <c r="E16" s="2372">
        <v>32.940929531807917</v>
      </c>
      <c r="F16" s="2372">
        <v>160.74739068671147</v>
      </c>
      <c r="G16" s="2372">
        <v>-127.80646115490356</v>
      </c>
      <c r="H16" s="2372">
        <v>130.23081807651548</v>
      </c>
      <c r="I16" s="2372">
        <v>335.04175895093761</v>
      </c>
      <c r="J16" s="2372">
        <v>-204.81094087442213</v>
      </c>
      <c r="K16" s="2372">
        <v>247.10425450242772</v>
      </c>
      <c r="L16" s="2372">
        <v>481.0708559411529</v>
      </c>
      <c r="M16" s="2372">
        <v>-233.96660143872515</v>
      </c>
      <c r="N16" s="2371">
        <v>60.250850405902298</v>
      </c>
      <c r="O16" s="2376">
        <v>14.235401897879818</v>
      </c>
      <c r="P16" s="2460"/>
      <c r="Q16" s="2460"/>
      <c r="R16" s="2460"/>
      <c r="S16" s="2460"/>
      <c r="T16" s="2460"/>
      <c r="U16" s="2460"/>
      <c r="V16" s="2460"/>
      <c r="W16" s="2460"/>
      <c r="X16" s="2460"/>
      <c r="Y16" s="2460"/>
      <c r="Z16" s="2460"/>
      <c r="AA16" s="2340"/>
    </row>
    <row r="17" spans="3:155" s="2330" customFormat="1" ht="25.5" customHeight="1">
      <c r="C17" s="2362" t="s">
        <v>1920</v>
      </c>
      <c r="D17" s="2399" t="s">
        <v>1809</v>
      </c>
      <c r="E17" s="2397">
        <v>5.5080914505647911</v>
      </c>
      <c r="F17" s="2397">
        <v>132.94847214871953</v>
      </c>
      <c r="G17" s="2397">
        <v>-127.44038069815474</v>
      </c>
      <c r="H17" s="2397">
        <v>7.519817148521641</v>
      </c>
      <c r="I17" s="2397">
        <v>189.48916613379174</v>
      </c>
      <c r="J17" s="2397">
        <v>-181.96934898527007</v>
      </c>
      <c r="K17" s="2397">
        <v>15.534560622547612</v>
      </c>
      <c r="L17" s="2397">
        <v>336.36172847947444</v>
      </c>
      <c r="M17" s="2397">
        <v>-320.82716785692679</v>
      </c>
      <c r="N17" s="2396">
        <v>42.787825953116339</v>
      </c>
      <c r="O17" s="2395">
        <v>76.308356130293603</v>
      </c>
      <c r="P17" s="2460"/>
      <c r="Q17" s="2460"/>
      <c r="R17" s="2460"/>
      <c r="S17" s="2460"/>
      <c r="T17" s="2460"/>
      <c r="U17" s="2460"/>
      <c r="V17" s="2460"/>
      <c r="W17" s="2460"/>
      <c r="X17" s="2460"/>
      <c r="Y17" s="2460"/>
      <c r="Z17" s="2460"/>
      <c r="AA17" s="2340"/>
    </row>
    <row r="18" spans="3:155" s="2330" customFormat="1" ht="23.25" customHeight="1">
      <c r="C18" s="2362" t="s">
        <v>1919</v>
      </c>
      <c r="D18" s="2363" t="s">
        <v>1918</v>
      </c>
      <c r="E18" s="2372">
        <v>29.638804322659531</v>
      </c>
      <c r="F18" s="2372">
        <v>2.0112206400117052</v>
      </c>
      <c r="G18" s="2372">
        <v>27.627583682647824</v>
      </c>
      <c r="H18" s="2372">
        <v>25.097004000570116</v>
      </c>
      <c r="I18" s="2372">
        <v>13.473319238066169</v>
      </c>
      <c r="J18" s="2372">
        <v>11.623684762503943</v>
      </c>
      <c r="K18" s="2372">
        <v>34.311189374033461</v>
      </c>
      <c r="L18" s="2372">
        <v>3.620522489133859</v>
      </c>
      <c r="M18" s="2372">
        <v>30.690666884899596</v>
      </c>
      <c r="N18" s="2371">
        <v>-57.927248014076305</v>
      </c>
      <c r="O18" s="2376">
        <v>164.03560929235229</v>
      </c>
      <c r="P18" s="2460"/>
      <c r="Q18" s="2460"/>
      <c r="R18" s="2460"/>
      <c r="S18" s="2460"/>
      <c r="T18" s="2460"/>
      <c r="U18" s="2460"/>
      <c r="V18" s="2460"/>
      <c r="W18" s="2460"/>
      <c r="X18" s="2460"/>
      <c r="Y18" s="2460"/>
      <c r="Z18" s="2460"/>
      <c r="AA18" s="2340"/>
    </row>
    <row r="19" spans="3:155" s="2330" customFormat="1" ht="24" customHeight="1">
      <c r="C19" s="2362" t="s">
        <v>1917</v>
      </c>
      <c r="D19" s="2363" t="s">
        <v>1916</v>
      </c>
      <c r="E19" s="2372">
        <v>5.4889607355604131</v>
      </c>
      <c r="F19" s="2372">
        <v>48.844190642759713</v>
      </c>
      <c r="G19" s="2372">
        <v>-43.355229907199302</v>
      </c>
      <c r="H19" s="2372">
        <v>5.1734257950962341</v>
      </c>
      <c r="I19" s="2372">
        <v>65.203270899797062</v>
      </c>
      <c r="J19" s="2372">
        <v>-60.029845104700826</v>
      </c>
      <c r="K19" s="2372">
        <v>5.2963376608084509</v>
      </c>
      <c r="L19" s="2372">
        <v>52.835403031224232</v>
      </c>
      <c r="M19" s="2372">
        <v>-47.539065370415791</v>
      </c>
      <c r="N19" s="2371">
        <v>38.460446947676409</v>
      </c>
      <c r="O19" s="2376">
        <v>-20.807616132440931</v>
      </c>
      <c r="P19" s="2460"/>
      <c r="Q19" s="2460"/>
      <c r="R19" s="2460"/>
      <c r="S19" s="2460"/>
      <c r="T19" s="2460"/>
      <c r="U19" s="2460"/>
      <c r="V19" s="2460"/>
      <c r="W19" s="2460"/>
      <c r="X19" s="2460"/>
      <c r="Y19" s="2460"/>
      <c r="Z19" s="2460"/>
      <c r="AA19" s="2340"/>
    </row>
    <row r="20" spans="3:155" s="2330" customFormat="1" ht="49.5" customHeight="1">
      <c r="C20" s="2362" t="s">
        <v>1915</v>
      </c>
      <c r="D20" s="2363" t="s">
        <v>1914</v>
      </c>
      <c r="E20" s="2372">
        <v>1.2466637386398187E-2</v>
      </c>
      <c r="F20" s="2372">
        <v>11.606215020756624</v>
      </c>
      <c r="G20" s="2372">
        <v>-11.593748383370224</v>
      </c>
      <c r="H20" s="2372">
        <v>0.56173466892075818</v>
      </c>
      <c r="I20" s="2372">
        <v>7.8238683698488058</v>
      </c>
      <c r="J20" s="2372">
        <v>-7.2621337009280484</v>
      </c>
      <c r="K20" s="2372">
        <v>0.3123179972685613</v>
      </c>
      <c r="L20" s="2372">
        <v>2.0532615444698492</v>
      </c>
      <c r="M20" s="2372">
        <v>-1.7409435472012877</v>
      </c>
      <c r="N20" s="2371">
        <v>-37.361641284671421</v>
      </c>
      <c r="O20" s="2376">
        <v>-76.027106923426544</v>
      </c>
      <c r="P20" s="2460"/>
      <c r="Q20" s="2460"/>
      <c r="R20" s="2460"/>
      <c r="S20" s="2460"/>
      <c r="T20" s="2460"/>
      <c r="U20" s="2460"/>
      <c r="V20" s="2460"/>
      <c r="W20" s="2460"/>
      <c r="X20" s="2460"/>
      <c r="Y20" s="2460"/>
      <c r="Z20" s="2460"/>
      <c r="AA20" s="2340"/>
    </row>
    <row r="21" spans="3:155" s="2330" customFormat="1" ht="46.5" customHeight="1">
      <c r="C21" s="2362" t="s">
        <v>1913</v>
      </c>
      <c r="D21" s="2363" t="s">
        <v>1912</v>
      </c>
      <c r="E21" s="2372">
        <v>82.403385870760047</v>
      </c>
      <c r="F21" s="2372">
        <v>10.079634870439879</v>
      </c>
      <c r="G21" s="2372">
        <v>72.323751000320172</v>
      </c>
      <c r="H21" s="2372">
        <v>71.522004555492728</v>
      </c>
      <c r="I21" s="2372">
        <v>7.5472829159656154</v>
      </c>
      <c r="J21" s="2372">
        <v>63.974721639527104</v>
      </c>
      <c r="K21" s="2372">
        <v>70.291797899542132</v>
      </c>
      <c r="L21" s="2372">
        <v>7.2143047439444326</v>
      </c>
      <c r="M21" s="2372">
        <v>63.077493155597715</v>
      </c>
      <c r="N21" s="2371">
        <v>-11.543966187201915</v>
      </c>
      <c r="O21" s="2376">
        <v>-1.4024734472233069</v>
      </c>
      <c r="P21" s="2460"/>
      <c r="Q21" s="2460"/>
      <c r="R21" s="2460"/>
      <c r="S21" s="2460"/>
      <c r="T21" s="2460"/>
      <c r="U21" s="2460"/>
      <c r="V21" s="2460"/>
      <c r="W21" s="2460"/>
      <c r="X21" s="2460"/>
      <c r="Y21" s="2460"/>
      <c r="Z21" s="2460"/>
      <c r="AA21" s="2340"/>
    </row>
    <row r="22" spans="3:155" s="2330" customFormat="1" ht="27" customHeight="1">
      <c r="C22" s="2362" t="s">
        <v>1911</v>
      </c>
      <c r="D22" s="2363" t="s">
        <v>1910</v>
      </c>
      <c r="E22" s="2372">
        <v>160.74247183183562</v>
      </c>
      <c r="F22" s="2372">
        <v>80.126740152080558</v>
      </c>
      <c r="G22" s="2372">
        <v>80.615731679755044</v>
      </c>
      <c r="H22" s="2372">
        <v>182.42871116428387</v>
      </c>
      <c r="I22" s="2372">
        <v>78.312774672554696</v>
      </c>
      <c r="J22" s="2372">
        <v>104.11593649172919</v>
      </c>
      <c r="K22" s="2372">
        <v>272.40654330820576</v>
      </c>
      <c r="L22" s="2372">
        <v>134.4572807873223</v>
      </c>
      <c r="M22" s="2372">
        <v>137.94926252088339</v>
      </c>
      <c r="N22" s="2371">
        <v>29.150891919369283</v>
      </c>
      <c r="O22" s="2376">
        <v>32.495818766267234</v>
      </c>
      <c r="P22" s="2460"/>
      <c r="Q22" s="2460"/>
      <c r="R22" s="2460"/>
      <c r="S22" s="2460"/>
      <c r="T22" s="2460"/>
      <c r="U22" s="2460"/>
      <c r="V22" s="2460"/>
      <c r="W22" s="2460"/>
      <c r="X22" s="2460"/>
      <c r="Y22" s="2460"/>
      <c r="Z22" s="2460"/>
      <c r="AA22" s="2340"/>
    </row>
    <row r="23" spans="3:155" s="2330" customFormat="1" ht="31.5" customHeight="1">
      <c r="C23" s="2362" t="s">
        <v>1909</v>
      </c>
      <c r="D23" s="2363" t="s">
        <v>1908</v>
      </c>
      <c r="E23" s="2372">
        <v>29.139985418491332</v>
      </c>
      <c r="F23" s="2372">
        <v>14.202213918305917</v>
      </c>
      <c r="G23" s="2372">
        <v>14.937771500185418</v>
      </c>
      <c r="H23" s="2372">
        <v>39.262515982745811</v>
      </c>
      <c r="I23" s="2372">
        <v>10.323624908647959</v>
      </c>
      <c r="J23" s="2372">
        <v>28.938891074097846</v>
      </c>
      <c r="K23" s="2372">
        <v>48.395034975356808</v>
      </c>
      <c r="L23" s="2372">
        <v>6.9939034360938432</v>
      </c>
      <c r="M23" s="2372">
        <v>41.401131539262963</v>
      </c>
      <c r="N23" s="2371">
        <v>93.729640821849742</v>
      </c>
      <c r="O23" s="2376">
        <v>43.063987604969476</v>
      </c>
      <c r="P23" s="2460"/>
      <c r="Q23" s="2460"/>
      <c r="R23" s="2460"/>
      <c r="S23" s="2460"/>
      <c r="T23" s="2460"/>
      <c r="U23" s="2460"/>
      <c r="V23" s="2460"/>
      <c r="W23" s="2460"/>
      <c r="X23" s="2460"/>
      <c r="Y23" s="2460"/>
      <c r="Z23" s="2460"/>
      <c r="AA23" s="2340"/>
    </row>
    <row r="24" spans="3:155" s="2342" customFormat="1" ht="30" customHeight="1">
      <c r="C24" s="2365" t="s">
        <v>1907</v>
      </c>
      <c r="D24" s="2378" t="s">
        <v>1906</v>
      </c>
      <c r="E24" s="2368">
        <v>321.42803972050774</v>
      </c>
      <c r="F24" s="2368">
        <v>216.01849782864693</v>
      </c>
      <c r="G24" s="2368">
        <v>105.40954189186081</v>
      </c>
      <c r="H24" s="2368">
        <v>250.69060548724917</v>
      </c>
      <c r="I24" s="2368">
        <v>121.65712530229615</v>
      </c>
      <c r="J24" s="2368">
        <v>129.03348018495305</v>
      </c>
      <c r="K24" s="2368">
        <v>382.46061243679486</v>
      </c>
      <c r="L24" s="2368">
        <v>151.8255770437043</v>
      </c>
      <c r="M24" s="2368">
        <v>230.63503539309056</v>
      </c>
      <c r="N24" s="2367">
        <v>22.411574767422792</v>
      </c>
      <c r="O24" s="2377">
        <v>78.740459501289607</v>
      </c>
      <c r="P24" s="2460"/>
      <c r="Q24" s="2460"/>
      <c r="R24" s="2460"/>
      <c r="S24" s="2460"/>
      <c r="T24" s="2460"/>
      <c r="U24" s="2460"/>
      <c r="V24" s="2460"/>
      <c r="W24" s="2460"/>
      <c r="X24" s="2460"/>
      <c r="Y24" s="2460"/>
      <c r="Z24" s="2460"/>
      <c r="AA24" s="2340"/>
      <c r="AB24" s="2330"/>
      <c r="AC24" s="2330"/>
      <c r="AD24" s="2330"/>
      <c r="AE24" s="2330"/>
      <c r="AF24" s="2330"/>
      <c r="AG24" s="2330"/>
      <c r="AH24" s="2330"/>
      <c r="AI24" s="2330"/>
      <c r="AJ24" s="2330"/>
      <c r="AK24" s="2330"/>
      <c r="AL24" s="2330"/>
      <c r="AM24" s="2330"/>
      <c r="AN24" s="2330"/>
      <c r="AO24" s="2330"/>
      <c r="AP24" s="2330"/>
      <c r="AQ24" s="2330"/>
      <c r="AR24" s="2330"/>
      <c r="AS24" s="2330"/>
      <c r="AT24" s="2330"/>
      <c r="AU24" s="2330"/>
      <c r="AV24" s="2330"/>
      <c r="AW24" s="2330"/>
      <c r="AX24" s="2330"/>
      <c r="AY24" s="2330"/>
      <c r="AZ24" s="2330"/>
      <c r="BA24" s="2330"/>
      <c r="BB24" s="2330"/>
      <c r="BC24" s="2330"/>
      <c r="BD24" s="2330"/>
      <c r="BE24" s="2330"/>
      <c r="BF24" s="2330"/>
      <c r="BG24" s="2330"/>
      <c r="BH24" s="2330"/>
      <c r="BI24" s="2330"/>
      <c r="BJ24" s="2330"/>
      <c r="BK24" s="2330"/>
      <c r="BL24" s="2330"/>
      <c r="BM24" s="2330"/>
      <c r="BN24" s="2330"/>
      <c r="BO24" s="2330"/>
      <c r="BP24" s="2330"/>
      <c r="BQ24" s="2330"/>
      <c r="BR24" s="2330"/>
      <c r="BS24" s="2330"/>
      <c r="BT24" s="2330"/>
      <c r="BU24" s="2330"/>
      <c r="BV24" s="2330"/>
      <c r="BW24" s="2330"/>
      <c r="BX24" s="2330"/>
      <c r="BY24" s="2330"/>
      <c r="BZ24" s="2330"/>
      <c r="CA24" s="2330"/>
      <c r="CB24" s="2330"/>
      <c r="CC24" s="2330"/>
      <c r="CD24" s="2330"/>
      <c r="CE24" s="2330"/>
      <c r="CF24" s="2330"/>
      <c r="CG24" s="2330"/>
      <c r="CH24" s="2330"/>
      <c r="CI24" s="2330"/>
      <c r="CJ24" s="2330"/>
      <c r="CK24" s="2330"/>
      <c r="CL24" s="2330"/>
      <c r="CM24" s="2330"/>
      <c r="CN24" s="2330"/>
      <c r="CO24" s="2330"/>
      <c r="CP24" s="2330"/>
      <c r="CQ24" s="2330"/>
      <c r="CR24" s="2330"/>
      <c r="CS24" s="2330"/>
      <c r="CT24" s="2330"/>
      <c r="CU24" s="2330"/>
      <c r="CV24" s="2330"/>
      <c r="CW24" s="2330"/>
      <c r="CX24" s="2330"/>
      <c r="CY24" s="2330"/>
      <c r="CZ24" s="2330"/>
      <c r="DA24" s="2330"/>
      <c r="DB24" s="2330"/>
      <c r="DC24" s="2330"/>
      <c r="DD24" s="2330"/>
      <c r="DE24" s="2330"/>
      <c r="DF24" s="2330"/>
      <c r="DG24" s="2330"/>
      <c r="DH24" s="2330"/>
      <c r="DI24" s="2330"/>
      <c r="DJ24" s="2330"/>
      <c r="DK24" s="2330"/>
      <c r="DL24" s="2330"/>
      <c r="DM24" s="2330"/>
      <c r="DN24" s="2330"/>
      <c r="DO24" s="2330"/>
      <c r="DP24" s="2330"/>
      <c r="DQ24" s="2330"/>
      <c r="DR24" s="2330"/>
      <c r="DS24" s="2330"/>
      <c r="DT24" s="2330"/>
      <c r="DU24" s="2330"/>
      <c r="DV24" s="2330"/>
      <c r="DW24" s="2330"/>
      <c r="DX24" s="2330"/>
      <c r="DY24" s="2330"/>
      <c r="DZ24" s="2330"/>
      <c r="EA24" s="2330"/>
      <c r="EB24" s="2330"/>
      <c r="EC24" s="2330"/>
      <c r="ED24" s="2330"/>
      <c r="EE24" s="2330"/>
      <c r="EF24" s="2330"/>
      <c r="EG24" s="2330"/>
      <c r="EH24" s="2330"/>
      <c r="EI24" s="2330"/>
      <c r="EJ24" s="2330"/>
      <c r="EK24" s="2330"/>
      <c r="EL24" s="2330"/>
      <c r="EM24" s="2330"/>
      <c r="EN24" s="2330"/>
      <c r="EO24" s="2330"/>
      <c r="EP24" s="2330"/>
      <c r="EQ24" s="2330"/>
      <c r="ER24" s="2330"/>
      <c r="ES24" s="2330"/>
      <c r="ET24" s="2330"/>
      <c r="EU24" s="2330"/>
      <c r="EV24" s="2330"/>
      <c r="EW24" s="2330"/>
      <c r="EX24" s="2330"/>
      <c r="EY24" s="2330"/>
    </row>
    <row r="25" spans="3:155" s="2330" customFormat="1" ht="25.5" customHeight="1">
      <c r="C25" s="2362" t="s">
        <v>1905</v>
      </c>
      <c r="D25" s="2364" t="s">
        <v>1904</v>
      </c>
      <c r="E25" s="2372">
        <v>220.56532874585682</v>
      </c>
      <c r="F25" s="2372">
        <v>27.34286470135271</v>
      </c>
      <c r="G25" s="2372">
        <v>193.22246404450414</v>
      </c>
      <c r="H25" s="2372">
        <v>157.60488387689821</v>
      </c>
      <c r="I25" s="2372">
        <v>23.161319964206591</v>
      </c>
      <c r="J25" s="2372">
        <v>134.44356391269164</v>
      </c>
      <c r="K25" s="2372">
        <v>200.01371279454924</v>
      </c>
      <c r="L25" s="2372">
        <v>23.598784721806624</v>
      </c>
      <c r="M25" s="2372">
        <v>176.41492807274261</v>
      </c>
      <c r="N25" s="2371">
        <v>-30.420324273617684</v>
      </c>
      <c r="O25" s="2376">
        <v>31.218574499637185</v>
      </c>
      <c r="P25" s="2460"/>
      <c r="Q25" s="2460"/>
      <c r="R25" s="2460"/>
      <c r="S25" s="2460"/>
      <c r="T25" s="2460"/>
      <c r="U25" s="2460"/>
      <c r="V25" s="2460"/>
      <c r="W25" s="2460"/>
      <c r="X25" s="2460"/>
      <c r="Y25" s="2460"/>
      <c r="Z25" s="2460"/>
      <c r="AA25" s="2340"/>
    </row>
    <row r="26" spans="3:155" s="2330" customFormat="1" ht="25.5" customHeight="1">
      <c r="C26" s="2362" t="s">
        <v>1903</v>
      </c>
      <c r="D26" s="2364" t="s">
        <v>1902</v>
      </c>
      <c r="E26" s="2372">
        <v>100.86271097465094</v>
      </c>
      <c r="F26" s="2372">
        <v>188.67563312729422</v>
      </c>
      <c r="G26" s="2372">
        <v>-87.812922152643296</v>
      </c>
      <c r="H26" s="2372">
        <v>93.085721610350959</v>
      </c>
      <c r="I26" s="2372">
        <v>98.495805338089554</v>
      </c>
      <c r="J26" s="2372">
        <v>-5.4100837277386074</v>
      </c>
      <c r="K26" s="2372">
        <v>182.44689964224563</v>
      </c>
      <c r="L26" s="2372">
        <v>128.2267923218977</v>
      </c>
      <c r="M26" s="2372">
        <v>54.220107320347921</v>
      </c>
      <c r="N26" s="2371">
        <v>-93.839080177363442</v>
      </c>
      <c r="O26" s="2376" t="s">
        <v>73</v>
      </c>
      <c r="P26" s="2460"/>
      <c r="Q26" s="2460"/>
      <c r="R26" s="2460"/>
      <c r="S26" s="2460"/>
      <c r="T26" s="2460"/>
      <c r="U26" s="2460"/>
      <c r="V26" s="2460"/>
      <c r="W26" s="2460"/>
      <c r="X26" s="2460"/>
      <c r="Y26" s="2460"/>
      <c r="Z26" s="2460"/>
      <c r="AA26" s="2340"/>
    </row>
    <row r="27" spans="3:155" s="2330" customFormat="1" ht="30" customHeight="1">
      <c r="C27" s="2362" t="s">
        <v>1901</v>
      </c>
      <c r="D27" s="2363" t="s">
        <v>1900</v>
      </c>
      <c r="E27" s="2372">
        <v>0</v>
      </c>
      <c r="F27" s="2372">
        <v>164.30306067699038</v>
      </c>
      <c r="G27" s="2372">
        <v>-164.30306067699038</v>
      </c>
      <c r="H27" s="2372">
        <v>0</v>
      </c>
      <c r="I27" s="2372">
        <v>85.641594828420011</v>
      </c>
      <c r="J27" s="2372">
        <v>-85.641594828420011</v>
      </c>
      <c r="K27" s="2372">
        <v>0</v>
      </c>
      <c r="L27" s="2372">
        <v>94.655513524398685</v>
      </c>
      <c r="M27" s="2372">
        <v>-94.655513524398685</v>
      </c>
      <c r="N27" s="2371">
        <v>-47.875837202578921</v>
      </c>
      <c r="O27" s="2376">
        <v>10.525164453134895</v>
      </c>
      <c r="P27" s="2460"/>
      <c r="Q27" s="2460"/>
      <c r="R27" s="2460"/>
      <c r="S27" s="2460"/>
      <c r="T27" s="2460"/>
      <c r="U27" s="2460"/>
      <c r="V27" s="2460"/>
      <c r="W27" s="2460"/>
      <c r="X27" s="2460"/>
      <c r="Y27" s="2460"/>
      <c r="Z27" s="2460"/>
      <c r="AA27" s="2340"/>
    </row>
    <row r="28" spans="3:155" s="2330" customFormat="1" ht="30" customHeight="1">
      <c r="C28" s="2362" t="s">
        <v>1899</v>
      </c>
      <c r="D28" s="2363" t="s">
        <v>1898</v>
      </c>
      <c r="E28" s="2372">
        <v>9.289922340744651</v>
      </c>
      <c r="F28" s="2372">
        <v>24.372572450303856</v>
      </c>
      <c r="G28" s="2372">
        <v>-15.082650109559207</v>
      </c>
      <c r="H28" s="2372">
        <v>4.8469303224719633</v>
      </c>
      <c r="I28" s="2372">
        <v>12.854210509669542</v>
      </c>
      <c r="J28" s="2372">
        <v>-8.0072801871975798</v>
      </c>
      <c r="K28" s="2372">
        <v>7.0840817877667011</v>
      </c>
      <c r="L28" s="2372">
        <v>33.571278797499019</v>
      </c>
      <c r="M28" s="2372">
        <v>-26.487197009732323</v>
      </c>
      <c r="N28" s="2371">
        <v>-46.910654765354145</v>
      </c>
      <c r="O28" s="2376">
        <v>230.78893694866971</v>
      </c>
      <c r="P28" s="2460"/>
      <c r="Q28" s="2460"/>
      <c r="R28" s="2460"/>
      <c r="S28" s="2460"/>
      <c r="T28" s="2460"/>
      <c r="U28" s="2460"/>
      <c r="V28" s="2460"/>
      <c r="W28" s="2460"/>
      <c r="X28" s="2460"/>
      <c r="Y28" s="2460"/>
      <c r="Z28" s="2460"/>
      <c r="AA28" s="2340"/>
    </row>
    <row r="29" spans="3:155" s="2330" customFormat="1" ht="32.25" customHeight="1">
      <c r="C29" s="2362" t="s">
        <v>1897</v>
      </c>
      <c r="D29" s="2363" t="s">
        <v>1775</v>
      </c>
      <c r="E29" s="2372">
        <v>91.572788633906285</v>
      </c>
      <c r="F29" s="2372">
        <v>0</v>
      </c>
      <c r="G29" s="2372">
        <v>91.572788633906285</v>
      </c>
      <c r="H29" s="2372">
        <v>88.238791287878996</v>
      </c>
      <c r="I29" s="2372">
        <v>0</v>
      </c>
      <c r="J29" s="2372">
        <v>88.238791287878996</v>
      </c>
      <c r="K29" s="2372">
        <v>175.36281785447892</v>
      </c>
      <c r="L29" s="2372">
        <v>0</v>
      </c>
      <c r="M29" s="2372">
        <v>175.36281785447892</v>
      </c>
      <c r="N29" s="2371">
        <v>-3.6408166615478854</v>
      </c>
      <c r="O29" s="2376">
        <v>98.736650054915003</v>
      </c>
      <c r="P29" s="2460"/>
      <c r="Q29" s="2460"/>
      <c r="R29" s="2460"/>
      <c r="S29" s="2460"/>
      <c r="T29" s="2460"/>
      <c r="U29" s="2460"/>
      <c r="V29" s="2460"/>
      <c r="W29" s="2460"/>
      <c r="X29" s="2460"/>
      <c r="Y29" s="2460"/>
      <c r="Z29" s="2460"/>
      <c r="AA29" s="2340"/>
    </row>
    <row r="30" spans="3:155" s="2342" customFormat="1" ht="30.75" customHeight="1">
      <c r="C30" s="2365" t="s">
        <v>1896</v>
      </c>
      <c r="D30" s="2378" t="s">
        <v>1895</v>
      </c>
      <c r="E30" s="2368">
        <v>5364.8220898035561</v>
      </c>
      <c r="F30" s="2368">
        <v>29.911025842158622</v>
      </c>
      <c r="G30" s="2368">
        <v>5334.9110639613973</v>
      </c>
      <c r="H30" s="2368">
        <v>5120.5592646295054</v>
      </c>
      <c r="I30" s="2368">
        <v>34.056769044607549</v>
      </c>
      <c r="J30" s="2368">
        <v>5086.5024955848976</v>
      </c>
      <c r="K30" s="2368">
        <v>5864.6210680591003</v>
      </c>
      <c r="L30" s="2368">
        <v>31.437571260094067</v>
      </c>
      <c r="M30" s="2368">
        <v>5833.1834967990062</v>
      </c>
      <c r="N30" s="2367">
        <v>-4.6562832144393056</v>
      </c>
      <c r="O30" s="2377">
        <v>14.67965467159862</v>
      </c>
      <c r="P30" s="2460"/>
      <c r="Q30" s="2460"/>
      <c r="R30" s="2460"/>
      <c r="S30" s="2460"/>
      <c r="T30" s="2460"/>
      <c r="U30" s="2460"/>
      <c r="V30" s="2460"/>
      <c r="W30" s="2460"/>
      <c r="X30" s="2460"/>
      <c r="Y30" s="2460"/>
      <c r="Z30" s="2460"/>
      <c r="AA30" s="2340"/>
      <c r="AB30" s="2330"/>
      <c r="AC30" s="2330"/>
      <c r="AD30" s="2330"/>
      <c r="AE30" s="2330"/>
      <c r="AF30" s="2330"/>
      <c r="AG30" s="2330"/>
      <c r="AH30" s="2330"/>
      <c r="AI30" s="2330"/>
      <c r="AJ30" s="2330"/>
      <c r="AK30" s="2330"/>
      <c r="AL30" s="2330"/>
      <c r="AM30" s="2330"/>
      <c r="AN30" s="2330"/>
      <c r="AO30" s="2330"/>
      <c r="AP30" s="2330"/>
      <c r="AQ30" s="2330"/>
      <c r="AR30" s="2330"/>
      <c r="AS30" s="2330"/>
      <c r="AT30" s="2330"/>
      <c r="AU30" s="2330"/>
      <c r="AV30" s="2330"/>
      <c r="AW30" s="2330"/>
      <c r="AX30" s="2330"/>
      <c r="AY30" s="2330"/>
      <c r="AZ30" s="2330"/>
      <c r="BA30" s="2330"/>
      <c r="BB30" s="2330"/>
      <c r="BC30" s="2330"/>
      <c r="BD30" s="2330"/>
      <c r="BE30" s="2330"/>
      <c r="BF30" s="2330"/>
      <c r="BG30" s="2330"/>
      <c r="BH30" s="2330"/>
      <c r="BI30" s="2330"/>
      <c r="BJ30" s="2330"/>
      <c r="BK30" s="2330"/>
      <c r="BL30" s="2330"/>
      <c r="BM30" s="2330"/>
      <c r="BN30" s="2330"/>
      <c r="BO30" s="2330"/>
      <c r="BP30" s="2330"/>
      <c r="BQ30" s="2330"/>
      <c r="BR30" s="2330"/>
      <c r="BS30" s="2330"/>
      <c r="BT30" s="2330"/>
      <c r="BU30" s="2330"/>
      <c r="BV30" s="2330"/>
      <c r="BW30" s="2330"/>
      <c r="BX30" s="2330"/>
      <c r="BY30" s="2330"/>
      <c r="BZ30" s="2330"/>
      <c r="CA30" s="2330"/>
      <c r="CB30" s="2330"/>
      <c r="CC30" s="2330"/>
      <c r="CD30" s="2330"/>
      <c r="CE30" s="2330"/>
      <c r="CF30" s="2330"/>
      <c r="CG30" s="2330"/>
      <c r="CH30" s="2330"/>
      <c r="CI30" s="2330"/>
      <c r="CJ30" s="2330"/>
      <c r="CK30" s="2330"/>
      <c r="CL30" s="2330"/>
      <c r="CM30" s="2330"/>
      <c r="CN30" s="2330"/>
      <c r="CO30" s="2330"/>
      <c r="CP30" s="2330"/>
      <c r="CQ30" s="2330"/>
      <c r="CR30" s="2330"/>
      <c r="CS30" s="2330"/>
      <c r="CT30" s="2330"/>
      <c r="CU30" s="2330"/>
      <c r="CV30" s="2330"/>
      <c r="CW30" s="2330"/>
      <c r="CX30" s="2330"/>
      <c r="CY30" s="2330"/>
      <c r="CZ30" s="2330"/>
      <c r="DA30" s="2330"/>
      <c r="DB30" s="2330"/>
      <c r="DC30" s="2330"/>
      <c r="DD30" s="2330"/>
      <c r="DE30" s="2330"/>
      <c r="DF30" s="2330"/>
      <c r="DG30" s="2330"/>
      <c r="DH30" s="2330"/>
      <c r="DI30" s="2330"/>
      <c r="DJ30" s="2330"/>
      <c r="DK30" s="2330"/>
      <c r="DL30" s="2330"/>
      <c r="DM30" s="2330"/>
      <c r="DN30" s="2330"/>
      <c r="DO30" s="2330"/>
      <c r="DP30" s="2330"/>
      <c r="DQ30" s="2330"/>
      <c r="DR30" s="2330"/>
      <c r="DS30" s="2330"/>
      <c r="DT30" s="2330"/>
      <c r="DU30" s="2330"/>
      <c r="DV30" s="2330"/>
      <c r="DW30" s="2330"/>
      <c r="DX30" s="2330"/>
      <c r="DY30" s="2330"/>
      <c r="DZ30" s="2330"/>
      <c r="EA30" s="2330"/>
      <c r="EB30" s="2330"/>
      <c r="EC30" s="2330"/>
      <c r="ED30" s="2330"/>
      <c r="EE30" s="2330"/>
      <c r="EF30" s="2330"/>
      <c r="EG30" s="2330"/>
      <c r="EH30" s="2330"/>
      <c r="EI30" s="2330"/>
      <c r="EJ30" s="2330"/>
      <c r="EK30" s="2330"/>
      <c r="EL30" s="2330"/>
      <c r="EM30" s="2330"/>
      <c r="EN30" s="2330"/>
      <c r="EO30" s="2330"/>
      <c r="EP30" s="2330"/>
      <c r="EQ30" s="2330"/>
      <c r="ER30" s="2330"/>
      <c r="ES30" s="2330"/>
      <c r="ET30" s="2330"/>
      <c r="EU30" s="2330"/>
      <c r="EV30" s="2330"/>
      <c r="EW30" s="2330"/>
      <c r="EX30" s="2330"/>
      <c r="EY30" s="2330"/>
    </row>
    <row r="31" spans="3:155" s="2330" customFormat="1" ht="27.75" customHeight="1">
      <c r="C31" s="2362" t="s">
        <v>1894</v>
      </c>
      <c r="D31" s="2364" t="s">
        <v>1893</v>
      </c>
      <c r="E31" s="2372">
        <v>105.33605254391539</v>
      </c>
      <c r="F31" s="2372">
        <v>0</v>
      </c>
      <c r="G31" s="2372">
        <v>105.33605254391539</v>
      </c>
      <c r="H31" s="2372">
        <v>83.546516485568986</v>
      </c>
      <c r="I31" s="2372">
        <v>0</v>
      </c>
      <c r="J31" s="2372">
        <v>83.546516485568986</v>
      </c>
      <c r="K31" s="2372">
        <v>68.863423584162462</v>
      </c>
      <c r="L31" s="2372">
        <v>0</v>
      </c>
      <c r="M31" s="2372">
        <v>68.863423584162462</v>
      </c>
      <c r="N31" s="2371">
        <v>-20.685734401583144</v>
      </c>
      <c r="O31" s="2376">
        <v>-17.574751789851994</v>
      </c>
      <c r="P31" s="2460"/>
      <c r="Q31" s="2460"/>
      <c r="R31" s="2460"/>
      <c r="S31" s="2460"/>
      <c r="T31" s="2460"/>
      <c r="U31" s="2460"/>
      <c r="V31" s="2460"/>
      <c r="W31" s="2460"/>
      <c r="X31" s="2460"/>
      <c r="Y31" s="2460"/>
      <c r="Z31" s="2460"/>
      <c r="AA31" s="2340"/>
    </row>
    <row r="32" spans="3:155" s="2330" customFormat="1" ht="55.5" customHeight="1">
      <c r="C32" s="2362" t="s">
        <v>1892</v>
      </c>
      <c r="D32" s="2364" t="s">
        <v>1891</v>
      </c>
      <c r="E32" s="2372">
        <v>5259.4860372596413</v>
      </c>
      <c r="F32" s="2372">
        <v>29.911025842158622</v>
      </c>
      <c r="G32" s="2372">
        <v>5229.5750114174825</v>
      </c>
      <c r="H32" s="2372">
        <v>5037.0127481439376</v>
      </c>
      <c r="I32" s="2372">
        <v>34.056769044607549</v>
      </c>
      <c r="J32" s="2372">
        <v>5002.9559790993289</v>
      </c>
      <c r="K32" s="2372">
        <v>5795.7576444749375</v>
      </c>
      <c r="L32" s="2372">
        <v>31.437571260094067</v>
      </c>
      <c r="M32" s="2372">
        <v>5764.3200732148443</v>
      </c>
      <c r="N32" s="2371">
        <v>-4.3334120234127411</v>
      </c>
      <c r="O32" s="2376">
        <v>15.218284895894318</v>
      </c>
      <c r="P32" s="2460"/>
      <c r="Q32" s="2460"/>
      <c r="R32" s="2460"/>
      <c r="S32" s="2460"/>
      <c r="T32" s="2460"/>
      <c r="U32" s="2460"/>
      <c r="V32" s="2460"/>
      <c r="W32" s="2460"/>
      <c r="X32" s="2460"/>
      <c r="Y32" s="2460"/>
      <c r="Z32" s="2460"/>
      <c r="AA32" s="2340"/>
    </row>
    <row r="33" spans="3:155" s="2330" customFormat="1" ht="64.5" customHeight="1">
      <c r="C33" s="2362" t="s">
        <v>1890</v>
      </c>
      <c r="D33" s="2363" t="s">
        <v>1889</v>
      </c>
      <c r="E33" s="2372">
        <v>4808.6185829814058</v>
      </c>
      <c r="F33" s="2372">
        <v>29.647512631704188</v>
      </c>
      <c r="G33" s="2372">
        <v>4778.9710703497021</v>
      </c>
      <c r="H33" s="2372">
        <v>4553.3261197544316</v>
      </c>
      <c r="I33" s="2372">
        <v>33.863720810733156</v>
      </c>
      <c r="J33" s="2372">
        <v>4519.4623989436986</v>
      </c>
      <c r="K33" s="2372">
        <v>5301.0251872019426</v>
      </c>
      <c r="L33" s="2372">
        <v>30.843463105696763</v>
      </c>
      <c r="M33" s="2372">
        <v>5270.1817240962464</v>
      </c>
      <c r="N33" s="2371">
        <v>-5.4302205974018136</v>
      </c>
      <c r="O33" s="2376">
        <v>16.610810288586709</v>
      </c>
      <c r="P33" s="2460"/>
      <c r="Q33" s="2460"/>
      <c r="R33" s="2460"/>
      <c r="S33" s="2460"/>
      <c r="T33" s="2460"/>
      <c r="U33" s="2460"/>
      <c r="V33" s="2460"/>
      <c r="W33" s="2460"/>
      <c r="X33" s="2460"/>
      <c r="Y33" s="2460"/>
      <c r="Z33" s="2460"/>
      <c r="AA33" s="2340"/>
    </row>
    <row r="34" spans="3:155" s="2330" customFormat="1" ht="25.5" customHeight="1">
      <c r="C34" s="2362" t="s">
        <v>1888</v>
      </c>
      <c r="D34" s="2398" t="s">
        <v>1887</v>
      </c>
      <c r="E34" s="2397">
        <v>4808.6185829814058</v>
      </c>
      <c r="F34" s="2397">
        <v>29.647512631704188</v>
      </c>
      <c r="G34" s="2397">
        <v>4778.9710703497021</v>
      </c>
      <c r="H34" s="2397">
        <v>4553.3261197544316</v>
      </c>
      <c r="I34" s="2397">
        <v>33.863720810733156</v>
      </c>
      <c r="J34" s="2397">
        <v>4519.4623989436986</v>
      </c>
      <c r="K34" s="2397">
        <v>5301.0251872019426</v>
      </c>
      <c r="L34" s="2397">
        <v>30.843463105696763</v>
      </c>
      <c r="M34" s="2397">
        <v>5270.1817240962464</v>
      </c>
      <c r="N34" s="2396">
        <v>-5.4302205974018136</v>
      </c>
      <c r="O34" s="2395">
        <v>16.610810288586709</v>
      </c>
      <c r="P34" s="2460"/>
      <c r="Q34" s="2460"/>
      <c r="R34" s="2460"/>
      <c r="S34" s="2460"/>
      <c r="T34" s="2460"/>
      <c r="U34" s="2460"/>
      <c r="V34" s="2460"/>
      <c r="W34" s="2460"/>
      <c r="X34" s="2460"/>
      <c r="Y34" s="2460"/>
      <c r="Z34" s="2460"/>
      <c r="AA34" s="2340"/>
    </row>
    <row r="35" spans="3:155" s="2330" customFormat="1" ht="25.5" customHeight="1">
      <c r="C35" s="2362" t="s">
        <v>1886</v>
      </c>
      <c r="D35" s="2363" t="s">
        <v>1885</v>
      </c>
      <c r="E35" s="2372">
        <v>450.86745427823439</v>
      </c>
      <c r="F35" s="2372">
        <v>0.26351321045443299</v>
      </c>
      <c r="G35" s="2372">
        <v>450.60394106777994</v>
      </c>
      <c r="H35" s="2372">
        <v>483.6866283895053</v>
      </c>
      <c r="I35" s="2372">
        <v>0.19304823387439163</v>
      </c>
      <c r="J35" s="2372">
        <v>483.49358015563092</v>
      </c>
      <c r="K35" s="2372">
        <v>494.73245727299582</v>
      </c>
      <c r="L35" s="2372">
        <v>0.59410815439730202</v>
      </c>
      <c r="M35" s="2372">
        <v>494.13834911859863</v>
      </c>
      <c r="N35" s="2371">
        <v>7.2990127449648057</v>
      </c>
      <c r="O35" s="2376">
        <v>2.2016360505844323</v>
      </c>
      <c r="P35" s="2460"/>
      <c r="Q35" s="2460"/>
      <c r="R35" s="2460"/>
      <c r="S35" s="2460"/>
      <c r="T35" s="2460"/>
      <c r="U35" s="2460"/>
      <c r="V35" s="2460"/>
      <c r="W35" s="2460"/>
      <c r="X35" s="2460"/>
      <c r="Y35" s="2460"/>
      <c r="Z35" s="2460"/>
      <c r="AA35" s="2340"/>
    </row>
    <row r="36" spans="3:155" s="2330" customFormat="1" ht="25.5" customHeight="1">
      <c r="C36" s="2362" t="s">
        <v>1884</v>
      </c>
      <c r="D36" s="2361" t="s">
        <v>1883</v>
      </c>
      <c r="E36" s="2372">
        <v>297.9551954409884</v>
      </c>
      <c r="F36" s="2372">
        <v>0</v>
      </c>
      <c r="G36" s="2372">
        <v>297.9551954409884</v>
      </c>
      <c r="H36" s="2372">
        <v>301.29546118412827</v>
      </c>
      <c r="I36" s="2372">
        <v>0</v>
      </c>
      <c r="J36" s="2372">
        <v>301.29546118412827</v>
      </c>
      <c r="K36" s="2372">
        <v>295.16688306172841</v>
      </c>
      <c r="L36" s="2372">
        <v>0</v>
      </c>
      <c r="M36" s="2372">
        <v>295.16688306172841</v>
      </c>
      <c r="N36" s="2371">
        <v>1.1210630974888947</v>
      </c>
      <c r="O36" s="2376">
        <v>-2.034075819899106</v>
      </c>
      <c r="P36" s="2460"/>
      <c r="Q36" s="2460"/>
      <c r="R36" s="2460"/>
      <c r="S36" s="2460"/>
      <c r="T36" s="2460"/>
      <c r="U36" s="2460"/>
      <c r="V36" s="2460"/>
      <c r="W36" s="2460"/>
      <c r="X36" s="2460"/>
      <c r="Y36" s="2460"/>
      <c r="Z36" s="2460"/>
      <c r="AA36" s="2340"/>
    </row>
    <row r="37" spans="3:155" s="2330" customFormat="1" ht="31.5" customHeight="1">
      <c r="C37" s="2362" t="s">
        <v>1882</v>
      </c>
      <c r="D37" s="2361" t="s">
        <v>1881</v>
      </c>
      <c r="E37" s="2372">
        <v>0.53202191313870351</v>
      </c>
      <c r="F37" s="2372">
        <v>3.3174487320030088E-2</v>
      </c>
      <c r="G37" s="2372">
        <v>0.49884742581867342</v>
      </c>
      <c r="H37" s="2372">
        <v>1.4803004079441295</v>
      </c>
      <c r="I37" s="2372">
        <v>7.7520271105375245E-4</v>
      </c>
      <c r="J37" s="2372">
        <v>1.4795252052330756</v>
      </c>
      <c r="K37" s="2372">
        <v>1.9804285613186989</v>
      </c>
      <c r="L37" s="2372">
        <v>2.979325507405017E-2</v>
      </c>
      <c r="M37" s="2372">
        <v>1.9506353062446486</v>
      </c>
      <c r="N37" s="2371">
        <v>196.58872205363846</v>
      </c>
      <c r="O37" s="2376">
        <v>31.841978720285269</v>
      </c>
      <c r="P37" s="2460"/>
      <c r="Q37" s="2460"/>
      <c r="R37" s="2460"/>
      <c r="S37" s="2460"/>
      <c r="T37" s="2460"/>
      <c r="U37" s="2460"/>
      <c r="V37" s="2460"/>
      <c r="W37" s="2460"/>
      <c r="X37" s="2460"/>
      <c r="Y37" s="2460"/>
      <c r="Z37" s="2460"/>
      <c r="AA37" s="2340"/>
    </row>
    <row r="38" spans="3:155" s="2330" customFormat="1" ht="44.25" customHeight="1">
      <c r="C38" s="2362" t="s">
        <v>1880</v>
      </c>
      <c r="D38" s="2361" t="s">
        <v>1879</v>
      </c>
      <c r="E38" s="2372">
        <v>152.38023692410729</v>
      </c>
      <c r="F38" s="2372">
        <v>0</v>
      </c>
      <c r="G38" s="2372">
        <v>152.38023692410729</v>
      </c>
      <c r="H38" s="2372">
        <v>180.91086679743287</v>
      </c>
      <c r="I38" s="2372">
        <v>0</v>
      </c>
      <c r="J38" s="2372">
        <v>180.91086679743287</v>
      </c>
      <c r="K38" s="2372">
        <v>197.58514564994877</v>
      </c>
      <c r="L38" s="2372">
        <v>0</v>
      </c>
      <c r="M38" s="2372">
        <v>197.58514564994877</v>
      </c>
      <c r="N38" s="2371">
        <v>18.723313763802075</v>
      </c>
      <c r="O38" s="2376">
        <v>9.2168475822882456</v>
      </c>
      <c r="P38" s="2460"/>
      <c r="Q38" s="2460"/>
      <c r="R38" s="2460"/>
      <c r="S38" s="2460"/>
      <c r="T38" s="2460"/>
      <c r="U38" s="2460"/>
      <c r="V38" s="2460"/>
      <c r="W38" s="2460"/>
      <c r="X38" s="2460"/>
      <c r="Y38" s="2460"/>
      <c r="Z38" s="2460"/>
      <c r="AA38" s="2340"/>
    </row>
    <row r="39" spans="3:155" s="2330" customFormat="1" ht="31.5" customHeight="1">
      <c r="C39" s="2362" t="s">
        <v>1878</v>
      </c>
      <c r="D39" s="2361" t="s">
        <v>1877</v>
      </c>
      <c r="E39" s="2372">
        <v>0</v>
      </c>
      <c r="F39" s="2372">
        <v>0.23033872313440285</v>
      </c>
      <c r="G39" s="2372">
        <v>-0.23033872313440285</v>
      </c>
      <c r="H39" s="2372">
        <v>0</v>
      </c>
      <c r="I39" s="2372">
        <v>0.19227303116333785</v>
      </c>
      <c r="J39" s="2372">
        <v>-0.19227303116333785</v>
      </c>
      <c r="K39" s="2372">
        <v>0</v>
      </c>
      <c r="L39" s="2372">
        <v>0.56431489932325185</v>
      </c>
      <c r="M39" s="2372">
        <v>-0.56431489932325185</v>
      </c>
      <c r="N39" s="2371">
        <v>-16.525962918034253</v>
      </c>
      <c r="O39" s="2376">
        <v>193.49664688224567</v>
      </c>
      <c r="P39" s="2460"/>
      <c r="Q39" s="2460"/>
      <c r="R39" s="2460"/>
      <c r="S39" s="2460"/>
      <c r="T39" s="2460"/>
      <c r="U39" s="2460"/>
      <c r="V39" s="2460"/>
      <c r="W39" s="2460"/>
      <c r="X39" s="2460"/>
      <c r="Y39" s="2460"/>
      <c r="Z39" s="2460"/>
      <c r="AA39" s="2340"/>
    </row>
    <row r="40" spans="3:155" s="2342" customFormat="1" ht="42" customHeight="1">
      <c r="C40" s="2365">
        <v>2</v>
      </c>
      <c r="D40" s="2369" t="s">
        <v>1876</v>
      </c>
      <c r="E40" s="2368">
        <v>66.411954324154735</v>
      </c>
      <c r="F40" s="2368">
        <v>2.4268438594371833E-2</v>
      </c>
      <c r="G40" s="2368">
        <v>66.387685885560359</v>
      </c>
      <c r="H40" s="2368">
        <v>53.046167237709</v>
      </c>
      <c r="I40" s="2368">
        <v>0.20697146714971679</v>
      </c>
      <c r="J40" s="2368">
        <v>52.839195770559279</v>
      </c>
      <c r="K40" s="2368">
        <v>41.129788766400665</v>
      </c>
      <c r="L40" s="2368">
        <v>0</v>
      </c>
      <c r="M40" s="2368">
        <v>41.129788766400665</v>
      </c>
      <c r="N40" s="2367">
        <v>-20.408137343958753</v>
      </c>
      <c r="O40" s="2377">
        <v>-22.160456519822379</v>
      </c>
      <c r="P40" s="2460"/>
      <c r="Q40" s="2460"/>
      <c r="R40" s="2460"/>
      <c r="S40" s="2460"/>
      <c r="T40" s="2460"/>
      <c r="U40" s="2460"/>
      <c r="V40" s="2460"/>
      <c r="W40" s="2460"/>
      <c r="X40" s="2460"/>
      <c r="Y40" s="2460"/>
      <c r="Z40" s="2460"/>
      <c r="AA40" s="2340"/>
      <c r="AB40" s="2330"/>
      <c r="AC40" s="2330"/>
      <c r="AD40" s="2330"/>
      <c r="AE40" s="2330"/>
      <c r="AF40" s="2330"/>
      <c r="AG40" s="2330"/>
      <c r="AH40" s="2330"/>
      <c r="AI40" s="2330"/>
      <c r="AJ40" s="2330"/>
      <c r="AK40" s="2330"/>
      <c r="AL40" s="2330"/>
      <c r="AM40" s="2330"/>
      <c r="AN40" s="2330"/>
      <c r="AO40" s="2330"/>
      <c r="AP40" s="2330"/>
      <c r="AQ40" s="2330"/>
      <c r="AR40" s="2330"/>
      <c r="AS40" s="2330"/>
      <c r="AT40" s="2330"/>
      <c r="AU40" s="2330"/>
      <c r="AV40" s="2330"/>
      <c r="AW40" s="2330"/>
      <c r="AX40" s="2330"/>
      <c r="AY40" s="2330"/>
      <c r="AZ40" s="2330"/>
      <c r="BA40" s="2330"/>
      <c r="BB40" s="2330"/>
      <c r="BC40" s="2330"/>
      <c r="BD40" s="2330"/>
      <c r="BE40" s="2330"/>
      <c r="BF40" s="2330"/>
      <c r="BG40" s="2330"/>
      <c r="BH40" s="2330"/>
      <c r="BI40" s="2330"/>
      <c r="BJ40" s="2330"/>
      <c r="BK40" s="2330"/>
      <c r="BL40" s="2330"/>
      <c r="BM40" s="2330"/>
      <c r="BN40" s="2330"/>
      <c r="BO40" s="2330"/>
      <c r="BP40" s="2330"/>
      <c r="BQ40" s="2330"/>
      <c r="BR40" s="2330"/>
      <c r="BS40" s="2330"/>
      <c r="BT40" s="2330"/>
      <c r="BU40" s="2330"/>
      <c r="BV40" s="2330"/>
      <c r="BW40" s="2330"/>
      <c r="BX40" s="2330"/>
      <c r="BY40" s="2330"/>
      <c r="BZ40" s="2330"/>
      <c r="CA40" s="2330"/>
      <c r="CB40" s="2330"/>
      <c r="CC40" s="2330"/>
      <c r="CD40" s="2330"/>
      <c r="CE40" s="2330"/>
      <c r="CF40" s="2330"/>
      <c r="CG40" s="2330"/>
      <c r="CH40" s="2330"/>
      <c r="CI40" s="2330"/>
      <c r="CJ40" s="2330"/>
      <c r="CK40" s="2330"/>
      <c r="CL40" s="2330"/>
      <c r="CM40" s="2330"/>
      <c r="CN40" s="2330"/>
      <c r="CO40" s="2330"/>
      <c r="CP40" s="2330"/>
      <c r="CQ40" s="2330"/>
      <c r="CR40" s="2330"/>
      <c r="CS40" s="2330"/>
      <c r="CT40" s="2330"/>
      <c r="CU40" s="2330"/>
      <c r="CV40" s="2330"/>
      <c r="CW40" s="2330"/>
      <c r="CX40" s="2330"/>
      <c r="CY40" s="2330"/>
      <c r="CZ40" s="2330"/>
      <c r="DA40" s="2330"/>
      <c r="DB40" s="2330"/>
      <c r="DC40" s="2330"/>
      <c r="DD40" s="2330"/>
      <c r="DE40" s="2330"/>
      <c r="DF40" s="2330"/>
      <c r="DG40" s="2330"/>
      <c r="DH40" s="2330"/>
      <c r="DI40" s="2330"/>
      <c r="DJ40" s="2330"/>
      <c r="DK40" s="2330"/>
      <c r="DL40" s="2330"/>
      <c r="DM40" s="2330"/>
      <c r="DN40" s="2330"/>
      <c r="DO40" s="2330"/>
      <c r="DP40" s="2330"/>
      <c r="DQ40" s="2330"/>
      <c r="DR40" s="2330"/>
      <c r="DS40" s="2330"/>
      <c r="DT40" s="2330"/>
      <c r="DU40" s="2330"/>
      <c r="DV40" s="2330"/>
      <c r="DW40" s="2330"/>
      <c r="DX40" s="2330"/>
      <c r="DY40" s="2330"/>
      <c r="DZ40" s="2330"/>
      <c r="EA40" s="2330"/>
      <c r="EB40" s="2330"/>
      <c r="EC40" s="2330"/>
      <c r="ED40" s="2330"/>
      <c r="EE40" s="2330"/>
      <c r="EF40" s="2330"/>
      <c r="EG40" s="2330"/>
      <c r="EH40" s="2330"/>
      <c r="EI40" s="2330"/>
      <c r="EJ40" s="2330"/>
      <c r="EK40" s="2330"/>
      <c r="EL40" s="2330"/>
      <c r="EM40" s="2330"/>
      <c r="EN40" s="2330"/>
      <c r="EO40" s="2330"/>
      <c r="EP40" s="2330"/>
      <c r="EQ40" s="2330"/>
      <c r="ER40" s="2330"/>
      <c r="ES40" s="2330"/>
      <c r="ET40" s="2330"/>
      <c r="EU40" s="2330"/>
      <c r="EV40" s="2330"/>
      <c r="EW40" s="2330"/>
      <c r="EX40" s="2330"/>
      <c r="EY40" s="2330"/>
    </row>
    <row r="41" spans="3:155" s="2342" customFormat="1" ht="69" customHeight="1">
      <c r="C41" s="2394"/>
      <c r="D41" s="2393" t="s">
        <v>1875</v>
      </c>
      <c r="E41" s="2392">
        <v>6734.2808490649068</v>
      </c>
      <c r="F41" s="2392">
        <v>7559.9877993049295</v>
      </c>
      <c r="G41" s="2392">
        <v>-825.70695024002407</v>
      </c>
      <c r="H41" s="2392">
        <v>7081.7494870151422</v>
      </c>
      <c r="I41" s="2392">
        <v>10477.226187061406</v>
      </c>
      <c r="J41" s="2392">
        <v>-3395.4767000462648</v>
      </c>
      <c r="K41" s="2392">
        <v>7910.9659353881489</v>
      </c>
      <c r="L41" s="2392">
        <v>8104.4221654719704</v>
      </c>
      <c r="M41" s="2392">
        <v>-193.45623008382057</v>
      </c>
      <c r="N41" s="2391">
        <v>311.22055458770649</v>
      </c>
      <c r="O41" s="2390">
        <v>-94.302531067841386</v>
      </c>
      <c r="P41" s="2460"/>
      <c r="Q41" s="2460"/>
      <c r="R41" s="2460"/>
      <c r="S41" s="2460"/>
      <c r="T41" s="2460"/>
      <c r="U41" s="2460"/>
      <c r="V41" s="2460"/>
      <c r="W41" s="2460"/>
      <c r="X41" s="2460"/>
      <c r="Y41" s="2460"/>
      <c r="Z41" s="2460"/>
      <c r="AA41" s="2340"/>
      <c r="AB41" s="2330"/>
      <c r="AC41" s="2330"/>
      <c r="AD41" s="2330"/>
      <c r="AE41" s="2330"/>
      <c r="AF41" s="2330"/>
      <c r="AG41" s="2330"/>
      <c r="AH41" s="2330"/>
      <c r="AI41" s="2330"/>
      <c r="AJ41" s="2330"/>
      <c r="AK41" s="2330"/>
      <c r="AL41" s="2330"/>
      <c r="AM41" s="2330"/>
      <c r="AN41" s="2330"/>
      <c r="AO41" s="2330"/>
      <c r="AP41" s="2330"/>
      <c r="AQ41" s="2330"/>
      <c r="AR41" s="2330"/>
      <c r="AS41" s="2330"/>
      <c r="AT41" s="2330"/>
      <c r="AU41" s="2330"/>
      <c r="AV41" s="2330"/>
      <c r="AW41" s="2330"/>
      <c r="AX41" s="2330"/>
      <c r="AY41" s="2330"/>
      <c r="AZ41" s="2330"/>
      <c r="BA41" s="2330"/>
      <c r="BB41" s="2330"/>
      <c r="BC41" s="2330"/>
      <c r="BD41" s="2330"/>
      <c r="BE41" s="2330"/>
      <c r="BF41" s="2330"/>
      <c r="BG41" s="2330"/>
      <c r="BH41" s="2330"/>
      <c r="BI41" s="2330"/>
      <c r="BJ41" s="2330"/>
      <c r="BK41" s="2330"/>
      <c r="BL41" s="2330"/>
      <c r="BM41" s="2330"/>
      <c r="BN41" s="2330"/>
      <c r="BO41" s="2330"/>
      <c r="BP41" s="2330"/>
      <c r="BQ41" s="2330"/>
      <c r="BR41" s="2330"/>
      <c r="BS41" s="2330"/>
      <c r="BT41" s="2330"/>
      <c r="BU41" s="2330"/>
      <c r="BV41" s="2330"/>
      <c r="BW41" s="2330"/>
      <c r="BX41" s="2330"/>
      <c r="BY41" s="2330"/>
      <c r="BZ41" s="2330"/>
      <c r="CA41" s="2330"/>
      <c r="CB41" s="2330"/>
      <c r="CC41" s="2330"/>
      <c r="CD41" s="2330"/>
      <c r="CE41" s="2330"/>
      <c r="CF41" s="2330"/>
      <c r="CG41" s="2330"/>
      <c r="CH41" s="2330"/>
      <c r="CI41" s="2330"/>
      <c r="CJ41" s="2330"/>
      <c r="CK41" s="2330"/>
      <c r="CL41" s="2330"/>
      <c r="CM41" s="2330"/>
      <c r="CN41" s="2330"/>
      <c r="CO41" s="2330"/>
      <c r="CP41" s="2330"/>
      <c r="CQ41" s="2330"/>
      <c r="CR41" s="2330"/>
      <c r="CS41" s="2330"/>
      <c r="CT41" s="2330"/>
      <c r="CU41" s="2330"/>
      <c r="CV41" s="2330"/>
      <c r="CW41" s="2330"/>
      <c r="CX41" s="2330"/>
      <c r="CY41" s="2330"/>
      <c r="CZ41" s="2330"/>
      <c r="DA41" s="2330"/>
      <c r="DB41" s="2330"/>
      <c r="DC41" s="2330"/>
      <c r="DD41" s="2330"/>
      <c r="DE41" s="2330"/>
      <c r="DF41" s="2330"/>
      <c r="DG41" s="2330"/>
      <c r="DH41" s="2330"/>
      <c r="DI41" s="2330"/>
      <c r="DJ41" s="2330"/>
      <c r="DK41" s="2330"/>
      <c r="DL41" s="2330"/>
      <c r="DM41" s="2330"/>
      <c r="DN41" s="2330"/>
      <c r="DO41" s="2330"/>
      <c r="DP41" s="2330"/>
      <c r="DQ41" s="2330"/>
      <c r="DR41" s="2330"/>
      <c r="DS41" s="2330"/>
      <c r="DT41" s="2330"/>
      <c r="DU41" s="2330"/>
      <c r="DV41" s="2330"/>
      <c r="DW41" s="2330"/>
      <c r="DX41" s="2330"/>
      <c r="DY41" s="2330"/>
      <c r="DZ41" s="2330"/>
      <c r="EA41" s="2330"/>
      <c r="EB41" s="2330"/>
      <c r="EC41" s="2330"/>
      <c r="ED41" s="2330"/>
      <c r="EE41" s="2330"/>
      <c r="EF41" s="2330"/>
      <c r="EG41" s="2330"/>
      <c r="EH41" s="2330"/>
      <c r="EI41" s="2330"/>
      <c r="EJ41" s="2330"/>
      <c r="EK41" s="2330"/>
      <c r="EL41" s="2330"/>
      <c r="EM41" s="2330"/>
      <c r="EN41" s="2330"/>
      <c r="EO41" s="2330"/>
      <c r="EP41" s="2330"/>
      <c r="EQ41" s="2330"/>
      <c r="ER41" s="2330"/>
      <c r="ES41" s="2330"/>
      <c r="ET41" s="2330"/>
      <c r="EU41" s="2330"/>
      <c r="EV41" s="2330"/>
      <c r="EW41" s="2330"/>
      <c r="EX41" s="2330"/>
      <c r="EY41" s="2330"/>
    </row>
    <row r="42" spans="3:155" s="2342" customFormat="1" ht="28.35" customHeight="1">
      <c r="C42" s="2389"/>
      <c r="D42" s="2388"/>
      <c r="E42" s="2387"/>
      <c r="F42" s="2387"/>
      <c r="G42" s="2387"/>
      <c r="H42" s="2387"/>
      <c r="I42" s="2387"/>
      <c r="J42" s="2387"/>
      <c r="K42" s="2387"/>
      <c r="L42" s="2387"/>
      <c r="M42" s="2387"/>
      <c r="N42" s="2386"/>
      <c r="O42" s="2385"/>
      <c r="P42" s="2330"/>
      <c r="Q42" s="2330"/>
      <c r="R42" s="2330"/>
      <c r="S42" s="2330"/>
      <c r="T42" s="2330"/>
      <c r="U42" s="2330"/>
      <c r="V42" s="2330"/>
      <c r="W42" s="2330"/>
      <c r="X42" s="2330"/>
      <c r="Y42" s="2330"/>
      <c r="Z42" s="2330"/>
      <c r="AA42" s="2330"/>
      <c r="AB42" s="2330"/>
      <c r="AC42" s="2330"/>
      <c r="AD42" s="2330"/>
      <c r="AE42" s="2330"/>
      <c r="AF42" s="2330"/>
      <c r="AG42" s="2330"/>
      <c r="AH42" s="2330"/>
      <c r="AI42" s="2330"/>
      <c r="AJ42" s="2330"/>
      <c r="AK42" s="2330"/>
      <c r="AL42" s="2330"/>
      <c r="AM42" s="2330"/>
      <c r="AN42" s="2330"/>
      <c r="AO42" s="2330"/>
      <c r="AP42" s="2330"/>
      <c r="AQ42" s="2330"/>
      <c r="AR42" s="2330"/>
      <c r="AS42" s="2330"/>
      <c r="AT42" s="2330"/>
      <c r="AU42" s="2330"/>
      <c r="AV42" s="2330"/>
      <c r="AW42" s="2330"/>
      <c r="AX42" s="2330"/>
      <c r="AY42" s="2330"/>
      <c r="AZ42" s="2330"/>
      <c r="BA42" s="2330"/>
      <c r="BB42" s="2330"/>
      <c r="BC42" s="2330"/>
      <c r="BD42" s="2330"/>
      <c r="BE42" s="2330"/>
      <c r="BF42" s="2330"/>
      <c r="BG42" s="2330"/>
      <c r="BH42" s="2330"/>
      <c r="BI42" s="2330"/>
      <c r="BJ42" s="2330"/>
      <c r="BK42" s="2330"/>
      <c r="BL42" s="2330"/>
      <c r="BM42" s="2330"/>
      <c r="BN42" s="2330"/>
      <c r="BO42" s="2330"/>
      <c r="BP42" s="2330"/>
      <c r="BQ42" s="2330"/>
      <c r="BR42" s="2330"/>
      <c r="BS42" s="2330"/>
      <c r="BT42" s="2330"/>
      <c r="BU42" s="2330"/>
      <c r="BV42" s="2330"/>
      <c r="BW42" s="2330"/>
      <c r="BX42" s="2330"/>
      <c r="BY42" s="2330"/>
      <c r="BZ42" s="2330"/>
      <c r="CA42" s="2330"/>
      <c r="CB42" s="2330"/>
      <c r="CC42" s="2330"/>
      <c r="CD42" s="2330"/>
      <c r="CE42" s="2330"/>
      <c r="CF42" s="2330"/>
      <c r="CG42" s="2330"/>
      <c r="CH42" s="2330"/>
      <c r="CI42" s="2330"/>
      <c r="CJ42" s="2330"/>
      <c r="CK42" s="2330"/>
      <c r="CL42" s="2330"/>
      <c r="CM42" s="2330"/>
      <c r="CN42" s="2330"/>
      <c r="CO42" s="2330"/>
      <c r="CP42" s="2330"/>
      <c r="CQ42" s="2330"/>
      <c r="CR42" s="2330"/>
      <c r="CS42" s="2330"/>
      <c r="CT42" s="2330"/>
      <c r="CU42" s="2330"/>
      <c r="CV42" s="2330"/>
      <c r="CW42" s="2330"/>
      <c r="CX42" s="2330"/>
      <c r="CY42" s="2330"/>
      <c r="CZ42" s="2330"/>
      <c r="DA42" s="2330"/>
      <c r="DB42" s="2330"/>
      <c r="DC42" s="2330"/>
      <c r="DD42" s="2330"/>
      <c r="DE42" s="2330"/>
      <c r="DF42" s="2330"/>
      <c r="DG42" s="2330"/>
      <c r="DH42" s="2330"/>
      <c r="DI42" s="2330"/>
      <c r="DJ42" s="2330"/>
      <c r="DK42" s="2330"/>
      <c r="DL42" s="2330"/>
      <c r="DM42" s="2330"/>
      <c r="DN42" s="2330"/>
      <c r="DO42" s="2330"/>
      <c r="DP42" s="2330"/>
      <c r="DQ42" s="2330"/>
      <c r="DR42" s="2330"/>
      <c r="DS42" s="2330"/>
      <c r="DT42" s="2330"/>
      <c r="DU42" s="2330"/>
      <c r="DV42" s="2330"/>
      <c r="DW42" s="2330"/>
      <c r="DX42" s="2330"/>
      <c r="DY42" s="2330"/>
      <c r="DZ42" s="2330"/>
      <c r="EA42" s="2330"/>
      <c r="EB42" s="2330"/>
      <c r="EC42" s="2330"/>
      <c r="ED42" s="2330"/>
      <c r="EE42" s="2330"/>
      <c r="EF42" s="2330"/>
      <c r="EG42" s="2330"/>
      <c r="EH42" s="2330"/>
      <c r="EI42" s="2330"/>
      <c r="EJ42" s="2330"/>
      <c r="EK42" s="2330"/>
      <c r="EL42" s="2330"/>
      <c r="EM42" s="2330"/>
      <c r="EN42" s="2330"/>
      <c r="EO42" s="2330"/>
      <c r="EP42" s="2330"/>
      <c r="EQ42" s="2330"/>
      <c r="ER42" s="2330"/>
      <c r="ES42" s="2330"/>
      <c r="ET42" s="2330"/>
      <c r="EU42" s="2330"/>
      <c r="EV42" s="2330"/>
      <c r="EW42" s="2330"/>
      <c r="EX42" s="2330"/>
      <c r="EY42" s="2330"/>
    </row>
    <row r="43" spans="3:155" s="2342" customFormat="1" ht="95.25" customHeight="1">
      <c r="C43" s="2384"/>
      <c r="D43" s="2459"/>
      <c r="E43" s="2382" t="s">
        <v>1874</v>
      </c>
      <c r="F43" s="2382" t="s">
        <v>1873</v>
      </c>
      <c r="G43" s="2381" t="s">
        <v>1872</v>
      </c>
      <c r="H43" s="2382" t="s">
        <v>1874</v>
      </c>
      <c r="I43" s="2382" t="s">
        <v>1873</v>
      </c>
      <c r="J43" s="2381" t="s">
        <v>1872</v>
      </c>
      <c r="K43" s="2382" t="s">
        <v>1874</v>
      </c>
      <c r="L43" s="2382" t="s">
        <v>1873</v>
      </c>
      <c r="M43" s="2381" t="s">
        <v>1872</v>
      </c>
      <c r="N43" s="3178" t="s">
        <v>757</v>
      </c>
      <c r="O43" s="3179"/>
      <c r="P43" s="2330"/>
      <c r="Q43" s="2330"/>
      <c r="R43" s="2330"/>
      <c r="S43" s="2330"/>
      <c r="T43" s="2330"/>
      <c r="U43" s="2330"/>
      <c r="V43" s="2330"/>
      <c r="W43" s="2330"/>
      <c r="X43" s="2330"/>
      <c r="Y43" s="2330"/>
      <c r="Z43" s="2330"/>
      <c r="AA43" s="2330"/>
      <c r="AB43" s="2330"/>
      <c r="AC43" s="2330"/>
      <c r="AD43" s="2330"/>
      <c r="AE43" s="2330"/>
      <c r="AF43" s="2330"/>
      <c r="AG43" s="2330"/>
      <c r="AH43" s="2330"/>
      <c r="AI43" s="2330"/>
      <c r="AJ43" s="2330"/>
      <c r="AK43" s="2330"/>
      <c r="AL43" s="2330"/>
      <c r="AM43" s="2330"/>
      <c r="AN43" s="2330"/>
      <c r="AO43" s="2330"/>
      <c r="AP43" s="2330"/>
      <c r="AQ43" s="2330"/>
      <c r="AR43" s="2330"/>
      <c r="AS43" s="2330"/>
      <c r="AT43" s="2330"/>
      <c r="AU43" s="2330"/>
      <c r="AV43" s="2330"/>
      <c r="AW43" s="2330"/>
      <c r="AX43" s="2330"/>
      <c r="AY43" s="2330"/>
      <c r="AZ43" s="2330"/>
      <c r="BA43" s="2330"/>
      <c r="BB43" s="2330"/>
      <c r="BC43" s="2330"/>
      <c r="BD43" s="2330"/>
      <c r="BE43" s="2330"/>
      <c r="BF43" s="2330"/>
      <c r="BG43" s="2330"/>
      <c r="BH43" s="2330"/>
      <c r="BI43" s="2330"/>
      <c r="BJ43" s="2330"/>
      <c r="BK43" s="2330"/>
      <c r="BL43" s="2330"/>
      <c r="BM43" s="2330"/>
      <c r="BN43" s="2330"/>
      <c r="BO43" s="2330"/>
      <c r="BP43" s="2330"/>
      <c r="BQ43" s="2330"/>
      <c r="BR43" s="2330"/>
      <c r="BS43" s="2330"/>
      <c r="BT43" s="2330"/>
      <c r="BU43" s="2330"/>
      <c r="BV43" s="2330"/>
      <c r="BW43" s="2330"/>
      <c r="BX43" s="2330"/>
      <c r="BY43" s="2330"/>
      <c r="BZ43" s="2330"/>
      <c r="CA43" s="2330"/>
      <c r="CB43" s="2330"/>
      <c r="CC43" s="2330"/>
      <c r="CD43" s="2330"/>
      <c r="CE43" s="2330"/>
      <c r="CF43" s="2330"/>
      <c r="CG43" s="2330"/>
      <c r="CH43" s="2330"/>
      <c r="CI43" s="2330"/>
      <c r="CJ43" s="2330"/>
      <c r="CK43" s="2330"/>
      <c r="CL43" s="2330"/>
      <c r="CM43" s="2330"/>
      <c r="CN43" s="2330"/>
      <c r="CO43" s="2330"/>
      <c r="CP43" s="2330"/>
      <c r="CQ43" s="2330"/>
      <c r="CR43" s="2330"/>
      <c r="CS43" s="2330"/>
      <c r="CT43" s="2330"/>
      <c r="CU43" s="2330"/>
      <c r="CV43" s="2330"/>
      <c r="CW43" s="2330"/>
      <c r="CX43" s="2330"/>
      <c r="CY43" s="2330"/>
      <c r="CZ43" s="2330"/>
      <c r="DA43" s="2330"/>
      <c r="DB43" s="2330"/>
      <c r="DC43" s="2330"/>
      <c r="DD43" s="2330"/>
      <c r="DE43" s="2330"/>
      <c r="DF43" s="2330"/>
      <c r="DG43" s="2330"/>
      <c r="DH43" s="2330"/>
      <c r="DI43" s="2330"/>
      <c r="DJ43" s="2330"/>
      <c r="DK43" s="2330"/>
      <c r="DL43" s="2330"/>
      <c r="DM43" s="2330"/>
      <c r="DN43" s="2330"/>
      <c r="DO43" s="2330"/>
      <c r="DP43" s="2330"/>
      <c r="DQ43" s="2330"/>
      <c r="DR43" s="2330"/>
      <c r="DS43" s="2330"/>
      <c r="DT43" s="2330"/>
      <c r="DU43" s="2330"/>
      <c r="DV43" s="2330"/>
      <c r="DW43" s="2330"/>
      <c r="DX43" s="2330"/>
      <c r="DY43" s="2330"/>
      <c r="DZ43" s="2330"/>
      <c r="EA43" s="2330"/>
      <c r="EB43" s="2330"/>
      <c r="EC43" s="2330"/>
      <c r="ED43" s="2330"/>
      <c r="EE43" s="2330"/>
      <c r="EF43" s="2330"/>
      <c r="EG43" s="2330"/>
      <c r="EH43" s="2330"/>
      <c r="EI43" s="2330"/>
      <c r="EJ43" s="2330"/>
      <c r="EK43" s="2330"/>
      <c r="EL43" s="2330"/>
      <c r="EM43" s="2330"/>
      <c r="EN43" s="2330"/>
      <c r="EO43" s="2330"/>
      <c r="EP43" s="2330"/>
      <c r="EQ43" s="2330"/>
      <c r="ER43" s="2330"/>
      <c r="ES43" s="2330"/>
      <c r="ET43" s="2330"/>
      <c r="EU43" s="2330"/>
      <c r="EV43" s="2330"/>
      <c r="EW43" s="2330"/>
      <c r="EX43" s="2330"/>
      <c r="EY43" s="2330"/>
    </row>
    <row r="44" spans="3:155" s="2342" customFormat="1" ht="26.25" customHeight="1">
      <c r="C44" s="2365">
        <v>3</v>
      </c>
      <c r="D44" s="2369" t="s">
        <v>1871</v>
      </c>
      <c r="E44" s="2368">
        <v>903.7790823906945</v>
      </c>
      <c r="F44" s="2368">
        <v>1172.1726290899642</v>
      </c>
      <c r="G44" s="2368">
        <v>-268.3935466992699</v>
      </c>
      <c r="H44" s="2368">
        <v>-1494.6892624318425</v>
      </c>
      <c r="I44" s="2368">
        <v>1509.4498190611896</v>
      </c>
      <c r="J44" s="2368">
        <v>-3004.1390814930323</v>
      </c>
      <c r="K44" s="2368">
        <v>981.14763481222576</v>
      </c>
      <c r="L44" s="2368">
        <v>710.98930025635957</v>
      </c>
      <c r="M44" s="2368">
        <v>270.15833455586602</v>
      </c>
      <c r="N44" s="2367" t="s">
        <v>73</v>
      </c>
      <c r="O44" s="2377" t="s">
        <v>73</v>
      </c>
      <c r="P44" s="2455"/>
      <c r="Q44" s="2455"/>
      <c r="R44" s="2455"/>
      <c r="S44" s="2455"/>
      <c r="T44" s="2455"/>
      <c r="U44" s="2455"/>
      <c r="V44" s="2455"/>
      <c r="W44" s="2455"/>
      <c r="X44" s="2455"/>
      <c r="Y44" s="2455"/>
      <c r="Z44" s="2455"/>
      <c r="AA44" s="2341"/>
      <c r="AB44" s="2330"/>
      <c r="AC44" s="2330"/>
      <c r="AD44" s="2330"/>
      <c r="AE44" s="2330"/>
      <c r="AF44" s="2330"/>
      <c r="AG44" s="2330"/>
      <c r="AH44" s="2330"/>
      <c r="AI44" s="2330"/>
      <c r="AJ44" s="2330"/>
      <c r="AK44" s="2330"/>
      <c r="AL44" s="2330"/>
      <c r="AM44" s="2330"/>
      <c r="AN44" s="2330"/>
      <c r="AO44" s="2330"/>
      <c r="AP44" s="2330"/>
      <c r="AQ44" s="2330"/>
      <c r="AR44" s="2330"/>
      <c r="AS44" s="2330"/>
      <c r="AT44" s="2330"/>
      <c r="AU44" s="2330"/>
      <c r="AV44" s="2330"/>
      <c r="AW44" s="2330"/>
      <c r="AX44" s="2330"/>
      <c r="AY44" s="2330"/>
      <c r="AZ44" s="2330"/>
      <c r="BA44" s="2330"/>
      <c r="BB44" s="2330"/>
      <c r="BC44" s="2330"/>
      <c r="BD44" s="2330"/>
      <c r="BE44" s="2330"/>
      <c r="BF44" s="2330"/>
      <c r="BG44" s="2330"/>
      <c r="BH44" s="2330"/>
      <c r="BI44" s="2330"/>
      <c r="BJ44" s="2330"/>
      <c r="BK44" s="2330"/>
      <c r="BL44" s="2330"/>
      <c r="BM44" s="2330"/>
      <c r="BN44" s="2330"/>
      <c r="BO44" s="2330"/>
      <c r="BP44" s="2330"/>
      <c r="BQ44" s="2330"/>
      <c r="BR44" s="2330"/>
      <c r="BS44" s="2330"/>
      <c r="BT44" s="2330"/>
      <c r="BU44" s="2330"/>
      <c r="BV44" s="2330"/>
      <c r="BW44" s="2330"/>
      <c r="BX44" s="2330"/>
      <c r="BY44" s="2330"/>
      <c r="BZ44" s="2330"/>
      <c r="CA44" s="2330"/>
      <c r="CB44" s="2330"/>
      <c r="CC44" s="2330"/>
      <c r="CD44" s="2330"/>
      <c r="CE44" s="2330"/>
      <c r="CF44" s="2330"/>
      <c r="CG44" s="2330"/>
      <c r="CH44" s="2330"/>
      <c r="CI44" s="2330"/>
      <c r="CJ44" s="2330"/>
      <c r="CK44" s="2330"/>
      <c r="CL44" s="2330"/>
      <c r="CM44" s="2330"/>
      <c r="CN44" s="2330"/>
      <c r="CO44" s="2330"/>
      <c r="CP44" s="2330"/>
      <c r="CQ44" s="2330"/>
      <c r="CR44" s="2330"/>
      <c r="CS44" s="2330"/>
      <c r="CT44" s="2330"/>
      <c r="CU44" s="2330"/>
      <c r="CV44" s="2330"/>
      <c r="CW44" s="2330"/>
      <c r="CX44" s="2330"/>
      <c r="CY44" s="2330"/>
      <c r="CZ44" s="2330"/>
      <c r="DA44" s="2330"/>
      <c r="DB44" s="2330"/>
      <c r="DC44" s="2330"/>
      <c r="DD44" s="2330"/>
      <c r="DE44" s="2330"/>
      <c r="DF44" s="2330"/>
      <c r="DG44" s="2330"/>
      <c r="DH44" s="2330"/>
      <c r="DI44" s="2330"/>
      <c r="DJ44" s="2330"/>
      <c r="DK44" s="2330"/>
      <c r="DL44" s="2330"/>
      <c r="DM44" s="2330"/>
      <c r="DN44" s="2330"/>
      <c r="DO44" s="2330"/>
      <c r="DP44" s="2330"/>
      <c r="DQ44" s="2330"/>
      <c r="DR44" s="2330"/>
      <c r="DS44" s="2330"/>
      <c r="DT44" s="2330"/>
      <c r="DU44" s="2330"/>
      <c r="DV44" s="2330"/>
      <c r="DW44" s="2330"/>
      <c r="DX44" s="2330"/>
      <c r="DY44" s="2330"/>
      <c r="DZ44" s="2330"/>
      <c r="EA44" s="2330"/>
      <c r="EB44" s="2330"/>
      <c r="EC44" s="2330"/>
      <c r="ED44" s="2330"/>
      <c r="EE44" s="2330"/>
      <c r="EF44" s="2330"/>
      <c r="EG44" s="2330"/>
      <c r="EH44" s="2330"/>
      <c r="EI44" s="2330"/>
      <c r="EJ44" s="2330"/>
      <c r="EK44" s="2330"/>
      <c r="EL44" s="2330"/>
      <c r="EM44" s="2330"/>
      <c r="EN44" s="2330"/>
      <c r="EO44" s="2330"/>
      <c r="EP44" s="2330"/>
      <c r="EQ44" s="2330"/>
      <c r="ER44" s="2330"/>
      <c r="ES44" s="2330"/>
      <c r="ET44" s="2330"/>
      <c r="EU44" s="2330"/>
      <c r="EV44" s="2330"/>
      <c r="EW44" s="2330"/>
      <c r="EX44" s="2330"/>
      <c r="EY44" s="2330"/>
    </row>
    <row r="45" spans="3:155" s="2342" customFormat="1" ht="52.5" customHeight="1">
      <c r="C45" s="2365"/>
      <c r="D45" s="2369" t="s">
        <v>1870</v>
      </c>
      <c r="E45" s="2368">
        <v>903.7790823906945</v>
      </c>
      <c r="F45" s="2368">
        <v>1172.1726290899642</v>
      </c>
      <c r="G45" s="2368">
        <v>-268.39354669926973</v>
      </c>
      <c r="H45" s="2368">
        <v>-1494.6892624318425</v>
      </c>
      <c r="I45" s="2368">
        <v>1509.4498190611896</v>
      </c>
      <c r="J45" s="2368">
        <v>-3004.1390814930323</v>
      </c>
      <c r="K45" s="2368">
        <v>981.14763481222576</v>
      </c>
      <c r="L45" s="2368">
        <v>710.98930025635957</v>
      </c>
      <c r="M45" s="2368">
        <v>270.15833455586602</v>
      </c>
      <c r="N45" s="2367" t="s">
        <v>73</v>
      </c>
      <c r="O45" s="2377" t="s">
        <v>73</v>
      </c>
      <c r="P45" s="2455"/>
      <c r="Q45" s="2455"/>
      <c r="R45" s="2455"/>
      <c r="S45" s="2455"/>
      <c r="T45" s="2455"/>
      <c r="U45" s="2455"/>
      <c r="V45" s="2455"/>
      <c r="W45" s="2455"/>
      <c r="X45" s="2455"/>
      <c r="Y45" s="2455"/>
      <c r="Z45" s="2455"/>
      <c r="AA45" s="2341"/>
      <c r="AB45" s="2330"/>
      <c r="AC45" s="2330"/>
      <c r="AD45" s="2330"/>
      <c r="AE45" s="2330"/>
      <c r="AF45" s="2330"/>
      <c r="AG45" s="2330"/>
      <c r="AH45" s="2330"/>
      <c r="AI45" s="2330"/>
      <c r="AJ45" s="2330"/>
      <c r="AK45" s="2330"/>
      <c r="AL45" s="2330"/>
      <c r="AM45" s="2330"/>
      <c r="AN45" s="2330"/>
      <c r="AO45" s="2330"/>
      <c r="AP45" s="2330"/>
      <c r="AQ45" s="2330"/>
      <c r="AR45" s="2330"/>
      <c r="AS45" s="2330"/>
      <c r="AT45" s="2330"/>
      <c r="AU45" s="2330"/>
      <c r="AV45" s="2330"/>
      <c r="AW45" s="2330"/>
      <c r="AX45" s="2330"/>
      <c r="AY45" s="2330"/>
      <c r="AZ45" s="2330"/>
      <c r="BA45" s="2330"/>
      <c r="BB45" s="2330"/>
      <c r="BC45" s="2330"/>
      <c r="BD45" s="2330"/>
      <c r="BE45" s="2330"/>
      <c r="BF45" s="2330"/>
      <c r="BG45" s="2330"/>
      <c r="BH45" s="2330"/>
      <c r="BI45" s="2330"/>
      <c r="BJ45" s="2330"/>
      <c r="BK45" s="2330"/>
      <c r="BL45" s="2330"/>
      <c r="BM45" s="2330"/>
      <c r="BN45" s="2330"/>
      <c r="BO45" s="2330"/>
      <c r="BP45" s="2330"/>
      <c r="BQ45" s="2330"/>
      <c r="BR45" s="2330"/>
      <c r="BS45" s="2330"/>
      <c r="BT45" s="2330"/>
      <c r="BU45" s="2330"/>
      <c r="BV45" s="2330"/>
      <c r="BW45" s="2330"/>
      <c r="BX45" s="2330"/>
      <c r="BY45" s="2330"/>
      <c r="BZ45" s="2330"/>
      <c r="CA45" s="2330"/>
      <c r="CB45" s="2330"/>
      <c r="CC45" s="2330"/>
      <c r="CD45" s="2330"/>
      <c r="CE45" s="2330"/>
      <c r="CF45" s="2330"/>
      <c r="CG45" s="2330"/>
      <c r="CH45" s="2330"/>
      <c r="CI45" s="2330"/>
      <c r="CJ45" s="2330"/>
      <c r="CK45" s="2330"/>
      <c r="CL45" s="2330"/>
      <c r="CM45" s="2330"/>
      <c r="CN45" s="2330"/>
      <c r="CO45" s="2330"/>
      <c r="CP45" s="2330"/>
      <c r="CQ45" s="2330"/>
      <c r="CR45" s="2330"/>
      <c r="CS45" s="2330"/>
      <c r="CT45" s="2330"/>
      <c r="CU45" s="2330"/>
      <c r="CV45" s="2330"/>
      <c r="CW45" s="2330"/>
      <c r="CX45" s="2330"/>
      <c r="CY45" s="2330"/>
      <c r="CZ45" s="2330"/>
      <c r="DA45" s="2330"/>
      <c r="DB45" s="2330"/>
      <c r="DC45" s="2330"/>
      <c r="DD45" s="2330"/>
      <c r="DE45" s="2330"/>
      <c r="DF45" s="2330"/>
      <c r="DG45" s="2330"/>
      <c r="DH45" s="2330"/>
      <c r="DI45" s="2330"/>
      <c r="DJ45" s="2330"/>
      <c r="DK45" s="2330"/>
      <c r="DL45" s="2330"/>
      <c r="DM45" s="2330"/>
      <c r="DN45" s="2330"/>
      <c r="DO45" s="2330"/>
      <c r="DP45" s="2330"/>
      <c r="DQ45" s="2330"/>
      <c r="DR45" s="2330"/>
      <c r="DS45" s="2330"/>
      <c r="DT45" s="2330"/>
      <c r="DU45" s="2330"/>
      <c r="DV45" s="2330"/>
      <c r="DW45" s="2330"/>
      <c r="DX45" s="2330"/>
      <c r="DY45" s="2330"/>
      <c r="DZ45" s="2330"/>
      <c r="EA45" s="2330"/>
      <c r="EB45" s="2330"/>
      <c r="EC45" s="2330"/>
      <c r="ED45" s="2330"/>
      <c r="EE45" s="2330"/>
      <c r="EF45" s="2330"/>
      <c r="EG45" s="2330"/>
      <c r="EH45" s="2330"/>
      <c r="EI45" s="2330"/>
      <c r="EJ45" s="2330"/>
      <c r="EK45" s="2330"/>
      <c r="EL45" s="2330"/>
      <c r="EM45" s="2330"/>
      <c r="EN45" s="2330"/>
      <c r="EO45" s="2330"/>
      <c r="EP45" s="2330"/>
      <c r="EQ45" s="2330"/>
      <c r="ER45" s="2330"/>
      <c r="ES45" s="2330"/>
      <c r="ET45" s="2330"/>
      <c r="EU45" s="2330"/>
      <c r="EV45" s="2330"/>
      <c r="EW45" s="2330"/>
      <c r="EX45" s="2330"/>
      <c r="EY45" s="2330"/>
    </row>
    <row r="46" spans="3:155" s="2342" customFormat="1" ht="26.25" customHeight="1">
      <c r="C46" s="2365">
        <v>3.1</v>
      </c>
      <c r="D46" s="2378" t="s">
        <v>1869</v>
      </c>
      <c r="E46" s="2368">
        <v>0</v>
      </c>
      <c r="F46" s="2368">
        <v>76.446987947991204</v>
      </c>
      <c r="G46" s="2368">
        <v>-76.446987947991204</v>
      </c>
      <c r="H46" s="2368">
        <v>0</v>
      </c>
      <c r="I46" s="2368">
        <v>136.56190986502003</v>
      </c>
      <c r="J46" s="2368">
        <v>-136.56190986502003</v>
      </c>
      <c r="K46" s="2368">
        <v>0</v>
      </c>
      <c r="L46" s="2368">
        <v>7.7392908120587398</v>
      </c>
      <c r="M46" s="2368">
        <v>-7.7392908120587398</v>
      </c>
      <c r="N46" s="2367">
        <v>78.636089570888657</v>
      </c>
      <c r="O46" s="2377">
        <v>-94.332760269896355</v>
      </c>
      <c r="P46" s="2455"/>
      <c r="Q46" s="2455"/>
      <c r="R46" s="2455"/>
      <c r="S46" s="2455"/>
      <c r="T46" s="2455"/>
      <c r="U46" s="2455"/>
      <c r="V46" s="2455"/>
      <c r="W46" s="2455"/>
      <c r="X46" s="2455"/>
      <c r="Y46" s="2455"/>
      <c r="Z46" s="2455"/>
      <c r="AA46" s="2341"/>
      <c r="AB46" s="2330"/>
      <c r="AC46" s="2330"/>
      <c r="AD46" s="2330"/>
      <c r="AE46" s="2330"/>
      <c r="AF46" s="2330"/>
      <c r="AG46" s="2330"/>
      <c r="AH46" s="2330"/>
      <c r="AI46" s="2330"/>
      <c r="AJ46" s="2330"/>
      <c r="AK46" s="2330"/>
      <c r="AL46" s="2330"/>
      <c r="AM46" s="2330"/>
      <c r="AN46" s="2330"/>
      <c r="AO46" s="2330"/>
      <c r="AP46" s="2330"/>
      <c r="AQ46" s="2330"/>
      <c r="AR46" s="2330"/>
      <c r="AS46" s="2330"/>
      <c r="AT46" s="2330"/>
      <c r="AU46" s="2330"/>
      <c r="AV46" s="2330"/>
      <c r="AW46" s="2330"/>
      <c r="AX46" s="2330"/>
      <c r="AY46" s="2330"/>
      <c r="AZ46" s="2330"/>
      <c r="BA46" s="2330"/>
      <c r="BB46" s="2330"/>
      <c r="BC46" s="2330"/>
      <c r="BD46" s="2330"/>
      <c r="BE46" s="2330"/>
      <c r="BF46" s="2330"/>
      <c r="BG46" s="2330"/>
      <c r="BH46" s="2330"/>
      <c r="BI46" s="2330"/>
      <c r="BJ46" s="2330"/>
      <c r="BK46" s="2330"/>
      <c r="BL46" s="2330"/>
      <c r="BM46" s="2330"/>
      <c r="BN46" s="2330"/>
      <c r="BO46" s="2330"/>
      <c r="BP46" s="2330"/>
      <c r="BQ46" s="2330"/>
      <c r="BR46" s="2330"/>
      <c r="BS46" s="2330"/>
      <c r="BT46" s="2330"/>
      <c r="BU46" s="2330"/>
      <c r="BV46" s="2330"/>
      <c r="BW46" s="2330"/>
      <c r="BX46" s="2330"/>
      <c r="BY46" s="2330"/>
      <c r="BZ46" s="2330"/>
      <c r="CA46" s="2330"/>
      <c r="CB46" s="2330"/>
      <c r="CC46" s="2330"/>
      <c r="CD46" s="2330"/>
      <c r="CE46" s="2330"/>
      <c r="CF46" s="2330"/>
      <c r="CG46" s="2330"/>
      <c r="CH46" s="2330"/>
      <c r="CI46" s="2330"/>
      <c r="CJ46" s="2330"/>
      <c r="CK46" s="2330"/>
      <c r="CL46" s="2330"/>
      <c r="CM46" s="2330"/>
      <c r="CN46" s="2330"/>
      <c r="CO46" s="2330"/>
      <c r="CP46" s="2330"/>
      <c r="CQ46" s="2330"/>
      <c r="CR46" s="2330"/>
      <c r="CS46" s="2330"/>
      <c r="CT46" s="2330"/>
      <c r="CU46" s="2330"/>
      <c r="CV46" s="2330"/>
      <c r="CW46" s="2330"/>
      <c r="CX46" s="2330"/>
      <c r="CY46" s="2330"/>
      <c r="CZ46" s="2330"/>
      <c r="DA46" s="2330"/>
      <c r="DB46" s="2330"/>
      <c r="DC46" s="2330"/>
      <c r="DD46" s="2330"/>
      <c r="DE46" s="2330"/>
      <c r="DF46" s="2330"/>
      <c r="DG46" s="2330"/>
      <c r="DH46" s="2330"/>
      <c r="DI46" s="2330"/>
      <c r="DJ46" s="2330"/>
      <c r="DK46" s="2330"/>
      <c r="DL46" s="2330"/>
      <c r="DM46" s="2330"/>
      <c r="DN46" s="2330"/>
      <c r="DO46" s="2330"/>
      <c r="DP46" s="2330"/>
      <c r="DQ46" s="2330"/>
      <c r="DR46" s="2330"/>
      <c r="DS46" s="2330"/>
      <c r="DT46" s="2330"/>
      <c r="DU46" s="2330"/>
      <c r="DV46" s="2330"/>
      <c r="DW46" s="2330"/>
      <c r="DX46" s="2330"/>
      <c r="DY46" s="2330"/>
      <c r="DZ46" s="2330"/>
      <c r="EA46" s="2330"/>
      <c r="EB46" s="2330"/>
      <c r="EC46" s="2330"/>
      <c r="ED46" s="2330"/>
      <c r="EE46" s="2330"/>
      <c r="EF46" s="2330"/>
      <c r="EG46" s="2330"/>
      <c r="EH46" s="2330"/>
      <c r="EI46" s="2330"/>
      <c r="EJ46" s="2330"/>
      <c r="EK46" s="2330"/>
      <c r="EL46" s="2330"/>
      <c r="EM46" s="2330"/>
      <c r="EN46" s="2330"/>
      <c r="EO46" s="2330"/>
      <c r="EP46" s="2330"/>
      <c r="EQ46" s="2330"/>
      <c r="ER46" s="2330"/>
      <c r="ES46" s="2330"/>
      <c r="ET46" s="2330"/>
      <c r="EU46" s="2330"/>
      <c r="EV46" s="2330"/>
      <c r="EW46" s="2330"/>
      <c r="EX46" s="2330"/>
      <c r="EY46" s="2330"/>
    </row>
    <row r="47" spans="3:155" s="2342" customFormat="1" ht="26.25" customHeight="1">
      <c r="C47" s="2365" t="s">
        <v>1868</v>
      </c>
      <c r="D47" s="2363" t="s">
        <v>1867</v>
      </c>
      <c r="E47" s="2372">
        <v>0</v>
      </c>
      <c r="F47" s="2372">
        <v>79.797645081176384</v>
      </c>
      <c r="G47" s="2372">
        <v>-79.797645081176384</v>
      </c>
      <c r="H47" s="2372">
        <v>0</v>
      </c>
      <c r="I47" s="2372">
        <v>138.75272576621478</v>
      </c>
      <c r="J47" s="2372">
        <v>-138.75272576621478</v>
      </c>
      <c r="K47" s="2372">
        <v>0</v>
      </c>
      <c r="L47" s="2372">
        <v>21.931007780621211</v>
      </c>
      <c r="M47" s="2372">
        <v>-21.931007780621211</v>
      </c>
      <c r="N47" s="2371">
        <v>73.880727463905345</v>
      </c>
      <c r="O47" s="2376">
        <v>-84.19417877413602</v>
      </c>
      <c r="P47" s="2455"/>
      <c r="Q47" s="2455"/>
      <c r="R47" s="2455"/>
      <c r="S47" s="2455"/>
      <c r="T47" s="2455"/>
      <c r="U47" s="2455"/>
      <c r="V47" s="2455"/>
      <c r="W47" s="2455"/>
      <c r="X47" s="2455"/>
      <c r="Y47" s="2455"/>
      <c r="Z47" s="2455"/>
      <c r="AA47" s="2341"/>
      <c r="AB47" s="2330"/>
      <c r="AC47" s="2330"/>
      <c r="AD47" s="2330"/>
      <c r="AE47" s="2330"/>
      <c r="AF47" s="2330"/>
      <c r="AG47" s="2330"/>
      <c r="AH47" s="2330"/>
      <c r="AI47" s="2330"/>
      <c r="AJ47" s="2330"/>
      <c r="AK47" s="2330"/>
      <c r="AL47" s="2330"/>
      <c r="AM47" s="2330"/>
      <c r="AN47" s="2330"/>
      <c r="AO47" s="2330"/>
      <c r="AP47" s="2330"/>
      <c r="AQ47" s="2330"/>
      <c r="AR47" s="2330"/>
      <c r="AS47" s="2330"/>
      <c r="AT47" s="2330"/>
      <c r="AU47" s="2330"/>
      <c r="AV47" s="2330"/>
      <c r="AW47" s="2330"/>
      <c r="AX47" s="2330"/>
      <c r="AY47" s="2330"/>
      <c r="AZ47" s="2330"/>
      <c r="BA47" s="2330"/>
      <c r="BB47" s="2330"/>
      <c r="BC47" s="2330"/>
      <c r="BD47" s="2330"/>
      <c r="BE47" s="2330"/>
      <c r="BF47" s="2330"/>
      <c r="BG47" s="2330"/>
      <c r="BH47" s="2330"/>
      <c r="BI47" s="2330"/>
      <c r="BJ47" s="2330"/>
      <c r="BK47" s="2330"/>
      <c r="BL47" s="2330"/>
      <c r="BM47" s="2330"/>
      <c r="BN47" s="2330"/>
      <c r="BO47" s="2330"/>
      <c r="BP47" s="2330"/>
      <c r="BQ47" s="2330"/>
      <c r="BR47" s="2330"/>
      <c r="BS47" s="2330"/>
      <c r="BT47" s="2330"/>
      <c r="BU47" s="2330"/>
      <c r="BV47" s="2330"/>
      <c r="BW47" s="2330"/>
      <c r="BX47" s="2330"/>
      <c r="BY47" s="2330"/>
      <c r="BZ47" s="2330"/>
      <c r="CA47" s="2330"/>
      <c r="CB47" s="2330"/>
      <c r="CC47" s="2330"/>
      <c r="CD47" s="2330"/>
      <c r="CE47" s="2330"/>
      <c r="CF47" s="2330"/>
      <c r="CG47" s="2330"/>
      <c r="CH47" s="2330"/>
      <c r="CI47" s="2330"/>
      <c r="CJ47" s="2330"/>
      <c r="CK47" s="2330"/>
      <c r="CL47" s="2330"/>
      <c r="CM47" s="2330"/>
      <c r="CN47" s="2330"/>
      <c r="CO47" s="2330"/>
      <c r="CP47" s="2330"/>
      <c r="CQ47" s="2330"/>
      <c r="CR47" s="2330"/>
      <c r="CS47" s="2330"/>
      <c r="CT47" s="2330"/>
      <c r="CU47" s="2330"/>
      <c r="CV47" s="2330"/>
      <c r="CW47" s="2330"/>
      <c r="CX47" s="2330"/>
      <c r="CY47" s="2330"/>
      <c r="CZ47" s="2330"/>
      <c r="DA47" s="2330"/>
      <c r="DB47" s="2330"/>
      <c r="DC47" s="2330"/>
      <c r="DD47" s="2330"/>
      <c r="DE47" s="2330"/>
      <c r="DF47" s="2330"/>
      <c r="DG47" s="2330"/>
      <c r="DH47" s="2330"/>
      <c r="DI47" s="2330"/>
      <c r="DJ47" s="2330"/>
      <c r="DK47" s="2330"/>
      <c r="DL47" s="2330"/>
      <c r="DM47" s="2330"/>
      <c r="DN47" s="2330"/>
      <c r="DO47" s="2330"/>
      <c r="DP47" s="2330"/>
      <c r="DQ47" s="2330"/>
      <c r="DR47" s="2330"/>
      <c r="DS47" s="2330"/>
      <c r="DT47" s="2330"/>
      <c r="DU47" s="2330"/>
      <c r="DV47" s="2330"/>
      <c r="DW47" s="2330"/>
      <c r="DX47" s="2330"/>
      <c r="DY47" s="2330"/>
      <c r="DZ47" s="2330"/>
      <c r="EA47" s="2330"/>
      <c r="EB47" s="2330"/>
      <c r="EC47" s="2330"/>
      <c r="ED47" s="2330"/>
      <c r="EE47" s="2330"/>
      <c r="EF47" s="2330"/>
      <c r="EG47" s="2330"/>
      <c r="EH47" s="2330"/>
      <c r="EI47" s="2330"/>
      <c r="EJ47" s="2330"/>
      <c r="EK47" s="2330"/>
      <c r="EL47" s="2330"/>
      <c r="EM47" s="2330"/>
      <c r="EN47" s="2330"/>
      <c r="EO47" s="2330"/>
      <c r="EP47" s="2330"/>
      <c r="EQ47" s="2330"/>
      <c r="ER47" s="2330"/>
      <c r="ES47" s="2330"/>
      <c r="ET47" s="2330"/>
      <c r="EU47" s="2330"/>
      <c r="EV47" s="2330"/>
      <c r="EW47" s="2330"/>
      <c r="EX47" s="2330"/>
      <c r="EY47" s="2330"/>
    </row>
    <row r="48" spans="3:155" s="2342" customFormat="1" ht="26.25" customHeight="1">
      <c r="C48" s="2365" t="s">
        <v>1866</v>
      </c>
      <c r="D48" s="2363" t="s">
        <v>1865</v>
      </c>
      <c r="E48" s="2372">
        <v>0</v>
      </c>
      <c r="F48" s="2372">
        <v>-3.3506571331851633</v>
      </c>
      <c r="G48" s="2372">
        <v>3.3506571331851633</v>
      </c>
      <c r="H48" s="2372">
        <v>0</v>
      </c>
      <c r="I48" s="2372">
        <v>-2.1908159011947692</v>
      </c>
      <c r="J48" s="2372">
        <v>2.1908159011947692</v>
      </c>
      <c r="K48" s="2372">
        <v>0</v>
      </c>
      <c r="L48" s="2372">
        <v>-14.191716968562474</v>
      </c>
      <c r="M48" s="2372">
        <v>14.191716968562474</v>
      </c>
      <c r="N48" s="2371">
        <v>-34.615336212805495</v>
      </c>
      <c r="O48" s="2376" t="s">
        <v>73</v>
      </c>
      <c r="P48" s="2455"/>
      <c r="Q48" s="2455"/>
      <c r="R48" s="2455"/>
      <c r="S48" s="2455"/>
      <c r="T48" s="2455"/>
      <c r="U48" s="2455"/>
      <c r="V48" s="2455"/>
      <c r="W48" s="2455"/>
      <c r="X48" s="2455"/>
      <c r="Y48" s="2455"/>
      <c r="Z48" s="2455"/>
      <c r="AA48" s="2341"/>
      <c r="AB48" s="2330"/>
      <c r="AC48" s="2330"/>
      <c r="AD48" s="2330"/>
      <c r="AE48" s="2330"/>
      <c r="AF48" s="2330"/>
      <c r="AG48" s="2330"/>
      <c r="AH48" s="2330"/>
      <c r="AI48" s="2330"/>
      <c r="AJ48" s="2330"/>
      <c r="AK48" s="2330"/>
      <c r="AL48" s="2330"/>
      <c r="AM48" s="2330"/>
      <c r="AN48" s="2330"/>
      <c r="AO48" s="2330"/>
      <c r="AP48" s="2330"/>
      <c r="AQ48" s="2330"/>
      <c r="AR48" s="2330"/>
      <c r="AS48" s="2330"/>
      <c r="AT48" s="2330"/>
      <c r="AU48" s="2330"/>
      <c r="AV48" s="2330"/>
      <c r="AW48" s="2330"/>
      <c r="AX48" s="2330"/>
      <c r="AY48" s="2330"/>
      <c r="AZ48" s="2330"/>
      <c r="BA48" s="2330"/>
      <c r="BB48" s="2330"/>
      <c r="BC48" s="2330"/>
      <c r="BD48" s="2330"/>
      <c r="BE48" s="2330"/>
      <c r="BF48" s="2330"/>
      <c r="BG48" s="2330"/>
      <c r="BH48" s="2330"/>
      <c r="BI48" s="2330"/>
      <c r="BJ48" s="2330"/>
      <c r="BK48" s="2330"/>
      <c r="BL48" s="2330"/>
      <c r="BM48" s="2330"/>
      <c r="BN48" s="2330"/>
      <c r="BO48" s="2330"/>
      <c r="BP48" s="2330"/>
      <c r="BQ48" s="2330"/>
      <c r="BR48" s="2330"/>
      <c r="BS48" s="2330"/>
      <c r="BT48" s="2330"/>
      <c r="BU48" s="2330"/>
      <c r="BV48" s="2330"/>
      <c r="BW48" s="2330"/>
      <c r="BX48" s="2330"/>
      <c r="BY48" s="2330"/>
      <c r="BZ48" s="2330"/>
      <c r="CA48" s="2330"/>
      <c r="CB48" s="2330"/>
      <c r="CC48" s="2330"/>
      <c r="CD48" s="2330"/>
      <c r="CE48" s="2330"/>
      <c r="CF48" s="2330"/>
      <c r="CG48" s="2330"/>
      <c r="CH48" s="2330"/>
      <c r="CI48" s="2330"/>
      <c r="CJ48" s="2330"/>
      <c r="CK48" s="2330"/>
      <c r="CL48" s="2330"/>
      <c r="CM48" s="2330"/>
      <c r="CN48" s="2330"/>
      <c r="CO48" s="2330"/>
      <c r="CP48" s="2330"/>
      <c r="CQ48" s="2330"/>
      <c r="CR48" s="2330"/>
      <c r="CS48" s="2330"/>
      <c r="CT48" s="2330"/>
      <c r="CU48" s="2330"/>
      <c r="CV48" s="2330"/>
      <c r="CW48" s="2330"/>
      <c r="CX48" s="2330"/>
      <c r="CY48" s="2330"/>
      <c r="CZ48" s="2330"/>
      <c r="DA48" s="2330"/>
      <c r="DB48" s="2330"/>
      <c r="DC48" s="2330"/>
      <c r="DD48" s="2330"/>
      <c r="DE48" s="2330"/>
      <c r="DF48" s="2330"/>
      <c r="DG48" s="2330"/>
      <c r="DH48" s="2330"/>
      <c r="DI48" s="2330"/>
      <c r="DJ48" s="2330"/>
      <c r="DK48" s="2330"/>
      <c r="DL48" s="2330"/>
      <c r="DM48" s="2330"/>
      <c r="DN48" s="2330"/>
      <c r="DO48" s="2330"/>
      <c r="DP48" s="2330"/>
      <c r="DQ48" s="2330"/>
      <c r="DR48" s="2330"/>
      <c r="DS48" s="2330"/>
      <c r="DT48" s="2330"/>
      <c r="DU48" s="2330"/>
      <c r="DV48" s="2330"/>
      <c r="DW48" s="2330"/>
      <c r="DX48" s="2330"/>
      <c r="DY48" s="2330"/>
      <c r="DZ48" s="2330"/>
      <c r="EA48" s="2330"/>
      <c r="EB48" s="2330"/>
      <c r="EC48" s="2330"/>
      <c r="ED48" s="2330"/>
      <c r="EE48" s="2330"/>
      <c r="EF48" s="2330"/>
      <c r="EG48" s="2330"/>
      <c r="EH48" s="2330"/>
      <c r="EI48" s="2330"/>
      <c r="EJ48" s="2330"/>
      <c r="EK48" s="2330"/>
      <c r="EL48" s="2330"/>
      <c r="EM48" s="2330"/>
      <c r="EN48" s="2330"/>
      <c r="EO48" s="2330"/>
      <c r="EP48" s="2330"/>
      <c r="EQ48" s="2330"/>
      <c r="ER48" s="2330"/>
      <c r="ES48" s="2330"/>
      <c r="ET48" s="2330"/>
      <c r="EU48" s="2330"/>
      <c r="EV48" s="2330"/>
      <c r="EW48" s="2330"/>
      <c r="EX48" s="2330"/>
      <c r="EY48" s="2330"/>
    </row>
    <row r="49" spans="3:155" s="2379" customFormat="1" ht="26.25" customHeight="1">
      <c r="C49" s="2365">
        <v>3.2</v>
      </c>
      <c r="D49" s="2378" t="s">
        <v>1864</v>
      </c>
      <c r="E49" s="2368">
        <v>0</v>
      </c>
      <c r="F49" s="2368">
        <v>0</v>
      </c>
      <c r="G49" s="2368">
        <v>0</v>
      </c>
      <c r="H49" s="2368">
        <v>0</v>
      </c>
      <c r="I49" s="2368">
        <v>0</v>
      </c>
      <c r="J49" s="2368">
        <v>0</v>
      </c>
      <c r="K49" s="2368">
        <v>0</v>
      </c>
      <c r="L49" s="2368">
        <v>0</v>
      </c>
      <c r="M49" s="2368">
        <v>0</v>
      </c>
      <c r="N49" s="2367" t="s">
        <v>73</v>
      </c>
      <c r="O49" s="2377" t="s">
        <v>73</v>
      </c>
      <c r="P49" s="2455"/>
      <c r="Q49" s="2455"/>
      <c r="R49" s="2455"/>
      <c r="S49" s="2455"/>
      <c r="T49" s="2455"/>
      <c r="U49" s="2455"/>
      <c r="V49" s="2455"/>
      <c r="W49" s="2455"/>
      <c r="X49" s="2455"/>
      <c r="Y49" s="2455"/>
      <c r="Z49" s="2455"/>
      <c r="AA49" s="2341"/>
      <c r="AB49" s="2330"/>
      <c r="AC49" s="2330"/>
      <c r="AD49" s="2330"/>
      <c r="AE49" s="2330"/>
      <c r="AF49" s="2330"/>
      <c r="AG49" s="2330"/>
      <c r="AH49" s="2330"/>
      <c r="AI49" s="2330"/>
      <c r="AJ49" s="2330"/>
      <c r="AK49" s="2330"/>
      <c r="AL49" s="2330"/>
      <c r="AM49" s="2330"/>
      <c r="AN49" s="2330"/>
      <c r="AO49" s="2330"/>
      <c r="AP49" s="2330"/>
      <c r="AQ49" s="2330"/>
      <c r="AR49" s="2330"/>
      <c r="AS49" s="2330"/>
      <c r="AT49" s="2330"/>
      <c r="AU49" s="2330"/>
      <c r="AV49" s="2330"/>
      <c r="AW49" s="2330"/>
      <c r="AX49" s="2330"/>
      <c r="AY49" s="2330"/>
      <c r="AZ49" s="2330"/>
      <c r="BA49" s="2330"/>
      <c r="BB49" s="2330"/>
      <c r="BC49" s="2330"/>
      <c r="BD49" s="2330"/>
      <c r="BE49" s="2330"/>
      <c r="BF49" s="2330"/>
      <c r="BG49" s="2330"/>
      <c r="BH49" s="2330"/>
      <c r="BI49" s="2330"/>
      <c r="BJ49" s="2330"/>
      <c r="BK49" s="2330"/>
      <c r="BL49" s="2330"/>
      <c r="BM49" s="2330"/>
      <c r="BN49" s="2330"/>
      <c r="BO49" s="2330"/>
      <c r="BP49" s="2330"/>
      <c r="BQ49" s="2330"/>
      <c r="BR49" s="2330"/>
      <c r="BS49" s="2330"/>
      <c r="BT49" s="2330"/>
      <c r="BU49" s="2330"/>
      <c r="BV49" s="2330"/>
      <c r="BW49" s="2330"/>
      <c r="BX49" s="2330"/>
      <c r="BY49" s="2330"/>
      <c r="BZ49" s="2330"/>
      <c r="CA49" s="2330"/>
      <c r="CB49" s="2330"/>
      <c r="CC49" s="2330"/>
      <c r="CD49" s="2330"/>
      <c r="CE49" s="2330"/>
      <c r="CF49" s="2330"/>
      <c r="CG49" s="2330"/>
      <c r="CH49" s="2330"/>
      <c r="CI49" s="2330"/>
      <c r="CJ49" s="2330"/>
      <c r="CK49" s="2330"/>
      <c r="CL49" s="2330"/>
      <c r="CM49" s="2330"/>
      <c r="CN49" s="2330"/>
      <c r="CO49" s="2330"/>
      <c r="CP49" s="2330"/>
      <c r="CQ49" s="2330"/>
      <c r="CR49" s="2330"/>
      <c r="CS49" s="2330"/>
      <c r="CT49" s="2330"/>
      <c r="CU49" s="2330"/>
      <c r="CV49" s="2330"/>
      <c r="CW49" s="2330"/>
      <c r="CX49" s="2330"/>
      <c r="CY49" s="2330"/>
      <c r="CZ49" s="2330"/>
      <c r="DA49" s="2330"/>
      <c r="DB49" s="2330"/>
      <c r="DC49" s="2330"/>
      <c r="DD49" s="2330"/>
      <c r="DE49" s="2330"/>
      <c r="DF49" s="2330"/>
      <c r="DG49" s="2330"/>
      <c r="DH49" s="2330"/>
      <c r="DI49" s="2330"/>
      <c r="DJ49" s="2330"/>
      <c r="DK49" s="2330"/>
      <c r="DL49" s="2330"/>
      <c r="DM49" s="2330"/>
      <c r="DN49" s="2330"/>
      <c r="DO49" s="2330"/>
      <c r="DP49" s="2330"/>
      <c r="DQ49" s="2330"/>
      <c r="DR49" s="2330"/>
      <c r="DS49" s="2330"/>
      <c r="DT49" s="2330"/>
      <c r="DU49" s="2330"/>
      <c r="DV49" s="2330"/>
      <c r="DW49" s="2330"/>
      <c r="DX49" s="2330"/>
      <c r="DY49" s="2330"/>
      <c r="DZ49" s="2330"/>
      <c r="EA49" s="2330"/>
      <c r="EB49" s="2330"/>
      <c r="EC49" s="2330"/>
      <c r="ED49" s="2330"/>
      <c r="EE49" s="2330"/>
      <c r="EF49" s="2330"/>
      <c r="EG49" s="2330"/>
      <c r="EH49" s="2330"/>
      <c r="EI49" s="2330"/>
      <c r="EJ49" s="2330"/>
      <c r="EK49" s="2330"/>
      <c r="EL49" s="2330"/>
      <c r="EM49" s="2330"/>
      <c r="EN49" s="2330"/>
      <c r="EO49" s="2330"/>
      <c r="EP49" s="2330"/>
      <c r="EQ49" s="2330"/>
      <c r="ER49" s="2330"/>
      <c r="ES49" s="2330"/>
      <c r="ET49" s="2330"/>
      <c r="EU49" s="2330"/>
      <c r="EV49" s="2330"/>
      <c r="EW49" s="2330"/>
      <c r="EX49" s="2330"/>
      <c r="EY49" s="2330"/>
    </row>
    <row r="50" spans="3:155" s="2342" customFormat="1" ht="26.25" customHeight="1">
      <c r="C50" s="2365">
        <v>3.3</v>
      </c>
      <c r="D50" s="2378" t="s">
        <v>1863</v>
      </c>
      <c r="E50" s="2368">
        <v>236.49469267024421</v>
      </c>
      <c r="F50" s="2368">
        <v>1095.7256411419733</v>
      </c>
      <c r="G50" s="2368">
        <v>-859.23094847172888</v>
      </c>
      <c r="H50" s="2368">
        <v>176.4648402744927</v>
      </c>
      <c r="I50" s="2368">
        <v>1372.8879091961694</v>
      </c>
      <c r="J50" s="2368">
        <v>-1196.423068921677</v>
      </c>
      <c r="K50" s="2368">
        <v>-112.41697873641397</v>
      </c>
      <c r="L50" s="2368">
        <v>703.25000944430087</v>
      </c>
      <c r="M50" s="2368">
        <v>-815.66698818071484</v>
      </c>
      <c r="N50" s="2367">
        <v>39.243479421882419</v>
      </c>
      <c r="O50" s="2377">
        <v>-31.824535202596305</v>
      </c>
      <c r="P50" s="2455"/>
      <c r="Q50" s="2455"/>
      <c r="R50" s="2455"/>
      <c r="S50" s="2455"/>
      <c r="T50" s="2455"/>
      <c r="U50" s="2455"/>
      <c r="V50" s="2455"/>
      <c r="W50" s="2455"/>
      <c r="X50" s="2455"/>
      <c r="Y50" s="2455"/>
      <c r="Z50" s="2455"/>
      <c r="AA50" s="2341"/>
      <c r="AB50" s="2330"/>
      <c r="AC50" s="2330"/>
      <c r="AD50" s="2330"/>
      <c r="AE50" s="2330"/>
      <c r="AF50" s="2330"/>
      <c r="AG50" s="2330"/>
      <c r="AH50" s="2330"/>
      <c r="AI50" s="2330"/>
      <c r="AJ50" s="2330"/>
      <c r="AK50" s="2330"/>
      <c r="AL50" s="2330"/>
      <c r="AM50" s="2330"/>
      <c r="AN50" s="2330"/>
      <c r="AO50" s="2330"/>
      <c r="AP50" s="2330"/>
      <c r="AQ50" s="2330"/>
      <c r="AR50" s="2330"/>
      <c r="AS50" s="2330"/>
      <c r="AT50" s="2330"/>
      <c r="AU50" s="2330"/>
      <c r="AV50" s="2330"/>
      <c r="AW50" s="2330"/>
      <c r="AX50" s="2330"/>
      <c r="AY50" s="2330"/>
      <c r="AZ50" s="2330"/>
      <c r="BA50" s="2330"/>
      <c r="BB50" s="2330"/>
      <c r="BC50" s="2330"/>
      <c r="BD50" s="2330"/>
      <c r="BE50" s="2330"/>
      <c r="BF50" s="2330"/>
      <c r="BG50" s="2330"/>
      <c r="BH50" s="2330"/>
      <c r="BI50" s="2330"/>
      <c r="BJ50" s="2330"/>
      <c r="BK50" s="2330"/>
      <c r="BL50" s="2330"/>
      <c r="BM50" s="2330"/>
      <c r="BN50" s="2330"/>
      <c r="BO50" s="2330"/>
      <c r="BP50" s="2330"/>
      <c r="BQ50" s="2330"/>
      <c r="BR50" s="2330"/>
      <c r="BS50" s="2330"/>
      <c r="BT50" s="2330"/>
      <c r="BU50" s="2330"/>
      <c r="BV50" s="2330"/>
      <c r="BW50" s="2330"/>
      <c r="BX50" s="2330"/>
      <c r="BY50" s="2330"/>
      <c r="BZ50" s="2330"/>
      <c r="CA50" s="2330"/>
      <c r="CB50" s="2330"/>
      <c r="CC50" s="2330"/>
      <c r="CD50" s="2330"/>
      <c r="CE50" s="2330"/>
      <c r="CF50" s="2330"/>
      <c r="CG50" s="2330"/>
      <c r="CH50" s="2330"/>
      <c r="CI50" s="2330"/>
      <c r="CJ50" s="2330"/>
      <c r="CK50" s="2330"/>
      <c r="CL50" s="2330"/>
      <c r="CM50" s="2330"/>
      <c r="CN50" s="2330"/>
      <c r="CO50" s="2330"/>
      <c r="CP50" s="2330"/>
      <c r="CQ50" s="2330"/>
      <c r="CR50" s="2330"/>
      <c r="CS50" s="2330"/>
      <c r="CT50" s="2330"/>
      <c r="CU50" s="2330"/>
      <c r="CV50" s="2330"/>
      <c r="CW50" s="2330"/>
      <c r="CX50" s="2330"/>
      <c r="CY50" s="2330"/>
      <c r="CZ50" s="2330"/>
      <c r="DA50" s="2330"/>
      <c r="DB50" s="2330"/>
      <c r="DC50" s="2330"/>
      <c r="DD50" s="2330"/>
      <c r="DE50" s="2330"/>
      <c r="DF50" s="2330"/>
      <c r="DG50" s="2330"/>
      <c r="DH50" s="2330"/>
      <c r="DI50" s="2330"/>
      <c r="DJ50" s="2330"/>
      <c r="DK50" s="2330"/>
      <c r="DL50" s="2330"/>
      <c r="DM50" s="2330"/>
      <c r="DN50" s="2330"/>
      <c r="DO50" s="2330"/>
      <c r="DP50" s="2330"/>
      <c r="DQ50" s="2330"/>
      <c r="DR50" s="2330"/>
      <c r="DS50" s="2330"/>
      <c r="DT50" s="2330"/>
      <c r="DU50" s="2330"/>
      <c r="DV50" s="2330"/>
      <c r="DW50" s="2330"/>
      <c r="DX50" s="2330"/>
      <c r="DY50" s="2330"/>
      <c r="DZ50" s="2330"/>
      <c r="EA50" s="2330"/>
      <c r="EB50" s="2330"/>
      <c r="EC50" s="2330"/>
      <c r="ED50" s="2330"/>
      <c r="EE50" s="2330"/>
      <c r="EF50" s="2330"/>
      <c r="EG50" s="2330"/>
      <c r="EH50" s="2330"/>
      <c r="EI50" s="2330"/>
      <c r="EJ50" s="2330"/>
      <c r="EK50" s="2330"/>
      <c r="EL50" s="2330"/>
      <c r="EM50" s="2330"/>
      <c r="EN50" s="2330"/>
      <c r="EO50" s="2330"/>
      <c r="EP50" s="2330"/>
      <c r="EQ50" s="2330"/>
      <c r="ER50" s="2330"/>
      <c r="ES50" s="2330"/>
      <c r="ET50" s="2330"/>
      <c r="EU50" s="2330"/>
      <c r="EV50" s="2330"/>
      <c r="EW50" s="2330"/>
      <c r="EX50" s="2330"/>
      <c r="EY50" s="2330"/>
    </row>
    <row r="51" spans="3:155" s="2342" customFormat="1" ht="26.25" customHeight="1">
      <c r="C51" s="2365" t="s">
        <v>1862</v>
      </c>
      <c r="D51" s="2363" t="s">
        <v>1781</v>
      </c>
      <c r="E51" s="2372">
        <v>0</v>
      </c>
      <c r="F51" s="2372">
        <v>-150.26952435735546</v>
      </c>
      <c r="G51" s="2372">
        <v>150.26952435735546</v>
      </c>
      <c r="H51" s="2372">
        <v>0</v>
      </c>
      <c r="I51" s="2372">
        <v>87.324767288943235</v>
      </c>
      <c r="J51" s="2372">
        <v>-87.324767288943235</v>
      </c>
      <c r="K51" s="2372">
        <v>0</v>
      </c>
      <c r="L51" s="2372">
        <v>67.35904336304452</v>
      </c>
      <c r="M51" s="2372">
        <v>-67.35904336304452</v>
      </c>
      <c r="N51" s="2371" t="s">
        <v>73</v>
      </c>
      <c r="O51" s="2376">
        <v>-22.863758525499911</v>
      </c>
      <c r="P51" s="2455"/>
      <c r="Q51" s="2455"/>
      <c r="R51" s="2455"/>
      <c r="S51" s="2455"/>
      <c r="T51" s="2455"/>
      <c r="U51" s="2455"/>
      <c r="V51" s="2455"/>
      <c r="W51" s="2455"/>
      <c r="X51" s="2455"/>
      <c r="Y51" s="2455"/>
      <c r="Z51" s="2455"/>
      <c r="AA51" s="2341"/>
      <c r="AB51" s="2330"/>
      <c r="AC51" s="2330"/>
      <c r="AD51" s="2330"/>
      <c r="AE51" s="2330"/>
      <c r="AF51" s="2330"/>
      <c r="AG51" s="2330"/>
      <c r="AH51" s="2330"/>
      <c r="AI51" s="2330"/>
      <c r="AJ51" s="2330"/>
      <c r="AK51" s="2330"/>
      <c r="AL51" s="2330"/>
      <c r="AM51" s="2330"/>
      <c r="AN51" s="2330"/>
      <c r="AO51" s="2330"/>
      <c r="AP51" s="2330"/>
      <c r="AQ51" s="2330"/>
      <c r="AR51" s="2330"/>
      <c r="AS51" s="2330"/>
      <c r="AT51" s="2330"/>
      <c r="AU51" s="2330"/>
      <c r="AV51" s="2330"/>
      <c r="AW51" s="2330"/>
      <c r="AX51" s="2330"/>
      <c r="AY51" s="2330"/>
      <c r="AZ51" s="2330"/>
      <c r="BA51" s="2330"/>
      <c r="BB51" s="2330"/>
      <c r="BC51" s="2330"/>
      <c r="BD51" s="2330"/>
      <c r="BE51" s="2330"/>
      <c r="BF51" s="2330"/>
      <c r="BG51" s="2330"/>
      <c r="BH51" s="2330"/>
      <c r="BI51" s="2330"/>
      <c r="BJ51" s="2330"/>
      <c r="BK51" s="2330"/>
      <c r="BL51" s="2330"/>
      <c r="BM51" s="2330"/>
      <c r="BN51" s="2330"/>
      <c r="BO51" s="2330"/>
      <c r="BP51" s="2330"/>
      <c r="BQ51" s="2330"/>
      <c r="BR51" s="2330"/>
      <c r="BS51" s="2330"/>
      <c r="BT51" s="2330"/>
      <c r="BU51" s="2330"/>
      <c r="BV51" s="2330"/>
      <c r="BW51" s="2330"/>
      <c r="BX51" s="2330"/>
      <c r="BY51" s="2330"/>
      <c r="BZ51" s="2330"/>
      <c r="CA51" s="2330"/>
      <c r="CB51" s="2330"/>
      <c r="CC51" s="2330"/>
      <c r="CD51" s="2330"/>
      <c r="CE51" s="2330"/>
      <c r="CF51" s="2330"/>
      <c r="CG51" s="2330"/>
      <c r="CH51" s="2330"/>
      <c r="CI51" s="2330"/>
      <c r="CJ51" s="2330"/>
      <c r="CK51" s="2330"/>
      <c r="CL51" s="2330"/>
      <c r="CM51" s="2330"/>
      <c r="CN51" s="2330"/>
      <c r="CO51" s="2330"/>
      <c r="CP51" s="2330"/>
      <c r="CQ51" s="2330"/>
      <c r="CR51" s="2330"/>
      <c r="CS51" s="2330"/>
      <c r="CT51" s="2330"/>
      <c r="CU51" s="2330"/>
      <c r="CV51" s="2330"/>
      <c r="CW51" s="2330"/>
      <c r="CX51" s="2330"/>
      <c r="CY51" s="2330"/>
      <c r="CZ51" s="2330"/>
      <c r="DA51" s="2330"/>
      <c r="DB51" s="2330"/>
      <c r="DC51" s="2330"/>
      <c r="DD51" s="2330"/>
      <c r="DE51" s="2330"/>
      <c r="DF51" s="2330"/>
      <c r="DG51" s="2330"/>
      <c r="DH51" s="2330"/>
      <c r="DI51" s="2330"/>
      <c r="DJ51" s="2330"/>
      <c r="DK51" s="2330"/>
      <c r="DL51" s="2330"/>
      <c r="DM51" s="2330"/>
      <c r="DN51" s="2330"/>
      <c r="DO51" s="2330"/>
      <c r="DP51" s="2330"/>
      <c r="DQ51" s="2330"/>
      <c r="DR51" s="2330"/>
      <c r="DS51" s="2330"/>
      <c r="DT51" s="2330"/>
      <c r="DU51" s="2330"/>
      <c r="DV51" s="2330"/>
      <c r="DW51" s="2330"/>
      <c r="DX51" s="2330"/>
      <c r="DY51" s="2330"/>
      <c r="DZ51" s="2330"/>
      <c r="EA51" s="2330"/>
      <c r="EB51" s="2330"/>
      <c r="EC51" s="2330"/>
      <c r="ED51" s="2330"/>
      <c r="EE51" s="2330"/>
      <c r="EF51" s="2330"/>
      <c r="EG51" s="2330"/>
      <c r="EH51" s="2330"/>
      <c r="EI51" s="2330"/>
      <c r="EJ51" s="2330"/>
      <c r="EK51" s="2330"/>
      <c r="EL51" s="2330"/>
      <c r="EM51" s="2330"/>
      <c r="EN51" s="2330"/>
      <c r="EO51" s="2330"/>
      <c r="EP51" s="2330"/>
      <c r="EQ51" s="2330"/>
      <c r="ER51" s="2330"/>
      <c r="ES51" s="2330"/>
      <c r="ET51" s="2330"/>
      <c r="EU51" s="2330"/>
      <c r="EV51" s="2330"/>
      <c r="EW51" s="2330"/>
      <c r="EX51" s="2330"/>
      <c r="EY51" s="2330"/>
    </row>
    <row r="52" spans="3:155" s="2330" customFormat="1" ht="26.25" customHeight="1">
      <c r="C52" s="2365" t="s">
        <v>1861</v>
      </c>
      <c r="D52" s="2375" t="s">
        <v>1827</v>
      </c>
      <c r="E52" s="2360">
        <v>0</v>
      </c>
      <c r="F52" s="2360">
        <v>0.62621398689493724</v>
      </c>
      <c r="G52" s="2360">
        <v>-0.62621398689493724</v>
      </c>
      <c r="H52" s="2360">
        <v>0</v>
      </c>
      <c r="I52" s="2360">
        <v>-0.18275363599949973</v>
      </c>
      <c r="J52" s="2360">
        <v>0.18275363599949973</v>
      </c>
      <c r="K52" s="2360">
        <v>0</v>
      </c>
      <c r="L52" s="2360">
        <v>-2.782803554637301E-2</v>
      </c>
      <c r="M52" s="2360">
        <v>2.782803554637301E-2</v>
      </c>
      <c r="N52" s="2359" t="s">
        <v>73</v>
      </c>
      <c r="O52" s="2377">
        <v>-84.772923726426328</v>
      </c>
      <c r="P52" s="2455"/>
      <c r="Q52" s="2455"/>
      <c r="R52" s="2455"/>
      <c r="S52" s="2455"/>
      <c r="T52" s="2455"/>
      <c r="U52" s="2455"/>
      <c r="V52" s="2455"/>
      <c r="W52" s="2455"/>
      <c r="X52" s="2455"/>
      <c r="Y52" s="2455"/>
      <c r="Z52" s="2455"/>
      <c r="AA52" s="2341"/>
    </row>
    <row r="53" spans="3:155" s="2330" customFormat="1" ht="51" customHeight="1">
      <c r="C53" s="2365" t="s">
        <v>1860</v>
      </c>
      <c r="D53" s="2375" t="s">
        <v>1825</v>
      </c>
      <c r="E53" s="2360">
        <v>0</v>
      </c>
      <c r="F53" s="2360">
        <v>-150.89573834425039</v>
      </c>
      <c r="G53" s="2360">
        <v>150.89573834425039</v>
      </c>
      <c r="H53" s="2360">
        <v>0</v>
      </c>
      <c r="I53" s="2360">
        <v>87.507520924942753</v>
      </c>
      <c r="J53" s="2360">
        <v>-87.507520924942753</v>
      </c>
      <c r="K53" s="2360">
        <v>0</v>
      </c>
      <c r="L53" s="2360">
        <v>67.386871398590884</v>
      </c>
      <c r="M53" s="2360">
        <v>-67.386871398590884</v>
      </c>
      <c r="N53" s="2359" t="s">
        <v>73</v>
      </c>
      <c r="O53" s="2373">
        <v>-22.993051698504662</v>
      </c>
      <c r="P53" s="2455"/>
      <c r="Q53" s="2455"/>
      <c r="R53" s="2455"/>
      <c r="S53" s="2455"/>
      <c r="T53" s="2455"/>
      <c r="U53" s="2455"/>
      <c r="V53" s="2455"/>
      <c r="W53" s="2455"/>
      <c r="X53" s="2455"/>
      <c r="Y53" s="2455"/>
      <c r="Z53" s="2455"/>
      <c r="AA53" s="2341"/>
    </row>
    <row r="54" spans="3:155" s="2342" customFormat="1" ht="26.25" customHeight="1">
      <c r="C54" s="2365" t="s">
        <v>1859</v>
      </c>
      <c r="D54" s="2363" t="s">
        <v>1858</v>
      </c>
      <c r="E54" s="2372">
        <v>0</v>
      </c>
      <c r="F54" s="2372">
        <v>552.45155478440074</v>
      </c>
      <c r="G54" s="2372">
        <v>-552.45155478440074</v>
      </c>
      <c r="H54" s="2372">
        <v>0</v>
      </c>
      <c r="I54" s="2372">
        <v>457.51684961425553</v>
      </c>
      <c r="J54" s="2372">
        <v>-457.51684961425553</v>
      </c>
      <c r="K54" s="2372">
        <v>0</v>
      </c>
      <c r="L54" s="2372">
        <v>364.70458247200742</v>
      </c>
      <c r="M54" s="2372">
        <v>-364.70458247200742</v>
      </c>
      <c r="N54" s="2371">
        <v>-17.184258845500821</v>
      </c>
      <c r="O54" s="2376">
        <v>-20.286087216350733</v>
      </c>
      <c r="P54" s="2455"/>
      <c r="Q54" s="2455"/>
      <c r="R54" s="2455"/>
      <c r="S54" s="2455"/>
      <c r="T54" s="2455"/>
      <c r="U54" s="2455"/>
      <c r="V54" s="2455"/>
      <c r="W54" s="2455"/>
      <c r="X54" s="2455"/>
      <c r="Y54" s="2455"/>
      <c r="Z54" s="2455"/>
      <c r="AA54" s="2341"/>
      <c r="AB54" s="2330"/>
      <c r="AC54" s="2330"/>
      <c r="AD54" s="2330"/>
      <c r="AE54" s="2330"/>
      <c r="AF54" s="2330"/>
      <c r="AG54" s="2330"/>
      <c r="AH54" s="2330"/>
      <c r="AI54" s="2330"/>
      <c r="AJ54" s="2330"/>
      <c r="AK54" s="2330"/>
      <c r="AL54" s="2330"/>
      <c r="AM54" s="2330"/>
      <c r="AN54" s="2330"/>
      <c r="AO54" s="2330"/>
      <c r="AP54" s="2330"/>
      <c r="AQ54" s="2330"/>
      <c r="AR54" s="2330"/>
      <c r="AS54" s="2330"/>
      <c r="AT54" s="2330"/>
      <c r="AU54" s="2330"/>
      <c r="AV54" s="2330"/>
      <c r="AW54" s="2330"/>
      <c r="AX54" s="2330"/>
      <c r="AY54" s="2330"/>
      <c r="AZ54" s="2330"/>
      <c r="BA54" s="2330"/>
      <c r="BB54" s="2330"/>
      <c r="BC54" s="2330"/>
      <c r="BD54" s="2330"/>
      <c r="BE54" s="2330"/>
      <c r="BF54" s="2330"/>
      <c r="BG54" s="2330"/>
      <c r="BH54" s="2330"/>
      <c r="BI54" s="2330"/>
      <c r="BJ54" s="2330"/>
      <c r="BK54" s="2330"/>
      <c r="BL54" s="2330"/>
      <c r="BM54" s="2330"/>
      <c r="BN54" s="2330"/>
      <c r="BO54" s="2330"/>
      <c r="BP54" s="2330"/>
      <c r="BQ54" s="2330"/>
      <c r="BR54" s="2330"/>
      <c r="BS54" s="2330"/>
      <c r="BT54" s="2330"/>
      <c r="BU54" s="2330"/>
      <c r="BV54" s="2330"/>
      <c r="BW54" s="2330"/>
      <c r="BX54" s="2330"/>
      <c r="BY54" s="2330"/>
      <c r="BZ54" s="2330"/>
      <c r="CA54" s="2330"/>
      <c r="CB54" s="2330"/>
      <c r="CC54" s="2330"/>
      <c r="CD54" s="2330"/>
      <c r="CE54" s="2330"/>
      <c r="CF54" s="2330"/>
      <c r="CG54" s="2330"/>
      <c r="CH54" s="2330"/>
      <c r="CI54" s="2330"/>
      <c r="CJ54" s="2330"/>
      <c r="CK54" s="2330"/>
      <c r="CL54" s="2330"/>
      <c r="CM54" s="2330"/>
      <c r="CN54" s="2330"/>
      <c r="CO54" s="2330"/>
      <c r="CP54" s="2330"/>
      <c r="CQ54" s="2330"/>
      <c r="CR54" s="2330"/>
      <c r="CS54" s="2330"/>
      <c r="CT54" s="2330"/>
      <c r="CU54" s="2330"/>
      <c r="CV54" s="2330"/>
      <c r="CW54" s="2330"/>
      <c r="CX54" s="2330"/>
      <c r="CY54" s="2330"/>
      <c r="CZ54" s="2330"/>
      <c r="DA54" s="2330"/>
      <c r="DB54" s="2330"/>
      <c r="DC54" s="2330"/>
      <c r="DD54" s="2330"/>
      <c r="DE54" s="2330"/>
      <c r="DF54" s="2330"/>
      <c r="DG54" s="2330"/>
      <c r="DH54" s="2330"/>
      <c r="DI54" s="2330"/>
      <c r="DJ54" s="2330"/>
      <c r="DK54" s="2330"/>
      <c r="DL54" s="2330"/>
      <c r="DM54" s="2330"/>
      <c r="DN54" s="2330"/>
      <c r="DO54" s="2330"/>
      <c r="DP54" s="2330"/>
      <c r="DQ54" s="2330"/>
      <c r="DR54" s="2330"/>
      <c r="DS54" s="2330"/>
      <c r="DT54" s="2330"/>
      <c r="DU54" s="2330"/>
      <c r="DV54" s="2330"/>
      <c r="DW54" s="2330"/>
      <c r="DX54" s="2330"/>
      <c r="DY54" s="2330"/>
      <c r="DZ54" s="2330"/>
      <c r="EA54" s="2330"/>
      <c r="EB54" s="2330"/>
      <c r="EC54" s="2330"/>
      <c r="ED54" s="2330"/>
      <c r="EE54" s="2330"/>
      <c r="EF54" s="2330"/>
      <c r="EG54" s="2330"/>
      <c r="EH54" s="2330"/>
      <c r="EI54" s="2330"/>
      <c r="EJ54" s="2330"/>
      <c r="EK54" s="2330"/>
      <c r="EL54" s="2330"/>
      <c r="EM54" s="2330"/>
      <c r="EN54" s="2330"/>
      <c r="EO54" s="2330"/>
      <c r="EP54" s="2330"/>
      <c r="EQ54" s="2330"/>
      <c r="ER54" s="2330"/>
      <c r="ES54" s="2330"/>
      <c r="ET54" s="2330"/>
      <c r="EU54" s="2330"/>
      <c r="EV54" s="2330"/>
      <c r="EW54" s="2330"/>
      <c r="EX54" s="2330"/>
      <c r="EY54" s="2330"/>
    </row>
    <row r="55" spans="3:155" s="2330" customFormat="1" ht="26.25" customHeight="1">
      <c r="C55" s="2365" t="s">
        <v>1857</v>
      </c>
      <c r="D55" s="2375" t="s">
        <v>1827</v>
      </c>
      <c r="E55" s="2360">
        <v>0</v>
      </c>
      <c r="F55" s="2360">
        <v>0</v>
      </c>
      <c r="G55" s="2360">
        <v>0</v>
      </c>
      <c r="H55" s="2360">
        <v>0</v>
      </c>
      <c r="I55" s="2360">
        <v>0</v>
      </c>
      <c r="J55" s="2360">
        <v>0</v>
      </c>
      <c r="K55" s="2360">
        <v>0</v>
      </c>
      <c r="L55" s="2360">
        <v>0</v>
      </c>
      <c r="M55" s="2360">
        <v>0</v>
      </c>
      <c r="N55" s="2359" t="s">
        <v>73</v>
      </c>
      <c r="O55" s="2373" t="s">
        <v>73</v>
      </c>
      <c r="P55" s="2455"/>
      <c r="Q55" s="2455"/>
      <c r="R55" s="2455"/>
      <c r="S55" s="2455"/>
      <c r="T55" s="2455"/>
      <c r="U55" s="2455"/>
      <c r="V55" s="2455"/>
      <c r="W55" s="2455"/>
      <c r="X55" s="2455"/>
      <c r="Y55" s="2455"/>
      <c r="Z55" s="2455"/>
      <c r="AA55" s="2341"/>
    </row>
    <row r="56" spans="3:155" s="2330" customFormat="1" ht="47.25" customHeight="1">
      <c r="C56" s="2362" t="s">
        <v>1856</v>
      </c>
      <c r="D56" s="2374" t="s">
        <v>1855</v>
      </c>
      <c r="E56" s="2360">
        <v>0</v>
      </c>
      <c r="F56" s="2360">
        <v>0</v>
      </c>
      <c r="G56" s="2360">
        <v>0</v>
      </c>
      <c r="H56" s="2360">
        <v>0</v>
      </c>
      <c r="I56" s="2360">
        <v>0</v>
      </c>
      <c r="J56" s="2360">
        <v>0</v>
      </c>
      <c r="K56" s="2360">
        <v>0</v>
      </c>
      <c r="L56" s="2360">
        <v>0</v>
      </c>
      <c r="M56" s="2360">
        <v>0</v>
      </c>
      <c r="N56" s="2359" t="s">
        <v>73</v>
      </c>
      <c r="O56" s="2373" t="s">
        <v>73</v>
      </c>
      <c r="P56" s="2455"/>
      <c r="Q56" s="2455"/>
      <c r="R56" s="2455"/>
      <c r="S56" s="2455"/>
      <c r="T56" s="2455"/>
      <c r="U56" s="2455"/>
      <c r="V56" s="2455"/>
      <c r="W56" s="2455"/>
      <c r="X56" s="2455"/>
      <c r="Y56" s="2455"/>
      <c r="Z56" s="2455"/>
      <c r="AA56" s="2341"/>
    </row>
    <row r="57" spans="3:155" s="2330" customFormat="1" ht="54.75" customHeight="1">
      <c r="C57" s="2365" t="s">
        <v>1854</v>
      </c>
      <c r="D57" s="2375" t="s">
        <v>1825</v>
      </c>
      <c r="E57" s="2360">
        <v>0</v>
      </c>
      <c r="F57" s="2360">
        <v>22.118217500663704</v>
      </c>
      <c r="G57" s="2360">
        <v>-22.118217500663704</v>
      </c>
      <c r="H57" s="2360">
        <v>0</v>
      </c>
      <c r="I57" s="2360">
        <v>36.13172932831683</v>
      </c>
      <c r="J57" s="2360">
        <v>-36.13172932831683</v>
      </c>
      <c r="K57" s="2360">
        <v>0</v>
      </c>
      <c r="L57" s="2360">
        <v>0.32363797826346996</v>
      </c>
      <c r="M57" s="2360">
        <v>-0.32363797826346996</v>
      </c>
      <c r="N57" s="2359">
        <v>63.357328985631952</v>
      </c>
      <c r="O57" s="2373">
        <v>-99.104283176366465</v>
      </c>
      <c r="P57" s="2455"/>
      <c r="Q57" s="2455"/>
      <c r="R57" s="2455"/>
      <c r="S57" s="2455"/>
      <c r="T57" s="2455"/>
      <c r="U57" s="2455"/>
      <c r="V57" s="2455"/>
      <c r="W57" s="2455"/>
      <c r="X57" s="2455"/>
      <c r="Y57" s="2455"/>
      <c r="Z57" s="2455"/>
      <c r="AA57" s="2341"/>
    </row>
    <row r="58" spans="3:155" s="2330" customFormat="1" ht="26.25" customHeight="1">
      <c r="C58" s="2365" t="s">
        <v>1853</v>
      </c>
      <c r="D58" s="2374" t="s">
        <v>1783</v>
      </c>
      <c r="E58" s="2360">
        <v>0</v>
      </c>
      <c r="F58" s="2360">
        <v>25.15273818769306</v>
      </c>
      <c r="G58" s="2360">
        <v>-25.15273818769306</v>
      </c>
      <c r="H58" s="2360">
        <v>0</v>
      </c>
      <c r="I58" s="2360">
        <v>57.537825385776955</v>
      </c>
      <c r="J58" s="2360">
        <v>-57.537825385776955</v>
      </c>
      <c r="K58" s="2360">
        <v>0</v>
      </c>
      <c r="L58" s="2360">
        <v>83.262516946930376</v>
      </c>
      <c r="M58" s="2360">
        <v>-83.262516946930376</v>
      </c>
      <c r="N58" s="2359">
        <v>128.7537243715658</v>
      </c>
      <c r="O58" s="2373">
        <v>44.709182852629013</v>
      </c>
      <c r="P58" s="2455"/>
      <c r="Q58" s="2455"/>
      <c r="R58" s="2455"/>
      <c r="S58" s="2455"/>
      <c r="T58" s="2455"/>
      <c r="U58" s="2455"/>
      <c r="V58" s="2455"/>
      <c r="W58" s="2455"/>
      <c r="X58" s="2455"/>
      <c r="Y58" s="2455"/>
      <c r="Z58" s="2455"/>
      <c r="AA58" s="2341"/>
    </row>
    <row r="59" spans="3:155" s="2330" customFormat="1" ht="26.25" customHeight="1">
      <c r="C59" s="2365" t="s">
        <v>1852</v>
      </c>
      <c r="D59" s="2374" t="s">
        <v>1782</v>
      </c>
      <c r="E59" s="2360">
        <v>0</v>
      </c>
      <c r="F59" s="2360">
        <v>-3.0345206870293593</v>
      </c>
      <c r="G59" s="2360">
        <v>3.0345206870293593</v>
      </c>
      <c r="H59" s="2360">
        <v>0</v>
      </c>
      <c r="I59" s="2360">
        <v>-21.406096057460132</v>
      </c>
      <c r="J59" s="2360">
        <v>21.406096057460132</v>
      </c>
      <c r="K59" s="2360">
        <v>0</v>
      </c>
      <c r="L59" s="2360">
        <v>-82.938878968666899</v>
      </c>
      <c r="M59" s="2360">
        <v>82.938878968666899</v>
      </c>
      <c r="N59" s="2359" t="s">
        <v>73</v>
      </c>
      <c r="O59" s="2373">
        <v>287.45448374161754</v>
      </c>
      <c r="P59" s="2455"/>
      <c r="Q59" s="2455"/>
      <c r="R59" s="2455"/>
      <c r="S59" s="2455"/>
      <c r="T59" s="2455"/>
      <c r="U59" s="2455"/>
      <c r="V59" s="2455"/>
      <c r="W59" s="2455"/>
      <c r="X59" s="2455"/>
      <c r="Y59" s="2455"/>
      <c r="Z59" s="2455"/>
      <c r="AA59" s="2341"/>
    </row>
    <row r="60" spans="3:155" s="2330" customFormat="1" ht="26.25" customHeight="1">
      <c r="C60" s="2365" t="s">
        <v>1851</v>
      </c>
      <c r="D60" s="2375" t="s">
        <v>1850</v>
      </c>
      <c r="E60" s="2360">
        <v>0</v>
      </c>
      <c r="F60" s="2360">
        <v>507.87386500156242</v>
      </c>
      <c r="G60" s="2360">
        <v>-507.87386500156242</v>
      </c>
      <c r="H60" s="2360">
        <v>0</v>
      </c>
      <c r="I60" s="2360">
        <v>383.17174853433664</v>
      </c>
      <c r="J60" s="2360">
        <v>-383.17174853433664</v>
      </c>
      <c r="K60" s="2360">
        <v>0</v>
      </c>
      <c r="L60" s="2360">
        <v>273.97472948370012</v>
      </c>
      <c r="M60" s="2360">
        <v>-273.97472948370012</v>
      </c>
      <c r="N60" s="2359">
        <v>-24.553757352102011</v>
      </c>
      <c r="O60" s="2373">
        <v>-28.498191599021606</v>
      </c>
      <c r="P60" s="2455"/>
      <c r="Q60" s="2455"/>
      <c r="R60" s="2455"/>
      <c r="S60" s="2455"/>
      <c r="T60" s="2455"/>
      <c r="U60" s="2455"/>
      <c r="V60" s="2455"/>
      <c r="W60" s="2455"/>
      <c r="X60" s="2455"/>
      <c r="Y60" s="2455"/>
      <c r="Z60" s="2455"/>
      <c r="AA60" s="2341"/>
    </row>
    <row r="61" spans="3:155" s="2330" customFormat="1" ht="26.25" customHeight="1">
      <c r="C61" s="2365" t="s">
        <v>1849</v>
      </c>
      <c r="D61" s="2374" t="s">
        <v>1783</v>
      </c>
      <c r="E61" s="2360">
        <v>0</v>
      </c>
      <c r="F61" s="2360">
        <v>603.54840008877261</v>
      </c>
      <c r="G61" s="2360">
        <v>-603.54840008877261</v>
      </c>
      <c r="H61" s="2360">
        <v>0</v>
      </c>
      <c r="I61" s="2360">
        <v>429.26348587623238</v>
      </c>
      <c r="J61" s="2360">
        <v>-429.26348587623238</v>
      </c>
      <c r="K61" s="2360">
        <v>0</v>
      </c>
      <c r="L61" s="2360">
        <v>407.69173177722416</v>
      </c>
      <c r="M61" s="2360">
        <v>-407.69173177722416</v>
      </c>
      <c r="N61" s="2359">
        <v>-28.876708841727627</v>
      </c>
      <c r="O61" s="2373">
        <v>-5.0252944424040491</v>
      </c>
      <c r="P61" s="2455"/>
      <c r="Q61" s="2455"/>
      <c r="R61" s="2455"/>
      <c r="S61" s="2455"/>
      <c r="T61" s="2455"/>
      <c r="U61" s="2455"/>
      <c r="V61" s="2455"/>
      <c r="W61" s="2455"/>
      <c r="X61" s="2455"/>
      <c r="Y61" s="2455"/>
      <c r="Z61" s="2455"/>
      <c r="AA61" s="2341"/>
    </row>
    <row r="62" spans="3:155" s="2330" customFormat="1" ht="26.25" customHeight="1">
      <c r="C62" s="2365" t="s">
        <v>1848</v>
      </c>
      <c r="D62" s="2374" t="s">
        <v>1782</v>
      </c>
      <c r="E62" s="2360">
        <v>0</v>
      </c>
      <c r="F62" s="2360">
        <v>-92.489814391138069</v>
      </c>
      <c r="G62" s="2360">
        <v>92.489814391138069</v>
      </c>
      <c r="H62" s="2360">
        <v>0</v>
      </c>
      <c r="I62" s="2360">
        <v>-46.09173734189573</v>
      </c>
      <c r="J62" s="2360">
        <v>46.09173734189573</v>
      </c>
      <c r="K62" s="2360">
        <v>0</v>
      </c>
      <c r="L62" s="2360">
        <v>-133.71700229352405</v>
      </c>
      <c r="M62" s="2360">
        <v>133.71700229352405</v>
      </c>
      <c r="N62" s="2359">
        <v>-50.165607266791078</v>
      </c>
      <c r="O62" s="2373">
        <v>190.11057079851076</v>
      </c>
      <c r="P62" s="2455"/>
      <c r="Q62" s="2455"/>
      <c r="R62" s="2455"/>
      <c r="S62" s="2455"/>
      <c r="T62" s="2455"/>
      <c r="U62" s="2455"/>
      <c r="V62" s="2455"/>
      <c r="W62" s="2455"/>
      <c r="X62" s="2455"/>
      <c r="Y62" s="2455"/>
      <c r="Z62" s="2455"/>
      <c r="AA62" s="2341"/>
    </row>
    <row r="63" spans="3:155" s="2330" customFormat="1" ht="26.25" customHeight="1">
      <c r="C63" s="2365" t="s">
        <v>1847</v>
      </c>
      <c r="D63" s="2375" t="s">
        <v>1784</v>
      </c>
      <c r="E63" s="2360">
        <v>0</v>
      </c>
      <c r="F63" s="2360">
        <v>22.45947228217462</v>
      </c>
      <c r="G63" s="2360">
        <v>-22.45947228217462</v>
      </c>
      <c r="H63" s="2360">
        <v>0</v>
      </c>
      <c r="I63" s="2360">
        <v>38.213371751602082</v>
      </c>
      <c r="J63" s="2360">
        <v>-38.213371751602082</v>
      </c>
      <c r="K63" s="2360">
        <v>0</v>
      </c>
      <c r="L63" s="2360">
        <v>90.40621501004388</v>
      </c>
      <c r="M63" s="2360">
        <v>-90.40621501004388</v>
      </c>
      <c r="N63" s="2359">
        <v>70.143676002266716</v>
      </c>
      <c r="O63" s="2373">
        <v>136.58266953701522</v>
      </c>
      <c r="P63" s="2455"/>
      <c r="Q63" s="2455"/>
      <c r="R63" s="2455"/>
      <c r="S63" s="2455"/>
      <c r="T63" s="2455"/>
      <c r="U63" s="2455"/>
      <c r="V63" s="2455"/>
      <c r="W63" s="2455"/>
      <c r="X63" s="2455"/>
      <c r="Y63" s="2455"/>
      <c r="Z63" s="2455"/>
      <c r="AA63" s="2341"/>
    </row>
    <row r="64" spans="3:155" s="2330" customFormat="1" ht="26.25" customHeight="1">
      <c r="C64" s="2365" t="s">
        <v>1846</v>
      </c>
      <c r="D64" s="2374" t="s">
        <v>1783</v>
      </c>
      <c r="E64" s="2360">
        <v>0</v>
      </c>
      <c r="F64" s="2360">
        <v>42.946026613484349</v>
      </c>
      <c r="G64" s="2360">
        <v>-42.946026613484349</v>
      </c>
      <c r="H64" s="2360">
        <v>0</v>
      </c>
      <c r="I64" s="2360">
        <v>44.071914126492089</v>
      </c>
      <c r="J64" s="2360">
        <v>-44.071914126492089</v>
      </c>
      <c r="K64" s="2360">
        <v>0</v>
      </c>
      <c r="L64" s="2360">
        <v>98.436181451594877</v>
      </c>
      <c r="M64" s="2360">
        <v>-98.436181451594877</v>
      </c>
      <c r="N64" s="2359">
        <v>2.6216337151298452</v>
      </c>
      <c r="O64" s="2373">
        <v>123.35354250571081</v>
      </c>
      <c r="P64" s="2455"/>
      <c r="Q64" s="2455"/>
      <c r="R64" s="2455"/>
      <c r="S64" s="2455"/>
      <c r="T64" s="2455"/>
      <c r="U64" s="2455"/>
      <c r="V64" s="2455"/>
      <c r="W64" s="2455"/>
      <c r="X64" s="2455"/>
      <c r="Y64" s="2455"/>
      <c r="Z64" s="2455"/>
      <c r="AA64" s="2341"/>
    </row>
    <row r="65" spans="3:155" s="2330" customFormat="1" ht="26.25" customHeight="1">
      <c r="C65" s="2365" t="s">
        <v>1845</v>
      </c>
      <c r="D65" s="2374" t="s">
        <v>1782</v>
      </c>
      <c r="E65" s="2360">
        <v>0</v>
      </c>
      <c r="F65" s="2360">
        <v>-20.48655433130974</v>
      </c>
      <c r="G65" s="2360">
        <v>20.48655433130974</v>
      </c>
      <c r="H65" s="2360">
        <v>0</v>
      </c>
      <c r="I65" s="2360">
        <v>-5.8585423748900105</v>
      </c>
      <c r="J65" s="2360">
        <v>5.8585423748900105</v>
      </c>
      <c r="K65" s="2360">
        <v>0</v>
      </c>
      <c r="L65" s="2360">
        <v>-8.0299664415509913</v>
      </c>
      <c r="M65" s="2360">
        <v>8.0299664415509913</v>
      </c>
      <c r="N65" s="2359">
        <v>-71.402988125063274</v>
      </c>
      <c r="O65" s="2373">
        <v>37.064237615960693</v>
      </c>
      <c r="P65" s="2455"/>
      <c r="Q65" s="2455"/>
      <c r="R65" s="2455"/>
      <c r="S65" s="2455"/>
      <c r="T65" s="2455"/>
      <c r="U65" s="2455"/>
      <c r="V65" s="2455"/>
      <c r="W65" s="2455"/>
      <c r="X65" s="2455"/>
      <c r="Y65" s="2455"/>
      <c r="Z65" s="2455"/>
      <c r="AA65" s="2341"/>
    </row>
    <row r="66" spans="3:155" s="2342" customFormat="1" ht="26.25" customHeight="1">
      <c r="C66" s="2365" t="s">
        <v>1844</v>
      </c>
      <c r="D66" s="2363" t="s">
        <v>1843</v>
      </c>
      <c r="E66" s="2372">
        <v>236.66351790639342</v>
      </c>
      <c r="F66" s="2372">
        <v>693.57192000257362</v>
      </c>
      <c r="G66" s="2372">
        <v>-456.90840209618023</v>
      </c>
      <c r="H66" s="2372">
        <v>177.83868922828049</v>
      </c>
      <c r="I66" s="2372">
        <v>514.6875076743338</v>
      </c>
      <c r="J66" s="2372">
        <v>-336.84881844605326</v>
      </c>
      <c r="K66" s="2372">
        <v>-112.02162802232905</v>
      </c>
      <c r="L66" s="2372">
        <v>255.38429855853286</v>
      </c>
      <c r="M66" s="2372">
        <v>-367.40592658086189</v>
      </c>
      <c r="N66" s="2371">
        <v>-26.27651036823222</v>
      </c>
      <c r="O66" s="2376">
        <v>9.0714606854714006</v>
      </c>
      <c r="P66" s="2455"/>
      <c r="Q66" s="2455"/>
      <c r="R66" s="2455"/>
      <c r="S66" s="2455"/>
      <c r="T66" s="2455"/>
      <c r="U66" s="2455"/>
      <c r="V66" s="2455"/>
      <c r="W66" s="2455"/>
      <c r="X66" s="2455"/>
      <c r="Y66" s="2455"/>
      <c r="Z66" s="2455"/>
      <c r="AA66" s="2341"/>
      <c r="AB66" s="2330"/>
      <c r="AC66" s="2330"/>
      <c r="AD66" s="2330"/>
      <c r="AE66" s="2330"/>
      <c r="AF66" s="2330"/>
      <c r="AG66" s="2330"/>
      <c r="AH66" s="2330"/>
      <c r="AI66" s="2330"/>
      <c r="AJ66" s="2330"/>
      <c r="AK66" s="2330"/>
      <c r="AL66" s="2330"/>
      <c r="AM66" s="2330"/>
      <c r="AN66" s="2330"/>
      <c r="AO66" s="2330"/>
      <c r="AP66" s="2330"/>
      <c r="AQ66" s="2330"/>
      <c r="AR66" s="2330"/>
      <c r="AS66" s="2330"/>
      <c r="AT66" s="2330"/>
      <c r="AU66" s="2330"/>
      <c r="AV66" s="2330"/>
      <c r="AW66" s="2330"/>
      <c r="AX66" s="2330"/>
      <c r="AY66" s="2330"/>
      <c r="AZ66" s="2330"/>
      <c r="BA66" s="2330"/>
      <c r="BB66" s="2330"/>
      <c r="BC66" s="2330"/>
      <c r="BD66" s="2330"/>
      <c r="BE66" s="2330"/>
      <c r="BF66" s="2330"/>
      <c r="BG66" s="2330"/>
      <c r="BH66" s="2330"/>
      <c r="BI66" s="2330"/>
      <c r="BJ66" s="2330"/>
      <c r="BK66" s="2330"/>
      <c r="BL66" s="2330"/>
      <c r="BM66" s="2330"/>
      <c r="BN66" s="2330"/>
      <c r="BO66" s="2330"/>
      <c r="BP66" s="2330"/>
      <c r="BQ66" s="2330"/>
      <c r="BR66" s="2330"/>
      <c r="BS66" s="2330"/>
      <c r="BT66" s="2330"/>
      <c r="BU66" s="2330"/>
      <c r="BV66" s="2330"/>
      <c r="BW66" s="2330"/>
      <c r="BX66" s="2330"/>
      <c r="BY66" s="2330"/>
      <c r="BZ66" s="2330"/>
      <c r="CA66" s="2330"/>
      <c r="CB66" s="2330"/>
      <c r="CC66" s="2330"/>
      <c r="CD66" s="2330"/>
      <c r="CE66" s="2330"/>
      <c r="CF66" s="2330"/>
      <c r="CG66" s="2330"/>
      <c r="CH66" s="2330"/>
      <c r="CI66" s="2330"/>
      <c r="CJ66" s="2330"/>
      <c r="CK66" s="2330"/>
      <c r="CL66" s="2330"/>
      <c r="CM66" s="2330"/>
      <c r="CN66" s="2330"/>
      <c r="CO66" s="2330"/>
      <c r="CP66" s="2330"/>
      <c r="CQ66" s="2330"/>
      <c r="CR66" s="2330"/>
      <c r="CS66" s="2330"/>
      <c r="CT66" s="2330"/>
      <c r="CU66" s="2330"/>
      <c r="CV66" s="2330"/>
      <c r="CW66" s="2330"/>
      <c r="CX66" s="2330"/>
      <c r="CY66" s="2330"/>
      <c r="CZ66" s="2330"/>
      <c r="DA66" s="2330"/>
      <c r="DB66" s="2330"/>
      <c r="DC66" s="2330"/>
      <c r="DD66" s="2330"/>
      <c r="DE66" s="2330"/>
      <c r="DF66" s="2330"/>
      <c r="DG66" s="2330"/>
      <c r="DH66" s="2330"/>
      <c r="DI66" s="2330"/>
      <c r="DJ66" s="2330"/>
      <c r="DK66" s="2330"/>
      <c r="DL66" s="2330"/>
      <c r="DM66" s="2330"/>
      <c r="DN66" s="2330"/>
      <c r="DO66" s="2330"/>
      <c r="DP66" s="2330"/>
      <c r="DQ66" s="2330"/>
      <c r="DR66" s="2330"/>
      <c r="DS66" s="2330"/>
      <c r="DT66" s="2330"/>
      <c r="DU66" s="2330"/>
      <c r="DV66" s="2330"/>
      <c r="DW66" s="2330"/>
      <c r="DX66" s="2330"/>
      <c r="DY66" s="2330"/>
      <c r="DZ66" s="2330"/>
      <c r="EA66" s="2330"/>
      <c r="EB66" s="2330"/>
      <c r="EC66" s="2330"/>
      <c r="ED66" s="2330"/>
      <c r="EE66" s="2330"/>
      <c r="EF66" s="2330"/>
      <c r="EG66" s="2330"/>
      <c r="EH66" s="2330"/>
      <c r="EI66" s="2330"/>
      <c r="EJ66" s="2330"/>
      <c r="EK66" s="2330"/>
      <c r="EL66" s="2330"/>
      <c r="EM66" s="2330"/>
      <c r="EN66" s="2330"/>
      <c r="EO66" s="2330"/>
      <c r="EP66" s="2330"/>
      <c r="EQ66" s="2330"/>
      <c r="ER66" s="2330"/>
      <c r="ES66" s="2330"/>
      <c r="ET66" s="2330"/>
      <c r="EU66" s="2330"/>
      <c r="EV66" s="2330"/>
      <c r="EW66" s="2330"/>
      <c r="EX66" s="2330"/>
      <c r="EY66" s="2330"/>
    </row>
    <row r="67" spans="3:155" s="2342" customFormat="1" ht="26.25" customHeight="1">
      <c r="C67" s="2365" t="s">
        <v>1842</v>
      </c>
      <c r="D67" s="2363" t="s">
        <v>1841</v>
      </c>
      <c r="E67" s="2372">
        <v>-0.16882523614919367</v>
      </c>
      <c r="F67" s="2372">
        <v>0</v>
      </c>
      <c r="G67" s="2372">
        <v>-0.16882523614919367</v>
      </c>
      <c r="H67" s="2372">
        <v>-1.373848953787826</v>
      </c>
      <c r="I67" s="2372">
        <v>0</v>
      </c>
      <c r="J67" s="2372">
        <v>-1.373848953787826</v>
      </c>
      <c r="K67" s="2372">
        <v>-0.39535071408493649</v>
      </c>
      <c r="L67" s="2372">
        <v>0</v>
      </c>
      <c r="M67" s="2372">
        <v>-0.39535071408493649</v>
      </c>
      <c r="N67" s="2371" t="s">
        <v>73</v>
      </c>
      <c r="O67" s="2376">
        <v>-71.223130971209116</v>
      </c>
      <c r="P67" s="2455"/>
      <c r="Q67" s="2455"/>
      <c r="R67" s="2455"/>
      <c r="S67" s="2455"/>
      <c r="T67" s="2455"/>
      <c r="U67" s="2455"/>
      <c r="V67" s="2455"/>
      <c r="W67" s="2455"/>
      <c r="X67" s="2455"/>
      <c r="Y67" s="2455"/>
      <c r="Z67" s="2455"/>
      <c r="AA67" s="2341"/>
      <c r="AB67" s="2330"/>
      <c r="AC67" s="2330"/>
      <c r="AD67" s="2330"/>
      <c r="AE67" s="2330"/>
      <c r="AF67" s="2330"/>
      <c r="AG67" s="2330"/>
      <c r="AH67" s="2330"/>
      <c r="AI67" s="2330"/>
      <c r="AJ67" s="2330"/>
      <c r="AK67" s="2330"/>
      <c r="AL67" s="2330"/>
      <c r="AM67" s="2330"/>
      <c r="AN67" s="2330"/>
      <c r="AO67" s="2330"/>
      <c r="AP67" s="2330"/>
      <c r="AQ67" s="2330"/>
      <c r="AR67" s="2330"/>
      <c r="AS67" s="2330"/>
      <c r="AT67" s="2330"/>
      <c r="AU67" s="2330"/>
      <c r="AV67" s="2330"/>
      <c r="AW67" s="2330"/>
      <c r="AX67" s="2330"/>
      <c r="AY67" s="2330"/>
      <c r="AZ67" s="2330"/>
      <c r="BA67" s="2330"/>
      <c r="BB67" s="2330"/>
      <c r="BC67" s="2330"/>
      <c r="BD67" s="2330"/>
      <c r="BE67" s="2330"/>
      <c r="BF67" s="2330"/>
      <c r="BG67" s="2330"/>
      <c r="BH67" s="2330"/>
      <c r="BI67" s="2330"/>
      <c r="BJ67" s="2330"/>
      <c r="BK67" s="2330"/>
      <c r="BL67" s="2330"/>
      <c r="BM67" s="2330"/>
      <c r="BN67" s="2330"/>
      <c r="BO67" s="2330"/>
      <c r="BP67" s="2330"/>
      <c r="BQ67" s="2330"/>
      <c r="BR67" s="2330"/>
      <c r="BS67" s="2330"/>
      <c r="BT67" s="2330"/>
      <c r="BU67" s="2330"/>
      <c r="BV67" s="2330"/>
      <c r="BW67" s="2330"/>
      <c r="BX67" s="2330"/>
      <c r="BY67" s="2330"/>
      <c r="BZ67" s="2330"/>
      <c r="CA67" s="2330"/>
      <c r="CB67" s="2330"/>
      <c r="CC67" s="2330"/>
      <c r="CD67" s="2330"/>
      <c r="CE67" s="2330"/>
      <c r="CF67" s="2330"/>
      <c r="CG67" s="2330"/>
      <c r="CH67" s="2330"/>
      <c r="CI67" s="2330"/>
      <c r="CJ67" s="2330"/>
      <c r="CK67" s="2330"/>
      <c r="CL67" s="2330"/>
      <c r="CM67" s="2330"/>
      <c r="CN67" s="2330"/>
      <c r="CO67" s="2330"/>
      <c r="CP67" s="2330"/>
      <c r="CQ67" s="2330"/>
      <c r="CR67" s="2330"/>
      <c r="CS67" s="2330"/>
      <c r="CT67" s="2330"/>
      <c r="CU67" s="2330"/>
      <c r="CV67" s="2330"/>
      <c r="CW67" s="2330"/>
      <c r="CX67" s="2330"/>
      <c r="CY67" s="2330"/>
      <c r="CZ67" s="2330"/>
      <c r="DA67" s="2330"/>
      <c r="DB67" s="2330"/>
      <c r="DC67" s="2330"/>
      <c r="DD67" s="2330"/>
      <c r="DE67" s="2330"/>
      <c r="DF67" s="2330"/>
      <c r="DG67" s="2330"/>
      <c r="DH67" s="2330"/>
      <c r="DI67" s="2330"/>
      <c r="DJ67" s="2330"/>
      <c r="DK67" s="2330"/>
      <c r="DL67" s="2330"/>
      <c r="DM67" s="2330"/>
      <c r="DN67" s="2330"/>
      <c r="DO67" s="2330"/>
      <c r="DP67" s="2330"/>
      <c r="DQ67" s="2330"/>
      <c r="DR67" s="2330"/>
      <c r="DS67" s="2330"/>
      <c r="DT67" s="2330"/>
      <c r="DU67" s="2330"/>
      <c r="DV67" s="2330"/>
      <c r="DW67" s="2330"/>
      <c r="DX67" s="2330"/>
      <c r="DY67" s="2330"/>
      <c r="DZ67" s="2330"/>
      <c r="EA67" s="2330"/>
      <c r="EB67" s="2330"/>
      <c r="EC67" s="2330"/>
      <c r="ED67" s="2330"/>
      <c r="EE67" s="2330"/>
      <c r="EF67" s="2330"/>
      <c r="EG67" s="2330"/>
      <c r="EH67" s="2330"/>
      <c r="EI67" s="2330"/>
      <c r="EJ67" s="2330"/>
      <c r="EK67" s="2330"/>
      <c r="EL67" s="2330"/>
      <c r="EM67" s="2330"/>
      <c r="EN67" s="2330"/>
      <c r="EO67" s="2330"/>
      <c r="EP67" s="2330"/>
      <c r="EQ67" s="2330"/>
      <c r="ER67" s="2330"/>
      <c r="ES67" s="2330"/>
      <c r="ET67" s="2330"/>
      <c r="EU67" s="2330"/>
      <c r="EV67" s="2330"/>
      <c r="EW67" s="2330"/>
      <c r="EX67" s="2330"/>
      <c r="EY67" s="2330"/>
    </row>
    <row r="68" spans="3:155" s="2330" customFormat="1" ht="50.25" customHeight="1">
      <c r="C68" s="2365" t="s">
        <v>1840</v>
      </c>
      <c r="D68" s="2363" t="s">
        <v>1839</v>
      </c>
      <c r="E68" s="2360">
        <v>0</v>
      </c>
      <c r="F68" s="2360">
        <v>-2.8309287645729077E-2</v>
      </c>
      <c r="G68" s="2360">
        <v>2.8309287645729077E-2</v>
      </c>
      <c r="H68" s="2360">
        <v>0</v>
      </c>
      <c r="I68" s="2360">
        <v>313.35878461863695</v>
      </c>
      <c r="J68" s="2360">
        <v>-313.35878461863695</v>
      </c>
      <c r="K68" s="2360">
        <v>0</v>
      </c>
      <c r="L68" s="2360">
        <v>15.802085050716116</v>
      </c>
      <c r="M68" s="2360">
        <v>-15.802085050716116</v>
      </c>
      <c r="N68" s="2359" t="s">
        <v>73</v>
      </c>
      <c r="O68" s="2373">
        <v>-94.957190981593982</v>
      </c>
      <c r="P68" s="2455"/>
      <c r="Q68" s="2455"/>
      <c r="R68" s="2455"/>
      <c r="S68" s="2455"/>
      <c r="T68" s="2455"/>
      <c r="U68" s="2455"/>
      <c r="V68" s="2455"/>
      <c r="W68" s="2455"/>
      <c r="X68" s="2455"/>
      <c r="Y68" s="2455"/>
      <c r="Z68" s="2455"/>
      <c r="AA68" s="2341"/>
    </row>
    <row r="69" spans="3:155" s="2342" customFormat="1" ht="30.75" customHeight="1">
      <c r="C69" s="2365">
        <v>3.4</v>
      </c>
      <c r="D69" s="2369" t="s">
        <v>1838</v>
      </c>
      <c r="E69" s="2368">
        <v>667.28438972045035</v>
      </c>
      <c r="F69" s="2368">
        <v>0</v>
      </c>
      <c r="G69" s="2368">
        <v>667.28438972045035</v>
      </c>
      <c r="H69" s="2368">
        <v>-1671.1541027063347</v>
      </c>
      <c r="I69" s="2368">
        <v>0</v>
      </c>
      <c r="J69" s="2368">
        <v>-1671.1541027063347</v>
      </c>
      <c r="K69" s="2368">
        <v>1093.5646135486395</v>
      </c>
      <c r="L69" s="2368">
        <v>0</v>
      </c>
      <c r="M69" s="2368">
        <v>1093.5646135486395</v>
      </c>
      <c r="N69" s="2367" t="s">
        <v>73</v>
      </c>
      <c r="O69" s="2377" t="s">
        <v>73</v>
      </c>
      <c r="P69" s="2455"/>
      <c r="Q69" s="2455"/>
      <c r="R69" s="2455"/>
      <c r="S69" s="2455"/>
      <c r="T69" s="2455"/>
      <c r="U69" s="2455"/>
      <c r="V69" s="2455"/>
      <c r="W69" s="2455"/>
      <c r="X69" s="2455"/>
      <c r="Y69" s="2455"/>
      <c r="Z69" s="2455"/>
      <c r="AA69" s="2341"/>
      <c r="AB69" s="2330"/>
      <c r="AC69" s="2330"/>
      <c r="AD69" s="2330"/>
      <c r="AE69" s="2330"/>
      <c r="AF69" s="2330"/>
      <c r="AG69" s="2330"/>
      <c r="AH69" s="2330"/>
      <c r="AI69" s="2330"/>
      <c r="AJ69" s="2330"/>
      <c r="AK69" s="2330"/>
      <c r="AL69" s="2330"/>
      <c r="AM69" s="2330"/>
      <c r="AN69" s="2330"/>
      <c r="AO69" s="2330"/>
      <c r="AP69" s="2330"/>
      <c r="AQ69" s="2330"/>
      <c r="AR69" s="2330"/>
      <c r="AS69" s="2330"/>
      <c r="AT69" s="2330"/>
      <c r="AU69" s="2330"/>
      <c r="AV69" s="2330"/>
      <c r="AW69" s="2330"/>
      <c r="AX69" s="2330"/>
      <c r="AY69" s="2330"/>
      <c r="AZ69" s="2330"/>
      <c r="BA69" s="2330"/>
      <c r="BB69" s="2330"/>
      <c r="BC69" s="2330"/>
      <c r="BD69" s="2330"/>
      <c r="BE69" s="2330"/>
      <c r="BF69" s="2330"/>
      <c r="BG69" s="2330"/>
      <c r="BH69" s="2330"/>
      <c r="BI69" s="2330"/>
      <c r="BJ69" s="2330"/>
      <c r="BK69" s="2330"/>
      <c r="BL69" s="2330"/>
      <c r="BM69" s="2330"/>
      <c r="BN69" s="2330"/>
      <c r="BO69" s="2330"/>
      <c r="BP69" s="2330"/>
      <c r="BQ69" s="2330"/>
      <c r="BR69" s="2330"/>
      <c r="BS69" s="2330"/>
      <c r="BT69" s="2330"/>
      <c r="BU69" s="2330"/>
      <c r="BV69" s="2330"/>
      <c r="BW69" s="2330"/>
      <c r="BX69" s="2330"/>
      <c r="BY69" s="2330"/>
      <c r="BZ69" s="2330"/>
      <c r="CA69" s="2330"/>
      <c r="CB69" s="2330"/>
      <c r="CC69" s="2330"/>
      <c r="CD69" s="2330"/>
      <c r="CE69" s="2330"/>
      <c r="CF69" s="2330"/>
      <c r="CG69" s="2330"/>
      <c r="CH69" s="2330"/>
      <c r="CI69" s="2330"/>
      <c r="CJ69" s="2330"/>
      <c r="CK69" s="2330"/>
      <c r="CL69" s="2330"/>
      <c r="CM69" s="2330"/>
      <c r="CN69" s="2330"/>
      <c r="CO69" s="2330"/>
      <c r="CP69" s="2330"/>
      <c r="CQ69" s="2330"/>
      <c r="CR69" s="2330"/>
      <c r="CS69" s="2330"/>
      <c r="CT69" s="2330"/>
      <c r="CU69" s="2330"/>
      <c r="CV69" s="2330"/>
      <c r="CW69" s="2330"/>
      <c r="CX69" s="2330"/>
      <c r="CY69" s="2330"/>
      <c r="CZ69" s="2330"/>
      <c r="DA69" s="2330"/>
      <c r="DB69" s="2330"/>
      <c r="DC69" s="2330"/>
      <c r="DD69" s="2330"/>
      <c r="DE69" s="2330"/>
      <c r="DF69" s="2330"/>
      <c r="DG69" s="2330"/>
      <c r="DH69" s="2330"/>
      <c r="DI69" s="2330"/>
      <c r="DJ69" s="2330"/>
      <c r="DK69" s="2330"/>
      <c r="DL69" s="2330"/>
      <c r="DM69" s="2330"/>
      <c r="DN69" s="2330"/>
      <c r="DO69" s="2330"/>
      <c r="DP69" s="2330"/>
      <c r="DQ69" s="2330"/>
      <c r="DR69" s="2330"/>
      <c r="DS69" s="2330"/>
      <c r="DT69" s="2330"/>
      <c r="DU69" s="2330"/>
      <c r="DV69" s="2330"/>
      <c r="DW69" s="2330"/>
      <c r="DX69" s="2330"/>
      <c r="DY69" s="2330"/>
      <c r="DZ69" s="2330"/>
      <c r="EA69" s="2330"/>
      <c r="EB69" s="2330"/>
      <c r="EC69" s="2330"/>
      <c r="ED69" s="2330"/>
      <c r="EE69" s="2330"/>
      <c r="EF69" s="2330"/>
      <c r="EG69" s="2330"/>
      <c r="EH69" s="2330"/>
      <c r="EI69" s="2330"/>
      <c r="EJ69" s="2330"/>
      <c r="EK69" s="2330"/>
      <c r="EL69" s="2330"/>
      <c r="EM69" s="2330"/>
      <c r="EN69" s="2330"/>
      <c r="EO69" s="2330"/>
      <c r="EP69" s="2330"/>
      <c r="EQ69" s="2330"/>
      <c r="ER69" s="2330"/>
      <c r="ES69" s="2330"/>
      <c r="ET69" s="2330"/>
      <c r="EU69" s="2330"/>
      <c r="EV69" s="2330"/>
      <c r="EW69" s="2330"/>
      <c r="EX69" s="2330"/>
      <c r="EY69" s="2330"/>
    </row>
    <row r="70" spans="3:155" s="2330" customFormat="1" ht="26.25" customHeight="1">
      <c r="C70" s="2365" t="s">
        <v>1837</v>
      </c>
      <c r="D70" s="2364" t="s">
        <v>1836</v>
      </c>
      <c r="E70" s="2360">
        <v>89.830531110359047</v>
      </c>
      <c r="F70" s="2360">
        <v>0</v>
      </c>
      <c r="G70" s="2360">
        <v>89.830531110359047</v>
      </c>
      <c r="H70" s="2360">
        <v>32.880028668451317</v>
      </c>
      <c r="I70" s="2360">
        <v>0</v>
      </c>
      <c r="J70" s="2360">
        <v>32.880028668451317</v>
      </c>
      <c r="K70" s="2360">
        <v>-0.25153446298285864</v>
      </c>
      <c r="L70" s="2360">
        <v>0</v>
      </c>
      <c r="M70" s="2360">
        <v>-0.25153446298285864</v>
      </c>
      <c r="N70" s="2359">
        <v>-63.397713158283139</v>
      </c>
      <c r="O70" s="2373" t="s">
        <v>73</v>
      </c>
      <c r="P70" s="2455"/>
      <c r="Q70" s="2455"/>
      <c r="R70" s="2455"/>
      <c r="S70" s="2455"/>
      <c r="T70" s="2455"/>
      <c r="U70" s="2455"/>
      <c r="V70" s="2455"/>
      <c r="W70" s="2455"/>
      <c r="X70" s="2455"/>
      <c r="Y70" s="2455"/>
      <c r="Z70" s="2455"/>
      <c r="AA70" s="2341"/>
    </row>
    <row r="71" spans="3:155" s="2330" customFormat="1" ht="26.25" customHeight="1">
      <c r="C71" s="2365" t="s">
        <v>1835</v>
      </c>
      <c r="D71" s="2364" t="s">
        <v>1834</v>
      </c>
      <c r="E71" s="2360">
        <v>-2.8309287645729077E-2</v>
      </c>
      <c r="F71" s="2360">
        <v>0</v>
      </c>
      <c r="G71" s="2360">
        <v>-2.8309287645729077E-2</v>
      </c>
      <c r="H71" s="2360">
        <v>216.792487987133</v>
      </c>
      <c r="I71" s="2360">
        <v>0</v>
      </c>
      <c r="J71" s="2360">
        <v>216.792487987133</v>
      </c>
      <c r="K71" s="2360">
        <v>-9.7137385441806607</v>
      </c>
      <c r="L71" s="2360">
        <v>0</v>
      </c>
      <c r="M71" s="2360">
        <v>-9.7137385441806607</v>
      </c>
      <c r="N71" s="2359" t="s">
        <v>73</v>
      </c>
      <c r="O71" s="2373" t="s">
        <v>73</v>
      </c>
      <c r="P71" s="2455"/>
      <c r="Q71" s="2455"/>
      <c r="R71" s="2455"/>
      <c r="S71" s="2455"/>
      <c r="T71" s="2455"/>
      <c r="U71" s="2455"/>
      <c r="V71" s="2455"/>
      <c r="W71" s="2455"/>
      <c r="X71" s="2455"/>
      <c r="Y71" s="2455"/>
      <c r="Z71" s="2455"/>
      <c r="AA71" s="2341"/>
    </row>
    <row r="72" spans="3:155" s="2330" customFormat="1" ht="26.25" customHeight="1">
      <c r="C72" s="2365" t="s">
        <v>1833</v>
      </c>
      <c r="D72" s="2364" t="s">
        <v>1832</v>
      </c>
      <c r="E72" s="2360">
        <v>0</v>
      </c>
      <c r="F72" s="2360">
        <v>0</v>
      </c>
      <c r="G72" s="2360">
        <v>0</v>
      </c>
      <c r="H72" s="2360">
        <v>0</v>
      </c>
      <c r="I72" s="2360">
        <v>0</v>
      </c>
      <c r="J72" s="2360">
        <v>0</v>
      </c>
      <c r="K72" s="2360">
        <v>2.6727427104034172E-3</v>
      </c>
      <c r="L72" s="2360">
        <v>0</v>
      </c>
      <c r="M72" s="2360">
        <v>2.6727427104034172E-3</v>
      </c>
      <c r="N72" s="2359" t="s">
        <v>73</v>
      </c>
      <c r="O72" s="2373" t="s">
        <v>73</v>
      </c>
      <c r="P72" s="2455"/>
      <c r="Q72" s="2455"/>
      <c r="R72" s="2455"/>
      <c r="S72" s="2455"/>
      <c r="T72" s="2455"/>
      <c r="U72" s="2455"/>
      <c r="V72" s="2455"/>
      <c r="W72" s="2455"/>
      <c r="X72" s="2455"/>
      <c r="Y72" s="2455"/>
      <c r="Z72" s="2455"/>
      <c r="AA72" s="2341"/>
    </row>
    <row r="73" spans="3:155" s="2330" customFormat="1" ht="26.25" customHeight="1">
      <c r="C73" s="2365" t="s">
        <v>1831</v>
      </c>
      <c r="D73" s="2364" t="s">
        <v>1830</v>
      </c>
      <c r="E73" s="2360">
        <v>577.48216789773687</v>
      </c>
      <c r="F73" s="2360">
        <v>0</v>
      </c>
      <c r="G73" s="2360">
        <v>577.48216789773687</v>
      </c>
      <c r="H73" s="2360">
        <v>-1920.826619361919</v>
      </c>
      <c r="I73" s="2360">
        <v>0</v>
      </c>
      <c r="J73" s="2360">
        <v>-1920.826619361919</v>
      </c>
      <c r="K73" s="2360">
        <v>1103.5272138130927</v>
      </c>
      <c r="L73" s="2360">
        <v>0</v>
      </c>
      <c r="M73" s="2360">
        <v>1103.5272138130927</v>
      </c>
      <c r="N73" s="2359" t="s">
        <v>73</v>
      </c>
      <c r="O73" s="2373" t="s">
        <v>73</v>
      </c>
      <c r="P73" s="2455"/>
      <c r="Q73" s="2455"/>
      <c r="R73" s="2455"/>
      <c r="S73" s="2455"/>
      <c r="T73" s="2455"/>
      <c r="U73" s="2455"/>
      <c r="V73" s="2455"/>
      <c r="W73" s="2455"/>
      <c r="X73" s="2455"/>
      <c r="Y73" s="2455"/>
      <c r="Z73" s="2455"/>
      <c r="AA73" s="2341"/>
    </row>
    <row r="74" spans="3:155" s="2330" customFormat="1" ht="26.25" customHeight="1">
      <c r="C74" s="2362" t="s">
        <v>1829</v>
      </c>
      <c r="D74" s="2363" t="s">
        <v>1781</v>
      </c>
      <c r="E74" s="2360">
        <v>577.48216789773687</v>
      </c>
      <c r="F74" s="2360">
        <v>0</v>
      </c>
      <c r="G74" s="2360">
        <v>577.48216789773687</v>
      </c>
      <c r="H74" s="2360">
        <v>-1920.826619361919</v>
      </c>
      <c r="I74" s="2360">
        <v>0</v>
      </c>
      <c r="J74" s="2360">
        <v>-1920.826619361919</v>
      </c>
      <c r="K74" s="2360">
        <v>1103.5272138130927</v>
      </c>
      <c r="L74" s="2360">
        <v>0</v>
      </c>
      <c r="M74" s="2360">
        <v>1103.5272138130927</v>
      </c>
      <c r="N74" s="2359" t="s">
        <v>73</v>
      </c>
      <c r="O74" s="2373" t="s">
        <v>73</v>
      </c>
      <c r="P74" s="2455"/>
      <c r="Q74" s="2455"/>
      <c r="R74" s="2455"/>
      <c r="S74" s="2455"/>
      <c r="T74" s="2455"/>
      <c r="U74" s="2455"/>
      <c r="V74" s="2455"/>
      <c r="W74" s="2455"/>
      <c r="X74" s="2455"/>
      <c r="Y74" s="2455"/>
      <c r="Z74" s="2455"/>
      <c r="AA74" s="2341"/>
    </row>
    <row r="75" spans="3:155" s="2330" customFormat="1" ht="26.25" customHeight="1">
      <c r="C75" s="2362" t="s">
        <v>1828</v>
      </c>
      <c r="D75" s="2361" t="s">
        <v>1827</v>
      </c>
      <c r="E75" s="2360">
        <v>589.46167792505116</v>
      </c>
      <c r="F75" s="2360">
        <v>0</v>
      </c>
      <c r="G75" s="2360">
        <v>589.46167792505116</v>
      </c>
      <c r="H75" s="2360">
        <v>-1870.9470266828844</v>
      </c>
      <c r="I75" s="2360">
        <v>0</v>
      </c>
      <c r="J75" s="2360">
        <v>-1870.9470266828844</v>
      </c>
      <c r="K75" s="2360">
        <v>1141.432598278953</v>
      </c>
      <c r="L75" s="2360">
        <v>0</v>
      </c>
      <c r="M75" s="2360">
        <v>1141.432598278953</v>
      </c>
      <c r="N75" s="2359" t="s">
        <v>73</v>
      </c>
      <c r="O75" s="2373" t="s">
        <v>73</v>
      </c>
      <c r="P75" s="2455"/>
      <c r="Q75" s="2455"/>
      <c r="R75" s="2455"/>
      <c r="S75" s="2455"/>
      <c r="T75" s="2455"/>
      <c r="U75" s="2455"/>
      <c r="V75" s="2455"/>
      <c r="W75" s="2455"/>
      <c r="X75" s="2455"/>
      <c r="Y75" s="2455"/>
      <c r="Z75" s="2455"/>
      <c r="AA75" s="2341"/>
    </row>
    <row r="76" spans="3:155" s="2330" customFormat="1" ht="50.25" customHeight="1">
      <c r="C76" s="2362" t="s">
        <v>1826</v>
      </c>
      <c r="D76" s="2361" t="s">
        <v>1825</v>
      </c>
      <c r="E76" s="2360">
        <v>-11.979510027314198</v>
      </c>
      <c r="F76" s="2360">
        <v>0</v>
      </c>
      <c r="G76" s="2360">
        <v>-11.979510027314198</v>
      </c>
      <c r="H76" s="2360">
        <v>-49.879592679034559</v>
      </c>
      <c r="I76" s="2360">
        <v>0</v>
      </c>
      <c r="J76" s="2360">
        <v>-49.879592679034559</v>
      </c>
      <c r="K76" s="2360">
        <v>-37.905384465860351</v>
      </c>
      <c r="L76" s="2360">
        <v>0</v>
      </c>
      <c r="M76" s="2360">
        <v>-37.905384465860351</v>
      </c>
      <c r="N76" s="2359">
        <v>316.37423037591088</v>
      </c>
      <c r="O76" s="2373">
        <v>-24.006226935784948</v>
      </c>
      <c r="P76" s="2455"/>
      <c r="Q76" s="2455"/>
      <c r="R76" s="2455"/>
      <c r="S76" s="2455"/>
      <c r="T76" s="2455"/>
      <c r="U76" s="2455"/>
      <c r="V76" s="2455"/>
      <c r="W76" s="2455"/>
      <c r="X76" s="2455"/>
      <c r="Y76" s="2455"/>
      <c r="Z76" s="2455"/>
      <c r="AA76" s="2341"/>
    </row>
    <row r="77" spans="3:155" s="2342" customFormat="1" ht="26.25" customHeight="1" thickBot="1">
      <c r="C77" s="2357"/>
      <c r="D77" s="2356" t="s">
        <v>1824</v>
      </c>
      <c r="E77" s="2355"/>
      <c r="F77" s="2355"/>
      <c r="G77" s="2353">
        <v>557.31340354075473</v>
      </c>
      <c r="H77" s="2354"/>
      <c r="I77" s="2354"/>
      <c r="J77" s="2353">
        <v>391.33761855323274</v>
      </c>
      <c r="K77" s="2354"/>
      <c r="L77" s="2354"/>
      <c r="M77" s="2353">
        <v>463.61456463968614</v>
      </c>
      <c r="N77" s="2347">
        <v>-29.78140915560892</v>
      </c>
      <c r="O77" s="2458">
        <v>18.469204763308934</v>
      </c>
      <c r="P77" s="2455"/>
      <c r="Q77" s="2455"/>
      <c r="R77" s="2455"/>
      <c r="S77" s="2455"/>
      <c r="T77" s="2455"/>
      <c r="U77" s="2455"/>
      <c r="V77" s="2455"/>
      <c r="W77" s="2455"/>
      <c r="X77" s="2455"/>
      <c r="Y77" s="2455"/>
      <c r="Z77" s="2455"/>
      <c r="AA77" s="2341"/>
      <c r="AB77" s="2330"/>
      <c r="AC77" s="2330"/>
      <c r="AD77" s="2330"/>
      <c r="AE77" s="2330"/>
      <c r="AF77" s="2330"/>
      <c r="AG77" s="2330"/>
      <c r="AH77" s="2330"/>
      <c r="AI77" s="2330"/>
      <c r="AJ77" s="2330"/>
      <c r="AK77" s="2330"/>
      <c r="AL77" s="2330"/>
      <c r="AM77" s="2330"/>
      <c r="AN77" s="2330"/>
      <c r="AO77" s="2330"/>
      <c r="AP77" s="2330"/>
      <c r="AQ77" s="2330"/>
      <c r="AR77" s="2330"/>
      <c r="AS77" s="2330"/>
      <c r="AT77" s="2330"/>
      <c r="AU77" s="2330"/>
      <c r="AV77" s="2330"/>
      <c r="AW77" s="2330"/>
      <c r="AX77" s="2330"/>
      <c r="AY77" s="2330"/>
      <c r="AZ77" s="2330"/>
      <c r="BA77" s="2330"/>
      <c r="BB77" s="2330"/>
      <c r="BC77" s="2330"/>
      <c r="BD77" s="2330"/>
      <c r="BE77" s="2330"/>
      <c r="BF77" s="2330"/>
      <c r="BG77" s="2330"/>
      <c r="BH77" s="2330"/>
      <c r="BI77" s="2330"/>
      <c r="BJ77" s="2330"/>
      <c r="BK77" s="2330"/>
      <c r="BL77" s="2330"/>
      <c r="BM77" s="2330"/>
      <c r="BN77" s="2330"/>
      <c r="BO77" s="2330"/>
      <c r="BP77" s="2330"/>
      <c r="BQ77" s="2330"/>
      <c r="BR77" s="2330"/>
      <c r="BS77" s="2330"/>
      <c r="BT77" s="2330"/>
      <c r="BU77" s="2330"/>
      <c r="BV77" s="2330"/>
      <c r="BW77" s="2330"/>
      <c r="BX77" s="2330"/>
      <c r="BY77" s="2330"/>
      <c r="BZ77" s="2330"/>
      <c r="CA77" s="2330"/>
      <c r="CB77" s="2330"/>
      <c r="CC77" s="2330"/>
      <c r="CD77" s="2330"/>
      <c r="CE77" s="2330"/>
      <c r="CF77" s="2330"/>
      <c r="CG77" s="2330"/>
      <c r="CH77" s="2330"/>
      <c r="CI77" s="2330"/>
      <c r="CJ77" s="2330"/>
      <c r="CK77" s="2330"/>
      <c r="CL77" s="2330"/>
      <c r="CM77" s="2330"/>
      <c r="CN77" s="2330"/>
      <c r="CO77" s="2330"/>
      <c r="CP77" s="2330"/>
      <c r="CQ77" s="2330"/>
      <c r="CR77" s="2330"/>
      <c r="CS77" s="2330"/>
      <c r="CT77" s="2330"/>
      <c r="CU77" s="2330"/>
      <c r="CV77" s="2330"/>
      <c r="CW77" s="2330"/>
      <c r="CX77" s="2330"/>
      <c r="CY77" s="2330"/>
      <c r="CZ77" s="2330"/>
      <c r="DA77" s="2330"/>
      <c r="DB77" s="2330"/>
      <c r="DC77" s="2330"/>
      <c r="DD77" s="2330"/>
      <c r="DE77" s="2330"/>
      <c r="DF77" s="2330"/>
      <c r="DG77" s="2330"/>
      <c r="DH77" s="2330"/>
      <c r="DI77" s="2330"/>
      <c r="DJ77" s="2330"/>
      <c r="DK77" s="2330"/>
      <c r="DL77" s="2330"/>
      <c r="DM77" s="2330"/>
      <c r="DN77" s="2330"/>
      <c r="DO77" s="2330"/>
      <c r="DP77" s="2330"/>
      <c r="DQ77" s="2330"/>
      <c r="DR77" s="2330"/>
      <c r="DS77" s="2330"/>
      <c r="DT77" s="2330"/>
      <c r="DU77" s="2330"/>
      <c r="DV77" s="2330"/>
      <c r="DW77" s="2330"/>
      <c r="DX77" s="2330"/>
      <c r="DY77" s="2330"/>
      <c r="DZ77" s="2330"/>
      <c r="EA77" s="2330"/>
      <c r="EB77" s="2330"/>
      <c r="EC77" s="2330"/>
      <c r="ED77" s="2330"/>
      <c r="EE77" s="2330"/>
      <c r="EF77" s="2330"/>
      <c r="EG77" s="2330"/>
      <c r="EH77" s="2330"/>
      <c r="EI77" s="2330"/>
      <c r="EJ77" s="2330"/>
      <c r="EK77" s="2330"/>
      <c r="EL77" s="2330"/>
      <c r="EM77" s="2330"/>
      <c r="EN77" s="2330"/>
      <c r="EO77" s="2330"/>
      <c r="EP77" s="2330"/>
      <c r="EQ77" s="2330"/>
      <c r="ER77" s="2330"/>
      <c r="ES77" s="2330"/>
      <c r="ET77" s="2330"/>
      <c r="EU77" s="2330"/>
      <c r="EV77" s="2330"/>
      <c r="EW77" s="2330"/>
      <c r="EX77" s="2330"/>
      <c r="EY77" s="2330"/>
    </row>
    <row r="78" spans="3:155" s="2342" customFormat="1" ht="26.25" customHeight="1" thickBot="1">
      <c r="C78" s="2351"/>
      <c r="D78" s="2457" t="s">
        <v>1823</v>
      </c>
      <c r="E78" s="2349"/>
      <c r="F78" s="2349"/>
      <c r="G78" s="2348">
        <v>817.55391407780576</v>
      </c>
      <c r="H78" s="2349"/>
      <c r="I78" s="2349"/>
      <c r="J78" s="2348">
        <v>-2071.8376546139148</v>
      </c>
      <c r="K78" s="2349"/>
      <c r="L78" s="2349"/>
      <c r="M78" s="2348">
        <v>1010.4034851348789</v>
      </c>
      <c r="N78" s="2347" t="s">
        <v>73</v>
      </c>
      <c r="O78" s="2456" t="s">
        <v>73</v>
      </c>
      <c r="P78" s="2455"/>
      <c r="Q78" s="2455"/>
      <c r="R78" s="2455"/>
      <c r="S78" s="2455"/>
      <c r="T78" s="2455"/>
      <c r="U78" s="2455"/>
      <c r="V78" s="2455"/>
      <c r="W78" s="2455"/>
      <c r="X78" s="2455"/>
      <c r="Y78" s="2455"/>
      <c r="Z78" s="2455"/>
      <c r="AA78" s="2341"/>
      <c r="AB78" s="2330"/>
      <c r="AC78" s="2330"/>
      <c r="AD78" s="2330"/>
      <c r="AE78" s="2330"/>
      <c r="AF78" s="2330"/>
      <c r="AG78" s="2330"/>
      <c r="AH78" s="2330"/>
      <c r="AI78" s="2330"/>
      <c r="AJ78" s="2330"/>
      <c r="AK78" s="2330"/>
      <c r="AL78" s="2330"/>
      <c r="AM78" s="2330"/>
      <c r="AN78" s="2330"/>
      <c r="AO78" s="2330"/>
      <c r="AP78" s="2330"/>
      <c r="AQ78" s="2330"/>
      <c r="AR78" s="2330"/>
      <c r="AS78" s="2330"/>
      <c r="AT78" s="2330"/>
      <c r="AU78" s="2330"/>
      <c r="AV78" s="2330"/>
      <c r="AW78" s="2330"/>
      <c r="AX78" s="2330"/>
      <c r="AY78" s="2330"/>
      <c r="AZ78" s="2330"/>
      <c r="BA78" s="2330"/>
      <c r="BB78" s="2330"/>
      <c r="BC78" s="2330"/>
      <c r="BD78" s="2330"/>
      <c r="BE78" s="2330"/>
      <c r="BF78" s="2330"/>
      <c r="BG78" s="2330"/>
      <c r="BH78" s="2330"/>
      <c r="BI78" s="2330"/>
      <c r="BJ78" s="2330"/>
      <c r="BK78" s="2330"/>
      <c r="BL78" s="2330"/>
      <c r="BM78" s="2330"/>
      <c r="BN78" s="2330"/>
      <c r="BO78" s="2330"/>
      <c r="BP78" s="2330"/>
      <c r="BQ78" s="2330"/>
      <c r="BR78" s="2330"/>
      <c r="BS78" s="2330"/>
      <c r="BT78" s="2330"/>
      <c r="BU78" s="2330"/>
      <c r="BV78" s="2330"/>
      <c r="BW78" s="2330"/>
      <c r="BX78" s="2330"/>
      <c r="BY78" s="2330"/>
      <c r="BZ78" s="2330"/>
      <c r="CA78" s="2330"/>
      <c r="CB78" s="2330"/>
      <c r="CC78" s="2330"/>
      <c r="CD78" s="2330"/>
      <c r="CE78" s="2330"/>
      <c r="CF78" s="2330"/>
      <c r="CG78" s="2330"/>
      <c r="CH78" s="2330"/>
      <c r="CI78" s="2330"/>
      <c r="CJ78" s="2330"/>
      <c r="CK78" s="2330"/>
      <c r="CL78" s="2330"/>
      <c r="CM78" s="2330"/>
      <c r="CN78" s="2330"/>
      <c r="CO78" s="2330"/>
      <c r="CP78" s="2330"/>
      <c r="CQ78" s="2330"/>
      <c r="CR78" s="2330"/>
      <c r="CS78" s="2330"/>
      <c r="CT78" s="2330"/>
      <c r="CU78" s="2330"/>
      <c r="CV78" s="2330"/>
      <c r="CW78" s="2330"/>
      <c r="CX78" s="2330"/>
      <c r="CY78" s="2330"/>
      <c r="CZ78" s="2330"/>
      <c r="DA78" s="2330"/>
      <c r="DB78" s="2330"/>
      <c r="DC78" s="2330"/>
      <c r="DD78" s="2330"/>
      <c r="DE78" s="2330"/>
      <c r="DF78" s="2330"/>
      <c r="DG78" s="2330"/>
      <c r="DH78" s="2330"/>
      <c r="DI78" s="2330"/>
      <c r="DJ78" s="2330"/>
      <c r="DK78" s="2330"/>
      <c r="DL78" s="2330"/>
      <c r="DM78" s="2330"/>
      <c r="DN78" s="2330"/>
      <c r="DO78" s="2330"/>
      <c r="DP78" s="2330"/>
      <c r="DQ78" s="2330"/>
      <c r="DR78" s="2330"/>
      <c r="DS78" s="2330"/>
      <c r="DT78" s="2330"/>
      <c r="DU78" s="2330"/>
      <c r="DV78" s="2330"/>
      <c r="DW78" s="2330"/>
      <c r="DX78" s="2330"/>
      <c r="DY78" s="2330"/>
      <c r="DZ78" s="2330"/>
      <c r="EA78" s="2330"/>
      <c r="EB78" s="2330"/>
      <c r="EC78" s="2330"/>
      <c r="ED78" s="2330"/>
      <c r="EE78" s="2330"/>
      <c r="EF78" s="2330"/>
      <c r="EG78" s="2330"/>
      <c r="EH78" s="2330"/>
      <c r="EI78" s="2330"/>
      <c r="EJ78" s="2330"/>
      <c r="EK78" s="2330"/>
      <c r="EL78" s="2330"/>
      <c r="EM78" s="2330"/>
      <c r="EN78" s="2330"/>
      <c r="EO78" s="2330"/>
      <c r="EP78" s="2330"/>
      <c r="EQ78" s="2330"/>
      <c r="ER78" s="2330"/>
      <c r="ES78" s="2330"/>
      <c r="ET78" s="2330"/>
      <c r="EU78" s="2330"/>
      <c r="EV78" s="2330"/>
      <c r="EW78" s="2330"/>
      <c r="EX78" s="2330"/>
      <c r="EY78" s="2330"/>
    </row>
    <row r="79" spans="3:155">
      <c r="C79" s="2329"/>
      <c r="G79" s="2339"/>
      <c r="J79" s="2339"/>
      <c r="M79" s="2339"/>
    </row>
    <row r="80" spans="3:155" ht="21">
      <c r="C80" s="2454" t="s">
        <v>1946</v>
      </c>
      <c r="G80" s="2339"/>
      <c r="J80" s="2339"/>
      <c r="M80" s="2453"/>
    </row>
    <row r="81" spans="3:13" ht="22.8">
      <c r="C81" s="2329"/>
      <c r="G81" s="2339"/>
      <c r="J81" s="2339"/>
      <c r="M81" s="2452"/>
    </row>
    <row r="84" spans="3:13">
      <c r="C84" s="2329"/>
      <c r="E84" s="2337"/>
      <c r="F84" s="2337"/>
      <c r="G84" s="2335"/>
      <c r="H84" s="2337"/>
      <c r="I84" s="2337"/>
      <c r="J84" s="2335"/>
      <c r="K84" s="2337"/>
      <c r="L84" s="2337"/>
      <c r="M84" s="2335"/>
    </row>
    <row r="86" spans="3:13">
      <c r="C86" s="2329"/>
      <c r="E86" s="2337"/>
      <c r="F86" s="2337"/>
      <c r="G86" s="2335"/>
      <c r="H86" s="2337"/>
      <c r="I86" s="2337"/>
      <c r="J86" s="2335"/>
      <c r="K86" s="2337"/>
      <c r="L86" s="2337"/>
      <c r="M86" s="2335"/>
    </row>
    <row r="87" spans="3:13">
      <c r="C87" s="2329"/>
      <c r="E87" s="2337"/>
      <c r="F87" s="2337"/>
      <c r="G87" s="2335"/>
      <c r="H87" s="2337"/>
      <c r="I87" s="2337"/>
      <c r="J87" s="2335"/>
      <c r="K87" s="2337"/>
      <c r="L87" s="2337"/>
      <c r="M87" s="2335"/>
    </row>
  </sheetData>
  <mergeCells count="8">
    <mergeCell ref="N6:O6"/>
    <mergeCell ref="N43:O43"/>
    <mergeCell ref="C2:O2"/>
    <mergeCell ref="C3:O3"/>
    <mergeCell ref="G4:H4"/>
    <mergeCell ref="E5:G5"/>
    <mergeCell ref="H5:J5"/>
    <mergeCell ref="K5:M5"/>
  </mergeCells>
  <pageMargins left="0.7" right="0.7" top="0.75" bottom="0.75" header="0.3" footer="0.3"/>
  <pageSetup paperSize="9" scale="28" fitToWidth="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6"/>
  <sheetViews>
    <sheetView showGridLines="0" view="pageBreakPreview" zoomScaleSheetLayoutView="100" workbookViewId="0">
      <pane ySplit="8" topLeftCell="A9" activePane="bottomLeft" state="frozen"/>
      <selection activeCell="K17" sqref="K17"/>
      <selection pane="bottomLeft" activeCell="O17" sqref="O17"/>
    </sheetView>
  </sheetViews>
  <sheetFormatPr defaultColWidth="9.109375" defaultRowHeight="13.8"/>
  <cols>
    <col min="1" max="1" width="33.88671875" style="622" bestFit="1" customWidth="1"/>
    <col min="2" max="2" width="10.44140625" style="622" bestFit="1" customWidth="1"/>
    <col min="3" max="3" width="8.44140625" style="622" bestFit="1" customWidth="1"/>
    <col min="4" max="8" width="7.33203125" style="622" bestFit="1" customWidth="1"/>
    <col min="9" max="9" width="7.33203125" style="622" customWidth="1"/>
    <col min="10" max="11" width="7.33203125" style="622" bestFit="1" customWidth="1"/>
    <col min="12" max="16384" width="9.109375" style="622"/>
  </cols>
  <sheetData>
    <row r="1" spans="1:11">
      <c r="A1" s="2935" t="s">
        <v>705</v>
      </c>
      <c r="B1" s="2935"/>
      <c r="C1" s="2935"/>
      <c r="D1" s="2935"/>
      <c r="E1" s="2935"/>
      <c r="F1" s="2935"/>
      <c r="G1" s="2935"/>
      <c r="H1" s="2935"/>
      <c r="I1" s="2935"/>
      <c r="J1" s="2935"/>
      <c r="K1" s="2935"/>
    </row>
    <row r="2" spans="1:11">
      <c r="A2" s="2936" t="s">
        <v>5</v>
      </c>
      <c r="B2" s="2936"/>
      <c r="C2" s="2936"/>
      <c r="D2" s="2936"/>
      <c r="E2" s="2936"/>
      <c r="F2" s="2936"/>
      <c r="G2" s="2936"/>
      <c r="H2" s="2936"/>
      <c r="I2" s="2936"/>
      <c r="J2" s="2936"/>
      <c r="K2" s="2936"/>
    </row>
    <row r="3" spans="1:11">
      <c r="A3" s="2937" t="s">
        <v>704</v>
      </c>
      <c r="B3" s="2937"/>
      <c r="C3" s="2937"/>
      <c r="D3" s="2937"/>
      <c r="E3" s="2937"/>
      <c r="F3" s="2937"/>
      <c r="G3" s="2937"/>
      <c r="H3" s="2937"/>
      <c r="I3" s="2937"/>
      <c r="J3" s="2937"/>
      <c r="K3" s="2937"/>
    </row>
    <row r="4" spans="1:11">
      <c r="A4" s="2938" t="s">
        <v>143</v>
      </c>
      <c r="B4" s="2938"/>
      <c r="C4" s="2938"/>
      <c r="D4" s="2938"/>
      <c r="E4" s="2938"/>
      <c r="F4" s="2938"/>
      <c r="G4" s="2938"/>
      <c r="H4" s="2938"/>
      <c r="I4" s="2938"/>
      <c r="J4" s="2938"/>
      <c r="K4" s="2938"/>
    </row>
    <row r="5" spans="1:11" ht="14.4" thickBot="1">
      <c r="A5" s="2934"/>
      <c r="B5" s="2934"/>
      <c r="C5" s="2934"/>
      <c r="D5" s="2934"/>
      <c r="E5" s="2934"/>
      <c r="F5" s="2934"/>
      <c r="G5" s="2934"/>
      <c r="H5" s="2934"/>
      <c r="I5" s="2934"/>
      <c r="J5" s="2934"/>
      <c r="K5" s="2934"/>
    </row>
    <row r="6" spans="1:11" ht="15.75" customHeight="1" thickTop="1">
      <c r="A6" s="2950" t="s">
        <v>703</v>
      </c>
      <c r="B6" s="2953" t="s">
        <v>702</v>
      </c>
      <c r="C6" s="611" t="s">
        <v>72</v>
      </c>
      <c r="D6" s="2953" t="s">
        <v>221</v>
      </c>
      <c r="E6" s="2953"/>
      <c r="F6" s="2953" t="s">
        <v>701</v>
      </c>
      <c r="G6" s="2953"/>
      <c r="H6" s="2941" t="s">
        <v>700</v>
      </c>
      <c r="I6" s="2942"/>
      <c r="J6" s="2942"/>
      <c r="K6" s="2943"/>
    </row>
    <row r="7" spans="1:11">
      <c r="A7" s="2951"/>
      <c r="B7" s="2954"/>
      <c r="C7" s="675" t="s">
        <v>698</v>
      </c>
      <c r="D7" s="675" t="s">
        <v>699</v>
      </c>
      <c r="E7" s="675" t="s">
        <v>698</v>
      </c>
      <c r="F7" s="675" t="s">
        <v>699</v>
      </c>
      <c r="G7" s="675" t="s">
        <v>698</v>
      </c>
      <c r="H7" s="2944" t="s">
        <v>697</v>
      </c>
      <c r="I7" s="2946" t="s">
        <v>530</v>
      </c>
      <c r="J7" s="2946" t="s">
        <v>696</v>
      </c>
      <c r="K7" s="2948" t="s">
        <v>695</v>
      </c>
    </row>
    <row r="8" spans="1:11">
      <c r="A8" s="2952"/>
      <c r="B8" s="2955"/>
      <c r="C8" s="674">
        <v>1</v>
      </c>
      <c r="D8" s="674">
        <v>2</v>
      </c>
      <c r="E8" s="674">
        <v>3</v>
      </c>
      <c r="F8" s="674">
        <v>4</v>
      </c>
      <c r="G8" s="674">
        <v>5</v>
      </c>
      <c r="H8" s="2945"/>
      <c r="I8" s="2947"/>
      <c r="J8" s="2947"/>
      <c r="K8" s="2949"/>
    </row>
    <row r="9" spans="1:11">
      <c r="A9" s="643" t="s">
        <v>666</v>
      </c>
      <c r="B9" s="673">
        <v>100</v>
      </c>
      <c r="C9" s="671">
        <v>136.34</v>
      </c>
      <c r="D9" s="672">
        <v>144.84</v>
      </c>
      <c r="E9" s="672">
        <v>144.85</v>
      </c>
      <c r="F9" s="672">
        <v>155.36000000000001</v>
      </c>
      <c r="G9" s="672">
        <v>156.26</v>
      </c>
      <c r="H9" s="671">
        <v>6.24</v>
      </c>
      <c r="I9" s="671">
        <v>0.01</v>
      </c>
      <c r="J9" s="671">
        <v>7.88</v>
      </c>
      <c r="K9" s="670">
        <v>0.57999999999999996</v>
      </c>
    </row>
    <row r="10" spans="1:11">
      <c r="A10" s="669"/>
      <c r="B10" s="667"/>
      <c r="C10" s="667"/>
      <c r="D10" s="668"/>
      <c r="E10" s="668"/>
      <c r="F10" s="668"/>
      <c r="G10" s="668"/>
      <c r="H10" s="667"/>
      <c r="I10" s="667"/>
      <c r="J10" s="667"/>
      <c r="K10" s="666"/>
    </row>
    <row r="11" spans="1:11">
      <c r="A11" s="643" t="s">
        <v>694</v>
      </c>
      <c r="B11" s="665">
        <v>43.91</v>
      </c>
      <c r="C11" s="639">
        <v>132.25</v>
      </c>
      <c r="D11" s="640">
        <v>141.30000000000001</v>
      </c>
      <c r="E11" s="640">
        <v>140.08000000000001</v>
      </c>
      <c r="F11" s="640">
        <v>149.24</v>
      </c>
      <c r="G11" s="640">
        <v>148.76</v>
      </c>
      <c r="H11" s="639">
        <v>5.93</v>
      </c>
      <c r="I11" s="639">
        <v>-0.86</v>
      </c>
      <c r="J11" s="639">
        <v>6.19</v>
      </c>
      <c r="K11" s="637">
        <v>-0.32</v>
      </c>
    </row>
    <row r="12" spans="1:11">
      <c r="A12" s="664" t="s">
        <v>693</v>
      </c>
      <c r="B12" s="635">
        <v>11.33</v>
      </c>
      <c r="C12" s="632">
        <v>127.9</v>
      </c>
      <c r="D12" s="633">
        <v>130.6</v>
      </c>
      <c r="E12" s="633">
        <v>130.44999999999999</v>
      </c>
      <c r="F12" s="633">
        <v>143.09</v>
      </c>
      <c r="G12" s="633">
        <v>146.61000000000001</v>
      </c>
      <c r="H12" s="632">
        <v>1.99</v>
      </c>
      <c r="I12" s="632">
        <v>-0.12</v>
      </c>
      <c r="J12" s="632">
        <v>12.39</v>
      </c>
      <c r="K12" s="630">
        <v>2.46</v>
      </c>
    </row>
    <row r="13" spans="1:11">
      <c r="A13" s="662" t="s">
        <v>692</v>
      </c>
      <c r="B13" s="635">
        <v>1.84</v>
      </c>
      <c r="C13" s="632">
        <v>109.15</v>
      </c>
      <c r="D13" s="633">
        <v>119.34</v>
      </c>
      <c r="E13" s="633">
        <v>119.4</v>
      </c>
      <c r="F13" s="633">
        <v>124.54</v>
      </c>
      <c r="G13" s="633">
        <v>124.94</v>
      </c>
      <c r="H13" s="632">
        <v>9.39</v>
      </c>
      <c r="I13" s="632">
        <v>0.05</v>
      </c>
      <c r="J13" s="633">
        <v>4.6399999999999997</v>
      </c>
      <c r="K13" s="630">
        <v>0.32</v>
      </c>
    </row>
    <row r="14" spans="1:11">
      <c r="A14" s="662" t="s">
        <v>691</v>
      </c>
      <c r="B14" s="635">
        <v>5.52</v>
      </c>
      <c r="C14" s="632">
        <v>116.01</v>
      </c>
      <c r="D14" s="633">
        <v>146.09</v>
      </c>
      <c r="E14" s="633">
        <v>131.06</v>
      </c>
      <c r="F14" s="633">
        <v>134.41999999999999</v>
      </c>
      <c r="G14" s="633">
        <v>123.52</v>
      </c>
      <c r="H14" s="632">
        <v>12.97</v>
      </c>
      <c r="I14" s="632">
        <v>-10.29</v>
      </c>
      <c r="J14" s="633">
        <v>-5.75</v>
      </c>
      <c r="K14" s="630">
        <v>-8.11</v>
      </c>
    </row>
    <row r="15" spans="1:11">
      <c r="A15" s="662" t="s">
        <v>690</v>
      </c>
      <c r="B15" s="635">
        <v>6.75</v>
      </c>
      <c r="C15" s="632">
        <v>141.22999999999999</v>
      </c>
      <c r="D15" s="633">
        <v>141.33000000000001</v>
      </c>
      <c r="E15" s="633">
        <v>142.46</v>
      </c>
      <c r="F15" s="633">
        <v>146.79</v>
      </c>
      <c r="G15" s="633">
        <v>146.58000000000001</v>
      </c>
      <c r="H15" s="632">
        <v>0.87</v>
      </c>
      <c r="I15" s="632">
        <v>0.8</v>
      </c>
      <c r="J15" s="633">
        <v>2.9</v>
      </c>
      <c r="K15" s="630">
        <v>-0.14000000000000001</v>
      </c>
    </row>
    <row r="16" spans="1:11">
      <c r="A16" s="662" t="s">
        <v>689</v>
      </c>
      <c r="B16" s="635">
        <v>5.24</v>
      </c>
      <c r="C16" s="632">
        <v>134.05000000000001</v>
      </c>
      <c r="D16" s="633">
        <v>138.49</v>
      </c>
      <c r="E16" s="633">
        <v>144.13</v>
      </c>
      <c r="F16" s="633">
        <v>151.91</v>
      </c>
      <c r="G16" s="633">
        <v>151.85</v>
      </c>
      <c r="H16" s="632">
        <v>7.52</v>
      </c>
      <c r="I16" s="632">
        <v>4.07</v>
      </c>
      <c r="J16" s="633">
        <v>5.36</v>
      </c>
      <c r="K16" s="630">
        <v>-0.04</v>
      </c>
    </row>
    <row r="17" spans="1:11">
      <c r="A17" s="662" t="s">
        <v>688</v>
      </c>
      <c r="B17" s="635">
        <v>2.95</v>
      </c>
      <c r="C17" s="632">
        <v>151.19</v>
      </c>
      <c r="D17" s="633">
        <v>181.21</v>
      </c>
      <c r="E17" s="633">
        <v>181.74</v>
      </c>
      <c r="F17" s="633">
        <v>193.15</v>
      </c>
      <c r="G17" s="633">
        <v>189.8</v>
      </c>
      <c r="H17" s="632">
        <v>20.21</v>
      </c>
      <c r="I17" s="632">
        <v>0.28999999999999998</v>
      </c>
      <c r="J17" s="633">
        <v>4.4400000000000004</v>
      </c>
      <c r="K17" s="630">
        <v>-1.73</v>
      </c>
    </row>
    <row r="18" spans="1:11">
      <c r="A18" s="662" t="s">
        <v>687</v>
      </c>
      <c r="B18" s="635">
        <v>2.08</v>
      </c>
      <c r="C18" s="632">
        <v>143.13</v>
      </c>
      <c r="D18" s="633">
        <v>152.04</v>
      </c>
      <c r="E18" s="633">
        <v>149.57</v>
      </c>
      <c r="F18" s="633">
        <v>154.76</v>
      </c>
      <c r="G18" s="633">
        <v>161.34</v>
      </c>
      <c r="H18" s="632">
        <v>4.5</v>
      </c>
      <c r="I18" s="632">
        <v>-1.63</v>
      </c>
      <c r="J18" s="633">
        <v>7.87</v>
      </c>
      <c r="K18" s="630">
        <v>4.25</v>
      </c>
    </row>
    <row r="19" spans="1:11">
      <c r="A19" s="662" t="s">
        <v>686</v>
      </c>
      <c r="B19" s="635">
        <v>1.74</v>
      </c>
      <c r="C19" s="632">
        <v>128.52000000000001</v>
      </c>
      <c r="D19" s="633">
        <v>138.05000000000001</v>
      </c>
      <c r="E19" s="633">
        <v>137.35</v>
      </c>
      <c r="F19" s="633">
        <v>147.41999999999999</v>
      </c>
      <c r="G19" s="633">
        <v>146.72999999999999</v>
      </c>
      <c r="H19" s="632">
        <v>6.87</v>
      </c>
      <c r="I19" s="632">
        <v>-0.51</v>
      </c>
      <c r="J19" s="633">
        <v>6.83</v>
      </c>
      <c r="K19" s="630">
        <v>-0.47</v>
      </c>
    </row>
    <row r="20" spans="1:11">
      <c r="A20" s="662" t="s">
        <v>685</v>
      </c>
      <c r="B20" s="635">
        <v>1.21</v>
      </c>
      <c r="C20" s="632">
        <v>131.11000000000001</v>
      </c>
      <c r="D20" s="633">
        <v>130.66999999999999</v>
      </c>
      <c r="E20" s="633">
        <v>128.28</v>
      </c>
      <c r="F20" s="633">
        <v>137.78</v>
      </c>
      <c r="G20" s="633">
        <v>138.59</v>
      </c>
      <c r="H20" s="632">
        <v>-2.16</v>
      </c>
      <c r="I20" s="632">
        <v>-1.83</v>
      </c>
      <c r="J20" s="633">
        <v>8.0399999999999991</v>
      </c>
      <c r="K20" s="630">
        <v>0.59</v>
      </c>
    </row>
    <row r="21" spans="1:11">
      <c r="A21" s="662" t="s">
        <v>684</v>
      </c>
      <c r="B21" s="635">
        <v>1.24</v>
      </c>
      <c r="C21" s="632">
        <v>131.49</v>
      </c>
      <c r="D21" s="633">
        <v>139.44</v>
      </c>
      <c r="E21" s="633">
        <v>139.6</v>
      </c>
      <c r="F21" s="633">
        <v>148.66999999999999</v>
      </c>
      <c r="G21" s="633">
        <v>149.47</v>
      </c>
      <c r="H21" s="632">
        <v>6.17</v>
      </c>
      <c r="I21" s="632">
        <v>0.11</v>
      </c>
      <c r="J21" s="633">
        <v>7.07</v>
      </c>
      <c r="K21" s="630">
        <v>0.54</v>
      </c>
    </row>
    <row r="22" spans="1:11">
      <c r="A22" s="662" t="s">
        <v>683</v>
      </c>
      <c r="B22" s="635">
        <v>0.68</v>
      </c>
      <c r="C22" s="632">
        <v>176.07</v>
      </c>
      <c r="D22" s="633">
        <v>187.54</v>
      </c>
      <c r="E22" s="633">
        <v>188.73</v>
      </c>
      <c r="F22" s="633">
        <v>204.12</v>
      </c>
      <c r="G22" s="633">
        <v>205.29</v>
      </c>
      <c r="H22" s="632">
        <v>7.19</v>
      </c>
      <c r="I22" s="632">
        <v>0.63</v>
      </c>
      <c r="J22" s="633">
        <v>8.7799999999999994</v>
      </c>
      <c r="K22" s="630">
        <v>0.56999999999999995</v>
      </c>
    </row>
    <row r="23" spans="1:11">
      <c r="A23" s="662" t="s">
        <v>682</v>
      </c>
      <c r="B23" s="635">
        <v>0.41</v>
      </c>
      <c r="C23" s="632">
        <v>159.07</v>
      </c>
      <c r="D23" s="633">
        <v>171.61</v>
      </c>
      <c r="E23" s="633">
        <v>173.25</v>
      </c>
      <c r="F23" s="633">
        <v>191.88</v>
      </c>
      <c r="G23" s="633">
        <v>192.01</v>
      </c>
      <c r="H23" s="632">
        <v>8.91</v>
      </c>
      <c r="I23" s="632">
        <v>0.96</v>
      </c>
      <c r="J23" s="633">
        <v>10.83</v>
      </c>
      <c r="K23" s="630">
        <v>7.0000000000000007E-2</v>
      </c>
    </row>
    <row r="24" spans="1:11">
      <c r="A24" s="661" t="s">
        <v>681</v>
      </c>
      <c r="B24" s="657">
        <v>2.92</v>
      </c>
      <c r="C24" s="654">
        <v>140.66999999999999</v>
      </c>
      <c r="D24" s="655">
        <v>147.11000000000001</v>
      </c>
      <c r="E24" s="655">
        <v>148</v>
      </c>
      <c r="F24" s="655">
        <v>169.99</v>
      </c>
      <c r="G24" s="655">
        <v>170.56</v>
      </c>
      <c r="H24" s="654">
        <v>5.21</v>
      </c>
      <c r="I24" s="654">
        <v>0.6</v>
      </c>
      <c r="J24" s="654">
        <v>15.24</v>
      </c>
      <c r="K24" s="652">
        <v>0.33</v>
      </c>
    </row>
    <row r="25" spans="1:11">
      <c r="A25" s="669"/>
      <c r="B25" s="667"/>
      <c r="C25" s="667"/>
      <c r="D25" s="668"/>
      <c r="E25" s="668"/>
      <c r="F25" s="668"/>
      <c r="G25" s="668"/>
      <c r="H25" s="667"/>
      <c r="I25" s="667"/>
      <c r="J25" s="667"/>
      <c r="K25" s="666"/>
    </row>
    <row r="26" spans="1:11">
      <c r="A26" s="643" t="s">
        <v>680</v>
      </c>
      <c r="B26" s="665">
        <v>56.09</v>
      </c>
      <c r="C26" s="639">
        <v>139.63999999999999</v>
      </c>
      <c r="D26" s="641">
        <v>147.66999999999999</v>
      </c>
      <c r="E26" s="640">
        <v>148.69999999999999</v>
      </c>
      <c r="F26" s="641">
        <v>160.32</v>
      </c>
      <c r="G26" s="640">
        <v>162.41</v>
      </c>
      <c r="H26" s="638">
        <v>6.49</v>
      </c>
      <c r="I26" s="639">
        <v>0.69</v>
      </c>
      <c r="J26" s="638">
        <v>9.2200000000000006</v>
      </c>
      <c r="K26" s="637">
        <v>1.3</v>
      </c>
    </row>
    <row r="27" spans="1:11">
      <c r="A27" s="664" t="s">
        <v>679</v>
      </c>
      <c r="B27" s="635">
        <v>7.19</v>
      </c>
      <c r="C27" s="632">
        <v>154.13</v>
      </c>
      <c r="D27" s="634">
        <v>160.82</v>
      </c>
      <c r="E27" s="633">
        <v>162.63</v>
      </c>
      <c r="F27" s="634">
        <v>171.16</v>
      </c>
      <c r="G27" s="633">
        <v>174.07</v>
      </c>
      <c r="H27" s="631">
        <v>5.52</v>
      </c>
      <c r="I27" s="632">
        <v>1.1299999999999999</v>
      </c>
      <c r="J27" s="631">
        <v>7.03</v>
      </c>
      <c r="K27" s="630">
        <v>1.7</v>
      </c>
    </row>
    <row r="28" spans="1:11">
      <c r="A28" s="662" t="s">
        <v>678</v>
      </c>
      <c r="B28" s="635">
        <v>20.3</v>
      </c>
      <c r="C28" s="632">
        <v>149.44999999999999</v>
      </c>
      <c r="D28" s="634">
        <v>156.66999999999999</v>
      </c>
      <c r="E28" s="633">
        <v>157.22999999999999</v>
      </c>
      <c r="F28" s="634">
        <v>169.67</v>
      </c>
      <c r="G28" s="633">
        <v>172.61</v>
      </c>
      <c r="H28" s="631">
        <v>5.21</v>
      </c>
      <c r="I28" s="632">
        <v>0.36</v>
      </c>
      <c r="J28" s="631">
        <v>9.7799999999999994</v>
      </c>
      <c r="K28" s="630">
        <v>1.73</v>
      </c>
    </row>
    <row r="29" spans="1:11">
      <c r="A29" s="663" t="s">
        <v>677</v>
      </c>
      <c r="B29" s="635">
        <v>4.3</v>
      </c>
      <c r="C29" s="632">
        <v>135.54</v>
      </c>
      <c r="D29" s="634">
        <v>143.38</v>
      </c>
      <c r="E29" s="633">
        <v>144.47999999999999</v>
      </c>
      <c r="F29" s="634">
        <v>155.33000000000001</v>
      </c>
      <c r="G29" s="633">
        <v>157.47999999999999</v>
      </c>
      <c r="H29" s="631">
        <v>6.59</v>
      </c>
      <c r="I29" s="632">
        <v>0.76</v>
      </c>
      <c r="J29" s="631">
        <v>9</v>
      </c>
      <c r="K29" s="630">
        <v>1.38</v>
      </c>
    </row>
    <row r="30" spans="1:11">
      <c r="A30" s="662" t="s">
        <v>676</v>
      </c>
      <c r="B30" s="635">
        <v>3.47</v>
      </c>
      <c r="C30" s="632">
        <v>120.19</v>
      </c>
      <c r="D30" s="634">
        <v>124.52</v>
      </c>
      <c r="E30" s="633">
        <v>125.78</v>
      </c>
      <c r="F30" s="634">
        <v>138.49</v>
      </c>
      <c r="G30" s="633">
        <v>138.85</v>
      </c>
      <c r="H30" s="631">
        <v>4.6500000000000004</v>
      </c>
      <c r="I30" s="632">
        <v>1.01</v>
      </c>
      <c r="J30" s="631">
        <v>10.39</v>
      </c>
      <c r="K30" s="630">
        <v>0.26</v>
      </c>
    </row>
    <row r="31" spans="1:11">
      <c r="A31" s="662" t="s">
        <v>675</v>
      </c>
      <c r="B31" s="635">
        <v>5.34</v>
      </c>
      <c r="C31" s="632">
        <v>117.43</v>
      </c>
      <c r="D31" s="634">
        <v>133.56</v>
      </c>
      <c r="E31" s="633">
        <v>134.94999999999999</v>
      </c>
      <c r="F31" s="634">
        <v>155.5</v>
      </c>
      <c r="G31" s="633">
        <v>155.97999999999999</v>
      </c>
      <c r="H31" s="631">
        <v>14.92</v>
      </c>
      <c r="I31" s="632">
        <v>1.04</v>
      </c>
      <c r="J31" s="631">
        <v>15.58</v>
      </c>
      <c r="K31" s="630">
        <v>0.31</v>
      </c>
    </row>
    <row r="32" spans="1:11">
      <c r="A32" s="662" t="s">
        <v>674</v>
      </c>
      <c r="B32" s="635">
        <v>2.82</v>
      </c>
      <c r="C32" s="632">
        <v>110.07</v>
      </c>
      <c r="D32" s="634">
        <v>112.17</v>
      </c>
      <c r="E32" s="633">
        <v>111.94</v>
      </c>
      <c r="F32" s="634">
        <v>112.96</v>
      </c>
      <c r="G32" s="633">
        <v>113.52</v>
      </c>
      <c r="H32" s="631">
        <v>1.69</v>
      </c>
      <c r="I32" s="632">
        <v>-0.21</v>
      </c>
      <c r="J32" s="631">
        <v>1.41</v>
      </c>
      <c r="K32" s="630">
        <v>0.5</v>
      </c>
    </row>
    <row r="33" spans="1:11">
      <c r="A33" s="662" t="s">
        <v>673</v>
      </c>
      <c r="B33" s="635">
        <v>2.46</v>
      </c>
      <c r="C33" s="632">
        <v>125.38</v>
      </c>
      <c r="D33" s="634">
        <v>130.78</v>
      </c>
      <c r="E33" s="633">
        <v>132.13</v>
      </c>
      <c r="F33" s="634">
        <v>142.24</v>
      </c>
      <c r="G33" s="633">
        <v>143.77000000000001</v>
      </c>
      <c r="H33" s="631">
        <v>5.39</v>
      </c>
      <c r="I33" s="632">
        <v>1.03</v>
      </c>
      <c r="J33" s="631">
        <v>8.81</v>
      </c>
      <c r="K33" s="630">
        <v>1.07</v>
      </c>
    </row>
    <row r="34" spans="1:11">
      <c r="A34" s="662" t="s">
        <v>672</v>
      </c>
      <c r="B34" s="635">
        <v>7.41</v>
      </c>
      <c r="C34" s="632">
        <v>143.52000000000001</v>
      </c>
      <c r="D34" s="634">
        <v>155.02000000000001</v>
      </c>
      <c r="E34" s="633">
        <v>156.13</v>
      </c>
      <c r="F34" s="634">
        <v>167.18</v>
      </c>
      <c r="G34" s="633">
        <v>169.67</v>
      </c>
      <c r="H34" s="631">
        <v>8.7899999999999991</v>
      </c>
      <c r="I34" s="632">
        <v>0.72</v>
      </c>
      <c r="J34" s="631">
        <v>8.67</v>
      </c>
      <c r="K34" s="630">
        <v>1.49</v>
      </c>
    </row>
    <row r="35" spans="1:11">
      <c r="A35" s="661" t="s">
        <v>671</v>
      </c>
      <c r="B35" s="657">
        <v>2.81</v>
      </c>
      <c r="C35" s="654">
        <v>150.72999999999999</v>
      </c>
      <c r="D35" s="656">
        <v>155.84</v>
      </c>
      <c r="E35" s="655">
        <v>158.1</v>
      </c>
      <c r="F35" s="656">
        <v>169.36</v>
      </c>
      <c r="G35" s="655">
        <v>170.66</v>
      </c>
      <c r="H35" s="653">
        <v>4.8899999999999997</v>
      </c>
      <c r="I35" s="654">
        <v>1.45</v>
      </c>
      <c r="J35" s="653">
        <v>7.94</v>
      </c>
      <c r="K35" s="652">
        <v>0.77</v>
      </c>
    </row>
    <row r="36" spans="1:11">
      <c r="A36" s="651"/>
      <c r="B36" s="649"/>
      <c r="C36" s="649"/>
      <c r="D36" s="650"/>
      <c r="E36" s="650"/>
      <c r="F36" s="650"/>
      <c r="G36" s="650"/>
      <c r="H36" s="649"/>
      <c r="I36" s="649"/>
      <c r="J36" s="649"/>
      <c r="K36" s="648"/>
    </row>
    <row r="37" spans="1:11" ht="15" customHeight="1">
      <c r="A37" s="2939" t="s">
        <v>670</v>
      </c>
      <c r="B37" s="2940"/>
      <c r="C37" s="660"/>
      <c r="D37" s="659"/>
      <c r="E37" s="659"/>
      <c r="F37" s="646"/>
      <c r="G37" s="646"/>
      <c r="H37" s="645"/>
      <c r="I37" s="645"/>
      <c r="J37" s="645"/>
      <c r="K37" s="644"/>
    </row>
    <row r="38" spans="1:11">
      <c r="A38" s="643" t="s">
        <v>666</v>
      </c>
      <c r="B38" s="642">
        <v>100</v>
      </c>
      <c r="C38" s="639">
        <v>136.97999999999999</v>
      </c>
      <c r="D38" s="641">
        <v>144.57</v>
      </c>
      <c r="E38" s="640">
        <v>144.47</v>
      </c>
      <c r="F38" s="641">
        <v>154.59</v>
      </c>
      <c r="G38" s="640">
        <v>156.71</v>
      </c>
      <c r="H38" s="638">
        <v>5.47</v>
      </c>
      <c r="I38" s="639">
        <v>-7.0000000000000007E-2</v>
      </c>
      <c r="J38" s="638">
        <v>8.4700000000000006</v>
      </c>
      <c r="K38" s="637">
        <v>1.37</v>
      </c>
    </row>
    <row r="39" spans="1:11">
      <c r="A39" s="636" t="s">
        <v>665</v>
      </c>
      <c r="B39" s="635">
        <v>39.770000000000003</v>
      </c>
      <c r="C39" s="632">
        <v>137.82</v>
      </c>
      <c r="D39" s="634">
        <v>144.93</v>
      </c>
      <c r="E39" s="633">
        <v>144.13</v>
      </c>
      <c r="F39" s="634">
        <v>151.58000000000001</v>
      </c>
      <c r="G39" s="633">
        <v>151.85</v>
      </c>
      <c r="H39" s="631">
        <v>4.57</v>
      </c>
      <c r="I39" s="632">
        <v>-0.56000000000000005</v>
      </c>
      <c r="J39" s="631">
        <v>5.36</v>
      </c>
      <c r="K39" s="630">
        <v>0.18</v>
      </c>
    </row>
    <row r="40" spans="1:11">
      <c r="A40" s="658" t="s">
        <v>664</v>
      </c>
      <c r="B40" s="657">
        <v>60.23</v>
      </c>
      <c r="C40" s="654">
        <v>136.41999999999999</v>
      </c>
      <c r="D40" s="656">
        <v>144.33000000000001</v>
      </c>
      <c r="E40" s="655">
        <v>144.69999999999999</v>
      </c>
      <c r="F40" s="656">
        <v>156.61000000000001</v>
      </c>
      <c r="G40" s="655">
        <v>160</v>
      </c>
      <c r="H40" s="653">
        <v>6.06</v>
      </c>
      <c r="I40" s="654">
        <v>0.25</v>
      </c>
      <c r="J40" s="653">
        <v>10.58</v>
      </c>
      <c r="K40" s="652">
        <v>2.16</v>
      </c>
    </row>
    <row r="41" spans="1:11">
      <c r="A41" s="651"/>
      <c r="B41" s="649"/>
      <c r="C41" s="649"/>
      <c r="D41" s="650"/>
      <c r="E41" s="650"/>
      <c r="F41" s="650"/>
      <c r="G41" s="650"/>
      <c r="H41" s="649"/>
      <c r="I41" s="649"/>
      <c r="J41" s="649"/>
      <c r="K41" s="648"/>
    </row>
    <row r="42" spans="1:11">
      <c r="A42" s="647" t="s">
        <v>669</v>
      </c>
      <c r="B42" s="645"/>
      <c r="C42" s="645"/>
      <c r="D42" s="646"/>
      <c r="E42" s="646"/>
      <c r="F42" s="646"/>
      <c r="G42" s="646"/>
      <c r="H42" s="645"/>
      <c r="I42" s="645"/>
      <c r="J42" s="645"/>
      <c r="K42" s="644"/>
    </row>
    <row r="43" spans="1:11">
      <c r="A43" s="643" t="s">
        <v>666</v>
      </c>
      <c r="B43" s="642">
        <v>100</v>
      </c>
      <c r="C43" s="639">
        <v>133.94</v>
      </c>
      <c r="D43" s="641">
        <v>142.72</v>
      </c>
      <c r="E43" s="640">
        <v>142.63999999999999</v>
      </c>
      <c r="F43" s="641">
        <v>153.41</v>
      </c>
      <c r="G43" s="640">
        <v>153.79</v>
      </c>
      <c r="H43" s="638">
        <v>6.5</v>
      </c>
      <c r="I43" s="639">
        <v>-0.05</v>
      </c>
      <c r="J43" s="638">
        <v>7.82</v>
      </c>
      <c r="K43" s="637">
        <v>0.25</v>
      </c>
    </row>
    <row r="44" spans="1:11">
      <c r="A44" s="636" t="s">
        <v>665</v>
      </c>
      <c r="B44" s="635">
        <v>44.14</v>
      </c>
      <c r="C44" s="632">
        <v>127.6</v>
      </c>
      <c r="D44" s="634">
        <v>138.06</v>
      </c>
      <c r="E44" s="633">
        <v>136.34</v>
      </c>
      <c r="F44" s="634">
        <v>145.91</v>
      </c>
      <c r="G44" s="633">
        <v>144.82</v>
      </c>
      <c r="H44" s="631">
        <v>6.84</v>
      </c>
      <c r="I44" s="632">
        <v>-1.25</v>
      </c>
      <c r="J44" s="631">
        <v>6.22</v>
      </c>
      <c r="K44" s="630">
        <v>-0.75</v>
      </c>
    </row>
    <row r="45" spans="1:11">
      <c r="A45" s="658" t="s">
        <v>664</v>
      </c>
      <c r="B45" s="657">
        <v>55.86</v>
      </c>
      <c r="C45" s="654">
        <v>139.16</v>
      </c>
      <c r="D45" s="656">
        <v>146.51</v>
      </c>
      <c r="E45" s="655">
        <v>147.83000000000001</v>
      </c>
      <c r="F45" s="656">
        <v>159.61000000000001</v>
      </c>
      <c r="G45" s="655">
        <v>161.28</v>
      </c>
      <c r="H45" s="653">
        <v>6.23</v>
      </c>
      <c r="I45" s="654">
        <v>0.9</v>
      </c>
      <c r="J45" s="653">
        <v>9.09</v>
      </c>
      <c r="K45" s="652">
        <v>1.05</v>
      </c>
    </row>
    <row r="46" spans="1:11">
      <c r="A46" s="651"/>
      <c r="B46" s="649"/>
      <c r="C46" s="649"/>
      <c r="D46" s="650"/>
      <c r="E46" s="650"/>
      <c r="F46" s="650"/>
      <c r="G46" s="650"/>
      <c r="H46" s="649"/>
      <c r="I46" s="649"/>
      <c r="J46" s="649"/>
      <c r="K46" s="648"/>
    </row>
    <row r="47" spans="1:11">
      <c r="A47" s="647" t="s">
        <v>668</v>
      </c>
      <c r="B47" s="645"/>
      <c r="C47" s="645"/>
      <c r="D47" s="646"/>
      <c r="E47" s="646"/>
      <c r="F47" s="646"/>
      <c r="G47" s="646"/>
      <c r="H47" s="645"/>
      <c r="I47" s="645"/>
      <c r="J47" s="645"/>
      <c r="K47" s="644"/>
    </row>
    <row r="48" spans="1:11">
      <c r="A48" s="643" t="s">
        <v>666</v>
      </c>
      <c r="B48" s="642">
        <v>100</v>
      </c>
      <c r="C48" s="639">
        <v>140.09</v>
      </c>
      <c r="D48" s="641">
        <v>149.13999999999999</v>
      </c>
      <c r="E48" s="640">
        <v>149.49</v>
      </c>
      <c r="F48" s="641">
        <v>160.03</v>
      </c>
      <c r="G48" s="640">
        <v>160.41</v>
      </c>
      <c r="H48" s="638">
        <v>6.71</v>
      </c>
      <c r="I48" s="639">
        <v>0.23</v>
      </c>
      <c r="J48" s="638">
        <v>7.3</v>
      </c>
      <c r="K48" s="637">
        <v>0.23</v>
      </c>
    </row>
    <row r="49" spans="1:11">
      <c r="A49" s="636" t="s">
        <v>665</v>
      </c>
      <c r="B49" s="635">
        <v>46.88</v>
      </c>
      <c r="C49" s="632">
        <v>135.01</v>
      </c>
      <c r="D49" s="634">
        <v>143.37</v>
      </c>
      <c r="E49" s="633">
        <v>142.57</v>
      </c>
      <c r="F49" s="634">
        <v>152.63</v>
      </c>
      <c r="G49" s="633">
        <v>152.19999999999999</v>
      </c>
      <c r="H49" s="631">
        <v>5.6</v>
      </c>
      <c r="I49" s="632">
        <v>-0.55000000000000004</v>
      </c>
      <c r="J49" s="631">
        <v>6.75</v>
      </c>
      <c r="K49" s="630">
        <v>-0.28000000000000003</v>
      </c>
    </row>
    <row r="50" spans="1:11">
      <c r="A50" s="658" t="s">
        <v>664</v>
      </c>
      <c r="B50" s="657">
        <v>53.12</v>
      </c>
      <c r="C50" s="654">
        <v>144.72999999999999</v>
      </c>
      <c r="D50" s="656">
        <v>154.43</v>
      </c>
      <c r="E50" s="655">
        <v>155.87</v>
      </c>
      <c r="F50" s="656">
        <v>166.87</v>
      </c>
      <c r="G50" s="655">
        <v>168.02</v>
      </c>
      <c r="H50" s="653">
        <v>7.7</v>
      </c>
      <c r="I50" s="654">
        <v>0.93</v>
      </c>
      <c r="J50" s="653">
        <v>7.79</v>
      </c>
      <c r="K50" s="652">
        <v>0.69</v>
      </c>
    </row>
    <row r="51" spans="1:11">
      <c r="A51" s="651"/>
      <c r="B51" s="649"/>
      <c r="C51" s="649"/>
      <c r="D51" s="650"/>
      <c r="E51" s="650"/>
      <c r="F51" s="650"/>
      <c r="G51" s="650"/>
      <c r="H51" s="649"/>
      <c r="I51" s="649"/>
      <c r="J51" s="649"/>
      <c r="K51" s="648"/>
    </row>
    <row r="52" spans="1:11">
      <c r="A52" s="647" t="s">
        <v>667</v>
      </c>
      <c r="B52" s="645"/>
      <c r="C52" s="645"/>
      <c r="D52" s="646"/>
      <c r="E52" s="646"/>
      <c r="F52" s="646"/>
      <c r="G52" s="646"/>
      <c r="H52" s="645"/>
      <c r="I52" s="645"/>
      <c r="J52" s="645"/>
      <c r="K52" s="644"/>
    </row>
    <row r="53" spans="1:11">
      <c r="A53" s="643" t="s">
        <v>666</v>
      </c>
      <c r="B53" s="642">
        <v>100</v>
      </c>
      <c r="C53" s="639">
        <v>135.01</v>
      </c>
      <c r="D53" s="641">
        <v>143.30000000000001</v>
      </c>
      <c r="E53" s="640">
        <v>143.07</v>
      </c>
      <c r="F53" s="641">
        <v>152.9</v>
      </c>
      <c r="G53" s="640">
        <v>154.41</v>
      </c>
      <c r="H53" s="638">
        <v>5.97</v>
      </c>
      <c r="I53" s="639">
        <v>-0.16</v>
      </c>
      <c r="J53" s="638">
        <v>7.92</v>
      </c>
      <c r="K53" s="637">
        <v>0.99</v>
      </c>
    </row>
    <row r="54" spans="1:11">
      <c r="A54" s="636" t="s">
        <v>665</v>
      </c>
      <c r="B54" s="635">
        <v>59.53</v>
      </c>
      <c r="C54" s="632">
        <v>130.11000000000001</v>
      </c>
      <c r="D54" s="634">
        <v>140.06</v>
      </c>
      <c r="E54" s="633">
        <v>139.47</v>
      </c>
      <c r="F54" s="634">
        <v>149.08000000000001</v>
      </c>
      <c r="G54" s="633">
        <v>150.86000000000001</v>
      </c>
      <c r="H54" s="631">
        <v>7.2</v>
      </c>
      <c r="I54" s="632">
        <v>-0.42</v>
      </c>
      <c r="J54" s="631">
        <v>8.16</v>
      </c>
      <c r="K54" s="630">
        <v>1.19</v>
      </c>
    </row>
    <row r="55" spans="1:11" ht="14.4" thickBot="1">
      <c r="A55" s="629" t="s">
        <v>664</v>
      </c>
      <c r="B55" s="628">
        <v>40.47</v>
      </c>
      <c r="C55" s="625">
        <v>142.57</v>
      </c>
      <c r="D55" s="627">
        <v>148.21</v>
      </c>
      <c r="E55" s="626">
        <v>148.54</v>
      </c>
      <c r="F55" s="627">
        <v>158.69</v>
      </c>
      <c r="G55" s="626">
        <v>159.78</v>
      </c>
      <c r="H55" s="624">
        <v>4.1900000000000004</v>
      </c>
      <c r="I55" s="625">
        <v>0.22</v>
      </c>
      <c r="J55" s="624">
        <v>7.57</v>
      </c>
      <c r="K55" s="623">
        <v>0.69</v>
      </c>
    </row>
    <row r="56" spans="1:11" ht="14.4" thickTop="1">
      <c r="A56" s="622" t="s">
        <v>663</v>
      </c>
    </row>
  </sheetData>
  <mergeCells count="15">
    <mergeCell ref="A37:B37"/>
    <mergeCell ref="H6:K6"/>
    <mergeCell ref="H7:H8"/>
    <mergeCell ref="I7:I8"/>
    <mergeCell ref="J7:J8"/>
    <mergeCell ref="K7:K8"/>
    <mergeCell ref="A6:A8"/>
    <mergeCell ref="B6:B8"/>
    <mergeCell ref="D6:E6"/>
    <mergeCell ref="F6:G6"/>
    <mergeCell ref="A5:K5"/>
    <mergeCell ref="A1:K1"/>
    <mergeCell ref="A2:K2"/>
    <mergeCell ref="A3:K3"/>
    <mergeCell ref="A4:K4"/>
  </mergeCells>
  <printOptions horizontalCentered="1"/>
  <pageMargins left="0" right="0" top="0.75" bottom="0.75" header="0.3" footer="0.3"/>
  <pageSetup paperSize="9" scale="9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94"/>
  <sheetViews>
    <sheetView showGridLines="0" workbookViewId="0">
      <selection sqref="A1:I47"/>
    </sheetView>
  </sheetViews>
  <sheetFormatPr defaultColWidth="14.44140625" defaultRowHeight="15" customHeight="1"/>
  <cols>
    <col min="1" max="1" width="7.109375" style="2463" customWidth="1"/>
    <col min="2" max="2" width="7" style="2463" customWidth="1"/>
    <col min="3" max="3" width="38.33203125" style="2463" customWidth="1"/>
    <col min="4" max="4" width="13.109375" style="2463" customWidth="1"/>
    <col min="5" max="6" width="13.88671875" style="2463" bestFit="1" customWidth="1"/>
    <col min="7" max="7" width="14" style="2463" customWidth="1"/>
    <col min="8" max="8" width="12.44140625" style="2463" customWidth="1"/>
    <col min="9" max="9" width="12.5546875" style="2463" customWidth="1"/>
    <col min="10" max="10" width="9.109375" style="2463" customWidth="1"/>
    <col min="11" max="11" width="11.33203125" style="2463" customWidth="1"/>
    <col min="12" max="16384" width="14.44140625" style="2463"/>
  </cols>
  <sheetData>
    <row r="1" spans="1:20" ht="15" customHeight="1">
      <c r="A1" s="2464"/>
      <c r="B1" s="3200" t="s">
        <v>1985</v>
      </c>
      <c r="C1" s="3201"/>
      <c r="D1" s="3201"/>
      <c r="E1" s="3201"/>
      <c r="F1" s="3201"/>
      <c r="G1" s="3201"/>
      <c r="H1" s="3201"/>
      <c r="I1" s="3201"/>
      <c r="J1" s="2464"/>
      <c r="K1" s="2464"/>
    </row>
    <row r="2" spans="1:20" ht="15" customHeight="1">
      <c r="A2" s="2464"/>
      <c r="B2" s="3202" t="s">
        <v>28</v>
      </c>
      <c r="C2" s="3201"/>
      <c r="D2" s="3201"/>
      <c r="E2" s="3201"/>
      <c r="F2" s="3201"/>
      <c r="G2" s="3201"/>
      <c r="H2" s="3201"/>
      <c r="I2" s="3201"/>
      <c r="J2" s="2464"/>
      <c r="K2" s="2464"/>
    </row>
    <row r="3" spans="1:20" ht="15" customHeight="1" thickBot="1">
      <c r="A3" s="2464"/>
      <c r="B3" s="3203" t="s">
        <v>126</v>
      </c>
      <c r="C3" s="3201"/>
      <c r="D3" s="3201"/>
      <c r="E3" s="3201"/>
      <c r="F3" s="3201"/>
      <c r="G3" s="3201"/>
      <c r="H3" s="3201"/>
      <c r="I3" s="3201"/>
      <c r="J3" s="2464"/>
      <c r="K3" s="2464"/>
    </row>
    <row r="4" spans="1:20" ht="15" customHeight="1" thickTop="1">
      <c r="A4" s="2464"/>
      <c r="B4" s="3204" t="s">
        <v>144</v>
      </c>
      <c r="C4" s="3205"/>
      <c r="D4" s="2543">
        <v>2021</v>
      </c>
      <c r="E4" s="2542">
        <v>2022</v>
      </c>
      <c r="F4" s="2543">
        <v>2022</v>
      </c>
      <c r="G4" s="2542">
        <v>2023</v>
      </c>
      <c r="H4" s="3208" t="s">
        <v>757</v>
      </c>
      <c r="I4" s="3209"/>
      <c r="J4" s="2464"/>
      <c r="K4" s="2464"/>
    </row>
    <row r="5" spans="1:20" ht="15" customHeight="1">
      <c r="A5" s="2464"/>
      <c r="B5" s="3206"/>
      <c r="C5" s="3191"/>
      <c r="D5" s="3194" t="s">
        <v>130</v>
      </c>
      <c r="E5" s="3194" t="s">
        <v>509</v>
      </c>
      <c r="F5" s="3194" t="s">
        <v>130</v>
      </c>
      <c r="G5" s="3194" t="s">
        <v>509</v>
      </c>
      <c r="H5" s="2541" t="s">
        <v>1984</v>
      </c>
      <c r="I5" s="2540" t="s">
        <v>509</v>
      </c>
      <c r="J5" s="2464"/>
      <c r="K5" s="2464"/>
    </row>
    <row r="6" spans="1:20" ht="15" customHeight="1">
      <c r="A6" s="2464"/>
      <c r="B6" s="3207"/>
      <c r="C6" s="3197"/>
      <c r="D6" s="3195"/>
      <c r="E6" s="3195"/>
      <c r="F6" s="3195"/>
      <c r="G6" s="3195"/>
      <c r="H6" s="2539" t="s">
        <v>221</v>
      </c>
      <c r="I6" s="2538" t="s">
        <v>432</v>
      </c>
      <c r="J6" s="2464"/>
      <c r="K6" s="2464"/>
    </row>
    <row r="7" spans="1:20" ht="21" customHeight="1">
      <c r="A7" s="2464"/>
      <c r="B7" s="3196" t="s">
        <v>1983</v>
      </c>
      <c r="C7" s="3197"/>
      <c r="D7" s="2537">
        <v>1298903.2257826997</v>
      </c>
      <c r="E7" s="2536">
        <v>1109300.0964450082</v>
      </c>
      <c r="F7" s="2536">
        <v>1144679.319930257</v>
      </c>
      <c r="G7" s="2536">
        <v>1322380.3013264737</v>
      </c>
      <c r="H7" s="2530">
        <v>-14.597171334564933</v>
      </c>
      <c r="I7" s="2529">
        <v>15.524084195654339</v>
      </c>
      <c r="J7" s="2469"/>
      <c r="K7" s="2469"/>
      <c r="L7" s="2469"/>
      <c r="M7" s="2469"/>
      <c r="N7" s="2469"/>
      <c r="O7" s="2469"/>
      <c r="P7" s="2468"/>
      <c r="Q7" s="2500"/>
      <c r="R7" s="2500"/>
      <c r="S7" s="2500"/>
      <c r="T7" s="2500"/>
    </row>
    <row r="8" spans="1:20" ht="21" customHeight="1">
      <c r="A8" s="2464"/>
      <c r="B8" s="2535" t="s">
        <v>1982</v>
      </c>
      <c r="C8" s="2534"/>
      <c r="D8" s="2519">
        <v>54269.58729453</v>
      </c>
      <c r="E8" s="2518">
        <v>84699.859397377993</v>
      </c>
      <c r="F8" s="2518">
        <v>88284.680063007007</v>
      </c>
      <c r="G8" s="2518">
        <v>94325.837391103734</v>
      </c>
      <c r="H8" s="2514">
        <v>56.072422179475751</v>
      </c>
      <c r="I8" s="2506">
        <v>6.8428149977836057</v>
      </c>
      <c r="J8" s="2469"/>
      <c r="K8" s="2469"/>
      <c r="L8" s="2469"/>
      <c r="M8" s="2469"/>
      <c r="N8" s="2469"/>
      <c r="O8" s="2469"/>
      <c r="P8" s="2468"/>
      <c r="Q8" s="2500"/>
      <c r="R8" s="2500"/>
      <c r="S8" s="2500"/>
      <c r="T8" s="2500"/>
    </row>
    <row r="9" spans="1:20" ht="21" customHeight="1">
      <c r="A9" s="2464"/>
      <c r="B9" s="2535" t="s">
        <v>1981</v>
      </c>
      <c r="C9" s="2534"/>
      <c r="D9" s="2523">
        <v>1244633.6384881698</v>
      </c>
      <c r="E9" s="2522">
        <v>1024600.2370476301</v>
      </c>
      <c r="F9" s="2522">
        <v>1056394.6398672501</v>
      </c>
      <c r="G9" s="2522">
        <v>1228054.4639353701</v>
      </c>
      <c r="H9" s="2521">
        <v>-17.678567783834737</v>
      </c>
      <c r="I9" s="2520">
        <v>16.249592490330244</v>
      </c>
      <c r="J9" s="2469"/>
      <c r="K9" s="2469"/>
      <c r="L9" s="2469"/>
      <c r="M9" s="2469"/>
      <c r="N9" s="2469"/>
      <c r="O9" s="2469"/>
      <c r="P9" s="2468"/>
      <c r="Q9" s="2500"/>
      <c r="R9" s="2500"/>
      <c r="S9" s="2500"/>
      <c r="T9" s="2500"/>
    </row>
    <row r="10" spans="1:20" ht="21" customHeight="1">
      <c r="A10" s="2464"/>
      <c r="B10" s="2524"/>
      <c r="C10" s="2511" t="s">
        <v>1978</v>
      </c>
      <c r="D10" s="2519">
        <v>925919.40426208987</v>
      </c>
      <c r="E10" s="2518">
        <v>749827.49884700007</v>
      </c>
      <c r="F10" s="2518">
        <v>783819.60482347012</v>
      </c>
      <c r="G10" s="2518">
        <v>929375.22477356007</v>
      </c>
      <c r="H10" s="2514">
        <v>-19.018059736573505</v>
      </c>
      <c r="I10" s="2506">
        <v>18.570040740799243</v>
      </c>
      <c r="J10" s="2469"/>
      <c r="K10" s="2469"/>
      <c r="L10" s="2469"/>
      <c r="M10" s="2469"/>
      <c r="N10" s="2469"/>
      <c r="O10" s="2469"/>
      <c r="P10" s="2468"/>
      <c r="Q10" s="2500"/>
      <c r="R10" s="2500"/>
      <c r="S10" s="2500"/>
      <c r="T10" s="2500"/>
    </row>
    <row r="11" spans="1:20" ht="15.6">
      <c r="A11" s="2464"/>
      <c r="B11" s="2524"/>
      <c r="C11" s="2533" t="s">
        <v>1977</v>
      </c>
      <c r="D11" s="2519">
        <v>318714.23422607995</v>
      </c>
      <c r="E11" s="2518">
        <v>274772.73820063</v>
      </c>
      <c r="F11" s="2518">
        <v>272575.03504377999</v>
      </c>
      <c r="G11" s="2518">
        <v>298679.23916181002</v>
      </c>
      <c r="H11" s="2514">
        <v>-13.787114382309028</v>
      </c>
      <c r="I11" s="2506">
        <v>9.5768873748240679</v>
      </c>
      <c r="J11" s="2469"/>
      <c r="K11" s="2469"/>
      <c r="L11" s="2469"/>
      <c r="M11" s="2469"/>
      <c r="N11" s="2469"/>
      <c r="O11" s="2469"/>
      <c r="P11" s="2468"/>
      <c r="Q11" s="2500"/>
      <c r="R11" s="2500"/>
      <c r="S11" s="2500"/>
      <c r="T11" s="2500"/>
    </row>
    <row r="12" spans="1:20" ht="21" customHeight="1">
      <c r="A12" s="2464"/>
      <c r="B12" s="3198" t="s">
        <v>1980</v>
      </c>
      <c r="C12" s="3199"/>
      <c r="D12" s="2532">
        <v>154391.67740075581</v>
      </c>
      <c r="E12" s="2531">
        <v>148418.21936511778</v>
      </c>
      <c r="F12" s="2531">
        <v>159407.51639954621</v>
      </c>
      <c r="G12" s="2531">
        <v>155280.13473356646</v>
      </c>
      <c r="H12" s="2530">
        <v>-3.8690285229123305</v>
      </c>
      <c r="I12" s="2529">
        <v>-2.5892014123315761</v>
      </c>
      <c r="J12" s="2469"/>
      <c r="K12" s="2469"/>
      <c r="L12" s="2469"/>
      <c r="M12" s="2469"/>
      <c r="N12" s="2469"/>
      <c r="O12" s="2469"/>
      <c r="P12" s="2468"/>
      <c r="Q12" s="2500"/>
      <c r="R12" s="2500"/>
      <c r="S12" s="2500"/>
      <c r="T12" s="2500"/>
    </row>
    <row r="13" spans="1:20" ht="21" customHeight="1">
      <c r="A13" s="2464"/>
      <c r="B13" s="2524"/>
      <c r="C13" s="2526" t="s">
        <v>1978</v>
      </c>
      <c r="D13" s="2519">
        <v>137938.88194683363</v>
      </c>
      <c r="E13" s="2518">
        <v>139104.379320262</v>
      </c>
      <c r="F13" s="2518">
        <v>144563.89666019101</v>
      </c>
      <c r="G13" s="2518">
        <v>143621.0346826895</v>
      </c>
      <c r="H13" s="2514">
        <v>0.84493752376330633</v>
      </c>
      <c r="I13" s="2506">
        <v>-0.65221123619667765</v>
      </c>
      <c r="J13" s="2469"/>
      <c r="K13" s="2469"/>
      <c r="L13" s="2469"/>
      <c r="M13" s="2469"/>
      <c r="N13" s="2469"/>
      <c r="O13" s="2469"/>
      <c r="P13" s="2468"/>
      <c r="Q13" s="2500"/>
      <c r="R13" s="2500"/>
      <c r="S13" s="2500"/>
      <c r="T13" s="2500"/>
    </row>
    <row r="14" spans="1:20" ht="21" customHeight="1">
      <c r="A14" s="2464"/>
      <c r="B14" s="2524"/>
      <c r="C14" s="2472" t="s">
        <v>1977</v>
      </c>
      <c r="D14" s="2519">
        <v>16452.795453922168</v>
      </c>
      <c r="E14" s="2518">
        <v>9313.8400448557695</v>
      </c>
      <c r="F14" s="2518">
        <v>14843.619739355201</v>
      </c>
      <c r="G14" s="2518">
        <v>11659.100050876958</v>
      </c>
      <c r="H14" s="2514">
        <v>-43.390531591180448</v>
      </c>
      <c r="I14" s="2506">
        <v>-21.453794589166534</v>
      </c>
      <c r="J14" s="2469"/>
      <c r="K14" s="2469"/>
      <c r="L14" s="2469"/>
      <c r="M14" s="2469"/>
      <c r="N14" s="2469"/>
      <c r="O14" s="2469"/>
      <c r="P14" s="2468"/>
      <c r="Q14" s="2500"/>
      <c r="R14" s="2500"/>
      <c r="S14" s="2500"/>
      <c r="T14" s="2500"/>
    </row>
    <row r="15" spans="1:20" ht="21" customHeight="1">
      <c r="A15" s="2464"/>
      <c r="B15" s="3198" t="s">
        <v>1979</v>
      </c>
      <c r="C15" s="3199"/>
      <c r="D15" s="2532">
        <v>1399025.3158889255</v>
      </c>
      <c r="E15" s="2531">
        <v>1173018.456412748</v>
      </c>
      <c r="F15" s="2531">
        <v>1215802.1562667964</v>
      </c>
      <c r="G15" s="2531">
        <v>1383334.5986689366</v>
      </c>
      <c r="H15" s="2530">
        <v>-16.154593981208649</v>
      </c>
      <c r="I15" s="2529">
        <v>13.779580957197851</v>
      </c>
      <c r="J15" s="2469"/>
      <c r="K15" s="2469"/>
      <c r="L15" s="2469"/>
      <c r="M15" s="2469"/>
      <c r="N15" s="2469"/>
      <c r="O15" s="2469"/>
      <c r="P15" s="2468"/>
      <c r="Q15" s="2500"/>
      <c r="R15" s="2500"/>
      <c r="S15" s="2500"/>
      <c r="T15" s="2500"/>
    </row>
    <row r="16" spans="1:20" ht="21" customHeight="1">
      <c r="A16" s="2464"/>
      <c r="B16" s="2524"/>
      <c r="C16" s="2526" t="s">
        <v>1978</v>
      </c>
      <c r="D16" s="2519">
        <v>1063858.2862089234</v>
      </c>
      <c r="E16" s="2518">
        <v>888931.87816726207</v>
      </c>
      <c r="F16" s="2518">
        <v>928383.50148366112</v>
      </c>
      <c r="G16" s="2518">
        <v>1072996.2594562497</v>
      </c>
      <c r="H16" s="2514">
        <v>-16.442641873384716</v>
      </c>
      <c r="I16" s="2506">
        <v>15.576834114509921</v>
      </c>
      <c r="J16" s="2469"/>
      <c r="K16" s="2469"/>
      <c r="L16" s="2469"/>
      <c r="M16" s="2469"/>
      <c r="N16" s="2469"/>
      <c r="O16" s="2469"/>
      <c r="P16" s="2468"/>
      <c r="Q16" s="2500"/>
      <c r="R16" s="2500"/>
      <c r="S16" s="2500"/>
      <c r="T16" s="2500"/>
    </row>
    <row r="17" spans="1:20" ht="21" customHeight="1">
      <c r="A17" s="2464"/>
      <c r="B17" s="2524"/>
      <c r="C17" s="2526" t="s">
        <v>1976</v>
      </c>
      <c r="D17" s="2519">
        <v>76.042818820112586</v>
      </c>
      <c r="E17" s="2518">
        <v>75.781576437061204</v>
      </c>
      <c r="F17" s="2518">
        <v>76.359751189644712</v>
      </c>
      <c r="G17" s="2518">
        <v>77.565923709903686</v>
      </c>
      <c r="H17" s="2514" t="s">
        <v>73</v>
      </c>
      <c r="I17" s="2506" t="s">
        <v>73</v>
      </c>
      <c r="J17" s="2469"/>
      <c r="K17" s="2469"/>
      <c r="L17" s="2469"/>
      <c r="M17" s="2469"/>
      <c r="N17" s="2469"/>
      <c r="O17" s="2469"/>
      <c r="P17" s="2468"/>
      <c r="Q17" s="2500"/>
      <c r="R17" s="2500"/>
      <c r="S17" s="2500"/>
      <c r="T17" s="2500"/>
    </row>
    <row r="18" spans="1:20" ht="21" customHeight="1">
      <c r="A18" s="2464"/>
      <c r="B18" s="2524"/>
      <c r="C18" s="2526" t="s">
        <v>1977</v>
      </c>
      <c r="D18" s="2519">
        <v>335167.02968000213</v>
      </c>
      <c r="E18" s="2518">
        <v>284086.57824548578</v>
      </c>
      <c r="F18" s="2518">
        <v>287418.65478313522</v>
      </c>
      <c r="G18" s="2518">
        <v>310338.33921268699</v>
      </c>
      <c r="H18" s="2514">
        <v>-15.24029719846996</v>
      </c>
      <c r="I18" s="2506">
        <v>7.9743204027049757</v>
      </c>
      <c r="J18" s="2469"/>
      <c r="K18" s="2469"/>
      <c r="L18" s="2469"/>
      <c r="M18" s="2469"/>
      <c r="N18" s="2469"/>
      <c r="O18" s="2469"/>
      <c r="P18" s="2468"/>
      <c r="Q18" s="2500"/>
      <c r="R18" s="2500"/>
      <c r="S18" s="2500"/>
      <c r="T18" s="2500"/>
    </row>
    <row r="19" spans="1:20" ht="21" customHeight="1">
      <c r="A19" s="2464"/>
      <c r="B19" s="2524"/>
      <c r="C19" s="2526" t="s">
        <v>1976</v>
      </c>
      <c r="D19" s="2519">
        <v>23.957181179887417</v>
      </c>
      <c r="E19" s="2518">
        <v>24.218423562938785</v>
      </c>
      <c r="F19" s="2518">
        <v>23.640248810355281</v>
      </c>
      <c r="G19" s="2518">
        <v>22.434076290096318</v>
      </c>
      <c r="H19" s="2514" t="s">
        <v>73</v>
      </c>
      <c r="I19" s="2506" t="s">
        <v>73</v>
      </c>
      <c r="J19" s="2469"/>
      <c r="K19" s="2469"/>
      <c r="L19" s="2469"/>
      <c r="M19" s="2469"/>
      <c r="N19" s="2469"/>
      <c r="O19" s="2469"/>
      <c r="P19" s="2468"/>
      <c r="Q19" s="2500"/>
      <c r="R19" s="2500"/>
      <c r="S19" s="2500"/>
      <c r="T19" s="2500"/>
    </row>
    <row r="20" spans="1:20" ht="21" customHeight="1">
      <c r="A20" s="2464"/>
      <c r="B20" s="3198" t="s">
        <v>1975</v>
      </c>
      <c r="C20" s="3199"/>
      <c r="D20" s="2532">
        <v>1453294.9031834556</v>
      </c>
      <c r="E20" s="2531">
        <v>1257718.315810126</v>
      </c>
      <c r="F20" s="2531">
        <v>1304086.8363298033</v>
      </c>
      <c r="G20" s="2531">
        <v>1477660.4360600403</v>
      </c>
      <c r="H20" s="2530">
        <v>-13.457460488226943</v>
      </c>
      <c r="I20" s="2529">
        <v>13.309972533634266</v>
      </c>
      <c r="J20" s="2469"/>
      <c r="K20" s="2469"/>
      <c r="L20" s="2469"/>
      <c r="M20" s="2469"/>
      <c r="N20" s="2469"/>
      <c r="O20" s="2469"/>
      <c r="P20" s="2468"/>
      <c r="Q20" s="2500"/>
      <c r="R20" s="2500"/>
      <c r="S20" s="2500"/>
      <c r="T20" s="2500"/>
    </row>
    <row r="21" spans="1:20" ht="21" customHeight="1">
      <c r="A21" s="2464"/>
      <c r="B21" s="2528" t="s">
        <v>1974</v>
      </c>
      <c r="C21" s="2527"/>
      <c r="D21" s="2525"/>
      <c r="E21" s="2511"/>
      <c r="F21" s="2511"/>
      <c r="G21" s="2511"/>
      <c r="H21" s="2514"/>
      <c r="I21" s="2506"/>
      <c r="J21" s="2469"/>
      <c r="K21" s="2469"/>
      <c r="L21" s="2469"/>
      <c r="M21" s="2469"/>
      <c r="N21" s="2469"/>
      <c r="O21" s="2469"/>
      <c r="P21" s="2468"/>
      <c r="Q21" s="2500"/>
      <c r="R21" s="2500"/>
      <c r="S21" s="2500"/>
      <c r="T21" s="2500"/>
    </row>
    <row r="22" spans="1:20" ht="6" customHeight="1">
      <c r="A22" s="2464"/>
      <c r="B22" s="2528"/>
      <c r="C22" s="2527"/>
      <c r="D22" s="2525"/>
      <c r="E22" s="2511"/>
      <c r="F22" s="2511"/>
      <c r="G22" s="2511"/>
      <c r="H22" s="2514"/>
      <c r="I22" s="2506"/>
      <c r="J22" s="2469"/>
      <c r="K22" s="2469"/>
      <c r="L22" s="2469"/>
      <c r="M22" s="2469"/>
      <c r="N22" s="2469"/>
      <c r="O22" s="2469"/>
      <c r="P22" s="2468"/>
      <c r="Q22" s="2500"/>
      <c r="R22" s="2500"/>
      <c r="S22" s="2500"/>
      <c r="T22" s="2500"/>
    </row>
    <row r="23" spans="1:20" ht="21" customHeight="1">
      <c r="A23" s="2464"/>
      <c r="B23" s="3190" t="s">
        <v>1973</v>
      </c>
      <c r="C23" s="3191"/>
      <c r="D23" s="2525"/>
      <c r="E23" s="2511"/>
      <c r="F23" s="2511"/>
      <c r="G23" s="2511"/>
      <c r="H23" s="2514"/>
      <c r="I23" s="2506"/>
      <c r="J23" s="2469"/>
      <c r="K23" s="2469"/>
      <c r="L23" s="2469"/>
      <c r="M23" s="2469"/>
      <c r="N23" s="2469"/>
      <c r="O23" s="2469"/>
      <c r="P23" s="2468"/>
      <c r="Q23" s="2500"/>
      <c r="R23" s="2500"/>
      <c r="S23" s="2500"/>
      <c r="T23" s="2500"/>
    </row>
    <row r="24" spans="1:20" ht="6.75" customHeight="1">
      <c r="A24" s="2464"/>
      <c r="B24" s="2516"/>
      <c r="C24" s="2526"/>
      <c r="D24" s="2525"/>
      <c r="E24" s="2511"/>
      <c r="F24" s="2511"/>
      <c r="G24" s="2511"/>
      <c r="H24" s="2514"/>
      <c r="I24" s="2506"/>
      <c r="J24" s="2469"/>
      <c r="K24" s="2469"/>
      <c r="L24" s="2469"/>
      <c r="M24" s="2469"/>
      <c r="N24" s="2469"/>
      <c r="O24" s="2469"/>
      <c r="P24" s="2468"/>
      <c r="Q24" s="2500"/>
      <c r="R24" s="2500"/>
      <c r="S24" s="2500"/>
      <c r="T24" s="2500"/>
    </row>
    <row r="25" spans="1:20" ht="21" customHeight="1">
      <c r="A25" s="2464"/>
      <c r="B25" s="2524"/>
      <c r="C25" s="2511" t="s">
        <v>1971</v>
      </c>
      <c r="D25" s="2519">
        <v>11.198163062758635</v>
      </c>
      <c r="E25" s="2518">
        <v>7.3831826342138118</v>
      </c>
      <c r="F25" s="2518">
        <v>7.7876127952574974</v>
      </c>
      <c r="G25" s="2518">
        <v>10.846432715509664</v>
      </c>
      <c r="H25" s="2514" t="s">
        <v>73</v>
      </c>
      <c r="I25" s="2506" t="s">
        <v>73</v>
      </c>
      <c r="J25" s="2469"/>
      <c r="K25" s="2469"/>
      <c r="L25" s="2469"/>
      <c r="M25" s="2469"/>
      <c r="N25" s="2469"/>
      <c r="O25" s="2469"/>
      <c r="P25" s="2468"/>
      <c r="Q25" s="2500"/>
      <c r="R25" s="2500"/>
      <c r="S25" s="2500"/>
      <c r="T25" s="2500"/>
    </row>
    <row r="26" spans="1:20" ht="21" customHeight="1">
      <c r="A26" s="2464"/>
      <c r="B26" s="2524"/>
      <c r="C26" s="2511" t="s">
        <v>1970</v>
      </c>
      <c r="D26" s="2519">
        <v>10.167803303004463</v>
      </c>
      <c r="E26" s="2518">
        <v>6.6998846219969863</v>
      </c>
      <c r="F26" s="2518">
        <v>6.9354154381969693</v>
      </c>
      <c r="G26" s="2518">
        <v>9.4012723228223916</v>
      </c>
      <c r="H26" s="2514" t="s">
        <v>73</v>
      </c>
      <c r="I26" s="2506" t="s">
        <v>73</v>
      </c>
      <c r="J26" s="2469"/>
      <c r="K26" s="2469"/>
      <c r="L26" s="2469"/>
      <c r="M26" s="2469"/>
      <c r="N26" s="2469"/>
      <c r="O26" s="2469"/>
      <c r="P26" s="2468"/>
      <c r="Q26" s="2500"/>
      <c r="R26" s="2500"/>
      <c r="S26" s="2500"/>
      <c r="T26" s="2500"/>
    </row>
    <row r="27" spans="1:20" ht="10.5" customHeight="1">
      <c r="A27" s="2464"/>
      <c r="B27" s="2524"/>
      <c r="C27" s="2511"/>
      <c r="D27" s="2519"/>
      <c r="E27" s="2518"/>
      <c r="F27" s="2518"/>
      <c r="G27" s="2518"/>
      <c r="H27" s="2514"/>
      <c r="I27" s="2506"/>
      <c r="J27" s="2469"/>
      <c r="K27" s="2469"/>
      <c r="L27" s="2469"/>
      <c r="M27" s="2469"/>
      <c r="N27" s="2469"/>
      <c r="O27" s="2469"/>
      <c r="P27" s="2468"/>
      <c r="Q27" s="2500"/>
      <c r="R27" s="2500"/>
      <c r="S27" s="2500"/>
      <c r="T27" s="2500"/>
    </row>
    <row r="28" spans="1:20" ht="21" customHeight="1">
      <c r="A28" s="2464"/>
      <c r="B28" s="3190" t="s">
        <v>1972</v>
      </c>
      <c r="C28" s="3191"/>
      <c r="D28" s="2523"/>
      <c r="E28" s="2522"/>
      <c r="F28" s="2522"/>
      <c r="G28" s="2522"/>
      <c r="H28" s="2521"/>
      <c r="I28" s="2520"/>
      <c r="J28" s="2469"/>
      <c r="K28" s="2469"/>
      <c r="L28" s="2469"/>
      <c r="M28" s="2469"/>
      <c r="N28" s="2469"/>
      <c r="O28" s="2469"/>
      <c r="P28" s="2468"/>
      <c r="Q28" s="2500"/>
      <c r="R28" s="2500"/>
      <c r="S28" s="2500"/>
      <c r="T28" s="2500"/>
    </row>
    <row r="29" spans="1:20" ht="21" customHeight="1">
      <c r="A29" s="2464"/>
      <c r="B29" s="2516"/>
      <c r="C29" s="2511" t="s">
        <v>1971</v>
      </c>
      <c r="D29" s="2519">
        <v>11.632550976237257</v>
      </c>
      <c r="E29" s="2518">
        <v>7.9162983133442948</v>
      </c>
      <c r="F29" s="2518">
        <v>8.3531052156649306</v>
      </c>
      <c r="G29" s="2517">
        <v>11.586021568113473</v>
      </c>
      <c r="H29" s="2514" t="s">
        <v>73</v>
      </c>
      <c r="I29" s="2506" t="s">
        <v>73</v>
      </c>
      <c r="J29" s="2469"/>
      <c r="K29" s="2469"/>
      <c r="L29" s="2469"/>
      <c r="M29" s="2469"/>
      <c r="N29" s="2469"/>
      <c r="O29" s="2469"/>
      <c r="P29" s="2468"/>
      <c r="Q29" s="2500"/>
      <c r="R29" s="2500"/>
      <c r="S29" s="2500"/>
      <c r="T29" s="2500"/>
    </row>
    <row r="30" spans="1:20" ht="21" customHeight="1">
      <c r="A30" s="2464"/>
      <c r="B30" s="2516"/>
      <c r="C30" s="2467" t="s">
        <v>1970</v>
      </c>
      <c r="D30" s="2519">
        <v>10.562222533792578</v>
      </c>
      <c r="E30" s="2518">
        <v>7.1836615671588131</v>
      </c>
      <c r="F30" s="2518">
        <v>7.4390261037227976</v>
      </c>
      <c r="G30" s="2517">
        <v>10.042319604691365</v>
      </c>
      <c r="H30" s="2514" t="s">
        <v>73</v>
      </c>
      <c r="I30" s="2506" t="s">
        <v>73</v>
      </c>
      <c r="J30" s="2469"/>
      <c r="K30" s="2469"/>
      <c r="L30" s="2469"/>
      <c r="M30" s="2469"/>
      <c r="N30" s="2469"/>
      <c r="O30" s="2469"/>
      <c r="P30" s="2468"/>
      <c r="Q30" s="2500"/>
      <c r="R30" s="2500"/>
      <c r="S30" s="2500"/>
      <c r="T30" s="2500"/>
    </row>
    <row r="31" spans="1:20" ht="7.5" customHeight="1">
      <c r="A31" s="2464"/>
      <c r="B31" s="2516"/>
      <c r="C31" s="2515"/>
      <c r="D31" s="2513"/>
      <c r="E31" s="2509"/>
      <c r="F31" s="2509"/>
      <c r="G31" s="2509"/>
      <c r="H31" s="2514"/>
      <c r="I31" s="2506"/>
      <c r="J31" s="2469"/>
      <c r="K31" s="2469"/>
      <c r="L31" s="2469"/>
      <c r="M31" s="2469"/>
      <c r="N31" s="2469"/>
      <c r="O31" s="2469"/>
      <c r="P31" s="2468"/>
      <c r="Q31" s="2500"/>
      <c r="R31" s="2500"/>
      <c r="S31" s="2500"/>
      <c r="T31" s="2500"/>
    </row>
    <row r="32" spans="1:20" ht="7.5" customHeight="1">
      <c r="A32" s="2464"/>
      <c r="B32" s="2516"/>
      <c r="C32" s="2515"/>
      <c r="D32" s="2513"/>
      <c r="E32" s="2509"/>
      <c r="F32" s="2509"/>
      <c r="G32" s="2509"/>
      <c r="H32" s="2514"/>
      <c r="I32" s="2506"/>
      <c r="J32" s="2469"/>
      <c r="K32" s="2469"/>
      <c r="L32" s="2469"/>
      <c r="M32" s="2469"/>
      <c r="N32" s="2469"/>
      <c r="O32" s="2469"/>
      <c r="P32" s="2468"/>
      <c r="Q32" s="2500"/>
      <c r="R32" s="2500"/>
      <c r="S32" s="2500"/>
      <c r="T32" s="2500"/>
    </row>
    <row r="33" spans="1:20" ht="21" customHeight="1">
      <c r="A33" s="2464"/>
      <c r="B33" s="2512" t="s">
        <v>1969</v>
      </c>
      <c r="C33" s="2511"/>
      <c r="D33" s="2513">
        <v>117674.81684735705</v>
      </c>
      <c r="E33" s="2509">
        <v>165108.95496273439</v>
      </c>
      <c r="F33" s="2509">
        <v>191723.23036074103</v>
      </c>
      <c r="G33" s="2509">
        <v>202386.14114079491</v>
      </c>
      <c r="H33" s="2514">
        <v>40.309506643980569</v>
      </c>
      <c r="I33" s="2506">
        <v>5.5616164822545784</v>
      </c>
      <c r="J33" s="2469"/>
      <c r="K33" s="2469"/>
      <c r="L33" s="2469"/>
      <c r="M33" s="2469"/>
      <c r="N33" s="2469"/>
      <c r="O33" s="2469"/>
      <c r="P33" s="2468"/>
      <c r="Q33" s="2500"/>
      <c r="R33" s="2500"/>
      <c r="S33" s="2500"/>
      <c r="T33" s="2500"/>
    </row>
    <row r="34" spans="1:20" ht="21" customHeight="1">
      <c r="A34" s="2464"/>
      <c r="B34" s="2512" t="s">
        <v>1968</v>
      </c>
      <c r="C34" s="2511"/>
      <c r="D34" s="2513">
        <v>1335620.0863360984</v>
      </c>
      <c r="E34" s="2509">
        <v>1092609.3608473914</v>
      </c>
      <c r="F34" s="2509">
        <v>1112363.6059690623</v>
      </c>
      <c r="G34" s="2509">
        <v>1275274.2949192454</v>
      </c>
      <c r="H34" s="2514">
        <v>-18.194599495380388</v>
      </c>
      <c r="I34" s="2506">
        <v>14.645452986414426</v>
      </c>
      <c r="J34" s="2469"/>
      <c r="K34" s="2469"/>
      <c r="L34" s="2469"/>
      <c r="M34" s="2469"/>
      <c r="N34" s="2469"/>
      <c r="O34" s="2469"/>
      <c r="P34" s="2468"/>
      <c r="Q34" s="2500"/>
      <c r="R34" s="2500"/>
      <c r="S34" s="2500"/>
      <c r="T34" s="2500"/>
    </row>
    <row r="35" spans="1:20" ht="21" customHeight="1">
      <c r="A35" s="2464"/>
      <c r="B35" s="2512" t="s">
        <v>1967</v>
      </c>
      <c r="C35" s="2511"/>
      <c r="D35" s="2513">
        <v>-7271.0459905578755</v>
      </c>
      <c r="E35" s="2509">
        <v>243010.72548870696</v>
      </c>
      <c r="F35" s="2509">
        <v>223256.48036703607</v>
      </c>
      <c r="G35" s="2509">
        <v>-162910.6889501831</v>
      </c>
      <c r="H35" s="2507" t="s">
        <v>73</v>
      </c>
      <c r="I35" s="2506" t="s">
        <v>73</v>
      </c>
      <c r="J35" s="2469"/>
      <c r="K35" s="2469"/>
      <c r="L35" s="2469"/>
      <c r="M35" s="2469"/>
      <c r="N35" s="2469"/>
      <c r="O35" s="2469"/>
      <c r="P35" s="2468"/>
      <c r="Q35" s="2500"/>
      <c r="R35" s="2500"/>
      <c r="S35" s="2500"/>
      <c r="T35" s="2500"/>
    </row>
    <row r="36" spans="1:20" ht="21" customHeight="1">
      <c r="A36" s="2464"/>
      <c r="B36" s="2512" t="s">
        <v>1966</v>
      </c>
      <c r="C36" s="2511"/>
      <c r="D36" s="2510">
        <v>6044.3310192379631</v>
      </c>
      <c r="E36" s="2509">
        <v>4017.4749457479843</v>
      </c>
      <c r="F36" s="2508">
        <v>32002.590828934153</v>
      </c>
      <c r="G36" s="2508">
        <v>29704.535137615854</v>
      </c>
      <c r="H36" s="2507" t="s">
        <v>73</v>
      </c>
      <c r="I36" s="2506" t="s">
        <v>73</v>
      </c>
      <c r="J36" s="2469"/>
      <c r="K36" s="2469"/>
      <c r="L36" s="2469"/>
      <c r="M36" s="2469"/>
      <c r="N36" s="2469"/>
      <c r="O36" s="2469"/>
      <c r="P36" s="2468"/>
      <c r="Q36" s="2500"/>
      <c r="R36" s="2500"/>
      <c r="S36" s="2500"/>
      <c r="T36" s="2500"/>
    </row>
    <row r="37" spans="1:20" ht="21" customHeight="1" thickBot="1">
      <c r="A37" s="2464"/>
      <c r="B37" s="3192" t="s">
        <v>1965</v>
      </c>
      <c r="C37" s="3193"/>
      <c r="D37" s="2505">
        <v>-1226.7149713199124</v>
      </c>
      <c r="E37" s="2504">
        <v>247028.20043445495</v>
      </c>
      <c r="F37" s="2503">
        <v>255259.07119597023</v>
      </c>
      <c r="G37" s="2503">
        <v>-133206.15381256724</v>
      </c>
      <c r="H37" s="2502" t="s">
        <v>73</v>
      </c>
      <c r="I37" s="2501" t="s">
        <v>73</v>
      </c>
      <c r="J37" s="2469"/>
      <c r="K37" s="2469"/>
      <c r="L37" s="2469"/>
      <c r="M37" s="2469"/>
      <c r="N37" s="2469"/>
      <c r="O37" s="2469"/>
      <c r="P37" s="2468"/>
      <c r="Q37" s="2500"/>
      <c r="R37" s="2500"/>
      <c r="S37" s="2500"/>
      <c r="T37" s="2500"/>
    </row>
    <row r="38" spans="1:20" ht="21" customHeight="1" thickTop="1" thickBot="1">
      <c r="A38" s="2464"/>
      <c r="B38" s="2477"/>
      <c r="C38" s="2467"/>
      <c r="D38" s="2499"/>
      <c r="E38" s="2476"/>
      <c r="F38" s="2476"/>
      <c r="G38" s="2476"/>
      <c r="H38" s="2475"/>
      <c r="I38" s="2475"/>
      <c r="J38" s="2469"/>
      <c r="K38" s="2469"/>
      <c r="L38" s="2469"/>
      <c r="M38" s="2469"/>
      <c r="N38" s="2469"/>
      <c r="O38" s="2469"/>
    </row>
    <row r="39" spans="1:20" ht="21" customHeight="1" thickTop="1">
      <c r="A39" s="2464"/>
      <c r="B39" s="2498" t="s">
        <v>1964</v>
      </c>
      <c r="C39" s="2497"/>
      <c r="D39" s="2496">
        <v>32.708126684728242</v>
      </c>
      <c r="E39" s="2494">
        <v>24.177848433695267</v>
      </c>
      <c r="F39" s="2495">
        <v>25.05969117440311</v>
      </c>
      <c r="G39" s="2494">
        <v>28.512811607403748</v>
      </c>
      <c r="H39" s="2493"/>
      <c r="I39" s="2492"/>
      <c r="J39" s="2469"/>
      <c r="K39" s="2469"/>
      <c r="L39" s="2469"/>
      <c r="M39" s="2469"/>
      <c r="N39" s="2469"/>
      <c r="O39" s="2469"/>
    </row>
    <row r="40" spans="1:20" ht="21" customHeight="1">
      <c r="A40" s="2464"/>
      <c r="B40" s="2491" t="s">
        <v>1963</v>
      </c>
      <c r="C40" s="2490"/>
      <c r="D40" s="2489">
        <v>84.731694191703866</v>
      </c>
      <c r="E40" s="2487">
        <v>55.832371849974884</v>
      </c>
      <c r="F40" s="2488">
        <v>57.795128651641413</v>
      </c>
      <c r="G40" s="2487">
        <v>78.34393602351993</v>
      </c>
      <c r="H40" s="2486"/>
      <c r="I40" s="2485"/>
      <c r="J40" s="2469"/>
      <c r="K40" s="2469"/>
      <c r="L40" s="2469"/>
      <c r="M40" s="2469"/>
      <c r="N40" s="2469"/>
      <c r="O40" s="2469"/>
    </row>
    <row r="41" spans="1:20" ht="21" customHeight="1" thickBot="1">
      <c r="A41" s="2464"/>
      <c r="B41" s="2484" t="s">
        <v>1962</v>
      </c>
      <c r="C41" s="2483"/>
      <c r="D41" s="2482">
        <v>27.139964448615729</v>
      </c>
      <c r="E41" s="2480">
        <v>22.138205839911329</v>
      </c>
      <c r="F41" s="2481">
        <v>22.083808222205331</v>
      </c>
      <c r="G41" s="2480">
        <v>24.001762557071331</v>
      </c>
      <c r="H41" s="2479"/>
      <c r="I41" s="2478"/>
      <c r="J41" s="2469"/>
      <c r="K41" s="2469"/>
      <c r="L41" s="2469"/>
      <c r="M41" s="2469"/>
      <c r="N41" s="2469"/>
      <c r="O41" s="2469"/>
    </row>
    <row r="42" spans="1:20" ht="15.75" customHeight="1" thickTop="1">
      <c r="A42" s="2464"/>
      <c r="B42" s="2477"/>
      <c r="C42" s="2467"/>
      <c r="D42" s="2476"/>
      <c r="E42" s="2476"/>
      <c r="F42" s="2476"/>
      <c r="G42" s="2476"/>
      <c r="H42" s="2475"/>
      <c r="I42" s="2475"/>
      <c r="J42" s="2469"/>
      <c r="K42" s="2469"/>
    </row>
    <row r="43" spans="1:20" ht="15.75" customHeight="1">
      <c r="A43" s="2464"/>
      <c r="B43" s="2474" t="s">
        <v>1961</v>
      </c>
      <c r="C43" s="2467"/>
      <c r="D43" s="2467"/>
      <c r="E43" s="2467"/>
      <c r="F43" s="2467"/>
      <c r="G43" s="2467"/>
      <c r="H43" s="2467"/>
      <c r="I43" s="2467"/>
      <c r="J43" s="2469"/>
      <c r="K43" s="2469"/>
    </row>
    <row r="44" spans="1:20" ht="15.75" customHeight="1">
      <c r="A44" s="2464"/>
      <c r="B44" s="2472" t="s">
        <v>1960</v>
      </c>
      <c r="C44" s="2467"/>
      <c r="D44" s="2467"/>
      <c r="E44" s="2467"/>
      <c r="F44" s="2467"/>
      <c r="G44" s="2467"/>
      <c r="H44" s="2467"/>
      <c r="I44" s="2467"/>
      <c r="J44" s="2469"/>
      <c r="K44" s="2469"/>
    </row>
    <row r="45" spans="1:20" ht="15.75" customHeight="1">
      <c r="A45" s="2464"/>
      <c r="B45" s="2473" t="s">
        <v>1959</v>
      </c>
      <c r="C45" s="2472"/>
      <c r="D45" s="2467"/>
      <c r="E45" s="2467"/>
      <c r="F45" s="2467"/>
      <c r="G45" s="2467"/>
      <c r="H45" s="2467"/>
      <c r="I45" s="2467"/>
      <c r="J45" s="2469"/>
      <c r="K45" s="2469"/>
    </row>
    <row r="46" spans="1:20" ht="15.75" customHeight="1">
      <c r="A46" s="2464"/>
      <c r="B46" s="2473" t="s">
        <v>1958</v>
      </c>
      <c r="C46" s="2472"/>
      <c r="D46" s="2467"/>
      <c r="E46" s="2467"/>
      <c r="F46" s="2467"/>
      <c r="G46" s="2467"/>
      <c r="H46" s="2467"/>
      <c r="I46" s="2467"/>
      <c r="J46" s="2469"/>
      <c r="K46" s="2469"/>
    </row>
    <row r="47" spans="1:20" ht="15.75" customHeight="1">
      <c r="A47" s="2464"/>
      <c r="B47" s="2472" t="s">
        <v>1957</v>
      </c>
      <c r="C47" s="2467"/>
      <c r="D47" s="2471">
        <v>119.04</v>
      </c>
      <c r="E47" s="2470">
        <v>120.32</v>
      </c>
      <c r="F47" s="2470">
        <v>127.51</v>
      </c>
      <c r="G47" s="2470">
        <v>131.69999999999999</v>
      </c>
      <c r="H47" s="2467"/>
      <c r="I47" s="2467"/>
      <c r="J47" s="2469"/>
      <c r="K47" s="2469"/>
    </row>
    <row r="48" spans="1:20" ht="15.75" customHeight="1">
      <c r="A48" s="2464"/>
      <c r="B48" s="2464"/>
      <c r="C48" s="2464"/>
      <c r="D48" s="2464"/>
      <c r="E48" s="2464"/>
      <c r="F48" s="2464"/>
      <c r="G48" s="2464"/>
      <c r="H48" s="2464"/>
      <c r="I48" s="2464"/>
      <c r="J48" s="2469"/>
      <c r="K48" s="2469"/>
    </row>
    <row r="49" spans="1:11" ht="15.75" customHeight="1">
      <c r="A49" s="2464"/>
      <c r="B49" s="2464"/>
      <c r="C49" s="2464"/>
      <c r="D49" s="2468"/>
      <c r="E49" s="2468"/>
      <c r="F49" s="2468"/>
      <c r="G49" s="2468"/>
      <c r="H49" s="2464"/>
      <c r="I49" s="2464"/>
      <c r="J49" s="2464"/>
      <c r="K49" s="2464"/>
    </row>
    <row r="50" spans="1:11" ht="15.75" customHeight="1">
      <c r="A50" s="2464"/>
      <c r="B50" s="2464"/>
      <c r="C50" s="2464"/>
      <c r="D50" s="2467"/>
      <c r="E50" s="2467"/>
      <c r="F50" s="2467"/>
      <c r="G50" s="2467"/>
      <c r="H50" s="2464"/>
      <c r="I50" s="2464"/>
      <c r="J50" s="2464"/>
      <c r="K50" s="2464"/>
    </row>
    <row r="51" spans="1:11" ht="15.75" customHeight="1">
      <c r="A51" s="2464"/>
      <c r="B51" s="2464"/>
      <c r="C51" s="2464"/>
      <c r="D51" s="2467"/>
      <c r="E51" s="2467"/>
      <c r="F51" s="2467"/>
      <c r="G51" s="2467"/>
      <c r="H51" s="2464"/>
      <c r="I51" s="2464"/>
      <c r="J51" s="2464"/>
      <c r="K51" s="2464"/>
    </row>
    <row r="52" spans="1:11" ht="15.75" customHeight="1">
      <c r="A52" s="2464"/>
      <c r="B52" s="2464"/>
      <c r="C52" s="2464"/>
      <c r="D52" s="2466"/>
      <c r="E52" s="2466"/>
      <c r="F52" s="2466"/>
      <c r="G52" s="2466"/>
      <c r="H52" s="2465"/>
      <c r="I52" s="2465"/>
      <c r="J52" s="2464"/>
      <c r="K52" s="2464"/>
    </row>
    <row r="53" spans="1:11" ht="15.75" customHeight="1">
      <c r="A53" s="2464"/>
      <c r="B53" s="2464"/>
      <c r="C53" s="2464"/>
      <c r="D53" s="2464"/>
      <c r="E53" s="2464"/>
      <c r="F53" s="2464"/>
      <c r="G53" s="2464"/>
      <c r="H53" s="2464"/>
      <c r="I53" s="2464"/>
      <c r="J53" s="2464"/>
      <c r="K53" s="2464"/>
    </row>
    <row r="54" spans="1:11" ht="15.75" customHeight="1">
      <c r="A54" s="2464"/>
      <c r="B54" s="2464"/>
      <c r="C54" s="2464"/>
      <c r="D54" s="2464"/>
      <c r="E54" s="2464"/>
      <c r="F54" s="2464"/>
      <c r="G54" s="2464"/>
      <c r="H54" s="2464"/>
      <c r="I54" s="2464"/>
      <c r="J54" s="2464"/>
      <c r="K54" s="2464"/>
    </row>
    <row r="55" spans="1:11" ht="15.75" customHeight="1">
      <c r="A55" s="2464"/>
      <c r="B55" s="2464"/>
      <c r="C55" s="2464"/>
      <c r="D55" s="2464"/>
      <c r="E55" s="2464"/>
      <c r="F55" s="2464"/>
      <c r="G55" s="2464"/>
      <c r="H55" s="2464"/>
      <c r="I55" s="2464"/>
      <c r="J55" s="2464"/>
      <c r="K55" s="2464"/>
    </row>
    <row r="56" spans="1:11" ht="15.75" customHeight="1">
      <c r="A56" s="2464"/>
      <c r="B56" s="2464"/>
      <c r="C56" s="2464"/>
      <c r="D56" s="2464"/>
      <c r="E56" s="2464"/>
      <c r="F56" s="2464"/>
      <c r="G56" s="2464"/>
      <c r="H56" s="2464"/>
      <c r="I56" s="2464"/>
      <c r="J56" s="2464"/>
      <c r="K56" s="2464"/>
    </row>
    <row r="57" spans="1:11" ht="15.75" customHeight="1">
      <c r="A57" s="2464"/>
      <c r="B57" s="2464"/>
      <c r="C57" s="2464"/>
      <c r="D57" s="2464"/>
      <c r="E57" s="2464"/>
      <c r="F57" s="2464"/>
      <c r="G57" s="2464"/>
      <c r="H57" s="2464"/>
      <c r="I57" s="2464"/>
      <c r="J57" s="2464"/>
      <c r="K57" s="2464"/>
    </row>
    <row r="58" spans="1:11" ht="15.75" customHeight="1">
      <c r="A58" s="2464"/>
      <c r="B58" s="2464"/>
      <c r="C58" s="2464"/>
      <c r="D58" s="2464"/>
      <c r="E58" s="2464"/>
      <c r="F58" s="2464"/>
      <c r="G58" s="2464"/>
      <c r="H58" s="2464"/>
      <c r="I58" s="2464"/>
      <c r="J58" s="2464"/>
      <c r="K58" s="2464"/>
    </row>
    <row r="59" spans="1:11" ht="15.75" customHeight="1">
      <c r="A59" s="2464"/>
      <c r="B59" s="2464"/>
      <c r="C59" s="2464"/>
      <c r="D59" s="2464"/>
      <c r="E59" s="2464"/>
      <c r="F59" s="2464"/>
      <c r="G59" s="2464"/>
      <c r="H59" s="2464"/>
      <c r="I59" s="2464"/>
      <c r="J59" s="2464"/>
      <c r="K59" s="2464"/>
    </row>
    <row r="60" spans="1:11" ht="15.75" customHeight="1">
      <c r="A60" s="2464"/>
      <c r="B60" s="2464"/>
      <c r="C60" s="2464"/>
      <c r="D60" s="2464"/>
      <c r="E60" s="2464"/>
      <c r="F60" s="2464"/>
      <c r="G60" s="2464"/>
      <c r="H60" s="2464"/>
      <c r="I60" s="2464"/>
      <c r="J60" s="2464"/>
      <c r="K60" s="2464"/>
    </row>
    <row r="61" spans="1:11" ht="15.75" customHeight="1">
      <c r="A61" s="2464"/>
      <c r="B61" s="2464"/>
      <c r="C61" s="2464"/>
      <c r="D61" s="2464"/>
      <c r="E61" s="2464"/>
      <c r="F61" s="2464"/>
      <c r="G61" s="2464"/>
      <c r="H61" s="2464"/>
      <c r="I61" s="2464"/>
      <c r="J61" s="2464"/>
      <c r="K61" s="2464"/>
    </row>
    <row r="62" spans="1:11" ht="15.75" customHeight="1">
      <c r="A62" s="2464"/>
      <c r="B62" s="2464"/>
      <c r="C62" s="2464"/>
      <c r="D62" s="2464"/>
      <c r="E62" s="2464"/>
      <c r="F62" s="2464"/>
      <c r="G62" s="2464"/>
      <c r="H62" s="2464"/>
      <c r="I62" s="2464"/>
      <c r="J62" s="2464"/>
      <c r="K62" s="2464"/>
    </row>
    <row r="63" spans="1:11" ht="15.75" customHeight="1">
      <c r="A63" s="2464"/>
      <c r="B63" s="2464"/>
      <c r="C63" s="2464"/>
      <c r="D63" s="2464"/>
      <c r="E63" s="2464"/>
      <c r="F63" s="2464"/>
      <c r="G63" s="2464"/>
      <c r="H63" s="2464"/>
      <c r="I63" s="2464"/>
      <c r="J63" s="2464"/>
      <c r="K63" s="2464"/>
    </row>
    <row r="64" spans="1:11" ht="15.75" customHeight="1">
      <c r="A64" s="2464"/>
      <c r="B64" s="2464"/>
      <c r="C64" s="2464"/>
      <c r="D64" s="2464"/>
      <c r="E64" s="2464"/>
      <c r="F64" s="2464"/>
      <c r="G64" s="2464"/>
      <c r="H64" s="2464"/>
      <c r="I64" s="2464"/>
      <c r="J64" s="2464"/>
      <c r="K64" s="2464"/>
    </row>
    <row r="65" spans="1:11" ht="15.75" customHeight="1">
      <c r="A65" s="2464"/>
      <c r="B65" s="2464"/>
      <c r="C65" s="2464"/>
      <c r="D65" s="2464"/>
      <c r="E65" s="2464"/>
      <c r="F65" s="2464"/>
      <c r="G65" s="2464"/>
      <c r="H65" s="2464"/>
      <c r="I65" s="2464"/>
      <c r="J65" s="2464"/>
      <c r="K65" s="2464"/>
    </row>
    <row r="66" spans="1:11" ht="15.75" customHeight="1">
      <c r="A66" s="2464"/>
      <c r="B66" s="2464"/>
      <c r="C66" s="2464"/>
      <c r="D66" s="2464"/>
      <c r="E66" s="2464"/>
      <c r="F66" s="2464"/>
      <c r="G66" s="2464"/>
      <c r="H66" s="2464"/>
      <c r="I66" s="2464"/>
      <c r="J66" s="2464"/>
      <c r="K66" s="2464"/>
    </row>
    <row r="67" spans="1:11" ht="15.75" customHeight="1">
      <c r="A67" s="2464"/>
      <c r="B67" s="2464"/>
      <c r="C67" s="2464"/>
      <c r="D67" s="2464"/>
      <c r="E67" s="2464"/>
      <c r="F67" s="2464"/>
      <c r="G67" s="2464"/>
      <c r="H67" s="2464"/>
      <c r="I67" s="2464"/>
      <c r="J67" s="2464"/>
      <c r="K67" s="2464"/>
    </row>
    <row r="68" spans="1:11" ht="15.75" customHeight="1">
      <c r="A68" s="2464"/>
      <c r="B68" s="2464"/>
      <c r="C68" s="2464"/>
      <c r="D68" s="2464"/>
      <c r="E68" s="2464"/>
      <c r="F68" s="2464"/>
      <c r="G68" s="2464"/>
      <c r="H68" s="2464"/>
      <c r="I68" s="2464"/>
      <c r="J68" s="2464"/>
      <c r="K68" s="2464"/>
    </row>
    <row r="69" spans="1:11" ht="15.75" customHeight="1">
      <c r="A69" s="2464"/>
      <c r="B69" s="2464"/>
      <c r="C69" s="2464"/>
      <c r="D69" s="2464"/>
      <c r="E69" s="2464"/>
      <c r="F69" s="2464"/>
      <c r="G69" s="2464"/>
      <c r="H69" s="2464"/>
      <c r="I69" s="2464"/>
      <c r="J69" s="2464"/>
      <c r="K69" s="2464"/>
    </row>
    <row r="70" spans="1:11" ht="15.75" customHeight="1">
      <c r="A70" s="2464"/>
      <c r="B70" s="2464"/>
      <c r="C70" s="2464"/>
      <c r="D70" s="2464"/>
      <c r="E70" s="2464"/>
      <c r="F70" s="2464"/>
      <c r="G70" s="2464"/>
      <c r="H70" s="2464"/>
      <c r="I70" s="2464"/>
      <c r="J70" s="2464"/>
      <c r="K70" s="2464"/>
    </row>
    <row r="71" spans="1:11" ht="15.75" customHeight="1">
      <c r="A71" s="2464"/>
      <c r="B71" s="2464"/>
      <c r="C71" s="2464"/>
      <c r="D71" s="2464"/>
      <c r="E71" s="2464"/>
      <c r="F71" s="2464"/>
      <c r="G71" s="2464"/>
      <c r="H71" s="2464"/>
      <c r="I71" s="2464"/>
      <c r="J71" s="2464"/>
      <c r="K71" s="2464"/>
    </row>
    <row r="72" spans="1:11" ht="15.75" customHeight="1">
      <c r="A72" s="2464"/>
      <c r="B72" s="2464"/>
      <c r="C72" s="2464"/>
      <c r="D72" s="2464"/>
      <c r="E72" s="2464"/>
      <c r="F72" s="2464"/>
      <c r="G72" s="2464"/>
      <c r="H72" s="2464"/>
      <c r="I72" s="2464"/>
      <c r="J72" s="2464"/>
      <c r="K72" s="2464"/>
    </row>
    <row r="73" spans="1:11" ht="15.75" customHeight="1">
      <c r="A73" s="2464"/>
      <c r="B73" s="2464"/>
      <c r="C73" s="2464"/>
      <c r="D73" s="2464"/>
      <c r="E73" s="2464"/>
      <c r="F73" s="2464"/>
      <c r="G73" s="2464"/>
      <c r="H73" s="2464"/>
      <c r="I73" s="2464"/>
      <c r="J73" s="2464"/>
      <c r="K73" s="2464"/>
    </row>
    <row r="74" spans="1:11" ht="15.75" customHeight="1">
      <c r="A74" s="2464"/>
      <c r="B74" s="2464"/>
      <c r="C74" s="2464"/>
      <c r="D74" s="2464"/>
      <c r="E74" s="2464"/>
      <c r="F74" s="2464"/>
      <c r="G74" s="2464"/>
      <c r="H74" s="2464"/>
      <c r="I74" s="2464"/>
      <c r="J74" s="2464"/>
      <c r="K74" s="2464"/>
    </row>
    <row r="75" spans="1:11" ht="15.75" customHeight="1">
      <c r="A75" s="2464"/>
      <c r="B75" s="2464"/>
      <c r="C75" s="2464"/>
      <c r="D75" s="2464"/>
      <c r="E75" s="2464"/>
      <c r="F75" s="2464"/>
      <c r="G75" s="2464"/>
      <c r="H75" s="2464"/>
      <c r="I75" s="2464"/>
      <c r="J75" s="2464"/>
      <c r="K75" s="2464"/>
    </row>
    <row r="76" spans="1:11" ht="15.75" customHeight="1">
      <c r="A76" s="2464"/>
      <c r="B76" s="2464"/>
      <c r="C76" s="2464"/>
      <c r="D76" s="2464"/>
      <c r="E76" s="2464"/>
      <c r="F76" s="2464"/>
      <c r="G76" s="2464"/>
      <c r="H76" s="2464"/>
      <c r="I76" s="2464"/>
      <c r="J76" s="2464"/>
      <c r="K76" s="2464"/>
    </row>
    <row r="77" spans="1:11" ht="15.75" customHeight="1">
      <c r="A77" s="2464"/>
      <c r="B77" s="2464"/>
      <c r="C77" s="2464"/>
      <c r="D77" s="2464"/>
      <c r="E77" s="2464"/>
      <c r="F77" s="2464"/>
      <c r="G77" s="2464"/>
      <c r="H77" s="2464"/>
      <c r="I77" s="2464"/>
      <c r="J77" s="2464"/>
      <c r="K77" s="2464"/>
    </row>
    <row r="78" spans="1:11" ht="15.75" customHeight="1">
      <c r="A78" s="2464"/>
      <c r="B78" s="2464"/>
      <c r="C78" s="2464"/>
      <c r="D78" s="2464"/>
      <c r="E78" s="2464"/>
      <c r="F78" s="2464"/>
      <c r="G78" s="2464"/>
      <c r="H78" s="2464"/>
      <c r="I78" s="2464"/>
      <c r="J78" s="2464"/>
      <c r="K78" s="2464"/>
    </row>
    <row r="79" spans="1:11" ht="15.75" customHeight="1">
      <c r="A79" s="2464"/>
      <c r="B79" s="2464"/>
      <c r="C79" s="2464"/>
      <c r="D79" s="2464"/>
      <c r="E79" s="2464"/>
      <c r="F79" s="2464"/>
      <c r="G79" s="2464"/>
      <c r="H79" s="2464"/>
      <c r="I79" s="2464"/>
      <c r="J79" s="2464"/>
      <c r="K79" s="2464"/>
    </row>
    <row r="80" spans="1:11" ht="15.75" customHeight="1">
      <c r="A80" s="2464"/>
      <c r="B80" s="2464"/>
      <c r="C80" s="2464"/>
      <c r="D80" s="2464"/>
      <c r="E80" s="2464"/>
      <c r="F80" s="2464"/>
      <c r="G80" s="2464"/>
      <c r="H80" s="2464"/>
      <c r="I80" s="2464"/>
      <c r="J80" s="2464"/>
      <c r="K80" s="2464"/>
    </row>
    <row r="81" spans="1:11" ht="15.75" customHeight="1">
      <c r="A81" s="2464"/>
      <c r="B81" s="2464"/>
      <c r="C81" s="2464"/>
      <c r="D81" s="2464"/>
      <c r="E81" s="2464"/>
      <c r="F81" s="2464"/>
      <c r="G81" s="2464"/>
      <c r="H81" s="2464"/>
      <c r="I81" s="2464"/>
      <c r="J81" s="2464"/>
      <c r="K81" s="2464"/>
    </row>
    <row r="82" spans="1:11" ht="15.75" customHeight="1">
      <c r="A82" s="2464"/>
      <c r="B82" s="2464"/>
      <c r="C82" s="2464"/>
      <c r="D82" s="2464"/>
      <c r="E82" s="2464"/>
      <c r="F82" s="2464"/>
      <c r="G82" s="2464"/>
      <c r="H82" s="2464"/>
      <c r="I82" s="2464"/>
      <c r="J82" s="2464"/>
      <c r="K82" s="2464"/>
    </row>
    <row r="83" spans="1:11" ht="15.75" customHeight="1">
      <c r="A83" s="2464"/>
      <c r="B83" s="2464"/>
      <c r="C83" s="2464"/>
      <c r="D83" s="2464"/>
      <c r="E83" s="2464"/>
      <c r="F83" s="2464"/>
      <c r="G83" s="2464"/>
      <c r="H83" s="2464"/>
      <c r="I83" s="2464"/>
      <c r="J83" s="2464"/>
      <c r="K83" s="2464"/>
    </row>
    <row r="84" spans="1:11" ht="15.75" customHeight="1">
      <c r="A84" s="2464"/>
      <c r="B84" s="2464"/>
      <c r="C84" s="2464"/>
      <c r="D84" s="2464"/>
      <c r="E84" s="2464"/>
      <c r="F84" s="2464"/>
      <c r="G84" s="2464"/>
      <c r="H84" s="2464"/>
      <c r="I84" s="2464"/>
      <c r="J84" s="2464"/>
      <c r="K84" s="2464"/>
    </row>
    <row r="85" spans="1:11" ht="15.75" customHeight="1">
      <c r="A85" s="2464"/>
      <c r="B85" s="2464"/>
      <c r="C85" s="2464"/>
      <c r="D85" s="2464"/>
      <c r="E85" s="2464"/>
      <c r="F85" s="2464"/>
      <c r="G85" s="2464"/>
      <c r="H85" s="2464"/>
      <c r="I85" s="2464"/>
      <c r="J85" s="2464"/>
      <c r="K85" s="2464"/>
    </row>
    <row r="86" spans="1:11" ht="15.75" customHeight="1">
      <c r="A86" s="2464"/>
      <c r="B86" s="2464"/>
      <c r="C86" s="2464"/>
      <c r="D86" s="2464"/>
      <c r="E86" s="2464"/>
      <c r="F86" s="2464"/>
      <c r="G86" s="2464"/>
      <c r="H86" s="2464"/>
      <c r="I86" s="2464"/>
      <c r="J86" s="2464"/>
      <c r="K86" s="2464"/>
    </row>
    <row r="87" spans="1:11" ht="15.75" customHeight="1">
      <c r="A87" s="2464"/>
      <c r="B87" s="2464"/>
      <c r="C87" s="2464"/>
      <c r="D87" s="2464"/>
      <c r="E87" s="2464"/>
      <c r="F87" s="2464"/>
      <c r="G87" s="2464"/>
      <c r="H87" s="2464"/>
      <c r="I87" s="2464"/>
      <c r="J87" s="2464"/>
      <c r="K87" s="2464"/>
    </row>
    <row r="88" spans="1:11" ht="15.75" customHeight="1">
      <c r="A88" s="2464"/>
      <c r="B88" s="2464"/>
      <c r="C88" s="2464"/>
      <c r="D88" s="2464"/>
      <c r="E88" s="2464"/>
      <c r="F88" s="2464"/>
      <c r="G88" s="2464"/>
      <c r="H88" s="2464"/>
      <c r="I88" s="2464"/>
      <c r="J88" s="2464"/>
      <c r="K88" s="2464"/>
    </row>
    <row r="89" spans="1:11" ht="15.75" customHeight="1">
      <c r="A89" s="2464"/>
      <c r="B89" s="2464"/>
      <c r="C89" s="2464"/>
      <c r="D89" s="2464"/>
      <c r="E89" s="2464"/>
      <c r="F89" s="2464"/>
      <c r="G89" s="2464"/>
      <c r="H89" s="2464"/>
      <c r="I89" s="2464"/>
      <c r="J89" s="2464"/>
      <c r="K89" s="2464"/>
    </row>
    <row r="90" spans="1:11" ht="15.75" customHeight="1">
      <c r="A90" s="2464"/>
      <c r="B90" s="2464"/>
      <c r="C90" s="2464"/>
      <c r="D90" s="2464"/>
      <c r="E90" s="2464"/>
      <c r="F90" s="2464"/>
      <c r="G90" s="2464"/>
      <c r="H90" s="2464"/>
      <c r="I90" s="2464"/>
      <c r="J90" s="2464"/>
      <c r="K90" s="2464"/>
    </row>
    <row r="91" spans="1:11" ht="15.75" customHeight="1">
      <c r="A91" s="2464"/>
      <c r="B91" s="2464"/>
      <c r="C91" s="2464"/>
      <c r="D91" s="2464"/>
      <c r="E91" s="2464"/>
      <c r="F91" s="2464"/>
      <c r="G91" s="2464"/>
      <c r="H91" s="2464"/>
      <c r="I91" s="2464"/>
      <c r="J91" s="2464"/>
      <c r="K91" s="2464"/>
    </row>
    <row r="92" spans="1:11" ht="15.75" customHeight="1">
      <c r="A92" s="2464"/>
      <c r="B92" s="2464"/>
      <c r="C92" s="2464"/>
      <c r="D92" s="2464"/>
      <c r="E92" s="2464"/>
      <c r="F92" s="2464"/>
      <c r="G92" s="2464"/>
      <c r="H92" s="2464"/>
      <c r="I92" s="2464"/>
      <c r="J92" s="2464"/>
      <c r="K92" s="2464"/>
    </row>
    <row r="93" spans="1:11" ht="15.75" customHeight="1">
      <c r="A93" s="2464"/>
      <c r="B93" s="2464"/>
      <c r="C93" s="2464"/>
      <c r="D93" s="2464"/>
      <c r="E93" s="2464"/>
      <c r="F93" s="2464"/>
      <c r="G93" s="2464"/>
      <c r="H93" s="2464"/>
      <c r="I93" s="2464"/>
      <c r="J93" s="2464"/>
      <c r="K93" s="2464"/>
    </row>
    <row r="94" spans="1:11" ht="15.75" customHeight="1">
      <c r="A94" s="2464"/>
      <c r="B94" s="2464"/>
      <c r="C94" s="2464"/>
      <c r="D94" s="2464"/>
      <c r="E94" s="2464"/>
      <c r="F94" s="2464"/>
      <c r="G94" s="2464"/>
      <c r="H94" s="2464"/>
      <c r="I94" s="2464"/>
      <c r="J94" s="2464"/>
      <c r="K94" s="2464"/>
    </row>
    <row r="95" spans="1:11" ht="15.75" customHeight="1">
      <c r="A95" s="2464"/>
      <c r="B95" s="2464"/>
      <c r="C95" s="2464"/>
      <c r="D95" s="2464"/>
      <c r="E95" s="2464"/>
      <c r="F95" s="2464"/>
      <c r="G95" s="2464"/>
      <c r="H95" s="2464"/>
      <c r="I95" s="2464"/>
      <c r="J95" s="2464"/>
      <c r="K95" s="2464"/>
    </row>
    <row r="96" spans="1:11" ht="15.75" customHeight="1">
      <c r="A96" s="2464"/>
      <c r="B96" s="2464"/>
      <c r="C96" s="2464"/>
      <c r="D96" s="2464"/>
      <c r="E96" s="2464"/>
      <c r="F96" s="2464"/>
      <c r="G96" s="2464"/>
      <c r="H96" s="2464"/>
      <c r="I96" s="2464"/>
      <c r="J96" s="2464"/>
      <c r="K96" s="2464"/>
    </row>
    <row r="97" spans="1:11" ht="15.75" customHeight="1">
      <c r="A97" s="2464"/>
      <c r="B97" s="2464"/>
      <c r="C97" s="2464"/>
      <c r="D97" s="2464"/>
      <c r="E97" s="2464"/>
      <c r="F97" s="2464"/>
      <c r="G97" s="2464"/>
      <c r="H97" s="2464"/>
      <c r="I97" s="2464"/>
      <c r="J97" s="2464"/>
      <c r="K97" s="2464"/>
    </row>
    <row r="98" spans="1:11" ht="15.75" customHeight="1">
      <c r="A98" s="2464"/>
      <c r="B98" s="2464"/>
      <c r="C98" s="2464"/>
      <c r="D98" s="2464"/>
      <c r="E98" s="2464"/>
      <c r="F98" s="2464"/>
      <c r="G98" s="2464"/>
      <c r="H98" s="2464"/>
      <c r="I98" s="2464"/>
      <c r="J98" s="2464"/>
      <c r="K98" s="2464"/>
    </row>
    <row r="99" spans="1:11" ht="15.75" customHeight="1">
      <c r="A99" s="2464"/>
      <c r="B99" s="2464"/>
      <c r="C99" s="2464"/>
      <c r="D99" s="2464"/>
      <c r="E99" s="2464"/>
      <c r="F99" s="2464"/>
      <c r="G99" s="2464"/>
      <c r="H99" s="2464"/>
      <c r="I99" s="2464"/>
      <c r="J99" s="2464"/>
      <c r="K99" s="2464"/>
    </row>
    <row r="100" spans="1:11" ht="15.75" customHeight="1">
      <c r="A100" s="2464"/>
      <c r="B100" s="2464"/>
      <c r="C100" s="2464"/>
      <c r="D100" s="2464"/>
      <c r="E100" s="2464"/>
      <c r="F100" s="2464"/>
      <c r="G100" s="2464"/>
      <c r="H100" s="2464"/>
      <c r="I100" s="2464"/>
      <c r="J100" s="2464"/>
      <c r="K100" s="2464"/>
    </row>
    <row r="101" spans="1:11" ht="15.75" customHeight="1">
      <c r="A101" s="2464"/>
      <c r="B101" s="2464"/>
      <c r="C101" s="2464"/>
      <c r="D101" s="2464"/>
      <c r="E101" s="2464"/>
      <c r="F101" s="2464"/>
      <c r="G101" s="2464"/>
      <c r="H101" s="2464"/>
      <c r="I101" s="2464"/>
      <c r="J101" s="2464"/>
      <c r="K101" s="2464"/>
    </row>
    <row r="102" spans="1:11" ht="15.75" customHeight="1">
      <c r="A102" s="2464"/>
      <c r="B102" s="2464"/>
      <c r="C102" s="2464"/>
      <c r="D102" s="2464"/>
      <c r="E102" s="2464"/>
      <c r="F102" s="2464"/>
      <c r="G102" s="2464"/>
      <c r="H102" s="2464"/>
      <c r="I102" s="2464"/>
      <c r="J102" s="2464"/>
      <c r="K102" s="2464"/>
    </row>
    <row r="103" spans="1:11" ht="15.75" customHeight="1">
      <c r="A103" s="2464"/>
      <c r="B103" s="2464"/>
      <c r="C103" s="2464"/>
      <c r="D103" s="2464"/>
      <c r="E103" s="2464"/>
      <c r="F103" s="2464"/>
      <c r="G103" s="2464"/>
      <c r="H103" s="2464"/>
      <c r="I103" s="2464"/>
      <c r="J103" s="2464"/>
      <c r="K103" s="2464"/>
    </row>
    <row r="104" spans="1:11" ht="15.75" customHeight="1">
      <c r="A104" s="2464"/>
      <c r="B104" s="2464"/>
      <c r="C104" s="2464"/>
      <c r="D104" s="2464"/>
      <c r="E104" s="2464"/>
      <c r="F104" s="2464"/>
      <c r="G104" s="2464"/>
      <c r="H104" s="2464"/>
      <c r="I104" s="2464"/>
      <c r="J104" s="2464"/>
      <c r="K104" s="2464"/>
    </row>
    <row r="105" spans="1:11" ht="15.75" customHeight="1">
      <c r="A105" s="2464"/>
      <c r="B105" s="2464"/>
      <c r="C105" s="2464"/>
      <c r="D105" s="2464"/>
      <c r="E105" s="2464"/>
      <c r="F105" s="2464"/>
      <c r="G105" s="2464"/>
      <c r="H105" s="2464"/>
      <c r="I105" s="2464"/>
      <c r="J105" s="2464"/>
      <c r="K105" s="2464"/>
    </row>
    <row r="106" spans="1:11" ht="15.75" customHeight="1">
      <c r="A106" s="2464"/>
      <c r="B106" s="2464"/>
      <c r="C106" s="2464"/>
      <c r="D106" s="2464"/>
      <c r="E106" s="2464"/>
      <c r="F106" s="2464"/>
      <c r="G106" s="2464"/>
      <c r="H106" s="2464"/>
      <c r="I106" s="2464"/>
      <c r="J106" s="2464"/>
      <c r="K106" s="2464"/>
    </row>
    <row r="107" spans="1:11" ht="15.75" customHeight="1">
      <c r="A107" s="2464"/>
      <c r="B107" s="2464"/>
      <c r="C107" s="2464"/>
      <c r="D107" s="2464"/>
      <c r="E107" s="2464"/>
      <c r="F107" s="2464"/>
      <c r="G107" s="2464"/>
      <c r="H107" s="2464"/>
      <c r="I107" s="2464"/>
      <c r="J107" s="2464"/>
      <c r="K107" s="2464"/>
    </row>
    <row r="108" spans="1:11" ht="15.75" customHeight="1">
      <c r="A108" s="2464"/>
      <c r="B108" s="2464"/>
      <c r="C108" s="2464"/>
      <c r="D108" s="2464"/>
      <c r="E108" s="2464"/>
      <c r="F108" s="2464"/>
      <c r="G108" s="2464"/>
      <c r="H108" s="2464"/>
      <c r="I108" s="2464"/>
      <c r="J108" s="2464"/>
      <c r="K108" s="2464"/>
    </row>
    <row r="109" spans="1:11" ht="15.75" customHeight="1">
      <c r="A109" s="2464"/>
      <c r="B109" s="2464"/>
      <c r="C109" s="2464"/>
      <c r="D109" s="2464"/>
      <c r="E109" s="2464"/>
      <c r="F109" s="2464"/>
      <c r="G109" s="2464"/>
      <c r="H109" s="2464"/>
      <c r="I109" s="2464"/>
      <c r="J109" s="2464"/>
      <c r="K109" s="2464"/>
    </row>
    <row r="110" spans="1:11" ht="15.75" customHeight="1">
      <c r="A110" s="2464"/>
      <c r="B110" s="2464"/>
      <c r="C110" s="2464"/>
      <c r="D110" s="2464"/>
      <c r="E110" s="2464"/>
      <c r="F110" s="2464"/>
      <c r="G110" s="2464"/>
      <c r="H110" s="2464"/>
      <c r="I110" s="2464"/>
      <c r="J110" s="2464"/>
      <c r="K110" s="2464"/>
    </row>
    <row r="111" spans="1:11" ht="15.75" customHeight="1">
      <c r="A111" s="2464"/>
      <c r="B111" s="2464"/>
      <c r="C111" s="2464"/>
      <c r="D111" s="2464"/>
      <c r="E111" s="2464"/>
      <c r="F111" s="2464"/>
      <c r="G111" s="2464"/>
      <c r="H111" s="2464"/>
      <c r="I111" s="2464"/>
      <c r="J111" s="2464"/>
      <c r="K111" s="2464"/>
    </row>
    <row r="112" spans="1:11" ht="15.75" customHeight="1">
      <c r="A112" s="2464"/>
      <c r="B112" s="2464"/>
      <c r="C112" s="2464"/>
      <c r="D112" s="2464"/>
      <c r="E112" s="2464"/>
      <c r="F112" s="2464"/>
      <c r="G112" s="2464"/>
      <c r="H112" s="2464"/>
      <c r="I112" s="2464"/>
      <c r="J112" s="2464"/>
      <c r="K112" s="2464"/>
    </row>
    <row r="113" spans="1:11" ht="15.75" customHeight="1">
      <c r="A113" s="2464"/>
      <c r="B113" s="2464"/>
      <c r="C113" s="2464"/>
      <c r="D113" s="2464"/>
      <c r="E113" s="2464"/>
      <c r="F113" s="2464"/>
      <c r="G113" s="2464"/>
      <c r="H113" s="2464"/>
      <c r="I113" s="2464"/>
      <c r="J113" s="2464"/>
      <c r="K113" s="2464"/>
    </row>
    <row r="114" spans="1:11" ht="15.75" customHeight="1">
      <c r="A114" s="2464"/>
      <c r="B114" s="2464"/>
      <c r="C114" s="2464"/>
      <c r="D114" s="2464"/>
      <c r="E114" s="2464"/>
      <c r="F114" s="2464"/>
      <c r="G114" s="2464"/>
      <c r="H114" s="2464"/>
      <c r="I114" s="2464"/>
      <c r="J114" s="2464"/>
      <c r="K114" s="2464"/>
    </row>
    <row r="115" spans="1:11" ht="15.75" customHeight="1">
      <c r="A115" s="2464"/>
      <c r="B115" s="2464"/>
      <c r="C115" s="2464"/>
      <c r="D115" s="2464"/>
      <c r="E115" s="2464"/>
      <c r="F115" s="2464"/>
      <c r="G115" s="2464"/>
      <c r="H115" s="2464"/>
      <c r="I115" s="2464"/>
      <c r="J115" s="2464"/>
      <c r="K115" s="2464"/>
    </row>
    <row r="116" spans="1:11" ht="15.75" customHeight="1">
      <c r="A116" s="2464"/>
      <c r="B116" s="2464"/>
      <c r="C116" s="2464"/>
      <c r="D116" s="2464"/>
      <c r="E116" s="2464"/>
      <c r="F116" s="2464"/>
      <c r="G116" s="2464"/>
      <c r="H116" s="2464"/>
      <c r="I116" s="2464"/>
      <c r="J116" s="2464"/>
      <c r="K116" s="2464"/>
    </row>
    <row r="117" spans="1:11" ht="15.75" customHeight="1">
      <c r="A117" s="2464"/>
      <c r="B117" s="2464"/>
      <c r="C117" s="2464"/>
      <c r="D117" s="2464"/>
      <c r="E117" s="2464"/>
      <c r="F117" s="2464"/>
      <c r="G117" s="2464"/>
      <c r="H117" s="2464"/>
      <c r="I117" s="2464"/>
      <c r="J117" s="2464"/>
      <c r="K117" s="2464"/>
    </row>
    <row r="118" spans="1:11" ht="15.75" customHeight="1">
      <c r="A118" s="2464"/>
      <c r="B118" s="2464"/>
      <c r="C118" s="2464"/>
      <c r="D118" s="2464"/>
      <c r="E118" s="2464"/>
      <c r="F118" s="2464"/>
      <c r="G118" s="2464"/>
      <c r="H118" s="2464"/>
      <c r="I118" s="2464"/>
      <c r="J118" s="2464"/>
      <c r="K118" s="2464"/>
    </row>
    <row r="119" spans="1:11" ht="15.75" customHeight="1">
      <c r="A119" s="2464"/>
      <c r="B119" s="2464"/>
      <c r="C119" s="2464"/>
      <c r="D119" s="2464"/>
      <c r="E119" s="2464"/>
      <c r="F119" s="2464"/>
      <c r="G119" s="2464"/>
      <c r="H119" s="2464"/>
      <c r="I119" s="2464"/>
      <c r="J119" s="2464"/>
      <c r="K119" s="2464"/>
    </row>
    <row r="120" spans="1:11" ht="15.75" customHeight="1">
      <c r="A120" s="2464"/>
      <c r="B120" s="2464"/>
      <c r="C120" s="2464"/>
      <c r="D120" s="2464"/>
      <c r="E120" s="2464"/>
      <c r="F120" s="2464"/>
      <c r="G120" s="2464"/>
      <c r="H120" s="2464"/>
      <c r="I120" s="2464"/>
      <c r="J120" s="2464"/>
      <c r="K120" s="2464"/>
    </row>
    <row r="121" spans="1:11" ht="15.75" customHeight="1">
      <c r="A121" s="2464"/>
      <c r="B121" s="2464"/>
      <c r="C121" s="2464"/>
      <c r="D121" s="2464"/>
      <c r="E121" s="2464"/>
      <c r="F121" s="2464"/>
      <c r="G121" s="2464"/>
      <c r="H121" s="2464"/>
      <c r="I121" s="2464"/>
      <c r="J121" s="2464"/>
      <c r="K121" s="2464"/>
    </row>
    <row r="122" spans="1:11" ht="15.75" customHeight="1">
      <c r="A122" s="2464"/>
      <c r="B122" s="2464"/>
      <c r="C122" s="2464"/>
      <c r="D122" s="2464"/>
      <c r="E122" s="2464"/>
      <c r="F122" s="2464"/>
      <c r="G122" s="2464"/>
      <c r="H122" s="2464"/>
      <c r="I122" s="2464"/>
      <c r="J122" s="2464"/>
      <c r="K122" s="2464"/>
    </row>
    <row r="123" spans="1:11" ht="15.75" customHeight="1">
      <c r="A123" s="2464"/>
      <c r="B123" s="2464"/>
      <c r="C123" s="2464"/>
      <c r="D123" s="2464"/>
      <c r="E123" s="2464"/>
      <c r="F123" s="2464"/>
      <c r="G123" s="2464"/>
      <c r="H123" s="2464"/>
      <c r="I123" s="2464"/>
      <c r="J123" s="2464"/>
      <c r="K123" s="2464"/>
    </row>
    <row r="124" spans="1:11" ht="15.75" customHeight="1">
      <c r="A124" s="2464"/>
      <c r="B124" s="2464"/>
      <c r="C124" s="2464"/>
      <c r="D124" s="2464"/>
      <c r="E124" s="2464"/>
      <c r="F124" s="2464"/>
      <c r="G124" s="2464"/>
      <c r="H124" s="2464"/>
      <c r="I124" s="2464"/>
      <c r="J124" s="2464"/>
      <c r="K124" s="2464"/>
    </row>
    <row r="125" spans="1:11" ht="15.75" customHeight="1">
      <c r="A125" s="2464"/>
      <c r="B125" s="2464"/>
      <c r="C125" s="2464"/>
      <c r="D125" s="2464"/>
      <c r="E125" s="2464"/>
      <c r="F125" s="2464"/>
      <c r="G125" s="2464"/>
      <c r="H125" s="2464"/>
      <c r="I125" s="2464"/>
      <c r="J125" s="2464"/>
      <c r="K125" s="2464"/>
    </row>
    <row r="126" spans="1:11" ht="15.75" customHeight="1">
      <c r="A126" s="2464"/>
      <c r="B126" s="2464"/>
      <c r="C126" s="2464"/>
      <c r="D126" s="2464"/>
      <c r="E126" s="2464"/>
      <c r="F126" s="2464"/>
      <c r="G126" s="2464"/>
      <c r="H126" s="2464"/>
      <c r="I126" s="2464"/>
      <c r="J126" s="2464"/>
      <c r="K126" s="2464"/>
    </row>
    <row r="127" spans="1:11" ht="15.75" customHeight="1">
      <c r="A127" s="2464"/>
      <c r="B127" s="2464"/>
      <c r="C127" s="2464"/>
      <c r="D127" s="2464"/>
      <c r="E127" s="2464"/>
      <c r="F127" s="2464"/>
      <c r="G127" s="2464"/>
      <c r="H127" s="2464"/>
      <c r="I127" s="2464"/>
      <c r="J127" s="2464"/>
      <c r="K127" s="2464"/>
    </row>
    <row r="128" spans="1:11" ht="15.75" customHeight="1">
      <c r="A128" s="2464"/>
      <c r="B128" s="2464"/>
      <c r="C128" s="2464"/>
      <c r="D128" s="2464"/>
      <c r="E128" s="2464"/>
      <c r="F128" s="2464"/>
      <c r="G128" s="2464"/>
      <c r="H128" s="2464"/>
      <c r="I128" s="2464"/>
      <c r="J128" s="2464"/>
      <c r="K128" s="2464"/>
    </row>
    <row r="129" spans="1:11" ht="15.75" customHeight="1">
      <c r="A129" s="2464"/>
      <c r="B129" s="2464"/>
      <c r="C129" s="2464"/>
      <c r="D129" s="2464"/>
      <c r="E129" s="2464"/>
      <c r="F129" s="2464"/>
      <c r="G129" s="2464"/>
      <c r="H129" s="2464"/>
      <c r="I129" s="2464"/>
      <c r="J129" s="2464"/>
      <c r="K129" s="2464"/>
    </row>
    <row r="130" spans="1:11" ht="15.75" customHeight="1">
      <c r="A130" s="2464"/>
      <c r="B130" s="2464"/>
      <c r="C130" s="2464"/>
      <c r="D130" s="2464"/>
      <c r="E130" s="2464"/>
      <c r="F130" s="2464"/>
      <c r="G130" s="2464"/>
      <c r="H130" s="2464"/>
      <c r="I130" s="2464"/>
      <c r="J130" s="2464"/>
      <c r="K130" s="2464"/>
    </row>
    <row r="131" spans="1:11" ht="15.75" customHeight="1">
      <c r="A131" s="2464"/>
      <c r="B131" s="2464"/>
      <c r="C131" s="2464"/>
      <c r="D131" s="2464"/>
      <c r="E131" s="2464"/>
      <c r="F131" s="2464"/>
      <c r="G131" s="2464"/>
      <c r="H131" s="2464"/>
      <c r="I131" s="2464"/>
      <c r="J131" s="2464"/>
      <c r="K131" s="2464"/>
    </row>
    <row r="132" spans="1:11" ht="15.75" customHeight="1">
      <c r="A132" s="2464"/>
      <c r="B132" s="2464"/>
      <c r="C132" s="2464"/>
      <c r="D132" s="2464"/>
      <c r="E132" s="2464"/>
      <c r="F132" s="2464"/>
      <c r="G132" s="2464"/>
      <c r="H132" s="2464"/>
      <c r="I132" s="2464"/>
      <c r="J132" s="2464"/>
      <c r="K132" s="2464"/>
    </row>
    <row r="133" spans="1:11" ht="15.75" customHeight="1">
      <c r="A133" s="2464"/>
      <c r="B133" s="2464"/>
      <c r="C133" s="2464"/>
      <c r="D133" s="2464"/>
      <c r="E133" s="2464"/>
      <c r="F133" s="2464"/>
      <c r="G133" s="2464"/>
      <c r="H133" s="2464"/>
      <c r="I133" s="2464"/>
      <c r="J133" s="2464"/>
      <c r="K133" s="2464"/>
    </row>
    <row r="134" spans="1:11" ht="15.75" customHeight="1">
      <c r="A134" s="2464"/>
      <c r="B134" s="2464"/>
      <c r="C134" s="2464"/>
      <c r="D134" s="2464"/>
      <c r="E134" s="2464"/>
      <c r="F134" s="2464"/>
      <c r="G134" s="2464"/>
      <c r="H134" s="2464"/>
      <c r="I134" s="2464"/>
      <c r="J134" s="2464"/>
      <c r="K134" s="2464"/>
    </row>
    <row r="135" spans="1:11" ht="15.75" customHeight="1">
      <c r="A135" s="2464"/>
      <c r="B135" s="2464"/>
      <c r="C135" s="2464"/>
      <c r="D135" s="2464"/>
      <c r="E135" s="2464"/>
      <c r="F135" s="2464"/>
      <c r="G135" s="2464"/>
      <c r="H135" s="2464"/>
      <c r="I135" s="2464"/>
      <c r="J135" s="2464"/>
      <c r="K135" s="2464"/>
    </row>
    <row r="136" spans="1:11" ht="15.75" customHeight="1">
      <c r="A136" s="2464"/>
      <c r="B136" s="2464"/>
      <c r="C136" s="2464"/>
      <c r="D136" s="2464"/>
      <c r="E136" s="2464"/>
      <c r="F136" s="2464"/>
      <c r="G136" s="2464"/>
      <c r="H136" s="2464"/>
      <c r="I136" s="2464"/>
      <c r="J136" s="2464"/>
      <c r="K136" s="2464"/>
    </row>
    <row r="137" spans="1:11" ht="15.75" customHeight="1">
      <c r="A137" s="2464"/>
      <c r="B137" s="2464"/>
      <c r="C137" s="2464"/>
      <c r="D137" s="2464"/>
      <c r="E137" s="2464"/>
      <c r="F137" s="2464"/>
      <c r="G137" s="2464"/>
      <c r="H137" s="2464"/>
      <c r="I137" s="2464"/>
      <c r="J137" s="2464"/>
      <c r="K137" s="2464"/>
    </row>
    <row r="138" spans="1:11" ht="15.75" customHeight="1">
      <c r="A138" s="2464"/>
      <c r="B138" s="2464"/>
      <c r="C138" s="2464"/>
      <c r="D138" s="2464"/>
      <c r="E138" s="2464"/>
      <c r="F138" s="2464"/>
      <c r="G138" s="2464"/>
      <c r="H138" s="2464"/>
      <c r="I138" s="2464"/>
      <c r="J138" s="2464"/>
      <c r="K138" s="2464"/>
    </row>
    <row r="139" spans="1:11" ht="15.75" customHeight="1">
      <c r="A139" s="2464"/>
      <c r="B139" s="2464"/>
      <c r="C139" s="2464"/>
      <c r="D139" s="2464"/>
      <c r="E139" s="2464"/>
      <c r="F139" s="2464"/>
      <c r="G139" s="2464"/>
      <c r="H139" s="2464"/>
      <c r="I139" s="2464"/>
      <c r="J139" s="2464"/>
      <c r="K139" s="2464"/>
    </row>
    <row r="140" spans="1:11" ht="15.75" customHeight="1">
      <c r="A140" s="2464"/>
      <c r="B140" s="2464"/>
      <c r="C140" s="2464"/>
      <c r="D140" s="2464"/>
      <c r="E140" s="2464"/>
      <c r="F140" s="2464"/>
      <c r="G140" s="2464"/>
      <c r="H140" s="2464"/>
      <c r="I140" s="2464"/>
      <c r="J140" s="2464"/>
      <c r="K140" s="2464"/>
    </row>
    <row r="141" spans="1:11" ht="15.75" customHeight="1">
      <c r="A141" s="2464"/>
      <c r="B141" s="2464"/>
      <c r="C141" s="2464"/>
      <c r="D141" s="2464"/>
      <c r="E141" s="2464"/>
      <c r="F141" s="2464"/>
      <c r="G141" s="2464"/>
      <c r="H141" s="2464"/>
      <c r="I141" s="2464"/>
      <c r="J141" s="2464"/>
      <c r="K141" s="2464"/>
    </row>
    <row r="142" spans="1:11" ht="15.75" customHeight="1">
      <c r="A142" s="2464"/>
      <c r="B142" s="2464"/>
      <c r="C142" s="2464"/>
      <c r="D142" s="2464"/>
      <c r="E142" s="2464"/>
      <c r="F142" s="2464"/>
      <c r="G142" s="2464"/>
      <c r="H142" s="2464"/>
      <c r="I142" s="2464"/>
      <c r="J142" s="2464"/>
      <c r="K142" s="2464"/>
    </row>
    <row r="143" spans="1:11" ht="15.75" customHeight="1">
      <c r="A143" s="2464"/>
      <c r="B143" s="2464"/>
      <c r="C143" s="2464"/>
      <c r="D143" s="2464"/>
      <c r="E143" s="2464"/>
      <c r="F143" s="2464"/>
      <c r="G143" s="2464"/>
      <c r="H143" s="2464"/>
      <c r="I143" s="2464"/>
      <c r="J143" s="2464"/>
      <c r="K143" s="2464"/>
    </row>
    <row r="144" spans="1:11" ht="15.75" customHeight="1">
      <c r="A144" s="2464"/>
      <c r="B144" s="2464"/>
      <c r="C144" s="2464"/>
      <c r="D144" s="2464"/>
      <c r="E144" s="2464"/>
      <c r="F144" s="2464"/>
      <c r="G144" s="2464"/>
      <c r="H144" s="2464"/>
      <c r="I144" s="2464"/>
      <c r="J144" s="2464"/>
      <c r="K144" s="2464"/>
    </row>
    <row r="145" spans="1:11" ht="15.75" customHeight="1">
      <c r="A145" s="2464"/>
      <c r="B145" s="2464"/>
      <c r="C145" s="2464"/>
      <c r="D145" s="2464"/>
      <c r="E145" s="2464"/>
      <c r="F145" s="2464"/>
      <c r="G145" s="2464"/>
      <c r="H145" s="2464"/>
      <c r="I145" s="2464"/>
      <c r="J145" s="2464"/>
      <c r="K145" s="2464"/>
    </row>
    <row r="146" spans="1:11" ht="15.75" customHeight="1">
      <c r="A146" s="2464"/>
      <c r="B146" s="2464"/>
      <c r="C146" s="2464"/>
      <c r="D146" s="2464"/>
      <c r="E146" s="2464"/>
      <c r="F146" s="2464"/>
      <c r="G146" s="2464"/>
      <c r="H146" s="2464"/>
      <c r="I146" s="2464"/>
      <c r="J146" s="2464"/>
      <c r="K146" s="2464"/>
    </row>
    <row r="147" spans="1:11" ht="15.75" customHeight="1">
      <c r="A147" s="2464"/>
      <c r="B147" s="2464"/>
      <c r="C147" s="2464"/>
      <c r="D147" s="2464"/>
      <c r="E147" s="2464"/>
      <c r="F147" s="2464"/>
      <c r="G147" s="2464"/>
      <c r="H147" s="2464"/>
      <c r="I147" s="2464"/>
      <c r="J147" s="2464"/>
      <c r="K147" s="2464"/>
    </row>
    <row r="148" spans="1:11" ht="15.75" customHeight="1">
      <c r="A148" s="2464"/>
      <c r="B148" s="2464"/>
      <c r="C148" s="2464"/>
      <c r="D148" s="2464"/>
      <c r="E148" s="2464"/>
      <c r="F148" s="2464"/>
      <c r="G148" s="2464"/>
      <c r="H148" s="2464"/>
      <c r="I148" s="2464"/>
      <c r="J148" s="2464"/>
      <c r="K148" s="2464"/>
    </row>
    <row r="149" spans="1:11" ht="15.75" customHeight="1">
      <c r="A149" s="2464"/>
      <c r="B149" s="2464"/>
      <c r="C149" s="2464"/>
      <c r="D149" s="2464"/>
      <c r="E149" s="2464"/>
      <c r="F149" s="2464"/>
      <c r="G149" s="2464"/>
      <c r="H149" s="2464"/>
      <c r="I149" s="2464"/>
      <c r="J149" s="2464"/>
      <c r="K149" s="2464"/>
    </row>
    <row r="150" spans="1:11" ht="15.75" customHeight="1">
      <c r="A150" s="2464"/>
      <c r="B150" s="2464"/>
      <c r="C150" s="2464"/>
      <c r="D150" s="2464"/>
      <c r="E150" s="2464"/>
      <c r="F150" s="2464"/>
      <c r="G150" s="2464"/>
      <c r="H150" s="2464"/>
      <c r="I150" s="2464"/>
      <c r="J150" s="2464"/>
      <c r="K150" s="2464"/>
    </row>
    <row r="151" spans="1:11" ht="15.75" customHeight="1">
      <c r="A151" s="2464"/>
      <c r="B151" s="2464"/>
      <c r="C151" s="2464"/>
      <c r="D151" s="2464"/>
      <c r="E151" s="2464"/>
      <c r="F151" s="2464"/>
      <c r="G151" s="2464"/>
      <c r="H151" s="2464"/>
      <c r="I151" s="2464"/>
      <c r="J151" s="2464"/>
      <c r="K151" s="2464"/>
    </row>
    <row r="152" spans="1:11" ht="15.75" customHeight="1">
      <c r="A152" s="2464"/>
      <c r="B152" s="2464"/>
      <c r="C152" s="2464"/>
      <c r="D152" s="2464"/>
      <c r="E152" s="2464"/>
      <c r="F152" s="2464"/>
      <c r="G152" s="2464"/>
      <c r="H152" s="2464"/>
      <c r="I152" s="2464"/>
      <c r="J152" s="2464"/>
      <c r="K152" s="2464"/>
    </row>
    <row r="153" spans="1:11" ht="15.75" customHeight="1">
      <c r="A153" s="2464"/>
      <c r="B153" s="2464"/>
      <c r="C153" s="2464"/>
      <c r="D153" s="2464"/>
      <c r="E153" s="2464"/>
      <c r="F153" s="2464"/>
      <c r="G153" s="2464"/>
      <c r="H153" s="2464"/>
      <c r="I153" s="2464"/>
      <c r="J153" s="2464"/>
      <c r="K153" s="2464"/>
    </row>
    <row r="154" spans="1:11" ht="15.75" customHeight="1">
      <c r="A154" s="2464"/>
      <c r="B154" s="2464"/>
      <c r="C154" s="2464"/>
      <c r="D154" s="2464"/>
      <c r="E154" s="2464"/>
      <c r="F154" s="2464"/>
      <c r="G154" s="2464"/>
      <c r="H154" s="2464"/>
      <c r="I154" s="2464"/>
      <c r="J154" s="2464"/>
      <c r="K154" s="2464"/>
    </row>
    <row r="155" spans="1:11" ht="15.75" customHeight="1">
      <c r="A155" s="2464"/>
      <c r="B155" s="2464"/>
      <c r="C155" s="2464"/>
      <c r="D155" s="2464"/>
      <c r="E155" s="2464"/>
      <c r="F155" s="2464"/>
      <c r="G155" s="2464"/>
      <c r="H155" s="2464"/>
      <c r="I155" s="2464"/>
      <c r="J155" s="2464"/>
      <c r="K155" s="2464"/>
    </row>
    <row r="156" spans="1:11" ht="15.75" customHeight="1">
      <c r="A156" s="2464"/>
      <c r="B156" s="2464"/>
      <c r="C156" s="2464"/>
      <c r="D156" s="2464"/>
      <c r="E156" s="2464"/>
      <c r="F156" s="2464"/>
      <c r="G156" s="2464"/>
      <c r="H156" s="2464"/>
      <c r="I156" s="2464"/>
      <c r="J156" s="2464"/>
      <c r="K156" s="2464"/>
    </row>
    <row r="157" spans="1:11" ht="15.75" customHeight="1">
      <c r="A157" s="2464"/>
      <c r="B157" s="2464"/>
      <c r="C157" s="2464"/>
      <c r="D157" s="2464"/>
      <c r="E157" s="2464"/>
      <c r="F157" s="2464"/>
      <c r="G157" s="2464"/>
      <c r="H157" s="2464"/>
      <c r="I157" s="2464"/>
      <c r="J157" s="2464"/>
      <c r="K157" s="2464"/>
    </row>
    <row r="158" spans="1:11" ht="15.75" customHeight="1">
      <c r="A158" s="2464"/>
      <c r="B158" s="2464"/>
      <c r="C158" s="2464"/>
      <c r="D158" s="2464"/>
      <c r="E158" s="2464"/>
      <c r="F158" s="2464"/>
      <c r="G158" s="2464"/>
      <c r="H158" s="2464"/>
      <c r="I158" s="2464"/>
      <c r="J158" s="2464"/>
      <c r="K158" s="2464"/>
    </row>
    <row r="159" spans="1:11" ht="15.75" customHeight="1">
      <c r="A159" s="2464"/>
      <c r="B159" s="2464"/>
      <c r="C159" s="2464"/>
      <c r="D159" s="2464"/>
      <c r="E159" s="2464"/>
      <c r="F159" s="2464"/>
      <c r="G159" s="2464"/>
      <c r="H159" s="2464"/>
      <c r="I159" s="2464"/>
      <c r="J159" s="2464"/>
      <c r="K159" s="2464"/>
    </row>
    <row r="160" spans="1:11" ht="15.75" customHeight="1">
      <c r="A160" s="2464"/>
      <c r="B160" s="2464"/>
      <c r="C160" s="2464"/>
      <c r="D160" s="2464"/>
      <c r="E160" s="2464"/>
      <c r="F160" s="2464"/>
      <c r="G160" s="2464"/>
      <c r="H160" s="2464"/>
      <c r="I160" s="2464"/>
      <c r="J160" s="2464"/>
      <c r="K160" s="2464"/>
    </row>
    <row r="161" spans="1:11" ht="15.75" customHeight="1">
      <c r="A161" s="2464"/>
      <c r="B161" s="2464"/>
      <c r="C161" s="2464"/>
      <c r="D161" s="2464"/>
      <c r="E161" s="2464"/>
      <c r="F161" s="2464"/>
      <c r="G161" s="2464"/>
      <c r="H161" s="2464"/>
      <c r="I161" s="2464"/>
      <c r="J161" s="2464"/>
      <c r="K161" s="2464"/>
    </row>
    <row r="162" spans="1:11" ht="15.75" customHeight="1">
      <c r="A162" s="2464"/>
      <c r="B162" s="2464"/>
      <c r="C162" s="2464"/>
      <c r="D162" s="2464"/>
      <c r="E162" s="2464"/>
      <c r="F162" s="2464"/>
      <c r="G162" s="2464"/>
      <c r="H162" s="2464"/>
      <c r="I162" s="2464"/>
      <c r="J162" s="2464"/>
      <c r="K162" s="2464"/>
    </row>
    <row r="163" spans="1:11" ht="15.75" customHeight="1">
      <c r="A163" s="2464"/>
      <c r="B163" s="2464"/>
      <c r="C163" s="2464"/>
      <c r="D163" s="2464"/>
      <c r="E163" s="2464"/>
      <c r="F163" s="2464"/>
      <c r="G163" s="2464"/>
      <c r="H163" s="2464"/>
      <c r="I163" s="2464"/>
      <c r="J163" s="2464"/>
      <c r="K163" s="2464"/>
    </row>
    <row r="164" spans="1:11" ht="15.75" customHeight="1">
      <c r="A164" s="2464"/>
      <c r="B164" s="2464"/>
      <c r="C164" s="2464"/>
      <c r="D164" s="2464"/>
      <c r="E164" s="2464"/>
      <c r="F164" s="2464"/>
      <c r="G164" s="2464"/>
      <c r="H164" s="2464"/>
      <c r="I164" s="2464"/>
      <c r="J164" s="2464"/>
      <c r="K164" s="2464"/>
    </row>
    <row r="165" spans="1:11" ht="15.75" customHeight="1">
      <c r="A165" s="2464"/>
      <c r="B165" s="2464"/>
      <c r="C165" s="2464"/>
      <c r="D165" s="2464"/>
      <c r="E165" s="2464"/>
      <c r="F165" s="2464"/>
      <c r="G165" s="2464"/>
      <c r="H165" s="2464"/>
      <c r="I165" s="2464"/>
      <c r="J165" s="2464"/>
      <c r="K165" s="2464"/>
    </row>
    <row r="166" spans="1:11" ht="15.75" customHeight="1">
      <c r="A166" s="2464"/>
      <c r="B166" s="2464"/>
      <c r="C166" s="2464"/>
      <c r="D166" s="2464"/>
      <c r="E166" s="2464"/>
      <c r="F166" s="2464"/>
      <c r="G166" s="2464"/>
      <c r="H166" s="2464"/>
      <c r="I166" s="2464"/>
      <c r="J166" s="2464"/>
      <c r="K166" s="2464"/>
    </row>
    <row r="167" spans="1:11" ht="15.75" customHeight="1">
      <c r="A167" s="2464"/>
      <c r="B167" s="2464"/>
      <c r="C167" s="2464"/>
      <c r="D167" s="2464"/>
      <c r="E167" s="2464"/>
      <c r="F167" s="2464"/>
      <c r="G167" s="2464"/>
      <c r="H167" s="2464"/>
      <c r="I167" s="2464"/>
      <c r="J167" s="2464"/>
      <c r="K167" s="2464"/>
    </row>
    <row r="168" spans="1:11" ht="15.75" customHeight="1">
      <c r="A168" s="2464"/>
      <c r="B168" s="2464"/>
      <c r="C168" s="2464"/>
      <c r="D168" s="2464"/>
      <c r="E168" s="2464"/>
      <c r="F168" s="2464"/>
      <c r="G168" s="2464"/>
      <c r="H168" s="2464"/>
      <c r="I168" s="2464"/>
      <c r="J168" s="2464"/>
      <c r="K168" s="2464"/>
    </row>
    <row r="169" spans="1:11" ht="15.75" customHeight="1">
      <c r="A169" s="2464"/>
      <c r="B169" s="2464"/>
      <c r="C169" s="2464"/>
      <c r="D169" s="2464"/>
      <c r="E169" s="2464"/>
      <c r="F169" s="2464"/>
      <c r="G169" s="2464"/>
      <c r="H169" s="2464"/>
      <c r="I169" s="2464"/>
      <c r="J169" s="2464"/>
      <c r="K169" s="2464"/>
    </row>
    <row r="170" spans="1:11" ht="15.75" customHeight="1">
      <c r="A170" s="2464"/>
      <c r="B170" s="2464"/>
      <c r="C170" s="2464"/>
      <c r="D170" s="2464"/>
      <c r="E170" s="2464"/>
      <c r="F170" s="2464"/>
      <c r="G170" s="2464"/>
      <c r="H170" s="2464"/>
      <c r="I170" s="2464"/>
      <c r="J170" s="2464"/>
      <c r="K170" s="2464"/>
    </row>
    <row r="171" spans="1:11" ht="15.75" customHeight="1">
      <c r="A171" s="2464"/>
      <c r="B171" s="2464"/>
      <c r="C171" s="2464"/>
      <c r="D171" s="2464"/>
      <c r="E171" s="2464"/>
      <c r="F171" s="2464"/>
      <c r="G171" s="2464"/>
      <c r="H171" s="2464"/>
      <c r="I171" s="2464"/>
      <c r="J171" s="2464"/>
      <c r="K171" s="2464"/>
    </row>
    <row r="172" spans="1:11" ht="15.75" customHeight="1">
      <c r="A172" s="2464"/>
      <c r="B172" s="2464"/>
      <c r="C172" s="2464"/>
      <c r="D172" s="2464"/>
      <c r="E172" s="2464"/>
      <c r="F172" s="2464"/>
      <c r="G172" s="2464"/>
      <c r="H172" s="2464"/>
      <c r="I172" s="2464"/>
      <c r="J172" s="2464"/>
      <c r="K172" s="2464"/>
    </row>
    <row r="173" spans="1:11" ht="15.75" customHeight="1">
      <c r="A173" s="2464"/>
      <c r="B173" s="2464"/>
      <c r="C173" s="2464"/>
      <c r="D173" s="2464"/>
      <c r="E173" s="2464"/>
      <c r="F173" s="2464"/>
      <c r="G173" s="2464"/>
      <c r="H173" s="2464"/>
      <c r="I173" s="2464"/>
      <c r="J173" s="2464"/>
      <c r="K173" s="2464"/>
    </row>
    <row r="174" spans="1:11" ht="15.75" customHeight="1">
      <c r="A174" s="2464"/>
      <c r="B174" s="2464"/>
      <c r="C174" s="2464"/>
      <c r="D174" s="2464"/>
      <c r="E174" s="2464"/>
      <c r="F174" s="2464"/>
      <c r="G174" s="2464"/>
      <c r="H174" s="2464"/>
      <c r="I174" s="2464"/>
      <c r="J174" s="2464"/>
      <c r="K174" s="2464"/>
    </row>
    <row r="175" spans="1:11" ht="15.75" customHeight="1">
      <c r="A175" s="2464"/>
      <c r="B175" s="2464"/>
      <c r="C175" s="2464"/>
      <c r="D175" s="2464"/>
      <c r="E175" s="2464"/>
      <c r="F175" s="2464"/>
      <c r="G175" s="2464"/>
      <c r="H175" s="2464"/>
      <c r="I175" s="2464"/>
      <c r="J175" s="2464"/>
      <c r="K175" s="2464"/>
    </row>
    <row r="176" spans="1:11" ht="15.75" customHeight="1">
      <c r="A176" s="2464"/>
      <c r="B176" s="2464"/>
      <c r="C176" s="2464"/>
      <c r="D176" s="2464"/>
      <c r="E176" s="2464"/>
      <c r="F176" s="2464"/>
      <c r="G176" s="2464"/>
      <c r="H176" s="2464"/>
      <c r="I176" s="2464"/>
      <c r="J176" s="2464"/>
      <c r="K176" s="2464"/>
    </row>
    <row r="177" spans="1:11" ht="15.75" customHeight="1">
      <c r="A177" s="2464"/>
      <c r="B177" s="2464"/>
      <c r="C177" s="2464"/>
      <c r="D177" s="2464"/>
      <c r="E177" s="2464"/>
      <c r="F177" s="2464"/>
      <c r="G177" s="2464"/>
      <c r="H177" s="2464"/>
      <c r="I177" s="2464"/>
      <c r="J177" s="2464"/>
      <c r="K177" s="2464"/>
    </row>
    <row r="178" spans="1:11" ht="15.75" customHeight="1">
      <c r="A178" s="2464"/>
      <c r="B178" s="2464"/>
      <c r="C178" s="2464"/>
      <c r="D178" s="2464"/>
      <c r="E178" s="2464"/>
      <c r="F178" s="2464"/>
      <c r="G178" s="2464"/>
      <c r="H178" s="2464"/>
      <c r="I178" s="2464"/>
      <c r="J178" s="2464"/>
      <c r="K178" s="2464"/>
    </row>
    <row r="179" spans="1:11" ht="15.75" customHeight="1">
      <c r="A179" s="2464"/>
      <c r="B179" s="2464"/>
      <c r="C179" s="2464"/>
      <c r="D179" s="2464"/>
      <c r="E179" s="2464"/>
      <c r="F179" s="2464"/>
      <c r="G179" s="2464"/>
      <c r="H179" s="2464"/>
      <c r="I179" s="2464"/>
      <c r="J179" s="2464"/>
      <c r="K179" s="2464"/>
    </row>
    <row r="180" spans="1:11" ht="15.75" customHeight="1">
      <c r="A180" s="2464"/>
      <c r="B180" s="2464"/>
      <c r="C180" s="2464"/>
      <c r="D180" s="2464"/>
      <c r="E180" s="2464"/>
      <c r="F180" s="2464"/>
      <c r="G180" s="2464"/>
      <c r="H180" s="2464"/>
      <c r="I180" s="2464"/>
      <c r="J180" s="2464"/>
      <c r="K180" s="2464"/>
    </row>
    <row r="181" spans="1:11" ht="15.75" customHeight="1">
      <c r="A181" s="2464"/>
      <c r="B181" s="2464"/>
      <c r="C181" s="2464"/>
      <c r="D181" s="2464"/>
      <c r="E181" s="2464"/>
      <c r="F181" s="2464"/>
      <c r="G181" s="2464"/>
      <c r="H181" s="2464"/>
      <c r="I181" s="2464"/>
      <c r="J181" s="2464"/>
      <c r="K181" s="2464"/>
    </row>
    <row r="182" spans="1:11" ht="15.75" customHeight="1">
      <c r="A182" s="2464"/>
      <c r="B182" s="2464"/>
      <c r="C182" s="2464"/>
      <c r="D182" s="2464"/>
      <c r="E182" s="2464"/>
      <c r="F182" s="2464"/>
      <c r="G182" s="2464"/>
      <c r="H182" s="2464"/>
      <c r="I182" s="2464"/>
      <c r="J182" s="2464"/>
      <c r="K182" s="2464"/>
    </row>
    <row r="183" spans="1:11" ht="15.75" customHeight="1">
      <c r="A183" s="2464"/>
      <c r="B183" s="2464"/>
      <c r="C183" s="2464"/>
      <c r="D183" s="2464"/>
      <c r="E183" s="2464"/>
      <c r="F183" s="2464"/>
      <c r="G183" s="2464"/>
      <c r="H183" s="2464"/>
      <c r="I183" s="2464"/>
      <c r="J183" s="2464"/>
      <c r="K183" s="2464"/>
    </row>
    <row r="184" spans="1:11" ht="15.75" customHeight="1">
      <c r="A184" s="2464"/>
      <c r="B184" s="2464"/>
      <c r="C184" s="2464"/>
      <c r="D184" s="2464"/>
      <c r="E184" s="2464"/>
      <c r="F184" s="2464"/>
      <c r="G184" s="2464"/>
      <c r="H184" s="2464"/>
      <c r="I184" s="2464"/>
      <c r="J184" s="2464"/>
      <c r="K184" s="2464"/>
    </row>
    <row r="185" spans="1:11" ht="15.75" customHeight="1">
      <c r="A185" s="2464"/>
      <c r="B185" s="2464"/>
      <c r="C185" s="2464"/>
      <c r="D185" s="2464"/>
      <c r="E185" s="2464"/>
      <c r="F185" s="2464"/>
      <c r="G185" s="2464"/>
      <c r="H185" s="2464"/>
      <c r="I185" s="2464"/>
      <c r="J185" s="2464"/>
      <c r="K185" s="2464"/>
    </row>
    <row r="186" spans="1:11" ht="15.75" customHeight="1">
      <c r="A186" s="2464"/>
      <c r="B186" s="2464"/>
      <c r="C186" s="2464"/>
      <c r="D186" s="2464"/>
      <c r="E186" s="2464"/>
      <c r="F186" s="2464"/>
      <c r="G186" s="2464"/>
      <c r="H186" s="2464"/>
      <c r="I186" s="2464"/>
      <c r="J186" s="2464"/>
      <c r="K186" s="2464"/>
    </row>
    <row r="187" spans="1:11" ht="15.75" customHeight="1">
      <c r="A187" s="2464"/>
      <c r="B187" s="2464"/>
      <c r="C187" s="2464"/>
      <c r="D187" s="2464"/>
      <c r="E187" s="2464"/>
      <c r="F187" s="2464"/>
      <c r="G187" s="2464"/>
      <c r="H187" s="2464"/>
      <c r="I187" s="2464"/>
      <c r="J187" s="2464"/>
      <c r="K187" s="2464"/>
    </row>
    <row r="188" spans="1:11" ht="15.75" customHeight="1">
      <c r="A188" s="2464"/>
      <c r="B188" s="2464"/>
      <c r="C188" s="2464"/>
      <c r="D188" s="2464"/>
      <c r="E188" s="2464"/>
      <c r="F188" s="2464"/>
      <c r="G188" s="2464"/>
      <c r="H188" s="2464"/>
      <c r="I188" s="2464"/>
      <c r="J188" s="2464"/>
      <c r="K188" s="2464"/>
    </row>
    <row r="189" spans="1:11" ht="15.75" customHeight="1">
      <c r="A189" s="2464"/>
      <c r="B189" s="2464"/>
      <c r="C189" s="2464"/>
      <c r="D189" s="2464"/>
      <c r="E189" s="2464"/>
      <c r="F189" s="2464"/>
      <c r="G189" s="2464"/>
      <c r="H189" s="2464"/>
      <c r="I189" s="2464"/>
      <c r="J189" s="2464"/>
      <c r="K189" s="2464"/>
    </row>
    <row r="190" spans="1:11" ht="15.75" customHeight="1">
      <c r="A190" s="2464"/>
      <c r="B190" s="2464"/>
      <c r="C190" s="2464"/>
      <c r="D190" s="2464"/>
      <c r="E190" s="2464"/>
      <c r="F190" s="2464"/>
      <c r="G190" s="2464"/>
      <c r="H190" s="2464"/>
      <c r="I190" s="2464"/>
      <c r="J190" s="2464"/>
      <c r="K190" s="2464"/>
    </row>
    <row r="191" spans="1:11" ht="15.75" customHeight="1">
      <c r="A191" s="2464"/>
      <c r="B191" s="2464"/>
      <c r="C191" s="2464"/>
      <c r="D191" s="2464"/>
      <c r="E191" s="2464"/>
      <c r="F191" s="2464"/>
      <c r="G191" s="2464"/>
      <c r="H191" s="2464"/>
      <c r="I191" s="2464"/>
      <c r="J191" s="2464"/>
      <c r="K191" s="2464"/>
    </row>
    <row r="192" spans="1:11" ht="15.75" customHeight="1">
      <c r="A192" s="2464"/>
      <c r="B192" s="2464"/>
      <c r="C192" s="2464"/>
      <c r="D192" s="2464"/>
      <c r="E192" s="2464"/>
      <c r="F192" s="2464"/>
      <c r="G192" s="2464"/>
      <c r="H192" s="2464"/>
      <c r="I192" s="2464"/>
      <c r="J192" s="2464"/>
      <c r="K192" s="2464"/>
    </row>
    <row r="193" spans="1:11" ht="15.75" customHeight="1">
      <c r="A193" s="2464"/>
      <c r="B193" s="2464"/>
      <c r="C193" s="2464"/>
      <c r="D193" s="2464"/>
      <c r="E193" s="2464"/>
      <c r="F193" s="2464"/>
      <c r="G193" s="2464"/>
      <c r="H193" s="2464"/>
      <c r="I193" s="2464"/>
      <c r="J193" s="2464"/>
      <c r="K193" s="2464"/>
    </row>
    <row r="194" spans="1:11" ht="15.75" customHeight="1">
      <c r="A194" s="2464"/>
      <c r="B194" s="2464"/>
      <c r="C194" s="2464"/>
      <c r="D194" s="2464"/>
      <c r="E194" s="2464"/>
      <c r="F194" s="2464"/>
      <c r="G194" s="2464"/>
      <c r="H194" s="2464"/>
      <c r="I194" s="2464"/>
      <c r="J194" s="2464"/>
      <c r="K194" s="2464"/>
    </row>
    <row r="195" spans="1:11" ht="15.75" customHeight="1">
      <c r="A195" s="2464"/>
      <c r="B195" s="2464"/>
      <c r="C195" s="2464"/>
      <c r="D195" s="2464"/>
      <c r="E195" s="2464"/>
      <c r="F195" s="2464"/>
      <c r="G195" s="2464"/>
      <c r="H195" s="2464"/>
      <c r="I195" s="2464"/>
      <c r="J195" s="2464"/>
      <c r="K195" s="2464"/>
    </row>
    <row r="196" spans="1:11" ht="15.75" customHeight="1">
      <c r="A196" s="2464"/>
      <c r="B196" s="2464"/>
      <c r="C196" s="2464"/>
      <c r="D196" s="2464"/>
      <c r="E196" s="2464"/>
      <c r="F196" s="2464"/>
      <c r="G196" s="2464"/>
      <c r="H196" s="2464"/>
      <c r="I196" s="2464"/>
      <c r="J196" s="2464"/>
      <c r="K196" s="2464"/>
    </row>
    <row r="197" spans="1:11" ht="15.75" customHeight="1">
      <c r="A197" s="2464"/>
      <c r="B197" s="2464"/>
      <c r="C197" s="2464"/>
      <c r="D197" s="2464"/>
      <c r="E197" s="2464"/>
      <c r="F197" s="2464"/>
      <c r="G197" s="2464"/>
      <c r="H197" s="2464"/>
      <c r="I197" s="2464"/>
      <c r="J197" s="2464"/>
      <c r="K197" s="2464"/>
    </row>
    <row r="198" spans="1:11" ht="15.75" customHeight="1">
      <c r="A198" s="2464"/>
      <c r="B198" s="2464"/>
      <c r="C198" s="2464"/>
      <c r="D198" s="2464"/>
      <c r="E198" s="2464"/>
      <c r="F198" s="2464"/>
      <c r="G198" s="2464"/>
      <c r="H198" s="2464"/>
      <c r="I198" s="2464"/>
      <c r="J198" s="2464"/>
      <c r="K198" s="2464"/>
    </row>
    <row r="199" spans="1:11" ht="15.75" customHeight="1">
      <c r="A199" s="2464"/>
      <c r="B199" s="2464"/>
      <c r="C199" s="2464"/>
      <c r="D199" s="2464"/>
      <c r="E199" s="2464"/>
      <c r="F199" s="2464"/>
      <c r="G199" s="2464"/>
      <c r="H199" s="2464"/>
      <c r="I199" s="2464"/>
      <c r="J199" s="2464"/>
      <c r="K199" s="2464"/>
    </row>
    <row r="200" spans="1:11" ht="15.75" customHeight="1">
      <c r="A200" s="2464"/>
      <c r="B200" s="2464"/>
      <c r="C200" s="2464"/>
      <c r="D200" s="2464"/>
      <c r="E200" s="2464"/>
      <c r="F200" s="2464"/>
      <c r="G200" s="2464"/>
      <c r="H200" s="2464"/>
      <c r="I200" s="2464"/>
      <c r="J200" s="2464"/>
      <c r="K200" s="2464"/>
    </row>
    <row r="201" spans="1:11" ht="15.75" customHeight="1">
      <c r="A201" s="2464"/>
      <c r="B201" s="2464"/>
      <c r="C201" s="2464"/>
      <c r="D201" s="2464"/>
      <c r="E201" s="2464"/>
      <c r="F201" s="2464"/>
      <c r="G201" s="2464"/>
      <c r="H201" s="2464"/>
      <c r="I201" s="2464"/>
      <c r="J201" s="2464"/>
      <c r="K201" s="2464"/>
    </row>
    <row r="202" spans="1:11" ht="15.75" customHeight="1">
      <c r="A202" s="2464"/>
      <c r="B202" s="2464"/>
      <c r="C202" s="2464"/>
      <c r="D202" s="2464"/>
      <c r="E202" s="2464"/>
      <c r="F202" s="2464"/>
      <c r="G202" s="2464"/>
      <c r="H202" s="2464"/>
      <c r="I202" s="2464"/>
      <c r="J202" s="2464"/>
      <c r="K202" s="2464"/>
    </row>
    <row r="203" spans="1:11" ht="15.75" customHeight="1">
      <c r="A203" s="2464"/>
      <c r="B203" s="2464"/>
      <c r="C203" s="2464"/>
      <c r="D203" s="2464"/>
      <c r="E203" s="2464"/>
      <c r="F203" s="2464"/>
      <c r="G203" s="2464"/>
      <c r="H203" s="2464"/>
      <c r="I203" s="2464"/>
      <c r="J203" s="2464"/>
      <c r="K203" s="2464"/>
    </row>
    <row r="204" spans="1:11" ht="15.75" customHeight="1">
      <c r="A204" s="2464"/>
      <c r="B204" s="2464"/>
      <c r="C204" s="2464"/>
      <c r="D204" s="2464"/>
      <c r="E204" s="2464"/>
      <c r="F204" s="2464"/>
      <c r="G204" s="2464"/>
      <c r="H204" s="2464"/>
      <c r="I204" s="2464"/>
      <c r="J204" s="2464"/>
      <c r="K204" s="2464"/>
    </row>
    <row r="205" spans="1:11" ht="15.75" customHeight="1">
      <c r="A205" s="2464"/>
      <c r="B205" s="2464"/>
      <c r="C205" s="2464"/>
      <c r="D205" s="2464"/>
      <c r="E205" s="2464"/>
      <c r="F205" s="2464"/>
      <c r="G205" s="2464"/>
      <c r="H205" s="2464"/>
      <c r="I205" s="2464"/>
      <c r="J205" s="2464"/>
      <c r="K205" s="2464"/>
    </row>
    <row r="206" spans="1:11" ht="15.75" customHeight="1">
      <c r="A206" s="2464"/>
      <c r="B206" s="2464"/>
      <c r="C206" s="2464"/>
      <c r="D206" s="2464"/>
      <c r="E206" s="2464"/>
      <c r="F206" s="2464"/>
      <c r="G206" s="2464"/>
      <c r="H206" s="2464"/>
      <c r="I206" s="2464"/>
      <c r="J206" s="2464"/>
      <c r="K206" s="2464"/>
    </row>
    <row r="207" spans="1:11" ht="15.75" customHeight="1">
      <c r="A207" s="2464"/>
      <c r="B207" s="2464"/>
      <c r="C207" s="2464"/>
      <c r="D207" s="2464"/>
      <c r="E207" s="2464"/>
      <c r="F207" s="2464"/>
      <c r="G207" s="2464"/>
      <c r="H207" s="2464"/>
      <c r="I207" s="2464"/>
      <c r="J207" s="2464"/>
      <c r="K207" s="2464"/>
    </row>
    <row r="208" spans="1:11" ht="15.75" customHeight="1">
      <c r="A208" s="2464"/>
      <c r="B208" s="2464"/>
      <c r="C208" s="2464"/>
      <c r="D208" s="2464"/>
      <c r="E208" s="2464"/>
      <c r="F208" s="2464"/>
      <c r="G208" s="2464"/>
      <c r="H208" s="2464"/>
      <c r="I208" s="2464"/>
      <c r="J208" s="2464"/>
      <c r="K208" s="2464"/>
    </row>
    <row r="209" spans="1:11" ht="15.75" customHeight="1">
      <c r="A209" s="2464"/>
      <c r="B209" s="2464"/>
      <c r="C209" s="2464"/>
      <c r="D209" s="2464"/>
      <c r="E209" s="2464"/>
      <c r="F209" s="2464"/>
      <c r="G209" s="2464"/>
      <c r="H209" s="2464"/>
      <c r="I209" s="2464"/>
      <c r="J209" s="2464"/>
      <c r="K209" s="2464"/>
    </row>
    <row r="210" spans="1:11" ht="15.75" customHeight="1">
      <c r="A210" s="2464"/>
      <c r="B210" s="2464"/>
      <c r="C210" s="2464"/>
      <c r="D210" s="2464"/>
      <c r="E210" s="2464"/>
      <c r="F210" s="2464"/>
      <c r="G210" s="2464"/>
      <c r="H210" s="2464"/>
      <c r="I210" s="2464"/>
      <c r="J210" s="2464"/>
      <c r="K210" s="2464"/>
    </row>
    <row r="211" spans="1:11" ht="15.75" customHeight="1">
      <c r="A211" s="2464"/>
      <c r="B211" s="2464"/>
      <c r="C211" s="2464"/>
      <c r="D211" s="2464"/>
      <c r="E211" s="2464"/>
      <c r="F211" s="2464"/>
      <c r="G211" s="2464"/>
      <c r="H211" s="2464"/>
      <c r="I211" s="2464"/>
      <c r="J211" s="2464"/>
      <c r="K211" s="2464"/>
    </row>
    <row r="212" spans="1:11" ht="15.75" customHeight="1">
      <c r="A212" s="2464"/>
      <c r="B212" s="2464"/>
      <c r="C212" s="2464"/>
      <c r="D212" s="2464"/>
      <c r="E212" s="2464"/>
      <c r="F212" s="2464"/>
      <c r="G212" s="2464"/>
      <c r="H212" s="2464"/>
      <c r="I212" s="2464"/>
      <c r="J212" s="2464"/>
      <c r="K212" s="2464"/>
    </row>
    <row r="213" spans="1:11" ht="15.75" customHeight="1">
      <c r="A213" s="2464"/>
      <c r="B213" s="2464"/>
      <c r="C213" s="2464"/>
      <c r="D213" s="2464"/>
      <c r="E213" s="2464"/>
      <c r="F213" s="2464"/>
      <c r="G213" s="2464"/>
      <c r="H213" s="2464"/>
      <c r="I213" s="2464"/>
      <c r="J213" s="2464"/>
      <c r="K213" s="2464"/>
    </row>
    <row r="214" spans="1:11" ht="15.75" customHeight="1">
      <c r="A214" s="2464"/>
      <c r="B214" s="2464"/>
      <c r="C214" s="2464"/>
      <c r="D214" s="2464"/>
      <c r="E214" s="2464"/>
      <c r="F214" s="2464"/>
      <c r="G214" s="2464"/>
      <c r="H214" s="2464"/>
      <c r="I214" s="2464"/>
      <c r="J214" s="2464"/>
      <c r="K214" s="2464"/>
    </row>
    <row r="215" spans="1:11" ht="15.75" customHeight="1">
      <c r="A215" s="2464"/>
      <c r="B215" s="2464"/>
      <c r="C215" s="2464"/>
      <c r="D215" s="2464"/>
      <c r="E215" s="2464"/>
      <c r="F215" s="2464"/>
      <c r="G215" s="2464"/>
      <c r="H215" s="2464"/>
      <c r="I215" s="2464"/>
      <c r="J215" s="2464"/>
      <c r="K215" s="2464"/>
    </row>
    <row r="216" spans="1:11" ht="15.75" customHeight="1">
      <c r="A216" s="2464"/>
      <c r="B216" s="2464"/>
      <c r="C216" s="2464"/>
      <c r="D216" s="2464"/>
      <c r="E216" s="2464"/>
      <c r="F216" s="2464"/>
      <c r="G216" s="2464"/>
      <c r="H216" s="2464"/>
      <c r="I216" s="2464"/>
      <c r="J216" s="2464"/>
      <c r="K216" s="2464"/>
    </row>
    <row r="217" spans="1:11" ht="15.75" customHeight="1">
      <c r="A217" s="2464"/>
      <c r="B217" s="2464"/>
      <c r="C217" s="2464"/>
      <c r="D217" s="2464"/>
      <c r="E217" s="2464"/>
      <c r="F217" s="2464"/>
      <c r="G217" s="2464"/>
      <c r="H217" s="2464"/>
      <c r="I217" s="2464"/>
      <c r="J217" s="2464"/>
      <c r="K217" s="2464"/>
    </row>
    <row r="218" spans="1:11" ht="15.75" customHeight="1">
      <c r="A218" s="2464"/>
      <c r="B218" s="2464"/>
      <c r="C218" s="2464"/>
      <c r="D218" s="2464"/>
      <c r="E218" s="2464"/>
      <c r="F218" s="2464"/>
      <c r="G218" s="2464"/>
      <c r="H218" s="2464"/>
      <c r="I218" s="2464"/>
      <c r="J218" s="2464"/>
      <c r="K218" s="2464"/>
    </row>
    <row r="219" spans="1:11" ht="15.75" customHeight="1">
      <c r="A219" s="2464"/>
      <c r="B219" s="2464"/>
      <c r="C219" s="2464"/>
      <c r="D219" s="2464"/>
      <c r="E219" s="2464"/>
      <c r="F219" s="2464"/>
      <c r="G219" s="2464"/>
      <c r="H219" s="2464"/>
      <c r="I219" s="2464"/>
      <c r="J219" s="2464"/>
      <c r="K219" s="2464"/>
    </row>
    <row r="220" spans="1:11" ht="15.75" customHeight="1">
      <c r="A220" s="2464"/>
      <c r="B220" s="2464"/>
      <c r="C220" s="2464"/>
      <c r="D220" s="2464"/>
      <c r="E220" s="2464"/>
      <c r="F220" s="2464"/>
      <c r="G220" s="2464"/>
      <c r="H220" s="2464"/>
      <c r="I220" s="2464"/>
      <c r="J220" s="2464"/>
      <c r="K220" s="2464"/>
    </row>
    <row r="221" spans="1:11" ht="15.75" customHeight="1">
      <c r="A221" s="2464"/>
      <c r="B221" s="2464"/>
      <c r="C221" s="2464"/>
      <c r="D221" s="2464"/>
      <c r="E221" s="2464"/>
      <c r="F221" s="2464"/>
      <c r="G221" s="2464"/>
      <c r="H221" s="2464"/>
      <c r="I221" s="2464"/>
      <c r="J221" s="2464"/>
      <c r="K221" s="2464"/>
    </row>
    <row r="222" spans="1:11" ht="15.75" customHeight="1">
      <c r="A222" s="2464"/>
      <c r="B222" s="2464"/>
      <c r="C222" s="2464"/>
      <c r="D222" s="2464"/>
      <c r="E222" s="2464"/>
      <c r="F222" s="2464"/>
      <c r="G222" s="2464"/>
      <c r="H222" s="2464"/>
      <c r="I222" s="2464"/>
      <c r="J222" s="2464"/>
      <c r="K222" s="2464"/>
    </row>
    <row r="223" spans="1:11" ht="15.75" customHeight="1">
      <c r="A223" s="2464"/>
      <c r="B223" s="2464"/>
      <c r="C223" s="2464"/>
      <c r="D223" s="2464"/>
      <c r="E223" s="2464"/>
      <c r="F223" s="2464"/>
      <c r="G223" s="2464"/>
      <c r="H223" s="2464"/>
      <c r="I223" s="2464"/>
      <c r="J223" s="2464"/>
      <c r="K223" s="2464"/>
    </row>
    <row r="224" spans="1:11" ht="15.75" customHeight="1">
      <c r="A224" s="2464"/>
      <c r="B224" s="2464"/>
      <c r="C224" s="2464"/>
      <c r="D224" s="2464"/>
      <c r="E224" s="2464"/>
      <c r="F224" s="2464"/>
      <c r="G224" s="2464"/>
      <c r="H224" s="2464"/>
      <c r="I224" s="2464"/>
      <c r="J224" s="2464"/>
      <c r="K224" s="2464"/>
    </row>
    <row r="225" spans="1:11" ht="15.75" customHeight="1">
      <c r="A225" s="2464"/>
      <c r="B225" s="2464"/>
      <c r="C225" s="2464"/>
      <c r="D225" s="2464"/>
      <c r="E225" s="2464"/>
      <c r="F225" s="2464"/>
      <c r="G225" s="2464"/>
      <c r="H225" s="2464"/>
      <c r="I225" s="2464"/>
      <c r="J225" s="2464"/>
      <c r="K225" s="2464"/>
    </row>
    <row r="226" spans="1:11" ht="15.75" customHeight="1">
      <c r="A226" s="2464"/>
      <c r="B226" s="2464"/>
      <c r="C226" s="2464"/>
      <c r="D226" s="2464"/>
      <c r="E226" s="2464"/>
      <c r="F226" s="2464"/>
      <c r="G226" s="2464"/>
      <c r="H226" s="2464"/>
      <c r="I226" s="2464"/>
      <c r="J226" s="2464"/>
      <c r="K226" s="2464"/>
    </row>
    <row r="227" spans="1:11" ht="15.75" customHeight="1">
      <c r="A227" s="2464"/>
      <c r="B227" s="2464"/>
      <c r="C227" s="2464"/>
      <c r="D227" s="2464"/>
      <c r="E227" s="2464"/>
      <c r="F227" s="2464"/>
      <c r="G227" s="2464"/>
      <c r="H227" s="2464"/>
      <c r="I227" s="2464"/>
      <c r="J227" s="2464"/>
      <c r="K227" s="2464"/>
    </row>
    <row r="228" spans="1:11" ht="15.75" customHeight="1">
      <c r="A228" s="2464"/>
      <c r="B228" s="2464"/>
      <c r="C228" s="2464"/>
      <c r="D228" s="2464"/>
      <c r="E228" s="2464"/>
      <c r="F228" s="2464"/>
      <c r="G228" s="2464"/>
      <c r="H228" s="2464"/>
      <c r="I228" s="2464"/>
      <c r="J228" s="2464"/>
      <c r="K228" s="2464"/>
    </row>
    <row r="229" spans="1:11" ht="15.75" customHeight="1">
      <c r="A229" s="2464"/>
      <c r="B229" s="2464"/>
      <c r="C229" s="2464"/>
      <c r="D229" s="2464"/>
      <c r="E229" s="2464"/>
      <c r="F229" s="2464"/>
      <c r="G229" s="2464"/>
      <c r="H229" s="2464"/>
      <c r="I229" s="2464"/>
      <c r="J229" s="2464"/>
      <c r="K229" s="2464"/>
    </row>
    <row r="230" spans="1:11" ht="15.75" customHeight="1">
      <c r="A230" s="2464"/>
      <c r="B230" s="2464"/>
      <c r="C230" s="2464"/>
      <c r="D230" s="2464"/>
      <c r="E230" s="2464"/>
      <c r="F230" s="2464"/>
      <c r="G230" s="2464"/>
      <c r="H230" s="2464"/>
      <c r="I230" s="2464"/>
      <c r="J230" s="2464"/>
      <c r="K230" s="2464"/>
    </row>
    <row r="231" spans="1:11" ht="15.75" customHeight="1">
      <c r="A231" s="2464"/>
      <c r="B231" s="2464"/>
      <c r="C231" s="2464"/>
      <c r="D231" s="2464"/>
      <c r="E231" s="2464"/>
      <c r="F231" s="2464"/>
      <c r="G231" s="2464"/>
      <c r="H231" s="2464"/>
      <c r="I231" s="2464"/>
      <c r="J231" s="2464"/>
      <c r="K231" s="2464"/>
    </row>
    <row r="232" spans="1:11" ht="15.75" customHeight="1">
      <c r="A232" s="2464"/>
      <c r="B232" s="2464"/>
      <c r="C232" s="2464"/>
      <c r="D232" s="2464"/>
      <c r="E232" s="2464"/>
      <c r="F232" s="2464"/>
      <c r="G232" s="2464"/>
      <c r="H232" s="2464"/>
      <c r="I232" s="2464"/>
      <c r="J232" s="2464"/>
      <c r="K232" s="2464"/>
    </row>
    <row r="233" spans="1:11" ht="15.75" customHeight="1">
      <c r="A233" s="2464"/>
      <c r="B233" s="2464"/>
      <c r="C233" s="2464"/>
      <c r="D233" s="2464"/>
      <c r="E233" s="2464"/>
      <c r="F233" s="2464"/>
      <c r="G233" s="2464"/>
      <c r="H233" s="2464"/>
      <c r="I233" s="2464"/>
      <c r="J233" s="2464"/>
      <c r="K233" s="2464"/>
    </row>
    <row r="234" spans="1:11" ht="15.75" customHeight="1">
      <c r="A234" s="2464"/>
      <c r="B234" s="2464"/>
      <c r="C234" s="2464"/>
      <c r="D234" s="2464"/>
      <c r="E234" s="2464"/>
      <c r="F234" s="2464"/>
      <c r="G234" s="2464"/>
      <c r="H234" s="2464"/>
      <c r="I234" s="2464"/>
      <c r="J234" s="2464"/>
      <c r="K234" s="2464"/>
    </row>
    <row r="235" spans="1:11" ht="15.75" customHeight="1">
      <c r="A235" s="2464"/>
      <c r="B235" s="2464"/>
      <c r="C235" s="2464"/>
      <c r="D235" s="2464"/>
      <c r="E235" s="2464"/>
      <c r="F235" s="2464"/>
      <c r="G235" s="2464"/>
      <c r="H235" s="2464"/>
      <c r="I235" s="2464"/>
      <c r="J235" s="2464"/>
      <c r="K235" s="2464"/>
    </row>
    <row r="236" spans="1:11" ht="15.75" customHeight="1">
      <c r="A236" s="2464"/>
      <c r="B236" s="2464"/>
      <c r="C236" s="2464"/>
      <c r="D236" s="2464"/>
      <c r="E236" s="2464"/>
      <c r="F236" s="2464"/>
      <c r="G236" s="2464"/>
      <c r="H236" s="2464"/>
      <c r="I236" s="2464"/>
      <c r="J236" s="2464"/>
      <c r="K236" s="2464"/>
    </row>
    <row r="237" spans="1:11" ht="15.75" customHeight="1">
      <c r="A237" s="2464"/>
      <c r="B237" s="2464"/>
      <c r="C237" s="2464"/>
      <c r="D237" s="2464"/>
      <c r="E237" s="2464"/>
      <c r="F237" s="2464"/>
      <c r="G237" s="2464"/>
      <c r="H237" s="2464"/>
      <c r="I237" s="2464"/>
      <c r="J237" s="2464"/>
      <c r="K237" s="2464"/>
    </row>
    <row r="238" spans="1:11" ht="15.75" customHeight="1">
      <c r="A238" s="2464"/>
      <c r="B238" s="2464"/>
      <c r="C238" s="2464"/>
      <c r="D238" s="2464"/>
      <c r="E238" s="2464"/>
      <c r="F238" s="2464"/>
      <c r="G238" s="2464"/>
      <c r="H238" s="2464"/>
      <c r="I238" s="2464"/>
      <c r="J238" s="2464"/>
      <c r="K238" s="2464"/>
    </row>
    <row r="239" spans="1:11" ht="15.75" customHeight="1">
      <c r="A239" s="2464"/>
      <c r="B239" s="2464"/>
      <c r="C239" s="2464"/>
      <c r="D239" s="2464"/>
      <c r="E239" s="2464"/>
      <c r="F239" s="2464"/>
      <c r="G239" s="2464"/>
      <c r="H239" s="2464"/>
      <c r="I239" s="2464"/>
      <c r="J239" s="2464"/>
      <c r="K239" s="2464"/>
    </row>
    <row r="240" spans="1:11" ht="15.75" customHeight="1">
      <c r="A240" s="2464"/>
      <c r="B240" s="2464"/>
      <c r="C240" s="2464"/>
      <c r="D240" s="2464"/>
      <c r="E240" s="2464"/>
      <c r="F240" s="2464"/>
      <c r="G240" s="2464"/>
      <c r="H240" s="2464"/>
      <c r="I240" s="2464"/>
      <c r="J240" s="2464"/>
      <c r="K240" s="2464"/>
    </row>
    <row r="241" spans="1:11" ht="15.75" customHeight="1">
      <c r="A241" s="2464"/>
      <c r="B241" s="2464"/>
      <c r="C241" s="2464"/>
      <c r="D241" s="2464"/>
      <c r="E241" s="2464"/>
      <c r="F241" s="2464"/>
      <c r="G241" s="2464"/>
      <c r="H241" s="2464"/>
      <c r="I241" s="2464"/>
      <c r="J241" s="2464"/>
      <c r="K241" s="2464"/>
    </row>
    <row r="242" spans="1:11" ht="15.75" customHeight="1">
      <c r="A242" s="2464"/>
      <c r="B242" s="2464"/>
      <c r="C242" s="2464"/>
      <c r="D242" s="2464"/>
      <c r="E242" s="2464"/>
      <c r="F242" s="2464"/>
      <c r="G242" s="2464"/>
      <c r="H242" s="2464"/>
      <c r="I242" s="2464"/>
      <c r="J242" s="2464"/>
      <c r="K242" s="2464"/>
    </row>
    <row r="243" spans="1:11" ht="15.75" customHeight="1">
      <c r="A243" s="2464"/>
      <c r="B243" s="2464"/>
      <c r="C243" s="2464"/>
      <c r="D243" s="2464"/>
      <c r="E243" s="2464"/>
      <c r="F243" s="2464"/>
      <c r="G243" s="2464"/>
      <c r="H243" s="2464"/>
      <c r="I243" s="2464"/>
      <c r="J243" s="2464"/>
      <c r="K243" s="2464"/>
    </row>
    <row r="244" spans="1:11" ht="15.75" customHeight="1">
      <c r="A244" s="2464"/>
      <c r="B244" s="2464"/>
      <c r="C244" s="2464"/>
      <c r="D244" s="2464"/>
      <c r="E244" s="2464"/>
      <c r="F244" s="2464"/>
      <c r="G244" s="2464"/>
      <c r="H244" s="2464"/>
      <c r="I244" s="2464"/>
      <c r="J244" s="2464"/>
      <c r="K244" s="2464"/>
    </row>
    <row r="245" spans="1:11" ht="15.75" customHeight="1">
      <c r="A245" s="2464"/>
      <c r="B245" s="2464"/>
      <c r="C245" s="2464"/>
      <c r="D245" s="2464"/>
      <c r="E245" s="2464"/>
      <c r="F245" s="2464"/>
      <c r="G245" s="2464"/>
      <c r="H245" s="2464"/>
      <c r="I245" s="2464"/>
      <c r="J245" s="2464"/>
      <c r="K245" s="2464"/>
    </row>
    <row r="246" spans="1:11" ht="15.75" customHeight="1">
      <c r="A246" s="2464"/>
      <c r="B246" s="2464"/>
      <c r="C246" s="2464"/>
      <c r="D246" s="2464"/>
      <c r="E246" s="2464"/>
      <c r="F246" s="2464"/>
      <c r="G246" s="2464"/>
      <c r="H246" s="2464"/>
      <c r="I246" s="2464"/>
      <c r="J246" s="2464"/>
      <c r="K246" s="2464"/>
    </row>
    <row r="247" spans="1:11" ht="15.75" customHeight="1">
      <c r="A247" s="2464"/>
      <c r="B247" s="2464"/>
      <c r="C247" s="2464"/>
      <c r="D247" s="2464"/>
      <c r="E247" s="2464"/>
      <c r="F247" s="2464"/>
      <c r="G247" s="2464"/>
      <c r="H247" s="2464"/>
      <c r="I247" s="2464"/>
      <c r="J247" s="2464"/>
      <c r="K247" s="2464"/>
    </row>
    <row r="248" spans="1:11" ht="15.75" customHeight="1">
      <c r="A248" s="2464"/>
      <c r="B248" s="2464"/>
      <c r="C248" s="2464"/>
      <c r="D248" s="2464"/>
      <c r="E248" s="2464"/>
      <c r="F248" s="2464"/>
      <c r="G248" s="2464"/>
      <c r="H248" s="2464"/>
      <c r="I248" s="2464"/>
      <c r="J248" s="2464"/>
      <c r="K248" s="2464"/>
    </row>
    <row r="249" spans="1:11" ht="15.75" customHeight="1">
      <c r="A249" s="2464"/>
      <c r="B249" s="2464"/>
      <c r="C249" s="2464"/>
      <c r="D249" s="2464"/>
      <c r="E249" s="2464"/>
      <c r="F249" s="2464"/>
      <c r="G249" s="2464"/>
      <c r="H249" s="2464"/>
      <c r="I249" s="2464"/>
      <c r="J249" s="2464"/>
      <c r="K249" s="2464"/>
    </row>
    <row r="250" spans="1:11" ht="15.75" customHeight="1">
      <c r="A250" s="2464"/>
      <c r="B250" s="2464"/>
      <c r="C250" s="2464"/>
      <c r="D250" s="2464"/>
      <c r="E250" s="2464"/>
      <c r="F250" s="2464"/>
      <c r="G250" s="2464"/>
      <c r="H250" s="2464"/>
      <c r="I250" s="2464"/>
      <c r="J250" s="2464"/>
      <c r="K250" s="2464"/>
    </row>
    <row r="251" spans="1:11" ht="15.75" customHeight="1">
      <c r="A251" s="2464"/>
      <c r="B251" s="2464"/>
      <c r="C251" s="2464"/>
      <c r="D251" s="2464"/>
      <c r="E251" s="2464"/>
      <c r="F251" s="2464"/>
      <c r="G251" s="2464"/>
      <c r="H251" s="2464"/>
      <c r="I251" s="2464"/>
      <c r="J251" s="2464"/>
      <c r="K251" s="2464"/>
    </row>
    <row r="252" spans="1:11" ht="15.75" customHeight="1">
      <c r="A252" s="2464"/>
      <c r="B252" s="2464"/>
      <c r="C252" s="2464"/>
      <c r="D252" s="2464"/>
      <c r="E252" s="2464"/>
      <c r="F252" s="2464"/>
      <c r="G252" s="2464"/>
      <c r="H252" s="2464"/>
      <c r="I252" s="2464"/>
      <c r="J252" s="2464"/>
      <c r="K252" s="2464"/>
    </row>
    <row r="253" spans="1:11" ht="15.75" customHeight="1">
      <c r="A253" s="2464"/>
      <c r="B253" s="2464"/>
      <c r="C253" s="2464"/>
      <c r="D253" s="2464"/>
      <c r="E253" s="2464"/>
      <c r="F253" s="2464"/>
      <c r="G253" s="2464"/>
      <c r="H253" s="2464"/>
      <c r="I253" s="2464"/>
      <c r="J253" s="2464"/>
      <c r="K253" s="2464"/>
    </row>
    <row r="254" spans="1:11" ht="15.75" customHeight="1">
      <c r="A254" s="2464"/>
      <c r="B254" s="2464"/>
      <c r="C254" s="2464"/>
      <c r="D254" s="2464"/>
      <c r="E254" s="2464"/>
      <c r="F254" s="2464"/>
      <c r="G254" s="2464"/>
      <c r="H254" s="2464"/>
      <c r="I254" s="2464"/>
      <c r="J254" s="2464"/>
      <c r="K254" s="2464"/>
    </row>
    <row r="255" spans="1:11" ht="15.75" customHeight="1">
      <c r="A255" s="2464"/>
      <c r="B255" s="2464"/>
      <c r="C255" s="2464"/>
      <c r="D255" s="2464"/>
      <c r="E255" s="2464"/>
      <c r="F255" s="2464"/>
      <c r="G255" s="2464"/>
      <c r="H255" s="2464"/>
      <c r="I255" s="2464"/>
      <c r="J255" s="2464"/>
      <c r="K255" s="2464"/>
    </row>
    <row r="256" spans="1:11" ht="15.75" customHeight="1">
      <c r="A256" s="2464"/>
      <c r="B256" s="2464"/>
      <c r="C256" s="2464"/>
      <c r="D256" s="2464"/>
      <c r="E256" s="2464"/>
      <c r="F256" s="2464"/>
      <c r="G256" s="2464"/>
      <c r="H256" s="2464"/>
      <c r="I256" s="2464"/>
      <c r="J256" s="2464"/>
      <c r="K256" s="2464"/>
    </row>
    <row r="257" spans="1:11" ht="15.75" customHeight="1">
      <c r="A257" s="2464"/>
      <c r="B257" s="2464"/>
      <c r="C257" s="2464"/>
      <c r="D257" s="2464"/>
      <c r="E257" s="2464"/>
      <c r="F257" s="2464"/>
      <c r="G257" s="2464"/>
      <c r="H257" s="2464"/>
      <c r="I257" s="2464"/>
      <c r="J257" s="2464"/>
      <c r="K257" s="2464"/>
    </row>
    <row r="258" spans="1:11" ht="15.75" customHeight="1">
      <c r="A258" s="2464"/>
      <c r="B258" s="2464"/>
      <c r="C258" s="2464"/>
      <c r="D258" s="2464"/>
      <c r="E258" s="2464"/>
      <c r="F258" s="2464"/>
      <c r="G258" s="2464"/>
      <c r="H258" s="2464"/>
      <c r="I258" s="2464"/>
      <c r="J258" s="2464"/>
      <c r="K258" s="2464"/>
    </row>
    <row r="259" spans="1:11" ht="15.75" customHeight="1">
      <c r="A259" s="2464"/>
      <c r="B259" s="2464"/>
      <c r="C259" s="2464"/>
      <c r="D259" s="2464"/>
      <c r="E259" s="2464"/>
      <c r="F259" s="2464"/>
      <c r="G259" s="2464"/>
      <c r="H259" s="2464"/>
      <c r="I259" s="2464"/>
      <c r="J259" s="2464"/>
      <c r="K259" s="2464"/>
    </row>
    <row r="260" spans="1:11" ht="15.75" customHeight="1">
      <c r="A260" s="2464"/>
      <c r="B260" s="2464"/>
      <c r="C260" s="2464"/>
      <c r="D260" s="2464"/>
      <c r="E260" s="2464"/>
      <c r="F260" s="2464"/>
      <c r="G260" s="2464"/>
      <c r="H260" s="2464"/>
      <c r="I260" s="2464"/>
      <c r="J260" s="2464"/>
      <c r="K260" s="2464"/>
    </row>
    <row r="261" spans="1:11" ht="15.75" customHeight="1">
      <c r="A261" s="2464"/>
      <c r="B261" s="2464"/>
      <c r="C261" s="2464"/>
      <c r="D261" s="2464"/>
      <c r="E261" s="2464"/>
      <c r="F261" s="2464"/>
      <c r="G261" s="2464"/>
      <c r="H261" s="2464"/>
      <c r="I261" s="2464"/>
      <c r="J261" s="2464"/>
      <c r="K261" s="2464"/>
    </row>
    <row r="262" spans="1:11" ht="15.75" customHeight="1">
      <c r="A262" s="2464"/>
      <c r="B262" s="2464"/>
      <c r="C262" s="2464"/>
      <c r="D262" s="2464"/>
      <c r="E262" s="2464"/>
      <c r="F262" s="2464"/>
      <c r="G262" s="2464"/>
      <c r="H262" s="2464"/>
      <c r="I262" s="2464"/>
      <c r="J262" s="2464"/>
      <c r="K262" s="2464"/>
    </row>
    <row r="263" spans="1:11" ht="15.75" customHeight="1">
      <c r="A263" s="2464"/>
      <c r="B263" s="2464"/>
      <c r="C263" s="2464"/>
      <c r="D263" s="2464"/>
      <c r="E263" s="2464"/>
      <c r="F263" s="2464"/>
      <c r="G263" s="2464"/>
      <c r="H263" s="2464"/>
      <c r="I263" s="2464"/>
      <c r="J263" s="2464"/>
      <c r="K263" s="2464"/>
    </row>
    <row r="264" spans="1:11" ht="15.75" customHeight="1">
      <c r="A264" s="2464"/>
      <c r="B264" s="2464"/>
      <c r="C264" s="2464"/>
      <c r="D264" s="2464"/>
      <c r="E264" s="2464"/>
      <c r="F264" s="2464"/>
      <c r="G264" s="2464"/>
      <c r="H264" s="2464"/>
      <c r="I264" s="2464"/>
      <c r="J264" s="2464"/>
      <c r="K264" s="2464"/>
    </row>
    <row r="265" spans="1:11" ht="15.75" customHeight="1">
      <c r="A265" s="2464"/>
      <c r="B265" s="2464"/>
      <c r="C265" s="2464"/>
      <c r="D265" s="2464"/>
      <c r="E265" s="2464"/>
      <c r="F265" s="2464"/>
      <c r="G265" s="2464"/>
      <c r="H265" s="2464"/>
      <c r="I265" s="2464"/>
      <c r="J265" s="2464"/>
      <c r="K265" s="2464"/>
    </row>
    <row r="266" spans="1:11" ht="15.75" customHeight="1">
      <c r="A266" s="2464"/>
      <c r="B266" s="2464"/>
      <c r="C266" s="2464"/>
      <c r="D266" s="2464"/>
      <c r="E266" s="2464"/>
      <c r="F266" s="2464"/>
      <c r="G266" s="2464"/>
      <c r="H266" s="2464"/>
      <c r="I266" s="2464"/>
      <c r="J266" s="2464"/>
      <c r="K266" s="2464"/>
    </row>
    <row r="267" spans="1:11" ht="15.75" customHeight="1">
      <c r="A267" s="2464"/>
      <c r="B267" s="2464"/>
      <c r="C267" s="2464"/>
      <c r="D267" s="2464"/>
      <c r="E267" s="2464"/>
      <c r="F267" s="2464"/>
      <c r="G267" s="2464"/>
      <c r="H267" s="2464"/>
      <c r="I267" s="2464"/>
      <c r="J267" s="2464"/>
      <c r="K267" s="2464"/>
    </row>
    <row r="268" spans="1:11" ht="15.75" customHeight="1">
      <c r="A268" s="2464"/>
      <c r="B268" s="2464"/>
      <c r="C268" s="2464"/>
      <c r="D268" s="2464"/>
      <c r="E268" s="2464"/>
      <c r="F268" s="2464"/>
      <c r="G268" s="2464"/>
      <c r="H268" s="2464"/>
      <c r="I268" s="2464"/>
      <c r="J268" s="2464"/>
      <c r="K268" s="2464"/>
    </row>
    <row r="269" spans="1:11" ht="15.75" customHeight="1">
      <c r="A269" s="2464"/>
      <c r="B269" s="2464"/>
      <c r="C269" s="2464"/>
      <c r="D269" s="2464"/>
      <c r="E269" s="2464"/>
      <c r="F269" s="2464"/>
      <c r="G269" s="2464"/>
      <c r="H269" s="2464"/>
      <c r="I269" s="2464"/>
      <c r="J269" s="2464"/>
      <c r="K269" s="2464"/>
    </row>
    <row r="270" spans="1:11" ht="15.75" customHeight="1">
      <c r="A270" s="2464"/>
      <c r="B270" s="2464"/>
      <c r="C270" s="2464"/>
      <c r="D270" s="2464"/>
      <c r="E270" s="2464"/>
      <c r="F270" s="2464"/>
      <c r="G270" s="2464"/>
      <c r="H270" s="2464"/>
      <c r="I270" s="2464"/>
      <c r="J270" s="2464"/>
      <c r="K270" s="2464"/>
    </row>
    <row r="271" spans="1:11" ht="15.75" customHeight="1">
      <c r="A271" s="2464"/>
      <c r="B271" s="2464"/>
      <c r="C271" s="2464"/>
      <c r="D271" s="2464"/>
      <c r="E271" s="2464"/>
      <c r="F271" s="2464"/>
      <c r="G271" s="2464"/>
      <c r="H271" s="2464"/>
      <c r="I271" s="2464"/>
      <c r="J271" s="2464"/>
      <c r="K271" s="2464"/>
    </row>
    <row r="272" spans="1:11" ht="15.75" customHeight="1">
      <c r="A272" s="2464"/>
      <c r="B272" s="2464"/>
      <c r="C272" s="2464"/>
      <c r="D272" s="2464"/>
      <c r="E272" s="2464"/>
      <c r="F272" s="2464"/>
      <c r="G272" s="2464"/>
      <c r="H272" s="2464"/>
      <c r="I272" s="2464"/>
      <c r="J272" s="2464"/>
      <c r="K272" s="2464"/>
    </row>
    <row r="273" spans="1:11" ht="15.75" customHeight="1">
      <c r="A273" s="2464"/>
      <c r="B273" s="2464"/>
      <c r="C273" s="2464"/>
      <c r="D273" s="2464"/>
      <c r="E273" s="2464"/>
      <c r="F273" s="2464"/>
      <c r="G273" s="2464"/>
      <c r="H273" s="2464"/>
      <c r="I273" s="2464"/>
      <c r="J273" s="2464"/>
      <c r="K273" s="2464"/>
    </row>
    <row r="274" spans="1:11" ht="15.75" customHeight="1">
      <c r="A274" s="2464"/>
      <c r="B274" s="2464"/>
      <c r="C274" s="2464"/>
      <c r="D274" s="2464"/>
      <c r="E274" s="2464"/>
      <c r="F274" s="2464"/>
      <c r="G274" s="2464"/>
      <c r="H274" s="2464"/>
      <c r="I274" s="2464"/>
      <c r="J274" s="2464"/>
      <c r="K274" s="2464"/>
    </row>
    <row r="275" spans="1:11" ht="15.75" customHeight="1">
      <c r="A275" s="2464"/>
      <c r="B275" s="2464"/>
      <c r="C275" s="2464"/>
      <c r="D275" s="2464"/>
      <c r="E275" s="2464"/>
      <c r="F275" s="2464"/>
      <c r="G275" s="2464"/>
      <c r="H275" s="2464"/>
      <c r="I275" s="2464"/>
      <c r="J275" s="2464"/>
      <c r="K275" s="2464"/>
    </row>
    <row r="276" spans="1:11" ht="15.75" customHeight="1">
      <c r="A276" s="2464"/>
      <c r="B276" s="2464"/>
      <c r="C276" s="2464"/>
      <c r="D276" s="2464"/>
      <c r="E276" s="2464"/>
      <c r="F276" s="2464"/>
      <c r="G276" s="2464"/>
      <c r="H276" s="2464"/>
      <c r="I276" s="2464"/>
      <c r="J276" s="2464"/>
      <c r="K276" s="2464"/>
    </row>
    <row r="277" spans="1:11" ht="15.75" customHeight="1">
      <c r="A277" s="2464"/>
      <c r="B277" s="2464"/>
      <c r="C277" s="2464"/>
      <c r="D277" s="2464"/>
      <c r="E277" s="2464"/>
      <c r="F277" s="2464"/>
      <c r="G277" s="2464"/>
      <c r="H277" s="2464"/>
      <c r="I277" s="2464"/>
      <c r="J277" s="2464"/>
      <c r="K277" s="2464"/>
    </row>
    <row r="278" spans="1:11" ht="15.75" customHeight="1">
      <c r="A278" s="2464"/>
      <c r="B278" s="2464"/>
      <c r="C278" s="2464"/>
      <c r="D278" s="2464"/>
      <c r="E278" s="2464"/>
      <c r="F278" s="2464"/>
      <c r="G278" s="2464"/>
      <c r="H278" s="2464"/>
      <c r="I278" s="2464"/>
      <c r="J278" s="2464"/>
      <c r="K278" s="2464"/>
    </row>
    <row r="279" spans="1:11" ht="15.75" customHeight="1">
      <c r="A279" s="2464"/>
      <c r="B279" s="2464"/>
      <c r="C279" s="2464"/>
      <c r="D279" s="2464"/>
      <c r="E279" s="2464"/>
      <c r="F279" s="2464"/>
      <c r="G279" s="2464"/>
      <c r="H279" s="2464"/>
      <c r="I279" s="2464"/>
      <c r="J279" s="2464"/>
      <c r="K279" s="2464"/>
    </row>
    <row r="280" spans="1:11" ht="15.75" customHeight="1">
      <c r="A280" s="2464"/>
      <c r="B280" s="2464"/>
      <c r="C280" s="2464"/>
      <c r="D280" s="2464"/>
      <c r="E280" s="2464"/>
      <c r="F280" s="2464"/>
      <c r="G280" s="2464"/>
      <c r="H280" s="2464"/>
      <c r="I280" s="2464"/>
      <c r="J280" s="2464"/>
      <c r="K280" s="2464"/>
    </row>
    <row r="281" spans="1:11" ht="15.75" customHeight="1">
      <c r="A281" s="2464"/>
      <c r="B281" s="2464"/>
      <c r="C281" s="2464"/>
      <c r="D281" s="2464"/>
      <c r="E281" s="2464"/>
      <c r="F281" s="2464"/>
      <c r="G281" s="2464"/>
      <c r="H281" s="2464"/>
      <c r="I281" s="2464"/>
      <c r="J281" s="2464"/>
      <c r="K281" s="2464"/>
    </row>
    <row r="282" spans="1:11" ht="15.75" customHeight="1">
      <c r="A282" s="2464"/>
      <c r="B282" s="2464"/>
      <c r="C282" s="2464"/>
      <c r="D282" s="2464"/>
      <c r="E282" s="2464"/>
      <c r="F282" s="2464"/>
      <c r="G282" s="2464"/>
      <c r="H282" s="2464"/>
      <c r="I282" s="2464"/>
      <c r="J282" s="2464"/>
      <c r="K282" s="2464"/>
    </row>
    <row r="283" spans="1:11" ht="15.75" customHeight="1">
      <c r="A283" s="2464"/>
      <c r="B283" s="2464"/>
      <c r="C283" s="2464"/>
      <c r="D283" s="2464"/>
      <c r="E283" s="2464"/>
      <c r="F283" s="2464"/>
      <c r="G283" s="2464"/>
      <c r="H283" s="2464"/>
      <c r="I283" s="2464"/>
      <c r="J283" s="2464"/>
      <c r="K283" s="2464"/>
    </row>
    <row r="284" spans="1:11" ht="15.75" customHeight="1">
      <c r="A284" s="2464"/>
      <c r="B284" s="2464"/>
      <c r="C284" s="2464"/>
      <c r="D284" s="2464"/>
      <c r="E284" s="2464"/>
      <c r="F284" s="2464"/>
      <c r="G284" s="2464"/>
      <c r="H284" s="2464"/>
      <c r="I284" s="2464"/>
      <c r="J284" s="2464"/>
      <c r="K284" s="2464"/>
    </row>
    <row r="285" spans="1:11" ht="15.75" customHeight="1">
      <c r="A285" s="2464"/>
      <c r="B285" s="2464"/>
      <c r="C285" s="2464"/>
      <c r="D285" s="2464"/>
      <c r="E285" s="2464"/>
      <c r="F285" s="2464"/>
      <c r="G285" s="2464"/>
      <c r="H285" s="2464"/>
      <c r="I285" s="2464"/>
      <c r="J285" s="2464"/>
      <c r="K285" s="2464"/>
    </row>
    <row r="286" spans="1:11" ht="15.75" customHeight="1">
      <c r="A286" s="2464"/>
      <c r="B286" s="2464"/>
      <c r="C286" s="2464"/>
      <c r="D286" s="2464"/>
      <c r="E286" s="2464"/>
      <c r="F286" s="2464"/>
      <c r="G286" s="2464"/>
      <c r="H286" s="2464"/>
      <c r="I286" s="2464"/>
      <c r="J286" s="2464"/>
      <c r="K286" s="2464"/>
    </row>
    <row r="287" spans="1:11" ht="15.75" customHeight="1">
      <c r="A287" s="2464"/>
      <c r="B287" s="2464"/>
      <c r="C287" s="2464"/>
      <c r="D287" s="2464"/>
      <c r="E287" s="2464"/>
      <c r="F287" s="2464"/>
      <c r="G287" s="2464"/>
      <c r="H287" s="2464"/>
      <c r="I287" s="2464"/>
      <c r="J287" s="2464"/>
      <c r="K287" s="2464"/>
    </row>
    <row r="288" spans="1:11" ht="15.75" customHeight="1">
      <c r="A288" s="2464"/>
      <c r="B288" s="2464"/>
      <c r="C288" s="2464"/>
      <c r="D288" s="2464"/>
      <c r="E288" s="2464"/>
      <c r="F288" s="2464"/>
      <c r="G288" s="2464"/>
      <c r="H288" s="2464"/>
      <c r="I288" s="2464"/>
      <c r="J288" s="2464"/>
      <c r="K288" s="2464"/>
    </row>
    <row r="289" spans="1:11" ht="15.75" customHeight="1">
      <c r="A289" s="2464"/>
      <c r="B289" s="2464"/>
      <c r="C289" s="2464"/>
      <c r="D289" s="2464"/>
      <c r="E289" s="2464"/>
      <c r="F289" s="2464"/>
      <c r="G289" s="2464"/>
      <c r="H289" s="2464"/>
      <c r="I289" s="2464"/>
      <c r="J289" s="2464"/>
      <c r="K289" s="2464"/>
    </row>
    <row r="290" spans="1:11" ht="15.75" customHeight="1">
      <c r="A290" s="2464"/>
      <c r="B290" s="2464"/>
      <c r="C290" s="2464"/>
      <c r="D290" s="2464"/>
      <c r="E290" s="2464"/>
      <c r="F290" s="2464"/>
      <c r="G290" s="2464"/>
      <c r="H290" s="2464"/>
      <c r="I290" s="2464"/>
      <c r="J290" s="2464"/>
      <c r="K290" s="2464"/>
    </row>
    <row r="291" spans="1:11" ht="15.75" customHeight="1">
      <c r="A291" s="2464"/>
      <c r="B291" s="2464"/>
      <c r="C291" s="2464"/>
      <c r="D291" s="2464"/>
      <c r="E291" s="2464"/>
      <c r="F291" s="2464"/>
      <c r="G291" s="2464"/>
      <c r="H291" s="2464"/>
      <c r="I291" s="2464"/>
      <c r="J291" s="2464"/>
      <c r="K291" s="2464"/>
    </row>
    <row r="292" spans="1:11" ht="15.75" customHeight="1">
      <c r="A292" s="2464"/>
      <c r="B292" s="2464"/>
      <c r="C292" s="2464"/>
      <c r="D292" s="2464"/>
      <c r="E292" s="2464"/>
      <c r="F292" s="2464"/>
      <c r="G292" s="2464"/>
      <c r="H292" s="2464"/>
      <c r="I292" s="2464"/>
      <c r="J292" s="2464"/>
      <c r="K292" s="2464"/>
    </row>
    <row r="293" spans="1:11" ht="15.75" customHeight="1">
      <c r="A293" s="2464"/>
      <c r="B293" s="2464"/>
      <c r="C293" s="2464"/>
      <c r="D293" s="2464"/>
      <c r="E293" s="2464"/>
      <c r="F293" s="2464"/>
      <c r="G293" s="2464"/>
      <c r="H293" s="2464"/>
      <c r="I293" s="2464"/>
      <c r="J293" s="2464"/>
      <c r="K293" s="2464"/>
    </row>
    <row r="294" spans="1:11" ht="15.75" customHeight="1">
      <c r="A294" s="2464"/>
      <c r="B294" s="2464"/>
      <c r="C294" s="2464"/>
      <c r="D294" s="2464"/>
      <c r="E294" s="2464"/>
      <c r="F294" s="2464"/>
      <c r="G294" s="2464"/>
      <c r="H294" s="2464"/>
      <c r="I294" s="2464"/>
      <c r="J294" s="2464"/>
      <c r="K294" s="2464"/>
    </row>
    <row r="295" spans="1:11" ht="15.75" customHeight="1">
      <c r="A295" s="2464"/>
      <c r="B295" s="2464"/>
      <c r="C295" s="2464"/>
      <c r="D295" s="2464"/>
      <c r="E295" s="2464"/>
      <c r="F295" s="2464"/>
      <c r="G295" s="2464"/>
      <c r="H295" s="2464"/>
      <c r="I295" s="2464"/>
      <c r="J295" s="2464"/>
      <c r="K295" s="2464"/>
    </row>
    <row r="296" spans="1:11" ht="15.75" customHeight="1">
      <c r="A296" s="2464"/>
      <c r="B296" s="2464"/>
      <c r="C296" s="2464"/>
      <c r="D296" s="2464"/>
      <c r="E296" s="2464"/>
      <c r="F296" s="2464"/>
      <c r="G296" s="2464"/>
      <c r="H296" s="2464"/>
      <c r="I296" s="2464"/>
      <c r="J296" s="2464"/>
      <c r="K296" s="2464"/>
    </row>
    <row r="297" spans="1:11" ht="15.75" customHeight="1">
      <c r="A297" s="2464"/>
      <c r="B297" s="2464"/>
      <c r="C297" s="2464"/>
      <c r="D297" s="2464"/>
      <c r="E297" s="2464"/>
      <c r="F297" s="2464"/>
      <c r="G297" s="2464"/>
      <c r="H297" s="2464"/>
      <c r="I297" s="2464"/>
      <c r="J297" s="2464"/>
      <c r="K297" s="2464"/>
    </row>
    <row r="298" spans="1:11" ht="15.75" customHeight="1">
      <c r="A298" s="2464"/>
      <c r="B298" s="2464"/>
      <c r="C298" s="2464"/>
      <c r="D298" s="2464"/>
      <c r="E298" s="2464"/>
      <c r="F298" s="2464"/>
      <c r="G298" s="2464"/>
      <c r="H298" s="2464"/>
      <c r="I298" s="2464"/>
      <c r="J298" s="2464"/>
      <c r="K298" s="2464"/>
    </row>
    <row r="299" spans="1:11" ht="15.75" customHeight="1">
      <c r="A299" s="2464"/>
      <c r="B299" s="2464"/>
      <c r="C299" s="2464"/>
      <c r="D299" s="2464"/>
      <c r="E299" s="2464"/>
      <c r="F299" s="2464"/>
      <c r="G299" s="2464"/>
      <c r="H299" s="2464"/>
      <c r="I299" s="2464"/>
      <c r="J299" s="2464"/>
      <c r="K299" s="2464"/>
    </row>
    <row r="300" spans="1:11" ht="15.75" customHeight="1">
      <c r="A300" s="2464"/>
      <c r="B300" s="2464"/>
      <c r="C300" s="2464"/>
      <c r="D300" s="2464"/>
      <c r="E300" s="2464"/>
      <c r="F300" s="2464"/>
      <c r="G300" s="2464"/>
      <c r="H300" s="2464"/>
      <c r="I300" s="2464"/>
      <c r="J300" s="2464"/>
      <c r="K300" s="2464"/>
    </row>
    <row r="301" spans="1:11" ht="15.75" customHeight="1">
      <c r="A301" s="2464"/>
      <c r="B301" s="2464"/>
      <c r="C301" s="2464"/>
      <c r="D301" s="2464"/>
      <c r="E301" s="2464"/>
      <c r="F301" s="2464"/>
      <c r="G301" s="2464"/>
      <c r="H301" s="2464"/>
      <c r="I301" s="2464"/>
      <c r="J301" s="2464"/>
      <c r="K301" s="2464"/>
    </row>
    <row r="302" spans="1:11" ht="15.75" customHeight="1">
      <c r="A302" s="2464"/>
      <c r="B302" s="2464"/>
      <c r="C302" s="2464"/>
      <c r="D302" s="2464"/>
      <c r="E302" s="2464"/>
      <c r="F302" s="2464"/>
      <c r="G302" s="2464"/>
      <c r="H302" s="2464"/>
      <c r="I302" s="2464"/>
      <c r="J302" s="2464"/>
      <c r="K302" s="2464"/>
    </row>
    <row r="303" spans="1:11" ht="15.75" customHeight="1">
      <c r="A303" s="2464"/>
      <c r="B303" s="2464"/>
      <c r="C303" s="2464"/>
      <c r="D303" s="2464"/>
      <c r="E303" s="2464"/>
      <c r="F303" s="2464"/>
      <c r="G303" s="2464"/>
      <c r="H303" s="2464"/>
      <c r="I303" s="2464"/>
      <c r="J303" s="2464"/>
      <c r="K303" s="2464"/>
    </row>
    <row r="304" spans="1:11" ht="15.75" customHeight="1">
      <c r="A304" s="2464"/>
      <c r="B304" s="2464"/>
      <c r="C304" s="2464"/>
      <c r="D304" s="2464"/>
      <c r="E304" s="2464"/>
      <c r="F304" s="2464"/>
      <c r="G304" s="2464"/>
      <c r="H304" s="2464"/>
      <c r="I304" s="2464"/>
      <c r="J304" s="2464"/>
      <c r="K304" s="2464"/>
    </row>
    <row r="305" spans="1:11" ht="15.75" customHeight="1">
      <c r="A305" s="2464"/>
      <c r="B305" s="2464"/>
      <c r="C305" s="2464"/>
      <c r="D305" s="2464"/>
      <c r="E305" s="2464"/>
      <c r="F305" s="2464"/>
      <c r="G305" s="2464"/>
      <c r="H305" s="2464"/>
      <c r="I305" s="2464"/>
      <c r="J305" s="2464"/>
      <c r="K305" s="2464"/>
    </row>
    <row r="306" spans="1:11" ht="15.75" customHeight="1">
      <c r="A306" s="2464"/>
      <c r="B306" s="2464"/>
      <c r="C306" s="2464"/>
      <c r="D306" s="2464"/>
      <c r="E306" s="2464"/>
      <c r="F306" s="2464"/>
      <c r="G306" s="2464"/>
      <c r="H306" s="2464"/>
      <c r="I306" s="2464"/>
      <c r="J306" s="2464"/>
      <c r="K306" s="2464"/>
    </row>
    <row r="307" spans="1:11" ht="15.75" customHeight="1">
      <c r="A307" s="2464"/>
      <c r="B307" s="2464"/>
      <c r="C307" s="2464"/>
      <c r="D307" s="2464"/>
      <c r="E307" s="2464"/>
      <c r="F307" s="2464"/>
      <c r="G307" s="2464"/>
      <c r="H307" s="2464"/>
      <c r="I307" s="2464"/>
      <c r="J307" s="2464"/>
      <c r="K307" s="2464"/>
    </row>
    <row r="308" spans="1:11" ht="15.75" customHeight="1">
      <c r="A308" s="2464"/>
      <c r="B308" s="2464"/>
      <c r="C308" s="2464"/>
      <c r="D308" s="2464"/>
      <c r="E308" s="2464"/>
      <c r="F308" s="2464"/>
      <c r="G308" s="2464"/>
      <c r="H308" s="2464"/>
      <c r="I308" s="2464"/>
      <c r="J308" s="2464"/>
      <c r="K308" s="2464"/>
    </row>
    <row r="309" spans="1:11" ht="15.75" customHeight="1">
      <c r="A309" s="2464"/>
      <c r="B309" s="2464"/>
      <c r="C309" s="2464"/>
      <c r="D309" s="2464"/>
      <c r="E309" s="2464"/>
      <c r="F309" s="2464"/>
      <c r="G309" s="2464"/>
      <c r="H309" s="2464"/>
      <c r="I309" s="2464"/>
      <c r="J309" s="2464"/>
      <c r="K309" s="2464"/>
    </row>
    <row r="310" spans="1:11" ht="15.75" customHeight="1">
      <c r="A310" s="2464"/>
      <c r="B310" s="2464"/>
      <c r="C310" s="2464"/>
      <c r="D310" s="2464"/>
      <c r="E310" s="2464"/>
      <c r="F310" s="2464"/>
      <c r="G310" s="2464"/>
      <c r="H310" s="2464"/>
      <c r="I310" s="2464"/>
      <c r="J310" s="2464"/>
      <c r="K310" s="2464"/>
    </row>
    <row r="311" spans="1:11" ht="15.75" customHeight="1">
      <c r="A311" s="2464"/>
      <c r="B311" s="2464"/>
      <c r="C311" s="2464"/>
      <c r="D311" s="2464"/>
      <c r="E311" s="2464"/>
      <c r="F311" s="2464"/>
      <c r="G311" s="2464"/>
      <c r="H311" s="2464"/>
      <c r="I311" s="2464"/>
      <c r="J311" s="2464"/>
      <c r="K311" s="2464"/>
    </row>
    <row r="312" spans="1:11" ht="15.75" customHeight="1">
      <c r="A312" s="2464"/>
      <c r="B312" s="2464"/>
      <c r="C312" s="2464"/>
      <c r="D312" s="2464"/>
      <c r="E312" s="2464"/>
      <c r="F312" s="2464"/>
      <c r="G312" s="2464"/>
      <c r="H312" s="2464"/>
      <c r="I312" s="2464"/>
      <c r="J312" s="2464"/>
      <c r="K312" s="2464"/>
    </row>
    <row r="313" spans="1:11" ht="15.75" customHeight="1">
      <c r="A313" s="2464"/>
      <c r="B313" s="2464"/>
      <c r="C313" s="2464"/>
      <c r="D313" s="2464"/>
      <c r="E313" s="2464"/>
      <c r="F313" s="2464"/>
      <c r="G313" s="2464"/>
      <c r="H313" s="2464"/>
      <c r="I313" s="2464"/>
      <c r="J313" s="2464"/>
      <c r="K313" s="2464"/>
    </row>
    <row r="314" spans="1:11" ht="15.75" customHeight="1">
      <c r="A314" s="2464"/>
      <c r="B314" s="2464"/>
      <c r="C314" s="2464"/>
      <c r="D314" s="2464"/>
      <c r="E314" s="2464"/>
      <c r="F314" s="2464"/>
      <c r="G314" s="2464"/>
      <c r="H314" s="2464"/>
      <c r="I314" s="2464"/>
      <c r="J314" s="2464"/>
      <c r="K314" s="2464"/>
    </row>
    <row r="315" spans="1:11" ht="15.75" customHeight="1">
      <c r="A315" s="2464"/>
      <c r="B315" s="2464"/>
      <c r="C315" s="2464"/>
      <c r="D315" s="2464"/>
      <c r="E315" s="2464"/>
      <c r="F315" s="2464"/>
      <c r="G315" s="2464"/>
      <c r="H315" s="2464"/>
      <c r="I315" s="2464"/>
      <c r="J315" s="2464"/>
      <c r="K315" s="2464"/>
    </row>
    <row r="316" spans="1:11" ht="15.75" customHeight="1">
      <c r="A316" s="2464"/>
      <c r="B316" s="2464"/>
      <c r="C316" s="2464"/>
      <c r="D316" s="2464"/>
      <c r="E316" s="2464"/>
      <c r="F316" s="2464"/>
      <c r="G316" s="2464"/>
      <c r="H316" s="2464"/>
      <c r="I316" s="2464"/>
      <c r="J316" s="2464"/>
      <c r="K316" s="2464"/>
    </row>
    <row r="317" spans="1:11" ht="15.75" customHeight="1">
      <c r="A317" s="2464"/>
      <c r="B317" s="2464"/>
      <c r="C317" s="2464"/>
      <c r="D317" s="2464"/>
      <c r="E317" s="2464"/>
      <c r="F317" s="2464"/>
      <c r="G317" s="2464"/>
      <c r="H317" s="2464"/>
      <c r="I317" s="2464"/>
      <c r="J317" s="2464"/>
      <c r="K317" s="2464"/>
    </row>
    <row r="318" spans="1:11" ht="15.75" customHeight="1">
      <c r="A318" s="2464"/>
      <c r="B318" s="2464"/>
      <c r="C318" s="2464"/>
      <c r="D318" s="2464"/>
      <c r="E318" s="2464"/>
      <c r="F318" s="2464"/>
      <c r="G318" s="2464"/>
      <c r="H318" s="2464"/>
      <c r="I318" s="2464"/>
      <c r="J318" s="2464"/>
      <c r="K318" s="2464"/>
    </row>
    <row r="319" spans="1:11" ht="15.75" customHeight="1">
      <c r="A319" s="2464"/>
      <c r="B319" s="2464"/>
      <c r="C319" s="2464"/>
      <c r="D319" s="2464"/>
      <c r="E319" s="2464"/>
      <c r="F319" s="2464"/>
      <c r="G319" s="2464"/>
      <c r="H319" s="2464"/>
      <c r="I319" s="2464"/>
      <c r="J319" s="2464"/>
      <c r="K319" s="2464"/>
    </row>
    <row r="320" spans="1:11" ht="15.75" customHeight="1">
      <c r="A320" s="2464"/>
      <c r="B320" s="2464"/>
      <c r="C320" s="2464"/>
      <c r="D320" s="2464"/>
      <c r="E320" s="2464"/>
      <c r="F320" s="2464"/>
      <c r="G320" s="2464"/>
      <c r="H320" s="2464"/>
      <c r="I320" s="2464"/>
      <c r="J320" s="2464"/>
      <c r="K320" s="2464"/>
    </row>
    <row r="321" spans="1:11" ht="15.75" customHeight="1">
      <c r="A321" s="2464"/>
      <c r="B321" s="2464"/>
      <c r="C321" s="2464"/>
      <c r="D321" s="2464"/>
      <c r="E321" s="2464"/>
      <c r="F321" s="2464"/>
      <c r="G321" s="2464"/>
      <c r="H321" s="2464"/>
      <c r="I321" s="2464"/>
      <c r="J321" s="2464"/>
      <c r="K321" s="2464"/>
    </row>
    <row r="322" spans="1:11" ht="15.75" customHeight="1">
      <c r="A322" s="2464"/>
      <c r="B322" s="2464"/>
      <c r="C322" s="2464"/>
      <c r="D322" s="2464"/>
      <c r="E322" s="2464"/>
      <c r="F322" s="2464"/>
      <c r="G322" s="2464"/>
      <c r="H322" s="2464"/>
      <c r="I322" s="2464"/>
      <c r="J322" s="2464"/>
      <c r="K322" s="2464"/>
    </row>
    <row r="323" spans="1:11" ht="15.75" customHeight="1">
      <c r="A323" s="2464"/>
      <c r="B323" s="2464"/>
      <c r="C323" s="2464"/>
      <c r="D323" s="2464"/>
      <c r="E323" s="2464"/>
      <c r="F323" s="2464"/>
      <c r="G323" s="2464"/>
      <c r="H323" s="2464"/>
      <c r="I323" s="2464"/>
      <c r="J323" s="2464"/>
      <c r="K323" s="2464"/>
    </row>
    <row r="324" spans="1:11" ht="15.75" customHeight="1">
      <c r="A324" s="2464"/>
      <c r="B324" s="2464"/>
      <c r="C324" s="2464"/>
      <c r="D324" s="2464"/>
      <c r="E324" s="2464"/>
      <c r="F324" s="2464"/>
      <c r="G324" s="2464"/>
      <c r="H324" s="2464"/>
      <c r="I324" s="2464"/>
      <c r="J324" s="2464"/>
      <c r="K324" s="2464"/>
    </row>
    <row r="325" spans="1:11" ht="15.75" customHeight="1">
      <c r="A325" s="2464"/>
      <c r="B325" s="2464"/>
      <c r="C325" s="2464"/>
      <c r="D325" s="2464"/>
      <c r="E325" s="2464"/>
      <c r="F325" s="2464"/>
      <c r="G325" s="2464"/>
      <c r="H325" s="2464"/>
      <c r="I325" s="2464"/>
      <c r="J325" s="2464"/>
      <c r="K325" s="2464"/>
    </row>
    <row r="326" spans="1:11" ht="15.75" customHeight="1">
      <c r="A326" s="2464"/>
      <c r="B326" s="2464"/>
      <c r="C326" s="2464"/>
      <c r="D326" s="2464"/>
      <c r="E326" s="2464"/>
      <c r="F326" s="2464"/>
      <c r="G326" s="2464"/>
      <c r="H326" s="2464"/>
      <c r="I326" s="2464"/>
      <c r="J326" s="2464"/>
      <c r="K326" s="2464"/>
    </row>
    <row r="327" spans="1:11" ht="15.75" customHeight="1">
      <c r="A327" s="2464"/>
      <c r="B327" s="2464"/>
      <c r="C327" s="2464"/>
      <c r="D327" s="2464"/>
      <c r="E327" s="2464"/>
      <c r="F327" s="2464"/>
      <c r="G327" s="2464"/>
      <c r="H327" s="2464"/>
      <c r="I327" s="2464"/>
      <c r="J327" s="2464"/>
      <c r="K327" s="2464"/>
    </row>
    <row r="328" spans="1:11" ht="15.75" customHeight="1">
      <c r="A328" s="2464"/>
      <c r="B328" s="2464"/>
      <c r="C328" s="2464"/>
      <c r="D328" s="2464"/>
      <c r="E328" s="2464"/>
      <c r="F328" s="2464"/>
      <c r="G328" s="2464"/>
      <c r="H328" s="2464"/>
      <c r="I328" s="2464"/>
      <c r="J328" s="2464"/>
      <c r="K328" s="2464"/>
    </row>
    <row r="329" spans="1:11" ht="15.75" customHeight="1">
      <c r="A329" s="2464"/>
      <c r="B329" s="2464"/>
      <c r="C329" s="2464"/>
      <c r="D329" s="2464"/>
      <c r="E329" s="2464"/>
      <c r="F329" s="2464"/>
      <c r="G329" s="2464"/>
      <c r="H329" s="2464"/>
      <c r="I329" s="2464"/>
      <c r="J329" s="2464"/>
      <c r="K329" s="2464"/>
    </row>
    <row r="330" spans="1:11" ht="15.75" customHeight="1">
      <c r="A330" s="2464"/>
      <c r="B330" s="2464"/>
      <c r="C330" s="2464"/>
      <c r="D330" s="2464"/>
      <c r="E330" s="2464"/>
      <c r="F330" s="2464"/>
      <c r="G330" s="2464"/>
      <c r="H330" s="2464"/>
      <c r="I330" s="2464"/>
      <c r="J330" s="2464"/>
      <c r="K330" s="2464"/>
    </row>
    <row r="331" spans="1:11" ht="15.75" customHeight="1">
      <c r="A331" s="2464"/>
      <c r="B331" s="2464"/>
      <c r="C331" s="2464"/>
      <c r="D331" s="2464"/>
      <c r="E331" s="2464"/>
      <c r="F331" s="2464"/>
      <c r="G331" s="2464"/>
      <c r="H331" s="2464"/>
      <c r="I331" s="2464"/>
      <c r="J331" s="2464"/>
      <c r="K331" s="2464"/>
    </row>
    <row r="332" spans="1:11" ht="15.75" customHeight="1">
      <c r="A332" s="2464"/>
      <c r="B332" s="2464"/>
      <c r="C332" s="2464"/>
      <c r="D332" s="2464"/>
      <c r="E332" s="2464"/>
      <c r="F332" s="2464"/>
      <c r="G332" s="2464"/>
      <c r="H332" s="2464"/>
      <c r="I332" s="2464"/>
      <c r="J332" s="2464"/>
      <c r="K332" s="2464"/>
    </row>
    <row r="333" spans="1:11" ht="15.75" customHeight="1">
      <c r="A333" s="2464"/>
      <c r="B333" s="2464"/>
      <c r="C333" s="2464"/>
      <c r="D333" s="2464"/>
      <c r="E333" s="2464"/>
      <c r="F333" s="2464"/>
      <c r="G333" s="2464"/>
      <c r="H333" s="2464"/>
      <c r="I333" s="2464"/>
      <c r="J333" s="2464"/>
      <c r="K333" s="2464"/>
    </row>
    <row r="334" spans="1:11" ht="15.75" customHeight="1">
      <c r="A334" s="2464"/>
      <c r="B334" s="2464"/>
      <c r="C334" s="2464"/>
      <c r="D334" s="2464"/>
      <c r="E334" s="2464"/>
      <c r="F334" s="2464"/>
      <c r="G334" s="2464"/>
      <c r="H334" s="2464"/>
      <c r="I334" s="2464"/>
      <c r="J334" s="2464"/>
      <c r="K334" s="2464"/>
    </row>
    <row r="335" spans="1:11" ht="15.75" customHeight="1">
      <c r="A335" s="2464"/>
      <c r="B335" s="2464"/>
      <c r="C335" s="2464"/>
      <c r="D335" s="2464"/>
      <c r="E335" s="2464"/>
      <c r="F335" s="2464"/>
      <c r="G335" s="2464"/>
      <c r="H335" s="2464"/>
      <c r="I335" s="2464"/>
      <c r="J335" s="2464"/>
      <c r="K335" s="2464"/>
    </row>
    <row r="336" spans="1:11" ht="15.75" customHeight="1">
      <c r="A336" s="2464"/>
      <c r="B336" s="2464"/>
      <c r="C336" s="2464"/>
      <c r="D336" s="2464"/>
      <c r="E336" s="2464"/>
      <c r="F336" s="2464"/>
      <c r="G336" s="2464"/>
      <c r="H336" s="2464"/>
      <c r="I336" s="2464"/>
      <c r="J336" s="2464"/>
      <c r="K336" s="2464"/>
    </row>
    <row r="337" spans="1:11" ht="15.75" customHeight="1">
      <c r="A337" s="2464"/>
      <c r="B337" s="2464"/>
      <c r="C337" s="2464"/>
      <c r="D337" s="2464"/>
      <c r="E337" s="2464"/>
      <c r="F337" s="2464"/>
      <c r="G337" s="2464"/>
      <c r="H337" s="2464"/>
      <c r="I337" s="2464"/>
      <c r="J337" s="2464"/>
      <c r="K337" s="2464"/>
    </row>
    <row r="338" spans="1:11" ht="15.75" customHeight="1">
      <c r="A338" s="2464"/>
      <c r="B338" s="2464"/>
      <c r="C338" s="2464"/>
      <c r="D338" s="2464"/>
      <c r="E338" s="2464"/>
      <c r="F338" s="2464"/>
      <c r="G338" s="2464"/>
      <c r="H338" s="2464"/>
      <c r="I338" s="2464"/>
      <c r="J338" s="2464"/>
      <c r="K338" s="2464"/>
    </row>
    <row r="339" spans="1:11" ht="15.75" customHeight="1">
      <c r="A339" s="2464"/>
      <c r="B339" s="2464"/>
      <c r="C339" s="2464"/>
      <c r="D339" s="2464"/>
      <c r="E339" s="2464"/>
      <c r="F339" s="2464"/>
      <c r="G339" s="2464"/>
      <c r="H339" s="2464"/>
      <c r="I339" s="2464"/>
      <c r="J339" s="2464"/>
      <c r="K339" s="2464"/>
    </row>
    <row r="340" spans="1:11" ht="15.75" customHeight="1">
      <c r="A340" s="2464"/>
      <c r="B340" s="2464"/>
      <c r="C340" s="2464"/>
      <c r="D340" s="2464"/>
      <c r="E340" s="2464"/>
      <c r="F340" s="2464"/>
      <c r="G340" s="2464"/>
      <c r="H340" s="2464"/>
      <c r="I340" s="2464"/>
      <c r="J340" s="2464"/>
      <c r="K340" s="2464"/>
    </row>
    <row r="341" spans="1:11" ht="15.75" customHeight="1">
      <c r="A341" s="2464"/>
      <c r="B341" s="2464"/>
      <c r="C341" s="2464"/>
      <c r="D341" s="2464"/>
      <c r="E341" s="2464"/>
      <c r="F341" s="2464"/>
      <c r="G341" s="2464"/>
      <c r="H341" s="2464"/>
      <c r="I341" s="2464"/>
      <c r="J341" s="2464"/>
      <c r="K341" s="2464"/>
    </row>
    <row r="342" spans="1:11" ht="15.75" customHeight="1">
      <c r="A342" s="2464"/>
      <c r="B342" s="2464"/>
      <c r="C342" s="2464"/>
      <c r="D342" s="2464"/>
      <c r="E342" s="2464"/>
      <c r="F342" s="2464"/>
      <c r="G342" s="2464"/>
      <c r="H342" s="2464"/>
      <c r="I342" s="2464"/>
      <c r="J342" s="2464"/>
      <c r="K342" s="2464"/>
    </row>
    <row r="343" spans="1:11" ht="15.75" customHeight="1">
      <c r="A343" s="2464"/>
      <c r="B343" s="2464"/>
      <c r="C343" s="2464"/>
      <c r="D343" s="2464"/>
      <c r="E343" s="2464"/>
      <c r="F343" s="2464"/>
      <c r="G343" s="2464"/>
      <c r="H343" s="2464"/>
      <c r="I343" s="2464"/>
      <c r="J343" s="2464"/>
      <c r="K343" s="2464"/>
    </row>
    <row r="344" spans="1:11" ht="15.75" customHeight="1">
      <c r="A344" s="2464"/>
      <c r="B344" s="2464"/>
      <c r="C344" s="2464"/>
      <c r="D344" s="2464"/>
      <c r="E344" s="2464"/>
      <c r="F344" s="2464"/>
      <c r="G344" s="2464"/>
      <c r="H344" s="2464"/>
      <c r="I344" s="2464"/>
      <c r="J344" s="2464"/>
      <c r="K344" s="2464"/>
    </row>
    <row r="345" spans="1:11" ht="15.75" customHeight="1">
      <c r="A345" s="2464"/>
      <c r="B345" s="2464"/>
      <c r="C345" s="2464"/>
      <c r="D345" s="2464"/>
      <c r="E345" s="2464"/>
      <c r="F345" s="2464"/>
      <c r="G345" s="2464"/>
      <c r="H345" s="2464"/>
      <c r="I345" s="2464"/>
      <c r="J345" s="2464"/>
      <c r="K345" s="2464"/>
    </row>
    <row r="346" spans="1:11" ht="15.75" customHeight="1">
      <c r="A346" s="2464"/>
      <c r="B346" s="2464"/>
      <c r="C346" s="2464"/>
      <c r="D346" s="2464"/>
      <c r="E346" s="2464"/>
      <c r="F346" s="2464"/>
      <c r="G346" s="2464"/>
      <c r="H346" s="2464"/>
      <c r="I346" s="2464"/>
      <c r="J346" s="2464"/>
      <c r="K346" s="2464"/>
    </row>
    <row r="347" spans="1:11" ht="15.75" customHeight="1">
      <c r="A347" s="2464"/>
      <c r="B347" s="2464"/>
      <c r="C347" s="2464"/>
      <c r="D347" s="2464"/>
      <c r="E347" s="2464"/>
      <c r="F347" s="2464"/>
      <c r="G347" s="2464"/>
      <c r="H347" s="2464"/>
      <c r="I347" s="2464"/>
      <c r="J347" s="2464"/>
      <c r="K347" s="2464"/>
    </row>
    <row r="348" spans="1:11" ht="15.75" customHeight="1">
      <c r="A348" s="2464"/>
      <c r="B348" s="2464"/>
      <c r="C348" s="2464"/>
      <c r="D348" s="2464"/>
      <c r="E348" s="2464"/>
      <c r="F348" s="2464"/>
      <c r="G348" s="2464"/>
      <c r="H348" s="2464"/>
      <c r="I348" s="2464"/>
      <c r="J348" s="2464"/>
      <c r="K348" s="2464"/>
    </row>
    <row r="349" spans="1:11" ht="15.75" customHeight="1">
      <c r="A349" s="2464"/>
      <c r="B349" s="2464"/>
      <c r="C349" s="2464"/>
      <c r="D349" s="2464"/>
      <c r="E349" s="2464"/>
      <c r="F349" s="2464"/>
      <c r="G349" s="2464"/>
      <c r="H349" s="2464"/>
      <c r="I349" s="2464"/>
      <c r="J349" s="2464"/>
      <c r="K349" s="2464"/>
    </row>
    <row r="350" spans="1:11" ht="15.75" customHeight="1">
      <c r="A350" s="2464"/>
      <c r="B350" s="2464"/>
      <c r="C350" s="2464"/>
      <c r="D350" s="2464"/>
      <c r="E350" s="2464"/>
      <c r="F350" s="2464"/>
      <c r="G350" s="2464"/>
      <c r="H350" s="2464"/>
      <c r="I350" s="2464"/>
      <c r="J350" s="2464"/>
      <c r="K350" s="2464"/>
    </row>
    <row r="351" spans="1:11" ht="15.75" customHeight="1">
      <c r="A351" s="2464"/>
      <c r="B351" s="2464"/>
      <c r="C351" s="2464"/>
      <c r="D351" s="2464"/>
      <c r="E351" s="2464"/>
      <c r="F351" s="2464"/>
      <c r="G351" s="2464"/>
      <c r="H351" s="2464"/>
      <c r="I351" s="2464"/>
      <c r="J351" s="2464"/>
      <c r="K351" s="2464"/>
    </row>
    <row r="352" spans="1:11" ht="15.75" customHeight="1">
      <c r="A352" s="2464"/>
      <c r="B352" s="2464"/>
      <c r="C352" s="2464"/>
      <c r="D352" s="2464"/>
      <c r="E352" s="2464"/>
      <c r="F352" s="2464"/>
      <c r="G352" s="2464"/>
      <c r="H352" s="2464"/>
      <c r="I352" s="2464"/>
      <c r="J352" s="2464"/>
      <c r="K352" s="2464"/>
    </row>
    <row r="353" spans="1:11" ht="15.75" customHeight="1">
      <c r="A353" s="2464"/>
      <c r="B353" s="2464"/>
      <c r="C353" s="2464"/>
      <c r="D353" s="2464"/>
      <c r="E353" s="2464"/>
      <c r="F353" s="2464"/>
      <c r="G353" s="2464"/>
      <c r="H353" s="2464"/>
      <c r="I353" s="2464"/>
      <c r="J353" s="2464"/>
      <c r="K353" s="2464"/>
    </row>
    <row r="354" spans="1:11" ht="15.75" customHeight="1">
      <c r="A354" s="2464"/>
      <c r="B354" s="2464"/>
      <c r="C354" s="2464"/>
      <c r="D354" s="2464"/>
      <c r="E354" s="2464"/>
      <c r="F354" s="2464"/>
      <c r="G354" s="2464"/>
      <c r="H354" s="2464"/>
      <c r="I354" s="2464"/>
      <c r="J354" s="2464"/>
      <c r="K354" s="2464"/>
    </row>
    <row r="355" spans="1:11" ht="15.75" customHeight="1">
      <c r="A355" s="2464"/>
      <c r="B355" s="2464"/>
      <c r="C355" s="2464"/>
      <c r="D355" s="2464"/>
      <c r="E355" s="2464"/>
      <c r="F355" s="2464"/>
      <c r="G355" s="2464"/>
      <c r="H355" s="2464"/>
      <c r="I355" s="2464"/>
      <c r="J355" s="2464"/>
      <c r="K355" s="2464"/>
    </row>
    <row r="356" spans="1:11" ht="15.75" customHeight="1">
      <c r="A356" s="2464"/>
      <c r="B356" s="2464"/>
      <c r="C356" s="2464"/>
      <c r="D356" s="2464"/>
      <c r="E356" s="2464"/>
      <c r="F356" s="2464"/>
      <c r="G356" s="2464"/>
      <c r="H356" s="2464"/>
      <c r="I356" s="2464"/>
      <c r="J356" s="2464"/>
      <c r="K356" s="2464"/>
    </row>
    <row r="357" spans="1:11" ht="15.75" customHeight="1">
      <c r="A357" s="2464"/>
      <c r="B357" s="2464"/>
      <c r="C357" s="2464"/>
      <c r="D357" s="2464"/>
      <c r="E357" s="2464"/>
      <c r="F357" s="2464"/>
      <c r="G357" s="2464"/>
      <c r="H357" s="2464"/>
      <c r="I357" s="2464"/>
      <c r="J357" s="2464"/>
      <c r="K357" s="2464"/>
    </row>
    <row r="358" spans="1:11" ht="15.75" customHeight="1">
      <c r="A358" s="2464"/>
      <c r="B358" s="2464"/>
      <c r="C358" s="2464"/>
      <c r="D358" s="2464"/>
      <c r="E358" s="2464"/>
      <c r="F358" s="2464"/>
      <c r="G358" s="2464"/>
      <c r="H358" s="2464"/>
      <c r="I358" s="2464"/>
      <c r="J358" s="2464"/>
      <c r="K358" s="2464"/>
    </row>
    <row r="359" spans="1:11" ht="15.75" customHeight="1">
      <c r="A359" s="2464"/>
      <c r="B359" s="2464"/>
      <c r="C359" s="2464"/>
      <c r="D359" s="2464"/>
      <c r="E359" s="2464"/>
      <c r="F359" s="2464"/>
      <c r="G359" s="2464"/>
      <c r="H359" s="2464"/>
      <c r="I359" s="2464"/>
      <c r="J359" s="2464"/>
      <c r="K359" s="2464"/>
    </row>
    <row r="360" spans="1:11" ht="15.75" customHeight="1">
      <c r="A360" s="2464"/>
      <c r="B360" s="2464"/>
      <c r="C360" s="2464"/>
      <c r="D360" s="2464"/>
      <c r="E360" s="2464"/>
      <c r="F360" s="2464"/>
      <c r="G360" s="2464"/>
      <c r="H360" s="2464"/>
      <c r="I360" s="2464"/>
      <c r="J360" s="2464"/>
      <c r="K360" s="2464"/>
    </row>
    <row r="361" spans="1:11" ht="15.75" customHeight="1">
      <c r="A361" s="2464"/>
      <c r="B361" s="2464"/>
      <c r="C361" s="2464"/>
      <c r="D361" s="2464"/>
      <c r="E361" s="2464"/>
      <c r="F361" s="2464"/>
      <c r="G361" s="2464"/>
      <c r="H361" s="2464"/>
      <c r="I361" s="2464"/>
      <c r="J361" s="2464"/>
      <c r="K361" s="2464"/>
    </row>
    <row r="362" spans="1:11" ht="15.75" customHeight="1">
      <c r="A362" s="2464"/>
      <c r="B362" s="2464"/>
      <c r="C362" s="2464"/>
      <c r="D362" s="2464"/>
      <c r="E362" s="2464"/>
      <c r="F362" s="2464"/>
      <c r="G362" s="2464"/>
      <c r="H362" s="2464"/>
      <c r="I362" s="2464"/>
      <c r="J362" s="2464"/>
      <c r="K362" s="2464"/>
    </row>
    <row r="363" spans="1:11" ht="15.75" customHeight="1">
      <c r="A363" s="2464"/>
      <c r="B363" s="2464"/>
      <c r="C363" s="2464"/>
      <c r="D363" s="2464"/>
      <c r="E363" s="2464"/>
      <c r="F363" s="2464"/>
      <c r="G363" s="2464"/>
      <c r="H363" s="2464"/>
      <c r="I363" s="2464"/>
      <c r="J363" s="2464"/>
      <c r="K363" s="2464"/>
    </row>
    <row r="364" spans="1:11" ht="15.75" customHeight="1">
      <c r="A364" s="2464"/>
      <c r="B364" s="2464"/>
      <c r="C364" s="2464"/>
      <c r="D364" s="2464"/>
      <c r="E364" s="2464"/>
      <c r="F364" s="2464"/>
      <c r="G364" s="2464"/>
      <c r="H364" s="2464"/>
      <c r="I364" s="2464"/>
      <c r="J364" s="2464"/>
      <c r="K364" s="2464"/>
    </row>
    <row r="365" spans="1:11" ht="15.75" customHeight="1">
      <c r="A365" s="2464"/>
      <c r="B365" s="2464"/>
      <c r="C365" s="2464"/>
      <c r="D365" s="2464"/>
      <c r="E365" s="2464"/>
      <c r="F365" s="2464"/>
      <c r="G365" s="2464"/>
      <c r="H365" s="2464"/>
      <c r="I365" s="2464"/>
      <c r="J365" s="2464"/>
      <c r="K365" s="2464"/>
    </row>
    <row r="366" spans="1:11" ht="15.75" customHeight="1">
      <c r="A366" s="2464"/>
      <c r="B366" s="2464"/>
      <c r="C366" s="2464"/>
      <c r="D366" s="2464"/>
      <c r="E366" s="2464"/>
      <c r="F366" s="2464"/>
      <c r="G366" s="2464"/>
      <c r="H366" s="2464"/>
      <c r="I366" s="2464"/>
      <c r="J366" s="2464"/>
      <c r="K366" s="2464"/>
    </row>
    <row r="367" spans="1:11" ht="15.75" customHeight="1">
      <c r="A367" s="2464"/>
      <c r="B367" s="2464"/>
      <c r="C367" s="2464"/>
      <c r="D367" s="2464"/>
      <c r="E367" s="2464"/>
      <c r="F367" s="2464"/>
      <c r="G367" s="2464"/>
      <c r="H367" s="2464"/>
      <c r="I367" s="2464"/>
      <c r="J367" s="2464"/>
      <c r="K367" s="2464"/>
    </row>
    <row r="368" spans="1:11" ht="15.75" customHeight="1">
      <c r="A368" s="2464"/>
      <c r="B368" s="2464"/>
      <c r="C368" s="2464"/>
      <c r="D368" s="2464"/>
      <c r="E368" s="2464"/>
      <c r="F368" s="2464"/>
      <c r="G368" s="2464"/>
      <c r="H368" s="2464"/>
      <c r="I368" s="2464"/>
      <c r="J368" s="2464"/>
      <c r="K368" s="2464"/>
    </row>
    <row r="369" spans="1:11" ht="15.75" customHeight="1">
      <c r="A369" s="2464"/>
      <c r="B369" s="2464"/>
      <c r="C369" s="2464"/>
      <c r="D369" s="2464"/>
      <c r="E369" s="2464"/>
      <c r="F369" s="2464"/>
      <c r="G369" s="2464"/>
      <c r="H369" s="2464"/>
      <c r="I369" s="2464"/>
      <c r="J369" s="2464"/>
      <c r="K369" s="2464"/>
    </row>
    <row r="370" spans="1:11" ht="15.75" customHeight="1">
      <c r="A370" s="2464"/>
      <c r="B370" s="2464"/>
      <c r="C370" s="2464"/>
      <c r="D370" s="2464"/>
      <c r="E370" s="2464"/>
      <c r="F370" s="2464"/>
      <c r="G370" s="2464"/>
      <c r="H370" s="2464"/>
      <c r="I370" s="2464"/>
      <c r="J370" s="2464"/>
      <c r="K370" s="2464"/>
    </row>
    <row r="371" spans="1:11" ht="15.75" customHeight="1">
      <c r="A371" s="2464"/>
      <c r="B371" s="2464"/>
      <c r="C371" s="2464"/>
      <c r="D371" s="2464"/>
      <c r="E371" s="2464"/>
      <c r="F371" s="2464"/>
      <c r="G371" s="2464"/>
      <c r="H371" s="2464"/>
      <c r="I371" s="2464"/>
      <c r="J371" s="2464"/>
      <c r="K371" s="2464"/>
    </row>
    <row r="372" spans="1:11" ht="15.75" customHeight="1">
      <c r="A372" s="2464"/>
      <c r="B372" s="2464"/>
      <c r="C372" s="2464"/>
      <c r="D372" s="2464"/>
      <c r="E372" s="2464"/>
      <c r="F372" s="2464"/>
      <c r="G372" s="2464"/>
      <c r="H372" s="2464"/>
      <c r="I372" s="2464"/>
      <c r="J372" s="2464"/>
      <c r="K372" s="2464"/>
    </row>
    <row r="373" spans="1:11" ht="15.75" customHeight="1">
      <c r="A373" s="2464"/>
      <c r="B373" s="2464"/>
      <c r="C373" s="2464"/>
      <c r="D373" s="2464"/>
      <c r="E373" s="2464"/>
      <c r="F373" s="2464"/>
      <c r="G373" s="2464"/>
      <c r="H373" s="2464"/>
      <c r="I373" s="2464"/>
      <c r="J373" s="2464"/>
      <c r="K373" s="2464"/>
    </row>
    <row r="374" spans="1:11" ht="15.75" customHeight="1">
      <c r="A374" s="2464"/>
      <c r="B374" s="2464"/>
      <c r="C374" s="2464"/>
      <c r="D374" s="2464"/>
      <c r="E374" s="2464"/>
      <c r="F374" s="2464"/>
      <c r="G374" s="2464"/>
      <c r="H374" s="2464"/>
      <c r="I374" s="2464"/>
      <c r="J374" s="2464"/>
      <c r="K374" s="2464"/>
    </row>
    <row r="375" spans="1:11" ht="15.75" customHeight="1">
      <c r="A375" s="2464"/>
      <c r="B375" s="2464"/>
      <c r="C375" s="2464"/>
      <c r="D375" s="2464"/>
      <c r="E375" s="2464"/>
      <c r="F375" s="2464"/>
      <c r="G375" s="2464"/>
      <c r="H375" s="2464"/>
      <c r="I375" s="2464"/>
      <c r="J375" s="2464"/>
      <c r="K375" s="2464"/>
    </row>
    <row r="376" spans="1:11" ht="15.75" customHeight="1">
      <c r="A376" s="2464"/>
      <c r="B376" s="2464"/>
      <c r="C376" s="2464"/>
      <c r="D376" s="2464"/>
      <c r="E376" s="2464"/>
      <c r="F376" s="2464"/>
      <c r="G376" s="2464"/>
      <c r="H376" s="2464"/>
      <c r="I376" s="2464"/>
      <c r="J376" s="2464"/>
      <c r="K376" s="2464"/>
    </row>
    <row r="377" spans="1:11" ht="15.75" customHeight="1">
      <c r="A377" s="2464"/>
      <c r="B377" s="2464"/>
      <c r="C377" s="2464"/>
      <c r="D377" s="2464"/>
      <c r="E377" s="2464"/>
      <c r="F377" s="2464"/>
      <c r="G377" s="2464"/>
      <c r="H377" s="2464"/>
      <c r="I377" s="2464"/>
      <c r="J377" s="2464"/>
      <c r="K377" s="2464"/>
    </row>
    <row r="378" spans="1:11" ht="15.75" customHeight="1">
      <c r="A378" s="2464"/>
      <c r="B378" s="2464"/>
      <c r="C378" s="2464"/>
      <c r="D378" s="2464"/>
      <c r="E378" s="2464"/>
      <c r="F378" s="2464"/>
      <c r="G378" s="2464"/>
      <c r="H378" s="2464"/>
      <c r="I378" s="2464"/>
      <c r="J378" s="2464"/>
      <c r="K378" s="2464"/>
    </row>
    <row r="379" spans="1:11" ht="15.75" customHeight="1">
      <c r="A379" s="2464"/>
      <c r="B379" s="2464"/>
      <c r="C379" s="2464"/>
      <c r="D379" s="2464"/>
      <c r="E379" s="2464"/>
      <c r="F379" s="2464"/>
      <c r="G379" s="2464"/>
      <c r="H379" s="2464"/>
      <c r="I379" s="2464"/>
      <c r="J379" s="2464"/>
      <c r="K379" s="2464"/>
    </row>
    <row r="380" spans="1:11" ht="15.75" customHeight="1">
      <c r="A380" s="2464"/>
      <c r="B380" s="2464"/>
      <c r="C380" s="2464"/>
      <c r="D380" s="2464"/>
      <c r="E380" s="2464"/>
      <c r="F380" s="2464"/>
      <c r="G380" s="2464"/>
      <c r="H380" s="2464"/>
      <c r="I380" s="2464"/>
      <c r="J380" s="2464"/>
      <c r="K380" s="2464"/>
    </row>
    <row r="381" spans="1:11" ht="15.75" customHeight="1">
      <c r="A381" s="2464"/>
      <c r="B381" s="2464"/>
      <c r="C381" s="2464"/>
      <c r="D381" s="2464"/>
      <c r="E381" s="2464"/>
      <c r="F381" s="2464"/>
      <c r="G381" s="2464"/>
      <c r="H381" s="2464"/>
      <c r="I381" s="2464"/>
      <c r="J381" s="2464"/>
      <c r="K381" s="2464"/>
    </row>
    <row r="382" spans="1:11" ht="15.75" customHeight="1">
      <c r="A382" s="2464"/>
      <c r="B382" s="2464"/>
      <c r="C382" s="2464"/>
      <c r="D382" s="2464"/>
      <c r="E382" s="2464"/>
      <c r="F382" s="2464"/>
      <c r="G382" s="2464"/>
      <c r="H382" s="2464"/>
      <c r="I382" s="2464"/>
      <c r="J382" s="2464"/>
      <c r="K382" s="2464"/>
    </row>
    <row r="383" spans="1:11" ht="15.75" customHeight="1">
      <c r="A383" s="2464"/>
      <c r="B383" s="2464"/>
      <c r="C383" s="2464"/>
      <c r="D383" s="2464"/>
      <c r="E383" s="2464"/>
      <c r="F383" s="2464"/>
      <c r="G383" s="2464"/>
      <c r="H383" s="2464"/>
      <c r="I383" s="2464"/>
      <c r="J383" s="2464"/>
      <c r="K383" s="2464"/>
    </row>
    <row r="384" spans="1:11" ht="15.75" customHeight="1">
      <c r="A384" s="2464"/>
      <c r="B384" s="2464"/>
      <c r="C384" s="2464"/>
      <c r="D384" s="2464"/>
      <c r="E384" s="2464"/>
      <c r="F384" s="2464"/>
      <c r="G384" s="2464"/>
      <c r="H384" s="2464"/>
      <c r="I384" s="2464"/>
      <c r="J384" s="2464"/>
      <c r="K384" s="2464"/>
    </row>
    <row r="385" spans="1:11" ht="15.75" customHeight="1">
      <c r="A385" s="2464"/>
      <c r="B385" s="2464"/>
      <c r="C385" s="2464"/>
      <c r="D385" s="2464"/>
      <c r="E385" s="2464"/>
      <c r="F385" s="2464"/>
      <c r="G385" s="2464"/>
      <c r="H385" s="2464"/>
      <c r="I385" s="2464"/>
      <c r="J385" s="2464"/>
      <c r="K385" s="2464"/>
    </row>
    <row r="386" spans="1:11" ht="15.75" customHeight="1">
      <c r="A386" s="2464"/>
      <c r="B386" s="2464"/>
      <c r="C386" s="2464"/>
      <c r="D386" s="2464"/>
      <c r="E386" s="2464"/>
      <c r="F386" s="2464"/>
      <c r="G386" s="2464"/>
      <c r="H386" s="2464"/>
      <c r="I386" s="2464"/>
      <c r="J386" s="2464"/>
      <c r="K386" s="2464"/>
    </row>
    <row r="387" spans="1:11" ht="15.75" customHeight="1">
      <c r="A387" s="2464"/>
      <c r="B387" s="2464"/>
      <c r="C387" s="2464"/>
      <c r="D387" s="2464"/>
      <c r="E387" s="2464"/>
      <c r="F387" s="2464"/>
      <c r="G387" s="2464"/>
      <c r="H387" s="2464"/>
      <c r="I387" s="2464"/>
      <c r="J387" s="2464"/>
      <c r="K387" s="2464"/>
    </row>
    <row r="388" spans="1:11" ht="15.75" customHeight="1">
      <c r="A388" s="2464"/>
      <c r="B388" s="2464"/>
      <c r="C388" s="2464"/>
      <c r="D388" s="2464"/>
      <c r="E388" s="2464"/>
      <c r="F388" s="2464"/>
      <c r="G388" s="2464"/>
      <c r="H388" s="2464"/>
      <c r="I388" s="2464"/>
      <c r="J388" s="2464"/>
      <c r="K388" s="2464"/>
    </row>
    <row r="389" spans="1:11" ht="15.75" customHeight="1">
      <c r="A389" s="2464"/>
      <c r="B389" s="2464"/>
      <c r="C389" s="2464"/>
      <c r="D389" s="2464"/>
      <c r="E389" s="2464"/>
      <c r="F389" s="2464"/>
      <c r="G389" s="2464"/>
      <c r="H389" s="2464"/>
      <c r="I389" s="2464"/>
      <c r="J389" s="2464"/>
      <c r="K389" s="2464"/>
    </row>
    <row r="390" spans="1:11" ht="15.75" customHeight="1">
      <c r="A390" s="2464"/>
      <c r="B390" s="2464"/>
      <c r="C390" s="2464"/>
      <c r="D390" s="2464"/>
      <c r="E390" s="2464"/>
      <c r="F390" s="2464"/>
      <c r="G390" s="2464"/>
      <c r="H390" s="2464"/>
      <c r="I390" s="2464"/>
      <c r="J390" s="2464"/>
      <c r="K390" s="2464"/>
    </row>
    <row r="391" spans="1:11" ht="15.75" customHeight="1">
      <c r="A391" s="2464"/>
      <c r="B391" s="2464"/>
      <c r="C391" s="2464"/>
      <c r="D391" s="2464"/>
      <c r="E391" s="2464"/>
      <c r="F391" s="2464"/>
      <c r="G391" s="2464"/>
      <c r="H391" s="2464"/>
      <c r="I391" s="2464"/>
      <c r="J391" s="2464"/>
      <c r="K391" s="2464"/>
    </row>
    <row r="392" spans="1:11" ht="15.75" customHeight="1">
      <c r="A392" s="2464"/>
      <c r="B392" s="2464"/>
      <c r="C392" s="2464"/>
      <c r="D392" s="2464"/>
      <c r="E392" s="2464"/>
      <c r="F392" s="2464"/>
      <c r="G392" s="2464"/>
      <c r="H392" s="2464"/>
      <c r="I392" s="2464"/>
      <c r="J392" s="2464"/>
      <c r="K392" s="2464"/>
    </row>
    <row r="393" spans="1:11" ht="15.75" customHeight="1">
      <c r="A393" s="2464"/>
      <c r="B393" s="2464"/>
      <c r="C393" s="2464"/>
      <c r="D393" s="2464"/>
      <c r="E393" s="2464"/>
      <c r="F393" s="2464"/>
      <c r="G393" s="2464"/>
      <c r="H393" s="2464"/>
      <c r="I393" s="2464"/>
      <c r="J393" s="2464"/>
      <c r="K393" s="2464"/>
    </row>
    <row r="394" spans="1:11" ht="15.75" customHeight="1">
      <c r="A394" s="2464"/>
      <c r="B394" s="2464"/>
      <c r="C394" s="2464"/>
      <c r="D394" s="2464"/>
      <c r="E394" s="2464"/>
      <c r="F394" s="2464"/>
      <c r="G394" s="2464"/>
      <c r="H394" s="2464"/>
      <c r="I394" s="2464"/>
      <c r="J394" s="2464"/>
      <c r="K394" s="2464"/>
    </row>
    <row r="395" spans="1:11" ht="15.75" customHeight="1">
      <c r="A395" s="2464"/>
      <c r="B395" s="2464"/>
      <c r="C395" s="2464"/>
      <c r="D395" s="2464"/>
      <c r="E395" s="2464"/>
      <c r="F395" s="2464"/>
      <c r="G395" s="2464"/>
      <c r="H395" s="2464"/>
      <c r="I395" s="2464"/>
      <c r="J395" s="2464"/>
      <c r="K395" s="2464"/>
    </row>
    <row r="396" spans="1:11" ht="15.75" customHeight="1">
      <c r="A396" s="2464"/>
      <c r="B396" s="2464"/>
      <c r="C396" s="2464"/>
      <c r="D396" s="2464"/>
      <c r="E396" s="2464"/>
      <c r="F396" s="2464"/>
      <c r="G396" s="2464"/>
      <c r="H396" s="2464"/>
      <c r="I396" s="2464"/>
      <c r="J396" s="2464"/>
      <c r="K396" s="2464"/>
    </row>
    <row r="397" spans="1:11" ht="15.75" customHeight="1">
      <c r="A397" s="2464"/>
      <c r="B397" s="2464"/>
      <c r="C397" s="2464"/>
      <c r="D397" s="2464"/>
      <c r="E397" s="2464"/>
      <c r="F397" s="2464"/>
      <c r="G397" s="2464"/>
      <c r="H397" s="2464"/>
      <c r="I397" s="2464"/>
      <c r="J397" s="2464"/>
      <c r="K397" s="2464"/>
    </row>
    <row r="398" spans="1:11" ht="15.75" customHeight="1">
      <c r="A398" s="2464"/>
      <c r="B398" s="2464"/>
      <c r="C398" s="2464"/>
      <c r="D398" s="2464"/>
      <c r="E398" s="2464"/>
      <c r="F398" s="2464"/>
      <c r="G398" s="2464"/>
      <c r="H398" s="2464"/>
      <c r="I398" s="2464"/>
      <c r="J398" s="2464"/>
      <c r="K398" s="2464"/>
    </row>
    <row r="399" spans="1:11" ht="15.75" customHeight="1">
      <c r="A399" s="2464"/>
      <c r="B399" s="2464"/>
      <c r="C399" s="2464"/>
      <c r="D399" s="2464"/>
      <c r="E399" s="2464"/>
      <c r="F399" s="2464"/>
      <c r="G399" s="2464"/>
      <c r="H399" s="2464"/>
      <c r="I399" s="2464"/>
      <c r="J399" s="2464"/>
      <c r="K399" s="2464"/>
    </row>
    <row r="400" spans="1:11" ht="15.75" customHeight="1">
      <c r="A400" s="2464"/>
      <c r="B400" s="2464"/>
      <c r="C400" s="2464"/>
      <c r="D400" s="2464"/>
      <c r="E400" s="2464"/>
      <c r="F400" s="2464"/>
      <c r="G400" s="2464"/>
      <c r="H400" s="2464"/>
      <c r="I400" s="2464"/>
      <c r="J400" s="2464"/>
      <c r="K400" s="2464"/>
    </row>
    <row r="401" spans="1:11" ht="15.75" customHeight="1">
      <c r="A401" s="2464"/>
      <c r="B401" s="2464"/>
      <c r="C401" s="2464"/>
      <c r="D401" s="2464"/>
      <c r="E401" s="2464"/>
      <c r="F401" s="2464"/>
      <c r="G401" s="2464"/>
      <c r="H401" s="2464"/>
      <c r="I401" s="2464"/>
      <c r="J401" s="2464"/>
      <c r="K401" s="2464"/>
    </row>
    <row r="402" spans="1:11" ht="15.75" customHeight="1">
      <c r="A402" s="2464"/>
      <c r="B402" s="2464"/>
      <c r="C402" s="2464"/>
      <c r="D402" s="2464"/>
      <c r="E402" s="2464"/>
      <c r="F402" s="2464"/>
      <c r="G402" s="2464"/>
      <c r="H402" s="2464"/>
      <c r="I402" s="2464"/>
      <c r="J402" s="2464"/>
      <c r="K402" s="2464"/>
    </row>
    <row r="403" spans="1:11" ht="15.75" customHeight="1">
      <c r="A403" s="2464"/>
      <c r="B403" s="2464"/>
      <c r="C403" s="2464"/>
      <c r="D403" s="2464"/>
      <c r="E403" s="2464"/>
      <c r="F403" s="2464"/>
      <c r="G403" s="2464"/>
      <c r="H403" s="2464"/>
      <c r="I403" s="2464"/>
      <c r="J403" s="2464"/>
      <c r="K403" s="2464"/>
    </row>
    <row r="404" spans="1:11" ht="15.75" customHeight="1">
      <c r="A404" s="2464"/>
      <c r="B404" s="2464"/>
      <c r="C404" s="2464"/>
      <c r="D404" s="2464"/>
      <c r="E404" s="2464"/>
      <c r="F404" s="2464"/>
      <c r="G404" s="2464"/>
      <c r="H404" s="2464"/>
      <c r="I404" s="2464"/>
      <c r="J404" s="2464"/>
      <c r="K404" s="2464"/>
    </row>
    <row r="405" spans="1:11" ht="15.75" customHeight="1">
      <c r="A405" s="2464"/>
      <c r="B405" s="2464"/>
      <c r="C405" s="2464"/>
      <c r="D405" s="2464"/>
      <c r="E405" s="2464"/>
      <c r="F405" s="2464"/>
      <c r="G405" s="2464"/>
      <c r="H405" s="2464"/>
      <c r="I405" s="2464"/>
      <c r="J405" s="2464"/>
      <c r="K405" s="2464"/>
    </row>
    <row r="406" spans="1:11" ht="15.75" customHeight="1">
      <c r="A406" s="2464"/>
      <c r="B406" s="2464"/>
      <c r="C406" s="2464"/>
      <c r="D406" s="2464"/>
      <c r="E406" s="2464"/>
      <c r="F406" s="2464"/>
      <c r="G406" s="2464"/>
      <c r="H406" s="2464"/>
      <c r="I406" s="2464"/>
      <c r="J406" s="2464"/>
      <c r="K406" s="2464"/>
    </row>
    <row r="407" spans="1:11" ht="15.75" customHeight="1">
      <c r="A407" s="2464"/>
      <c r="B407" s="2464"/>
      <c r="C407" s="2464"/>
      <c r="D407" s="2464"/>
      <c r="E407" s="2464"/>
      <c r="F407" s="2464"/>
      <c r="G407" s="2464"/>
      <c r="H407" s="2464"/>
      <c r="I407" s="2464"/>
      <c r="J407" s="2464"/>
      <c r="K407" s="2464"/>
    </row>
    <row r="408" spans="1:11" ht="15.75" customHeight="1">
      <c r="A408" s="2464"/>
      <c r="B408" s="2464"/>
      <c r="C408" s="2464"/>
      <c r="D408" s="2464"/>
      <c r="E408" s="2464"/>
      <c r="F408" s="2464"/>
      <c r="G408" s="2464"/>
      <c r="H408" s="2464"/>
      <c r="I408" s="2464"/>
      <c r="J408" s="2464"/>
      <c r="K408" s="2464"/>
    </row>
    <row r="409" spans="1:11" ht="15.75" customHeight="1">
      <c r="A409" s="2464"/>
      <c r="B409" s="2464"/>
      <c r="C409" s="2464"/>
      <c r="D409" s="2464"/>
      <c r="E409" s="2464"/>
      <c r="F409" s="2464"/>
      <c r="G409" s="2464"/>
      <c r="H409" s="2464"/>
      <c r="I409" s="2464"/>
      <c r="J409" s="2464"/>
      <c r="K409" s="2464"/>
    </row>
    <row r="410" spans="1:11" ht="15.75" customHeight="1">
      <c r="A410" s="2464"/>
      <c r="B410" s="2464"/>
      <c r="C410" s="2464"/>
      <c r="D410" s="2464"/>
      <c r="E410" s="2464"/>
      <c r="F410" s="2464"/>
      <c r="G410" s="2464"/>
      <c r="H410" s="2464"/>
      <c r="I410" s="2464"/>
      <c r="J410" s="2464"/>
      <c r="K410" s="2464"/>
    </row>
    <row r="411" spans="1:11" ht="15.75" customHeight="1">
      <c r="A411" s="2464"/>
      <c r="B411" s="2464"/>
      <c r="C411" s="2464"/>
      <c r="D411" s="2464"/>
      <c r="E411" s="2464"/>
      <c r="F411" s="2464"/>
      <c r="G411" s="2464"/>
      <c r="H411" s="2464"/>
      <c r="I411" s="2464"/>
      <c r="J411" s="2464"/>
      <c r="K411" s="2464"/>
    </row>
    <row r="412" spans="1:11" ht="15.75" customHeight="1">
      <c r="A412" s="2464"/>
      <c r="B412" s="2464"/>
      <c r="C412" s="2464"/>
      <c r="D412" s="2464"/>
      <c r="E412" s="2464"/>
      <c r="F412" s="2464"/>
      <c r="G412" s="2464"/>
      <c r="H412" s="2464"/>
      <c r="I412" s="2464"/>
      <c r="J412" s="2464"/>
      <c r="K412" s="2464"/>
    </row>
    <row r="413" spans="1:11" ht="15.75" customHeight="1">
      <c r="A413" s="2464"/>
      <c r="B413" s="2464"/>
      <c r="C413" s="2464"/>
      <c r="D413" s="2464"/>
      <c r="E413" s="2464"/>
      <c r="F413" s="2464"/>
      <c r="G413" s="2464"/>
      <c r="H413" s="2464"/>
      <c r="I413" s="2464"/>
      <c r="J413" s="2464"/>
      <c r="K413" s="2464"/>
    </row>
    <row r="414" spans="1:11" ht="15.75" customHeight="1">
      <c r="A414" s="2464"/>
      <c r="B414" s="2464"/>
      <c r="C414" s="2464"/>
      <c r="D414" s="2464"/>
      <c r="E414" s="2464"/>
      <c r="F414" s="2464"/>
      <c r="G414" s="2464"/>
      <c r="H414" s="2464"/>
      <c r="I414" s="2464"/>
      <c r="J414" s="2464"/>
      <c r="K414" s="2464"/>
    </row>
    <row r="415" spans="1:11" ht="15.75" customHeight="1">
      <c r="A415" s="2464"/>
      <c r="B415" s="2464"/>
      <c r="C415" s="2464"/>
      <c r="D415" s="2464"/>
      <c r="E415" s="2464"/>
      <c r="F415" s="2464"/>
      <c r="G415" s="2464"/>
      <c r="H415" s="2464"/>
      <c r="I415" s="2464"/>
      <c r="J415" s="2464"/>
      <c r="K415" s="2464"/>
    </row>
    <row r="416" spans="1:11" ht="15.75" customHeight="1">
      <c r="A416" s="2464"/>
      <c r="B416" s="2464"/>
      <c r="C416" s="2464"/>
      <c r="D416" s="2464"/>
      <c r="E416" s="2464"/>
      <c r="F416" s="2464"/>
      <c r="G416" s="2464"/>
      <c r="H416" s="2464"/>
      <c r="I416" s="2464"/>
      <c r="J416" s="2464"/>
      <c r="K416" s="2464"/>
    </row>
    <row r="417" spans="1:11" ht="15.75" customHeight="1">
      <c r="A417" s="2464"/>
      <c r="B417" s="2464"/>
      <c r="C417" s="2464"/>
      <c r="D417" s="2464"/>
      <c r="E417" s="2464"/>
      <c r="F417" s="2464"/>
      <c r="G417" s="2464"/>
      <c r="H417" s="2464"/>
      <c r="I417" s="2464"/>
      <c r="J417" s="2464"/>
      <c r="K417" s="2464"/>
    </row>
    <row r="418" spans="1:11" ht="15.75" customHeight="1">
      <c r="A418" s="2464"/>
      <c r="B418" s="2464"/>
      <c r="C418" s="2464"/>
      <c r="D418" s="2464"/>
      <c r="E418" s="2464"/>
      <c r="F418" s="2464"/>
      <c r="G418" s="2464"/>
      <c r="H418" s="2464"/>
      <c r="I418" s="2464"/>
      <c r="J418" s="2464"/>
      <c r="K418" s="2464"/>
    </row>
    <row r="419" spans="1:11" ht="15.75" customHeight="1">
      <c r="A419" s="2464"/>
      <c r="B419" s="2464"/>
      <c r="C419" s="2464"/>
      <c r="D419" s="2464"/>
      <c r="E419" s="2464"/>
      <c r="F419" s="2464"/>
      <c r="G419" s="2464"/>
      <c r="H419" s="2464"/>
      <c r="I419" s="2464"/>
      <c r="J419" s="2464"/>
      <c r="K419" s="2464"/>
    </row>
    <row r="420" spans="1:11" ht="15.75" customHeight="1">
      <c r="A420" s="2464"/>
      <c r="B420" s="2464"/>
      <c r="C420" s="2464"/>
      <c r="D420" s="2464"/>
      <c r="E420" s="2464"/>
      <c r="F420" s="2464"/>
      <c r="G420" s="2464"/>
      <c r="H420" s="2464"/>
      <c r="I420" s="2464"/>
      <c r="J420" s="2464"/>
      <c r="K420" s="2464"/>
    </row>
    <row r="421" spans="1:11" ht="15.75" customHeight="1">
      <c r="A421" s="2464"/>
      <c r="B421" s="2464"/>
      <c r="C421" s="2464"/>
      <c r="D421" s="2464"/>
      <c r="E421" s="2464"/>
      <c r="F421" s="2464"/>
      <c r="G421" s="2464"/>
      <c r="H421" s="2464"/>
      <c r="I421" s="2464"/>
      <c r="J421" s="2464"/>
      <c r="K421" s="2464"/>
    </row>
    <row r="422" spans="1:11" ht="15.75" customHeight="1">
      <c r="A422" s="2464"/>
      <c r="B422" s="2464"/>
      <c r="C422" s="2464"/>
      <c r="D422" s="2464"/>
      <c r="E422" s="2464"/>
      <c r="F422" s="2464"/>
      <c r="G422" s="2464"/>
      <c r="H422" s="2464"/>
      <c r="I422" s="2464"/>
      <c r="J422" s="2464"/>
      <c r="K422" s="2464"/>
    </row>
    <row r="423" spans="1:11" ht="15.75" customHeight="1">
      <c r="A423" s="2464"/>
      <c r="B423" s="2464"/>
      <c r="C423" s="2464"/>
      <c r="D423" s="2464"/>
      <c r="E423" s="2464"/>
      <c r="F423" s="2464"/>
      <c r="G423" s="2464"/>
      <c r="H423" s="2464"/>
      <c r="I423" s="2464"/>
      <c r="J423" s="2464"/>
      <c r="K423" s="2464"/>
    </row>
    <row r="424" spans="1:11" ht="15.75" customHeight="1">
      <c r="A424" s="2464"/>
      <c r="B424" s="2464"/>
      <c r="C424" s="2464"/>
      <c r="D424" s="2464"/>
      <c r="E424" s="2464"/>
      <c r="F424" s="2464"/>
      <c r="G424" s="2464"/>
      <c r="H424" s="2464"/>
      <c r="I424" s="2464"/>
      <c r="J424" s="2464"/>
      <c r="K424" s="2464"/>
    </row>
    <row r="425" spans="1:11" ht="15.75" customHeight="1">
      <c r="A425" s="2464"/>
      <c r="B425" s="2464"/>
      <c r="C425" s="2464"/>
      <c r="D425" s="2464"/>
      <c r="E425" s="2464"/>
      <c r="F425" s="2464"/>
      <c r="G425" s="2464"/>
      <c r="H425" s="2464"/>
      <c r="I425" s="2464"/>
      <c r="J425" s="2464"/>
      <c r="K425" s="2464"/>
    </row>
    <row r="426" spans="1:11" ht="15.75" customHeight="1">
      <c r="A426" s="2464"/>
      <c r="B426" s="2464"/>
      <c r="C426" s="2464"/>
      <c r="D426" s="2464"/>
      <c r="E426" s="2464"/>
      <c r="F426" s="2464"/>
      <c r="G426" s="2464"/>
      <c r="H426" s="2464"/>
      <c r="I426" s="2464"/>
      <c r="J426" s="2464"/>
      <c r="K426" s="2464"/>
    </row>
    <row r="427" spans="1:11" ht="15.75" customHeight="1">
      <c r="A427" s="2464"/>
      <c r="B427" s="2464"/>
      <c r="C427" s="2464"/>
      <c r="D427" s="2464"/>
      <c r="E427" s="2464"/>
      <c r="F427" s="2464"/>
      <c r="G427" s="2464"/>
      <c r="H427" s="2464"/>
      <c r="I427" s="2464"/>
      <c r="J427" s="2464"/>
      <c r="K427" s="2464"/>
    </row>
    <row r="428" spans="1:11" ht="15.75" customHeight="1">
      <c r="A428" s="2464"/>
      <c r="B428" s="2464"/>
      <c r="C428" s="2464"/>
      <c r="D428" s="2464"/>
      <c r="E428" s="2464"/>
      <c r="F428" s="2464"/>
      <c r="G428" s="2464"/>
      <c r="H428" s="2464"/>
      <c r="I428" s="2464"/>
      <c r="J428" s="2464"/>
      <c r="K428" s="2464"/>
    </row>
    <row r="429" spans="1:11" ht="15.75" customHeight="1">
      <c r="A429" s="2464"/>
      <c r="B429" s="2464"/>
      <c r="C429" s="2464"/>
      <c r="D429" s="2464"/>
      <c r="E429" s="2464"/>
      <c r="F429" s="2464"/>
      <c r="G429" s="2464"/>
      <c r="H429" s="2464"/>
      <c r="I429" s="2464"/>
      <c r="J429" s="2464"/>
      <c r="K429" s="2464"/>
    </row>
    <row r="430" spans="1:11" ht="15.75" customHeight="1">
      <c r="A430" s="2464"/>
      <c r="B430" s="2464"/>
      <c r="C430" s="2464"/>
      <c r="D430" s="2464"/>
      <c r="E430" s="2464"/>
      <c r="F430" s="2464"/>
      <c r="G430" s="2464"/>
      <c r="H430" s="2464"/>
      <c r="I430" s="2464"/>
      <c r="J430" s="2464"/>
      <c r="K430" s="2464"/>
    </row>
    <row r="431" spans="1:11" ht="15.75" customHeight="1">
      <c r="A431" s="2464"/>
      <c r="B431" s="2464"/>
      <c r="C431" s="2464"/>
      <c r="D431" s="2464"/>
      <c r="E431" s="2464"/>
      <c r="F431" s="2464"/>
      <c r="G431" s="2464"/>
      <c r="H431" s="2464"/>
      <c r="I431" s="2464"/>
      <c r="J431" s="2464"/>
      <c r="K431" s="2464"/>
    </row>
    <row r="432" spans="1:11" ht="15.75" customHeight="1">
      <c r="A432" s="2464"/>
      <c r="B432" s="2464"/>
      <c r="C432" s="2464"/>
      <c r="D432" s="2464"/>
      <c r="E432" s="2464"/>
      <c r="F432" s="2464"/>
      <c r="G432" s="2464"/>
      <c r="H432" s="2464"/>
      <c r="I432" s="2464"/>
      <c r="J432" s="2464"/>
      <c r="K432" s="2464"/>
    </row>
    <row r="433" spans="1:11" ht="15.75" customHeight="1">
      <c r="A433" s="2464"/>
      <c r="B433" s="2464"/>
      <c r="C433" s="2464"/>
      <c r="D433" s="2464"/>
      <c r="E433" s="2464"/>
      <c r="F433" s="2464"/>
      <c r="G433" s="2464"/>
      <c r="H433" s="2464"/>
      <c r="I433" s="2464"/>
      <c r="J433" s="2464"/>
      <c r="K433" s="2464"/>
    </row>
    <row r="434" spans="1:11" ht="15.75" customHeight="1">
      <c r="A434" s="2464"/>
      <c r="B434" s="2464"/>
      <c r="C434" s="2464"/>
      <c r="D434" s="2464"/>
      <c r="E434" s="2464"/>
      <c r="F434" s="2464"/>
      <c r="G434" s="2464"/>
      <c r="H434" s="2464"/>
      <c r="I434" s="2464"/>
      <c r="J434" s="2464"/>
      <c r="K434" s="2464"/>
    </row>
    <row r="435" spans="1:11" ht="15.75" customHeight="1">
      <c r="A435" s="2464"/>
      <c r="B435" s="2464"/>
      <c r="C435" s="2464"/>
      <c r="D435" s="2464"/>
      <c r="E435" s="2464"/>
      <c r="F435" s="2464"/>
      <c r="G435" s="2464"/>
      <c r="H435" s="2464"/>
      <c r="I435" s="2464"/>
      <c r="J435" s="2464"/>
      <c r="K435" s="2464"/>
    </row>
    <row r="436" spans="1:11" ht="15.75" customHeight="1">
      <c r="A436" s="2464"/>
      <c r="B436" s="2464"/>
      <c r="C436" s="2464"/>
      <c r="D436" s="2464"/>
      <c r="E436" s="2464"/>
      <c r="F436" s="2464"/>
      <c r="G436" s="2464"/>
      <c r="H436" s="2464"/>
      <c r="I436" s="2464"/>
      <c r="J436" s="2464"/>
      <c r="K436" s="2464"/>
    </row>
    <row r="437" spans="1:11" ht="15.75" customHeight="1">
      <c r="A437" s="2464"/>
      <c r="B437" s="2464"/>
      <c r="C437" s="2464"/>
      <c r="D437" s="2464"/>
      <c r="E437" s="2464"/>
      <c r="F437" s="2464"/>
      <c r="G437" s="2464"/>
      <c r="H437" s="2464"/>
      <c r="I437" s="2464"/>
      <c r="J437" s="2464"/>
      <c r="K437" s="2464"/>
    </row>
    <row r="438" spans="1:11" ht="15.75" customHeight="1">
      <c r="A438" s="2464"/>
      <c r="B438" s="2464"/>
      <c r="C438" s="2464"/>
      <c r="D438" s="2464"/>
      <c r="E438" s="2464"/>
      <c r="F438" s="2464"/>
      <c r="G438" s="2464"/>
      <c r="H438" s="2464"/>
      <c r="I438" s="2464"/>
      <c r="J438" s="2464"/>
      <c r="K438" s="2464"/>
    </row>
    <row r="439" spans="1:11" ht="15.75" customHeight="1">
      <c r="A439" s="2464"/>
      <c r="B439" s="2464"/>
      <c r="C439" s="2464"/>
      <c r="D439" s="2464"/>
      <c r="E439" s="2464"/>
      <c r="F439" s="2464"/>
      <c r="G439" s="2464"/>
      <c r="H439" s="2464"/>
      <c r="I439" s="2464"/>
      <c r="J439" s="2464"/>
      <c r="K439" s="2464"/>
    </row>
    <row r="440" spans="1:11" ht="15.75" customHeight="1">
      <c r="A440" s="2464"/>
      <c r="B440" s="2464"/>
      <c r="C440" s="2464"/>
      <c r="D440" s="2464"/>
      <c r="E440" s="2464"/>
      <c r="F440" s="2464"/>
      <c r="G440" s="2464"/>
      <c r="H440" s="2464"/>
      <c r="I440" s="2464"/>
      <c r="J440" s="2464"/>
      <c r="K440" s="2464"/>
    </row>
    <row r="441" spans="1:11" ht="15.75" customHeight="1">
      <c r="A441" s="2464"/>
      <c r="B441" s="2464"/>
      <c r="C441" s="2464"/>
      <c r="D441" s="2464"/>
      <c r="E441" s="2464"/>
      <c r="F441" s="2464"/>
      <c r="G441" s="2464"/>
      <c r="H441" s="2464"/>
      <c r="I441" s="2464"/>
      <c r="J441" s="2464"/>
      <c r="K441" s="2464"/>
    </row>
    <row r="442" spans="1:11" ht="15.75" customHeight="1">
      <c r="A442" s="2464"/>
      <c r="B442" s="2464"/>
      <c r="C442" s="2464"/>
      <c r="D442" s="2464"/>
      <c r="E442" s="2464"/>
      <c r="F442" s="2464"/>
      <c r="G442" s="2464"/>
      <c r="H442" s="2464"/>
      <c r="I442" s="2464"/>
      <c r="J442" s="2464"/>
      <c r="K442" s="2464"/>
    </row>
    <row r="443" spans="1:11" ht="15.75" customHeight="1">
      <c r="A443" s="2464"/>
      <c r="B443" s="2464"/>
      <c r="C443" s="2464"/>
      <c r="D443" s="2464"/>
      <c r="E443" s="2464"/>
      <c r="F443" s="2464"/>
      <c r="G443" s="2464"/>
      <c r="H443" s="2464"/>
      <c r="I443" s="2464"/>
      <c r="J443" s="2464"/>
      <c r="K443" s="2464"/>
    </row>
    <row r="444" spans="1:11" ht="15.75" customHeight="1">
      <c r="A444" s="2464"/>
      <c r="B444" s="2464"/>
      <c r="C444" s="2464"/>
      <c r="D444" s="2464"/>
      <c r="E444" s="2464"/>
      <c r="F444" s="2464"/>
      <c r="G444" s="2464"/>
      <c r="H444" s="2464"/>
      <c r="I444" s="2464"/>
      <c r="J444" s="2464"/>
      <c r="K444" s="2464"/>
    </row>
    <row r="445" spans="1:11" ht="15.75" customHeight="1">
      <c r="A445" s="2464"/>
      <c r="B445" s="2464"/>
      <c r="C445" s="2464"/>
      <c r="D445" s="2464"/>
      <c r="E445" s="2464"/>
      <c r="F445" s="2464"/>
      <c r="G445" s="2464"/>
      <c r="H445" s="2464"/>
      <c r="I445" s="2464"/>
      <c r="J445" s="2464"/>
      <c r="K445" s="2464"/>
    </row>
    <row r="446" spans="1:11" ht="15.75" customHeight="1">
      <c r="A446" s="2464"/>
      <c r="B446" s="2464"/>
      <c r="C446" s="2464"/>
      <c r="D446" s="2464"/>
      <c r="E446" s="2464"/>
      <c r="F446" s="2464"/>
      <c r="G446" s="2464"/>
      <c r="H446" s="2464"/>
      <c r="I446" s="2464"/>
      <c r="J446" s="2464"/>
      <c r="K446" s="2464"/>
    </row>
    <row r="447" spans="1:11" ht="15.75" customHeight="1">
      <c r="A447" s="2464"/>
      <c r="B447" s="2464"/>
      <c r="C447" s="2464"/>
      <c r="D447" s="2464"/>
      <c r="E447" s="2464"/>
      <c r="F447" s="2464"/>
      <c r="G447" s="2464"/>
      <c r="H447" s="2464"/>
      <c r="I447" s="2464"/>
      <c r="J447" s="2464"/>
      <c r="K447" s="2464"/>
    </row>
    <row r="448" spans="1:11" ht="15.75" customHeight="1">
      <c r="A448" s="2464"/>
      <c r="B448" s="2464"/>
      <c r="C448" s="2464"/>
      <c r="D448" s="2464"/>
      <c r="E448" s="2464"/>
      <c r="F448" s="2464"/>
      <c r="G448" s="2464"/>
      <c r="H448" s="2464"/>
      <c r="I448" s="2464"/>
      <c r="J448" s="2464"/>
      <c r="K448" s="2464"/>
    </row>
    <row r="449" spans="1:11" ht="15.75" customHeight="1">
      <c r="A449" s="2464"/>
      <c r="B449" s="2464"/>
      <c r="C449" s="2464"/>
      <c r="D449" s="2464"/>
      <c r="E449" s="2464"/>
      <c r="F449" s="2464"/>
      <c r="G449" s="2464"/>
      <c r="H449" s="2464"/>
      <c r="I449" s="2464"/>
      <c r="J449" s="2464"/>
      <c r="K449" s="2464"/>
    </row>
    <row r="450" spans="1:11" ht="15.75" customHeight="1">
      <c r="A450" s="2464"/>
      <c r="B450" s="2464"/>
      <c r="C450" s="2464"/>
      <c r="D450" s="2464"/>
      <c r="E450" s="2464"/>
      <c r="F450" s="2464"/>
      <c r="G450" s="2464"/>
      <c r="H450" s="2464"/>
      <c r="I450" s="2464"/>
      <c r="J450" s="2464"/>
      <c r="K450" s="2464"/>
    </row>
    <row r="451" spans="1:11" ht="15.75" customHeight="1">
      <c r="A451" s="2464"/>
      <c r="B451" s="2464"/>
      <c r="C451" s="2464"/>
      <c r="D451" s="2464"/>
      <c r="E451" s="2464"/>
      <c r="F451" s="2464"/>
      <c r="G451" s="2464"/>
      <c r="H451" s="2464"/>
      <c r="I451" s="2464"/>
      <c r="J451" s="2464"/>
      <c r="K451" s="2464"/>
    </row>
    <row r="452" spans="1:11" ht="15.75" customHeight="1">
      <c r="A452" s="2464"/>
      <c r="B452" s="2464"/>
      <c r="C452" s="2464"/>
      <c r="D452" s="2464"/>
      <c r="E452" s="2464"/>
      <c r="F452" s="2464"/>
      <c r="G452" s="2464"/>
      <c r="H452" s="2464"/>
      <c r="I452" s="2464"/>
      <c r="J452" s="2464"/>
      <c r="K452" s="2464"/>
    </row>
    <row r="453" spans="1:11" ht="15.75" customHeight="1">
      <c r="A453" s="2464"/>
      <c r="B453" s="2464"/>
      <c r="C453" s="2464"/>
      <c r="D453" s="2464"/>
      <c r="E453" s="2464"/>
      <c r="F453" s="2464"/>
      <c r="G453" s="2464"/>
      <c r="H453" s="2464"/>
      <c r="I453" s="2464"/>
      <c r="J453" s="2464"/>
      <c r="K453" s="2464"/>
    </row>
    <row r="454" spans="1:11" ht="15.75" customHeight="1">
      <c r="A454" s="2464"/>
      <c r="B454" s="2464"/>
      <c r="C454" s="2464"/>
      <c r="D454" s="2464"/>
      <c r="E454" s="2464"/>
      <c r="F454" s="2464"/>
      <c r="G454" s="2464"/>
      <c r="H454" s="2464"/>
      <c r="I454" s="2464"/>
      <c r="J454" s="2464"/>
      <c r="K454" s="2464"/>
    </row>
    <row r="455" spans="1:11" ht="15.75" customHeight="1">
      <c r="A455" s="2464"/>
      <c r="B455" s="2464"/>
      <c r="C455" s="2464"/>
      <c r="D455" s="2464"/>
      <c r="E455" s="2464"/>
      <c r="F455" s="2464"/>
      <c r="G455" s="2464"/>
      <c r="H455" s="2464"/>
      <c r="I455" s="2464"/>
      <c r="J455" s="2464"/>
      <c r="K455" s="2464"/>
    </row>
    <row r="456" spans="1:11" ht="15.75" customHeight="1">
      <c r="A456" s="2464"/>
      <c r="B456" s="2464"/>
      <c r="C456" s="2464"/>
      <c r="D456" s="2464"/>
      <c r="E456" s="2464"/>
      <c r="F456" s="2464"/>
      <c r="G456" s="2464"/>
      <c r="H456" s="2464"/>
      <c r="I456" s="2464"/>
      <c r="J456" s="2464"/>
      <c r="K456" s="2464"/>
    </row>
    <row r="457" spans="1:11" ht="15.75" customHeight="1">
      <c r="A457" s="2464"/>
      <c r="B457" s="2464"/>
      <c r="C457" s="2464"/>
      <c r="D457" s="2464"/>
      <c r="E457" s="2464"/>
      <c r="F457" s="2464"/>
      <c r="G457" s="2464"/>
      <c r="H457" s="2464"/>
      <c r="I457" s="2464"/>
      <c r="J457" s="2464"/>
      <c r="K457" s="2464"/>
    </row>
    <row r="458" spans="1:11" ht="15.75" customHeight="1">
      <c r="A458" s="2464"/>
      <c r="B458" s="2464"/>
      <c r="C458" s="2464"/>
      <c r="D458" s="2464"/>
      <c r="E458" s="2464"/>
      <c r="F458" s="2464"/>
      <c r="G458" s="2464"/>
      <c r="H458" s="2464"/>
      <c r="I458" s="2464"/>
      <c r="J458" s="2464"/>
      <c r="K458" s="2464"/>
    </row>
    <row r="459" spans="1:11" ht="15.75" customHeight="1">
      <c r="A459" s="2464"/>
      <c r="B459" s="2464"/>
      <c r="C459" s="2464"/>
      <c r="D459" s="2464"/>
      <c r="E459" s="2464"/>
      <c r="F459" s="2464"/>
      <c r="G459" s="2464"/>
      <c r="H459" s="2464"/>
      <c r="I459" s="2464"/>
      <c r="J459" s="2464"/>
      <c r="K459" s="2464"/>
    </row>
    <row r="460" spans="1:11" ht="15.75" customHeight="1">
      <c r="A460" s="2464"/>
      <c r="B460" s="2464"/>
      <c r="C460" s="2464"/>
      <c r="D460" s="2464"/>
      <c r="E460" s="2464"/>
      <c r="F460" s="2464"/>
      <c r="G460" s="2464"/>
      <c r="H460" s="2464"/>
      <c r="I460" s="2464"/>
      <c r="J460" s="2464"/>
      <c r="K460" s="2464"/>
    </row>
    <row r="461" spans="1:11" ht="15.75" customHeight="1">
      <c r="A461" s="2464"/>
      <c r="B461" s="2464"/>
      <c r="C461" s="2464"/>
      <c r="D461" s="2464"/>
      <c r="E461" s="2464"/>
      <c r="F461" s="2464"/>
      <c r="G461" s="2464"/>
      <c r="H461" s="2464"/>
      <c r="I461" s="2464"/>
      <c r="J461" s="2464"/>
      <c r="K461" s="2464"/>
    </row>
    <row r="462" spans="1:11" ht="15.75" customHeight="1">
      <c r="A462" s="2464"/>
      <c r="B462" s="2464"/>
      <c r="C462" s="2464"/>
      <c r="D462" s="2464"/>
      <c r="E462" s="2464"/>
      <c r="F462" s="2464"/>
      <c r="G462" s="2464"/>
      <c r="H462" s="2464"/>
      <c r="I462" s="2464"/>
      <c r="J462" s="2464"/>
      <c r="K462" s="2464"/>
    </row>
    <row r="463" spans="1:11" ht="15.75" customHeight="1">
      <c r="A463" s="2464"/>
      <c r="B463" s="2464"/>
      <c r="C463" s="2464"/>
      <c r="D463" s="2464"/>
      <c r="E463" s="2464"/>
      <c r="F463" s="2464"/>
      <c r="G463" s="2464"/>
      <c r="H463" s="2464"/>
      <c r="I463" s="2464"/>
      <c r="J463" s="2464"/>
      <c r="K463" s="2464"/>
    </row>
    <row r="464" spans="1:11" ht="15.75" customHeight="1">
      <c r="A464" s="2464"/>
      <c r="B464" s="2464"/>
      <c r="C464" s="2464"/>
      <c r="D464" s="2464"/>
      <c r="E464" s="2464"/>
      <c r="F464" s="2464"/>
      <c r="G464" s="2464"/>
      <c r="H464" s="2464"/>
      <c r="I464" s="2464"/>
      <c r="J464" s="2464"/>
      <c r="K464" s="2464"/>
    </row>
    <row r="465" spans="1:11" ht="15.75" customHeight="1">
      <c r="A465" s="2464"/>
      <c r="B465" s="2464"/>
      <c r="C465" s="2464"/>
      <c r="D465" s="2464"/>
      <c r="E465" s="2464"/>
      <c r="F465" s="2464"/>
      <c r="G465" s="2464"/>
      <c r="H465" s="2464"/>
      <c r="I465" s="2464"/>
      <c r="J465" s="2464"/>
      <c r="K465" s="2464"/>
    </row>
    <row r="466" spans="1:11" ht="15.75" customHeight="1">
      <c r="A466" s="2464"/>
      <c r="B466" s="2464"/>
      <c r="C466" s="2464"/>
      <c r="D466" s="2464"/>
      <c r="E466" s="2464"/>
      <c r="F466" s="2464"/>
      <c r="G466" s="2464"/>
      <c r="H466" s="2464"/>
      <c r="I466" s="2464"/>
      <c r="J466" s="2464"/>
      <c r="K466" s="2464"/>
    </row>
    <row r="467" spans="1:11" ht="15.75" customHeight="1">
      <c r="A467" s="2464"/>
      <c r="B467" s="2464"/>
      <c r="C467" s="2464"/>
      <c r="D467" s="2464"/>
      <c r="E467" s="2464"/>
      <c r="F467" s="2464"/>
      <c r="G467" s="2464"/>
      <c r="H467" s="2464"/>
      <c r="I467" s="2464"/>
      <c r="J467" s="2464"/>
      <c r="K467" s="2464"/>
    </row>
    <row r="468" spans="1:11" ht="15.75" customHeight="1">
      <c r="A468" s="2464"/>
      <c r="B468" s="2464"/>
      <c r="C468" s="2464"/>
      <c r="D468" s="2464"/>
      <c r="E468" s="2464"/>
      <c r="F468" s="2464"/>
      <c r="G468" s="2464"/>
      <c r="H468" s="2464"/>
      <c r="I468" s="2464"/>
      <c r="J468" s="2464"/>
      <c r="K468" s="2464"/>
    </row>
    <row r="469" spans="1:11" ht="15.75" customHeight="1">
      <c r="A469" s="2464"/>
      <c r="B469" s="2464"/>
      <c r="C469" s="2464"/>
      <c r="D469" s="2464"/>
      <c r="E469" s="2464"/>
      <c r="F469" s="2464"/>
      <c r="G469" s="2464"/>
      <c r="H469" s="2464"/>
      <c r="I469" s="2464"/>
      <c r="J469" s="2464"/>
      <c r="K469" s="2464"/>
    </row>
    <row r="470" spans="1:11" ht="15.75" customHeight="1">
      <c r="A470" s="2464"/>
      <c r="B470" s="2464"/>
      <c r="C470" s="2464"/>
      <c r="D470" s="2464"/>
      <c r="E470" s="2464"/>
      <c r="F470" s="2464"/>
      <c r="G470" s="2464"/>
      <c r="H470" s="2464"/>
      <c r="I470" s="2464"/>
      <c r="J470" s="2464"/>
      <c r="K470" s="2464"/>
    </row>
    <row r="471" spans="1:11" ht="15.75" customHeight="1">
      <c r="A471" s="2464"/>
      <c r="B471" s="2464"/>
      <c r="C471" s="2464"/>
      <c r="D471" s="2464"/>
      <c r="E471" s="2464"/>
      <c r="F471" s="2464"/>
      <c r="G471" s="2464"/>
      <c r="H471" s="2464"/>
      <c r="I471" s="2464"/>
      <c r="J471" s="2464"/>
      <c r="K471" s="2464"/>
    </row>
    <row r="472" spans="1:11" ht="15.75" customHeight="1">
      <c r="A472" s="2464"/>
      <c r="B472" s="2464"/>
      <c r="C472" s="2464"/>
      <c r="D472" s="2464"/>
      <c r="E472" s="2464"/>
      <c r="F472" s="2464"/>
      <c r="G472" s="2464"/>
      <c r="H472" s="2464"/>
      <c r="I472" s="2464"/>
      <c r="J472" s="2464"/>
      <c r="K472" s="2464"/>
    </row>
    <row r="473" spans="1:11" ht="15.75" customHeight="1">
      <c r="A473" s="2464"/>
      <c r="B473" s="2464"/>
      <c r="C473" s="2464"/>
      <c r="D473" s="2464"/>
      <c r="E473" s="2464"/>
      <c r="F473" s="2464"/>
      <c r="G473" s="2464"/>
      <c r="H473" s="2464"/>
      <c r="I473" s="2464"/>
      <c r="J473" s="2464"/>
      <c r="K473" s="2464"/>
    </row>
    <row r="474" spans="1:11" ht="15.75" customHeight="1">
      <c r="A474" s="2464"/>
      <c r="B474" s="2464"/>
      <c r="C474" s="2464"/>
      <c r="D474" s="2464"/>
      <c r="E474" s="2464"/>
      <c r="F474" s="2464"/>
      <c r="G474" s="2464"/>
      <c r="H474" s="2464"/>
      <c r="I474" s="2464"/>
      <c r="J474" s="2464"/>
      <c r="K474" s="2464"/>
    </row>
    <row r="475" spans="1:11" ht="15.75" customHeight="1">
      <c r="A475" s="2464"/>
      <c r="B475" s="2464"/>
      <c r="C475" s="2464"/>
      <c r="D475" s="2464"/>
      <c r="E475" s="2464"/>
      <c r="F475" s="2464"/>
      <c r="G475" s="2464"/>
      <c r="H475" s="2464"/>
      <c r="I475" s="2464"/>
      <c r="J475" s="2464"/>
      <c r="K475" s="2464"/>
    </row>
    <row r="476" spans="1:11" ht="15.75" customHeight="1">
      <c r="A476" s="2464"/>
      <c r="B476" s="2464"/>
      <c r="C476" s="2464"/>
      <c r="D476" s="2464"/>
      <c r="E476" s="2464"/>
      <c r="F476" s="2464"/>
      <c r="G476" s="2464"/>
      <c r="H476" s="2464"/>
      <c r="I476" s="2464"/>
      <c r="J476" s="2464"/>
      <c r="K476" s="2464"/>
    </row>
    <row r="477" spans="1:11" ht="15.75" customHeight="1">
      <c r="A477" s="2464"/>
      <c r="B477" s="2464"/>
      <c r="C477" s="2464"/>
      <c r="D477" s="2464"/>
      <c r="E477" s="2464"/>
      <c r="F477" s="2464"/>
      <c r="G477" s="2464"/>
      <c r="H477" s="2464"/>
      <c r="I477" s="2464"/>
      <c r="J477" s="2464"/>
      <c r="K477" s="2464"/>
    </row>
    <row r="478" spans="1:11" ht="15.75" customHeight="1">
      <c r="A478" s="2464"/>
      <c r="B478" s="2464"/>
      <c r="C478" s="2464"/>
      <c r="D478" s="2464"/>
      <c r="E478" s="2464"/>
      <c r="F478" s="2464"/>
      <c r="G478" s="2464"/>
      <c r="H478" s="2464"/>
      <c r="I478" s="2464"/>
      <c r="J478" s="2464"/>
      <c r="K478" s="2464"/>
    </row>
    <row r="479" spans="1:11" ht="15.75" customHeight="1">
      <c r="A479" s="2464"/>
      <c r="B479" s="2464"/>
      <c r="C479" s="2464"/>
      <c r="D479" s="2464"/>
      <c r="E479" s="2464"/>
      <c r="F479" s="2464"/>
      <c r="G479" s="2464"/>
      <c r="H479" s="2464"/>
      <c r="I479" s="2464"/>
      <c r="J479" s="2464"/>
      <c r="K479" s="2464"/>
    </row>
    <row r="480" spans="1:11" ht="15.75" customHeight="1">
      <c r="A480" s="2464"/>
      <c r="B480" s="2464"/>
      <c r="C480" s="2464"/>
      <c r="D480" s="2464"/>
      <c r="E480" s="2464"/>
      <c r="F480" s="2464"/>
      <c r="G480" s="2464"/>
      <c r="H480" s="2464"/>
      <c r="I480" s="2464"/>
      <c r="J480" s="2464"/>
      <c r="K480" s="2464"/>
    </row>
    <row r="481" spans="1:11" ht="15.75" customHeight="1">
      <c r="A481" s="2464"/>
      <c r="B481" s="2464"/>
      <c r="C481" s="2464"/>
      <c r="D481" s="2464"/>
      <c r="E481" s="2464"/>
      <c r="F481" s="2464"/>
      <c r="G481" s="2464"/>
      <c r="H481" s="2464"/>
      <c r="I481" s="2464"/>
      <c r="J481" s="2464"/>
      <c r="K481" s="2464"/>
    </row>
    <row r="482" spans="1:11" ht="15.75" customHeight="1">
      <c r="A482" s="2464"/>
      <c r="B482" s="2464"/>
      <c r="C482" s="2464"/>
      <c r="D482" s="2464"/>
      <c r="E482" s="2464"/>
      <c r="F482" s="2464"/>
      <c r="G482" s="2464"/>
      <c r="H482" s="2464"/>
      <c r="I482" s="2464"/>
      <c r="J482" s="2464"/>
      <c r="K482" s="2464"/>
    </row>
    <row r="483" spans="1:11" ht="15.75" customHeight="1">
      <c r="A483" s="2464"/>
      <c r="B483" s="2464"/>
      <c r="C483" s="2464"/>
      <c r="D483" s="2464"/>
      <c r="E483" s="2464"/>
      <c r="F483" s="2464"/>
      <c r="G483" s="2464"/>
      <c r="H483" s="2464"/>
      <c r="I483" s="2464"/>
      <c r="J483" s="2464"/>
      <c r="K483" s="2464"/>
    </row>
    <row r="484" spans="1:11" ht="15.75" customHeight="1">
      <c r="A484" s="2464"/>
      <c r="B484" s="2464"/>
      <c r="C484" s="2464"/>
      <c r="D484" s="2464"/>
      <c r="E484" s="2464"/>
      <c r="F484" s="2464"/>
      <c r="G484" s="2464"/>
      <c r="H484" s="2464"/>
      <c r="I484" s="2464"/>
      <c r="J484" s="2464"/>
      <c r="K484" s="2464"/>
    </row>
    <row r="485" spans="1:11" ht="15.75" customHeight="1">
      <c r="A485" s="2464"/>
      <c r="B485" s="2464"/>
      <c r="C485" s="2464"/>
      <c r="D485" s="2464"/>
      <c r="E485" s="2464"/>
      <c r="F485" s="2464"/>
      <c r="G485" s="2464"/>
      <c r="H485" s="2464"/>
      <c r="I485" s="2464"/>
      <c r="J485" s="2464"/>
      <c r="K485" s="2464"/>
    </row>
    <row r="486" spans="1:11" ht="15.75" customHeight="1">
      <c r="A486" s="2464"/>
      <c r="B486" s="2464"/>
      <c r="C486" s="2464"/>
      <c r="D486" s="2464"/>
      <c r="E486" s="2464"/>
      <c r="F486" s="2464"/>
      <c r="G486" s="2464"/>
      <c r="H486" s="2464"/>
      <c r="I486" s="2464"/>
      <c r="J486" s="2464"/>
      <c r="K486" s="2464"/>
    </row>
    <row r="487" spans="1:11" ht="15.75" customHeight="1">
      <c r="A487" s="2464"/>
      <c r="B487" s="2464"/>
      <c r="C487" s="2464"/>
      <c r="D487" s="2464"/>
      <c r="E487" s="2464"/>
      <c r="F487" s="2464"/>
      <c r="G487" s="2464"/>
      <c r="H487" s="2464"/>
      <c r="I487" s="2464"/>
      <c r="J487" s="2464"/>
      <c r="K487" s="2464"/>
    </row>
    <row r="488" spans="1:11" ht="15.75" customHeight="1">
      <c r="A488" s="2464"/>
      <c r="B488" s="2464"/>
      <c r="C488" s="2464"/>
      <c r="D488" s="2464"/>
      <c r="E488" s="2464"/>
      <c r="F488" s="2464"/>
      <c r="G488" s="2464"/>
      <c r="H488" s="2464"/>
      <c r="I488" s="2464"/>
      <c r="J488" s="2464"/>
      <c r="K488" s="2464"/>
    </row>
    <row r="489" spans="1:11" ht="15.75" customHeight="1">
      <c r="A489" s="2464"/>
      <c r="B489" s="2464"/>
      <c r="C489" s="2464"/>
      <c r="D489" s="2464"/>
      <c r="E489" s="2464"/>
      <c r="F489" s="2464"/>
      <c r="G489" s="2464"/>
      <c r="H489" s="2464"/>
      <c r="I489" s="2464"/>
      <c r="J489" s="2464"/>
      <c r="K489" s="2464"/>
    </row>
    <row r="490" spans="1:11" ht="15.75" customHeight="1">
      <c r="A490" s="2464"/>
      <c r="B490" s="2464"/>
      <c r="C490" s="2464"/>
      <c r="D490" s="2464"/>
      <c r="E490" s="2464"/>
      <c r="F490" s="2464"/>
      <c r="G490" s="2464"/>
      <c r="H490" s="2464"/>
      <c r="I490" s="2464"/>
      <c r="J490" s="2464"/>
      <c r="K490" s="2464"/>
    </row>
    <row r="491" spans="1:11" ht="15.75" customHeight="1">
      <c r="A491" s="2464"/>
      <c r="B491" s="2464"/>
      <c r="C491" s="2464"/>
      <c r="D491" s="2464"/>
      <c r="E491" s="2464"/>
      <c r="F491" s="2464"/>
      <c r="G491" s="2464"/>
      <c r="H491" s="2464"/>
      <c r="I491" s="2464"/>
      <c r="J491" s="2464"/>
      <c r="K491" s="2464"/>
    </row>
    <row r="492" spans="1:11" ht="15.75" customHeight="1">
      <c r="A492" s="2464"/>
      <c r="B492" s="2464"/>
      <c r="C492" s="2464"/>
      <c r="D492" s="2464"/>
      <c r="E492" s="2464"/>
      <c r="F492" s="2464"/>
      <c r="G492" s="2464"/>
      <c r="H492" s="2464"/>
      <c r="I492" s="2464"/>
      <c r="J492" s="2464"/>
      <c r="K492" s="2464"/>
    </row>
    <row r="493" spans="1:11" ht="15.75" customHeight="1">
      <c r="A493" s="2464"/>
      <c r="B493" s="2464"/>
      <c r="C493" s="2464"/>
      <c r="D493" s="2464"/>
      <c r="E493" s="2464"/>
      <c r="F493" s="2464"/>
      <c r="G493" s="2464"/>
      <c r="H493" s="2464"/>
      <c r="I493" s="2464"/>
      <c r="J493" s="2464"/>
      <c r="K493" s="2464"/>
    </row>
    <row r="494" spans="1:11" ht="15.75" customHeight="1">
      <c r="A494" s="2464"/>
      <c r="B494" s="2464"/>
      <c r="C494" s="2464"/>
      <c r="D494" s="2464"/>
      <c r="E494" s="2464"/>
      <c r="F494" s="2464"/>
      <c r="G494" s="2464"/>
      <c r="H494" s="2464"/>
      <c r="I494" s="2464"/>
      <c r="J494" s="2464"/>
      <c r="K494" s="2464"/>
    </row>
    <row r="495" spans="1:11" ht="15.75" customHeight="1">
      <c r="A495" s="2464"/>
      <c r="B495" s="2464"/>
      <c r="C495" s="2464"/>
      <c r="D495" s="2464"/>
      <c r="E495" s="2464"/>
      <c r="F495" s="2464"/>
      <c r="G495" s="2464"/>
      <c r="H495" s="2464"/>
      <c r="I495" s="2464"/>
      <c r="J495" s="2464"/>
      <c r="K495" s="2464"/>
    </row>
    <row r="496" spans="1:11" ht="15.75" customHeight="1">
      <c r="A496" s="2464"/>
      <c r="B496" s="2464"/>
      <c r="C496" s="2464"/>
      <c r="D496" s="2464"/>
      <c r="E496" s="2464"/>
      <c r="F496" s="2464"/>
      <c r="G496" s="2464"/>
      <c r="H496" s="2464"/>
      <c r="I496" s="2464"/>
      <c r="J496" s="2464"/>
      <c r="K496" s="2464"/>
    </row>
    <row r="497" spans="1:11" ht="15.75" customHeight="1">
      <c r="A497" s="2464"/>
      <c r="B497" s="2464"/>
      <c r="C497" s="2464"/>
      <c r="D497" s="2464"/>
      <c r="E497" s="2464"/>
      <c r="F497" s="2464"/>
      <c r="G497" s="2464"/>
      <c r="H497" s="2464"/>
      <c r="I497" s="2464"/>
      <c r="J497" s="2464"/>
      <c r="K497" s="2464"/>
    </row>
    <row r="498" spans="1:11" ht="15.75" customHeight="1">
      <c r="A498" s="2464"/>
      <c r="B498" s="2464"/>
      <c r="C498" s="2464"/>
      <c r="D498" s="2464"/>
      <c r="E498" s="2464"/>
      <c r="F498" s="2464"/>
      <c r="G498" s="2464"/>
      <c r="H498" s="2464"/>
      <c r="I498" s="2464"/>
      <c r="J498" s="2464"/>
      <c r="K498" s="2464"/>
    </row>
    <row r="499" spans="1:11" ht="15.75" customHeight="1">
      <c r="A499" s="2464"/>
      <c r="B499" s="2464"/>
      <c r="C499" s="2464"/>
      <c r="D499" s="2464"/>
      <c r="E499" s="2464"/>
      <c r="F499" s="2464"/>
      <c r="G499" s="2464"/>
      <c r="H499" s="2464"/>
      <c r="I499" s="2464"/>
      <c r="J499" s="2464"/>
      <c r="K499" s="2464"/>
    </row>
    <row r="500" spans="1:11" ht="15.75" customHeight="1">
      <c r="A500" s="2464"/>
      <c r="B500" s="2464"/>
      <c r="C500" s="2464"/>
      <c r="D500" s="2464"/>
      <c r="E500" s="2464"/>
      <c r="F500" s="2464"/>
      <c r="G500" s="2464"/>
      <c r="H500" s="2464"/>
      <c r="I500" s="2464"/>
      <c r="J500" s="2464"/>
      <c r="K500" s="2464"/>
    </row>
    <row r="501" spans="1:11" ht="15.75" customHeight="1">
      <c r="A501" s="2464"/>
      <c r="B501" s="2464"/>
      <c r="C501" s="2464"/>
      <c r="D501" s="2464"/>
      <c r="E501" s="2464"/>
      <c r="F501" s="2464"/>
      <c r="G501" s="2464"/>
      <c r="H501" s="2464"/>
      <c r="I501" s="2464"/>
      <c r="J501" s="2464"/>
      <c r="K501" s="2464"/>
    </row>
    <row r="502" spans="1:11" ht="15.75" customHeight="1">
      <c r="A502" s="2464"/>
      <c r="B502" s="2464"/>
      <c r="C502" s="2464"/>
      <c r="D502" s="2464"/>
      <c r="E502" s="2464"/>
      <c r="F502" s="2464"/>
      <c r="G502" s="2464"/>
      <c r="H502" s="2464"/>
      <c r="I502" s="2464"/>
      <c r="J502" s="2464"/>
      <c r="K502" s="2464"/>
    </row>
    <row r="503" spans="1:11" ht="15.75" customHeight="1">
      <c r="A503" s="2464"/>
      <c r="B503" s="2464"/>
      <c r="C503" s="2464"/>
      <c r="D503" s="2464"/>
      <c r="E503" s="2464"/>
      <c r="F503" s="2464"/>
      <c r="G503" s="2464"/>
      <c r="H503" s="2464"/>
      <c r="I503" s="2464"/>
      <c r="J503" s="2464"/>
      <c r="K503" s="2464"/>
    </row>
    <row r="504" spans="1:11" ht="15.75" customHeight="1">
      <c r="A504" s="2464"/>
      <c r="B504" s="2464"/>
      <c r="C504" s="2464"/>
      <c r="D504" s="2464"/>
      <c r="E504" s="2464"/>
      <c r="F504" s="2464"/>
      <c r="G504" s="2464"/>
      <c r="H504" s="2464"/>
      <c r="I504" s="2464"/>
      <c r="J504" s="2464"/>
      <c r="K504" s="2464"/>
    </row>
    <row r="505" spans="1:11" ht="15.75" customHeight="1">
      <c r="A505" s="2464"/>
      <c r="B505" s="2464"/>
      <c r="C505" s="2464"/>
      <c r="D505" s="2464"/>
      <c r="E505" s="2464"/>
      <c r="F505" s="2464"/>
      <c r="G505" s="2464"/>
      <c r="H505" s="2464"/>
      <c r="I505" s="2464"/>
      <c r="J505" s="2464"/>
      <c r="K505" s="2464"/>
    </row>
    <row r="506" spans="1:11" ht="15.75" customHeight="1">
      <c r="A506" s="2464"/>
      <c r="B506" s="2464"/>
      <c r="C506" s="2464"/>
      <c r="D506" s="2464"/>
      <c r="E506" s="2464"/>
      <c r="F506" s="2464"/>
      <c r="G506" s="2464"/>
      <c r="H506" s="2464"/>
      <c r="I506" s="2464"/>
      <c r="J506" s="2464"/>
      <c r="K506" s="2464"/>
    </row>
    <row r="507" spans="1:11" ht="15.75" customHeight="1">
      <c r="A507" s="2464"/>
      <c r="B507" s="2464"/>
      <c r="C507" s="2464"/>
      <c r="D507" s="2464"/>
      <c r="E507" s="2464"/>
      <c r="F507" s="2464"/>
      <c r="G507" s="2464"/>
      <c r="H507" s="2464"/>
      <c r="I507" s="2464"/>
      <c r="J507" s="2464"/>
      <c r="K507" s="2464"/>
    </row>
    <row r="508" spans="1:11" ht="15.75" customHeight="1">
      <c r="A508" s="2464"/>
      <c r="B508" s="2464"/>
      <c r="C508" s="2464"/>
      <c r="D508" s="2464"/>
      <c r="E508" s="2464"/>
      <c r="F508" s="2464"/>
      <c r="G508" s="2464"/>
      <c r="H508" s="2464"/>
      <c r="I508" s="2464"/>
      <c r="J508" s="2464"/>
      <c r="K508" s="2464"/>
    </row>
    <row r="509" spans="1:11" ht="15.75" customHeight="1">
      <c r="A509" s="2464"/>
      <c r="B509" s="2464"/>
      <c r="C509" s="2464"/>
      <c r="D509" s="2464"/>
      <c r="E509" s="2464"/>
      <c r="F509" s="2464"/>
      <c r="G509" s="2464"/>
      <c r="H509" s="2464"/>
      <c r="I509" s="2464"/>
      <c r="J509" s="2464"/>
      <c r="K509" s="2464"/>
    </row>
    <row r="510" spans="1:11" ht="15.75" customHeight="1">
      <c r="A510" s="2464"/>
      <c r="B510" s="2464"/>
      <c r="C510" s="2464"/>
      <c r="D510" s="2464"/>
      <c r="E510" s="2464"/>
      <c r="F510" s="2464"/>
      <c r="G510" s="2464"/>
      <c r="H510" s="2464"/>
      <c r="I510" s="2464"/>
      <c r="J510" s="2464"/>
      <c r="K510" s="2464"/>
    </row>
    <row r="511" spans="1:11" ht="15.75" customHeight="1">
      <c r="A511" s="2464"/>
      <c r="B511" s="2464"/>
      <c r="C511" s="2464"/>
      <c r="D511" s="2464"/>
      <c r="E511" s="2464"/>
      <c r="F511" s="2464"/>
      <c r="G511" s="2464"/>
      <c r="H511" s="2464"/>
      <c r="I511" s="2464"/>
      <c r="J511" s="2464"/>
      <c r="K511" s="2464"/>
    </row>
    <row r="512" spans="1:11" ht="15.75" customHeight="1">
      <c r="A512" s="2464"/>
      <c r="B512" s="2464"/>
      <c r="C512" s="2464"/>
      <c r="D512" s="2464"/>
      <c r="E512" s="2464"/>
      <c r="F512" s="2464"/>
      <c r="G512" s="2464"/>
      <c r="H512" s="2464"/>
      <c r="I512" s="2464"/>
      <c r="J512" s="2464"/>
      <c r="K512" s="2464"/>
    </row>
    <row r="513" spans="1:11" ht="15.75" customHeight="1">
      <c r="A513" s="2464"/>
      <c r="B513" s="2464"/>
      <c r="C513" s="2464"/>
      <c r="D513" s="2464"/>
      <c r="E513" s="2464"/>
      <c r="F513" s="2464"/>
      <c r="G513" s="2464"/>
      <c r="H513" s="2464"/>
      <c r="I513" s="2464"/>
      <c r="J513" s="2464"/>
      <c r="K513" s="2464"/>
    </row>
    <row r="514" spans="1:11" ht="15.75" customHeight="1">
      <c r="A514" s="2464"/>
      <c r="B514" s="2464"/>
      <c r="C514" s="2464"/>
      <c r="D514" s="2464"/>
      <c r="E514" s="2464"/>
      <c r="F514" s="2464"/>
      <c r="G514" s="2464"/>
      <c r="H514" s="2464"/>
      <c r="I514" s="2464"/>
      <c r="J514" s="2464"/>
      <c r="K514" s="2464"/>
    </row>
    <row r="515" spans="1:11" ht="15.75" customHeight="1">
      <c r="A515" s="2464"/>
      <c r="B515" s="2464"/>
      <c r="C515" s="2464"/>
      <c r="D515" s="2464"/>
      <c r="E515" s="2464"/>
      <c r="F515" s="2464"/>
      <c r="G515" s="2464"/>
      <c r="H515" s="2464"/>
      <c r="I515" s="2464"/>
      <c r="J515" s="2464"/>
      <c r="K515" s="2464"/>
    </row>
    <row r="516" spans="1:11" ht="15.75" customHeight="1">
      <c r="A516" s="2464"/>
      <c r="B516" s="2464"/>
      <c r="C516" s="2464"/>
      <c r="D516" s="2464"/>
      <c r="E516" s="2464"/>
      <c r="F516" s="2464"/>
      <c r="G516" s="2464"/>
      <c r="H516" s="2464"/>
      <c r="I516" s="2464"/>
      <c r="J516" s="2464"/>
      <c r="K516" s="2464"/>
    </row>
    <row r="517" spans="1:11" ht="15.75" customHeight="1">
      <c r="A517" s="2464"/>
      <c r="B517" s="2464"/>
      <c r="C517" s="2464"/>
      <c r="D517" s="2464"/>
      <c r="E517" s="2464"/>
      <c r="F517" s="2464"/>
      <c r="G517" s="2464"/>
      <c r="H517" s="2464"/>
      <c r="I517" s="2464"/>
      <c r="J517" s="2464"/>
      <c r="K517" s="2464"/>
    </row>
    <row r="518" spans="1:11" ht="15.75" customHeight="1">
      <c r="A518" s="2464"/>
      <c r="B518" s="2464"/>
      <c r="C518" s="2464"/>
      <c r="D518" s="2464"/>
      <c r="E518" s="2464"/>
      <c r="F518" s="2464"/>
      <c r="G518" s="2464"/>
      <c r="H518" s="2464"/>
      <c r="I518" s="2464"/>
      <c r="J518" s="2464"/>
      <c r="K518" s="2464"/>
    </row>
    <row r="519" spans="1:11" ht="15.75" customHeight="1">
      <c r="A519" s="2464"/>
      <c r="B519" s="2464"/>
      <c r="C519" s="2464"/>
      <c r="D519" s="2464"/>
      <c r="E519" s="2464"/>
      <c r="F519" s="2464"/>
      <c r="G519" s="2464"/>
      <c r="H519" s="2464"/>
      <c r="I519" s="2464"/>
      <c r="J519" s="2464"/>
      <c r="K519" s="2464"/>
    </row>
    <row r="520" spans="1:11" ht="15.75" customHeight="1">
      <c r="A520" s="2464"/>
      <c r="B520" s="2464"/>
      <c r="C520" s="2464"/>
      <c r="D520" s="2464"/>
      <c r="E520" s="2464"/>
      <c r="F520" s="2464"/>
      <c r="G520" s="2464"/>
      <c r="H520" s="2464"/>
      <c r="I520" s="2464"/>
      <c r="J520" s="2464"/>
      <c r="K520" s="2464"/>
    </row>
    <row r="521" spans="1:11" ht="15.75" customHeight="1">
      <c r="A521" s="2464"/>
      <c r="B521" s="2464"/>
      <c r="C521" s="2464"/>
      <c r="D521" s="2464"/>
      <c r="E521" s="2464"/>
      <c r="F521" s="2464"/>
      <c r="G521" s="2464"/>
      <c r="H521" s="2464"/>
      <c r="I521" s="2464"/>
      <c r="J521" s="2464"/>
      <c r="K521" s="2464"/>
    </row>
    <row r="522" spans="1:11" ht="15.75" customHeight="1">
      <c r="A522" s="2464"/>
      <c r="B522" s="2464"/>
      <c r="C522" s="2464"/>
      <c r="D522" s="2464"/>
      <c r="E522" s="2464"/>
      <c r="F522" s="2464"/>
      <c r="G522" s="2464"/>
      <c r="H522" s="2464"/>
      <c r="I522" s="2464"/>
      <c r="J522" s="2464"/>
      <c r="K522" s="2464"/>
    </row>
    <row r="523" spans="1:11" ht="15.75" customHeight="1">
      <c r="A523" s="2464"/>
      <c r="B523" s="2464"/>
      <c r="C523" s="2464"/>
      <c r="D523" s="2464"/>
      <c r="E523" s="2464"/>
      <c r="F523" s="2464"/>
      <c r="G523" s="2464"/>
      <c r="H523" s="2464"/>
      <c r="I523" s="2464"/>
      <c r="J523" s="2464"/>
      <c r="K523" s="2464"/>
    </row>
    <row r="524" spans="1:11" ht="15.75" customHeight="1">
      <c r="A524" s="2464"/>
      <c r="B524" s="2464"/>
      <c r="C524" s="2464"/>
      <c r="D524" s="2464"/>
      <c r="E524" s="2464"/>
      <c r="F524" s="2464"/>
      <c r="G524" s="2464"/>
      <c r="H524" s="2464"/>
      <c r="I524" s="2464"/>
      <c r="J524" s="2464"/>
      <c r="K524" s="2464"/>
    </row>
    <row r="525" spans="1:11" ht="15.75" customHeight="1">
      <c r="A525" s="2464"/>
      <c r="B525" s="2464"/>
      <c r="C525" s="2464"/>
      <c r="D525" s="2464"/>
      <c r="E525" s="2464"/>
      <c r="F525" s="2464"/>
      <c r="G525" s="2464"/>
      <c r="H525" s="2464"/>
      <c r="I525" s="2464"/>
      <c r="J525" s="2464"/>
      <c r="K525" s="2464"/>
    </row>
    <row r="526" spans="1:11" ht="15.75" customHeight="1">
      <c r="A526" s="2464"/>
      <c r="B526" s="2464"/>
      <c r="C526" s="2464"/>
      <c r="D526" s="2464"/>
      <c r="E526" s="2464"/>
      <c r="F526" s="2464"/>
      <c r="G526" s="2464"/>
      <c r="H526" s="2464"/>
      <c r="I526" s="2464"/>
      <c r="J526" s="2464"/>
      <c r="K526" s="2464"/>
    </row>
    <row r="527" spans="1:11" ht="15.75" customHeight="1">
      <c r="A527" s="2464"/>
      <c r="B527" s="2464"/>
      <c r="C527" s="2464"/>
      <c r="D527" s="2464"/>
      <c r="E527" s="2464"/>
      <c r="F527" s="2464"/>
      <c r="G527" s="2464"/>
      <c r="H527" s="2464"/>
      <c r="I527" s="2464"/>
      <c r="J527" s="2464"/>
      <c r="K527" s="2464"/>
    </row>
    <row r="528" spans="1:11" ht="15.75" customHeight="1">
      <c r="A528" s="2464"/>
      <c r="B528" s="2464"/>
      <c r="C528" s="2464"/>
      <c r="D528" s="2464"/>
      <c r="E528" s="2464"/>
      <c r="F528" s="2464"/>
      <c r="G528" s="2464"/>
      <c r="H528" s="2464"/>
      <c r="I528" s="2464"/>
      <c r="J528" s="2464"/>
      <c r="K528" s="2464"/>
    </row>
    <row r="529" spans="1:11" ht="15.75" customHeight="1">
      <c r="A529" s="2464"/>
      <c r="B529" s="2464"/>
      <c r="C529" s="2464"/>
      <c r="D529" s="2464"/>
      <c r="E529" s="2464"/>
      <c r="F529" s="2464"/>
      <c r="G529" s="2464"/>
      <c r="H529" s="2464"/>
      <c r="I529" s="2464"/>
      <c r="J529" s="2464"/>
      <c r="K529" s="2464"/>
    </row>
    <row r="530" spans="1:11" ht="15.75" customHeight="1">
      <c r="A530" s="2464"/>
      <c r="B530" s="2464"/>
      <c r="C530" s="2464"/>
      <c r="D530" s="2464"/>
      <c r="E530" s="2464"/>
      <c r="F530" s="2464"/>
      <c r="G530" s="2464"/>
      <c r="H530" s="2464"/>
      <c r="I530" s="2464"/>
      <c r="J530" s="2464"/>
      <c r="K530" s="2464"/>
    </row>
    <row r="531" spans="1:11" ht="15.75" customHeight="1">
      <c r="A531" s="2464"/>
      <c r="B531" s="2464"/>
      <c r="C531" s="2464"/>
      <c r="D531" s="2464"/>
      <c r="E531" s="2464"/>
      <c r="F531" s="2464"/>
      <c r="G531" s="2464"/>
      <c r="H531" s="2464"/>
      <c r="I531" s="2464"/>
      <c r="J531" s="2464"/>
      <c r="K531" s="2464"/>
    </row>
    <row r="532" spans="1:11" ht="15.75" customHeight="1">
      <c r="A532" s="2464"/>
      <c r="B532" s="2464"/>
      <c r="C532" s="2464"/>
      <c r="D532" s="2464"/>
      <c r="E532" s="2464"/>
      <c r="F532" s="2464"/>
      <c r="G532" s="2464"/>
      <c r="H532" s="2464"/>
      <c r="I532" s="2464"/>
      <c r="J532" s="2464"/>
      <c r="K532" s="2464"/>
    </row>
    <row r="533" spans="1:11" ht="15.75" customHeight="1">
      <c r="A533" s="2464"/>
      <c r="B533" s="2464"/>
      <c r="C533" s="2464"/>
      <c r="D533" s="2464"/>
      <c r="E533" s="2464"/>
      <c r="F533" s="2464"/>
      <c r="G533" s="2464"/>
      <c r="H533" s="2464"/>
      <c r="I533" s="2464"/>
      <c r="J533" s="2464"/>
      <c r="K533" s="2464"/>
    </row>
    <row r="534" spans="1:11" ht="15.75" customHeight="1">
      <c r="A534" s="2464"/>
      <c r="B534" s="2464"/>
      <c r="C534" s="2464"/>
      <c r="D534" s="2464"/>
      <c r="E534" s="2464"/>
      <c r="F534" s="2464"/>
      <c r="G534" s="2464"/>
      <c r="H534" s="2464"/>
      <c r="I534" s="2464"/>
      <c r="J534" s="2464"/>
      <c r="K534" s="2464"/>
    </row>
    <row r="535" spans="1:11" ht="15.75" customHeight="1">
      <c r="A535" s="2464"/>
      <c r="B535" s="2464"/>
      <c r="C535" s="2464"/>
      <c r="D535" s="2464"/>
      <c r="E535" s="2464"/>
      <c r="F535" s="2464"/>
      <c r="G535" s="2464"/>
      <c r="H535" s="2464"/>
      <c r="I535" s="2464"/>
      <c r="J535" s="2464"/>
      <c r="K535" s="2464"/>
    </row>
    <row r="536" spans="1:11" ht="15.75" customHeight="1">
      <c r="A536" s="2464"/>
      <c r="B536" s="2464"/>
      <c r="C536" s="2464"/>
      <c r="D536" s="2464"/>
      <c r="E536" s="2464"/>
      <c r="F536" s="2464"/>
      <c r="G536" s="2464"/>
      <c r="H536" s="2464"/>
      <c r="I536" s="2464"/>
      <c r="J536" s="2464"/>
      <c r="K536" s="2464"/>
    </row>
    <row r="537" spans="1:11" ht="15.75" customHeight="1">
      <c r="A537" s="2464"/>
      <c r="B537" s="2464"/>
      <c r="C537" s="2464"/>
      <c r="D537" s="2464"/>
      <c r="E537" s="2464"/>
      <c r="F537" s="2464"/>
      <c r="G537" s="2464"/>
      <c r="H537" s="2464"/>
      <c r="I537" s="2464"/>
      <c r="J537" s="2464"/>
      <c r="K537" s="2464"/>
    </row>
    <row r="538" spans="1:11" ht="15.75" customHeight="1">
      <c r="A538" s="2464"/>
      <c r="B538" s="2464"/>
      <c r="C538" s="2464"/>
      <c r="D538" s="2464"/>
      <c r="E538" s="2464"/>
      <c r="F538" s="2464"/>
      <c r="G538" s="2464"/>
      <c r="H538" s="2464"/>
      <c r="I538" s="2464"/>
      <c r="J538" s="2464"/>
      <c r="K538" s="2464"/>
    </row>
    <row r="539" spans="1:11" ht="15.75" customHeight="1">
      <c r="A539" s="2464"/>
      <c r="B539" s="2464"/>
      <c r="C539" s="2464"/>
      <c r="D539" s="2464"/>
      <c r="E539" s="2464"/>
      <c r="F539" s="2464"/>
      <c r="G539" s="2464"/>
      <c r="H539" s="2464"/>
      <c r="I539" s="2464"/>
      <c r="J539" s="2464"/>
      <c r="K539" s="2464"/>
    </row>
    <row r="540" spans="1:11" ht="15.75" customHeight="1">
      <c r="A540" s="2464"/>
      <c r="B540" s="2464"/>
      <c r="C540" s="2464"/>
      <c r="D540" s="2464"/>
      <c r="E540" s="2464"/>
      <c r="F540" s="2464"/>
      <c r="G540" s="2464"/>
      <c r="H540" s="2464"/>
      <c r="I540" s="2464"/>
      <c r="J540" s="2464"/>
      <c r="K540" s="2464"/>
    </row>
    <row r="541" spans="1:11" ht="15.75" customHeight="1">
      <c r="A541" s="2464"/>
      <c r="B541" s="2464"/>
      <c r="C541" s="2464"/>
      <c r="D541" s="2464"/>
      <c r="E541" s="2464"/>
      <c r="F541" s="2464"/>
      <c r="G541" s="2464"/>
      <c r="H541" s="2464"/>
      <c r="I541" s="2464"/>
      <c r="J541" s="2464"/>
      <c r="K541" s="2464"/>
    </row>
    <row r="542" spans="1:11" ht="15.75" customHeight="1">
      <c r="A542" s="2464"/>
      <c r="B542" s="2464"/>
      <c r="C542" s="2464"/>
      <c r="D542" s="2464"/>
      <c r="E542" s="2464"/>
      <c r="F542" s="2464"/>
      <c r="G542" s="2464"/>
      <c r="H542" s="2464"/>
      <c r="I542" s="2464"/>
      <c r="J542" s="2464"/>
      <c r="K542" s="2464"/>
    </row>
    <row r="543" spans="1:11" ht="15.75" customHeight="1">
      <c r="A543" s="2464"/>
      <c r="B543" s="2464"/>
      <c r="C543" s="2464"/>
      <c r="D543" s="2464"/>
      <c r="E543" s="2464"/>
      <c r="F543" s="2464"/>
      <c r="G543" s="2464"/>
      <c r="H543" s="2464"/>
      <c r="I543" s="2464"/>
      <c r="J543" s="2464"/>
      <c r="K543" s="2464"/>
    </row>
    <row r="544" spans="1:11" ht="15.75" customHeight="1">
      <c r="A544" s="2464"/>
      <c r="B544" s="2464"/>
      <c r="C544" s="2464"/>
      <c r="D544" s="2464"/>
      <c r="E544" s="2464"/>
      <c r="F544" s="2464"/>
      <c r="G544" s="2464"/>
      <c r="H544" s="2464"/>
      <c r="I544" s="2464"/>
      <c r="J544" s="2464"/>
      <c r="K544" s="2464"/>
    </row>
    <row r="545" spans="1:11" ht="15.75" customHeight="1">
      <c r="A545" s="2464"/>
      <c r="B545" s="2464"/>
      <c r="C545" s="2464"/>
      <c r="D545" s="2464"/>
      <c r="E545" s="2464"/>
      <c r="F545" s="2464"/>
      <c r="G545" s="2464"/>
      <c r="H545" s="2464"/>
      <c r="I545" s="2464"/>
      <c r="J545" s="2464"/>
      <c r="K545" s="2464"/>
    </row>
    <row r="546" spans="1:11" ht="15.75" customHeight="1">
      <c r="A546" s="2464"/>
      <c r="B546" s="2464"/>
      <c r="C546" s="2464"/>
      <c r="D546" s="2464"/>
      <c r="E546" s="2464"/>
      <c r="F546" s="2464"/>
      <c r="G546" s="2464"/>
      <c r="H546" s="2464"/>
      <c r="I546" s="2464"/>
      <c r="J546" s="2464"/>
      <c r="K546" s="2464"/>
    </row>
    <row r="547" spans="1:11" ht="15.75" customHeight="1">
      <c r="A547" s="2464"/>
      <c r="B547" s="2464"/>
      <c r="C547" s="2464"/>
      <c r="D547" s="2464"/>
      <c r="E547" s="2464"/>
      <c r="F547" s="2464"/>
      <c r="G547" s="2464"/>
      <c r="H547" s="2464"/>
      <c r="I547" s="2464"/>
      <c r="J547" s="2464"/>
      <c r="K547" s="2464"/>
    </row>
    <row r="548" spans="1:11" ht="15.75" customHeight="1">
      <c r="A548" s="2464"/>
      <c r="B548" s="2464"/>
      <c r="C548" s="2464"/>
      <c r="D548" s="2464"/>
      <c r="E548" s="2464"/>
      <c r="F548" s="2464"/>
      <c r="G548" s="2464"/>
      <c r="H548" s="2464"/>
      <c r="I548" s="2464"/>
      <c r="J548" s="2464"/>
      <c r="K548" s="2464"/>
    </row>
    <row r="549" spans="1:11" ht="15.75" customHeight="1">
      <c r="A549" s="2464"/>
      <c r="B549" s="2464"/>
      <c r="C549" s="2464"/>
      <c r="D549" s="2464"/>
      <c r="E549" s="2464"/>
      <c r="F549" s="2464"/>
      <c r="G549" s="2464"/>
      <c r="H549" s="2464"/>
      <c r="I549" s="2464"/>
      <c r="J549" s="2464"/>
      <c r="K549" s="2464"/>
    </row>
    <row r="550" spans="1:11" ht="15.75" customHeight="1">
      <c r="A550" s="2464"/>
      <c r="B550" s="2464"/>
      <c r="C550" s="2464"/>
      <c r="D550" s="2464"/>
      <c r="E550" s="2464"/>
      <c r="F550" s="2464"/>
      <c r="G550" s="2464"/>
      <c r="H550" s="2464"/>
      <c r="I550" s="2464"/>
      <c r="J550" s="2464"/>
      <c r="K550" s="2464"/>
    </row>
    <row r="551" spans="1:11" ht="15.75" customHeight="1">
      <c r="A551" s="2464"/>
      <c r="B551" s="2464"/>
      <c r="C551" s="2464"/>
      <c r="D551" s="2464"/>
      <c r="E551" s="2464"/>
      <c r="F551" s="2464"/>
      <c r="G551" s="2464"/>
      <c r="H551" s="2464"/>
      <c r="I551" s="2464"/>
      <c r="J551" s="2464"/>
      <c r="K551" s="2464"/>
    </row>
    <row r="552" spans="1:11" ht="15.75" customHeight="1">
      <c r="A552" s="2464"/>
      <c r="B552" s="2464"/>
      <c r="C552" s="2464"/>
      <c r="D552" s="2464"/>
      <c r="E552" s="2464"/>
      <c r="F552" s="2464"/>
      <c r="G552" s="2464"/>
      <c r="H552" s="2464"/>
      <c r="I552" s="2464"/>
      <c r="J552" s="2464"/>
      <c r="K552" s="2464"/>
    </row>
    <row r="553" spans="1:11" ht="15.75" customHeight="1">
      <c r="A553" s="2464"/>
      <c r="B553" s="2464"/>
      <c r="C553" s="2464"/>
      <c r="D553" s="2464"/>
      <c r="E553" s="2464"/>
      <c r="F553" s="2464"/>
      <c r="G553" s="2464"/>
      <c r="H553" s="2464"/>
      <c r="I553" s="2464"/>
      <c r="J553" s="2464"/>
      <c r="K553" s="2464"/>
    </row>
    <row r="554" spans="1:11" ht="15.75" customHeight="1">
      <c r="A554" s="2464"/>
      <c r="B554" s="2464"/>
      <c r="C554" s="2464"/>
      <c r="D554" s="2464"/>
      <c r="E554" s="2464"/>
      <c r="F554" s="2464"/>
      <c r="G554" s="2464"/>
      <c r="H554" s="2464"/>
      <c r="I554" s="2464"/>
      <c r="J554" s="2464"/>
      <c r="K554" s="2464"/>
    </row>
    <row r="555" spans="1:11" ht="15.75" customHeight="1">
      <c r="A555" s="2464"/>
      <c r="B555" s="2464"/>
      <c r="C555" s="2464"/>
      <c r="D555" s="2464"/>
      <c r="E555" s="2464"/>
      <c r="F555" s="2464"/>
      <c r="G555" s="2464"/>
      <c r="H555" s="2464"/>
      <c r="I555" s="2464"/>
      <c r="J555" s="2464"/>
      <c r="K555" s="2464"/>
    </row>
    <row r="556" spans="1:11" ht="15.75" customHeight="1">
      <c r="A556" s="2464"/>
      <c r="B556" s="2464"/>
      <c r="C556" s="2464"/>
      <c r="D556" s="2464"/>
      <c r="E556" s="2464"/>
      <c r="F556" s="2464"/>
      <c r="G556" s="2464"/>
      <c r="H556" s="2464"/>
      <c r="I556" s="2464"/>
      <c r="J556" s="2464"/>
      <c r="K556" s="2464"/>
    </row>
    <row r="557" spans="1:11" ht="15.75" customHeight="1">
      <c r="A557" s="2464"/>
      <c r="B557" s="2464"/>
      <c r="C557" s="2464"/>
      <c r="D557" s="2464"/>
      <c r="E557" s="2464"/>
      <c r="F557" s="2464"/>
      <c r="G557" s="2464"/>
      <c r="H557" s="2464"/>
      <c r="I557" s="2464"/>
      <c r="J557" s="2464"/>
      <c r="K557" s="2464"/>
    </row>
    <row r="558" spans="1:11" ht="15.75" customHeight="1">
      <c r="A558" s="2464"/>
      <c r="B558" s="2464"/>
      <c r="C558" s="2464"/>
      <c r="D558" s="2464"/>
      <c r="E558" s="2464"/>
      <c r="F558" s="2464"/>
      <c r="G558" s="2464"/>
      <c r="H558" s="2464"/>
      <c r="I558" s="2464"/>
      <c r="J558" s="2464"/>
      <c r="K558" s="2464"/>
    </row>
    <row r="559" spans="1:11" ht="15.75" customHeight="1">
      <c r="A559" s="2464"/>
      <c r="B559" s="2464"/>
      <c r="C559" s="2464"/>
      <c r="D559" s="2464"/>
      <c r="E559" s="2464"/>
      <c r="F559" s="2464"/>
      <c r="G559" s="2464"/>
      <c r="H559" s="2464"/>
      <c r="I559" s="2464"/>
      <c r="J559" s="2464"/>
      <c r="K559" s="2464"/>
    </row>
    <row r="560" spans="1:11" ht="15.75" customHeight="1">
      <c r="A560" s="2464"/>
      <c r="B560" s="2464"/>
      <c r="C560" s="2464"/>
      <c r="D560" s="2464"/>
      <c r="E560" s="2464"/>
      <c r="F560" s="2464"/>
      <c r="G560" s="2464"/>
      <c r="H560" s="2464"/>
      <c r="I560" s="2464"/>
      <c r="J560" s="2464"/>
      <c r="K560" s="2464"/>
    </row>
    <row r="561" spans="1:11" ht="15.75" customHeight="1">
      <c r="A561" s="2464"/>
      <c r="B561" s="2464"/>
      <c r="C561" s="2464"/>
      <c r="D561" s="2464"/>
      <c r="E561" s="2464"/>
      <c r="F561" s="2464"/>
      <c r="G561" s="2464"/>
      <c r="H561" s="2464"/>
      <c r="I561" s="2464"/>
      <c r="J561" s="2464"/>
      <c r="K561" s="2464"/>
    </row>
    <row r="562" spans="1:11" ht="15.75" customHeight="1">
      <c r="A562" s="2464"/>
      <c r="B562" s="2464"/>
      <c r="C562" s="2464"/>
      <c r="D562" s="2464"/>
      <c r="E562" s="2464"/>
      <c r="F562" s="2464"/>
      <c r="G562" s="2464"/>
      <c r="H562" s="2464"/>
      <c r="I562" s="2464"/>
      <c r="J562" s="2464"/>
      <c r="K562" s="2464"/>
    </row>
    <row r="563" spans="1:11" ht="15.75" customHeight="1">
      <c r="A563" s="2464"/>
      <c r="B563" s="2464"/>
      <c r="C563" s="2464"/>
      <c r="D563" s="2464"/>
      <c r="E563" s="2464"/>
      <c r="F563" s="2464"/>
      <c r="G563" s="2464"/>
      <c r="H563" s="2464"/>
      <c r="I563" s="2464"/>
      <c r="J563" s="2464"/>
      <c r="K563" s="2464"/>
    </row>
    <row r="564" spans="1:11" ht="15.75" customHeight="1">
      <c r="A564" s="2464"/>
      <c r="B564" s="2464"/>
      <c r="C564" s="2464"/>
      <c r="D564" s="2464"/>
      <c r="E564" s="2464"/>
      <c r="F564" s="2464"/>
      <c r="G564" s="2464"/>
      <c r="H564" s="2464"/>
      <c r="I564" s="2464"/>
      <c r="J564" s="2464"/>
      <c r="K564" s="2464"/>
    </row>
    <row r="565" spans="1:11" ht="15.75" customHeight="1">
      <c r="A565" s="2464"/>
      <c r="B565" s="2464"/>
      <c r="C565" s="2464"/>
      <c r="D565" s="2464"/>
      <c r="E565" s="2464"/>
      <c r="F565" s="2464"/>
      <c r="G565" s="2464"/>
      <c r="H565" s="2464"/>
      <c r="I565" s="2464"/>
      <c r="J565" s="2464"/>
      <c r="K565" s="2464"/>
    </row>
    <row r="566" spans="1:11" ht="15.75" customHeight="1">
      <c r="A566" s="2464"/>
      <c r="B566" s="2464"/>
      <c r="C566" s="2464"/>
      <c r="D566" s="2464"/>
      <c r="E566" s="2464"/>
      <c r="F566" s="2464"/>
      <c r="G566" s="2464"/>
      <c r="H566" s="2464"/>
      <c r="I566" s="2464"/>
      <c r="J566" s="2464"/>
      <c r="K566" s="2464"/>
    </row>
    <row r="567" spans="1:11" ht="15.75" customHeight="1">
      <c r="A567" s="2464"/>
      <c r="B567" s="2464"/>
      <c r="C567" s="2464"/>
      <c r="D567" s="2464"/>
      <c r="E567" s="2464"/>
      <c r="F567" s="2464"/>
      <c r="G567" s="2464"/>
      <c r="H567" s="2464"/>
      <c r="I567" s="2464"/>
      <c r="J567" s="2464"/>
      <c r="K567" s="2464"/>
    </row>
    <row r="568" spans="1:11" ht="15.75" customHeight="1">
      <c r="A568" s="2464"/>
      <c r="B568" s="2464"/>
      <c r="C568" s="2464"/>
      <c r="D568" s="2464"/>
      <c r="E568" s="2464"/>
      <c r="F568" s="2464"/>
      <c r="G568" s="2464"/>
      <c r="H568" s="2464"/>
      <c r="I568" s="2464"/>
      <c r="J568" s="2464"/>
      <c r="K568" s="2464"/>
    </row>
    <row r="569" spans="1:11" ht="15.75" customHeight="1">
      <c r="A569" s="2464"/>
      <c r="B569" s="2464"/>
      <c r="C569" s="2464"/>
      <c r="D569" s="2464"/>
      <c r="E569" s="2464"/>
      <c r="F569" s="2464"/>
      <c r="G569" s="2464"/>
      <c r="H569" s="2464"/>
      <c r="I569" s="2464"/>
      <c r="J569" s="2464"/>
      <c r="K569" s="2464"/>
    </row>
    <row r="570" spans="1:11" ht="15.75" customHeight="1">
      <c r="A570" s="2464"/>
      <c r="B570" s="2464"/>
      <c r="C570" s="2464"/>
      <c r="D570" s="2464"/>
      <c r="E570" s="2464"/>
      <c r="F570" s="2464"/>
      <c r="G570" s="2464"/>
      <c r="H570" s="2464"/>
      <c r="I570" s="2464"/>
      <c r="J570" s="2464"/>
      <c r="K570" s="2464"/>
    </row>
    <row r="571" spans="1:11" ht="15.75" customHeight="1">
      <c r="A571" s="2464"/>
      <c r="B571" s="2464"/>
      <c r="C571" s="2464"/>
      <c r="D571" s="2464"/>
      <c r="E571" s="2464"/>
      <c r="F571" s="2464"/>
      <c r="G571" s="2464"/>
      <c r="H571" s="2464"/>
      <c r="I571" s="2464"/>
      <c r="J571" s="2464"/>
      <c r="K571" s="2464"/>
    </row>
    <row r="572" spans="1:11" ht="15.75" customHeight="1">
      <c r="A572" s="2464"/>
      <c r="B572" s="2464"/>
      <c r="C572" s="2464"/>
      <c r="D572" s="2464"/>
      <c r="E572" s="2464"/>
      <c r="F572" s="2464"/>
      <c r="G572" s="2464"/>
      <c r="H572" s="2464"/>
      <c r="I572" s="2464"/>
      <c r="J572" s="2464"/>
      <c r="K572" s="2464"/>
    </row>
    <row r="573" spans="1:11" ht="15.75" customHeight="1">
      <c r="A573" s="2464"/>
      <c r="B573" s="2464"/>
      <c r="C573" s="2464"/>
      <c r="D573" s="2464"/>
      <c r="E573" s="2464"/>
      <c r="F573" s="2464"/>
      <c r="G573" s="2464"/>
      <c r="H573" s="2464"/>
      <c r="I573" s="2464"/>
      <c r="J573" s="2464"/>
      <c r="K573" s="2464"/>
    </row>
    <row r="574" spans="1:11" ht="15.75" customHeight="1">
      <c r="A574" s="2464"/>
      <c r="B574" s="2464"/>
      <c r="C574" s="2464"/>
      <c r="D574" s="2464"/>
      <c r="E574" s="2464"/>
      <c r="F574" s="2464"/>
      <c r="G574" s="2464"/>
      <c r="H574" s="2464"/>
      <c r="I574" s="2464"/>
      <c r="J574" s="2464"/>
      <c r="K574" s="2464"/>
    </row>
    <row r="575" spans="1:11" ht="15.75" customHeight="1">
      <c r="A575" s="2464"/>
      <c r="B575" s="2464"/>
      <c r="C575" s="2464"/>
      <c r="D575" s="2464"/>
      <c r="E575" s="2464"/>
      <c r="F575" s="2464"/>
      <c r="G575" s="2464"/>
      <c r="H575" s="2464"/>
      <c r="I575" s="2464"/>
      <c r="J575" s="2464"/>
      <c r="K575" s="2464"/>
    </row>
    <row r="576" spans="1:11" ht="15.75" customHeight="1">
      <c r="A576" s="2464"/>
      <c r="B576" s="2464"/>
      <c r="C576" s="2464"/>
      <c r="D576" s="2464"/>
      <c r="E576" s="2464"/>
      <c r="F576" s="2464"/>
      <c r="G576" s="2464"/>
      <c r="H576" s="2464"/>
      <c r="I576" s="2464"/>
      <c r="J576" s="2464"/>
      <c r="K576" s="2464"/>
    </row>
    <row r="577" spans="1:11" ht="15.75" customHeight="1">
      <c r="A577" s="2464"/>
      <c r="B577" s="2464"/>
      <c r="C577" s="2464"/>
      <c r="D577" s="2464"/>
      <c r="E577" s="2464"/>
      <c r="F577" s="2464"/>
      <c r="G577" s="2464"/>
      <c r="H577" s="2464"/>
      <c r="I577" s="2464"/>
      <c r="J577" s="2464"/>
      <c r="K577" s="2464"/>
    </row>
    <row r="578" spans="1:11" ht="15.75" customHeight="1">
      <c r="A578" s="2464"/>
      <c r="B578" s="2464"/>
      <c r="C578" s="2464"/>
      <c r="D578" s="2464"/>
      <c r="E578" s="2464"/>
      <c r="F578" s="2464"/>
      <c r="G578" s="2464"/>
      <c r="H578" s="2464"/>
      <c r="I578" s="2464"/>
      <c r="J578" s="2464"/>
      <c r="K578" s="2464"/>
    </row>
    <row r="579" spans="1:11" ht="15.75" customHeight="1">
      <c r="A579" s="2464"/>
      <c r="B579" s="2464"/>
      <c r="C579" s="2464"/>
      <c r="D579" s="2464"/>
      <c r="E579" s="2464"/>
      <c r="F579" s="2464"/>
      <c r="G579" s="2464"/>
      <c r="H579" s="2464"/>
      <c r="I579" s="2464"/>
      <c r="J579" s="2464"/>
      <c r="K579" s="2464"/>
    </row>
    <row r="580" spans="1:11" ht="15.75" customHeight="1">
      <c r="A580" s="2464"/>
      <c r="B580" s="2464"/>
      <c r="C580" s="2464"/>
      <c r="D580" s="2464"/>
      <c r="E580" s="2464"/>
      <c r="F580" s="2464"/>
      <c r="G580" s="2464"/>
      <c r="H580" s="2464"/>
      <c r="I580" s="2464"/>
      <c r="J580" s="2464"/>
      <c r="K580" s="2464"/>
    </row>
    <row r="581" spans="1:11" ht="15.75" customHeight="1">
      <c r="A581" s="2464"/>
      <c r="B581" s="2464"/>
      <c r="C581" s="2464"/>
      <c r="D581" s="2464"/>
      <c r="E581" s="2464"/>
      <c r="F581" s="2464"/>
      <c r="G581" s="2464"/>
      <c r="H581" s="2464"/>
      <c r="I581" s="2464"/>
      <c r="J581" s="2464"/>
      <c r="K581" s="2464"/>
    </row>
    <row r="582" spans="1:11" ht="15.75" customHeight="1">
      <c r="A582" s="2464"/>
      <c r="B582" s="2464"/>
      <c r="C582" s="2464"/>
      <c r="D582" s="2464"/>
      <c r="E582" s="2464"/>
      <c r="F582" s="2464"/>
      <c r="G582" s="2464"/>
      <c r="H582" s="2464"/>
      <c r="I582" s="2464"/>
      <c r="J582" s="2464"/>
      <c r="K582" s="2464"/>
    </row>
    <row r="583" spans="1:11" ht="15.75" customHeight="1">
      <c r="A583" s="2464"/>
      <c r="B583" s="2464"/>
      <c r="C583" s="2464"/>
      <c r="D583" s="2464"/>
      <c r="E583" s="2464"/>
      <c r="F583" s="2464"/>
      <c r="G583" s="2464"/>
      <c r="H583" s="2464"/>
      <c r="I583" s="2464"/>
      <c r="J583" s="2464"/>
      <c r="K583" s="2464"/>
    </row>
    <row r="584" spans="1:11" ht="15.75" customHeight="1">
      <c r="A584" s="2464"/>
      <c r="B584" s="2464"/>
      <c r="C584" s="2464"/>
      <c r="D584" s="2464"/>
      <c r="E584" s="2464"/>
      <c r="F584" s="2464"/>
      <c r="G584" s="2464"/>
      <c r="H584" s="2464"/>
      <c r="I584" s="2464"/>
      <c r="J584" s="2464"/>
      <c r="K584" s="2464"/>
    </row>
    <row r="585" spans="1:11" ht="15.75" customHeight="1">
      <c r="A585" s="2464"/>
      <c r="B585" s="2464"/>
      <c r="C585" s="2464"/>
      <c r="D585" s="2464"/>
      <c r="E585" s="2464"/>
      <c r="F585" s="2464"/>
      <c r="G585" s="2464"/>
      <c r="H585" s="2464"/>
      <c r="I585" s="2464"/>
      <c r="J585" s="2464"/>
      <c r="K585" s="2464"/>
    </row>
    <row r="586" spans="1:11" ht="15.75" customHeight="1">
      <c r="A586" s="2464"/>
      <c r="B586" s="2464"/>
      <c r="C586" s="2464"/>
      <c r="D586" s="2464"/>
      <c r="E586" s="2464"/>
      <c r="F586" s="2464"/>
      <c r="G586" s="2464"/>
      <c r="H586" s="2464"/>
      <c r="I586" s="2464"/>
      <c r="J586" s="2464"/>
      <c r="K586" s="2464"/>
    </row>
    <row r="587" spans="1:11" ht="15.75" customHeight="1">
      <c r="A587" s="2464"/>
      <c r="B587" s="2464"/>
      <c r="C587" s="2464"/>
      <c r="D587" s="2464"/>
      <c r="E587" s="2464"/>
      <c r="F587" s="2464"/>
      <c r="G587" s="2464"/>
      <c r="H587" s="2464"/>
      <c r="I587" s="2464"/>
      <c r="J587" s="2464"/>
      <c r="K587" s="2464"/>
    </row>
    <row r="588" spans="1:11" ht="15.75" customHeight="1">
      <c r="A588" s="2464"/>
      <c r="B588" s="2464"/>
      <c r="C588" s="2464"/>
      <c r="D588" s="2464"/>
      <c r="E588" s="2464"/>
      <c r="F588" s="2464"/>
      <c r="G588" s="2464"/>
      <c r="H588" s="2464"/>
      <c r="I588" s="2464"/>
      <c r="J588" s="2464"/>
      <c r="K588" s="2464"/>
    </row>
    <row r="589" spans="1:11" ht="15.75" customHeight="1">
      <c r="A589" s="2464"/>
      <c r="B589" s="2464"/>
      <c r="C589" s="2464"/>
      <c r="D589" s="2464"/>
      <c r="E589" s="2464"/>
      <c r="F589" s="2464"/>
      <c r="G589" s="2464"/>
      <c r="H589" s="2464"/>
      <c r="I589" s="2464"/>
      <c r="J589" s="2464"/>
      <c r="K589" s="2464"/>
    </row>
    <row r="590" spans="1:11" ht="15.75" customHeight="1">
      <c r="A590" s="2464"/>
      <c r="B590" s="2464"/>
      <c r="C590" s="2464"/>
      <c r="D590" s="2464"/>
      <c r="E590" s="2464"/>
      <c r="F590" s="2464"/>
      <c r="G590" s="2464"/>
      <c r="H590" s="2464"/>
      <c r="I590" s="2464"/>
      <c r="J590" s="2464"/>
      <c r="K590" s="2464"/>
    </row>
    <row r="591" spans="1:11" ht="15.75" customHeight="1">
      <c r="A591" s="2464"/>
      <c r="B591" s="2464"/>
      <c r="C591" s="2464"/>
      <c r="D591" s="2464"/>
      <c r="E591" s="2464"/>
      <c r="F591" s="2464"/>
      <c r="G591" s="2464"/>
      <c r="H591" s="2464"/>
      <c r="I591" s="2464"/>
      <c r="J591" s="2464"/>
      <c r="K591" s="2464"/>
    </row>
    <row r="592" spans="1:11" ht="15.75" customHeight="1">
      <c r="A592" s="2464"/>
      <c r="B592" s="2464"/>
      <c r="C592" s="2464"/>
      <c r="D592" s="2464"/>
      <c r="E592" s="2464"/>
      <c r="F592" s="2464"/>
      <c r="G592" s="2464"/>
      <c r="H592" s="2464"/>
      <c r="I592" s="2464"/>
      <c r="J592" s="2464"/>
      <c r="K592" s="2464"/>
    </row>
    <row r="593" spans="1:11" ht="15.75" customHeight="1">
      <c r="A593" s="2464"/>
      <c r="B593" s="2464"/>
      <c r="C593" s="2464"/>
      <c r="D593" s="2464"/>
      <c r="E593" s="2464"/>
      <c r="F593" s="2464"/>
      <c r="G593" s="2464"/>
      <c r="H593" s="2464"/>
      <c r="I593" s="2464"/>
      <c r="J593" s="2464"/>
      <c r="K593" s="2464"/>
    </row>
    <row r="594" spans="1:11" ht="15.75" customHeight="1">
      <c r="A594" s="2464"/>
      <c r="B594" s="2464"/>
      <c r="C594" s="2464"/>
      <c r="D594" s="2464"/>
      <c r="E594" s="2464"/>
      <c r="F594" s="2464"/>
      <c r="G594" s="2464"/>
      <c r="H594" s="2464"/>
      <c r="I594" s="2464"/>
      <c r="J594" s="2464"/>
      <c r="K594" s="2464"/>
    </row>
    <row r="595" spans="1:11" ht="15.75" customHeight="1">
      <c r="A595" s="2464"/>
      <c r="B595" s="2464"/>
      <c r="C595" s="2464"/>
      <c r="D595" s="2464"/>
      <c r="E595" s="2464"/>
      <c r="F595" s="2464"/>
      <c r="G595" s="2464"/>
      <c r="H595" s="2464"/>
      <c r="I595" s="2464"/>
      <c r="J595" s="2464"/>
      <c r="K595" s="2464"/>
    </row>
    <row r="596" spans="1:11" ht="15.75" customHeight="1">
      <c r="A596" s="2464"/>
      <c r="B596" s="2464"/>
      <c r="C596" s="2464"/>
      <c r="D596" s="2464"/>
      <c r="E596" s="2464"/>
      <c r="F596" s="2464"/>
      <c r="G596" s="2464"/>
      <c r="H596" s="2464"/>
      <c r="I596" s="2464"/>
      <c r="J596" s="2464"/>
      <c r="K596" s="2464"/>
    </row>
    <row r="597" spans="1:11" ht="15.75" customHeight="1">
      <c r="A597" s="2464"/>
      <c r="B597" s="2464"/>
      <c r="C597" s="2464"/>
      <c r="D597" s="2464"/>
      <c r="E597" s="2464"/>
      <c r="F597" s="2464"/>
      <c r="G597" s="2464"/>
      <c r="H597" s="2464"/>
      <c r="I597" s="2464"/>
      <c r="J597" s="2464"/>
      <c r="K597" s="2464"/>
    </row>
    <row r="598" spans="1:11" ht="15.75" customHeight="1">
      <c r="A598" s="2464"/>
      <c r="B598" s="2464"/>
      <c r="C598" s="2464"/>
      <c r="D598" s="2464"/>
      <c r="E598" s="2464"/>
      <c r="F598" s="2464"/>
      <c r="G598" s="2464"/>
      <c r="H598" s="2464"/>
      <c r="I598" s="2464"/>
      <c r="J598" s="2464"/>
      <c r="K598" s="2464"/>
    </row>
    <row r="599" spans="1:11" ht="15.75" customHeight="1">
      <c r="A599" s="2464"/>
      <c r="B599" s="2464"/>
      <c r="C599" s="2464"/>
      <c r="D599" s="2464"/>
      <c r="E599" s="2464"/>
      <c r="F599" s="2464"/>
      <c r="G599" s="2464"/>
      <c r="H599" s="2464"/>
      <c r="I599" s="2464"/>
      <c r="J599" s="2464"/>
      <c r="K599" s="2464"/>
    </row>
    <row r="600" spans="1:11" ht="15.75" customHeight="1">
      <c r="A600" s="2464"/>
      <c r="B600" s="2464"/>
      <c r="C600" s="2464"/>
      <c r="D600" s="2464"/>
      <c r="E600" s="2464"/>
      <c r="F600" s="2464"/>
      <c r="G600" s="2464"/>
      <c r="H600" s="2464"/>
      <c r="I600" s="2464"/>
      <c r="J600" s="2464"/>
      <c r="K600" s="2464"/>
    </row>
    <row r="601" spans="1:11" ht="15.75" customHeight="1">
      <c r="A601" s="2464"/>
      <c r="B601" s="2464"/>
      <c r="C601" s="2464"/>
      <c r="D601" s="2464"/>
      <c r="E601" s="2464"/>
      <c r="F601" s="2464"/>
      <c r="G601" s="2464"/>
      <c r="H601" s="2464"/>
      <c r="I601" s="2464"/>
      <c r="J601" s="2464"/>
      <c r="K601" s="2464"/>
    </row>
    <row r="602" spans="1:11" ht="15.75" customHeight="1">
      <c r="A602" s="2464"/>
      <c r="B602" s="2464"/>
      <c r="C602" s="2464"/>
      <c r="D602" s="2464"/>
      <c r="E602" s="2464"/>
      <c r="F602" s="2464"/>
      <c r="G602" s="2464"/>
      <c r="H602" s="2464"/>
      <c r="I602" s="2464"/>
      <c r="J602" s="2464"/>
      <c r="K602" s="2464"/>
    </row>
    <row r="603" spans="1:11" ht="15.75" customHeight="1">
      <c r="A603" s="2464"/>
      <c r="B603" s="2464"/>
      <c r="C603" s="2464"/>
      <c r="D603" s="2464"/>
      <c r="E603" s="2464"/>
      <c r="F603" s="2464"/>
      <c r="G603" s="2464"/>
      <c r="H603" s="2464"/>
      <c r="I603" s="2464"/>
      <c r="J603" s="2464"/>
      <c r="K603" s="2464"/>
    </row>
    <row r="604" spans="1:11" ht="15.75" customHeight="1">
      <c r="A604" s="2464"/>
      <c r="B604" s="2464"/>
      <c r="C604" s="2464"/>
      <c r="D604" s="2464"/>
      <c r="E604" s="2464"/>
      <c r="F604" s="2464"/>
      <c r="G604" s="2464"/>
      <c r="H604" s="2464"/>
      <c r="I604" s="2464"/>
      <c r="J604" s="2464"/>
      <c r="K604" s="2464"/>
    </row>
    <row r="605" spans="1:11" ht="15.75" customHeight="1">
      <c r="A605" s="2464"/>
      <c r="B605" s="2464"/>
      <c r="C605" s="2464"/>
      <c r="D605" s="2464"/>
      <c r="E605" s="2464"/>
      <c r="F605" s="2464"/>
      <c r="G605" s="2464"/>
      <c r="H605" s="2464"/>
      <c r="I605" s="2464"/>
      <c r="J605" s="2464"/>
      <c r="K605" s="2464"/>
    </row>
    <row r="606" spans="1:11" ht="15.75" customHeight="1">
      <c r="A606" s="2464"/>
      <c r="B606" s="2464"/>
      <c r="C606" s="2464"/>
      <c r="D606" s="2464"/>
      <c r="E606" s="2464"/>
      <c r="F606" s="2464"/>
      <c r="G606" s="2464"/>
      <c r="H606" s="2464"/>
      <c r="I606" s="2464"/>
      <c r="J606" s="2464"/>
      <c r="K606" s="2464"/>
    </row>
    <row r="607" spans="1:11" ht="15.75" customHeight="1">
      <c r="A607" s="2464"/>
      <c r="B607" s="2464"/>
      <c r="C607" s="2464"/>
      <c r="D607" s="2464"/>
      <c r="E607" s="2464"/>
      <c r="F607" s="2464"/>
      <c r="G607" s="2464"/>
      <c r="H607" s="2464"/>
      <c r="I607" s="2464"/>
      <c r="J607" s="2464"/>
      <c r="K607" s="2464"/>
    </row>
    <row r="608" spans="1:11" ht="15.75" customHeight="1">
      <c r="A608" s="2464"/>
      <c r="B608" s="2464"/>
      <c r="C608" s="2464"/>
      <c r="D608" s="2464"/>
      <c r="E608" s="2464"/>
      <c r="F608" s="2464"/>
      <c r="G608" s="2464"/>
      <c r="H608" s="2464"/>
      <c r="I608" s="2464"/>
      <c r="J608" s="2464"/>
      <c r="K608" s="2464"/>
    </row>
    <row r="609" spans="1:11" ht="15.75" customHeight="1">
      <c r="A609" s="2464"/>
      <c r="B609" s="2464"/>
      <c r="C609" s="2464"/>
      <c r="D609" s="2464"/>
      <c r="E609" s="2464"/>
      <c r="F609" s="2464"/>
      <c r="G609" s="2464"/>
      <c r="H609" s="2464"/>
      <c r="I609" s="2464"/>
      <c r="J609" s="2464"/>
      <c r="K609" s="2464"/>
    </row>
    <row r="610" spans="1:11" ht="15.75" customHeight="1">
      <c r="A610" s="2464"/>
      <c r="B610" s="2464"/>
      <c r="C610" s="2464"/>
      <c r="D610" s="2464"/>
      <c r="E610" s="2464"/>
      <c r="F610" s="2464"/>
      <c r="G610" s="2464"/>
      <c r="H610" s="2464"/>
      <c r="I610" s="2464"/>
      <c r="J610" s="2464"/>
      <c r="K610" s="2464"/>
    </row>
    <row r="611" spans="1:11" ht="15.75" customHeight="1">
      <c r="A611" s="2464"/>
      <c r="B611" s="2464"/>
      <c r="C611" s="2464"/>
      <c r="D611" s="2464"/>
      <c r="E611" s="2464"/>
      <c r="F611" s="2464"/>
      <c r="G611" s="2464"/>
      <c r="H611" s="2464"/>
      <c r="I611" s="2464"/>
      <c r="J611" s="2464"/>
      <c r="K611" s="2464"/>
    </row>
    <row r="612" spans="1:11" ht="15.75" customHeight="1">
      <c r="A612" s="2464"/>
      <c r="B612" s="2464"/>
      <c r="C612" s="2464"/>
      <c r="D612" s="2464"/>
      <c r="E612" s="2464"/>
      <c r="F612" s="2464"/>
      <c r="G612" s="2464"/>
      <c r="H612" s="2464"/>
      <c r="I612" s="2464"/>
      <c r="J612" s="2464"/>
      <c r="K612" s="2464"/>
    </row>
    <row r="613" spans="1:11" ht="15.75" customHeight="1">
      <c r="A613" s="2464"/>
      <c r="B613" s="2464"/>
      <c r="C613" s="2464"/>
      <c r="D613" s="2464"/>
      <c r="E613" s="2464"/>
      <c r="F613" s="2464"/>
      <c r="G613" s="2464"/>
      <c r="H613" s="2464"/>
      <c r="I613" s="2464"/>
      <c r="J613" s="2464"/>
      <c r="K613" s="2464"/>
    </row>
    <row r="614" spans="1:11" ht="15.75" customHeight="1">
      <c r="A614" s="2464"/>
      <c r="B614" s="2464"/>
      <c r="C614" s="2464"/>
      <c r="D614" s="2464"/>
      <c r="E614" s="2464"/>
      <c r="F614" s="2464"/>
      <c r="G614" s="2464"/>
      <c r="H614" s="2464"/>
      <c r="I614" s="2464"/>
      <c r="J614" s="2464"/>
      <c r="K614" s="2464"/>
    </row>
    <row r="615" spans="1:11" ht="15.75" customHeight="1">
      <c r="A615" s="2464"/>
      <c r="B615" s="2464"/>
      <c r="C615" s="2464"/>
      <c r="D615" s="2464"/>
      <c r="E615" s="2464"/>
      <c r="F615" s="2464"/>
      <c r="G615" s="2464"/>
      <c r="H615" s="2464"/>
      <c r="I615" s="2464"/>
      <c r="J615" s="2464"/>
      <c r="K615" s="2464"/>
    </row>
    <row r="616" spans="1:11" ht="15.75" customHeight="1">
      <c r="A616" s="2464"/>
      <c r="B616" s="2464"/>
      <c r="C616" s="2464"/>
      <c r="D616" s="2464"/>
      <c r="E616" s="2464"/>
      <c r="F616" s="2464"/>
      <c r="G616" s="2464"/>
      <c r="H616" s="2464"/>
      <c r="I616" s="2464"/>
      <c r="J616" s="2464"/>
      <c r="K616" s="2464"/>
    </row>
    <row r="617" spans="1:11" ht="15.75" customHeight="1">
      <c r="A617" s="2464"/>
      <c r="B617" s="2464"/>
      <c r="C617" s="2464"/>
      <c r="D617" s="2464"/>
      <c r="E617" s="2464"/>
      <c r="F617" s="2464"/>
      <c r="G617" s="2464"/>
      <c r="H617" s="2464"/>
      <c r="I617" s="2464"/>
      <c r="J617" s="2464"/>
      <c r="K617" s="2464"/>
    </row>
    <row r="618" spans="1:11" ht="15.75" customHeight="1">
      <c r="A618" s="2464"/>
      <c r="B618" s="2464"/>
      <c r="C618" s="2464"/>
      <c r="D618" s="2464"/>
      <c r="E618" s="2464"/>
      <c r="F618" s="2464"/>
      <c r="G618" s="2464"/>
      <c r="H618" s="2464"/>
      <c r="I618" s="2464"/>
      <c r="J618" s="2464"/>
      <c r="K618" s="2464"/>
    </row>
    <row r="619" spans="1:11" ht="15.75" customHeight="1">
      <c r="A619" s="2464"/>
      <c r="B619" s="2464"/>
      <c r="C619" s="2464"/>
      <c r="D619" s="2464"/>
      <c r="E619" s="2464"/>
      <c r="F619" s="2464"/>
      <c r="G619" s="2464"/>
      <c r="H619" s="2464"/>
      <c r="I619" s="2464"/>
      <c r="J619" s="2464"/>
      <c r="K619" s="2464"/>
    </row>
    <row r="620" spans="1:11" ht="15.75" customHeight="1">
      <c r="A620" s="2464"/>
      <c r="B620" s="2464"/>
      <c r="C620" s="2464"/>
      <c r="D620" s="2464"/>
      <c r="E620" s="2464"/>
      <c r="F620" s="2464"/>
      <c r="G620" s="2464"/>
      <c r="H620" s="2464"/>
      <c r="I620" s="2464"/>
      <c r="J620" s="2464"/>
      <c r="K620" s="2464"/>
    </row>
    <row r="621" spans="1:11" ht="15.75" customHeight="1">
      <c r="A621" s="2464"/>
      <c r="B621" s="2464"/>
      <c r="C621" s="2464"/>
      <c r="D621" s="2464"/>
      <c r="E621" s="2464"/>
      <c r="F621" s="2464"/>
      <c r="G621" s="2464"/>
      <c r="H621" s="2464"/>
      <c r="I621" s="2464"/>
      <c r="J621" s="2464"/>
      <c r="K621" s="2464"/>
    </row>
    <row r="622" spans="1:11" ht="15.75" customHeight="1">
      <c r="A622" s="2464"/>
      <c r="B622" s="2464"/>
      <c r="C622" s="2464"/>
      <c r="D622" s="2464"/>
      <c r="E622" s="2464"/>
      <c r="F622" s="2464"/>
      <c r="G622" s="2464"/>
      <c r="H622" s="2464"/>
      <c r="I622" s="2464"/>
      <c r="J622" s="2464"/>
      <c r="K622" s="2464"/>
    </row>
    <row r="623" spans="1:11" ht="15.75" customHeight="1">
      <c r="A623" s="2464"/>
      <c r="B623" s="2464"/>
      <c r="C623" s="2464"/>
      <c r="D623" s="2464"/>
      <c r="E623" s="2464"/>
      <c r="F623" s="2464"/>
      <c r="G623" s="2464"/>
      <c r="H623" s="2464"/>
      <c r="I623" s="2464"/>
      <c r="J623" s="2464"/>
      <c r="K623" s="2464"/>
    </row>
    <row r="624" spans="1:11" ht="15.75" customHeight="1">
      <c r="A624" s="2464"/>
      <c r="B624" s="2464"/>
      <c r="C624" s="2464"/>
      <c r="D624" s="2464"/>
      <c r="E624" s="2464"/>
      <c r="F624" s="2464"/>
      <c r="G624" s="2464"/>
      <c r="H624" s="2464"/>
      <c r="I624" s="2464"/>
      <c r="J624" s="2464"/>
      <c r="K624" s="2464"/>
    </row>
    <row r="625" spans="1:11" ht="15.75" customHeight="1">
      <c r="A625" s="2464"/>
      <c r="B625" s="2464"/>
      <c r="C625" s="2464"/>
      <c r="D625" s="2464"/>
      <c r="E625" s="2464"/>
      <c r="F625" s="2464"/>
      <c r="G625" s="2464"/>
      <c r="H625" s="2464"/>
      <c r="I625" s="2464"/>
      <c r="J625" s="2464"/>
      <c r="K625" s="2464"/>
    </row>
    <row r="626" spans="1:11" ht="15.75" customHeight="1">
      <c r="A626" s="2464"/>
      <c r="B626" s="2464"/>
      <c r="C626" s="2464"/>
      <c r="D626" s="2464"/>
      <c r="E626" s="2464"/>
      <c r="F626" s="2464"/>
      <c r="G626" s="2464"/>
      <c r="H626" s="2464"/>
      <c r="I626" s="2464"/>
      <c r="J626" s="2464"/>
      <c r="K626" s="2464"/>
    </row>
    <row r="627" spans="1:11" ht="15.75" customHeight="1">
      <c r="A627" s="2464"/>
      <c r="B627" s="2464"/>
      <c r="C627" s="2464"/>
      <c r="D627" s="2464"/>
      <c r="E627" s="2464"/>
      <c r="F627" s="2464"/>
      <c r="G627" s="2464"/>
      <c r="H627" s="2464"/>
      <c r="I627" s="2464"/>
      <c r="J627" s="2464"/>
      <c r="K627" s="2464"/>
    </row>
    <row r="628" spans="1:11" ht="15.75" customHeight="1">
      <c r="A628" s="2464"/>
      <c r="B628" s="2464"/>
      <c r="C628" s="2464"/>
      <c r="D628" s="2464"/>
      <c r="E628" s="2464"/>
      <c r="F628" s="2464"/>
      <c r="G628" s="2464"/>
      <c r="H628" s="2464"/>
      <c r="I628" s="2464"/>
      <c r="J628" s="2464"/>
      <c r="K628" s="2464"/>
    </row>
    <row r="629" spans="1:11" ht="15.75" customHeight="1">
      <c r="A629" s="2464"/>
      <c r="B629" s="2464"/>
      <c r="C629" s="2464"/>
      <c r="D629" s="2464"/>
      <c r="E629" s="2464"/>
      <c r="F629" s="2464"/>
      <c r="G629" s="2464"/>
      <c r="H629" s="2464"/>
      <c r="I629" s="2464"/>
      <c r="J629" s="2464"/>
      <c r="K629" s="2464"/>
    </row>
    <row r="630" spans="1:11" ht="15.75" customHeight="1">
      <c r="A630" s="2464"/>
      <c r="B630" s="2464"/>
      <c r="C630" s="2464"/>
      <c r="D630" s="2464"/>
      <c r="E630" s="2464"/>
      <c r="F630" s="2464"/>
      <c r="G630" s="2464"/>
      <c r="H630" s="2464"/>
      <c r="I630" s="2464"/>
      <c r="J630" s="2464"/>
      <c r="K630" s="2464"/>
    </row>
    <row r="631" spans="1:11" ht="15.75" customHeight="1">
      <c r="A631" s="2464"/>
      <c r="B631" s="2464"/>
      <c r="C631" s="2464"/>
      <c r="D631" s="2464"/>
      <c r="E631" s="2464"/>
      <c r="F631" s="2464"/>
      <c r="G631" s="2464"/>
      <c r="H631" s="2464"/>
      <c r="I631" s="2464"/>
      <c r="J631" s="2464"/>
      <c r="K631" s="2464"/>
    </row>
    <row r="632" spans="1:11" ht="15.75" customHeight="1">
      <c r="A632" s="2464"/>
      <c r="B632" s="2464"/>
      <c r="C632" s="2464"/>
      <c r="D632" s="2464"/>
      <c r="E632" s="2464"/>
      <c r="F632" s="2464"/>
      <c r="G632" s="2464"/>
      <c r="H632" s="2464"/>
      <c r="I632" s="2464"/>
      <c r="J632" s="2464"/>
      <c r="K632" s="2464"/>
    </row>
    <row r="633" spans="1:11" ht="15.75" customHeight="1">
      <c r="A633" s="2464"/>
      <c r="B633" s="2464"/>
      <c r="C633" s="2464"/>
      <c r="D633" s="2464"/>
      <c r="E633" s="2464"/>
      <c r="F633" s="2464"/>
      <c r="G633" s="2464"/>
      <c r="H633" s="2464"/>
      <c r="I633" s="2464"/>
      <c r="J633" s="2464"/>
      <c r="K633" s="2464"/>
    </row>
    <row r="634" spans="1:11" ht="15.75" customHeight="1">
      <c r="A634" s="2464"/>
      <c r="B634" s="2464"/>
      <c r="C634" s="2464"/>
      <c r="D634" s="2464"/>
      <c r="E634" s="2464"/>
      <c r="F634" s="2464"/>
      <c r="G634" s="2464"/>
      <c r="H634" s="2464"/>
      <c r="I634" s="2464"/>
      <c r="J634" s="2464"/>
      <c r="K634" s="2464"/>
    </row>
    <row r="635" spans="1:11" ht="15.75" customHeight="1">
      <c r="A635" s="2464"/>
      <c r="B635" s="2464"/>
      <c r="C635" s="2464"/>
      <c r="D635" s="2464"/>
      <c r="E635" s="2464"/>
      <c r="F635" s="2464"/>
      <c r="G635" s="2464"/>
      <c r="H635" s="2464"/>
      <c r="I635" s="2464"/>
      <c r="J635" s="2464"/>
      <c r="K635" s="2464"/>
    </row>
    <row r="636" spans="1:11" ht="15.75" customHeight="1">
      <c r="A636" s="2464"/>
      <c r="B636" s="2464"/>
      <c r="C636" s="2464"/>
      <c r="D636" s="2464"/>
      <c r="E636" s="2464"/>
      <c r="F636" s="2464"/>
      <c r="G636" s="2464"/>
      <c r="H636" s="2464"/>
      <c r="I636" s="2464"/>
      <c r="J636" s="2464"/>
      <c r="K636" s="2464"/>
    </row>
    <row r="637" spans="1:11" ht="15.75" customHeight="1">
      <c r="A637" s="2464"/>
      <c r="B637" s="2464"/>
      <c r="C637" s="2464"/>
      <c r="D637" s="2464"/>
      <c r="E637" s="2464"/>
      <c r="F637" s="2464"/>
      <c r="G637" s="2464"/>
      <c r="H637" s="2464"/>
      <c r="I637" s="2464"/>
      <c r="J637" s="2464"/>
      <c r="K637" s="2464"/>
    </row>
    <row r="638" spans="1:11" ht="15.75" customHeight="1">
      <c r="A638" s="2464"/>
      <c r="B638" s="2464"/>
      <c r="C638" s="2464"/>
      <c r="D638" s="2464"/>
      <c r="E638" s="2464"/>
      <c r="F638" s="2464"/>
      <c r="G638" s="2464"/>
      <c r="H638" s="2464"/>
      <c r="I638" s="2464"/>
      <c r="J638" s="2464"/>
      <c r="K638" s="2464"/>
    </row>
    <row r="639" spans="1:11" ht="15.75" customHeight="1">
      <c r="A639" s="2464"/>
      <c r="B639" s="2464"/>
      <c r="C639" s="2464"/>
      <c r="D639" s="2464"/>
      <c r="E639" s="2464"/>
      <c r="F639" s="2464"/>
      <c r="G639" s="2464"/>
      <c r="H639" s="2464"/>
      <c r="I639" s="2464"/>
      <c r="J639" s="2464"/>
      <c r="K639" s="2464"/>
    </row>
    <row r="640" spans="1:11" ht="15.75" customHeight="1">
      <c r="A640" s="2464"/>
      <c r="B640" s="2464"/>
      <c r="C640" s="2464"/>
      <c r="D640" s="2464"/>
      <c r="E640" s="2464"/>
      <c r="F640" s="2464"/>
      <c r="G640" s="2464"/>
      <c r="H640" s="2464"/>
      <c r="I640" s="2464"/>
      <c r="J640" s="2464"/>
      <c r="K640" s="2464"/>
    </row>
    <row r="641" spans="1:11" ht="15.75" customHeight="1">
      <c r="A641" s="2464"/>
      <c r="B641" s="2464"/>
      <c r="C641" s="2464"/>
      <c r="D641" s="2464"/>
      <c r="E641" s="2464"/>
      <c r="F641" s="2464"/>
      <c r="G641" s="2464"/>
      <c r="H641" s="2464"/>
      <c r="I641" s="2464"/>
      <c r="J641" s="2464"/>
      <c r="K641" s="2464"/>
    </row>
    <row r="642" spans="1:11" ht="15.75" customHeight="1">
      <c r="A642" s="2464"/>
      <c r="B642" s="2464"/>
      <c r="C642" s="2464"/>
      <c r="D642" s="2464"/>
      <c r="E642" s="2464"/>
      <c r="F642" s="2464"/>
      <c r="G642" s="2464"/>
      <c r="H642" s="2464"/>
      <c r="I642" s="2464"/>
      <c r="J642" s="2464"/>
      <c r="K642" s="2464"/>
    </row>
    <row r="643" spans="1:11" ht="15.75" customHeight="1">
      <c r="A643" s="2464"/>
      <c r="B643" s="2464"/>
      <c r="C643" s="2464"/>
      <c r="D643" s="2464"/>
      <c r="E643" s="2464"/>
      <c r="F643" s="2464"/>
      <c r="G643" s="2464"/>
      <c r="H643" s="2464"/>
      <c r="I643" s="2464"/>
      <c r="J643" s="2464"/>
      <c r="K643" s="2464"/>
    </row>
    <row r="644" spans="1:11" ht="15.75" customHeight="1">
      <c r="A644" s="2464"/>
      <c r="B644" s="2464"/>
      <c r="C644" s="2464"/>
      <c r="D644" s="2464"/>
      <c r="E644" s="2464"/>
      <c r="F644" s="2464"/>
      <c r="G644" s="2464"/>
      <c r="H644" s="2464"/>
      <c r="I644" s="2464"/>
      <c r="J644" s="2464"/>
      <c r="K644" s="2464"/>
    </row>
    <row r="645" spans="1:11" ht="15.75" customHeight="1">
      <c r="A645" s="2464"/>
      <c r="B645" s="2464"/>
      <c r="C645" s="2464"/>
      <c r="D645" s="2464"/>
      <c r="E645" s="2464"/>
      <c r="F645" s="2464"/>
      <c r="G645" s="2464"/>
      <c r="H645" s="2464"/>
      <c r="I645" s="2464"/>
      <c r="J645" s="2464"/>
      <c r="K645" s="2464"/>
    </row>
    <row r="646" spans="1:11" ht="15.75" customHeight="1">
      <c r="A646" s="2464"/>
      <c r="B646" s="2464"/>
      <c r="C646" s="2464"/>
      <c r="D646" s="2464"/>
      <c r="E646" s="2464"/>
      <c r="F646" s="2464"/>
      <c r="G646" s="2464"/>
      <c r="H646" s="2464"/>
      <c r="I646" s="2464"/>
      <c r="J646" s="2464"/>
      <c r="K646" s="2464"/>
    </row>
    <row r="647" spans="1:11" ht="15.75" customHeight="1">
      <c r="A647" s="2464"/>
      <c r="B647" s="2464"/>
      <c r="C647" s="2464"/>
      <c r="D647" s="2464"/>
      <c r="E647" s="2464"/>
      <c r="F647" s="2464"/>
      <c r="G647" s="2464"/>
      <c r="H647" s="2464"/>
      <c r="I647" s="2464"/>
      <c r="J647" s="2464"/>
      <c r="K647" s="2464"/>
    </row>
    <row r="648" spans="1:11" ht="15.75" customHeight="1">
      <c r="A648" s="2464"/>
      <c r="B648" s="2464"/>
      <c r="C648" s="2464"/>
      <c r="D648" s="2464"/>
      <c r="E648" s="2464"/>
      <c r="F648" s="2464"/>
      <c r="G648" s="2464"/>
      <c r="H648" s="2464"/>
      <c r="I648" s="2464"/>
      <c r="J648" s="2464"/>
      <c r="K648" s="2464"/>
    </row>
    <row r="649" spans="1:11" ht="15.75" customHeight="1">
      <c r="A649" s="2464"/>
      <c r="B649" s="2464"/>
      <c r="C649" s="2464"/>
      <c r="D649" s="2464"/>
      <c r="E649" s="2464"/>
      <c r="F649" s="2464"/>
      <c r="G649" s="2464"/>
      <c r="H649" s="2464"/>
      <c r="I649" s="2464"/>
      <c r="J649" s="2464"/>
      <c r="K649" s="2464"/>
    </row>
    <row r="650" spans="1:11" ht="15.75" customHeight="1">
      <c r="A650" s="2464"/>
      <c r="B650" s="2464"/>
      <c r="C650" s="2464"/>
      <c r="D650" s="2464"/>
      <c r="E650" s="2464"/>
      <c r="F650" s="2464"/>
      <c r="G650" s="2464"/>
      <c r="H650" s="2464"/>
      <c r="I650" s="2464"/>
      <c r="J650" s="2464"/>
      <c r="K650" s="2464"/>
    </row>
    <row r="651" spans="1:11" ht="15.75" customHeight="1">
      <c r="A651" s="2464"/>
      <c r="B651" s="2464"/>
      <c r="C651" s="2464"/>
      <c r="D651" s="2464"/>
      <c r="E651" s="2464"/>
      <c r="F651" s="2464"/>
      <c r="G651" s="2464"/>
      <c r="H651" s="2464"/>
      <c r="I651" s="2464"/>
      <c r="J651" s="2464"/>
      <c r="K651" s="2464"/>
    </row>
    <row r="652" spans="1:11" ht="15.75" customHeight="1">
      <c r="A652" s="2464"/>
      <c r="B652" s="2464"/>
      <c r="C652" s="2464"/>
      <c r="D652" s="2464"/>
      <c r="E652" s="2464"/>
      <c r="F652" s="2464"/>
      <c r="G652" s="2464"/>
      <c r="H652" s="2464"/>
      <c r="I652" s="2464"/>
      <c r="J652" s="2464"/>
      <c r="K652" s="2464"/>
    </row>
    <row r="653" spans="1:11" ht="15.75" customHeight="1">
      <c r="A653" s="2464"/>
      <c r="B653" s="2464"/>
      <c r="C653" s="2464"/>
      <c r="D653" s="2464"/>
      <c r="E653" s="2464"/>
      <c r="F653" s="2464"/>
      <c r="G653" s="2464"/>
      <c r="H653" s="2464"/>
      <c r="I653" s="2464"/>
      <c r="J653" s="2464"/>
      <c r="K653" s="2464"/>
    </row>
    <row r="654" spans="1:11" ht="15.75" customHeight="1">
      <c r="A654" s="2464"/>
      <c r="B654" s="2464"/>
      <c r="C654" s="2464"/>
      <c r="D654" s="2464"/>
      <c r="E654" s="2464"/>
      <c r="F654" s="2464"/>
      <c r="G654" s="2464"/>
      <c r="H654" s="2464"/>
      <c r="I654" s="2464"/>
      <c r="J654" s="2464"/>
      <c r="K654" s="2464"/>
    </row>
    <row r="655" spans="1:11" ht="15.75" customHeight="1">
      <c r="A655" s="2464"/>
      <c r="B655" s="2464"/>
      <c r="C655" s="2464"/>
      <c r="D655" s="2464"/>
      <c r="E655" s="2464"/>
      <c r="F655" s="2464"/>
      <c r="G655" s="2464"/>
      <c r="H655" s="2464"/>
      <c r="I655" s="2464"/>
      <c r="J655" s="2464"/>
      <c r="K655" s="2464"/>
    </row>
    <row r="656" spans="1:11" ht="15.75" customHeight="1">
      <c r="A656" s="2464"/>
      <c r="B656" s="2464"/>
      <c r="C656" s="2464"/>
      <c r="D656" s="2464"/>
      <c r="E656" s="2464"/>
      <c r="F656" s="2464"/>
      <c r="G656" s="2464"/>
      <c r="H656" s="2464"/>
      <c r="I656" s="2464"/>
      <c r="J656" s="2464"/>
      <c r="K656" s="2464"/>
    </row>
    <row r="657" spans="1:11" ht="15.75" customHeight="1">
      <c r="A657" s="2464"/>
      <c r="B657" s="2464"/>
      <c r="C657" s="2464"/>
      <c r="D657" s="2464"/>
      <c r="E657" s="2464"/>
      <c r="F657" s="2464"/>
      <c r="G657" s="2464"/>
      <c r="H657" s="2464"/>
      <c r="I657" s="2464"/>
      <c r="J657" s="2464"/>
      <c r="K657" s="2464"/>
    </row>
    <row r="658" spans="1:11" ht="15.75" customHeight="1">
      <c r="A658" s="2464"/>
      <c r="B658" s="2464"/>
      <c r="C658" s="2464"/>
      <c r="D658" s="2464"/>
      <c r="E658" s="2464"/>
      <c r="F658" s="2464"/>
      <c r="G658" s="2464"/>
      <c r="H658" s="2464"/>
      <c r="I658" s="2464"/>
      <c r="J658" s="2464"/>
      <c r="K658" s="2464"/>
    </row>
    <row r="659" spans="1:11" ht="15.75" customHeight="1">
      <c r="A659" s="2464"/>
      <c r="B659" s="2464"/>
      <c r="C659" s="2464"/>
      <c r="D659" s="2464"/>
      <c r="E659" s="2464"/>
      <c r="F659" s="2464"/>
      <c r="G659" s="2464"/>
      <c r="H659" s="2464"/>
      <c r="I659" s="2464"/>
      <c r="J659" s="2464"/>
      <c r="K659" s="2464"/>
    </row>
    <row r="660" spans="1:11" ht="15.75" customHeight="1">
      <c r="A660" s="2464"/>
      <c r="B660" s="2464"/>
      <c r="C660" s="2464"/>
      <c r="D660" s="2464"/>
      <c r="E660" s="2464"/>
      <c r="F660" s="2464"/>
      <c r="G660" s="2464"/>
      <c r="H660" s="2464"/>
      <c r="I660" s="2464"/>
      <c r="J660" s="2464"/>
      <c r="K660" s="2464"/>
    </row>
    <row r="661" spans="1:11" ht="15.75" customHeight="1">
      <c r="A661" s="2464"/>
      <c r="B661" s="2464"/>
      <c r="C661" s="2464"/>
      <c r="D661" s="2464"/>
      <c r="E661" s="2464"/>
      <c r="F661" s="2464"/>
      <c r="G661" s="2464"/>
      <c r="H661" s="2464"/>
      <c r="I661" s="2464"/>
      <c r="J661" s="2464"/>
      <c r="K661" s="2464"/>
    </row>
    <row r="662" spans="1:11" ht="15.75" customHeight="1">
      <c r="A662" s="2464"/>
      <c r="B662" s="2464"/>
      <c r="C662" s="2464"/>
      <c r="D662" s="2464"/>
      <c r="E662" s="2464"/>
      <c r="F662" s="2464"/>
      <c r="G662" s="2464"/>
      <c r="H662" s="2464"/>
      <c r="I662" s="2464"/>
      <c r="J662" s="2464"/>
      <c r="K662" s="2464"/>
    </row>
    <row r="663" spans="1:11" ht="15.75" customHeight="1">
      <c r="A663" s="2464"/>
      <c r="B663" s="2464"/>
      <c r="C663" s="2464"/>
      <c r="D663" s="2464"/>
      <c r="E663" s="2464"/>
      <c r="F663" s="2464"/>
      <c r="G663" s="2464"/>
      <c r="H663" s="2464"/>
      <c r="I663" s="2464"/>
      <c r="J663" s="2464"/>
      <c r="K663" s="2464"/>
    </row>
    <row r="664" spans="1:11" ht="15.75" customHeight="1">
      <c r="A664" s="2464"/>
      <c r="B664" s="2464"/>
      <c r="C664" s="2464"/>
      <c r="D664" s="2464"/>
      <c r="E664" s="2464"/>
      <c r="F664" s="2464"/>
      <c r="G664" s="2464"/>
      <c r="H664" s="2464"/>
      <c r="I664" s="2464"/>
      <c r="J664" s="2464"/>
      <c r="K664" s="2464"/>
    </row>
    <row r="665" spans="1:11" ht="15.75" customHeight="1">
      <c r="A665" s="2464"/>
      <c r="B665" s="2464"/>
      <c r="C665" s="2464"/>
      <c r="D665" s="2464"/>
      <c r="E665" s="2464"/>
      <c r="F665" s="2464"/>
      <c r="G665" s="2464"/>
      <c r="H665" s="2464"/>
      <c r="I665" s="2464"/>
      <c r="J665" s="2464"/>
      <c r="K665" s="2464"/>
    </row>
    <row r="666" spans="1:11" ht="15.75" customHeight="1">
      <c r="A666" s="2464"/>
      <c r="B666" s="2464"/>
      <c r="C666" s="2464"/>
      <c r="D666" s="2464"/>
      <c r="E666" s="2464"/>
      <c r="F666" s="2464"/>
      <c r="G666" s="2464"/>
      <c r="H666" s="2464"/>
      <c r="I666" s="2464"/>
      <c r="J666" s="2464"/>
      <c r="K666" s="2464"/>
    </row>
    <row r="667" spans="1:11" ht="15.75" customHeight="1">
      <c r="A667" s="2464"/>
      <c r="B667" s="2464"/>
      <c r="C667" s="2464"/>
      <c r="D667" s="2464"/>
      <c r="E667" s="2464"/>
      <c r="F667" s="2464"/>
      <c r="G667" s="2464"/>
      <c r="H667" s="2464"/>
      <c r="I667" s="2464"/>
      <c r="J667" s="2464"/>
      <c r="K667" s="2464"/>
    </row>
    <row r="668" spans="1:11" ht="15.75" customHeight="1">
      <c r="A668" s="2464"/>
      <c r="B668" s="2464"/>
      <c r="C668" s="2464"/>
      <c r="D668" s="2464"/>
      <c r="E668" s="2464"/>
      <c r="F668" s="2464"/>
      <c r="G668" s="2464"/>
      <c r="H668" s="2464"/>
      <c r="I668" s="2464"/>
      <c r="J668" s="2464"/>
      <c r="K668" s="2464"/>
    </row>
    <row r="669" spans="1:11" ht="15.75" customHeight="1">
      <c r="A669" s="2464"/>
      <c r="B669" s="2464"/>
      <c r="C669" s="2464"/>
      <c r="D669" s="2464"/>
      <c r="E669" s="2464"/>
      <c r="F669" s="2464"/>
      <c r="G669" s="2464"/>
      <c r="H669" s="2464"/>
      <c r="I669" s="2464"/>
      <c r="J669" s="2464"/>
      <c r="K669" s="2464"/>
    </row>
    <row r="670" spans="1:11" ht="15.75" customHeight="1">
      <c r="A670" s="2464"/>
      <c r="B670" s="2464"/>
      <c r="C670" s="2464"/>
      <c r="D670" s="2464"/>
      <c r="E670" s="2464"/>
      <c r="F670" s="2464"/>
      <c r="G670" s="2464"/>
      <c r="H670" s="2464"/>
      <c r="I670" s="2464"/>
      <c r="J670" s="2464"/>
      <c r="K670" s="2464"/>
    </row>
    <row r="671" spans="1:11" ht="15.75" customHeight="1">
      <c r="A671" s="2464"/>
      <c r="B671" s="2464"/>
      <c r="C671" s="2464"/>
      <c r="D671" s="2464"/>
      <c r="E671" s="2464"/>
      <c r="F671" s="2464"/>
      <c r="G671" s="2464"/>
      <c r="H671" s="2464"/>
      <c r="I671" s="2464"/>
      <c r="J671" s="2464"/>
      <c r="K671" s="2464"/>
    </row>
    <row r="672" spans="1:11" ht="15.75" customHeight="1">
      <c r="A672" s="2464"/>
      <c r="B672" s="2464"/>
      <c r="C672" s="2464"/>
      <c r="D672" s="2464"/>
      <c r="E672" s="2464"/>
      <c r="F672" s="2464"/>
      <c r="G672" s="2464"/>
      <c r="H672" s="2464"/>
      <c r="I672" s="2464"/>
      <c r="J672" s="2464"/>
      <c r="K672" s="2464"/>
    </row>
    <row r="673" spans="1:11" ht="15.75" customHeight="1">
      <c r="A673" s="2464"/>
      <c r="B673" s="2464"/>
      <c r="C673" s="2464"/>
      <c r="D673" s="2464"/>
      <c r="E673" s="2464"/>
      <c r="F673" s="2464"/>
      <c r="G673" s="2464"/>
      <c r="H673" s="2464"/>
      <c r="I673" s="2464"/>
      <c r="J673" s="2464"/>
      <c r="K673" s="2464"/>
    </row>
    <row r="674" spans="1:11" ht="15.75" customHeight="1">
      <c r="A674" s="2464"/>
      <c r="B674" s="2464"/>
      <c r="C674" s="2464"/>
      <c r="D674" s="2464"/>
      <c r="E674" s="2464"/>
      <c r="F674" s="2464"/>
      <c r="G674" s="2464"/>
      <c r="H674" s="2464"/>
      <c r="I674" s="2464"/>
      <c r="J674" s="2464"/>
      <c r="K674" s="2464"/>
    </row>
    <row r="675" spans="1:11" ht="15.75" customHeight="1">
      <c r="A675" s="2464"/>
      <c r="B675" s="2464"/>
      <c r="C675" s="2464"/>
      <c r="D675" s="2464"/>
      <c r="E675" s="2464"/>
      <c r="F675" s="2464"/>
      <c r="G675" s="2464"/>
      <c r="H675" s="2464"/>
      <c r="I675" s="2464"/>
      <c r="J675" s="2464"/>
      <c r="K675" s="2464"/>
    </row>
    <row r="676" spans="1:11" ht="15.75" customHeight="1">
      <c r="A676" s="2464"/>
      <c r="B676" s="2464"/>
      <c r="C676" s="2464"/>
      <c r="D676" s="2464"/>
      <c r="E676" s="2464"/>
      <c r="F676" s="2464"/>
      <c r="G676" s="2464"/>
      <c r="H676" s="2464"/>
      <c r="I676" s="2464"/>
      <c r="J676" s="2464"/>
      <c r="K676" s="2464"/>
    </row>
    <row r="677" spans="1:11" ht="15.75" customHeight="1">
      <c r="A677" s="2464"/>
      <c r="B677" s="2464"/>
      <c r="C677" s="2464"/>
      <c r="D677" s="2464"/>
      <c r="E677" s="2464"/>
      <c r="F677" s="2464"/>
      <c r="G677" s="2464"/>
      <c r="H677" s="2464"/>
      <c r="I677" s="2464"/>
      <c r="J677" s="2464"/>
      <c r="K677" s="2464"/>
    </row>
    <row r="678" spans="1:11" ht="15.75" customHeight="1">
      <c r="A678" s="2464"/>
      <c r="B678" s="2464"/>
      <c r="C678" s="2464"/>
      <c r="D678" s="2464"/>
      <c r="E678" s="2464"/>
      <c r="F678" s="2464"/>
      <c r="G678" s="2464"/>
      <c r="H678" s="2464"/>
      <c r="I678" s="2464"/>
      <c r="J678" s="2464"/>
      <c r="K678" s="2464"/>
    </row>
    <row r="679" spans="1:11" ht="15.75" customHeight="1">
      <c r="A679" s="2464"/>
      <c r="B679" s="2464"/>
      <c r="C679" s="2464"/>
      <c r="D679" s="2464"/>
      <c r="E679" s="2464"/>
      <c r="F679" s="2464"/>
      <c r="G679" s="2464"/>
      <c r="H679" s="2464"/>
      <c r="I679" s="2464"/>
      <c r="J679" s="2464"/>
      <c r="K679" s="2464"/>
    </row>
    <row r="680" spans="1:11" ht="15.75" customHeight="1">
      <c r="A680" s="2464"/>
      <c r="B680" s="2464"/>
      <c r="C680" s="2464"/>
      <c r="D680" s="2464"/>
      <c r="E680" s="2464"/>
      <c r="F680" s="2464"/>
      <c r="G680" s="2464"/>
      <c r="H680" s="2464"/>
      <c r="I680" s="2464"/>
      <c r="J680" s="2464"/>
      <c r="K680" s="2464"/>
    </row>
    <row r="681" spans="1:11" ht="15.75" customHeight="1">
      <c r="A681" s="2464"/>
      <c r="B681" s="2464"/>
      <c r="C681" s="2464"/>
      <c r="D681" s="2464"/>
      <c r="E681" s="2464"/>
      <c r="F681" s="2464"/>
      <c r="G681" s="2464"/>
      <c r="H681" s="2464"/>
      <c r="I681" s="2464"/>
      <c r="J681" s="2464"/>
      <c r="K681" s="2464"/>
    </row>
    <row r="682" spans="1:11" ht="15.75" customHeight="1">
      <c r="A682" s="2464"/>
      <c r="B682" s="2464"/>
      <c r="C682" s="2464"/>
      <c r="D682" s="2464"/>
      <c r="E682" s="2464"/>
      <c r="F682" s="2464"/>
      <c r="G682" s="2464"/>
      <c r="H682" s="2464"/>
      <c r="I682" s="2464"/>
      <c r="J682" s="2464"/>
      <c r="K682" s="2464"/>
    </row>
    <row r="683" spans="1:11" ht="15.75" customHeight="1">
      <c r="A683" s="2464"/>
      <c r="B683" s="2464"/>
      <c r="C683" s="2464"/>
      <c r="D683" s="2464"/>
      <c r="E683" s="2464"/>
      <c r="F683" s="2464"/>
      <c r="G683" s="2464"/>
      <c r="H683" s="2464"/>
      <c r="I683" s="2464"/>
      <c r="J683" s="2464"/>
      <c r="K683" s="2464"/>
    </row>
    <row r="684" spans="1:11" ht="15.75" customHeight="1">
      <c r="A684" s="2464"/>
      <c r="B684" s="2464"/>
      <c r="C684" s="2464"/>
      <c r="D684" s="2464"/>
      <c r="E684" s="2464"/>
      <c r="F684" s="2464"/>
      <c r="G684" s="2464"/>
      <c r="H684" s="2464"/>
      <c r="I684" s="2464"/>
      <c r="J684" s="2464"/>
      <c r="K684" s="2464"/>
    </row>
    <row r="685" spans="1:11" ht="15.75" customHeight="1">
      <c r="A685" s="2464"/>
      <c r="B685" s="2464"/>
      <c r="C685" s="2464"/>
      <c r="D685" s="2464"/>
      <c r="E685" s="2464"/>
      <c r="F685" s="2464"/>
      <c r="G685" s="2464"/>
      <c r="H685" s="2464"/>
      <c r="I685" s="2464"/>
      <c r="J685" s="2464"/>
      <c r="K685" s="2464"/>
    </row>
    <row r="686" spans="1:11" ht="15.75" customHeight="1">
      <c r="A686" s="2464"/>
      <c r="B686" s="2464"/>
      <c r="C686" s="2464"/>
      <c r="D686" s="2464"/>
      <c r="E686" s="2464"/>
      <c r="F686" s="2464"/>
      <c r="G686" s="2464"/>
      <c r="H686" s="2464"/>
      <c r="I686" s="2464"/>
      <c r="J686" s="2464"/>
      <c r="K686" s="2464"/>
    </row>
    <row r="687" spans="1:11" ht="15.75" customHeight="1">
      <c r="A687" s="2464"/>
      <c r="B687" s="2464"/>
      <c r="C687" s="2464"/>
      <c r="D687" s="2464"/>
      <c r="E687" s="2464"/>
      <c r="F687" s="2464"/>
      <c r="G687" s="2464"/>
      <c r="H687" s="2464"/>
      <c r="I687" s="2464"/>
      <c r="J687" s="2464"/>
      <c r="K687" s="2464"/>
    </row>
    <row r="688" spans="1:11" ht="15.75" customHeight="1">
      <c r="A688" s="2464"/>
      <c r="B688" s="2464"/>
      <c r="C688" s="2464"/>
      <c r="D688" s="2464"/>
      <c r="E688" s="2464"/>
      <c r="F688" s="2464"/>
      <c r="G688" s="2464"/>
      <c r="H688" s="2464"/>
      <c r="I688" s="2464"/>
      <c r="J688" s="2464"/>
      <c r="K688" s="2464"/>
    </row>
    <row r="689" spans="1:11" ht="15.75" customHeight="1">
      <c r="A689" s="2464"/>
      <c r="B689" s="2464"/>
      <c r="C689" s="2464"/>
      <c r="D689" s="2464"/>
      <c r="E689" s="2464"/>
      <c r="F689" s="2464"/>
      <c r="G689" s="2464"/>
      <c r="H689" s="2464"/>
      <c r="I689" s="2464"/>
      <c r="J689" s="2464"/>
      <c r="K689" s="2464"/>
    </row>
    <row r="690" spans="1:11" ht="15.75" customHeight="1">
      <c r="A690" s="2464"/>
      <c r="B690" s="2464"/>
      <c r="C690" s="2464"/>
      <c r="D690" s="2464"/>
      <c r="E690" s="2464"/>
      <c r="F690" s="2464"/>
      <c r="G690" s="2464"/>
      <c r="H690" s="2464"/>
      <c r="I690" s="2464"/>
      <c r="J690" s="2464"/>
      <c r="K690" s="2464"/>
    </row>
    <row r="691" spans="1:11" ht="15.75" customHeight="1">
      <c r="A691" s="2464"/>
      <c r="B691" s="2464"/>
      <c r="C691" s="2464"/>
      <c r="D691" s="2464"/>
      <c r="E691" s="2464"/>
      <c r="F691" s="2464"/>
      <c r="G691" s="2464"/>
      <c r="H691" s="2464"/>
      <c r="I691" s="2464"/>
      <c r="J691" s="2464"/>
      <c r="K691" s="2464"/>
    </row>
    <row r="692" spans="1:11" ht="15.75" customHeight="1">
      <c r="A692" s="2464"/>
      <c r="B692" s="2464"/>
      <c r="C692" s="2464"/>
      <c r="D692" s="2464"/>
      <c r="E692" s="2464"/>
      <c r="F692" s="2464"/>
      <c r="G692" s="2464"/>
      <c r="H692" s="2464"/>
      <c r="I692" s="2464"/>
      <c r="J692" s="2464"/>
      <c r="K692" s="2464"/>
    </row>
    <row r="693" spans="1:11" ht="15.75" customHeight="1">
      <c r="A693" s="2464"/>
      <c r="B693" s="2464"/>
      <c r="C693" s="2464"/>
      <c r="D693" s="2464"/>
      <c r="E693" s="2464"/>
      <c r="F693" s="2464"/>
      <c r="G693" s="2464"/>
      <c r="H693" s="2464"/>
      <c r="I693" s="2464"/>
      <c r="J693" s="2464"/>
      <c r="K693" s="2464"/>
    </row>
    <row r="694" spans="1:11" ht="15.75" customHeight="1">
      <c r="A694" s="2464"/>
      <c r="B694" s="2464"/>
      <c r="C694" s="2464"/>
      <c r="D694" s="2464"/>
      <c r="E694" s="2464"/>
      <c r="F694" s="2464"/>
      <c r="G694" s="2464"/>
      <c r="H694" s="2464"/>
      <c r="I694" s="2464"/>
      <c r="J694" s="2464"/>
      <c r="K694" s="2464"/>
    </row>
    <row r="695" spans="1:11" ht="15.75" customHeight="1">
      <c r="A695" s="2464"/>
      <c r="B695" s="2464"/>
      <c r="C695" s="2464"/>
      <c r="D695" s="2464"/>
      <c r="E695" s="2464"/>
      <c r="F695" s="2464"/>
      <c r="G695" s="2464"/>
      <c r="H695" s="2464"/>
      <c r="I695" s="2464"/>
      <c r="J695" s="2464"/>
      <c r="K695" s="2464"/>
    </row>
    <row r="696" spans="1:11" ht="15.75" customHeight="1">
      <c r="A696" s="2464"/>
      <c r="B696" s="2464"/>
      <c r="C696" s="2464"/>
      <c r="D696" s="2464"/>
      <c r="E696" s="2464"/>
      <c r="F696" s="2464"/>
      <c r="G696" s="2464"/>
      <c r="H696" s="2464"/>
      <c r="I696" s="2464"/>
      <c r="J696" s="2464"/>
      <c r="K696" s="2464"/>
    </row>
    <row r="697" spans="1:11" ht="15.75" customHeight="1">
      <c r="A697" s="2464"/>
      <c r="B697" s="2464"/>
      <c r="C697" s="2464"/>
      <c r="D697" s="2464"/>
      <c r="E697" s="2464"/>
      <c r="F697" s="2464"/>
      <c r="G697" s="2464"/>
      <c r="H697" s="2464"/>
      <c r="I697" s="2464"/>
      <c r="J697" s="2464"/>
      <c r="K697" s="2464"/>
    </row>
    <row r="698" spans="1:11" ht="15.75" customHeight="1">
      <c r="A698" s="2464"/>
      <c r="B698" s="2464"/>
      <c r="C698" s="2464"/>
      <c r="D698" s="2464"/>
      <c r="E698" s="2464"/>
      <c r="F698" s="2464"/>
      <c r="G698" s="2464"/>
      <c r="H698" s="2464"/>
      <c r="I698" s="2464"/>
      <c r="J698" s="2464"/>
      <c r="K698" s="2464"/>
    </row>
    <row r="699" spans="1:11" ht="15.75" customHeight="1">
      <c r="A699" s="2464"/>
      <c r="B699" s="2464"/>
      <c r="C699" s="2464"/>
      <c r="D699" s="2464"/>
      <c r="E699" s="2464"/>
      <c r="F699" s="2464"/>
      <c r="G699" s="2464"/>
      <c r="H699" s="2464"/>
      <c r="I699" s="2464"/>
      <c r="J699" s="2464"/>
      <c r="K699" s="2464"/>
    </row>
    <row r="700" spans="1:11" ht="15.75" customHeight="1">
      <c r="A700" s="2464"/>
      <c r="B700" s="2464"/>
      <c r="C700" s="2464"/>
      <c r="D700" s="2464"/>
      <c r="E700" s="2464"/>
      <c r="F700" s="2464"/>
      <c r="G700" s="2464"/>
      <c r="H700" s="2464"/>
      <c r="I700" s="2464"/>
      <c r="J700" s="2464"/>
      <c r="K700" s="2464"/>
    </row>
    <row r="701" spans="1:11" ht="15.75" customHeight="1">
      <c r="A701" s="2464"/>
      <c r="B701" s="2464"/>
      <c r="C701" s="2464"/>
      <c r="D701" s="2464"/>
      <c r="E701" s="2464"/>
      <c r="F701" s="2464"/>
      <c r="G701" s="2464"/>
      <c r="H701" s="2464"/>
      <c r="I701" s="2464"/>
      <c r="J701" s="2464"/>
      <c r="K701" s="2464"/>
    </row>
    <row r="702" spans="1:11" ht="15.75" customHeight="1">
      <c r="A702" s="2464"/>
      <c r="B702" s="2464"/>
      <c r="C702" s="2464"/>
      <c r="D702" s="2464"/>
      <c r="E702" s="2464"/>
      <c r="F702" s="2464"/>
      <c r="G702" s="2464"/>
      <c r="H702" s="2464"/>
      <c r="I702" s="2464"/>
      <c r="J702" s="2464"/>
      <c r="K702" s="2464"/>
    </row>
    <row r="703" spans="1:11" ht="15.75" customHeight="1">
      <c r="A703" s="2464"/>
      <c r="B703" s="2464"/>
      <c r="C703" s="2464"/>
      <c r="D703" s="2464"/>
      <c r="E703" s="2464"/>
      <c r="F703" s="2464"/>
      <c r="G703" s="2464"/>
      <c r="H703" s="2464"/>
      <c r="I703" s="2464"/>
      <c r="J703" s="2464"/>
      <c r="K703" s="2464"/>
    </row>
    <row r="704" spans="1:11" ht="15.75" customHeight="1">
      <c r="A704" s="2464"/>
      <c r="B704" s="2464"/>
      <c r="C704" s="2464"/>
      <c r="D704" s="2464"/>
      <c r="E704" s="2464"/>
      <c r="F704" s="2464"/>
      <c r="G704" s="2464"/>
      <c r="H704" s="2464"/>
      <c r="I704" s="2464"/>
      <c r="J704" s="2464"/>
      <c r="K704" s="2464"/>
    </row>
    <row r="705" spans="1:11" ht="15.75" customHeight="1">
      <c r="A705" s="2464"/>
      <c r="B705" s="2464"/>
      <c r="C705" s="2464"/>
      <c r="D705" s="2464"/>
      <c r="E705" s="2464"/>
      <c r="F705" s="2464"/>
      <c r="G705" s="2464"/>
      <c r="H705" s="2464"/>
      <c r="I705" s="2464"/>
      <c r="J705" s="2464"/>
      <c r="K705" s="2464"/>
    </row>
    <row r="706" spans="1:11" ht="15.75" customHeight="1">
      <c r="A706" s="2464"/>
      <c r="B706" s="2464"/>
      <c r="C706" s="2464"/>
      <c r="D706" s="2464"/>
      <c r="E706" s="2464"/>
      <c r="F706" s="2464"/>
      <c r="G706" s="2464"/>
      <c r="H706" s="2464"/>
      <c r="I706" s="2464"/>
      <c r="J706" s="2464"/>
      <c r="K706" s="2464"/>
    </row>
    <row r="707" spans="1:11" ht="15.75" customHeight="1">
      <c r="A707" s="2464"/>
      <c r="B707" s="2464"/>
      <c r="C707" s="2464"/>
      <c r="D707" s="2464"/>
      <c r="E707" s="2464"/>
      <c r="F707" s="2464"/>
      <c r="G707" s="2464"/>
      <c r="H707" s="2464"/>
      <c r="I707" s="2464"/>
      <c r="J707" s="2464"/>
      <c r="K707" s="2464"/>
    </row>
    <row r="708" spans="1:11" ht="15.75" customHeight="1">
      <c r="A708" s="2464"/>
      <c r="B708" s="2464"/>
      <c r="C708" s="2464"/>
      <c r="D708" s="2464"/>
      <c r="E708" s="2464"/>
      <c r="F708" s="2464"/>
      <c r="G708" s="2464"/>
      <c r="H708" s="2464"/>
      <c r="I708" s="2464"/>
      <c r="J708" s="2464"/>
      <c r="K708" s="2464"/>
    </row>
    <row r="709" spans="1:11" ht="15.75" customHeight="1">
      <c r="A709" s="2464"/>
      <c r="B709" s="2464"/>
      <c r="C709" s="2464"/>
      <c r="D709" s="2464"/>
      <c r="E709" s="2464"/>
      <c r="F709" s="2464"/>
      <c r="G709" s="2464"/>
      <c r="H709" s="2464"/>
      <c r="I709" s="2464"/>
      <c r="J709" s="2464"/>
      <c r="K709" s="2464"/>
    </row>
    <row r="710" spans="1:11" ht="15.75" customHeight="1">
      <c r="A710" s="2464"/>
      <c r="B710" s="2464"/>
      <c r="C710" s="2464"/>
      <c r="D710" s="2464"/>
      <c r="E710" s="2464"/>
      <c r="F710" s="2464"/>
      <c r="G710" s="2464"/>
      <c r="H710" s="2464"/>
      <c r="I710" s="2464"/>
      <c r="J710" s="2464"/>
      <c r="K710" s="2464"/>
    </row>
    <row r="711" spans="1:11" ht="15.75" customHeight="1">
      <c r="A711" s="2464"/>
      <c r="B711" s="2464"/>
      <c r="C711" s="2464"/>
      <c r="D711" s="2464"/>
      <c r="E711" s="2464"/>
      <c r="F711" s="2464"/>
      <c r="G711" s="2464"/>
      <c r="H711" s="2464"/>
      <c r="I711" s="2464"/>
      <c r="J711" s="2464"/>
      <c r="K711" s="2464"/>
    </row>
    <row r="712" spans="1:11" ht="15.75" customHeight="1">
      <c r="A712" s="2464"/>
      <c r="B712" s="2464"/>
      <c r="C712" s="2464"/>
      <c r="D712" s="2464"/>
      <c r="E712" s="2464"/>
      <c r="F712" s="2464"/>
      <c r="G712" s="2464"/>
      <c r="H712" s="2464"/>
      <c r="I712" s="2464"/>
      <c r="J712" s="2464"/>
      <c r="K712" s="2464"/>
    </row>
    <row r="713" spans="1:11" ht="15.75" customHeight="1">
      <c r="A713" s="2464"/>
      <c r="B713" s="2464"/>
      <c r="C713" s="2464"/>
      <c r="D713" s="2464"/>
      <c r="E713" s="2464"/>
      <c r="F713" s="2464"/>
      <c r="G713" s="2464"/>
      <c r="H713" s="2464"/>
      <c r="I713" s="2464"/>
      <c r="J713" s="2464"/>
      <c r="K713" s="2464"/>
    </row>
    <row r="714" spans="1:11" ht="15.75" customHeight="1">
      <c r="A714" s="2464"/>
      <c r="B714" s="2464"/>
      <c r="C714" s="2464"/>
      <c r="D714" s="2464"/>
      <c r="E714" s="2464"/>
      <c r="F714" s="2464"/>
      <c r="G714" s="2464"/>
      <c r="H714" s="2464"/>
      <c r="I714" s="2464"/>
      <c r="J714" s="2464"/>
      <c r="K714" s="2464"/>
    </row>
    <row r="715" spans="1:11" ht="15.75" customHeight="1">
      <c r="A715" s="2464"/>
      <c r="B715" s="2464"/>
      <c r="C715" s="2464"/>
      <c r="D715" s="2464"/>
      <c r="E715" s="2464"/>
      <c r="F715" s="2464"/>
      <c r="G715" s="2464"/>
      <c r="H715" s="2464"/>
      <c r="I715" s="2464"/>
      <c r="J715" s="2464"/>
      <c r="K715" s="2464"/>
    </row>
    <row r="716" spans="1:11" ht="15.75" customHeight="1">
      <c r="A716" s="2464"/>
      <c r="B716" s="2464"/>
      <c r="C716" s="2464"/>
      <c r="D716" s="2464"/>
      <c r="E716" s="2464"/>
      <c r="F716" s="2464"/>
      <c r="G716" s="2464"/>
      <c r="H716" s="2464"/>
      <c r="I716" s="2464"/>
      <c r="J716" s="2464"/>
      <c r="K716" s="2464"/>
    </row>
    <row r="717" spans="1:11" ht="15.75" customHeight="1">
      <c r="A717" s="2464"/>
      <c r="B717" s="2464"/>
      <c r="C717" s="2464"/>
      <c r="D717" s="2464"/>
      <c r="E717" s="2464"/>
      <c r="F717" s="2464"/>
      <c r="G717" s="2464"/>
      <c r="H717" s="2464"/>
      <c r="I717" s="2464"/>
      <c r="J717" s="2464"/>
      <c r="K717" s="2464"/>
    </row>
    <row r="718" spans="1:11" ht="15.75" customHeight="1">
      <c r="A718" s="2464"/>
      <c r="B718" s="2464"/>
      <c r="C718" s="2464"/>
      <c r="D718" s="2464"/>
      <c r="E718" s="2464"/>
      <c r="F718" s="2464"/>
      <c r="G718" s="2464"/>
      <c r="H718" s="2464"/>
      <c r="I718" s="2464"/>
      <c r="J718" s="2464"/>
      <c r="K718" s="2464"/>
    </row>
    <row r="719" spans="1:11" ht="15.75" customHeight="1">
      <c r="A719" s="2464"/>
      <c r="B719" s="2464"/>
      <c r="C719" s="2464"/>
      <c r="D719" s="2464"/>
      <c r="E719" s="2464"/>
      <c r="F719" s="2464"/>
      <c r="G719" s="2464"/>
      <c r="H719" s="2464"/>
      <c r="I719" s="2464"/>
      <c r="J719" s="2464"/>
      <c r="K719" s="2464"/>
    </row>
    <row r="720" spans="1:11" ht="15.75" customHeight="1">
      <c r="A720" s="2464"/>
      <c r="B720" s="2464"/>
      <c r="C720" s="2464"/>
      <c r="D720" s="2464"/>
      <c r="E720" s="2464"/>
      <c r="F720" s="2464"/>
      <c r="G720" s="2464"/>
      <c r="H720" s="2464"/>
      <c r="I720" s="2464"/>
      <c r="J720" s="2464"/>
      <c r="K720" s="2464"/>
    </row>
    <row r="721" spans="1:11" ht="15.75" customHeight="1">
      <c r="A721" s="2464"/>
      <c r="B721" s="2464"/>
      <c r="C721" s="2464"/>
      <c r="D721" s="2464"/>
      <c r="E721" s="2464"/>
      <c r="F721" s="2464"/>
      <c r="G721" s="2464"/>
      <c r="H721" s="2464"/>
      <c r="I721" s="2464"/>
      <c r="J721" s="2464"/>
      <c r="K721" s="2464"/>
    </row>
    <row r="722" spans="1:11" ht="15.75" customHeight="1">
      <c r="A722" s="2464"/>
      <c r="B722" s="2464"/>
      <c r="C722" s="2464"/>
      <c r="D722" s="2464"/>
      <c r="E722" s="2464"/>
      <c r="F722" s="2464"/>
      <c r="G722" s="2464"/>
      <c r="H722" s="2464"/>
      <c r="I722" s="2464"/>
      <c r="J722" s="2464"/>
      <c r="K722" s="2464"/>
    </row>
    <row r="723" spans="1:11" ht="15.75" customHeight="1">
      <c r="A723" s="2464"/>
      <c r="B723" s="2464"/>
      <c r="C723" s="2464"/>
      <c r="D723" s="2464"/>
      <c r="E723" s="2464"/>
      <c r="F723" s="2464"/>
      <c r="G723" s="2464"/>
      <c r="H723" s="2464"/>
      <c r="I723" s="2464"/>
      <c r="J723" s="2464"/>
      <c r="K723" s="2464"/>
    </row>
    <row r="724" spans="1:11" ht="15.75" customHeight="1">
      <c r="A724" s="2464"/>
      <c r="B724" s="2464"/>
      <c r="C724" s="2464"/>
      <c r="D724" s="2464"/>
      <c r="E724" s="2464"/>
      <c r="F724" s="2464"/>
      <c r="G724" s="2464"/>
      <c r="H724" s="2464"/>
      <c r="I724" s="2464"/>
      <c r="J724" s="2464"/>
      <c r="K724" s="2464"/>
    </row>
    <row r="725" spans="1:11" ht="15.75" customHeight="1">
      <c r="A725" s="2464"/>
      <c r="B725" s="2464"/>
      <c r="C725" s="2464"/>
      <c r="D725" s="2464"/>
      <c r="E725" s="2464"/>
      <c r="F725" s="2464"/>
      <c r="G725" s="2464"/>
      <c r="H725" s="2464"/>
      <c r="I725" s="2464"/>
      <c r="J725" s="2464"/>
      <c r="K725" s="2464"/>
    </row>
    <row r="726" spans="1:11" ht="15.75" customHeight="1">
      <c r="A726" s="2464"/>
      <c r="B726" s="2464"/>
      <c r="C726" s="2464"/>
      <c r="D726" s="2464"/>
      <c r="E726" s="2464"/>
      <c r="F726" s="2464"/>
      <c r="G726" s="2464"/>
      <c r="H726" s="2464"/>
      <c r="I726" s="2464"/>
      <c r="J726" s="2464"/>
      <c r="K726" s="2464"/>
    </row>
    <row r="727" spans="1:11" ht="15.75" customHeight="1">
      <c r="A727" s="2464"/>
      <c r="B727" s="2464"/>
      <c r="C727" s="2464"/>
      <c r="D727" s="2464"/>
      <c r="E727" s="2464"/>
      <c r="F727" s="2464"/>
      <c r="G727" s="2464"/>
      <c r="H727" s="2464"/>
      <c r="I727" s="2464"/>
      <c r="J727" s="2464"/>
      <c r="K727" s="2464"/>
    </row>
    <row r="728" spans="1:11" ht="15.75" customHeight="1">
      <c r="A728" s="2464"/>
      <c r="B728" s="2464"/>
      <c r="C728" s="2464"/>
      <c r="D728" s="2464"/>
      <c r="E728" s="2464"/>
      <c r="F728" s="2464"/>
      <c r="G728" s="2464"/>
      <c r="H728" s="2464"/>
      <c r="I728" s="2464"/>
      <c r="J728" s="2464"/>
      <c r="K728" s="2464"/>
    </row>
    <row r="729" spans="1:11" ht="15.75" customHeight="1">
      <c r="A729" s="2464"/>
      <c r="B729" s="2464"/>
      <c r="C729" s="2464"/>
      <c r="D729" s="2464"/>
      <c r="E729" s="2464"/>
      <c r="F729" s="2464"/>
      <c r="G729" s="2464"/>
      <c r="H729" s="2464"/>
      <c r="I729" s="2464"/>
      <c r="J729" s="2464"/>
      <c r="K729" s="2464"/>
    </row>
    <row r="730" spans="1:11" ht="15.75" customHeight="1">
      <c r="A730" s="2464"/>
      <c r="B730" s="2464"/>
      <c r="C730" s="2464"/>
      <c r="D730" s="2464"/>
      <c r="E730" s="2464"/>
      <c r="F730" s="2464"/>
      <c r="G730" s="2464"/>
      <c r="H730" s="2464"/>
      <c r="I730" s="2464"/>
      <c r="J730" s="2464"/>
      <c r="K730" s="2464"/>
    </row>
    <row r="731" spans="1:11" ht="15.75" customHeight="1">
      <c r="A731" s="2464"/>
      <c r="B731" s="2464"/>
      <c r="C731" s="2464"/>
      <c r="D731" s="2464"/>
      <c r="E731" s="2464"/>
      <c r="F731" s="2464"/>
      <c r="G731" s="2464"/>
      <c r="H731" s="2464"/>
      <c r="I731" s="2464"/>
      <c r="J731" s="2464"/>
      <c r="K731" s="2464"/>
    </row>
    <row r="732" spans="1:11" ht="15.75" customHeight="1">
      <c r="A732" s="2464"/>
      <c r="B732" s="2464"/>
      <c r="C732" s="2464"/>
      <c r="D732" s="2464"/>
      <c r="E732" s="2464"/>
      <c r="F732" s="2464"/>
      <c r="G732" s="2464"/>
      <c r="H732" s="2464"/>
      <c r="I732" s="2464"/>
      <c r="J732" s="2464"/>
      <c r="K732" s="2464"/>
    </row>
    <row r="733" spans="1:11" ht="15.75" customHeight="1">
      <c r="A733" s="2464"/>
      <c r="B733" s="2464"/>
      <c r="C733" s="2464"/>
      <c r="D733" s="2464"/>
      <c r="E733" s="2464"/>
      <c r="F733" s="2464"/>
      <c r="G733" s="2464"/>
      <c r="H733" s="2464"/>
      <c r="I733" s="2464"/>
      <c r="J733" s="2464"/>
      <c r="K733" s="2464"/>
    </row>
    <row r="734" spans="1:11" ht="15.75" customHeight="1">
      <c r="A734" s="2464"/>
      <c r="B734" s="2464"/>
      <c r="C734" s="2464"/>
      <c r="D734" s="2464"/>
      <c r="E734" s="2464"/>
      <c r="F734" s="2464"/>
      <c r="G734" s="2464"/>
      <c r="H734" s="2464"/>
      <c r="I734" s="2464"/>
      <c r="J734" s="2464"/>
      <c r="K734" s="2464"/>
    </row>
    <row r="735" spans="1:11" ht="15.75" customHeight="1">
      <c r="A735" s="2464"/>
      <c r="B735" s="2464"/>
      <c r="C735" s="2464"/>
      <c r="D735" s="2464"/>
      <c r="E735" s="2464"/>
      <c r="F735" s="2464"/>
      <c r="G735" s="2464"/>
      <c r="H735" s="2464"/>
      <c r="I735" s="2464"/>
      <c r="J735" s="2464"/>
      <c r="K735" s="2464"/>
    </row>
    <row r="736" spans="1:11" ht="15.75" customHeight="1">
      <c r="A736" s="2464"/>
      <c r="B736" s="2464"/>
      <c r="C736" s="2464"/>
      <c r="D736" s="2464"/>
      <c r="E736" s="2464"/>
      <c r="F736" s="2464"/>
      <c r="G736" s="2464"/>
      <c r="H736" s="2464"/>
      <c r="I736" s="2464"/>
      <c r="J736" s="2464"/>
      <c r="K736" s="2464"/>
    </row>
    <row r="737" spans="1:11" ht="15.75" customHeight="1">
      <c r="A737" s="2464"/>
      <c r="B737" s="2464"/>
      <c r="C737" s="2464"/>
      <c r="D737" s="2464"/>
      <c r="E737" s="2464"/>
      <c r="F737" s="2464"/>
      <c r="G737" s="2464"/>
      <c r="H737" s="2464"/>
      <c r="I737" s="2464"/>
      <c r="J737" s="2464"/>
      <c r="K737" s="2464"/>
    </row>
    <row r="738" spans="1:11" ht="15.75" customHeight="1">
      <c r="A738" s="2464"/>
      <c r="B738" s="2464"/>
      <c r="C738" s="2464"/>
      <c r="D738" s="2464"/>
      <c r="E738" s="2464"/>
      <c r="F738" s="2464"/>
      <c r="G738" s="2464"/>
      <c r="H738" s="2464"/>
      <c r="I738" s="2464"/>
      <c r="J738" s="2464"/>
      <c r="K738" s="2464"/>
    </row>
    <row r="739" spans="1:11" ht="15.75" customHeight="1">
      <c r="A739" s="2464"/>
      <c r="B739" s="2464"/>
      <c r="C739" s="2464"/>
      <c r="D739" s="2464"/>
      <c r="E739" s="2464"/>
      <c r="F739" s="2464"/>
      <c r="G739" s="2464"/>
      <c r="H739" s="2464"/>
      <c r="I739" s="2464"/>
      <c r="J739" s="2464"/>
      <c r="K739" s="2464"/>
    </row>
    <row r="740" spans="1:11" ht="15.75" customHeight="1">
      <c r="A740" s="2464"/>
      <c r="B740" s="2464"/>
      <c r="C740" s="2464"/>
      <c r="D740" s="2464"/>
      <c r="E740" s="2464"/>
      <c r="F740" s="2464"/>
      <c r="G740" s="2464"/>
      <c r="H740" s="2464"/>
      <c r="I740" s="2464"/>
      <c r="J740" s="2464"/>
      <c r="K740" s="2464"/>
    </row>
    <row r="741" spans="1:11" ht="15.75" customHeight="1">
      <c r="A741" s="2464"/>
      <c r="B741" s="2464"/>
      <c r="C741" s="2464"/>
      <c r="D741" s="2464"/>
      <c r="E741" s="2464"/>
      <c r="F741" s="2464"/>
      <c r="G741" s="2464"/>
      <c r="H741" s="2464"/>
      <c r="I741" s="2464"/>
      <c r="J741" s="2464"/>
      <c r="K741" s="2464"/>
    </row>
    <row r="742" spans="1:11" ht="15.75" customHeight="1">
      <c r="A742" s="2464"/>
      <c r="B742" s="2464"/>
      <c r="C742" s="2464"/>
      <c r="D742" s="2464"/>
      <c r="E742" s="2464"/>
      <c r="F742" s="2464"/>
      <c r="G742" s="2464"/>
      <c r="H742" s="2464"/>
      <c r="I742" s="2464"/>
      <c r="J742" s="2464"/>
      <c r="K742" s="2464"/>
    </row>
    <row r="743" spans="1:11" ht="15.75" customHeight="1">
      <c r="A743" s="2464"/>
      <c r="B743" s="2464"/>
      <c r="C743" s="2464"/>
      <c r="D743" s="2464"/>
      <c r="E743" s="2464"/>
      <c r="F743" s="2464"/>
      <c r="G743" s="2464"/>
      <c r="H743" s="2464"/>
      <c r="I743" s="2464"/>
      <c r="J743" s="2464"/>
      <c r="K743" s="2464"/>
    </row>
    <row r="744" spans="1:11" ht="15.75" customHeight="1">
      <c r="A744" s="2464"/>
      <c r="B744" s="2464"/>
      <c r="C744" s="2464"/>
      <c r="D744" s="2464"/>
      <c r="E744" s="2464"/>
      <c r="F744" s="2464"/>
      <c r="G744" s="2464"/>
      <c r="H744" s="2464"/>
      <c r="I744" s="2464"/>
      <c r="J744" s="2464"/>
      <c r="K744" s="2464"/>
    </row>
    <row r="745" spans="1:11" ht="15.75" customHeight="1">
      <c r="A745" s="2464"/>
      <c r="B745" s="2464"/>
      <c r="C745" s="2464"/>
      <c r="D745" s="2464"/>
      <c r="E745" s="2464"/>
      <c r="F745" s="2464"/>
      <c r="G745" s="2464"/>
      <c r="H745" s="2464"/>
      <c r="I745" s="2464"/>
      <c r="J745" s="2464"/>
      <c r="K745" s="2464"/>
    </row>
    <row r="746" spans="1:11" ht="15.75" customHeight="1">
      <c r="A746" s="2464"/>
      <c r="B746" s="2464"/>
      <c r="C746" s="2464"/>
      <c r="D746" s="2464"/>
      <c r="E746" s="2464"/>
      <c r="F746" s="2464"/>
      <c r="G746" s="2464"/>
      <c r="H746" s="2464"/>
      <c r="I746" s="2464"/>
      <c r="J746" s="2464"/>
      <c r="K746" s="2464"/>
    </row>
    <row r="747" spans="1:11" ht="15.75" customHeight="1">
      <c r="A747" s="2464"/>
      <c r="B747" s="2464"/>
      <c r="C747" s="2464"/>
      <c r="D747" s="2464"/>
      <c r="E747" s="2464"/>
      <c r="F747" s="2464"/>
      <c r="G747" s="2464"/>
      <c r="H747" s="2464"/>
      <c r="I747" s="2464"/>
      <c r="J747" s="2464"/>
      <c r="K747" s="2464"/>
    </row>
    <row r="748" spans="1:11" ht="15.75" customHeight="1">
      <c r="A748" s="2464"/>
      <c r="B748" s="2464"/>
      <c r="C748" s="2464"/>
      <c r="D748" s="2464"/>
      <c r="E748" s="2464"/>
      <c r="F748" s="2464"/>
      <c r="G748" s="2464"/>
      <c r="H748" s="2464"/>
      <c r="I748" s="2464"/>
      <c r="J748" s="2464"/>
      <c r="K748" s="2464"/>
    </row>
    <row r="749" spans="1:11" ht="15.75" customHeight="1">
      <c r="A749" s="2464"/>
      <c r="B749" s="2464"/>
      <c r="C749" s="2464"/>
      <c r="D749" s="2464"/>
      <c r="E749" s="2464"/>
      <c r="F749" s="2464"/>
      <c r="G749" s="2464"/>
      <c r="H749" s="2464"/>
      <c r="I749" s="2464"/>
      <c r="J749" s="2464"/>
      <c r="K749" s="2464"/>
    </row>
    <row r="750" spans="1:11" ht="15.75" customHeight="1">
      <c r="A750" s="2464"/>
      <c r="B750" s="2464"/>
      <c r="C750" s="2464"/>
      <c r="D750" s="2464"/>
      <c r="E750" s="2464"/>
      <c r="F750" s="2464"/>
      <c r="G750" s="2464"/>
      <c r="H750" s="2464"/>
      <c r="I750" s="2464"/>
      <c r="J750" s="2464"/>
      <c r="K750" s="2464"/>
    </row>
    <row r="751" spans="1:11" ht="15.75" customHeight="1">
      <c r="A751" s="2464"/>
      <c r="B751" s="2464"/>
      <c r="C751" s="2464"/>
      <c r="D751" s="2464"/>
      <c r="E751" s="2464"/>
      <c r="F751" s="2464"/>
      <c r="G751" s="2464"/>
      <c r="H751" s="2464"/>
      <c r="I751" s="2464"/>
      <c r="J751" s="2464"/>
      <c r="K751" s="2464"/>
    </row>
    <row r="752" spans="1:11" ht="15.75" customHeight="1">
      <c r="A752" s="2464"/>
      <c r="B752" s="2464"/>
      <c r="C752" s="2464"/>
      <c r="D752" s="2464"/>
      <c r="E752" s="2464"/>
      <c r="F752" s="2464"/>
      <c r="G752" s="2464"/>
      <c r="H752" s="2464"/>
      <c r="I752" s="2464"/>
      <c r="J752" s="2464"/>
      <c r="K752" s="2464"/>
    </row>
    <row r="753" spans="1:11" ht="15.75" customHeight="1">
      <c r="A753" s="2464"/>
      <c r="B753" s="2464"/>
      <c r="C753" s="2464"/>
      <c r="D753" s="2464"/>
      <c r="E753" s="2464"/>
      <c r="F753" s="2464"/>
      <c r="G753" s="2464"/>
      <c r="H753" s="2464"/>
      <c r="I753" s="2464"/>
      <c r="J753" s="2464"/>
      <c r="K753" s="2464"/>
    </row>
    <row r="754" spans="1:11" ht="15.75" customHeight="1">
      <c r="A754" s="2464"/>
      <c r="B754" s="2464"/>
      <c r="C754" s="2464"/>
      <c r="D754" s="2464"/>
      <c r="E754" s="2464"/>
      <c r="F754" s="2464"/>
      <c r="G754" s="2464"/>
      <c r="H754" s="2464"/>
      <c r="I754" s="2464"/>
      <c r="J754" s="2464"/>
      <c r="K754" s="2464"/>
    </row>
    <row r="755" spans="1:11" ht="15.75" customHeight="1">
      <c r="A755" s="2464"/>
      <c r="B755" s="2464"/>
      <c r="C755" s="2464"/>
      <c r="D755" s="2464"/>
      <c r="E755" s="2464"/>
      <c r="F755" s="2464"/>
      <c r="G755" s="2464"/>
      <c r="H755" s="2464"/>
      <c r="I755" s="2464"/>
      <c r="J755" s="2464"/>
      <c r="K755" s="2464"/>
    </row>
    <row r="756" spans="1:11" ht="15.75" customHeight="1">
      <c r="A756" s="2464"/>
      <c r="B756" s="2464"/>
      <c r="C756" s="2464"/>
      <c r="D756" s="2464"/>
      <c r="E756" s="2464"/>
      <c r="F756" s="2464"/>
      <c r="G756" s="2464"/>
      <c r="H756" s="2464"/>
      <c r="I756" s="2464"/>
      <c r="J756" s="2464"/>
      <c r="K756" s="2464"/>
    </row>
    <row r="757" spans="1:11" ht="15.75" customHeight="1">
      <c r="A757" s="2464"/>
      <c r="B757" s="2464"/>
      <c r="C757" s="2464"/>
      <c r="D757" s="2464"/>
      <c r="E757" s="2464"/>
      <c r="F757" s="2464"/>
      <c r="G757" s="2464"/>
      <c r="H757" s="2464"/>
      <c r="I757" s="2464"/>
      <c r="J757" s="2464"/>
      <c r="K757" s="2464"/>
    </row>
    <row r="758" spans="1:11" ht="15.75" customHeight="1">
      <c r="A758" s="2464"/>
      <c r="B758" s="2464"/>
      <c r="C758" s="2464"/>
      <c r="D758" s="2464"/>
      <c r="E758" s="2464"/>
      <c r="F758" s="2464"/>
      <c r="G758" s="2464"/>
      <c r="H758" s="2464"/>
      <c r="I758" s="2464"/>
      <c r="J758" s="2464"/>
      <c r="K758" s="2464"/>
    </row>
    <row r="759" spans="1:11" ht="15.75" customHeight="1">
      <c r="A759" s="2464"/>
      <c r="B759" s="2464"/>
      <c r="C759" s="2464"/>
      <c r="D759" s="2464"/>
      <c r="E759" s="2464"/>
      <c r="F759" s="2464"/>
      <c r="G759" s="2464"/>
      <c r="H759" s="2464"/>
      <c r="I759" s="2464"/>
      <c r="J759" s="2464"/>
      <c r="K759" s="2464"/>
    </row>
    <row r="760" spans="1:11" ht="15.75" customHeight="1">
      <c r="A760" s="2464"/>
      <c r="B760" s="2464"/>
      <c r="C760" s="2464"/>
      <c r="D760" s="2464"/>
      <c r="E760" s="2464"/>
      <c r="F760" s="2464"/>
      <c r="G760" s="2464"/>
      <c r="H760" s="2464"/>
      <c r="I760" s="2464"/>
      <c r="J760" s="2464"/>
      <c r="K760" s="2464"/>
    </row>
    <row r="761" spans="1:11" ht="15.75" customHeight="1">
      <c r="A761" s="2464"/>
      <c r="B761" s="2464"/>
      <c r="C761" s="2464"/>
      <c r="D761" s="2464"/>
      <c r="E761" s="2464"/>
      <c r="F761" s="2464"/>
      <c r="G761" s="2464"/>
      <c r="H761" s="2464"/>
      <c r="I761" s="2464"/>
      <c r="J761" s="2464"/>
      <c r="K761" s="2464"/>
    </row>
    <row r="762" spans="1:11" ht="15.75" customHeight="1">
      <c r="A762" s="2464"/>
      <c r="B762" s="2464"/>
      <c r="C762" s="2464"/>
      <c r="D762" s="2464"/>
      <c r="E762" s="2464"/>
      <c r="F762" s="2464"/>
      <c r="G762" s="2464"/>
      <c r="H762" s="2464"/>
      <c r="I762" s="2464"/>
      <c r="J762" s="2464"/>
      <c r="K762" s="2464"/>
    </row>
    <row r="763" spans="1:11" ht="15.75" customHeight="1">
      <c r="A763" s="2464"/>
      <c r="B763" s="2464"/>
      <c r="C763" s="2464"/>
      <c r="D763" s="2464"/>
      <c r="E763" s="2464"/>
      <c r="F763" s="2464"/>
      <c r="G763" s="2464"/>
      <c r="H763" s="2464"/>
      <c r="I763" s="2464"/>
      <c r="J763" s="2464"/>
      <c r="K763" s="2464"/>
    </row>
    <row r="764" spans="1:11" ht="15.75" customHeight="1">
      <c r="A764" s="2464"/>
      <c r="B764" s="2464"/>
      <c r="C764" s="2464"/>
      <c r="D764" s="2464"/>
      <c r="E764" s="2464"/>
      <c r="F764" s="2464"/>
      <c r="G764" s="2464"/>
      <c r="H764" s="2464"/>
      <c r="I764" s="2464"/>
      <c r="J764" s="2464"/>
      <c r="K764" s="2464"/>
    </row>
    <row r="765" spans="1:11" ht="15.75" customHeight="1">
      <c r="A765" s="2464"/>
      <c r="B765" s="2464"/>
      <c r="C765" s="2464"/>
      <c r="D765" s="2464"/>
      <c r="E765" s="2464"/>
      <c r="F765" s="2464"/>
      <c r="G765" s="2464"/>
      <c r="H765" s="2464"/>
      <c r="I765" s="2464"/>
      <c r="J765" s="2464"/>
      <c r="K765" s="2464"/>
    </row>
    <row r="766" spans="1:11" ht="15.75" customHeight="1">
      <c r="A766" s="2464"/>
      <c r="B766" s="2464"/>
      <c r="C766" s="2464"/>
      <c r="D766" s="2464"/>
      <c r="E766" s="2464"/>
      <c r="F766" s="2464"/>
      <c r="G766" s="2464"/>
      <c r="H766" s="2464"/>
      <c r="I766" s="2464"/>
      <c r="J766" s="2464"/>
      <c r="K766" s="2464"/>
    </row>
    <row r="767" spans="1:11" ht="15.75" customHeight="1">
      <c r="A767" s="2464"/>
      <c r="B767" s="2464"/>
      <c r="C767" s="2464"/>
      <c r="D767" s="2464"/>
      <c r="E767" s="2464"/>
      <c r="F767" s="2464"/>
      <c r="G767" s="2464"/>
      <c r="H767" s="2464"/>
      <c r="I767" s="2464"/>
      <c r="J767" s="2464"/>
      <c r="K767" s="2464"/>
    </row>
    <row r="768" spans="1:11" ht="15.75" customHeight="1">
      <c r="A768" s="2464"/>
      <c r="B768" s="2464"/>
      <c r="C768" s="2464"/>
      <c r="D768" s="2464"/>
      <c r="E768" s="2464"/>
      <c r="F768" s="2464"/>
      <c r="G768" s="2464"/>
      <c r="H768" s="2464"/>
      <c r="I768" s="2464"/>
      <c r="J768" s="2464"/>
      <c r="K768" s="2464"/>
    </row>
    <row r="769" spans="1:11" ht="15.75" customHeight="1">
      <c r="A769" s="2464"/>
      <c r="B769" s="2464"/>
      <c r="C769" s="2464"/>
      <c r="D769" s="2464"/>
      <c r="E769" s="2464"/>
      <c r="F769" s="2464"/>
      <c r="G769" s="2464"/>
      <c r="H769" s="2464"/>
      <c r="I769" s="2464"/>
      <c r="J769" s="2464"/>
      <c r="K769" s="2464"/>
    </row>
    <row r="770" spans="1:11" ht="15.75" customHeight="1">
      <c r="A770" s="2464"/>
      <c r="B770" s="2464"/>
      <c r="C770" s="2464"/>
      <c r="D770" s="2464"/>
      <c r="E770" s="2464"/>
      <c r="F770" s="2464"/>
      <c r="G770" s="2464"/>
      <c r="H770" s="2464"/>
      <c r="I770" s="2464"/>
      <c r="J770" s="2464"/>
      <c r="K770" s="2464"/>
    </row>
    <row r="771" spans="1:11" ht="15.75" customHeight="1">
      <c r="A771" s="2464"/>
      <c r="B771" s="2464"/>
      <c r="C771" s="2464"/>
      <c r="D771" s="2464"/>
      <c r="E771" s="2464"/>
      <c r="F771" s="2464"/>
      <c r="G771" s="2464"/>
      <c r="H771" s="2464"/>
      <c r="I771" s="2464"/>
      <c r="J771" s="2464"/>
      <c r="K771" s="2464"/>
    </row>
    <row r="772" spans="1:11" ht="15.75" customHeight="1">
      <c r="A772" s="2464"/>
      <c r="B772" s="2464"/>
      <c r="C772" s="2464"/>
      <c r="D772" s="2464"/>
      <c r="E772" s="2464"/>
      <c r="F772" s="2464"/>
      <c r="G772" s="2464"/>
      <c r="H772" s="2464"/>
      <c r="I772" s="2464"/>
      <c r="J772" s="2464"/>
      <c r="K772" s="2464"/>
    </row>
    <row r="773" spans="1:11" ht="15.75" customHeight="1">
      <c r="A773" s="2464"/>
      <c r="B773" s="2464"/>
      <c r="C773" s="2464"/>
      <c r="D773" s="2464"/>
      <c r="E773" s="2464"/>
      <c r="F773" s="2464"/>
      <c r="G773" s="2464"/>
      <c r="H773" s="2464"/>
      <c r="I773" s="2464"/>
      <c r="J773" s="2464"/>
      <c r="K773" s="2464"/>
    </row>
    <row r="774" spans="1:11" ht="15.75" customHeight="1">
      <c r="A774" s="2464"/>
      <c r="B774" s="2464"/>
      <c r="C774" s="2464"/>
      <c r="D774" s="2464"/>
      <c r="E774" s="2464"/>
      <c r="F774" s="2464"/>
      <c r="G774" s="2464"/>
      <c r="H774" s="2464"/>
      <c r="I774" s="2464"/>
      <c r="J774" s="2464"/>
      <c r="K774" s="2464"/>
    </row>
    <row r="775" spans="1:11" ht="15.75" customHeight="1">
      <c r="A775" s="2464"/>
      <c r="B775" s="2464"/>
      <c r="C775" s="2464"/>
      <c r="D775" s="2464"/>
      <c r="E775" s="2464"/>
      <c r="F775" s="2464"/>
      <c r="G775" s="2464"/>
      <c r="H775" s="2464"/>
      <c r="I775" s="2464"/>
      <c r="J775" s="2464"/>
      <c r="K775" s="2464"/>
    </row>
    <row r="776" spans="1:11" ht="15.75" customHeight="1">
      <c r="A776" s="2464"/>
      <c r="B776" s="2464"/>
      <c r="C776" s="2464"/>
      <c r="D776" s="2464"/>
      <c r="E776" s="2464"/>
      <c r="F776" s="2464"/>
      <c r="G776" s="2464"/>
      <c r="H776" s="2464"/>
      <c r="I776" s="2464"/>
      <c r="J776" s="2464"/>
      <c r="K776" s="2464"/>
    </row>
    <row r="777" spans="1:11" ht="15.75" customHeight="1">
      <c r="A777" s="2464"/>
      <c r="B777" s="2464"/>
      <c r="C777" s="2464"/>
      <c r="D777" s="2464"/>
      <c r="E777" s="2464"/>
      <c r="F777" s="2464"/>
      <c r="G777" s="2464"/>
      <c r="H777" s="2464"/>
      <c r="I777" s="2464"/>
      <c r="J777" s="2464"/>
      <c r="K777" s="2464"/>
    </row>
    <row r="778" spans="1:11" ht="15.75" customHeight="1">
      <c r="A778" s="2464"/>
      <c r="B778" s="2464"/>
      <c r="C778" s="2464"/>
      <c r="D778" s="2464"/>
      <c r="E778" s="2464"/>
      <c r="F778" s="2464"/>
      <c r="G778" s="2464"/>
      <c r="H778" s="2464"/>
      <c r="I778" s="2464"/>
      <c r="J778" s="2464"/>
      <c r="K778" s="2464"/>
    </row>
    <row r="779" spans="1:11" ht="15.75" customHeight="1">
      <c r="A779" s="2464"/>
      <c r="B779" s="2464"/>
      <c r="C779" s="2464"/>
      <c r="D779" s="2464"/>
      <c r="E779" s="2464"/>
      <c r="F779" s="2464"/>
      <c r="G779" s="2464"/>
      <c r="H779" s="2464"/>
      <c r="I779" s="2464"/>
      <c r="J779" s="2464"/>
      <c r="K779" s="2464"/>
    </row>
    <row r="780" spans="1:11" ht="15.75" customHeight="1">
      <c r="A780" s="2464"/>
      <c r="B780" s="2464"/>
      <c r="C780" s="2464"/>
      <c r="D780" s="2464"/>
      <c r="E780" s="2464"/>
      <c r="F780" s="2464"/>
      <c r="G780" s="2464"/>
      <c r="H780" s="2464"/>
      <c r="I780" s="2464"/>
      <c r="J780" s="2464"/>
      <c r="K780" s="2464"/>
    </row>
    <row r="781" spans="1:11" ht="15.75" customHeight="1">
      <c r="A781" s="2464"/>
      <c r="B781" s="2464"/>
      <c r="C781" s="2464"/>
      <c r="D781" s="2464"/>
      <c r="E781" s="2464"/>
      <c r="F781" s="2464"/>
      <c r="G781" s="2464"/>
      <c r="H781" s="2464"/>
      <c r="I781" s="2464"/>
      <c r="J781" s="2464"/>
      <c r="K781" s="2464"/>
    </row>
    <row r="782" spans="1:11" ht="15.75" customHeight="1">
      <c r="A782" s="2464"/>
      <c r="B782" s="2464"/>
      <c r="C782" s="2464"/>
      <c r="D782" s="2464"/>
      <c r="E782" s="2464"/>
      <c r="F782" s="2464"/>
      <c r="G782" s="2464"/>
      <c r="H782" s="2464"/>
      <c r="I782" s="2464"/>
      <c r="J782" s="2464"/>
      <c r="K782" s="2464"/>
    </row>
    <row r="783" spans="1:11" ht="15.75" customHeight="1">
      <c r="A783" s="2464"/>
      <c r="B783" s="2464"/>
      <c r="C783" s="2464"/>
      <c r="D783" s="2464"/>
      <c r="E783" s="2464"/>
      <c r="F783" s="2464"/>
      <c r="G783" s="2464"/>
      <c r="H783" s="2464"/>
      <c r="I783" s="2464"/>
      <c r="J783" s="2464"/>
      <c r="K783" s="2464"/>
    </row>
    <row r="784" spans="1:11" ht="15.75" customHeight="1">
      <c r="A784" s="2464"/>
      <c r="B784" s="2464"/>
      <c r="C784" s="2464"/>
      <c r="D784" s="2464"/>
      <c r="E784" s="2464"/>
      <c r="F784" s="2464"/>
      <c r="G784" s="2464"/>
      <c r="H784" s="2464"/>
      <c r="I784" s="2464"/>
      <c r="J784" s="2464"/>
      <c r="K784" s="2464"/>
    </row>
    <row r="785" spans="1:11" ht="15.75" customHeight="1">
      <c r="A785" s="2464"/>
      <c r="B785" s="2464"/>
      <c r="C785" s="2464"/>
      <c r="D785" s="2464"/>
      <c r="E785" s="2464"/>
      <c r="F785" s="2464"/>
      <c r="G785" s="2464"/>
      <c r="H785" s="2464"/>
      <c r="I785" s="2464"/>
      <c r="J785" s="2464"/>
      <c r="K785" s="2464"/>
    </row>
    <row r="786" spans="1:11" ht="15.75" customHeight="1">
      <c r="A786" s="2464"/>
      <c r="B786" s="2464"/>
      <c r="C786" s="2464"/>
      <c r="D786" s="2464"/>
      <c r="E786" s="2464"/>
      <c r="F786" s="2464"/>
      <c r="G786" s="2464"/>
      <c r="H786" s="2464"/>
      <c r="I786" s="2464"/>
      <c r="J786" s="2464"/>
      <c r="K786" s="2464"/>
    </row>
    <row r="787" spans="1:11" ht="15.75" customHeight="1">
      <c r="A787" s="2464"/>
      <c r="B787" s="2464"/>
      <c r="C787" s="2464"/>
      <c r="D787" s="2464"/>
      <c r="E787" s="2464"/>
      <c r="F787" s="2464"/>
      <c r="G787" s="2464"/>
      <c r="H787" s="2464"/>
      <c r="I787" s="2464"/>
      <c r="J787" s="2464"/>
      <c r="K787" s="2464"/>
    </row>
    <row r="788" spans="1:11" ht="15.75" customHeight="1">
      <c r="A788" s="2464"/>
      <c r="B788" s="2464"/>
      <c r="C788" s="2464"/>
      <c r="D788" s="2464"/>
      <c r="E788" s="2464"/>
      <c r="F788" s="2464"/>
      <c r="G788" s="2464"/>
      <c r="H788" s="2464"/>
      <c r="I788" s="2464"/>
      <c r="J788" s="2464"/>
      <c r="K788" s="2464"/>
    </row>
    <row r="789" spans="1:11" ht="15.75" customHeight="1">
      <c r="A789" s="2464"/>
      <c r="B789" s="2464"/>
      <c r="C789" s="2464"/>
      <c r="D789" s="2464"/>
      <c r="E789" s="2464"/>
      <c r="F789" s="2464"/>
      <c r="G789" s="2464"/>
      <c r="H789" s="2464"/>
      <c r="I789" s="2464"/>
      <c r="J789" s="2464"/>
      <c r="K789" s="2464"/>
    </row>
    <row r="790" spans="1:11" ht="15.75" customHeight="1">
      <c r="A790" s="2464"/>
      <c r="B790" s="2464"/>
      <c r="C790" s="2464"/>
      <c r="D790" s="2464"/>
      <c r="E790" s="2464"/>
      <c r="F790" s="2464"/>
      <c r="G790" s="2464"/>
      <c r="H790" s="2464"/>
      <c r="I790" s="2464"/>
      <c r="J790" s="2464"/>
      <c r="K790" s="2464"/>
    </row>
    <row r="791" spans="1:11" ht="15.75" customHeight="1">
      <c r="A791" s="2464"/>
      <c r="B791" s="2464"/>
      <c r="C791" s="2464"/>
      <c r="D791" s="2464"/>
      <c r="E791" s="2464"/>
      <c r="F791" s="2464"/>
      <c r="G791" s="2464"/>
      <c r="H791" s="2464"/>
      <c r="I791" s="2464"/>
      <c r="J791" s="2464"/>
      <c r="K791" s="2464"/>
    </row>
    <row r="792" spans="1:11" ht="15.75" customHeight="1">
      <c r="A792" s="2464"/>
      <c r="B792" s="2464"/>
      <c r="C792" s="2464"/>
      <c r="D792" s="2464"/>
      <c r="E792" s="2464"/>
      <c r="F792" s="2464"/>
      <c r="G792" s="2464"/>
      <c r="H792" s="2464"/>
      <c r="I792" s="2464"/>
      <c r="J792" s="2464"/>
      <c r="K792" s="2464"/>
    </row>
    <row r="793" spans="1:11" ht="15.75" customHeight="1">
      <c r="A793" s="2464"/>
      <c r="B793" s="2464"/>
      <c r="C793" s="2464"/>
      <c r="D793" s="2464"/>
      <c r="E793" s="2464"/>
      <c r="F793" s="2464"/>
      <c r="G793" s="2464"/>
      <c r="H793" s="2464"/>
      <c r="I793" s="2464"/>
      <c r="J793" s="2464"/>
      <c r="K793" s="2464"/>
    </row>
    <row r="794" spans="1:11" ht="15.75" customHeight="1">
      <c r="A794" s="2464"/>
      <c r="B794" s="2464"/>
      <c r="C794" s="2464"/>
      <c r="D794" s="2464"/>
      <c r="E794" s="2464"/>
      <c r="F794" s="2464"/>
      <c r="G794" s="2464"/>
      <c r="H794" s="2464"/>
      <c r="I794" s="2464"/>
      <c r="J794" s="2464"/>
      <c r="K794" s="2464"/>
    </row>
    <row r="795" spans="1:11" ht="15.75" customHeight="1">
      <c r="A795" s="2464"/>
      <c r="B795" s="2464"/>
      <c r="C795" s="2464"/>
      <c r="D795" s="2464"/>
      <c r="E795" s="2464"/>
      <c r="F795" s="2464"/>
      <c r="G795" s="2464"/>
      <c r="H795" s="2464"/>
      <c r="I795" s="2464"/>
      <c r="J795" s="2464"/>
      <c r="K795" s="2464"/>
    </row>
    <row r="796" spans="1:11" ht="15.75" customHeight="1">
      <c r="A796" s="2464"/>
      <c r="B796" s="2464"/>
      <c r="C796" s="2464"/>
      <c r="D796" s="2464"/>
      <c r="E796" s="2464"/>
      <c r="F796" s="2464"/>
      <c r="G796" s="2464"/>
      <c r="H796" s="2464"/>
      <c r="I796" s="2464"/>
      <c r="J796" s="2464"/>
      <c r="K796" s="2464"/>
    </row>
    <row r="797" spans="1:11" ht="15.75" customHeight="1">
      <c r="A797" s="2464"/>
      <c r="B797" s="2464"/>
      <c r="C797" s="2464"/>
      <c r="D797" s="2464"/>
      <c r="E797" s="2464"/>
      <c r="F797" s="2464"/>
      <c r="G797" s="2464"/>
      <c r="H797" s="2464"/>
      <c r="I797" s="2464"/>
      <c r="J797" s="2464"/>
      <c r="K797" s="2464"/>
    </row>
    <row r="798" spans="1:11" ht="15.75" customHeight="1">
      <c r="A798" s="2464"/>
      <c r="B798" s="2464"/>
      <c r="C798" s="2464"/>
      <c r="D798" s="2464"/>
      <c r="E798" s="2464"/>
      <c r="F798" s="2464"/>
      <c r="G798" s="2464"/>
      <c r="H798" s="2464"/>
      <c r="I798" s="2464"/>
      <c r="J798" s="2464"/>
      <c r="K798" s="2464"/>
    </row>
    <row r="799" spans="1:11" ht="15.75" customHeight="1">
      <c r="A799" s="2464"/>
      <c r="B799" s="2464"/>
      <c r="C799" s="2464"/>
      <c r="D799" s="2464"/>
      <c r="E799" s="2464"/>
      <c r="F799" s="2464"/>
      <c r="G799" s="2464"/>
      <c r="H799" s="2464"/>
      <c r="I799" s="2464"/>
      <c r="J799" s="2464"/>
      <c r="K799" s="2464"/>
    </row>
    <row r="800" spans="1:11" ht="15.75" customHeight="1">
      <c r="A800" s="2464"/>
      <c r="B800" s="2464"/>
      <c r="C800" s="2464"/>
      <c r="D800" s="2464"/>
      <c r="E800" s="2464"/>
      <c r="F800" s="2464"/>
      <c r="G800" s="2464"/>
      <c r="H800" s="2464"/>
      <c r="I800" s="2464"/>
      <c r="J800" s="2464"/>
      <c r="K800" s="2464"/>
    </row>
    <row r="801" spans="1:11" ht="15.75" customHeight="1">
      <c r="A801" s="2464"/>
      <c r="B801" s="2464"/>
      <c r="C801" s="2464"/>
      <c r="D801" s="2464"/>
      <c r="E801" s="2464"/>
      <c r="F801" s="2464"/>
      <c r="G801" s="2464"/>
      <c r="H801" s="2464"/>
      <c r="I801" s="2464"/>
      <c r="J801" s="2464"/>
      <c r="K801" s="2464"/>
    </row>
    <row r="802" spans="1:11" ht="15.75" customHeight="1">
      <c r="A802" s="2464"/>
      <c r="B802" s="2464"/>
      <c r="C802" s="2464"/>
      <c r="D802" s="2464"/>
      <c r="E802" s="2464"/>
      <c r="F802" s="2464"/>
      <c r="G802" s="2464"/>
      <c r="H802" s="2464"/>
      <c r="I802" s="2464"/>
      <c r="J802" s="2464"/>
      <c r="K802" s="2464"/>
    </row>
    <row r="803" spans="1:11" ht="15.75" customHeight="1">
      <c r="A803" s="2464"/>
      <c r="B803" s="2464"/>
      <c r="C803" s="2464"/>
      <c r="D803" s="2464"/>
      <c r="E803" s="2464"/>
      <c r="F803" s="2464"/>
      <c r="G803" s="2464"/>
      <c r="H803" s="2464"/>
      <c r="I803" s="2464"/>
      <c r="J803" s="2464"/>
      <c r="K803" s="2464"/>
    </row>
    <row r="804" spans="1:11" ht="15.75" customHeight="1">
      <c r="A804" s="2464"/>
      <c r="B804" s="2464"/>
      <c r="C804" s="2464"/>
      <c r="D804" s="2464"/>
      <c r="E804" s="2464"/>
      <c r="F804" s="2464"/>
      <c r="G804" s="2464"/>
      <c r="H804" s="2464"/>
      <c r="I804" s="2464"/>
      <c r="J804" s="2464"/>
      <c r="K804" s="2464"/>
    </row>
    <row r="805" spans="1:11" ht="15.75" customHeight="1">
      <c r="A805" s="2464"/>
      <c r="B805" s="2464"/>
      <c r="C805" s="2464"/>
      <c r="D805" s="2464"/>
      <c r="E805" s="2464"/>
      <c r="F805" s="2464"/>
      <c r="G805" s="2464"/>
      <c r="H805" s="2464"/>
      <c r="I805" s="2464"/>
      <c r="J805" s="2464"/>
      <c r="K805" s="2464"/>
    </row>
    <row r="806" spans="1:11" ht="15.75" customHeight="1">
      <c r="A806" s="2464"/>
      <c r="B806" s="2464"/>
      <c r="C806" s="2464"/>
      <c r="D806" s="2464"/>
      <c r="E806" s="2464"/>
      <c r="F806" s="2464"/>
      <c r="G806" s="2464"/>
      <c r="H806" s="2464"/>
      <c r="I806" s="2464"/>
      <c r="J806" s="2464"/>
      <c r="K806" s="2464"/>
    </row>
    <row r="807" spans="1:11" ht="15.75" customHeight="1">
      <c r="A807" s="2464"/>
      <c r="B807" s="2464"/>
      <c r="C807" s="2464"/>
      <c r="D807" s="2464"/>
      <c r="E807" s="2464"/>
      <c r="F807" s="2464"/>
      <c r="G807" s="2464"/>
      <c r="H807" s="2464"/>
      <c r="I807" s="2464"/>
      <c r="J807" s="2464"/>
      <c r="K807" s="2464"/>
    </row>
    <row r="808" spans="1:11" ht="15.75" customHeight="1">
      <c r="A808" s="2464"/>
      <c r="B808" s="2464"/>
      <c r="C808" s="2464"/>
      <c r="D808" s="2464"/>
      <c r="E808" s="2464"/>
      <c r="F808" s="2464"/>
      <c r="G808" s="2464"/>
      <c r="H808" s="2464"/>
      <c r="I808" s="2464"/>
      <c r="J808" s="2464"/>
      <c r="K808" s="2464"/>
    </row>
    <row r="809" spans="1:11" ht="15.75" customHeight="1">
      <c r="A809" s="2464"/>
      <c r="B809" s="2464"/>
      <c r="C809" s="2464"/>
      <c r="D809" s="2464"/>
      <c r="E809" s="2464"/>
      <c r="F809" s="2464"/>
      <c r="G809" s="2464"/>
      <c r="H809" s="2464"/>
      <c r="I809" s="2464"/>
      <c r="J809" s="2464"/>
      <c r="K809" s="2464"/>
    </row>
    <row r="810" spans="1:11" ht="15.75" customHeight="1">
      <c r="A810" s="2464"/>
      <c r="B810" s="2464"/>
      <c r="C810" s="2464"/>
      <c r="D810" s="2464"/>
      <c r="E810" s="2464"/>
      <c r="F810" s="2464"/>
      <c r="G810" s="2464"/>
      <c r="H810" s="2464"/>
      <c r="I810" s="2464"/>
      <c r="J810" s="2464"/>
      <c r="K810" s="2464"/>
    </row>
    <row r="811" spans="1:11" ht="15.75" customHeight="1">
      <c r="A811" s="2464"/>
      <c r="B811" s="2464"/>
      <c r="C811" s="2464"/>
      <c r="D811" s="2464"/>
      <c r="E811" s="2464"/>
      <c r="F811" s="2464"/>
      <c r="G811" s="2464"/>
      <c r="H811" s="2464"/>
      <c r="I811" s="2464"/>
      <c r="J811" s="2464"/>
      <c r="K811" s="2464"/>
    </row>
    <row r="812" spans="1:11" ht="15.75" customHeight="1">
      <c r="A812" s="2464"/>
      <c r="B812" s="2464"/>
      <c r="C812" s="2464"/>
      <c r="D812" s="2464"/>
      <c r="E812" s="2464"/>
      <c r="F812" s="2464"/>
      <c r="G812" s="2464"/>
      <c r="H812" s="2464"/>
      <c r="I812" s="2464"/>
      <c r="J812" s="2464"/>
      <c r="K812" s="2464"/>
    </row>
    <row r="813" spans="1:11" ht="15.75" customHeight="1">
      <c r="A813" s="2464"/>
      <c r="B813" s="2464"/>
      <c r="C813" s="2464"/>
      <c r="D813" s="2464"/>
      <c r="E813" s="2464"/>
      <c r="F813" s="2464"/>
      <c r="G813" s="2464"/>
      <c r="H813" s="2464"/>
      <c r="I813" s="2464"/>
      <c r="J813" s="2464"/>
      <c r="K813" s="2464"/>
    </row>
    <row r="814" spans="1:11" ht="15.75" customHeight="1">
      <c r="A814" s="2464"/>
      <c r="B814" s="2464"/>
      <c r="C814" s="2464"/>
      <c r="D814" s="2464"/>
      <c r="E814" s="2464"/>
      <c r="F814" s="2464"/>
      <c r="G814" s="2464"/>
      <c r="H814" s="2464"/>
      <c r="I814" s="2464"/>
      <c r="J814" s="2464"/>
      <c r="K814" s="2464"/>
    </row>
    <row r="815" spans="1:11" ht="15.75" customHeight="1">
      <c r="A815" s="2464"/>
      <c r="B815" s="2464"/>
      <c r="C815" s="2464"/>
      <c r="D815" s="2464"/>
      <c r="E815" s="2464"/>
      <c r="F815" s="2464"/>
      <c r="G815" s="2464"/>
      <c r="H815" s="2464"/>
      <c r="I815" s="2464"/>
      <c r="J815" s="2464"/>
      <c r="K815" s="2464"/>
    </row>
    <row r="816" spans="1:11" ht="15.75" customHeight="1">
      <c r="A816" s="2464"/>
      <c r="B816" s="2464"/>
      <c r="C816" s="2464"/>
      <c r="D816" s="2464"/>
      <c r="E816" s="2464"/>
      <c r="F816" s="2464"/>
      <c r="G816" s="2464"/>
      <c r="H816" s="2464"/>
      <c r="I816" s="2464"/>
      <c r="J816" s="2464"/>
      <c r="K816" s="2464"/>
    </row>
    <row r="817" spans="1:11" ht="15.75" customHeight="1">
      <c r="A817" s="2464"/>
      <c r="B817" s="2464"/>
      <c r="C817" s="2464"/>
      <c r="D817" s="2464"/>
      <c r="E817" s="2464"/>
      <c r="F817" s="2464"/>
      <c r="G817" s="2464"/>
      <c r="H817" s="2464"/>
      <c r="I817" s="2464"/>
      <c r="J817" s="2464"/>
      <c r="K817" s="2464"/>
    </row>
    <row r="818" spans="1:11" ht="15.75" customHeight="1">
      <c r="A818" s="2464"/>
      <c r="B818" s="2464"/>
      <c r="C818" s="2464"/>
      <c r="D818" s="2464"/>
      <c r="E818" s="2464"/>
      <c r="F818" s="2464"/>
      <c r="G818" s="2464"/>
      <c r="H818" s="2464"/>
      <c r="I818" s="2464"/>
      <c r="J818" s="2464"/>
      <c r="K818" s="2464"/>
    </row>
    <row r="819" spans="1:11" ht="15.75" customHeight="1">
      <c r="A819" s="2464"/>
      <c r="B819" s="2464"/>
      <c r="C819" s="2464"/>
      <c r="D819" s="2464"/>
      <c r="E819" s="2464"/>
      <c r="F819" s="2464"/>
      <c r="G819" s="2464"/>
      <c r="H819" s="2464"/>
      <c r="I819" s="2464"/>
      <c r="J819" s="2464"/>
      <c r="K819" s="2464"/>
    </row>
    <row r="820" spans="1:11" ht="15.75" customHeight="1">
      <c r="A820" s="2464"/>
      <c r="B820" s="2464"/>
      <c r="C820" s="2464"/>
      <c r="D820" s="2464"/>
      <c r="E820" s="2464"/>
      <c r="F820" s="2464"/>
      <c r="G820" s="2464"/>
      <c r="H820" s="2464"/>
      <c r="I820" s="2464"/>
      <c r="J820" s="2464"/>
      <c r="K820" s="2464"/>
    </row>
    <row r="821" spans="1:11" ht="15.75" customHeight="1">
      <c r="A821" s="2464"/>
      <c r="B821" s="2464"/>
      <c r="C821" s="2464"/>
      <c r="D821" s="2464"/>
      <c r="E821" s="2464"/>
      <c r="F821" s="2464"/>
      <c r="G821" s="2464"/>
      <c r="H821" s="2464"/>
      <c r="I821" s="2464"/>
      <c r="J821" s="2464"/>
      <c r="K821" s="2464"/>
    </row>
    <row r="822" spans="1:11" ht="15.75" customHeight="1">
      <c r="A822" s="2464"/>
      <c r="B822" s="2464"/>
      <c r="C822" s="2464"/>
      <c r="D822" s="2464"/>
      <c r="E822" s="2464"/>
      <c r="F822" s="2464"/>
      <c r="G822" s="2464"/>
      <c r="H822" s="2464"/>
      <c r="I822" s="2464"/>
      <c r="J822" s="2464"/>
      <c r="K822" s="2464"/>
    </row>
    <row r="823" spans="1:11" ht="15.75" customHeight="1">
      <c r="A823" s="2464"/>
      <c r="B823" s="2464"/>
      <c r="C823" s="2464"/>
      <c r="D823" s="2464"/>
      <c r="E823" s="2464"/>
      <c r="F823" s="2464"/>
      <c r="G823" s="2464"/>
      <c r="H823" s="2464"/>
      <c r="I823" s="2464"/>
      <c r="J823" s="2464"/>
      <c r="K823" s="2464"/>
    </row>
    <row r="824" spans="1:11" ht="15.75" customHeight="1">
      <c r="A824" s="2464"/>
      <c r="B824" s="2464"/>
      <c r="C824" s="2464"/>
      <c r="D824" s="2464"/>
      <c r="E824" s="2464"/>
      <c r="F824" s="2464"/>
      <c r="G824" s="2464"/>
      <c r="H824" s="2464"/>
      <c r="I824" s="2464"/>
      <c r="J824" s="2464"/>
      <c r="K824" s="2464"/>
    </row>
    <row r="825" spans="1:11" ht="15.75" customHeight="1">
      <c r="A825" s="2464"/>
      <c r="B825" s="2464"/>
      <c r="C825" s="2464"/>
      <c r="D825" s="2464"/>
      <c r="E825" s="2464"/>
      <c r="F825" s="2464"/>
      <c r="G825" s="2464"/>
      <c r="H825" s="2464"/>
      <c r="I825" s="2464"/>
      <c r="J825" s="2464"/>
      <c r="K825" s="2464"/>
    </row>
    <row r="826" spans="1:11" ht="15.75" customHeight="1">
      <c r="A826" s="2464"/>
      <c r="B826" s="2464"/>
      <c r="C826" s="2464"/>
      <c r="D826" s="2464"/>
      <c r="E826" s="2464"/>
      <c r="F826" s="2464"/>
      <c r="G826" s="2464"/>
      <c r="H826" s="2464"/>
      <c r="I826" s="2464"/>
      <c r="J826" s="2464"/>
      <c r="K826" s="2464"/>
    </row>
    <row r="827" spans="1:11" ht="15.75" customHeight="1">
      <c r="A827" s="2464"/>
      <c r="B827" s="2464"/>
      <c r="C827" s="2464"/>
      <c r="D827" s="2464"/>
      <c r="E827" s="2464"/>
      <c r="F827" s="2464"/>
      <c r="G827" s="2464"/>
      <c r="H827" s="2464"/>
      <c r="I827" s="2464"/>
      <c r="J827" s="2464"/>
      <c r="K827" s="2464"/>
    </row>
    <row r="828" spans="1:11" ht="15.75" customHeight="1">
      <c r="A828" s="2464"/>
      <c r="B828" s="2464"/>
      <c r="C828" s="2464"/>
      <c r="D828" s="2464"/>
      <c r="E828" s="2464"/>
      <c r="F828" s="2464"/>
      <c r="G828" s="2464"/>
      <c r="H828" s="2464"/>
      <c r="I828" s="2464"/>
      <c r="J828" s="2464"/>
      <c r="K828" s="2464"/>
    </row>
    <row r="829" spans="1:11" ht="15.75" customHeight="1">
      <c r="A829" s="2464"/>
      <c r="B829" s="2464"/>
      <c r="C829" s="2464"/>
      <c r="D829" s="2464"/>
      <c r="E829" s="2464"/>
      <c r="F829" s="2464"/>
      <c r="G829" s="2464"/>
      <c r="H829" s="2464"/>
      <c r="I829" s="2464"/>
      <c r="J829" s="2464"/>
      <c r="K829" s="2464"/>
    </row>
    <row r="830" spans="1:11" ht="15.75" customHeight="1">
      <c r="A830" s="2464"/>
      <c r="B830" s="2464"/>
      <c r="C830" s="2464"/>
      <c r="D830" s="2464"/>
      <c r="E830" s="2464"/>
      <c r="F830" s="2464"/>
      <c r="G830" s="2464"/>
      <c r="H830" s="2464"/>
      <c r="I830" s="2464"/>
      <c r="J830" s="2464"/>
      <c r="K830" s="2464"/>
    </row>
    <row r="831" spans="1:11" ht="15.75" customHeight="1">
      <c r="A831" s="2464"/>
      <c r="B831" s="2464"/>
      <c r="C831" s="2464"/>
      <c r="D831" s="2464"/>
      <c r="E831" s="2464"/>
      <c r="F831" s="2464"/>
      <c r="G831" s="2464"/>
      <c r="H831" s="2464"/>
      <c r="I831" s="2464"/>
      <c r="J831" s="2464"/>
      <c r="K831" s="2464"/>
    </row>
    <row r="832" spans="1:11" ht="15.75" customHeight="1">
      <c r="A832" s="2464"/>
      <c r="B832" s="2464"/>
      <c r="C832" s="2464"/>
      <c r="D832" s="2464"/>
      <c r="E832" s="2464"/>
      <c r="F832" s="2464"/>
      <c r="G832" s="2464"/>
      <c r="H832" s="2464"/>
      <c r="I832" s="2464"/>
      <c r="J832" s="2464"/>
      <c r="K832" s="2464"/>
    </row>
    <row r="833" spans="1:11" ht="15.75" customHeight="1">
      <c r="A833" s="2464"/>
      <c r="B833" s="2464"/>
      <c r="C833" s="2464"/>
      <c r="D833" s="2464"/>
      <c r="E833" s="2464"/>
      <c r="F833" s="2464"/>
      <c r="G833" s="2464"/>
      <c r="H833" s="2464"/>
      <c r="I833" s="2464"/>
      <c r="J833" s="2464"/>
      <c r="K833" s="2464"/>
    </row>
    <row r="834" spans="1:11" ht="15.75" customHeight="1">
      <c r="A834" s="2464"/>
      <c r="B834" s="2464"/>
      <c r="C834" s="2464"/>
      <c r="D834" s="2464"/>
      <c r="E834" s="2464"/>
      <c r="F834" s="2464"/>
      <c r="G834" s="2464"/>
      <c r="H834" s="2464"/>
      <c r="I834" s="2464"/>
      <c r="J834" s="2464"/>
      <c r="K834" s="2464"/>
    </row>
    <row r="835" spans="1:11" ht="15.75" customHeight="1">
      <c r="A835" s="2464"/>
      <c r="B835" s="2464"/>
      <c r="C835" s="2464"/>
      <c r="D835" s="2464"/>
      <c r="E835" s="2464"/>
      <c r="F835" s="2464"/>
      <c r="G835" s="2464"/>
      <c r="H835" s="2464"/>
      <c r="I835" s="2464"/>
      <c r="J835" s="2464"/>
      <c r="K835" s="2464"/>
    </row>
    <row r="836" spans="1:11" ht="15.75" customHeight="1">
      <c r="A836" s="2464"/>
      <c r="B836" s="2464"/>
      <c r="C836" s="2464"/>
      <c r="D836" s="2464"/>
      <c r="E836" s="2464"/>
      <c r="F836" s="2464"/>
      <c r="G836" s="2464"/>
      <c r="H836" s="2464"/>
      <c r="I836" s="2464"/>
      <c r="J836" s="2464"/>
      <c r="K836" s="2464"/>
    </row>
    <row r="837" spans="1:11" ht="15.75" customHeight="1">
      <c r="A837" s="2464"/>
      <c r="B837" s="2464"/>
      <c r="C837" s="2464"/>
      <c r="D837" s="2464"/>
      <c r="E837" s="2464"/>
      <c r="F837" s="2464"/>
      <c r="G837" s="2464"/>
      <c r="H837" s="2464"/>
      <c r="I837" s="2464"/>
      <c r="J837" s="2464"/>
      <c r="K837" s="2464"/>
    </row>
    <row r="838" spans="1:11" ht="15.75" customHeight="1">
      <c r="A838" s="2464"/>
      <c r="B838" s="2464"/>
      <c r="C838" s="2464"/>
      <c r="D838" s="2464"/>
      <c r="E838" s="2464"/>
      <c r="F838" s="2464"/>
      <c r="G838" s="2464"/>
      <c r="H838" s="2464"/>
      <c r="I838" s="2464"/>
      <c r="J838" s="2464"/>
      <c r="K838" s="2464"/>
    </row>
    <row r="839" spans="1:11" ht="15.75" customHeight="1">
      <c r="A839" s="2464"/>
      <c r="B839" s="2464"/>
      <c r="C839" s="2464"/>
      <c r="D839" s="2464"/>
      <c r="E839" s="2464"/>
      <c r="F839" s="2464"/>
      <c r="G839" s="2464"/>
      <c r="H839" s="2464"/>
      <c r="I839" s="2464"/>
      <c r="J839" s="2464"/>
      <c r="K839" s="2464"/>
    </row>
    <row r="840" spans="1:11" ht="15.75" customHeight="1">
      <c r="A840" s="2464"/>
      <c r="B840" s="2464"/>
      <c r="C840" s="2464"/>
      <c r="D840" s="2464"/>
      <c r="E840" s="2464"/>
      <c r="F840" s="2464"/>
      <c r="G840" s="2464"/>
      <c r="H840" s="2464"/>
      <c r="I840" s="2464"/>
      <c r="J840" s="2464"/>
      <c r="K840" s="2464"/>
    </row>
    <row r="841" spans="1:11" ht="15.75" customHeight="1">
      <c r="A841" s="2464"/>
      <c r="B841" s="2464"/>
      <c r="C841" s="2464"/>
      <c r="D841" s="2464"/>
      <c r="E841" s="2464"/>
      <c r="F841" s="2464"/>
      <c r="G841" s="2464"/>
      <c r="H841" s="2464"/>
      <c r="I841" s="2464"/>
      <c r="J841" s="2464"/>
      <c r="K841" s="2464"/>
    </row>
    <row r="842" spans="1:11" ht="15.75" customHeight="1">
      <c r="A842" s="2464"/>
      <c r="B842" s="2464"/>
      <c r="C842" s="2464"/>
      <c r="D842" s="2464"/>
      <c r="E842" s="2464"/>
      <c r="F842" s="2464"/>
      <c r="G842" s="2464"/>
      <c r="H842" s="2464"/>
      <c r="I842" s="2464"/>
      <c r="J842" s="2464"/>
      <c r="K842" s="2464"/>
    </row>
    <row r="843" spans="1:11" ht="15.75" customHeight="1">
      <c r="A843" s="2464"/>
      <c r="B843" s="2464"/>
      <c r="C843" s="2464"/>
      <c r="D843" s="2464"/>
      <c r="E843" s="2464"/>
      <c r="F843" s="2464"/>
      <c r="G843" s="2464"/>
      <c r="H843" s="2464"/>
      <c r="I843" s="2464"/>
      <c r="J843" s="2464"/>
      <c r="K843" s="2464"/>
    </row>
    <row r="844" spans="1:11" ht="15.75" customHeight="1">
      <c r="A844" s="2464"/>
      <c r="B844" s="2464"/>
      <c r="C844" s="2464"/>
      <c r="D844" s="2464"/>
      <c r="E844" s="2464"/>
      <c r="F844" s="2464"/>
      <c r="G844" s="2464"/>
      <c r="H844" s="2464"/>
      <c r="I844" s="2464"/>
      <c r="J844" s="2464"/>
      <c r="K844" s="2464"/>
    </row>
    <row r="845" spans="1:11" ht="15.75" customHeight="1">
      <c r="A845" s="2464"/>
      <c r="B845" s="2464"/>
      <c r="C845" s="2464"/>
      <c r="D845" s="2464"/>
      <c r="E845" s="2464"/>
      <c r="F845" s="2464"/>
      <c r="G845" s="2464"/>
      <c r="H845" s="2464"/>
      <c r="I845" s="2464"/>
      <c r="J845" s="2464"/>
      <c r="K845" s="2464"/>
    </row>
    <row r="846" spans="1:11" ht="15.75" customHeight="1">
      <c r="A846" s="2464"/>
      <c r="B846" s="2464"/>
      <c r="C846" s="2464"/>
      <c r="D846" s="2464"/>
      <c r="E846" s="2464"/>
      <c r="F846" s="2464"/>
      <c r="G846" s="2464"/>
      <c r="H846" s="2464"/>
      <c r="I846" s="2464"/>
      <c r="J846" s="2464"/>
      <c r="K846" s="2464"/>
    </row>
    <row r="847" spans="1:11" ht="15.75" customHeight="1">
      <c r="A847" s="2464"/>
      <c r="B847" s="2464"/>
      <c r="C847" s="2464"/>
      <c r="D847" s="2464"/>
      <c r="E847" s="2464"/>
      <c r="F847" s="2464"/>
      <c r="G847" s="2464"/>
      <c r="H847" s="2464"/>
      <c r="I847" s="2464"/>
      <c r="J847" s="2464"/>
      <c r="K847" s="2464"/>
    </row>
    <row r="848" spans="1:11" ht="15.75" customHeight="1">
      <c r="A848" s="2464"/>
      <c r="B848" s="2464"/>
      <c r="C848" s="2464"/>
      <c r="D848" s="2464"/>
      <c r="E848" s="2464"/>
      <c r="F848" s="2464"/>
      <c r="G848" s="2464"/>
      <c r="H848" s="2464"/>
      <c r="I848" s="2464"/>
      <c r="J848" s="2464"/>
      <c r="K848" s="2464"/>
    </row>
    <row r="849" spans="1:11" ht="15.75" customHeight="1">
      <c r="A849" s="2464"/>
      <c r="B849" s="2464"/>
      <c r="C849" s="2464"/>
      <c r="D849" s="2464"/>
      <c r="E849" s="2464"/>
      <c r="F849" s="2464"/>
      <c r="G849" s="2464"/>
      <c r="H849" s="2464"/>
      <c r="I849" s="2464"/>
      <c r="J849" s="2464"/>
      <c r="K849" s="2464"/>
    </row>
    <row r="850" spans="1:11" ht="15.75" customHeight="1">
      <c r="A850" s="2464"/>
      <c r="B850" s="2464"/>
      <c r="C850" s="2464"/>
      <c r="D850" s="2464"/>
      <c r="E850" s="2464"/>
      <c r="F850" s="2464"/>
      <c r="G850" s="2464"/>
      <c r="H850" s="2464"/>
      <c r="I850" s="2464"/>
      <c r="J850" s="2464"/>
      <c r="K850" s="2464"/>
    </row>
    <row r="851" spans="1:11" ht="15.75" customHeight="1">
      <c r="A851" s="2464"/>
      <c r="B851" s="2464"/>
      <c r="C851" s="2464"/>
      <c r="D851" s="2464"/>
      <c r="E851" s="2464"/>
      <c r="F851" s="2464"/>
      <c r="G851" s="2464"/>
      <c r="H851" s="2464"/>
      <c r="I851" s="2464"/>
      <c r="J851" s="2464"/>
      <c r="K851" s="2464"/>
    </row>
    <row r="852" spans="1:11" ht="15.75" customHeight="1">
      <c r="A852" s="2464"/>
      <c r="B852" s="2464"/>
      <c r="C852" s="2464"/>
      <c r="D852" s="2464"/>
      <c r="E852" s="2464"/>
      <c r="F852" s="2464"/>
      <c r="G852" s="2464"/>
      <c r="H852" s="2464"/>
      <c r="I852" s="2464"/>
      <c r="J852" s="2464"/>
      <c r="K852" s="2464"/>
    </row>
    <row r="853" spans="1:11" ht="15.75" customHeight="1">
      <c r="A853" s="2464"/>
      <c r="B853" s="2464"/>
      <c r="C853" s="2464"/>
      <c r="D853" s="2464"/>
      <c r="E853" s="2464"/>
      <c r="F853" s="2464"/>
      <c r="G853" s="2464"/>
      <c r="H853" s="2464"/>
      <c r="I853" s="2464"/>
      <c r="J853" s="2464"/>
      <c r="K853" s="2464"/>
    </row>
    <row r="854" spans="1:11" ht="15.75" customHeight="1">
      <c r="A854" s="2464"/>
      <c r="B854" s="2464"/>
      <c r="C854" s="2464"/>
      <c r="D854" s="2464"/>
      <c r="E854" s="2464"/>
      <c r="F854" s="2464"/>
      <c r="G854" s="2464"/>
      <c r="H854" s="2464"/>
      <c r="I854" s="2464"/>
      <c r="J854" s="2464"/>
      <c r="K854" s="2464"/>
    </row>
    <row r="855" spans="1:11" ht="15.75" customHeight="1">
      <c r="A855" s="2464"/>
      <c r="B855" s="2464"/>
      <c r="C855" s="2464"/>
      <c r="D855" s="2464"/>
      <c r="E855" s="2464"/>
      <c r="F855" s="2464"/>
      <c r="G855" s="2464"/>
      <c r="H855" s="2464"/>
      <c r="I855" s="2464"/>
      <c r="J855" s="2464"/>
      <c r="K855" s="2464"/>
    </row>
    <row r="856" spans="1:11" ht="15.75" customHeight="1">
      <c r="A856" s="2464"/>
      <c r="B856" s="2464"/>
      <c r="C856" s="2464"/>
      <c r="D856" s="2464"/>
      <c r="E856" s="2464"/>
      <c r="F856" s="2464"/>
      <c r="G856" s="2464"/>
      <c r="H856" s="2464"/>
      <c r="I856" s="2464"/>
      <c r="J856" s="2464"/>
      <c r="K856" s="2464"/>
    </row>
    <row r="857" spans="1:11" ht="15.75" customHeight="1">
      <c r="A857" s="2464"/>
      <c r="B857" s="2464"/>
      <c r="C857" s="2464"/>
      <c r="D857" s="2464"/>
      <c r="E857" s="2464"/>
      <c r="F857" s="2464"/>
      <c r="G857" s="2464"/>
      <c r="H857" s="2464"/>
      <c r="I857" s="2464"/>
      <c r="J857" s="2464"/>
      <c r="K857" s="2464"/>
    </row>
    <row r="858" spans="1:11" ht="15.75" customHeight="1">
      <c r="A858" s="2464"/>
      <c r="B858" s="2464"/>
      <c r="C858" s="2464"/>
      <c r="D858" s="2464"/>
      <c r="E858" s="2464"/>
      <c r="F858" s="2464"/>
      <c r="G858" s="2464"/>
      <c r="H858" s="2464"/>
      <c r="I858" s="2464"/>
      <c r="J858" s="2464"/>
      <c r="K858" s="2464"/>
    </row>
    <row r="859" spans="1:11" ht="15.75" customHeight="1">
      <c r="A859" s="2464"/>
      <c r="B859" s="2464"/>
      <c r="C859" s="2464"/>
      <c r="D859" s="2464"/>
      <c r="E859" s="2464"/>
      <c r="F859" s="2464"/>
      <c r="G859" s="2464"/>
      <c r="H859" s="2464"/>
      <c r="I859" s="2464"/>
      <c r="J859" s="2464"/>
      <c r="K859" s="2464"/>
    </row>
    <row r="860" spans="1:11" ht="15.75" customHeight="1">
      <c r="A860" s="2464"/>
      <c r="B860" s="2464"/>
      <c r="C860" s="2464"/>
      <c r="D860" s="2464"/>
      <c r="E860" s="2464"/>
      <c r="F860" s="2464"/>
      <c r="G860" s="2464"/>
      <c r="H860" s="2464"/>
      <c r="I860" s="2464"/>
      <c r="J860" s="2464"/>
      <c r="K860" s="2464"/>
    </row>
    <row r="861" spans="1:11" ht="15.75" customHeight="1">
      <c r="A861" s="2464"/>
      <c r="B861" s="2464"/>
      <c r="C861" s="2464"/>
      <c r="D861" s="2464"/>
      <c r="E861" s="2464"/>
      <c r="F861" s="2464"/>
      <c r="G861" s="2464"/>
      <c r="H861" s="2464"/>
      <c r="I861" s="2464"/>
      <c r="J861" s="2464"/>
      <c r="K861" s="2464"/>
    </row>
    <row r="862" spans="1:11" ht="15.75" customHeight="1">
      <c r="A862" s="2464"/>
      <c r="B862" s="2464"/>
      <c r="C862" s="2464"/>
      <c r="D862" s="2464"/>
      <c r="E862" s="2464"/>
      <c r="F862" s="2464"/>
      <c r="G862" s="2464"/>
      <c r="H862" s="2464"/>
      <c r="I862" s="2464"/>
      <c r="J862" s="2464"/>
      <c r="K862" s="2464"/>
    </row>
    <row r="863" spans="1:11" ht="15.75" customHeight="1">
      <c r="A863" s="2464"/>
      <c r="B863" s="2464"/>
      <c r="C863" s="2464"/>
      <c r="D863" s="2464"/>
      <c r="E863" s="2464"/>
      <c r="F863" s="2464"/>
      <c r="G863" s="2464"/>
      <c r="H863" s="2464"/>
      <c r="I863" s="2464"/>
      <c r="J863" s="2464"/>
      <c r="K863" s="2464"/>
    </row>
    <row r="864" spans="1:11" ht="15.75" customHeight="1">
      <c r="A864" s="2464"/>
      <c r="B864" s="2464"/>
      <c r="C864" s="2464"/>
      <c r="D864" s="2464"/>
      <c r="E864" s="2464"/>
      <c r="F864" s="2464"/>
      <c r="G864" s="2464"/>
      <c r="H864" s="2464"/>
      <c r="I864" s="2464"/>
      <c r="J864" s="2464"/>
      <c r="K864" s="2464"/>
    </row>
    <row r="865" spans="1:11" ht="15.75" customHeight="1">
      <c r="A865" s="2464"/>
      <c r="B865" s="2464"/>
      <c r="C865" s="2464"/>
      <c r="D865" s="2464"/>
      <c r="E865" s="2464"/>
      <c r="F865" s="2464"/>
      <c r="G865" s="2464"/>
      <c r="H865" s="2464"/>
      <c r="I865" s="2464"/>
      <c r="J865" s="2464"/>
      <c r="K865" s="2464"/>
    </row>
    <row r="866" spans="1:11" ht="15.75" customHeight="1">
      <c r="A866" s="2464"/>
      <c r="B866" s="2464"/>
      <c r="C866" s="2464"/>
      <c r="D866" s="2464"/>
      <c r="E866" s="2464"/>
      <c r="F866" s="2464"/>
      <c r="G866" s="2464"/>
      <c r="H866" s="2464"/>
      <c r="I866" s="2464"/>
      <c r="J866" s="2464"/>
      <c r="K866" s="2464"/>
    </row>
    <row r="867" spans="1:11" ht="15.75" customHeight="1">
      <c r="A867" s="2464"/>
      <c r="B867" s="2464"/>
      <c r="C867" s="2464"/>
      <c r="D867" s="2464"/>
      <c r="E867" s="2464"/>
      <c r="F867" s="2464"/>
      <c r="G867" s="2464"/>
      <c r="H867" s="2464"/>
      <c r="I867" s="2464"/>
      <c r="J867" s="2464"/>
      <c r="K867" s="2464"/>
    </row>
    <row r="868" spans="1:11" ht="15.75" customHeight="1">
      <c r="A868" s="2464"/>
      <c r="B868" s="2464"/>
      <c r="C868" s="2464"/>
      <c r="D868" s="2464"/>
      <c r="E868" s="2464"/>
      <c r="F868" s="2464"/>
      <c r="G868" s="2464"/>
      <c r="H868" s="2464"/>
      <c r="I868" s="2464"/>
      <c r="J868" s="2464"/>
      <c r="K868" s="2464"/>
    </row>
    <row r="869" spans="1:11" ht="15.75" customHeight="1">
      <c r="A869" s="2464"/>
      <c r="B869" s="2464"/>
      <c r="C869" s="2464"/>
      <c r="D869" s="2464"/>
      <c r="E869" s="2464"/>
      <c r="F869" s="2464"/>
      <c r="G869" s="2464"/>
      <c r="H869" s="2464"/>
      <c r="I869" s="2464"/>
      <c r="J869" s="2464"/>
      <c r="K869" s="2464"/>
    </row>
    <row r="870" spans="1:11" ht="15.75" customHeight="1">
      <c r="A870" s="2464"/>
      <c r="B870" s="2464"/>
      <c r="C870" s="2464"/>
      <c r="D870" s="2464"/>
      <c r="E870" s="2464"/>
      <c r="F870" s="2464"/>
      <c r="G870" s="2464"/>
      <c r="H870" s="2464"/>
      <c r="I870" s="2464"/>
      <c r="J870" s="2464"/>
      <c r="K870" s="2464"/>
    </row>
    <row r="871" spans="1:11" ht="15.75" customHeight="1">
      <c r="A871" s="2464"/>
      <c r="B871" s="2464"/>
      <c r="C871" s="2464"/>
      <c r="D871" s="2464"/>
      <c r="E871" s="2464"/>
      <c r="F871" s="2464"/>
      <c r="G871" s="2464"/>
      <c r="H871" s="2464"/>
      <c r="I871" s="2464"/>
      <c r="J871" s="2464"/>
      <c r="K871" s="2464"/>
    </row>
    <row r="872" spans="1:11" ht="15.75" customHeight="1">
      <c r="A872" s="2464"/>
      <c r="B872" s="2464"/>
      <c r="C872" s="2464"/>
      <c r="D872" s="2464"/>
      <c r="E872" s="2464"/>
      <c r="F872" s="2464"/>
      <c r="G872" s="2464"/>
      <c r="H872" s="2464"/>
      <c r="I872" s="2464"/>
      <c r="J872" s="2464"/>
      <c r="K872" s="2464"/>
    </row>
    <row r="873" spans="1:11" ht="15.75" customHeight="1">
      <c r="A873" s="2464"/>
      <c r="B873" s="2464"/>
      <c r="C873" s="2464"/>
      <c r="D873" s="2464"/>
      <c r="E873" s="2464"/>
      <c r="F873" s="2464"/>
      <c r="G873" s="2464"/>
      <c r="H873" s="2464"/>
      <c r="I873" s="2464"/>
      <c r="J873" s="2464"/>
      <c r="K873" s="2464"/>
    </row>
    <row r="874" spans="1:11" ht="15.75" customHeight="1">
      <c r="A874" s="2464"/>
      <c r="B874" s="2464"/>
      <c r="C874" s="2464"/>
      <c r="D874" s="2464"/>
      <c r="E874" s="2464"/>
      <c r="F874" s="2464"/>
      <c r="G874" s="2464"/>
      <c r="H874" s="2464"/>
      <c r="I874" s="2464"/>
      <c r="J874" s="2464"/>
      <c r="K874" s="2464"/>
    </row>
    <row r="875" spans="1:11" ht="15.75" customHeight="1">
      <c r="A875" s="2464"/>
      <c r="B875" s="2464"/>
      <c r="C875" s="2464"/>
      <c r="D875" s="2464"/>
      <c r="E875" s="2464"/>
      <c r="F875" s="2464"/>
      <c r="G875" s="2464"/>
      <c r="H875" s="2464"/>
      <c r="I875" s="2464"/>
      <c r="J875" s="2464"/>
      <c r="K875" s="2464"/>
    </row>
    <row r="876" spans="1:11" ht="15.75" customHeight="1">
      <c r="A876" s="2464"/>
      <c r="B876" s="2464"/>
      <c r="C876" s="2464"/>
      <c r="D876" s="2464"/>
      <c r="E876" s="2464"/>
      <c r="F876" s="2464"/>
      <c r="G876" s="2464"/>
      <c r="H876" s="2464"/>
      <c r="I876" s="2464"/>
      <c r="J876" s="2464"/>
      <c r="K876" s="2464"/>
    </row>
    <row r="877" spans="1:11" ht="15.75" customHeight="1">
      <c r="A877" s="2464"/>
      <c r="B877" s="2464"/>
      <c r="C877" s="2464"/>
      <c r="D877" s="2464"/>
      <c r="E877" s="2464"/>
      <c r="F877" s="2464"/>
      <c r="G877" s="2464"/>
      <c r="H877" s="2464"/>
      <c r="I877" s="2464"/>
      <c r="J877" s="2464"/>
      <c r="K877" s="2464"/>
    </row>
    <row r="878" spans="1:11" ht="15.75" customHeight="1">
      <c r="A878" s="2464"/>
      <c r="B878" s="2464"/>
      <c r="C878" s="2464"/>
      <c r="D878" s="2464"/>
      <c r="E878" s="2464"/>
      <c r="F878" s="2464"/>
      <c r="G878" s="2464"/>
      <c r="H878" s="2464"/>
      <c r="I878" s="2464"/>
      <c r="J878" s="2464"/>
      <c r="K878" s="2464"/>
    </row>
    <row r="879" spans="1:11" ht="15.75" customHeight="1">
      <c r="A879" s="2464"/>
      <c r="B879" s="2464"/>
      <c r="C879" s="2464"/>
      <c r="D879" s="2464"/>
      <c r="E879" s="2464"/>
      <c r="F879" s="2464"/>
      <c r="G879" s="2464"/>
      <c r="H879" s="2464"/>
      <c r="I879" s="2464"/>
      <c r="J879" s="2464"/>
      <c r="K879" s="2464"/>
    </row>
    <row r="880" spans="1:11" ht="15.75" customHeight="1">
      <c r="A880" s="2464"/>
      <c r="B880" s="2464"/>
      <c r="C880" s="2464"/>
      <c r="D880" s="2464"/>
      <c r="E880" s="2464"/>
      <c r="F880" s="2464"/>
      <c r="G880" s="2464"/>
      <c r="H880" s="2464"/>
      <c r="I880" s="2464"/>
      <c r="J880" s="2464"/>
      <c r="K880" s="2464"/>
    </row>
    <row r="881" spans="1:11" ht="15.75" customHeight="1">
      <c r="A881" s="2464"/>
      <c r="B881" s="2464"/>
      <c r="C881" s="2464"/>
      <c r="D881" s="2464"/>
      <c r="E881" s="2464"/>
      <c r="F881" s="2464"/>
      <c r="G881" s="2464"/>
      <c r="H881" s="2464"/>
      <c r="I881" s="2464"/>
      <c r="J881" s="2464"/>
      <c r="K881" s="2464"/>
    </row>
    <row r="882" spans="1:11" ht="15.75" customHeight="1">
      <c r="A882" s="2464"/>
      <c r="B882" s="2464"/>
      <c r="C882" s="2464"/>
      <c r="D882" s="2464"/>
      <c r="E882" s="2464"/>
      <c r="F882" s="2464"/>
      <c r="G882" s="2464"/>
      <c r="H882" s="2464"/>
      <c r="I882" s="2464"/>
      <c r="J882" s="2464"/>
      <c r="K882" s="2464"/>
    </row>
    <row r="883" spans="1:11" ht="15.75" customHeight="1">
      <c r="A883" s="2464"/>
      <c r="B883" s="2464"/>
      <c r="C883" s="2464"/>
      <c r="D883" s="2464"/>
      <c r="E883" s="2464"/>
      <c r="F883" s="2464"/>
      <c r="G883" s="2464"/>
      <c r="H883" s="2464"/>
      <c r="I883" s="2464"/>
      <c r="J883" s="2464"/>
      <c r="K883" s="2464"/>
    </row>
    <row r="884" spans="1:11" ht="15.75" customHeight="1">
      <c r="A884" s="2464"/>
      <c r="B884" s="2464"/>
      <c r="C884" s="2464"/>
      <c r="D884" s="2464"/>
      <c r="E884" s="2464"/>
      <c r="F884" s="2464"/>
      <c r="G884" s="2464"/>
      <c r="H884" s="2464"/>
      <c r="I884" s="2464"/>
      <c r="J884" s="2464"/>
      <c r="K884" s="2464"/>
    </row>
    <row r="885" spans="1:11" ht="15.75" customHeight="1">
      <c r="A885" s="2464"/>
      <c r="B885" s="2464"/>
      <c r="C885" s="2464"/>
      <c r="D885" s="2464"/>
      <c r="E885" s="2464"/>
      <c r="F885" s="2464"/>
      <c r="G885" s="2464"/>
      <c r="H885" s="2464"/>
      <c r="I885" s="2464"/>
      <c r="J885" s="2464"/>
      <c r="K885" s="2464"/>
    </row>
    <row r="886" spans="1:11" ht="15.75" customHeight="1">
      <c r="A886" s="2464"/>
      <c r="B886" s="2464"/>
      <c r="C886" s="2464"/>
      <c r="D886" s="2464"/>
      <c r="E886" s="2464"/>
      <c r="F886" s="2464"/>
      <c r="G886" s="2464"/>
      <c r="H886" s="2464"/>
      <c r="I886" s="2464"/>
      <c r="J886" s="2464"/>
      <c r="K886" s="2464"/>
    </row>
    <row r="887" spans="1:11" ht="15.75" customHeight="1">
      <c r="A887" s="2464"/>
      <c r="B887" s="2464"/>
      <c r="C887" s="2464"/>
      <c r="D887" s="2464"/>
      <c r="E887" s="2464"/>
      <c r="F887" s="2464"/>
      <c r="G887" s="2464"/>
      <c r="H887" s="2464"/>
      <c r="I887" s="2464"/>
      <c r="J887" s="2464"/>
      <c r="K887" s="2464"/>
    </row>
    <row r="888" spans="1:11" ht="15.75" customHeight="1">
      <c r="A888" s="2464"/>
      <c r="B888" s="2464"/>
      <c r="C888" s="2464"/>
      <c r="D888" s="2464"/>
      <c r="E888" s="2464"/>
      <c r="F888" s="2464"/>
      <c r="G888" s="2464"/>
      <c r="H888" s="2464"/>
      <c r="I888" s="2464"/>
      <c r="J888" s="2464"/>
      <c r="K888" s="2464"/>
    </row>
    <row r="889" spans="1:11" ht="15.75" customHeight="1">
      <c r="A889" s="2464"/>
      <c r="B889" s="2464"/>
      <c r="C889" s="2464"/>
      <c r="D889" s="2464"/>
      <c r="E889" s="2464"/>
      <c r="F889" s="2464"/>
      <c r="G889" s="2464"/>
      <c r="H889" s="2464"/>
      <c r="I889" s="2464"/>
      <c r="J889" s="2464"/>
      <c r="K889" s="2464"/>
    </row>
    <row r="890" spans="1:11" ht="15.75" customHeight="1">
      <c r="A890" s="2464"/>
      <c r="B890" s="2464"/>
      <c r="C890" s="2464"/>
      <c r="D890" s="2464"/>
      <c r="E890" s="2464"/>
      <c r="F890" s="2464"/>
      <c r="G890" s="2464"/>
      <c r="H890" s="2464"/>
      <c r="I890" s="2464"/>
      <c r="J890" s="2464"/>
      <c r="K890" s="2464"/>
    </row>
    <row r="891" spans="1:11" ht="15.75" customHeight="1">
      <c r="A891" s="2464"/>
      <c r="B891" s="2464"/>
      <c r="C891" s="2464"/>
      <c r="D891" s="2464"/>
      <c r="E891" s="2464"/>
      <c r="F891" s="2464"/>
      <c r="G891" s="2464"/>
      <c r="H891" s="2464"/>
      <c r="I891" s="2464"/>
      <c r="J891" s="2464"/>
      <c r="K891" s="2464"/>
    </row>
    <row r="892" spans="1:11" ht="15.75" customHeight="1">
      <c r="A892" s="2464"/>
      <c r="B892" s="2464"/>
      <c r="C892" s="2464"/>
      <c r="D892" s="2464"/>
      <c r="E892" s="2464"/>
      <c r="F892" s="2464"/>
      <c r="G892" s="2464"/>
      <c r="H892" s="2464"/>
      <c r="I892" s="2464"/>
      <c r="J892" s="2464"/>
      <c r="K892" s="2464"/>
    </row>
    <row r="893" spans="1:11" ht="15.75" customHeight="1">
      <c r="A893" s="2464"/>
      <c r="B893" s="2464"/>
      <c r="C893" s="2464"/>
      <c r="D893" s="2464"/>
      <c r="E893" s="2464"/>
      <c r="F893" s="2464"/>
      <c r="G893" s="2464"/>
      <c r="H893" s="2464"/>
      <c r="I893" s="2464"/>
      <c r="J893" s="2464"/>
      <c r="K893" s="2464"/>
    </row>
    <row r="894" spans="1:11" ht="15.75" customHeight="1">
      <c r="A894" s="2464"/>
      <c r="B894" s="2464"/>
      <c r="C894" s="2464"/>
      <c r="D894" s="2464"/>
      <c r="E894" s="2464"/>
      <c r="F894" s="2464"/>
      <c r="G894" s="2464"/>
      <c r="H894" s="2464"/>
      <c r="I894" s="2464"/>
      <c r="J894" s="2464"/>
      <c r="K894" s="2464"/>
    </row>
    <row r="895" spans="1:11" ht="15.75" customHeight="1">
      <c r="A895" s="2464"/>
      <c r="B895" s="2464"/>
      <c r="C895" s="2464"/>
      <c r="D895" s="2464"/>
      <c r="E895" s="2464"/>
      <c r="F895" s="2464"/>
      <c r="G895" s="2464"/>
      <c r="H895" s="2464"/>
      <c r="I895" s="2464"/>
      <c r="J895" s="2464"/>
      <c r="K895" s="2464"/>
    </row>
    <row r="896" spans="1:11" ht="15.75" customHeight="1">
      <c r="A896" s="2464"/>
      <c r="B896" s="2464"/>
      <c r="C896" s="2464"/>
      <c r="D896" s="2464"/>
      <c r="E896" s="2464"/>
      <c r="F896" s="2464"/>
      <c r="G896" s="2464"/>
      <c r="H896" s="2464"/>
      <c r="I896" s="2464"/>
      <c r="J896" s="2464"/>
      <c r="K896" s="2464"/>
    </row>
    <row r="897" spans="1:11" ht="15.75" customHeight="1">
      <c r="A897" s="2464"/>
      <c r="B897" s="2464"/>
      <c r="C897" s="2464"/>
      <c r="D897" s="2464"/>
      <c r="E897" s="2464"/>
      <c r="F897" s="2464"/>
      <c r="G897" s="2464"/>
      <c r="H897" s="2464"/>
      <c r="I897" s="2464"/>
      <c r="J897" s="2464"/>
      <c r="K897" s="2464"/>
    </row>
    <row r="898" spans="1:11" ht="15.75" customHeight="1">
      <c r="A898" s="2464"/>
      <c r="B898" s="2464"/>
      <c r="C898" s="2464"/>
      <c r="D898" s="2464"/>
      <c r="E898" s="2464"/>
      <c r="F898" s="2464"/>
      <c r="G898" s="2464"/>
      <c r="H898" s="2464"/>
      <c r="I898" s="2464"/>
      <c r="J898" s="2464"/>
      <c r="K898" s="2464"/>
    </row>
    <row r="899" spans="1:11" ht="15.75" customHeight="1">
      <c r="A899" s="2464"/>
      <c r="B899" s="2464"/>
      <c r="C899" s="2464"/>
      <c r="D899" s="2464"/>
      <c r="E899" s="2464"/>
      <c r="F899" s="2464"/>
      <c r="G899" s="2464"/>
      <c r="H899" s="2464"/>
      <c r="I899" s="2464"/>
      <c r="J899" s="2464"/>
      <c r="K899" s="2464"/>
    </row>
    <row r="900" spans="1:11" ht="15.75" customHeight="1">
      <c r="A900" s="2464"/>
      <c r="B900" s="2464"/>
      <c r="C900" s="2464"/>
      <c r="D900" s="2464"/>
      <c r="E900" s="2464"/>
      <c r="F900" s="2464"/>
      <c r="G900" s="2464"/>
      <c r="H900" s="2464"/>
      <c r="I900" s="2464"/>
      <c r="J900" s="2464"/>
      <c r="K900" s="2464"/>
    </row>
    <row r="901" spans="1:11" ht="15.75" customHeight="1">
      <c r="A901" s="2464"/>
      <c r="B901" s="2464"/>
      <c r="C901" s="2464"/>
      <c r="D901" s="2464"/>
      <c r="E901" s="2464"/>
      <c r="F901" s="2464"/>
      <c r="G901" s="2464"/>
      <c r="H901" s="2464"/>
      <c r="I901" s="2464"/>
      <c r="J901" s="2464"/>
      <c r="K901" s="2464"/>
    </row>
    <row r="902" spans="1:11" ht="15.75" customHeight="1">
      <c r="A902" s="2464"/>
      <c r="B902" s="2464"/>
      <c r="C902" s="2464"/>
      <c r="D902" s="2464"/>
      <c r="E902" s="2464"/>
      <c r="F902" s="2464"/>
      <c r="G902" s="2464"/>
      <c r="H902" s="2464"/>
      <c r="I902" s="2464"/>
      <c r="J902" s="2464"/>
      <c r="K902" s="2464"/>
    </row>
    <row r="903" spans="1:11" ht="15.75" customHeight="1">
      <c r="A903" s="2464"/>
      <c r="B903" s="2464"/>
      <c r="C903" s="2464"/>
      <c r="D903" s="2464"/>
      <c r="E903" s="2464"/>
      <c r="F903" s="2464"/>
      <c r="G903" s="2464"/>
      <c r="H903" s="2464"/>
      <c r="I903" s="2464"/>
      <c r="J903" s="2464"/>
      <c r="K903" s="2464"/>
    </row>
    <row r="904" spans="1:11" ht="15.75" customHeight="1">
      <c r="A904" s="2464"/>
      <c r="B904" s="2464"/>
      <c r="C904" s="2464"/>
      <c r="D904" s="2464"/>
      <c r="E904" s="2464"/>
      <c r="F904" s="2464"/>
      <c r="G904" s="2464"/>
      <c r="H904" s="2464"/>
      <c r="I904" s="2464"/>
      <c r="J904" s="2464"/>
      <c r="K904" s="2464"/>
    </row>
    <row r="905" spans="1:11" ht="15.75" customHeight="1">
      <c r="A905" s="2464"/>
      <c r="B905" s="2464"/>
      <c r="C905" s="2464"/>
      <c r="D905" s="2464"/>
      <c r="E905" s="2464"/>
      <c r="F905" s="2464"/>
      <c r="G905" s="2464"/>
      <c r="H905" s="2464"/>
      <c r="I905" s="2464"/>
      <c r="J905" s="2464"/>
      <c r="K905" s="2464"/>
    </row>
    <row r="906" spans="1:11" ht="15.75" customHeight="1">
      <c r="A906" s="2464"/>
      <c r="B906" s="2464"/>
      <c r="C906" s="2464"/>
      <c r="D906" s="2464"/>
      <c r="E906" s="2464"/>
      <c r="F906" s="2464"/>
      <c r="G906" s="2464"/>
      <c r="H906" s="2464"/>
      <c r="I906" s="2464"/>
      <c r="J906" s="2464"/>
      <c r="K906" s="2464"/>
    </row>
    <row r="907" spans="1:11" ht="15.75" customHeight="1">
      <c r="A907" s="2464"/>
      <c r="B907" s="2464"/>
      <c r="C907" s="2464"/>
      <c r="D907" s="2464"/>
      <c r="E907" s="2464"/>
      <c r="F907" s="2464"/>
      <c r="G907" s="2464"/>
      <c r="H907" s="2464"/>
      <c r="I907" s="2464"/>
      <c r="J907" s="2464"/>
      <c r="K907" s="2464"/>
    </row>
    <row r="908" spans="1:11" ht="15.75" customHeight="1">
      <c r="A908" s="2464"/>
      <c r="B908" s="2464"/>
      <c r="C908" s="2464"/>
      <c r="D908" s="2464"/>
      <c r="E908" s="2464"/>
      <c r="F908" s="2464"/>
      <c r="G908" s="2464"/>
      <c r="H908" s="2464"/>
      <c r="I908" s="2464"/>
      <c r="J908" s="2464"/>
      <c r="K908" s="2464"/>
    </row>
    <row r="909" spans="1:11" ht="15.75" customHeight="1">
      <c r="A909" s="2464"/>
      <c r="B909" s="2464"/>
      <c r="C909" s="2464"/>
      <c r="D909" s="2464"/>
      <c r="E909" s="2464"/>
      <c r="F909" s="2464"/>
      <c r="G909" s="2464"/>
      <c r="H909" s="2464"/>
      <c r="I909" s="2464"/>
      <c r="J909" s="2464"/>
      <c r="K909" s="2464"/>
    </row>
    <row r="910" spans="1:11" ht="15.75" customHeight="1">
      <c r="A910" s="2464"/>
      <c r="B910" s="2464"/>
      <c r="C910" s="2464"/>
      <c r="D910" s="2464"/>
      <c r="E910" s="2464"/>
      <c r="F910" s="2464"/>
      <c r="G910" s="2464"/>
      <c r="H910" s="2464"/>
      <c r="I910" s="2464"/>
      <c r="J910" s="2464"/>
      <c r="K910" s="2464"/>
    </row>
    <row r="911" spans="1:11" ht="15.75" customHeight="1">
      <c r="A911" s="2464"/>
      <c r="B911" s="2464"/>
      <c r="C911" s="2464"/>
      <c r="D911" s="2464"/>
      <c r="E911" s="2464"/>
      <c r="F911" s="2464"/>
      <c r="G911" s="2464"/>
      <c r="H911" s="2464"/>
      <c r="I911" s="2464"/>
      <c r="J911" s="2464"/>
      <c r="K911" s="2464"/>
    </row>
    <row r="912" spans="1:11" ht="15.75" customHeight="1">
      <c r="A912" s="2464"/>
      <c r="B912" s="2464"/>
      <c r="C912" s="2464"/>
      <c r="D912" s="2464"/>
      <c r="E912" s="2464"/>
      <c r="F912" s="2464"/>
      <c r="G912" s="2464"/>
      <c r="H912" s="2464"/>
      <c r="I912" s="2464"/>
      <c r="J912" s="2464"/>
      <c r="K912" s="2464"/>
    </row>
    <row r="913" spans="1:11" ht="15.75" customHeight="1">
      <c r="A913" s="2464"/>
      <c r="B913" s="2464"/>
      <c r="C913" s="2464"/>
      <c r="D913" s="2464"/>
      <c r="E913" s="2464"/>
      <c r="F913" s="2464"/>
      <c r="G913" s="2464"/>
      <c r="H913" s="2464"/>
      <c r="I913" s="2464"/>
      <c r="J913" s="2464"/>
      <c r="K913" s="2464"/>
    </row>
    <row r="914" spans="1:11" ht="15.75" customHeight="1">
      <c r="A914" s="2464"/>
      <c r="B914" s="2464"/>
      <c r="C914" s="2464"/>
      <c r="D914" s="2464"/>
      <c r="E914" s="2464"/>
      <c r="F914" s="2464"/>
      <c r="G914" s="2464"/>
      <c r="H914" s="2464"/>
      <c r="I914" s="2464"/>
      <c r="J914" s="2464"/>
      <c r="K914" s="2464"/>
    </row>
    <row r="915" spans="1:11" ht="15.75" customHeight="1">
      <c r="A915" s="2464"/>
      <c r="B915" s="2464"/>
      <c r="C915" s="2464"/>
      <c r="D915" s="2464"/>
      <c r="E915" s="2464"/>
      <c r="F915" s="2464"/>
      <c r="G915" s="2464"/>
      <c r="H915" s="2464"/>
      <c r="I915" s="2464"/>
      <c r="J915" s="2464"/>
      <c r="K915" s="2464"/>
    </row>
    <row r="916" spans="1:11" ht="15.75" customHeight="1">
      <c r="A916" s="2464"/>
      <c r="B916" s="2464"/>
      <c r="C916" s="2464"/>
      <c r="D916" s="2464"/>
      <c r="E916" s="2464"/>
      <c r="F916" s="2464"/>
      <c r="G916" s="2464"/>
      <c r="H916" s="2464"/>
      <c r="I916" s="2464"/>
      <c r="J916" s="2464"/>
      <c r="K916" s="2464"/>
    </row>
    <row r="917" spans="1:11" ht="15.75" customHeight="1">
      <c r="A917" s="2464"/>
      <c r="B917" s="2464"/>
      <c r="C917" s="2464"/>
      <c r="D917" s="2464"/>
      <c r="E917" s="2464"/>
      <c r="F917" s="2464"/>
      <c r="G917" s="2464"/>
      <c r="H917" s="2464"/>
      <c r="I917" s="2464"/>
      <c r="J917" s="2464"/>
      <c r="K917" s="2464"/>
    </row>
    <row r="918" spans="1:11" ht="15.75" customHeight="1">
      <c r="A918" s="2464"/>
      <c r="B918" s="2464"/>
      <c r="C918" s="2464"/>
      <c r="D918" s="2464"/>
      <c r="E918" s="2464"/>
      <c r="F918" s="2464"/>
      <c r="G918" s="2464"/>
      <c r="H918" s="2464"/>
      <c r="I918" s="2464"/>
      <c r="J918" s="2464"/>
      <c r="K918" s="2464"/>
    </row>
    <row r="919" spans="1:11" ht="15.75" customHeight="1">
      <c r="A919" s="2464"/>
      <c r="B919" s="2464"/>
      <c r="C919" s="2464"/>
      <c r="D919" s="2464"/>
      <c r="E919" s="2464"/>
      <c r="F919" s="2464"/>
      <c r="G919" s="2464"/>
      <c r="H919" s="2464"/>
      <c r="I919" s="2464"/>
      <c r="J919" s="2464"/>
      <c r="K919" s="2464"/>
    </row>
    <row r="920" spans="1:11" ht="15.75" customHeight="1">
      <c r="A920" s="2464"/>
      <c r="B920" s="2464"/>
      <c r="C920" s="2464"/>
      <c r="D920" s="2464"/>
      <c r="E920" s="2464"/>
      <c r="F920" s="2464"/>
      <c r="G920" s="2464"/>
      <c r="H920" s="2464"/>
      <c r="I920" s="2464"/>
      <c r="J920" s="2464"/>
      <c r="K920" s="2464"/>
    </row>
    <row r="921" spans="1:11" ht="15.75" customHeight="1">
      <c r="A921" s="2464"/>
      <c r="B921" s="2464"/>
      <c r="C921" s="2464"/>
      <c r="D921" s="2464"/>
      <c r="E921" s="2464"/>
      <c r="F921" s="2464"/>
      <c r="G921" s="2464"/>
      <c r="H921" s="2464"/>
      <c r="I921" s="2464"/>
      <c r="J921" s="2464"/>
      <c r="K921" s="2464"/>
    </row>
    <row r="922" spans="1:11" ht="15.75" customHeight="1">
      <c r="A922" s="2464"/>
      <c r="B922" s="2464"/>
      <c r="C922" s="2464"/>
      <c r="D922" s="2464"/>
      <c r="E922" s="2464"/>
      <c r="F922" s="2464"/>
      <c r="G922" s="2464"/>
      <c r="H922" s="2464"/>
      <c r="I922" s="2464"/>
      <c r="J922" s="2464"/>
      <c r="K922" s="2464"/>
    </row>
    <row r="923" spans="1:11" ht="15.75" customHeight="1">
      <c r="A923" s="2464"/>
      <c r="B923" s="2464"/>
      <c r="C923" s="2464"/>
      <c r="D923" s="2464"/>
      <c r="E923" s="2464"/>
      <c r="F923" s="2464"/>
      <c r="G923" s="2464"/>
      <c r="H923" s="2464"/>
      <c r="I923" s="2464"/>
      <c r="J923" s="2464"/>
      <c r="K923" s="2464"/>
    </row>
    <row r="924" spans="1:11" ht="15.75" customHeight="1">
      <c r="A924" s="2464"/>
      <c r="B924" s="2464"/>
      <c r="C924" s="2464"/>
      <c r="D924" s="2464"/>
      <c r="E924" s="2464"/>
      <c r="F924" s="2464"/>
      <c r="G924" s="2464"/>
      <c r="H924" s="2464"/>
      <c r="I924" s="2464"/>
      <c r="J924" s="2464"/>
      <c r="K924" s="2464"/>
    </row>
    <row r="925" spans="1:11" ht="15.75" customHeight="1">
      <c r="A925" s="2464"/>
      <c r="B925" s="2464"/>
      <c r="C925" s="2464"/>
      <c r="D925" s="2464"/>
      <c r="E925" s="2464"/>
      <c r="F925" s="2464"/>
      <c r="G925" s="2464"/>
      <c r="H925" s="2464"/>
      <c r="I925" s="2464"/>
      <c r="J925" s="2464"/>
      <c r="K925" s="2464"/>
    </row>
    <row r="926" spans="1:11" ht="15.75" customHeight="1">
      <c r="A926" s="2464"/>
      <c r="B926" s="2464"/>
      <c r="C926" s="2464"/>
      <c r="D926" s="2464"/>
      <c r="E926" s="2464"/>
      <c r="F926" s="2464"/>
      <c r="G926" s="2464"/>
      <c r="H926" s="2464"/>
      <c r="I926" s="2464"/>
      <c r="J926" s="2464"/>
      <c r="K926" s="2464"/>
    </row>
    <row r="927" spans="1:11" ht="15.75" customHeight="1">
      <c r="A927" s="2464"/>
      <c r="B927" s="2464"/>
      <c r="C927" s="2464"/>
      <c r="D927" s="2464"/>
      <c r="E927" s="2464"/>
      <c r="F927" s="2464"/>
      <c r="G927" s="2464"/>
      <c r="H927" s="2464"/>
      <c r="I927" s="2464"/>
      <c r="J927" s="2464"/>
      <c r="K927" s="2464"/>
    </row>
    <row r="928" spans="1:11" ht="15.75" customHeight="1">
      <c r="A928" s="2464"/>
      <c r="B928" s="2464"/>
      <c r="C928" s="2464"/>
      <c r="D928" s="2464"/>
      <c r="E928" s="2464"/>
      <c r="F928" s="2464"/>
      <c r="G928" s="2464"/>
      <c r="H928" s="2464"/>
      <c r="I928" s="2464"/>
      <c r="J928" s="2464"/>
      <c r="K928" s="2464"/>
    </row>
    <row r="929" spans="1:11" ht="15.75" customHeight="1">
      <c r="A929" s="2464"/>
      <c r="B929" s="2464"/>
      <c r="C929" s="2464"/>
      <c r="D929" s="2464"/>
      <c r="E929" s="2464"/>
      <c r="F929" s="2464"/>
      <c r="G929" s="2464"/>
      <c r="H929" s="2464"/>
      <c r="I929" s="2464"/>
      <c r="J929" s="2464"/>
      <c r="K929" s="2464"/>
    </row>
    <row r="930" spans="1:11" ht="15.75" customHeight="1">
      <c r="A930" s="2464"/>
      <c r="B930" s="2464"/>
      <c r="C930" s="2464"/>
      <c r="D930" s="2464"/>
      <c r="E930" s="2464"/>
      <c r="F930" s="2464"/>
      <c r="G930" s="2464"/>
      <c r="H930" s="2464"/>
      <c r="I930" s="2464"/>
      <c r="J930" s="2464"/>
      <c r="K930" s="2464"/>
    </row>
    <row r="931" spans="1:11" ht="15.75" customHeight="1">
      <c r="A931" s="2464"/>
      <c r="B931" s="2464"/>
      <c r="C931" s="2464"/>
      <c r="D931" s="2464"/>
      <c r="E931" s="2464"/>
      <c r="F931" s="2464"/>
      <c r="G931" s="2464"/>
      <c r="H931" s="2464"/>
      <c r="I931" s="2464"/>
      <c r="J931" s="2464"/>
      <c r="K931" s="2464"/>
    </row>
    <row r="932" spans="1:11" ht="15.75" customHeight="1">
      <c r="A932" s="2464"/>
      <c r="B932" s="2464"/>
      <c r="C932" s="2464"/>
      <c r="D932" s="2464"/>
      <c r="E932" s="2464"/>
      <c r="F932" s="2464"/>
      <c r="G932" s="2464"/>
      <c r="H932" s="2464"/>
      <c r="I932" s="2464"/>
      <c r="J932" s="2464"/>
      <c r="K932" s="2464"/>
    </row>
    <row r="933" spans="1:11" ht="15.75" customHeight="1">
      <c r="A933" s="2464"/>
      <c r="B933" s="2464"/>
      <c r="C933" s="2464"/>
      <c r="D933" s="2464"/>
      <c r="E933" s="2464"/>
      <c r="F933" s="2464"/>
      <c r="G933" s="2464"/>
      <c r="H933" s="2464"/>
      <c r="I933" s="2464"/>
      <c r="J933" s="2464"/>
      <c r="K933" s="2464"/>
    </row>
    <row r="934" spans="1:11" ht="15.75" customHeight="1">
      <c r="A934" s="2464"/>
      <c r="B934" s="2464"/>
      <c r="C934" s="2464"/>
      <c r="D934" s="2464"/>
      <c r="E934" s="2464"/>
      <c r="F934" s="2464"/>
      <c r="G934" s="2464"/>
      <c r="H934" s="2464"/>
      <c r="I934" s="2464"/>
      <c r="J934" s="2464"/>
      <c r="K934" s="2464"/>
    </row>
    <row r="935" spans="1:11" ht="15.75" customHeight="1">
      <c r="A935" s="2464"/>
      <c r="B935" s="2464"/>
      <c r="C935" s="2464"/>
      <c r="D935" s="2464"/>
      <c r="E935" s="2464"/>
      <c r="F935" s="2464"/>
      <c r="G935" s="2464"/>
      <c r="H935" s="2464"/>
      <c r="I935" s="2464"/>
      <c r="J935" s="2464"/>
      <c r="K935" s="2464"/>
    </row>
    <row r="936" spans="1:11" ht="15.75" customHeight="1">
      <c r="A936" s="2464"/>
      <c r="B936" s="2464"/>
      <c r="C936" s="2464"/>
      <c r="D936" s="2464"/>
      <c r="E936" s="2464"/>
      <c r="F936" s="2464"/>
      <c r="G936" s="2464"/>
      <c r="H936" s="2464"/>
      <c r="I936" s="2464"/>
      <c r="J936" s="2464"/>
      <c r="K936" s="2464"/>
    </row>
    <row r="937" spans="1:11" ht="15.75" customHeight="1">
      <c r="A937" s="2464"/>
      <c r="B937" s="2464"/>
      <c r="C937" s="2464"/>
      <c r="D937" s="2464"/>
      <c r="E937" s="2464"/>
      <c r="F937" s="2464"/>
      <c r="G937" s="2464"/>
      <c r="H937" s="2464"/>
      <c r="I937" s="2464"/>
      <c r="J937" s="2464"/>
      <c r="K937" s="2464"/>
    </row>
    <row r="938" spans="1:11" ht="15.75" customHeight="1">
      <c r="A938" s="2464"/>
      <c r="B938" s="2464"/>
      <c r="C938" s="2464"/>
      <c r="D938" s="2464"/>
      <c r="E938" s="2464"/>
      <c r="F938" s="2464"/>
      <c r="G938" s="2464"/>
      <c r="H938" s="2464"/>
      <c r="I938" s="2464"/>
      <c r="J938" s="2464"/>
      <c r="K938" s="2464"/>
    </row>
    <row r="939" spans="1:11" ht="15.75" customHeight="1">
      <c r="A939" s="2464"/>
      <c r="B939" s="2464"/>
      <c r="C939" s="2464"/>
      <c r="D939" s="2464"/>
      <c r="E939" s="2464"/>
      <c r="F939" s="2464"/>
      <c r="G939" s="2464"/>
      <c r="H939" s="2464"/>
      <c r="I939" s="2464"/>
      <c r="J939" s="2464"/>
      <c r="K939" s="2464"/>
    </row>
    <row r="940" spans="1:11" ht="15.75" customHeight="1">
      <c r="A940" s="2464"/>
      <c r="B940" s="2464"/>
      <c r="C940" s="2464"/>
      <c r="D940" s="2464"/>
      <c r="E940" s="2464"/>
      <c r="F940" s="2464"/>
      <c r="G940" s="2464"/>
      <c r="H940" s="2464"/>
      <c r="I940" s="2464"/>
      <c r="J940" s="2464"/>
      <c r="K940" s="2464"/>
    </row>
    <row r="941" spans="1:11" ht="15.75" customHeight="1">
      <c r="A941" s="2464"/>
      <c r="B941" s="2464"/>
      <c r="C941" s="2464"/>
      <c r="D941" s="2464"/>
      <c r="E941" s="2464"/>
      <c r="F941" s="2464"/>
      <c r="G941" s="2464"/>
      <c r="H941" s="2464"/>
      <c r="I941" s="2464"/>
      <c r="J941" s="2464"/>
      <c r="K941" s="2464"/>
    </row>
    <row r="942" spans="1:11" ht="15.75" customHeight="1">
      <c r="A942" s="2464"/>
      <c r="B942" s="2464"/>
      <c r="C942" s="2464"/>
      <c r="D942" s="2464"/>
      <c r="E942" s="2464"/>
      <c r="F942" s="2464"/>
      <c r="G942" s="2464"/>
      <c r="H942" s="2464"/>
      <c r="I942" s="2464"/>
      <c r="J942" s="2464"/>
      <c r="K942" s="2464"/>
    </row>
    <row r="943" spans="1:11" ht="15.75" customHeight="1">
      <c r="A943" s="2464"/>
      <c r="B943" s="2464"/>
      <c r="C943" s="2464"/>
      <c r="D943" s="2464"/>
      <c r="E943" s="2464"/>
      <c r="F943" s="2464"/>
      <c r="G943" s="2464"/>
      <c r="H943" s="2464"/>
      <c r="I943" s="2464"/>
      <c r="J943" s="2464"/>
      <c r="K943" s="2464"/>
    </row>
    <row r="944" spans="1:11" ht="15.75" customHeight="1">
      <c r="A944" s="2464"/>
      <c r="B944" s="2464"/>
      <c r="C944" s="2464"/>
      <c r="D944" s="2464"/>
      <c r="E944" s="2464"/>
      <c r="F944" s="2464"/>
      <c r="G944" s="2464"/>
      <c r="H944" s="2464"/>
      <c r="I944" s="2464"/>
      <c r="J944" s="2464"/>
      <c r="K944" s="2464"/>
    </row>
    <row r="945" spans="1:11" ht="15.75" customHeight="1">
      <c r="A945" s="2464"/>
      <c r="B945" s="2464"/>
      <c r="C945" s="2464"/>
      <c r="D945" s="2464"/>
      <c r="E945" s="2464"/>
      <c r="F945" s="2464"/>
      <c r="G945" s="2464"/>
      <c r="H945" s="2464"/>
      <c r="I945" s="2464"/>
      <c r="J945" s="2464"/>
      <c r="K945" s="2464"/>
    </row>
    <row r="946" spans="1:11" ht="15.75" customHeight="1">
      <c r="A946" s="2464"/>
      <c r="B946" s="2464"/>
      <c r="C946" s="2464"/>
      <c r="D946" s="2464"/>
      <c r="E946" s="2464"/>
      <c r="F946" s="2464"/>
      <c r="G946" s="2464"/>
      <c r="H946" s="2464"/>
      <c r="I946" s="2464"/>
      <c r="J946" s="2464"/>
      <c r="K946" s="2464"/>
    </row>
    <row r="947" spans="1:11" ht="15.75" customHeight="1">
      <c r="A947" s="2464"/>
      <c r="B947" s="2464"/>
      <c r="C947" s="2464"/>
      <c r="D947" s="2464"/>
      <c r="E947" s="2464"/>
      <c r="F947" s="2464"/>
      <c r="G947" s="2464"/>
      <c r="H947" s="2464"/>
      <c r="I947" s="2464"/>
      <c r="J947" s="2464"/>
      <c r="K947" s="2464"/>
    </row>
    <row r="948" spans="1:11" ht="15.75" customHeight="1">
      <c r="A948" s="2464"/>
      <c r="B948" s="2464"/>
      <c r="C948" s="2464"/>
      <c r="D948" s="2464"/>
      <c r="E948" s="2464"/>
      <c r="F948" s="2464"/>
      <c r="G948" s="2464"/>
      <c r="H948" s="2464"/>
      <c r="I948" s="2464"/>
      <c r="J948" s="2464"/>
      <c r="K948" s="2464"/>
    </row>
    <row r="949" spans="1:11" ht="15.75" customHeight="1">
      <c r="A949" s="2464"/>
      <c r="B949" s="2464"/>
      <c r="C949" s="2464"/>
      <c r="D949" s="2464"/>
      <c r="E949" s="2464"/>
      <c r="F949" s="2464"/>
      <c r="G949" s="2464"/>
      <c r="H949" s="2464"/>
      <c r="I949" s="2464"/>
      <c r="J949" s="2464"/>
      <c r="K949" s="2464"/>
    </row>
    <row r="950" spans="1:11" ht="15.75" customHeight="1">
      <c r="A950" s="2464"/>
      <c r="B950" s="2464"/>
      <c r="C950" s="2464"/>
      <c r="D950" s="2464"/>
      <c r="E950" s="2464"/>
      <c r="F950" s="2464"/>
      <c r="G950" s="2464"/>
      <c r="H950" s="2464"/>
      <c r="I950" s="2464"/>
      <c r="J950" s="2464"/>
      <c r="K950" s="2464"/>
    </row>
    <row r="951" spans="1:11" ht="15.75" customHeight="1">
      <c r="A951" s="2464"/>
      <c r="B951" s="2464"/>
      <c r="C951" s="2464"/>
      <c r="D951" s="2464"/>
      <c r="E951" s="2464"/>
      <c r="F951" s="2464"/>
      <c r="G951" s="2464"/>
      <c r="H951" s="2464"/>
      <c r="I951" s="2464"/>
      <c r="J951" s="2464"/>
      <c r="K951" s="2464"/>
    </row>
    <row r="952" spans="1:11" ht="15.75" customHeight="1">
      <c r="A952" s="2464"/>
      <c r="B952" s="2464"/>
      <c r="C952" s="2464"/>
      <c r="D952" s="2464"/>
      <c r="E952" s="2464"/>
      <c r="F952" s="2464"/>
      <c r="G952" s="2464"/>
      <c r="H952" s="2464"/>
      <c r="I952" s="2464"/>
      <c r="J952" s="2464"/>
      <c r="K952" s="2464"/>
    </row>
    <row r="953" spans="1:11" ht="15.75" customHeight="1">
      <c r="A953" s="2464"/>
      <c r="B953" s="2464"/>
      <c r="C953" s="2464"/>
      <c r="D953" s="2464"/>
      <c r="E953" s="2464"/>
      <c r="F953" s="2464"/>
      <c r="G953" s="2464"/>
      <c r="H953" s="2464"/>
      <c r="I953" s="2464"/>
      <c r="J953" s="2464"/>
      <c r="K953" s="2464"/>
    </row>
    <row r="954" spans="1:11" ht="15.75" customHeight="1">
      <c r="A954" s="2464"/>
      <c r="B954" s="2464"/>
      <c r="C954" s="2464"/>
      <c r="D954" s="2464"/>
      <c r="E954" s="2464"/>
      <c r="F954" s="2464"/>
      <c r="G954" s="2464"/>
      <c r="H954" s="2464"/>
      <c r="I954" s="2464"/>
      <c r="J954" s="2464"/>
      <c r="K954" s="2464"/>
    </row>
    <row r="955" spans="1:11" ht="15.75" customHeight="1">
      <c r="A955" s="2464"/>
      <c r="B955" s="2464"/>
      <c r="C955" s="2464"/>
      <c r="D955" s="2464"/>
      <c r="E955" s="2464"/>
      <c r="F955" s="2464"/>
      <c r="G955" s="2464"/>
      <c r="H955" s="2464"/>
      <c r="I955" s="2464"/>
      <c r="J955" s="2464"/>
      <c r="K955" s="2464"/>
    </row>
    <row r="956" spans="1:11" ht="15.75" customHeight="1">
      <c r="A956" s="2464"/>
      <c r="B956" s="2464"/>
      <c r="C956" s="2464"/>
      <c r="D956" s="2464"/>
      <c r="E956" s="2464"/>
      <c r="F956" s="2464"/>
      <c r="G956" s="2464"/>
      <c r="H956" s="2464"/>
      <c r="I956" s="2464"/>
      <c r="J956" s="2464"/>
      <c r="K956" s="2464"/>
    </row>
    <row r="957" spans="1:11" ht="15.75" customHeight="1">
      <c r="A957" s="2464"/>
      <c r="B957" s="2464"/>
      <c r="C957" s="2464"/>
      <c r="D957" s="2464"/>
      <c r="E957" s="2464"/>
      <c r="F957" s="2464"/>
      <c r="G957" s="2464"/>
      <c r="H957" s="2464"/>
      <c r="I957" s="2464"/>
      <c r="J957" s="2464"/>
      <c r="K957" s="2464"/>
    </row>
    <row r="958" spans="1:11" ht="15.75" customHeight="1">
      <c r="A958" s="2464"/>
      <c r="B958" s="2464"/>
      <c r="C958" s="2464"/>
      <c r="D958" s="2464"/>
      <c r="E958" s="2464"/>
      <c r="F958" s="2464"/>
      <c r="G958" s="2464"/>
      <c r="H958" s="2464"/>
      <c r="I958" s="2464"/>
      <c r="J958" s="2464"/>
      <c r="K958" s="2464"/>
    </row>
    <row r="959" spans="1:11" ht="15.75" customHeight="1">
      <c r="A959" s="2464"/>
      <c r="B959" s="2464"/>
      <c r="C959" s="2464"/>
      <c r="D959" s="2464"/>
      <c r="E959" s="2464"/>
      <c r="F959" s="2464"/>
      <c r="G959" s="2464"/>
      <c r="H959" s="2464"/>
      <c r="I959" s="2464"/>
      <c r="J959" s="2464"/>
      <c r="K959" s="2464"/>
    </row>
    <row r="960" spans="1:11" ht="15.75" customHeight="1">
      <c r="A960" s="2464"/>
      <c r="B960" s="2464"/>
      <c r="C960" s="2464"/>
      <c r="D960" s="2464"/>
      <c r="E960" s="2464"/>
      <c r="F960" s="2464"/>
      <c r="G960" s="2464"/>
      <c r="H960" s="2464"/>
      <c r="I960" s="2464"/>
      <c r="J960" s="2464"/>
      <c r="K960" s="2464"/>
    </row>
    <row r="961" spans="1:11" ht="15.75" customHeight="1">
      <c r="A961" s="2464"/>
      <c r="B961" s="2464"/>
      <c r="C961" s="2464"/>
      <c r="D961" s="2464"/>
      <c r="E961" s="2464"/>
      <c r="F961" s="2464"/>
      <c r="G961" s="2464"/>
      <c r="H961" s="2464"/>
      <c r="I961" s="2464"/>
      <c r="J961" s="2464"/>
      <c r="K961" s="2464"/>
    </row>
    <row r="962" spans="1:11" ht="15.75" customHeight="1">
      <c r="A962" s="2464"/>
      <c r="B962" s="2464"/>
      <c r="C962" s="2464"/>
      <c r="D962" s="2464"/>
      <c r="E962" s="2464"/>
      <c r="F962" s="2464"/>
      <c r="G962" s="2464"/>
      <c r="H962" s="2464"/>
      <c r="I962" s="2464"/>
      <c r="J962" s="2464"/>
      <c r="K962" s="2464"/>
    </row>
    <row r="963" spans="1:11" ht="15.75" customHeight="1">
      <c r="A963" s="2464"/>
      <c r="B963" s="2464"/>
      <c r="C963" s="2464"/>
      <c r="D963" s="2464"/>
      <c r="E963" s="2464"/>
      <c r="F963" s="2464"/>
      <c r="G963" s="2464"/>
      <c r="H963" s="2464"/>
      <c r="I963" s="2464"/>
      <c r="J963" s="2464"/>
      <c r="K963" s="2464"/>
    </row>
    <row r="964" spans="1:11" ht="15.75" customHeight="1">
      <c r="A964" s="2464"/>
      <c r="B964" s="2464"/>
      <c r="C964" s="2464"/>
      <c r="D964" s="2464"/>
      <c r="E964" s="2464"/>
      <c r="F964" s="2464"/>
      <c r="G964" s="2464"/>
      <c r="H964" s="2464"/>
      <c r="I964" s="2464"/>
      <c r="J964" s="2464"/>
      <c r="K964" s="2464"/>
    </row>
    <row r="965" spans="1:11" ht="15.75" customHeight="1">
      <c r="A965" s="2464"/>
      <c r="B965" s="2464"/>
      <c r="C965" s="2464"/>
      <c r="D965" s="2464"/>
      <c r="E965" s="2464"/>
      <c r="F965" s="2464"/>
      <c r="G965" s="2464"/>
      <c r="H965" s="2464"/>
      <c r="I965" s="2464"/>
      <c r="J965" s="2464"/>
      <c r="K965" s="2464"/>
    </row>
    <row r="966" spans="1:11" ht="15.75" customHeight="1">
      <c r="A966" s="2464"/>
      <c r="B966" s="2464"/>
      <c r="C966" s="2464"/>
      <c r="D966" s="2464"/>
      <c r="E966" s="2464"/>
      <c r="F966" s="2464"/>
      <c r="G966" s="2464"/>
      <c r="H966" s="2464"/>
      <c r="I966" s="2464"/>
      <c r="J966" s="2464"/>
      <c r="K966" s="2464"/>
    </row>
    <row r="967" spans="1:11" ht="15.75" customHeight="1">
      <c r="A967" s="2464"/>
      <c r="B967" s="2464"/>
      <c r="C967" s="2464"/>
      <c r="D967" s="2464"/>
      <c r="E967" s="2464"/>
      <c r="F967" s="2464"/>
      <c r="G967" s="2464"/>
      <c r="H967" s="2464"/>
      <c r="I967" s="2464"/>
      <c r="J967" s="2464"/>
      <c r="K967" s="2464"/>
    </row>
    <row r="968" spans="1:11" ht="15.75" customHeight="1">
      <c r="A968" s="2464"/>
      <c r="B968" s="2464"/>
      <c r="C968" s="2464"/>
      <c r="D968" s="2464"/>
      <c r="E968" s="2464"/>
      <c r="F968" s="2464"/>
      <c r="G968" s="2464"/>
      <c r="H968" s="2464"/>
      <c r="I968" s="2464"/>
      <c r="J968" s="2464"/>
      <c r="K968" s="2464"/>
    </row>
    <row r="969" spans="1:11" ht="15.75" customHeight="1">
      <c r="A969" s="2464"/>
      <c r="B969" s="2464"/>
      <c r="C969" s="2464"/>
      <c r="D969" s="2464"/>
      <c r="E969" s="2464"/>
      <c r="F969" s="2464"/>
      <c r="G969" s="2464"/>
      <c r="H969" s="2464"/>
      <c r="I969" s="2464"/>
      <c r="J969" s="2464"/>
      <c r="K969" s="2464"/>
    </row>
    <row r="970" spans="1:11" ht="15.75" customHeight="1">
      <c r="A970" s="2464"/>
      <c r="B970" s="2464"/>
      <c r="C970" s="2464"/>
      <c r="D970" s="2464"/>
      <c r="E970" s="2464"/>
      <c r="F970" s="2464"/>
      <c r="G970" s="2464"/>
      <c r="H970" s="2464"/>
      <c r="I970" s="2464"/>
      <c r="J970" s="2464"/>
      <c r="K970" s="2464"/>
    </row>
    <row r="971" spans="1:11" ht="15.75" customHeight="1">
      <c r="A971" s="2464"/>
      <c r="B971" s="2464"/>
      <c r="C971" s="2464"/>
      <c r="D971" s="2464"/>
      <c r="E971" s="2464"/>
      <c r="F971" s="2464"/>
      <c r="G971" s="2464"/>
      <c r="H971" s="2464"/>
      <c r="I971" s="2464"/>
      <c r="J971" s="2464"/>
      <c r="K971" s="2464"/>
    </row>
    <row r="972" spans="1:11" ht="15.75" customHeight="1">
      <c r="A972" s="2464"/>
      <c r="B972" s="2464"/>
      <c r="C972" s="2464"/>
      <c r="D972" s="2464"/>
      <c r="E972" s="2464"/>
      <c r="F972" s="2464"/>
      <c r="G972" s="2464"/>
      <c r="H972" s="2464"/>
      <c r="I972" s="2464"/>
      <c r="J972" s="2464"/>
      <c r="K972" s="2464"/>
    </row>
    <row r="973" spans="1:11" ht="15.75" customHeight="1">
      <c r="A973" s="2464"/>
      <c r="B973" s="2464"/>
      <c r="C973" s="2464"/>
      <c r="D973" s="2464"/>
      <c r="E973" s="2464"/>
      <c r="F973" s="2464"/>
      <c r="G973" s="2464"/>
      <c r="H973" s="2464"/>
      <c r="I973" s="2464"/>
      <c r="J973" s="2464"/>
      <c r="K973" s="2464"/>
    </row>
    <row r="974" spans="1:11" ht="15.75" customHeight="1">
      <c r="A974" s="2464"/>
      <c r="B974" s="2464"/>
      <c r="C974" s="2464"/>
      <c r="D974" s="2464"/>
      <c r="E974" s="2464"/>
      <c r="F974" s="2464"/>
      <c r="G974" s="2464"/>
      <c r="H974" s="2464"/>
      <c r="I974" s="2464"/>
      <c r="J974" s="2464"/>
      <c r="K974" s="2464"/>
    </row>
    <row r="975" spans="1:11" ht="15.75" customHeight="1">
      <c r="A975" s="2464"/>
      <c r="B975" s="2464"/>
      <c r="C975" s="2464"/>
      <c r="D975" s="2464"/>
      <c r="E975" s="2464"/>
      <c r="F975" s="2464"/>
      <c r="G975" s="2464"/>
      <c r="H975" s="2464"/>
      <c r="I975" s="2464"/>
      <c r="J975" s="2464"/>
      <c r="K975" s="2464"/>
    </row>
    <row r="976" spans="1:11" ht="15.75" customHeight="1">
      <c r="A976" s="2464"/>
      <c r="B976" s="2464"/>
      <c r="C976" s="2464"/>
      <c r="D976" s="2464"/>
      <c r="E976" s="2464"/>
      <c r="F976" s="2464"/>
      <c r="G976" s="2464"/>
      <c r="H976" s="2464"/>
      <c r="I976" s="2464"/>
      <c r="J976" s="2464"/>
      <c r="K976" s="2464"/>
    </row>
    <row r="977" spans="1:11" ht="15.75" customHeight="1">
      <c r="A977" s="2464"/>
      <c r="B977" s="2464"/>
      <c r="C977" s="2464"/>
      <c r="D977" s="2464"/>
      <c r="E977" s="2464"/>
      <c r="F977" s="2464"/>
      <c r="G977" s="2464"/>
      <c r="H977" s="2464"/>
      <c r="I977" s="2464"/>
      <c r="J977" s="2464"/>
      <c r="K977" s="2464"/>
    </row>
    <row r="978" spans="1:11" ht="15.75" customHeight="1">
      <c r="A978" s="2464"/>
      <c r="B978" s="2464"/>
      <c r="C978" s="2464"/>
      <c r="D978" s="2464"/>
      <c r="E978" s="2464"/>
      <c r="F978" s="2464"/>
      <c r="G978" s="2464"/>
      <c r="H978" s="2464"/>
      <c r="I978" s="2464"/>
      <c r="J978" s="2464"/>
      <c r="K978" s="2464"/>
    </row>
    <row r="979" spans="1:11" ht="15.75" customHeight="1">
      <c r="A979" s="2464"/>
      <c r="B979" s="2464"/>
      <c r="C979" s="2464"/>
      <c r="D979" s="2464"/>
      <c r="E979" s="2464"/>
      <c r="F979" s="2464"/>
      <c r="G979" s="2464"/>
      <c r="H979" s="2464"/>
      <c r="I979" s="2464"/>
      <c r="J979" s="2464"/>
      <c r="K979" s="2464"/>
    </row>
    <row r="980" spans="1:11" ht="15.75" customHeight="1">
      <c r="A980" s="2464"/>
      <c r="B980" s="2464"/>
      <c r="C980" s="2464"/>
      <c r="D980" s="2464"/>
      <c r="E980" s="2464"/>
      <c r="F980" s="2464"/>
      <c r="G980" s="2464"/>
      <c r="H980" s="2464"/>
      <c r="I980" s="2464"/>
      <c r="J980" s="2464"/>
      <c r="K980" s="2464"/>
    </row>
    <row r="981" spans="1:11" ht="15.75" customHeight="1">
      <c r="A981" s="2464"/>
      <c r="B981" s="2464"/>
      <c r="C981" s="2464"/>
      <c r="D981" s="2464"/>
      <c r="E981" s="2464"/>
      <c r="F981" s="2464"/>
      <c r="G981" s="2464"/>
      <c r="H981" s="2464"/>
      <c r="I981" s="2464"/>
      <c r="J981" s="2464"/>
      <c r="K981" s="2464"/>
    </row>
    <row r="982" spans="1:11" ht="15.75" customHeight="1">
      <c r="A982" s="2464"/>
      <c r="B982" s="2464"/>
      <c r="C982" s="2464"/>
      <c r="D982" s="2464"/>
      <c r="E982" s="2464"/>
      <c r="F982" s="2464"/>
      <c r="G982" s="2464"/>
      <c r="H982" s="2464"/>
      <c r="I982" s="2464"/>
      <c r="J982" s="2464"/>
      <c r="K982" s="2464"/>
    </row>
    <row r="983" spans="1:11" ht="15.75" customHeight="1">
      <c r="A983" s="2464"/>
      <c r="B983" s="2464"/>
      <c r="C983" s="2464"/>
      <c r="D983" s="2464"/>
      <c r="E983" s="2464"/>
      <c r="F983" s="2464"/>
      <c r="G983" s="2464"/>
      <c r="H983" s="2464"/>
      <c r="I983" s="2464"/>
      <c r="J983" s="2464"/>
      <c r="K983" s="2464"/>
    </row>
    <row r="984" spans="1:11" ht="15.75" customHeight="1">
      <c r="A984" s="2464"/>
      <c r="B984" s="2464"/>
      <c r="C984" s="2464"/>
      <c r="D984" s="2464"/>
      <c r="E984" s="2464"/>
      <c r="F984" s="2464"/>
      <c r="G984" s="2464"/>
      <c r="H984" s="2464"/>
      <c r="I984" s="2464"/>
      <c r="J984" s="2464"/>
      <c r="K984" s="2464"/>
    </row>
    <row r="985" spans="1:11" ht="15.75" customHeight="1">
      <c r="A985" s="2464"/>
      <c r="B985" s="2464"/>
      <c r="C985" s="2464"/>
      <c r="D985" s="2464"/>
      <c r="E985" s="2464"/>
      <c r="F985" s="2464"/>
      <c r="G985" s="2464"/>
      <c r="H985" s="2464"/>
      <c r="I985" s="2464"/>
      <c r="J985" s="2464"/>
      <c r="K985" s="2464"/>
    </row>
    <row r="986" spans="1:11" ht="15.75" customHeight="1">
      <c r="A986" s="2464"/>
      <c r="B986" s="2464"/>
      <c r="C986" s="2464"/>
      <c r="D986" s="2464"/>
      <c r="E986" s="2464"/>
      <c r="F986" s="2464"/>
      <c r="G986" s="2464"/>
      <c r="H986" s="2464"/>
      <c r="I986" s="2464"/>
      <c r="J986" s="2464"/>
      <c r="K986" s="2464"/>
    </row>
    <row r="987" spans="1:11" ht="15.75" customHeight="1">
      <c r="A987" s="2464"/>
      <c r="B987" s="2464"/>
      <c r="C987" s="2464"/>
      <c r="D987" s="2464"/>
      <c r="E987" s="2464"/>
      <c r="F987" s="2464"/>
      <c r="G987" s="2464"/>
      <c r="H987" s="2464"/>
      <c r="I987" s="2464"/>
      <c r="J987" s="2464"/>
      <c r="K987" s="2464"/>
    </row>
    <row r="988" spans="1:11" ht="15.75" customHeight="1">
      <c r="A988" s="2464"/>
      <c r="B988" s="2464"/>
      <c r="C988" s="2464"/>
      <c r="D988" s="2464"/>
      <c r="E988" s="2464"/>
      <c r="F988" s="2464"/>
      <c r="G988" s="2464"/>
      <c r="H988" s="2464"/>
      <c r="I988" s="2464"/>
      <c r="J988" s="2464"/>
      <c r="K988" s="2464"/>
    </row>
    <row r="989" spans="1:11" ht="15.75" customHeight="1">
      <c r="A989" s="2464"/>
      <c r="B989" s="2464"/>
      <c r="C989" s="2464"/>
      <c r="D989" s="2464"/>
      <c r="E989" s="2464"/>
      <c r="F989" s="2464"/>
      <c r="G989" s="2464"/>
      <c r="H989" s="2464"/>
      <c r="I989" s="2464"/>
      <c r="J989" s="2464"/>
      <c r="K989" s="2464"/>
    </row>
    <row r="990" spans="1:11" ht="15.75" customHeight="1">
      <c r="A990" s="2464"/>
      <c r="B990" s="2464"/>
      <c r="C990" s="2464"/>
      <c r="D990" s="2464"/>
      <c r="E990" s="2464"/>
      <c r="F990" s="2464"/>
      <c r="G990" s="2464"/>
      <c r="H990" s="2464"/>
      <c r="I990" s="2464"/>
      <c r="J990" s="2464"/>
      <c r="K990" s="2464"/>
    </row>
    <row r="991" spans="1:11" ht="15.75" customHeight="1">
      <c r="A991" s="2464"/>
      <c r="B991" s="2464"/>
      <c r="C991" s="2464"/>
      <c r="D991" s="2464"/>
      <c r="E991" s="2464"/>
      <c r="F991" s="2464"/>
      <c r="G991" s="2464"/>
      <c r="H991" s="2464"/>
      <c r="I991" s="2464"/>
      <c r="J991" s="2464"/>
      <c r="K991" s="2464"/>
    </row>
    <row r="992" spans="1:11" ht="15.75" customHeight="1">
      <c r="A992" s="2464"/>
      <c r="B992" s="2464"/>
      <c r="C992" s="2464"/>
      <c r="D992" s="2464"/>
      <c r="E992" s="2464"/>
      <c r="F992" s="2464"/>
      <c r="G992" s="2464"/>
      <c r="H992" s="2464"/>
      <c r="I992" s="2464"/>
      <c r="J992" s="2464"/>
      <c r="K992" s="2464"/>
    </row>
    <row r="993" spans="1:11" ht="15.75" customHeight="1">
      <c r="A993" s="2464"/>
      <c r="B993" s="2464"/>
      <c r="C993" s="2464"/>
      <c r="D993" s="2464"/>
      <c r="E993" s="2464"/>
      <c r="F993" s="2464"/>
      <c r="G993" s="2464"/>
      <c r="H993" s="2464"/>
      <c r="I993" s="2464"/>
      <c r="J993" s="2464"/>
      <c r="K993" s="2464"/>
    </row>
    <row r="994" spans="1:11" ht="15.75" customHeight="1">
      <c r="A994" s="2464"/>
      <c r="B994" s="2464"/>
      <c r="C994" s="2464"/>
      <c r="D994" s="2464"/>
      <c r="E994" s="2464"/>
      <c r="F994" s="2464"/>
      <c r="G994" s="2464"/>
      <c r="H994" s="2464"/>
      <c r="I994" s="2464"/>
      <c r="J994" s="2464"/>
      <c r="K994" s="2464"/>
    </row>
  </sheetData>
  <mergeCells count="16">
    <mergeCell ref="B1:I1"/>
    <mergeCell ref="B2:I2"/>
    <mergeCell ref="B3:I3"/>
    <mergeCell ref="B4:C6"/>
    <mergeCell ref="H4:I4"/>
    <mergeCell ref="D5:D6"/>
    <mergeCell ref="E5:E6"/>
    <mergeCell ref="F5:F6"/>
    <mergeCell ref="B28:C28"/>
    <mergeCell ref="B37:C37"/>
    <mergeCell ref="G5:G6"/>
    <mergeCell ref="B7:C7"/>
    <mergeCell ref="B12:C12"/>
    <mergeCell ref="B15:C15"/>
    <mergeCell ref="B20:C20"/>
    <mergeCell ref="B23:C23"/>
  </mergeCells>
  <pageMargins left="0.39370078740157483" right="0.39370078740157483" top="0.39370078740157483" bottom="0.39370078740157483" header="0" footer="0"/>
  <pageSetup scale="74"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4"/>
  <sheetViews>
    <sheetView showGridLines="0" workbookViewId="0"/>
  </sheetViews>
  <sheetFormatPr defaultColWidth="14.44140625" defaultRowHeight="15" customHeight="1"/>
  <cols>
    <col min="1" max="1" width="7.88671875" style="2463" customWidth="1"/>
    <col min="2" max="2" width="7.44140625" style="2463" customWidth="1"/>
    <col min="3" max="3" width="35.33203125" style="2463" customWidth="1"/>
    <col min="4" max="7" width="13.109375" style="2463" customWidth="1"/>
    <col min="8" max="8" width="12.6640625" style="2463" customWidth="1"/>
    <col min="9" max="9" width="12.44140625" style="2463" customWidth="1"/>
    <col min="10" max="11" width="11.33203125" style="2463" bestFit="1" customWidth="1"/>
    <col min="12" max="12" width="11.44140625" style="2463" bestFit="1" customWidth="1"/>
    <col min="13" max="13" width="10.33203125" style="2463" customWidth="1"/>
    <col min="14" max="16" width="14.44140625" style="2463"/>
    <col min="17" max="23" width="15" style="2463" customWidth="1"/>
    <col min="24" max="16384" width="14.44140625" style="2463"/>
  </cols>
  <sheetData>
    <row r="1" spans="1:23" ht="15.75" customHeight="1">
      <c r="A1" s="2464"/>
      <c r="B1" s="3200" t="s">
        <v>1988</v>
      </c>
      <c r="C1" s="3201"/>
      <c r="D1" s="3201"/>
      <c r="E1" s="3201"/>
      <c r="F1" s="3201"/>
      <c r="G1" s="3201"/>
      <c r="H1" s="3201"/>
      <c r="I1" s="3201"/>
      <c r="J1" s="2464"/>
      <c r="K1" s="2464"/>
      <c r="L1" s="2464"/>
      <c r="M1" s="2464"/>
    </row>
    <row r="2" spans="1:23" ht="15.75" customHeight="1">
      <c r="A2" s="2464"/>
      <c r="B2" s="3202" t="s">
        <v>28</v>
      </c>
      <c r="C2" s="3201"/>
      <c r="D2" s="3201"/>
      <c r="E2" s="3201"/>
      <c r="F2" s="3201"/>
      <c r="G2" s="3201"/>
      <c r="H2" s="3201"/>
      <c r="I2" s="3201"/>
      <c r="J2" s="2464"/>
      <c r="K2" s="2464"/>
      <c r="L2" s="2464"/>
      <c r="M2" s="2464"/>
    </row>
    <row r="3" spans="1:23" ht="18" customHeight="1" thickBot="1">
      <c r="A3" s="2464"/>
      <c r="B3" s="3214" t="s">
        <v>1987</v>
      </c>
      <c r="C3" s="3215"/>
      <c r="D3" s="3215"/>
      <c r="E3" s="3215"/>
      <c r="F3" s="3215"/>
      <c r="G3" s="3215"/>
      <c r="H3" s="3215"/>
      <c r="I3" s="3215"/>
      <c r="J3" s="2464"/>
      <c r="K3" s="2464"/>
      <c r="L3" s="2464"/>
      <c r="M3" s="2464"/>
    </row>
    <row r="4" spans="1:23" ht="15.75" customHeight="1" thickTop="1">
      <c r="A4" s="2464"/>
      <c r="B4" s="3204" t="s">
        <v>144</v>
      </c>
      <c r="C4" s="3205"/>
      <c r="D4" s="2543">
        <v>2021</v>
      </c>
      <c r="E4" s="2542">
        <v>2022</v>
      </c>
      <c r="F4" s="2543">
        <v>2022</v>
      </c>
      <c r="G4" s="2542">
        <v>2023</v>
      </c>
      <c r="H4" s="3208" t="s">
        <v>757</v>
      </c>
      <c r="I4" s="3209"/>
      <c r="J4" s="2464"/>
      <c r="K4" s="2464"/>
      <c r="L4" s="2464"/>
      <c r="M4" s="2464"/>
    </row>
    <row r="5" spans="1:23" ht="16.5" customHeight="1">
      <c r="A5" s="2464"/>
      <c r="B5" s="3206"/>
      <c r="C5" s="3191"/>
      <c r="D5" s="3194" t="s">
        <v>130</v>
      </c>
      <c r="E5" s="3194" t="s">
        <v>509</v>
      </c>
      <c r="F5" s="3194" t="s">
        <v>130</v>
      </c>
      <c r="G5" s="3194" t="s">
        <v>509</v>
      </c>
      <c r="H5" s="2541" t="s">
        <v>1984</v>
      </c>
      <c r="I5" s="2540" t="s">
        <v>509</v>
      </c>
      <c r="J5" s="2464"/>
      <c r="K5" s="2464"/>
      <c r="L5" s="2464"/>
      <c r="M5" s="2464"/>
    </row>
    <row r="6" spans="1:23" ht="15.75" customHeight="1">
      <c r="A6" s="2464"/>
      <c r="B6" s="3206"/>
      <c r="C6" s="3191"/>
      <c r="D6" s="3195"/>
      <c r="E6" s="3195"/>
      <c r="F6" s="3195"/>
      <c r="G6" s="3195"/>
      <c r="H6" s="2539" t="s">
        <v>221</v>
      </c>
      <c r="I6" s="2538" t="s">
        <v>432</v>
      </c>
      <c r="J6" s="2464"/>
      <c r="K6" s="2464"/>
      <c r="L6" s="2464"/>
      <c r="M6" s="2464"/>
    </row>
    <row r="7" spans="1:23" ht="20.25" customHeight="1">
      <c r="A7" s="2464"/>
      <c r="B7" s="2549" t="s">
        <v>1983</v>
      </c>
      <c r="C7" s="2548"/>
      <c r="D7" s="2561">
        <v>10911.485431642303</v>
      </c>
      <c r="E7" s="2531">
        <v>9219.5819185921555</v>
      </c>
      <c r="F7" s="2531">
        <v>8977.1729270665601</v>
      </c>
      <c r="G7" s="2531">
        <v>10040.852705592057</v>
      </c>
      <c r="H7" s="2530">
        <v>-15.5057120650483</v>
      </c>
      <c r="I7" s="2529">
        <v>11.848716596718958</v>
      </c>
      <c r="J7" s="2466"/>
      <c r="K7" s="2466"/>
      <c r="L7" s="2466"/>
      <c r="M7" s="2466"/>
      <c r="N7" s="2466"/>
      <c r="O7" s="2466"/>
      <c r="P7" s="2468"/>
      <c r="Q7" s="2545"/>
      <c r="R7" s="2545"/>
      <c r="S7" s="2545"/>
      <c r="T7" s="2545"/>
      <c r="U7" s="2545"/>
      <c r="V7" s="2545"/>
      <c r="W7" s="2545"/>
    </row>
    <row r="8" spans="1:23" ht="22.5" customHeight="1">
      <c r="A8" s="2464"/>
      <c r="B8" s="2535" t="s">
        <v>1982</v>
      </c>
      <c r="C8" s="2534"/>
      <c r="D8" s="2553">
        <v>455.89371047152213</v>
      </c>
      <c r="E8" s="2522">
        <v>703.95494844895279</v>
      </c>
      <c r="F8" s="2522">
        <v>692.37455935226262</v>
      </c>
      <c r="G8" s="2522">
        <v>716.21744412379451</v>
      </c>
      <c r="H8" s="2514">
        <v>54.412077262672852</v>
      </c>
      <c r="I8" s="2506">
        <v>3.4436396383248962</v>
      </c>
      <c r="J8" s="2466"/>
      <c r="K8" s="2466"/>
      <c r="L8" s="2466"/>
      <c r="M8" s="2466"/>
      <c r="N8" s="2466"/>
      <c r="O8" s="2466"/>
      <c r="P8" s="2468"/>
      <c r="Q8" s="2545"/>
      <c r="R8" s="2545"/>
      <c r="S8" s="2545"/>
      <c r="T8" s="2545"/>
      <c r="U8" s="2545"/>
      <c r="V8" s="2545"/>
      <c r="W8" s="2545"/>
    </row>
    <row r="9" spans="1:23" ht="18" customHeight="1">
      <c r="A9" s="2464"/>
      <c r="B9" s="2535" t="s">
        <v>1981</v>
      </c>
      <c r="C9" s="2534"/>
      <c r="D9" s="2553">
        <v>10455.59172117078</v>
      </c>
      <c r="E9" s="2522">
        <v>8515.6269701432029</v>
      </c>
      <c r="F9" s="2522">
        <v>8284.7983677142965</v>
      </c>
      <c r="G9" s="2522">
        <v>9324.6352614682619</v>
      </c>
      <c r="H9" s="2521">
        <v>-18.554327701027972</v>
      </c>
      <c r="I9" s="2520">
        <v>12.551143040561968</v>
      </c>
      <c r="J9" s="2466"/>
      <c r="K9" s="2466"/>
      <c r="L9" s="2466"/>
      <c r="M9" s="2466"/>
      <c r="N9" s="2466"/>
      <c r="O9" s="2466"/>
      <c r="P9" s="2468"/>
      <c r="Q9" s="2545"/>
      <c r="R9" s="2545"/>
      <c r="S9" s="2545"/>
      <c r="T9" s="2545"/>
      <c r="U9" s="2545"/>
      <c r="V9" s="2545"/>
      <c r="W9" s="2545"/>
    </row>
    <row r="10" spans="1:23" ht="18" customHeight="1">
      <c r="A10" s="2464"/>
      <c r="B10" s="2524"/>
      <c r="C10" s="2511" t="s">
        <v>1978</v>
      </c>
      <c r="D10" s="2552">
        <v>7778.2208019328782</v>
      </c>
      <c r="E10" s="2518">
        <v>6231.9439731299872</v>
      </c>
      <c r="F10" s="2518">
        <v>6147.1226164494556</v>
      </c>
      <c r="G10" s="2518">
        <v>7056.7594895486727</v>
      </c>
      <c r="H10" s="2514">
        <v>-19.87956973937591</v>
      </c>
      <c r="I10" s="2506">
        <v>14.797766855423802</v>
      </c>
      <c r="J10" s="2466"/>
      <c r="K10" s="2466"/>
      <c r="L10" s="2466"/>
      <c r="M10" s="2466"/>
      <c r="N10" s="2466"/>
      <c r="O10" s="2466"/>
      <c r="P10" s="2468"/>
      <c r="Q10" s="2545"/>
      <c r="R10" s="2545"/>
      <c r="S10" s="2545"/>
      <c r="T10" s="2545"/>
      <c r="U10" s="2545"/>
      <c r="V10" s="2545"/>
      <c r="W10" s="2545"/>
    </row>
    <row r="11" spans="1:23" ht="18" customHeight="1">
      <c r="A11" s="2464"/>
      <c r="B11" s="2524"/>
      <c r="C11" s="2533" t="s">
        <v>1977</v>
      </c>
      <c r="D11" s="2552">
        <v>2677.3709192379029</v>
      </c>
      <c r="E11" s="2518">
        <v>2283.6829970132148</v>
      </c>
      <c r="F11" s="2518">
        <v>2137.6757512648419</v>
      </c>
      <c r="G11" s="2518">
        <v>2267.8757719195905</v>
      </c>
      <c r="H11" s="2514">
        <v>-14.704272739944031</v>
      </c>
      <c r="I11" s="2506">
        <v>6.0907282396645286</v>
      </c>
      <c r="J11" s="2466"/>
      <c r="K11" s="2466"/>
      <c r="L11" s="2466"/>
      <c r="M11" s="2466"/>
      <c r="N11" s="2466"/>
      <c r="O11" s="2466"/>
      <c r="P11" s="2468"/>
      <c r="Q11" s="2545"/>
      <c r="R11" s="2545"/>
      <c r="S11" s="2545"/>
      <c r="T11" s="2545"/>
      <c r="U11" s="2545"/>
      <c r="V11" s="2545"/>
      <c r="W11" s="2545"/>
    </row>
    <row r="12" spans="1:23" ht="18" customHeight="1">
      <c r="A12" s="2464"/>
      <c r="B12" s="2549" t="s">
        <v>1986</v>
      </c>
      <c r="C12" s="2548"/>
      <c r="D12" s="2561">
        <v>1296.9730964445212</v>
      </c>
      <c r="E12" s="2531">
        <v>1233.5290838191306</v>
      </c>
      <c r="F12" s="2531">
        <v>1250.1569790569069</v>
      </c>
      <c r="G12" s="2531">
        <v>1179.0443032161463</v>
      </c>
      <c r="H12" s="2530">
        <v>-4.8916984322430324</v>
      </c>
      <c r="I12" s="2529">
        <v>-5.6882997121214771</v>
      </c>
      <c r="J12" s="2466"/>
      <c r="K12" s="2466"/>
      <c r="L12" s="2466"/>
      <c r="M12" s="2466"/>
      <c r="N12" s="2466"/>
      <c r="O12" s="2466"/>
      <c r="P12" s="2468"/>
      <c r="Q12" s="2545"/>
      <c r="R12" s="2545"/>
      <c r="S12" s="2545"/>
      <c r="T12" s="2545"/>
      <c r="U12" s="2545"/>
      <c r="V12" s="2545"/>
      <c r="W12" s="2545"/>
    </row>
    <row r="13" spans="1:23" ht="18" customHeight="1">
      <c r="A13" s="2464"/>
      <c r="B13" s="2524"/>
      <c r="C13" s="2526" t="s">
        <v>1978</v>
      </c>
      <c r="D13" s="2552">
        <v>1158.7607690426212</v>
      </c>
      <c r="E13" s="2518">
        <v>1156.1201738718585</v>
      </c>
      <c r="F13" s="2518">
        <v>1133.7455623887618</v>
      </c>
      <c r="G13" s="2518">
        <v>1090.5165883271793</v>
      </c>
      <c r="H13" s="2514">
        <v>-0.22788096053203333</v>
      </c>
      <c r="I13" s="2506">
        <v>-3.8129343563206959</v>
      </c>
      <c r="J13" s="2466"/>
      <c r="K13" s="2466"/>
      <c r="L13" s="2466"/>
      <c r="M13" s="2466"/>
      <c r="N13" s="2466"/>
      <c r="O13" s="2466"/>
      <c r="P13" s="2468"/>
      <c r="Q13" s="2545"/>
      <c r="R13" s="2545"/>
      <c r="S13" s="2545"/>
      <c r="T13" s="2545"/>
      <c r="U13" s="2545"/>
      <c r="V13" s="2545"/>
      <c r="W13" s="2545"/>
    </row>
    <row r="14" spans="1:23" ht="18" customHeight="1">
      <c r="A14" s="2464"/>
      <c r="B14" s="2524"/>
      <c r="C14" s="2526" t="s">
        <v>1977</v>
      </c>
      <c r="D14" s="2552">
        <v>138.21232740189993</v>
      </c>
      <c r="E14" s="2518">
        <v>77.408909947272022</v>
      </c>
      <c r="F14" s="2518">
        <v>116.41141666814525</v>
      </c>
      <c r="G14" s="2518">
        <v>88.52771488896704</v>
      </c>
      <c r="H14" s="2514">
        <v>-43.99275997850831</v>
      </c>
      <c r="I14" s="2506">
        <v>-23.952720942024484</v>
      </c>
      <c r="J14" s="2466"/>
      <c r="K14" s="2466"/>
      <c r="L14" s="2466"/>
      <c r="M14" s="2466"/>
      <c r="N14" s="2466"/>
      <c r="O14" s="2466"/>
      <c r="P14" s="2468"/>
      <c r="Q14" s="2545"/>
      <c r="R14" s="2545"/>
      <c r="S14" s="2545"/>
      <c r="T14" s="2545"/>
      <c r="U14" s="2545"/>
      <c r="V14" s="2545"/>
      <c r="W14" s="2545"/>
    </row>
    <row r="15" spans="1:23" ht="18" customHeight="1">
      <c r="A15" s="2464"/>
      <c r="B15" s="2549" t="s">
        <v>1979</v>
      </c>
      <c r="C15" s="2548"/>
      <c r="D15" s="2561">
        <v>11752.564817615301</v>
      </c>
      <c r="E15" s="2531">
        <v>9749.1560539623333</v>
      </c>
      <c r="F15" s="2531">
        <v>9534.9553467712049</v>
      </c>
      <c r="G15" s="2531">
        <v>10503.679564684409</v>
      </c>
      <c r="H15" s="2530">
        <v>-17.046566385663866</v>
      </c>
      <c r="I15" s="2529">
        <v>10.159714258559589</v>
      </c>
      <c r="J15" s="2466"/>
      <c r="K15" s="2466"/>
      <c r="L15" s="2466"/>
      <c r="M15" s="2466"/>
      <c r="N15" s="2466"/>
      <c r="O15" s="2466"/>
      <c r="P15" s="2468"/>
      <c r="Q15" s="2545"/>
      <c r="R15" s="2545"/>
      <c r="S15" s="2545"/>
      <c r="T15" s="2545"/>
      <c r="U15" s="2545"/>
      <c r="V15" s="2545"/>
      <c r="W15" s="2545"/>
    </row>
    <row r="16" spans="1:23" ht="18" customHeight="1">
      <c r="A16" s="2464"/>
      <c r="B16" s="2524"/>
      <c r="C16" s="2526" t="s">
        <v>1978</v>
      </c>
      <c r="D16" s="2552">
        <v>8936.9815709754985</v>
      </c>
      <c r="E16" s="2518">
        <v>7388.0641470018463</v>
      </c>
      <c r="F16" s="2518">
        <v>7280.8681788382173</v>
      </c>
      <c r="G16" s="2518">
        <v>8147.276077875852</v>
      </c>
      <c r="H16" s="2514">
        <v>-17.331549938561452</v>
      </c>
      <c r="I16" s="2506">
        <v>11.899788291124963</v>
      </c>
      <c r="J16" s="2466"/>
      <c r="K16" s="2466"/>
      <c r="L16" s="2466"/>
      <c r="M16" s="2466"/>
      <c r="N16" s="2466"/>
      <c r="O16" s="2466"/>
      <c r="P16" s="2468"/>
      <c r="Q16" s="2545"/>
      <c r="R16" s="2545"/>
      <c r="S16" s="2545"/>
      <c r="T16" s="2545"/>
      <c r="U16" s="2545"/>
      <c r="V16" s="2545"/>
      <c r="W16" s="2545"/>
    </row>
    <row r="17" spans="1:23" ht="18" customHeight="1">
      <c r="A17" s="2464"/>
      <c r="B17" s="2524"/>
      <c r="C17" s="2526" t="s">
        <v>1976</v>
      </c>
      <c r="D17" s="2552">
        <v>76.042818820112586</v>
      </c>
      <c r="E17" s="2518">
        <v>75.781576437061204</v>
      </c>
      <c r="F17" s="2518">
        <v>76.359751189644712</v>
      </c>
      <c r="G17" s="2518">
        <v>77.565923709903686</v>
      </c>
      <c r="H17" s="2514" t="s">
        <v>73</v>
      </c>
      <c r="I17" s="2506" t="s">
        <v>73</v>
      </c>
      <c r="J17" s="2466"/>
      <c r="K17" s="2466"/>
      <c r="L17" s="2466"/>
      <c r="M17" s="2466"/>
      <c r="N17" s="2466"/>
      <c r="O17" s="2466"/>
      <c r="P17" s="2468"/>
      <c r="Q17" s="2545"/>
      <c r="R17" s="2545"/>
      <c r="S17" s="2545"/>
      <c r="T17" s="2545"/>
      <c r="U17" s="2545"/>
      <c r="V17" s="2545"/>
      <c r="W17" s="2545"/>
    </row>
    <row r="18" spans="1:23" ht="18" customHeight="1">
      <c r="A18" s="2464"/>
      <c r="B18" s="2524"/>
      <c r="C18" s="2526" t="s">
        <v>1977</v>
      </c>
      <c r="D18" s="2552">
        <v>2815.5832466398028</v>
      </c>
      <c r="E18" s="2518">
        <v>2361.091906960487</v>
      </c>
      <c r="F18" s="2518">
        <v>2254.0871679329871</v>
      </c>
      <c r="G18" s="2518">
        <v>2356.4034868085573</v>
      </c>
      <c r="H18" s="2514">
        <v>-16.141996164443682</v>
      </c>
      <c r="I18" s="2506">
        <v>4.5391465037882597</v>
      </c>
      <c r="J18" s="2466"/>
      <c r="K18" s="2466"/>
      <c r="L18" s="2466"/>
      <c r="M18" s="2466"/>
      <c r="N18" s="2466"/>
      <c r="O18" s="2466"/>
      <c r="P18" s="2468"/>
      <c r="Q18" s="2545"/>
      <c r="R18" s="2545"/>
      <c r="S18" s="2545"/>
      <c r="T18" s="2545"/>
      <c r="U18" s="2545"/>
      <c r="V18" s="2545"/>
      <c r="W18" s="2545"/>
    </row>
    <row r="19" spans="1:23" ht="15.6">
      <c r="A19" s="2464"/>
      <c r="B19" s="2524"/>
      <c r="C19" s="2526" t="s">
        <v>1976</v>
      </c>
      <c r="D19" s="2552">
        <v>23.957181179887417</v>
      </c>
      <c r="E19" s="2518">
        <v>24.218423562938785</v>
      </c>
      <c r="F19" s="2518">
        <v>23.640248810355281</v>
      </c>
      <c r="G19" s="2518">
        <v>22.434076290096318</v>
      </c>
      <c r="H19" s="2514" t="s">
        <v>73</v>
      </c>
      <c r="I19" s="2506" t="s">
        <v>73</v>
      </c>
      <c r="J19" s="2466"/>
      <c r="K19" s="2466"/>
      <c r="L19" s="2466"/>
      <c r="M19" s="2466"/>
      <c r="N19" s="2466"/>
      <c r="O19" s="2466"/>
      <c r="P19" s="2468"/>
      <c r="Q19" s="2545"/>
      <c r="R19" s="2545"/>
      <c r="S19" s="2545"/>
      <c r="T19" s="2545"/>
      <c r="U19" s="2545"/>
      <c r="V19" s="2545"/>
      <c r="W19" s="2545"/>
    </row>
    <row r="20" spans="1:23" ht="18" customHeight="1">
      <c r="A20" s="2464"/>
      <c r="B20" s="2549" t="s">
        <v>1975</v>
      </c>
      <c r="C20" s="2548"/>
      <c r="D20" s="2561">
        <v>12208.458528086823</v>
      </c>
      <c r="E20" s="2531">
        <v>10453.111002411288</v>
      </c>
      <c r="F20" s="2531">
        <v>10227.329906123467</v>
      </c>
      <c r="G20" s="2531">
        <v>11219.897008808204</v>
      </c>
      <c r="H20" s="2530">
        <v>-14.378125802181955</v>
      </c>
      <c r="I20" s="2529">
        <v>9.7050463004078011</v>
      </c>
      <c r="J20" s="2466"/>
      <c r="K20" s="2466"/>
      <c r="L20" s="2466"/>
      <c r="M20" s="2466"/>
      <c r="N20" s="2466"/>
      <c r="O20" s="2466"/>
      <c r="P20" s="2468"/>
      <c r="Q20" s="2545"/>
      <c r="R20" s="2545"/>
      <c r="S20" s="2545"/>
      <c r="T20" s="2545"/>
      <c r="U20" s="2545"/>
      <c r="V20" s="2545"/>
      <c r="W20" s="2545"/>
    </row>
    <row r="21" spans="1:23" ht="18" customHeight="1">
      <c r="A21" s="2464"/>
      <c r="B21" s="2560" t="s">
        <v>1974</v>
      </c>
      <c r="C21" s="2559"/>
      <c r="D21" s="2554"/>
      <c r="E21" s="2511"/>
      <c r="F21" s="2511"/>
      <c r="G21" s="2511"/>
      <c r="H21" s="2558"/>
      <c r="I21" s="2557"/>
      <c r="J21" s="2466"/>
      <c r="K21" s="2466"/>
      <c r="L21" s="2466"/>
      <c r="M21" s="2466"/>
      <c r="N21" s="2466"/>
      <c r="O21" s="2466"/>
      <c r="P21" s="2468"/>
      <c r="Q21" s="2545"/>
      <c r="R21" s="2545"/>
      <c r="S21" s="2545"/>
      <c r="T21" s="2545"/>
      <c r="U21" s="2545"/>
      <c r="V21" s="2545"/>
      <c r="W21" s="2545"/>
    </row>
    <row r="22" spans="1:23" ht="15.75" customHeight="1">
      <c r="A22" s="2464"/>
      <c r="B22" s="2556"/>
      <c r="C22" s="2555"/>
      <c r="D22" s="2554"/>
      <c r="E22" s="2511"/>
      <c r="F22" s="2511"/>
      <c r="G22" s="2511"/>
      <c r="H22" s="2514"/>
      <c r="I22" s="2506"/>
      <c r="J22" s="2466"/>
      <c r="K22" s="2466"/>
      <c r="L22" s="2466"/>
      <c r="M22" s="2466"/>
      <c r="N22" s="2466"/>
      <c r="O22" s="2466"/>
      <c r="P22" s="2468"/>
      <c r="Q22" s="2545"/>
      <c r="R22" s="2545"/>
      <c r="S22" s="2545"/>
      <c r="T22" s="2545"/>
      <c r="U22" s="2545"/>
      <c r="V22" s="2545"/>
      <c r="W22" s="2545"/>
    </row>
    <row r="23" spans="1:23" ht="15.75" customHeight="1">
      <c r="A23" s="2464"/>
      <c r="B23" s="3190" t="s">
        <v>1973</v>
      </c>
      <c r="C23" s="3191"/>
      <c r="D23" s="2554"/>
      <c r="E23" s="2511"/>
      <c r="F23" s="2511"/>
      <c r="G23" s="2511"/>
      <c r="H23" s="2514"/>
      <c r="I23" s="2506"/>
      <c r="J23" s="2466"/>
      <c r="K23" s="2466"/>
      <c r="L23" s="2466"/>
      <c r="M23" s="2466"/>
      <c r="N23" s="2466"/>
      <c r="O23" s="2466"/>
      <c r="P23" s="2468"/>
      <c r="Q23" s="2545"/>
      <c r="R23" s="2545"/>
      <c r="S23" s="2545"/>
      <c r="T23" s="2545"/>
      <c r="U23" s="2545"/>
      <c r="V23" s="2545"/>
      <c r="W23" s="2545"/>
    </row>
    <row r="24" spans="1:23" ht="15.75" customHeight="1">
      <c r="A24" s="2464"/>
      <c r="B24" s="2516"/>
      <c r="C24" s="2526"/>
      <c r="D24" s="2554"/>
      <c r="E24" s="2511"/>
      <c r="F24" s="2511"/>
      <c r="G24" s="2511"/>
      <c r="H24" s="2514"/>
      <c r="I24" s="2506"/>
      <c r="J24" s="2466"/>
      <c r="K24" s="2466"/>
      <c r="L24" s="2466"/>
      <c r="M24" s="2466"/>
      <c r="N24" s="2466"/>
      <c r="O24" s="2466"/>
      <c r="P24" s="2468"/>
      <c r="Q24" s="2545"/>
      <c r="R24" s="2545"/>
      <c r="S24" s="2545"/>
      <c r="T24" s="2545"/>
      <c r="U24" s="2545"/>
      <c r="V24" s="2545"/>
      <c r="W24" s="2545"/>
    </row>
    <row r="25" spans="1:23" ht="15.75" customHeight="1">
      <c r="A25" s="2464"/>
      <c r="B25" s="2524"/>
      <c r="C25" s="2511" t="s">
        <v>1971</v>
      </c>
      <c r="D25" s="2552">
        <v>11.198163062758635</v>
      </c>
      <c r="E25" s="2518">
        <v>7.3831826342138118</v>
      </c>
      <c r="F25" s="2518">
        <v>7.7876127952574974</v>
      </c>
      <c r="G25" s="2518">
        <v>10.846432715509664</v>
      </c>
      <c r="H25" s="2514" t="s">
        <v>73</v>
      </c>
      <c r="I25" s="2506" t="s">
        <v>73</v>
      </c>
      <c r="J25" s="2466"/>
      <c r="K25" s="2466"/>
      <c r="L25" s="2466"/>
      <c r="M25" s="2466"/>
      <c r="N25" s="2466"/>
      <c r="O25" s="2466"/>
      <c r="P25" s="2468"/>
      <c r="Q25" s="2545"/>
      <c r="R25" s="2545"/>
      <c r="S25" s="2545"/>
      <c r="T25" s="2545"/>
      <c r="U25" s="2545"/>
      <c r="V25" s="2545"/>
      <c r="W25" s="2545"/>
    </row>
    <row r="26" spans="1:23" ht="18" customHeight="1">
      <c r="A26" s="2464"/>
      <c r="B26" s="2524"/>
      <c r="C26" s="2511" t="s">
        <v>1970</v>
      </c>
      <c r="D26" s="2552">
        <v>10.167803303004463</v>
      </c>
      <c r="E26" s="2518">
        <v>6.6998846219969863</v>
      </c>
      <c r="F26" s="2518">
        <v>6.9354154381969693</v>
      </c>
      <c r="G26" s="2518">
        <v>9.4012723228223916</v>
      </c>
      <c r="H26" s="2514" t="s">
        <v>73</v>
      </c>
      <c r="I26" s="2506" t="s">
        <v>73</v>
      </c>
      <c r="J26" s="2466"/>
      <c r="K26" s="2466"/>
      <c r="L26" s="2466"/>
      <c r="M26" s="2466"/>
      <c r="N26" s="2466"/>
      <c r="O26" s="2466"/>
      <c r="P26" s="2468"/>
      <c r="Q26" s="2545"/>
      <c r="R26" s="2545"/>
      <c r="S26" s="2545"/>
      <c r="T26" s="2545"/>
      <c r="U26" s="2545"/>
      <c r="V26" s="2545"/>
      <c r="W26" s="2545"/>
    </row>
    <row r="27" spans="1:23" ht="12" customHeight="1">
      <c r="A27" s="2464"/>
      <c r="B27" s="2524"/>
      <c r="C27" s="2511"/>
      <c r="D27" s="2552"/>
      <c r="E27" s="2518"/>
      <c r="F27" s="2518"/>
      <c r="G27" s="2518"/>
      <c r="H27" s="2514"/>
      <c r="I27" s="2506"/>
      <c r="J27" s="2466"/>
      <c r="K27" s="2466"/>
      <c r="L27" s="2466"/>
      <c r="M27" s="2466"/>
      <c r="N27" s="2466"/>
      <c r="O27" s="2466"/>
      <c r="P27" s="2468"/>
      <c r="Q27" s="2545"/>
      <c r="R27" s="2545"/>
      <c r="S27" s="2545"/>
      <c r="T27" s="2545"/>
      <c r="U27" s="2545"/>
      <c r="V27" s="2545"/>
      <c r="W27" s="2545"/>
    </row>
    <row r="28" spans="1:23" ht="18" customHeight="1">
      <c r="A28" s="2464"/>
      <c r="B28" s="3190" t="s">
        <v>1972</v>
      </c>
      <c r="C28" s="3191"/>
      <c r="D28" s="2553"/>
      <c r="E28" s="2522"/>
      <c r="F28" s="2522"/>
      <c r="G28" s="2522"/>
      <c r="H28" s="2521"/>
      <c r="I28" s="2520"/>
      <c r="J28" s="2466"/>
      <c r="K28" s="2466"/>
      <c r="L28" s="2466"/>
      <c r="M28" s="2466"/>
      <c r="N28" s="2466"/>
      <c r="O28" s="2466"/>
      <c r="P28" s="2468"/>
      <c r="Q28" s="2545"/>
      <c r="R28" s="2545"/>
      <c r="S28" s="2545"/>
      <c r="T28" s="2545"/>
      <c r="U28" s="2545"/>
      <c r="V28" s="2545"/>
      <c r="W28" s="2545"/>
    </row>
    <row r="29" spans="1:23" ht="18" customHeight="1">
      <c r="A29" s="2464"/>
      <c r="B29" s="2516"/>
      <c r="C29" s="2467" t="s">
        <v>1971</v>
      </c>
      <c r="D29" s="2552">
        <v>11.632550976237257</v>
      </c>
      <c r="E29" s="2518">
        <v>7.9162983133442948</v>
      </c>
      <c r="F29" s="2518">
        <v>8.3531052156649306</v>
      </c>
      <c r="G29" s="2517">
        <v>11.586021568113473</v>
      </c>
      <c r="H29" s="2514" t="s">
        <v>73</v>
      </c>
      <c r="I29" s="2506" t="s">
        <v>73</v>
      </c>
      <c r="J29" s="2466"/>
      <c r="K29" s="2466"/>
      <c r="L29" s="2466"/>
      <c r="M29" s="2466"/>
      <c r="N29" s="2466"/>
      <c r="O29" s="2466"/>
      <c r="P29" s="2468"/>
      <c r="Q29" s="2545"/>
      <c r="R29" s="2545"/>
      <c r="S29" s="2545"/>
      <c r="T29" s="2545"/>
      <c r="U29" s="2545"/>
      <c r="V29" s="2545"/>
      <c r="W29" s="2545"/>
    </row>
    <row r="30" spans="1:23" ht="18" customHeight="1">
      <c r="A30" s="2464"/>
      <c r="B30" s="2516"/>
      <c r="C30" s="2467" t="s">
        <v>1970</v>
      </c>
      <c r="D30" s="2552">
        <v>10.562222533792578</v>
      </c>
      <c r="E30" s="2518">
        <v>7.1836615671588131</v>
      </c>
      <c r="F30" s="2518">
        <v>7.4390261037227976</v>
      </c>
      <c r="G30" s="2517">
        <v>10.042319604691365</v>
      </c>
      <c r="H30" s="2514" t="s">
        <v>73</v>
      </c>
      <c r="I30" s="2506" t="s">
        <v>73</v>
      </c>
      <c r="J30" s="2466"/>
      <c r="K30" s="2466"/>
      <c r="L30" s="2466"/>
      <c r="M30" s="2466"/>
      <c r="N30" s="2466"/>
      <c r="O30" s="2466"/>
      <c r="P30" s="2468"/>
      <c r="Q30" s="2545"/>
      <c r="R30" s="2545"/>
      <c r="S30" s="2545"/>
      <c r="T30" s="2545"/>
      <c r="U30" s="2545"/>
      <c r="V30" s="2545"/>
      <c r="W30" s="2545"/>
    </row>
    <row r="31" spans="1:23" ht="3.75" customHeight="1">
      <c r="A31" s="2464"/>
      <c r="B31" s="2516"/>
      <c r="C31" s="2511"/>
      <c r="D31" s="2551"/>
      <c r="E31" s="2509"/>
      <c r="F31" s="2509"/>
      <c r="G31" s="2509"/>
      <c r="H31" s="2514"/>
      <c r="I31" s="2506"/>
      <c r="J31" s="2466"/>
      <c r="K31" s="2466"/>
      <c r="L31" s="2466"/>
      <c r="M31" s="2466"/>
      <c r="N31" s="2466"/>
      <c r="O31" s="2466"/>
      <c r="P31" s="2468"/>
      <c r="Q31" s="2545"/>
      <c r="R31" s="2545"/>
      <c r="S31" s="2545"/>
      <c r="T31" s="2545"/>
      <c r="U31" s="2545"/>
      <c r="V31" s="2545"/>
      <c r="W31" s="2545"/>
    </row>
    <row r="32" spans="1:23" ht="3.75" customHeight="1">
      <c r="A32" s="2464"/>
      <c r="B32" s="2516"/>
      <c r="C32" s="2511"/>
      <c r="D32" s="2551"/>
      <c r="E32" s="2509"/>
      <c r="F32" s="2509"/>
      <c r="G32" s="2509"/>
      <c r="H32" s="2514"/>
      <c r="I32" s="2506"/>
      <c r="J32" s="2466"/>
      <c r="K32" s="2466"/>
      <c r="L32" s="2466"/>
      <c r="M32" s="2466"/>
      <c r="N32" s="2466"/>
      <c r="O32" s="2466"/>
      <c r="P32" s="2468"/>
      <c r="Q32" s="2545"/>
      <c r="R32" s="2545"/>
      <c r="S32" s="2545"/>
      <c r="T32" s="2545"/>
      <c r="U32" s="2545"/>
      <c r="V32" s="2545"/>
      <c r="W32" s="2545"/>
    </row>
    <row r="33" spans="1:23" ht="18" customHeight="1">
      <c r="A33" s="2464"/>
      <c r="B33" s="2512" t="s">
        <v>1969</v>
      </c>
      <c r="C33" s="2511"/>
      <c r="D33" s="2551">
        <v>988.53172754836226</v>
      </c>
      <c r="E33" s="2509">
        <v>1372.2486283471942</v>
      </c>
      <c r="F33" s="2509">
        <v>1503.5936817562624</v>
      </c>
      <c r="G33" s="2509">
        <v>1536.7208894517457</v>
      </c>
      <c r="H33" s="2514">
        <v>38.816852317980789</v>
      </c>
      <c r="I33" s="2506">
        <v>2.2032021082177806</v>
      </c>
      <c r="J33" s="2466"/>
      <c r="K33" s="2466"/>
      <c r="L33" s="2466"/>
      <c r="M33" s="2466"/>
      <c r="N33" s="2466"/>
      <c r="O33" s="2466"/>
      <c r="P33" s="2468"/>
      <c r="Q33" s="2545"/>
      <c r="R33" s="2545"/>
      <c r="S33" s="2545"/>
      <c r="T33" s="2545"/>
      <c r="U33" s="2545"/>
      <c r="V33" s="2545"/>
      <c r="W33" s="2545"/>
    </row>
    <row r="34" spans="1:23" ht="18" customHeight="1">
      <c r="A34" s="2464"/>
      <c r="B34" s="2512" t="s">
        <v>1968</v>
      </c>
      <c r="C34" s="2511"/>
      <c r="D34" s="2550">
        <v>11219.92680053846</v>
      </c>
      <c r="E34" s="2509">
        <v>9080.8623740640905</v>
      </c>
      <c r="F34" s="2508">
        <v>8723.7362243672051</v>
      </c>
      <c r="G34" s="2508">
        <v>9683.176119356458</v>
      </c>
      <c r="H34" s="2514">
        <v>-19.064869713514639</v>
      </c>
      <c r="I34" s="2506">
        <v>10.998038802564182</v>
      </c>
      <c r="J34" s="2466"/>
      <c r="K34" s="2466"/>
      <c r="L34" s="2466"/>
      <c r="M34" s="2466"/>
      <c r="N34" s="2466"/>
      <c r="O34" s="2466"/>
      <c r="P34" s="2468"/>
      <c r="Q34" s="2545"/>
      <c r="R34" s="2545"/>
      <c r="S34" s="2545"/>
      <c r="T34" s="2545"/>
      <c r="U34" s="2545"/>
      <c r="V34" s="2545"/>
      <c r="W34" s="2545"/>
    </row>
    <row r="35" spans="1:23" ht="18" customHeight="1">
      <c r="A35" s="2464"/>
      <c r="B35" s="2512" t="s">
        <v>1967</v>
      </c>
      <c r="C35" s="2511"/>
      <c r="D35" s="2550">
        <v>-61.080695485197204</v>
      </c>
      <c r="E35" s="2509">
        <v>2019.7035030643865</v>
      </c>
      <c r="F35" s="2508">
        <v>1750.8938935537296</v>
      </c>
      <c r="G35" s="2508">
        <v>-1236.9832114668422</v>
      </c>
      <c r="H35" s="2507" t="s">
        <v>73</v>
      </c>
      <c r="I35" s="2506" t="s">
        <v>73</v>
      </c>
      <c r="J35" s="2466"/>
      <c r="K35" s="2466"/>
      <c r="L35" s="2466"/>
      <c r="M35" s="2466"/>
      <c r="N35" s="2466"/>
      <c r="O35" s="2466"/>
      <c r="P35" s="2468"/>
      <c r="Q35" s="2545"/>
      <c r="R35" s="2545"/>
      <c r="S35" s="2545"/>
      <c r="T35" s="2545"/>
      <c r="U35" s="2545"/>
      <c r="V35" s="2545"/>
      <c r="W35" s="2545"/>
    </row>
    <row r="36" spans="1:23" ht="18" customHeight="1">
      <c r="A36" s="2464"/>
      <c r="B36" s="2512" t="s">
        <v>1966</v>
      </c>
      <c r="C36" s="2511"/>
      <c r="D36" s="2550">
        <v>50.775630201931811</v>
      </c>
      <c r="E36" s="2509">
        <v>33.38991809963418</v>
      </c>
      <c r="F36" s="2508">
        <v>250.98102759731904</v>
      </c>
      <c r="G36" s="2508">
        <v>225.5469638391485</v>
      </c>
      <c r="H36" s="2507" t="s">
        <v>73</v>
      </c>
      <c r="I36" s="2506" t="s">
        <v>73</v>
      </c>
      <c r="J36" s="2466"/>
      <c r="K36" s="2466"/>
      <c r="L36" s="2466"/>
      <c r="M36" s="2466"/>
      <c r="N36" s="2466"/>
      <c r="O36" s="2466"/>
      <c r="P36" s="2468"/>
      <c r="Q36" s="2545"/>
      <c r="R36" s="2545"/>
      <c r="S36" s="2545"/>
      <c r="T36" s="2545"/>
      <c r="U36" s="2545"/>
      <c r="V36" s="2545"/>
      <c r="W36" s="2545"/>
    </row>
    <row r="37" spans="1:23" ht="21" customHeight="1" thickBot="1">
      <c r="A37" s="2464"/>
      <c r="B37" s="2549" t="s">
        <v>1965</v>
      </c>
      <c r="C37" s="2548"/>
      <c r="D37" s="2547">
        <v>-10.305065283265392</v>
      </c>
      <c r="E37" s="2531">
        <v>2053.0934211640206</v>
      </c>
      <c r="F37" s="2546">
        <v>2001.8749211510487</v>
      </c>
      <c r="G37" s="2546">
        <v>-1011.4362476276937</v>
      </c>
      <c r="H37" s="2530" t="s">
        <v>73</v>
      </c>
      <c r="I37" s="2529" t="s">
        <v>73</v>
      </c>
      <c r="J37" s="2466"/>
      <c r="K37" s="2466"/>
      <c r="L37" s="2466"/>
      <c r="M37" s="2466"/>
      <c r="N37" s="2466"/>
      <c r="O37" s="2466"/>
      <c r="P37" s="2468"/>
      <c r="Q37" s="2545"/>
      <c r="R37" s="2545"/>
      <c r="S37" s="2545"/>
      <c r="T37" s="2545"/>
      <c r="U37" s="2545"/>
      <c r="V37" s="2545"/>
      <c r="W37" s="2545"/>
    </row>
    <row r="38" spans="1:23" ht="17.25" customHeight="1" thickTop="1">
      <c r="A38" s="2464"/>
      <c r="B38" s="3212" t="s">
        <v>1961</v>
      </c>
      <c r="C38" s="3213"/>
      <c r="D38" s="3213"/>
      <c r="E38" s="3213"/>
      <c r="F38" s="3213"/>
      <c r="G38" s="3213"/>
      <c r="H38" s="3213"/>
      <c r="I38" s="3213"/>
      <c r="J38" s="2466"/>
      <c r="K38" s="2466"/>
      <c r="L38" s="2464"/>
      <c r="M38" s="2464"/>
      <c r="Q38" s="2545"/>
      <c r="R38" s="2545"/>
      <c r="S38" s="2545"/>
      <c r="T38" s="2545"/>
      <c r="U38" s="2545"/>
      <c r="V38" s="2545"/>
      <c r="W38" s="2545"/>
    </row>
    <row r="39" spans="1:23" ht="17.25" customHeight="1">
      <c r="A39" s="2464"/>
      <c r="B39" s="3211" t="s">
        <v>1960</v>
      </c>
      <c r="C39" s="3201"/>
      <c r="D39" s="3201"/>
      <c r="E39" s="3201"/>
      <c r="F39" s="3201"/>
      <c r="G39" s="3201"/>
      <c r="H39" s="3201"/>
      <c r="I39" s="3201"/>
      <c r="J39" s="2466"/>
      <c r="K39" s="2466"/>
      <c r="L39" s="2464"/>
      <c r="M39" s="2464"/>
    </row>
    <row r="40" spans="1:23" ht="17.25" customHeight="1">
      <c r="A40" s="2464"/>
      <c r="B40" s="3210" t="s">
        <v>1959</v>
      </c>
      <c r="C40" s="3201"/>
      <c r="D40" s="3201"/>
      <c r="E40" s="3201"/>
      <c r="F40" s="3201"/>
      <c r="G40" s="3201"/>
      <c r="H40" s="3201"/>
      <c r="I40" s="3201"/>
      <c r="J40" s="2466"/>
      <c r="K40" s="2466"/>
      <c r="L40" s="2464"/>
      <c r="M40" s="2464"/>
    </row>
    <row r="41" spans="1:23" ht="17.25" customHeight="1">
      <c r="A41" s="2464"/>
      <c r="B41" s="3210" t="s">
        <v>1958</v>
      </c>
      <c r="C41" s="3201"/>
      <c r="D41" s="3201"/>
      <c r="E41" s="3201"/>
      <c r="F41" s="3201"/>
      <c r="G41" s="3201"/>
      <c r="H41" s="3201"/>
      <c r="I41" s="3201"/>
      <c r="J41" s="2466"/>
      <c r="K41" s="2466"/>
      <c r="L41" s="2464"/>
      <c r="M41" s="2464"/>
    </row>
    <row r="42" spans="1:23" ht="17.25" customHeight="1">
      <c r="A42" s="2464"/>
      <c r="B42" s="3211" t="s">
        <v>1957</v>
      </c>
      <c r="C42" s="3201"/>
      <c r="D42" s="2471">
        <v>119.04</v>
      </c>
      <c r="E42" s="2470">
        <v>120.32</v>
      </c>
      <c r="F42" s="2470">
        <v>127.51</v>
      </c>
      <c r="G42" s="2470">
        <v>131.69999999999999</v>
      </c>
      <c r="H42" s="2467"/>
      <c r="I42" s="2467"/>
      <c r="J42" s="2466"/>
      <c r="K42" s="2466"/>
      <c r="L42" s="2464"/>
      <c r="M42" s="2464"/>
    </row>
    <row r="43" spans="1:23" ht="15.75" customHeight="1">
      <c r="A43" s="2464"/>
      <c r="B43" s="2467"/>
      <c r="C43" s="2467"/>
      <c r="D43" s="2467"/>
      <c r="E43" s="2467"/>
      <c r="F43" s="2467"/>
      <c r="G43" s="2467"/>
      <c r="H43" s="2467"/>
      <c r="I43" s="2467"/>
      <c r="J43" s="2464"/>
      <c r="K43" s="2464"/>
      <c r="L43" s="2464"/>
      <c r="M43" s="2464"/>
    </row>
    <row r="44" spans="1:23" ht="15.75" customHeight="1">
      <c r="A44" s="2464"/>
      <c r="B44" s="2464"/>
      <c r="C44" s="2464"/>
      <c r="D44" s="2464"/>
      <c r="E44" s="2464"/>
      <c r="F44" s="2464"/>
      <c r="G44" s="2464"/>
      <c r="H44" s="2464"/>
      <c r="I44" s="2464"/>
      <c r="J44" s="2464"/>
      <c r="K44" s="2464"/>
      <c r="L44" s="2464"/>
      <c r="M44" s="2464"/>
    </row>
    <row r="45" spans="1:23" ht="15.75" customHeight="1">
      <c r="A45" s="2464"/>
      <c r="B45" s="2464"/>
      <c r="C45" s="2464"/>
      <c r="D45" s="2466"/>
      <c r="E45" s="2466"/>
      <c r="F45" s="2466"/>
      <c r="G45" s="2466"/>
      <c r="H45" s="2464"/>
      <c r="I45" s="2464"/>
      <c r="J45" s="2464"/>
      <c r="K45" s="2464"/>
      <c r="L45" s="2464"/>
      <c r="M45" s="2464"/>
    </row>
    <row r="46" spans="1:23" ht="15.75" customHeight="1">
      <c r="A46" s="2464"/>
      <c r="B46" s="2464"/>
      <c r="C46" s="2464"/>
      <c r="D46" s="2544"/>
      <c r="E46" s="2544"/>
      <c r="F46" s="2544"/>
      <c r="G46" s="2544"/>
      <c r="H46" s="2464"/>
      <c r="I46" s="2464"/>
      <c r="J46" s="2464"/>
      <c r="K46" s="2464"/>
      <c r="L46" s="2464"/>
      <c r="M46" s="2464"/>
    </row>
    <row r="47" spans="1:23" ht="15.75" customHeight="1">
      <c r="A47" s="2464"/>
      <c r="B47" s="2464"/>
      <c r="C47" s="2464"/>
      <c r="D47" s="2464"/>
      <c r="E47" s="2464"/>
      <c r="F47" s="2464"/>
      <c r="G47" s="2464"/>
      <c r="H47" s="2464"/>
      <c r="I47" s="2464"/>
      <c r="J47" s="2464"/>
      <c r="K47" s="2464"/>
      <c r="L47" s="2464"/>
      <c r="M47" s="2464"/>
    </row>
    <row r="48" spans="1:23" ht="15.75" customHeight="1">
      <c r="A48" s="2464"/>
      <c r="B48" s="2464"/>
      <c r="C48" s="2464"/>
      <c r="D48" s="2464"/>
      <c r="E48" s="2464"/>
      <c r="F48" s="2464"/>
      <c r="G48" s="2464"/>
      <c r="H48" s="2464"/>
      <c r="I48" s="2464"/>
      <c r="J48" s="2464"/>
      <c r="K48" s="2464"/>
      <c r="L48" s="2464"/>
      <c r="M48" s="2464"/>
    </row>
    <row r="49" spans="1:13" ht="15.75" customHeight="1">
      <c r="A49" s="2464"/>
      <c r="B49" s="2464"/>
      <c r="C49" s="2464"/>
      <c r="D49" s="2464"/>
      <c r="E49" s="2464"/>
      <c r="F49" s="2464"/>
      <c r="G49" s="2464"/>
      <c r="H49" s="2464"/>
      <c r="I49" s="2464"/>
      <c r="J49" s="2464"/>
      <c r="K49" s="2464"/>
      <c r="L49" s="2464"/>
      <c r="M49" s="2464"/>
    </row>
    <row r="50" spans="1:13" ht="15.75" customHeight="1">
      <c r="A50" s="2464"/>
      <c r="B50" s="2464"/>
      <c r="C50" s="2464"/>
      <c r="D50" s="2464"/>
      <c r="E50" s="2464"/>
      <c r="F50" s="2464"/>
      <c r="G50" s="2464"/>
      <c r="H50" s="2464"/>
      <c r="I50" s="2464"/>
      <c r="J50" s="2464"/>
      <c r="K50" s="2464"/>
      <c r="L50" s="2464"/>
      <c r="M50" s="2464"/>
    </row>
    <row r="51" spans="1:13" ht="15.75" customHeight="1">
      <c r="A51" s="2464"/>
      <c r="B51" s="2464"/>
      <c r="C51" s="2464"/>
      <c r="D51" s="2464"/>
      <c r="E51" s="2464"/>
      <c r="F51" s="2464"/>
      <c r="G51" s="2464"/>
      <c r="H51" s="2464"/>
      <c r="I51" s="2464"/>
      <c r="J51" s="2464"/>
      <c r="K51" s="2464"/>
      <c r="L51" s="2464"/>
      <c r="M51" s="2464"/>
    </row>
    <row r="52" spans="1:13" ht="15.75" customHeight="1">
      <c r="A52" s="2464"/>
      <c r="B52" s="2464"/>
      <c r="C52" s="2464"/>
      <c r="D52" s="2464"/>
      <c r="E52" s="2464"/>
      <c r="F52" s="2464"/>
      <c r="G52" s="2464"/>
      <c r="H52" s="2464"/>
      <c r="I52" s="2464"/>
      <c r="J52" s="2464"/>
      <c r="K52" s="2464"/>
      <c r="L52" s="2464"/>
      <c r="M52" s="2464"/>
    </row>
    <row r="53" spans="1:13" ht="15.75" customHeight="1">
      <c r="A53" s="2464"/>
      <c r="B53" s="2464"/>
      <c r="C53" s="2464"/>
      <c r="D53" s="2464"/>
      <c r="E53" s="2464"/>
      <c r="F53" s="2464"/>
      <c r="G53" s="2464"/>
      <c r="H53" s="2464"/>
      <c r="I53" s="2464"/>
      <c r="J53" s="2464"/>
      <c r="K53" s="2464"/>
      <c r="L53" s="2464"/>
      <c r="M53" s="2464"/>
    </row>
    <row r="54" spans="1:13" ht="15.75" customHeight="1">
      <c r="A54" s="2464"/>
      <c r="B54" s="2464"/>
      <c r="C54" s="2464"/>
      <c r="D54" s="2464"/>
      <c r="E54" s="2464"/>
      <c r="F54" s="2464"/>
      <c r="G54" s="2464"/>
      <c r="H54" s="2464"/>
      <c r="I54" s="2464"/>
      <c r="J54" s="2464"/>
      <c r="K54" s="2464"/>
      <c r="L54" s="2464"/>
      <c r="M54" s="2464"/>
    </row>
    <row r="55" spans="1:13" ht="15.75" customHeight="1">
      <c r="A55" s="2464"/>
      <c r="B55" s="2464"/>
      <c r="C55" s="2464"/>
      <c r="D55" s="2464"/>
      <c r="E55" s="2464"/>
      <c r="F55" s="2464"/>
      <c r="G55" s="2464"/>
      <c r="H55" s="2464"/>
      <c r="I55" s="2464"/>
      <c r="J55" s="2464"/>
      <c r="K55" s="2464"/>
      <c r="L55" s="2464"/>
      <c r="M55" s="2464"/>
    </row>
    <row r="56" spans="1:13" ht="15.75" customHeight="1">
      <c r="A56" s="2464"/>
      <c r="B56" s="2464"/>
      <c r="C56" s="2464"/>
      <c r="D56" s="2464"/>
      <c r="E56" s="2464"/>
      <c r="F56" s="2464"/>
      <c r="G56" s="2464"/>
      <c r="H56" s="2464"/>
      <c r="I56" s="2464"/>
      <c r="J56" s="2464"/>
      <c r="K56" s="2464"/>
      <c r="L56" s="2464"/>
      <c r="M56" s="2464"/>
    </row>
    <row r="57" spans="1:13" ht="15.75" customHeight="1">
      <c r="A57" s="2464"/>
      <c r="B57" s="2464"/>
      <c r="C57" s="2464"/>
      <c r="D57" s="2464"/>
      <c r="E57" s="2464"/>
      <c r="F57" s="2464"/>
      <c r="G57" s="2464"/>
      <c r="H57" s="2464"/>
      <c r="I57" s="2464"/>
      <c r="J57" s="2464"/>
      <c r="K57" s="2464"/>
      <c r="L57" s="2464"/>
      <c r="M57" s="2464"/>
    </row>
    <row r="58" spans="1:13" ht="15.75" customHeight="1">
      <c r="A58" s="2464"/>
      <c r="B58" s="2464"/>
      <c r="C58" s="2464"/>
      <c r="D58" s="2464"/>
      <c r="E58" s="2464"/>
      <c r="F58" s="2464"/>
      <c r="G58" s="2464"/>
      <c r="H58" s="2464"/>
      <c r="I58" s="2464"/>
      <c r="J58" s="2464"/>
      <c r="K58" s="2464"/>
      <c r="L58" s="2464"/>
      <c r="M58" s="2464"/>
    </row>
    <row r="59" spans="1:13" ht="15.75" customHeight="1">
      <c r="A59" s="2464"/>
      <c r="B59" s="2464"/>
      <c r="C59" s="2464"/>
      <c r="D59" s="2464"/>
      <c r="E59" s="2464"/>
      <c r="F59" s="2464"/>
      <c r="G59" s="2464"/>
      <c r="H59" s="2464"/>
      <c r="I59" s="2464"/>
      <c r="J59" s="2464"/>
      <c r="K59" s="2464"/>
      <c r="L59" s="2464"/>
      <c r="M59" s="2464"/>
    </row>
    <row r="60" spans="1:13" ht="15.75" customHeight="1">
      <c r="A60" s="2464"/>
      <c r="B60" s="2464"/>
      <c r="C60" s="2464"/>
      <c r="D60" s="2464"/>
      <c r="E60" s="2464"/>
      <c r="F60" s="2464"/>
      <c r="G60" s="2464"/>
      <c r="H60" s="2464"/>
      <c r="I60" s="2464"/>
      <c r="J60" s="2464"/>
      <c r="K60" s="2464"/>
      <c r="L60" s="2464"/>
      <c r="M60" s="2464"/>
    </row>
    <row r="61" spans="1:13" ht="15.75" customHeight="1">
      <c r="A61" s="2464"/>
      <c r="B61" s="2464"/>
      <c r="C61" s="2464"/>
      <c r="D61" s="2464"/>
      <c r="E61" s="2464"/>
      <c r="F61" s="2464"/>
      <c r="G61" s="2464"/>
      <c r="H61" s="2464"/>
      <c r="I61" s="2464"/>
      <c r="J61" s="2464"/>
      <c r="K61" s="2464"/>
      <c r="L61" s="2464"/>
      <c r="M61" s="2464"/>
    </row>
    <row r="62" spans="1:13" ht="15.75" customHeight="1">
      <c r="A62" s="2464"/>
      <c r="B62" s="2464"/>
      <c r="C62" s="2464"/>
      <c r="D62" s="2464"/>
      <c r="E62" s="2464"/>
      <c r="F62" s="2464"/>
      <c r="G62" s="2464"/>
      <c r="H62" s="2464"/>
      <c r="I62" s="2464"/>
      <c r="J62" s="2464"/>
      <c r="K62" s="2464"/>
      <c r="L62" s="2464"/>
      <c r="M62" s="2464"/>
    </row>
    <row r="63" spans="1:13" ht="15.75" customHeight="1">
      <c r="A63" s="2464"/>
      <c r="B63" s="2464"/>
      <c r="C63" s="2464"/>
      <c r="D63" s="2464"/>
      <c r="E63" s="2464"/>
      <c r="F63" s="2464"/>
      <c r="G63" s="2464"/>
      <c r="H63" s="2464"/>
      <c r="I63" s="2464"/>
      <c r="J63" s="2464"/>
      <c r="K63" s="2464"/>
      <c r="L63" s="2464"/>
      <c r="M63" s="2464"/>
    </row>
    <row r="64" spans="1:13" ht="15.75" customHeight="1">
      <c r="A64" s="2464"/>
      <c r="B64" s="2464"/>
      <c r="C64" s="2464"/>
      <c r="D64" s="2464"/>
      <c r="E64" s="2464"/>
      <c r="F64" s="2464"/>
      <c r="G64" s="2464"/>
      <c r="H64" s="2464"/>
      <c r="I64" s="2464"/>
      <c r="J64" s="2464"/>
      <c r="K64" s="2464"/>
      <c r="L64" s="2464"/>
      <c r="M64" s="2464"/>
    </row>
    <row r="65" spans="1:13" ht="15.75" customHeight="1">
      <c r="A65" s="2464"/>
      <c r="B65" s="2464"/>
      <c r="C65" s="2464"/>
      <c r="D65" s="2464"/>
      <c r="E65" s="2464"/>
      <c r="F65" s="2464"/>
      <c r="G65" s="2464"/>
      <c r="H65" s="2464"/>
      <c r="I65" s="2464"/>
      <c r="J65" s="2464"/>
      <c r="K65" s="2464"/>
      <c r="L65" s="2464"/>
      <c r="M65" s="2464"/>
    </row>
    <row r="66" spans="1:13" ht="15.75" customHeight="1">
      <c r="A66" s="2464"/>
      <c r="B66" s="2464"/>
      <c r="C66" s="2464"/>
      <c r="D66" s="2464"/>
      <c r="E66" s="2464"/>
      <c r="F66" s="2464"/>
      <c r="G66" s="2464"/>
      <c r="H66" s="2464"/>
      <c r="I66" s="2464"/>
      <c r="J66" s="2464"/>
      <c r="K66" s="2464"/>
      <c r="L66" s="2464"/>
      <c r="M66" s="2464"/>
    </row>
    <row r="67" spans="1:13" ht="15.75" customHeight="1">
      <c r="A67" s="2464"/>
      <c r="B67" s="2464"/>
      <c r="C67" s="2464"/>
      <c r="D67" s="2464"/>
      <c r="E67" s="2464"/>
      <c r="F67" s="2464"/>
      <c r="G67" s="2464"/>
      <c r="H67" s="2464"/>
      <c r="I67" s="2464"/>
      <c r="J67" s="2464"/>
      <c r="K67" s="2464"/>
      <c r="L67" s="2464"/>
      <c r="M67" s="2464"/>
    </row>
    <row r="68" spans="1:13" ht="15.75" customHeight="1">
      <c r="A68" s="2464"/>
      <c r="B68" s="2464"/>
      <c r="C68" s="2464"/>
      <c r="D68" s="2464"/>
      <c r="E68" s="2464"/>
      <c r="F68" s="2464"/>
      <c r="G68" s="2464"/>
      <c r="H68" s="2464"/>
      <c r="I68" s="2464"/>
      <c r="J68" s="2464"/>
      <c r="K68" s="2464"/>
      <c r="L68" s="2464"/>
      <c r="M68" s="2464"/>
    </row>
    <row r="69" spans="1:13" ht="15.75" customHeight="1">
      <c r="A69" s="2464"/>
      <c r="B69" s="2464"/>
      <c r="C69" s="2464"/>
      <c r="D69" s="2464"/>
      <c r="E69" s="2464"/>
      <c r="F69" s="2464"/>
      <c r="G69" s="2464"/>
      <c r="H69" s="2464"/>
      <c r="I69" s="2464"/>
      <c r="J69" s="2464"/>
      <c r="K69" s="2464"/>
      <c r="L69" s="2464"/>
      <c r="M69" s="2464"/>
    </row>
    <row r="70" spans="1:13" ht="15.75" customHeight="1">
      <c r="A70" s="2464"/>
      <c r="B70" s="2464"/>
      <c r="C70" s="2464"/>
      <c r="D70" s="2464"/>
      <c r="E70" s="2464"/>
      <c r="F70" s="2464"/>
      <c r="G70" s="2464"/>
      <c r="H70" s="2464"/>
      <c r="I70" s="2464"/>
      <c r="J70" s="2464"/>
      <c r="K70" s="2464"/>
      <c r="L70" s="2464"/>
      <c r="M70" s="2464"/>
    </row>
    <row r="71" spans="1:13" ht="15.75" customHeight="1">
      <c r="A71" s="2464"/>
      <c r="B71" s="2464"/>
      <c r="C71" s="2464"/>
      <c r="D71" s="2464"/>
      <c r="E71" s="2464"/>
      <c r="F71" s="2464"/>
      <c r="G71" s="2464"/>
      <c r="H71" s="2464"/>
      <c r="I71" s="2464"/>
      <c r="J71" s="2464"/>
      <c r="K71" s="2464"/>
      <c r="L71" s="2464"/>
      <c r="M71" s="2464"/>
    </row>
    <row r="72" spans="1:13" ht="15.75" customHeight="1">
      <c r="A72" s="2464"/>
      <c r="B72" s="2464"/>
      <c r="C72" s="2464"/>
      <c r="D72" s="2464"/>
      <c r="E72" s="2464"/>
      <c r="F72" s="2464"/>
      <c r="G72" s="2464"/>
      <c r="H72" s="2464"/>
      <c r="I72" s="2464"/>
      <c r="J72" s="2464"/>
      <c r="K72" s="2464"/>
      <c r="L72" s="2464"/>
      <c r="M72" s="2464"/>
    </row>
    <row r="73" spans="1:13" ht="15.75" customHeight="1">
      <c r="A73" s="2464"/>
      <c r="B73" s="2464"/>
      <c r="C73" s="2464"/>
      <c r="D73" s="2464"/>
      <c r="E73" s="2464"/>
      <c r="F73" s="2464"/>
      <c r="G73" s="2464"/>
      <c r="H73" s="2464"/>
      <c r="I73" s="2464"/>
      <c r="J73" s="2464"/>
      <c r="K73" s="2464"/>
      <c r="L73" s="2464"/>
      <c r="M73" s="2464"/>
    </row>
    <row r="74" spans="1:13" ht="15.75" customHeight="1">
      <c r="A74" s="2464"/>
      <c r="B74" s="2464"/>
      <c r="C74" s="2464"/>
      <c r="D74" s="2464"/>
      <c r="E74" s="2464"/>
      <c r="F74" s="2464"/>
      <c r="G74" s="2464"/>
      <c r="H74" s="2464"/>
      <c r="I74" s="2464"/>
      <c r="J74" s="2464"/>
      <c r="K74" s="2464"/>
      <c r="L74" s="2464"/>
      <c r="M74" s="2464"/>
    </row>
    <row r="75" spans="1:13" ht="15.75" customHeight="1">
      <c r="A75" s="2464"/>
      <c r="B75" s="2464"/>
      <c r="C75" s="2464"/>
      <c r="D75" s="2464"/>
      <c r="E75" s="2464"/>
      <c r="F75" s="2464"/>
      <c r="G75" s="2464"/>
      <c r="H75" s="2464"/>
      <c r="I75" s="2464"/>
      <c r="J75" s="2464"/>
      <c r="K75" s="2464"/>
      <c r="L75" s="2464"/>
      <c r="M75" s="2464"/>
    </row>
    <row r="76" spans="1:13" ht="15.75" customHeight="1">
      <c r="A76" s="2464"/>
      <c r="B76" s="2464"/>
      <c r="C76" s="2464"/>
      <c r="D76" s="2464"/>
      <c r="E76" s="2464"/>
      <c r="F76" s="2464"/>
      <c r="G76" s="2464"/>
      <c r="H76" s="2464"/>
      <c r="I76" s="2464"/>
      <c r="J76" s="2464"/>
      <c r="K76" s="2464"/>
      <c r="L76" s="2464"/>
      <c r="M76" s="2464"/>
    </row>
    <row r="77" spans="1:13" ht="15.75" customHeight="1">
      <c r="A77" s="2464"/>
      <c r="B77" s="2464"/>
      <c r="C77" s="2464"/>
      <c r="D77" s="2464"/>
      <c r="E77" s="2464"/>
      <c r="F77" s="2464"/>
      <c r="G77" s="2464"/>
      <c r="H77" s="2464"/>
      <c r="I77" s="2464"/>
      <c r="J77" s="2464"/>
      <c r="K77" s="2464"/>
      <c r="L77" s="2464"/>
      <c r="M77" s="2464"/>
    </row>
    <row r="78" spans="1:13" ht="15.75" customHeight="1">
      <c r="A78" s="2464"/>
      <c r="B78" s="2464"/>
      <c r="C78" s="2464"/>
      <c r="D78" s="2464"/>
      <c r="E78" s="2464"/>
      <c r="F78" s="2464"/>
      <c r="G78" s="2464"/>
      <c r="H78" s="2464"/>
      <c r="I78" s="2464"/>
      <c r="J78" s="2464"/>
      <c r="K78" s="2464"/>
      <c r="L78" s="2464"/>
      <c r="M78" s="2464"/>
    </row>
    <row r="79" spans="1:13" ht="15.75" customHeight="1">
      <c r="A79" s="2464"/>
      <c r="B79" s="2464"/>
      <c r="C79" s="2464"/>
      <c r="D79" s="2464"/>
      <c r="E79" s="2464"/>
      <c r="F79" s="2464"/>
      <c r="G79" s="2464"/>
      <c r="H79" s="2464"/>
      <c r="I79" s="2464"/>
      <c r="J79" s="2464"/>
      <c r="K79" s="2464"/>
      <c r="L79" s="2464"/>
      <c r="M79" s="2464"/>
    </row>
    <row r="80" spans="1:13" ht="15.75" customHeight="1">
      <c r="A80" s="2464"/>
      <c r="B80" s="2464"/>
      <c r="C80" s="2464"/>
      <c r="D80" s="2464"/>
      <c r="E80" s="2464"/>
      <c r="F80" s="2464"/>
      <c r="G80" s="2464"/>
      <c r="H80" s="2464"/>
      <c r="I80" s="2464"/>
      <c r="J80" s="2464"/>
      <c r="K80" s="2464"/>
      <c r="L80" s="2464"/>
      <c r="M80" s="2464"/>
    </row>
    <row r="81" spans="1:13" ht="15.75" customHeight="1">
      <c r="A81" s="2464"/>
      <c r="B81" s="2464"/>
      <c r="C81" s="2464"/>
      <c r="D81" s="2464"/>
      <c r="E81" s="2464"/>
      <c r="F81" s="2464"/>
      <c r="G81" s="2464"/>
      <c r="H81" s="2464"/>
      <c r="I81" s="2464"/>
      <c r="J81" s="2464"/>
      <c r="K81" s="2464"/>
      <c r="L81" s="2464"/>
      <c r="M81" s="2464"/>
    </row>
    <row r="82" spans="1:13" ht="15.75" customHeight="1">
      <c r="A82" s="2464"/>
      <c r="B82" s="2464"/>
      <c r="C82" s="2464"/>
      <c r="D82" s="2464"/>
      <c r="E82" s="2464"/>
      <c r="F82" s="2464"/>
      <c r="G82" s="2464"/>
      <c r="H82" s="2464"/>
      <c r="I82" s="2464"/>
      <c r="J82" s="2464"/>
      <c r="K82" s="2464"/>
      <c r="L82" s="2464"/>
      <c r="M82" s="2464"/>
    </row>
    <row r="83" spans="1:13" ht="15.75" customHeight="1">
      <c r="A83" s="2464"/>
      <c r="B83" s="2464"/>
      <c r="C83" s="2464"/>
      <c r="D83" s="2464"/>
      <c r="E83" s="2464"/>
      <c r="F83" s="2464"/>
      <c r="G83" s="2464"/>
      <c r="H83" s="2464"/>
      <c r="I83" s="2464"/>
      <c r="J83" s="2464"/>
      <c r="K83" s="2464"/>
      <c r="L83" s="2464"/>
      <c r="M83" s="2464"/>
    </row>
    <row r="84" spans="1:13" ht="15.75" customHeight="1">
      <c r="A84" s="2464"/>
      <c r="B84" s="2464"/>
      <c r="C84" s="2464"/>
      <c r="D84" s="2464"/>
      <c r="E84" s="2464"/>
      <c r="F84" s="2464"/>
      <c r="G84" s="2464"/>
      <c r="H84" s="2464"/>
      <c r="I84" s="2464"/>
      <c r="J84" s="2464"/>
      <c r="K84" s="2464"/>
      <c r="L84" s="2464"/>
      <c r="M84" s="2464"/>
    </row>
    <row r="85" spans="1:13" ht="15.75" customHeight="1">
      <c r="A85" s="2464"/>
      <c r="B85" s="2464"/>
      <c r="C85" s="2464"/>
      <c r="D85" s="2464"/>
      <c r="E85" s="2464"/>
      <c r="F85" s="2464"/>
      <c r="G85" s="2464"/>
      <c r="H85" s="2464"/>
      <c r="I85" s="2464"/>
      <c r="J85" s="2464"/>
      <c r="K85" s="2464"/>
      <c r="L85" s="2464"/>
      <c r="M85" s="2464"/>
    </row>
    <row r="86" spans="1:13" ht="15.75" customHeight="1">
      <c r="A86" s="2464"/>
      <c r="B86" s="2464"/>
      <c r="C86" s="2464"/>
      <c r="D86" s="2464"/>
      <c r="E86" s="2464"/>
      <c r="F86" s="2464"/>
      <c r="G86" s="2464"/>
      <c r="H86" s="2464"/>
      <c r="I86" s="2464"/>
      <c r="J86" s="2464"/>
      <c r="K86" s="2464"/>
      <c r="L86" s="2464"/>
      <c r="M86" s="2464"/>
    </row>
    <row r="87" spans="1:13" ht="15.75" customHeight="1">
      <c r="A87" s="2464"/>
      <c r="B87" s="2464"/>
      <c r="C87" s="2464"/>
      <c r="D87" s="2464"/>
      <c r="E87" s="2464"/>
      <c r="F87" s="2464"/>
      <c r="G87" s="2464"/>
      <c r="H87" s="2464"/>
      <c r="I87" s="2464"/>
      <c r="J87" s="2464"/>
      <c r="K87" s="2464"/>
      <c r="L87" s="2464"/>
      <c r="M87" s="2464"/>
    </row>
    <row r="88" spans="1:13" ht="15.75" customHeight="1">
      <c r="A88" s="2464"/>
      <c r="B88" s="2464"/>
      <c r="C88" s="2464"/>
      <c r="D88" s="2464"/>
      <c r="E88" s="2464"/>
      <c r="F88" s="2464"/>
      <c r="G88" s="2464"/>
      <c r="H88" s="2464"/>
      <c r="I88" s="2464"/>
      <c r="J88" s="2464"/>
      <c r="K88" s="2464"/>
      <c r="L88" s="2464"/>
      <c r="M88" s="2464"/>
    </row>
    <row r="89" spans="1:13" ht="15.75" customHeight="1">
      <c r="A89" s="2464"/>
      <c r="B89" s="2464"/>
      <c r="C89" s="2464"/>
      <c r="D89" s="2464"/>
      <c r="E89" s="2464"/>
      <c r="F89" s="2464"/>
      <c r="G89" s="2464"/>
      <c r="H89" s="2464"/>
      <c r="I89" s="2464"/>
      <c r="J89" s="2464"/>
      <c r="K89" s="2464"/>
      <c r="L89" s="2464"/>
      <c r="M89" s="2464"/>
    </row>
    <row r="90" spans="1:13" ht="15.75" customHeight="1">
      <c r="A90" s="2464"/>
      <c r="B90" s="2464"/>
      <c r="C90" s="2464"/>
      <c r="D90" s="2464"/>
      <c r="E90" s="2464"/>
      <c r="F90" s="2464"/>
      <c r="G90" s="2464"/>
      <c r="H90" s="2464"/>
      <c r="I90" s="2464"/>
      <c r="J90" s="2464"/>
      <c r="K90" s="2464"/>
      <c r="L90" s="2464"/>
      <c r="M90" s="2464"/>
    </row>
    <row r="91" spans="1:13" ht="15.75" customHeight="1">
      <c r="A91" s="2464"/>
      <c r="B91" s="2464"/>
      <c r="C91" s="2464"/>
      <c r="D91" s="2464"/>
      <c r="E91" s="2464"/>
      <c r="F91" s="2464"/>
      <c r="G91" s="2464"/>
      <c r="H91" s="2464"/>
      <c r="I91" s="2464"/>
      <c r="J91" s="2464"/>
      <c r="K91" s="2464"/>
      <c r="L91" s="2464"/>
      <c r="M91" s="2464"/>
    </row>
    <row r="92" spans="1:13" ht="15.75" customHeight="1">
      <c r="A92" s="2464"/>
      <c r="B92" s="2464"/>
      <c r="C92" s="2464"/>
      <c r="D92" s="2464"/>
      <c r="E92" s="2464"/>
      <c r="F92" s="2464"/>
      <c r="G92" s="2464"/>
      <c r="H92" s="2464"/>
      <c r="I92" s="2464"/>
      <c r="J92" s="2464"/>
      <c r="K92" s="2464"/>
      <c r="L92" s="2464"/>
      <c r="M92" s="2464"/>
    </row>
    <row r="93" spans="1:13" ht="15.75" customHeight="1">
      <c r="A93" s="2464"/>
      <c r="B93" s="2464"/>
      <c r="C93" s="2464"/>
      <c r="D93" s="2464"/>
      <c r="E93" s="2464"/>
      <c r="F93" s="2464"/>
      <c r="G93" s="2464"/>
      <c r="H93" s="2464"/>
      <c r="I93" s="2464"/>
      <c r="J93" s="2464"/>
      <c r="K93" s="2464"/>
      <c r="L93" s="2464"/>
      <c r="M93" s="2464"/>
    </row>
    <row r="94" spans="1:13" ht="15.75" customHeight="1">
      <c r="A94" s="2464"/>
      <c r="B94" s="2464"/>
      <c r="C94" s="2464"/>
      <c r="D94" s="2464"/>
      <c r="E94" s="2464"/>
      <c r="F94" s="2464"/>
      <c r="G94" s="2464"/>
      <c r="H94" s="2464"/>
      <c r="I94" s="2464"/>
      <c r="J94" s="2464"/>
      <c r="K94" s="2464"/>
      <c r="L94" s="2464"/>
      <c r="M94" s="2464"/>
    </row>
    <row r="95" spans="1:13" ht="15.75" customHeight="1">
      <c r="A95" s="2464"/>
      <c r="B95" s="2464"/>
      <c r="C95" s="2464"/>
      <c r="D95" s="2464"/>
      <c r="E95" s="2464"/>
      <c r="F95" s="2464"/>
      <c r="G95" s="2464"/>
      <c r="H95" s="2464"/>
      <c r="I95" s="2464"/>
      <c r="J95" s="2464"/>
      <c r="K95" s="2464"/>
      <c r="L95" s="2464"/>
      <c r="M95" s="2464"/>
    </row>
    <row r="96" spans="1:13" ht="15.75" customHeight="1">
      <c r="A96" s="2464"/>
      <c r="B96" s="2464"/>
      <c r="C96" s="2464"/>
      <c r="D96" s="2464"/>
      <c r="E96" s="2464"/>
      <c r="F96" s="2464"/>
      <c r="G96" s="2464"/>
      <c r="H96" s="2464"/>
      <c r="I96" s="2464"/>
      <c r="J96" s="2464"/>
      <c r="K96" s="2464"/>
      <c r="L96" s="2464"/>
      <c r="M96" s="2464"/>
    </row>
    <row r="97" spans="1:13" ht="15.75" customHeight="1">
      <c r="A97" s="2464"/>
      <c r="B97" s="2464"/>
      <c r="C97" s="2464"/>
      <c r="D97" s="2464"/>
      <c r="E97" s="2464"/>
      <c r="F97" s="2464"/>
      <c r="G97" s="2464"/>
      <c r="H97" s="2464"/>
      <c r="I97" s="2464"/>
      <c r="J97" s="2464"/>
      <c r="K97" s="2464"/>
      <c r="L97" s="2464"/>
      <c r="M97" s="2464"/>
    </row>
    <row r="98" spans="1:13" ht="15.75" customHeight="1">
      <c r="A98" s="2464"/>
      <c r="B98" s="2464"/>
      <c r="C98" s="2464"/>
      <c r="D98" s="2464"/>
      <c r="E98" s="2464"/>
      <c r="F98" s="2464"/>
      <c r="G98" s="2464"/>
      <c r="H98" s="2464"/>
      <c r="I98" s="2464"/>
      <c r="J98" s="2464"/>
      <c r="K98" s="2464"/>
      <c r="L98" s="2464"/>
      <c r="M98" s="2464"/>
    </row>
    <row r="99" spans="1:13" ht="15.75" customHeight="1">
      <c r="A99" s="2464"/>
      <c r="B99" s="2464"/>
      <c r="C99" s="2464"/>
      <c r="D99" s="2464"/>
      <c r="E99" s="2464"/>
      <c r="F99" s="2464"/>
      <c r="G99" s="2464"/>
      <c r="H99" s="2464"/>
      <c r="I99" s="2464"/>
      <c r="J99" s="2464"/>
      <c r="K99" s="2464"/>
      <c r="L99" s="2464"/>
      <c r="M99" s="2464"/>
    </row>
    <row r="100" spans="1:13" ht="15.75" customHeight="1">
      <c r="A100" s="2464"/>
      <c r="B100" s="2464"/>
      <c r="C100" s="2464"/>
      <c r="D100" s="2464"/>
      <c r="E100" s="2464"/>
      <c r="F100" s="2464"/>
      <c r="G100" s="2464"/>
      <c r="H100" s="2464"/>
      <c r="I100" s="2464"/>
      <c r="J100" s="2464"/>
      <c r="K100" s="2464"/>
      <c r="L100" s="2464"/>
      <c r="M100" s="2464"/>
    </row>
    <row r="101" spans="1:13" ht="15.75" customHeight="1">
      <c r="A101" s="2464"/>
      <c r="B101" s="2464"/>
      <c r="C101" s="2464"/>
      <c r="D101" s="2464"/>
      <c r="E101" s="2464"/>
      <c r="F101" s="2464"/>
      <c r="G101" s="2464"/>
      <c r="H101" s="2464"/>
      <c r="I101" s="2464"/>
      <c r="J101" s="2464"/>
      <c r="K101" s="2464"/>
      <c r="L101" s="2464"/>
      <c r="M101" s="2464"/>
    </row>
    <row r="102" spans="1:13" ht="15.75" customHeight="1">
      <c r="A102" s="2464"/>
      <c r="B102" s="2464"/>
      <c r="C102" s="2464"/>
      <c r="D102" s="2464"/>
      <c r="E102" s="2464"/>
      <c r="F102" s="2464"/>
      <c r="G102" s="2464"/>
      <c r="H102" s="2464"/>
      <c r="I102" s="2464"/>
      <c r="J102" s="2464"/>
      <c r="K102" s="2464"/>
      <c r="L102" s="2464"/>
      <c r="M102" s="2464"/>
    </row>
    <row r="103" spans="1:13" ht="15.75" customHeight="1">
      <c r="A103" s="2464"/>
      <c r="B103" s="2464"/>
      <c r="C103" s="2464"/>
      <c r="D103" s="2464"/>
      <c r="E103" s="2464"/>
      <c r="F103" s="2464"/>
      <c r="G103" s="2464"/>
      <c r="H103" s="2464"/>
      <c r="I103" s="2464"/>
      <c r="J103" s="2464"/>
      <c r="K103" s="2464"/>
      <c r="L103" s="2464"/>
      <c r="M103" s="2464"/>
    </row>
    <row r="104" spans="1:13" ht="15.75" customHeight="1">
      <c r="A104" s="2464"/>
      <c r="B104" s="2464"/>
      <c r="C104" s="2464"/>
      <c r="D104" s="2464"/>
      <c r="E104" s="2464"/>
      <c r="F104" s="2464"/>
      <c r="G104" s="2464"/>
      <c r="H104" s="2464"/>
      <c r="I104" s="2464"/>
      <c r="J104" s="2464"/>
      <c r="K104" s="2464"/>
      <c r="L104" s="2464"/>
      <c r="M104" s="2464"/>
    </row>
    <row r="105" spans="1:13" ht="15.75" customHeight="1">
      <c r="A105" s="2464"/>
      <c r="B105" s="2464"/>
      <c r="C105" s="2464"/>
      <c r="D105" s="2464"/>
      <c r="E105" s="2464"/>
      <c r="F105" s="2464"/>
      <c r="G105" s="2464"/>
      <c r="H105" s="2464"/>
      <c r="I105" s="2464"/>
      <c r="J105" s="2464"/>
      <c r="K105" s="2464"/>
      <c r="L105" s="2464"/>
      <c r="M105" s="2464"/>
    </row>
    <row r="106" spans="1:13" ht="15.75" customHeight="1">
      <c r="A106" s="2464"/>
      <c r="B106" s="2464"/>
      <c r="C106" s="2464"/>
      <c r="D106" s="2464"/>
      <c r="E106" s="2464"/>
      <c r="F106" s="2464"/>
      <c r="G106" s="2464"/>
      <c r="H106" s="2464"/>
      <c r="I106" s="2464"/>
      <c r="J106" s="2464"/>
      <c r="K106" s="2464"/>
      <c r="L106" s="2464"/>
      <c r="M106" s="2464"/>
    </row>
    <row r="107" spans="1:13" ht="15.75" customHeight="1">
      <c r="A107" s="2464"/>
      <c r="B107" s="2464"/>
      <c r="C107" s="2464"/>
      <c r="D107" s="2464"/>
      <c r="E107" s="2464"/>
      <c r="F107" s="2464"/>
      <c r="G107" s="2464"/>
      <c r="H107" s="2464"/>
      <c r="I107" s="2464"/>
      <c r="J107" s="2464"/>
      <c r="K107" s="2464"/>
      <c r="L107" s="2464"/>
      <c r="M107" s="2464"/>
    </row>
    <row r="108" spans="1:13" ht="15.75" customHeight="1">
      <c r="A108" s="2464"/>
      <c r="B108" s="2464"/>
      <c r="C108" s="2464"/>
      <c r="D108" s="2464"/>
      <c r="E108" s="2464"/>
      <c r="F108" s="2464"/>
      <c r="G108" s="2464"/>
      <c r="H108" s="2464"/>
      <c r="I108" s="2464"/>
      <c r="J108" s="2464"/>
      <c r="K108" s="2464"/>
      <c r="L108" s="2464"/>
      <c r="M108" s="2464"/>
    </row>
    <row r="109" spans="1:13" ht="15.75" customHeight="1">
      <c r="A109" s="2464"/>
      <c r="B109" s="2464"/>
      <c r="C109" s="2464"/>
      <c r="D109" s="2464"/>
      <c r="E109" s="2464"/>
      <c r="F109" s="2464"/>
      <c r="G109" s="2464"/>
      <c r="H109" s="2464"/>
      <c r="I109" s="2464"/>
      <c r="J109" s="2464"/>
      <c r="K109" s="2464"/>
      <c r="L109" s="2464"/>
      <c r="M109" s="2464"/>
    </row>
    <row r="110" spans="1:13" ht="15.75" customHeight="1">
      <c r="A110" s="2464"/>
      <c r="B110" s="2464"/>
      <c r="C110" s="2464"/>
      <c r="D110" s="2464"/>
      <c r="E110" s="2464"/>
      <c r="F110" s="2464"/>
      <c r="G110" s="2464"/>
      <c r="H110" s="2464"/>
      <c r="I110" s="2464"/>
      <c r="J110" s="2464"/>
      <c r="K110" s="2464"/>
      <c r="L110" s="2464"/>
      <c r="M110" s="2464"/>
    </row>
    <row r="111" spans="1:13" ht="15.75" customHeight="1">
      <c r="A111" s="2464"/>
      <c r="B111" s="2464"/>
      <c r="C111" s="2464"/>
      <c r="D111" s="2464"/>
      <c r="E111" s="2464"/>
      <c r="F111" s="2464"/>
      <c r="G111" s="2464"/>
      <c r="H111" s="2464"/>
      <c r="I111" s="2464"/>
      <c r="J111" s="2464"/>
      <c r="K111" s="2464"/>
      <c r="L111" s="2464"/>
      <c r="M111" s="2464"/>
    </row>
    <row r="112" spans="1:13" ht="15.75" customHeight="1">
      <c r="A112" s="2464"/>
      <c r="B112" s="2464"/>
      <c r="C112" s="2464"/>
      <c r="D112" s="2464"/>
      <c r="E112" s="2464"/>
      <c r="F112" s="2464"/>
      <c r="G112" s="2464"/>
      <c r="H112" s="2464"/>
      <c r="I112" s="2464"/>
      <c r="J112" s="2464"/>
      <c r="K112" s="2464"/>
      <c r="L112" s="2464"/>
      <c r="M112" s="2464"/>
    </row>
    <row r="113" spans="1:13" ht="15.75" customHeight="1">
      <c r="A113" s="2464"/>
      <c r="B113" s="2464"/>
      <c r="C113" s="2464"/>
      <c r="D113" s="2464"/>
      <c r="E113" s="2464"/>
      <c r="F113" s="2464"/>
      <c r="G113" s="2464"/>
      <c r="H113" s="2464"/>
      <c r="I113" s="2464"/>
      <c r="J113" s="2464"/>
      <c r="K113" s="2464"/>
      <c r="L113" s="2464"/>
      <c r="M113" s="2464"/>
    </row>
    <row r="114" spans="1:13" ht="15.75" customHeight="1">
      <c r="A114" s="2464"/>
      <c r="B114" s="2464"/>
      <c r="C114" s="2464"/>
      <c r="D114" s="2464"/>
      <c r="E114" s="2464"/>
      <c r="F114" s="2464"/>
      <c r="G114" s="2464"/>
      <c r="H114" s="2464"/>
      <c r="I114" s="2464"/>
      <c r="J114" s="2464"/>
      <c r="K114" s="2464"/>
      <c r="L114" s="2464"/>
      <c r="M114" s="2464"/>
    </row>
    <row r="115" spans="1:13" ht="15.75" customHeight="1">
      <c r="A115" s="2464"/>
      <c r="B115" s="2464"/>
      <c r="C115" s="2464"/>
      <c r="D115" s="2464"/>
      <c r="E115" s="2464"/>
      <c r="F115" s="2464"/>
      <c r="G115" s="2464"/>
      <c r="H115" s="2464"/>
      <c r="I115" s="2464"/>
      <c r="J115" s="2464"/>
      <c r="K115" s="2464"/>
      <c r="L115" s="2464"/>
      <c r="M115" s="2464"/>
    </row>
    <row r="116" spans="1:13" ht="15.75" customHeight="1">
      <c r="A116" s="2464"/>
      <c r="B116" s="2464"/>
      <c r="C116" s="2464"/>
      <c r="D116" s="2464"/>
      <c r="E116" s="2464"/>
      <c r="F116" s="2464"/>
      <c r="G116" s="2464"/>
      <c r="H116" s="2464"/>
      <c r="I116" s="2464"/>
      <c r="J116" s="2464"/>
      <c r="K116" s="2464"/>
      <c r="L116" s="2464"/>
      <c r="M116" s="2464"/>
    </row>
    <row r="117" spans="1:13" ht="15.75" customHeight="1">
      <c r="A117" s="2464"/>
      <c r="B117" s="2464"/>
      <c r="C117" s="2464"/>
      <c r="D117" s="2464"/>
      <c r="E117" s="2464"/>
      <c r="F117" s="2464"/>
      <c r="G117" s="2464"/>
      <c r="H117" s="2464"/>
      <c r="I117" s="2464"/>
      <c r="J117" s="2464"/>
      <c r="K117" s="2464"/>
      <c r="L117" s="2464"/>
      <c r="M117" s="2464"/>
    </row>
    <row r="118" spans="1:13" ht="15.75" customHeight="1">
      <c r="A118" s="2464"/>
      <c r="B118" s="2464"/>
      <c r="C118" s="2464"/>
      <c r="D118" s="2464"/>
      <c r="E118" s="2464"/>
      <c r="F118" s="2464"/>
      <c r="G118" s="2464"/>
      <c r="H118" s="2464"/>
      <c r="I118" s="2464"/>
      <c r="J118" s="2464"/>
      <c r="K118" s="2464"/>
      <c r="L118" s="2464"/>
      <c r="M118" s="2464"/>
    </row>
    <row r="119" spans="1:13" ht="15.75" customHeight="1">
      <c r="A119" s="2464"/>
      <c r="B119" s="2464"/>
      <c r="C119" s="2464"/>
      <c r="D119" s="2464"/>
      <c r="E119" s="2464"/>
      <c r="F119" s="2464"/>
      <c r="G119" s="2464"/>
      <c r="H119" s="2464"/>
      <c r="I119" s="2464"/>
      <c r="J119" s="2464"/>
      <c r="K119" s="2464"/>
      <c r="L119" s="2464"/>
      <c r="M119" s="2464"/>
    </row>
    <row r="120" spans="1:13" ht="15.75" customHeight="1">
      <c r="A120" s="2464"/>
      <c r="B120" s="2464"/>
      <c r="C120" s="2464"/>
      <c r="D120" s="2464"/>
      <c r="E120" s="2464"/>
      <c r="F120" s="2464"/>
      <c r="G120" s="2464"/>
      <c r="H120" s="2464"/>
      <c r="I120" s="2464"/>
      <c r="J120" s="2464"/>
      <c r="K120" s="2464"/>
      <c r="L120" s="2464"/>
      <c r="M120" s="2464"/>
    </row>
    <row r="121" spans="1:13" ht="15.75" customHeight="1">
      <c r="A121" s="2464"/>
      <c r="B121" s="2464"/>
      <c r="C121" s="2464"/>
      <c r="D121" s="2464"/>
      <c r="E121" s="2464"/>
      <c r="F121" s="2464"/>
      <c r="G121" s="2464"/>
      <c r="H121" s="2464"/>
      <c r="I121" s="2464"/>
      <c r="J121" s="2464"/>
      <c r="K121" s="2464"/>
      <c r="L121" s="2464"/>
      <c r="M121" s="2464"/>
    </row>
    <row r="122" spans="1:13" ht="15.75" customHeight="1">
      <c r="A122" s="2464"/>
      <c r="B122" s="2464"/>
      <c r="C122" s="2464"/>
      <c r="D122" s="2464"/>
      <c r="E122" s="2464"/>
      <c r="F122" s="2464"/>
      <c r="G122" s="2464"/>
      <c r="H122" s="2464"/>
      <c r="I122" s="2464"/>
      <c r="J122" s="2464"/>
      <c r="K122" s="2464"/>
      <c r="L122" s="2464"/>
      <c r="M122" s="2464"/>
    </row>
    <row r="123" spans="1:13" ht="15.75" customHeight="1">
      <c r="A123" s="2464"/>
      <c r="B123" s="2464"/>
      <c r="C123" s="2464"/>
      <c r="D123" s="2464"/>
      <c r="E123" s="2464"/>
      <c r="F123" s="2464"/>
      <c r="G123" s="2464"/>
      <c r="H123" s="2464"/>
      <c r="I123" s="2464"/>
      <c r="J123" s="2464"/>
      <c r="K123" s="2464"/>
      <c r="L123" s="2464"/>
      <c r="M123" s="2464"/>
    </row>
    <row r="124" spans="1:13" ht="15.75" customHeight="1">
      <c r="A124" s="2464"/>
      <c r="B124" s="2464"/>
      <c r="C124" s="2464"/>
      <c r="D124" s="2464"/>
      <c r="E124" s="2464"/>
      <c r="F124" s="2464"/>
      <c r="G124" s="2464"/>
      <c r="H124" s="2464"/>
      <c r="I124" s="2464"/>
      <c r="J124" s="2464"/>
      <c r="K124" s="2464"/>
      <c r="L124" s="2464"/>
      <c r="M124" s="2464"/>
    </row>
    <row r="125" spans="1:13" ht="15.75" customHeight="1">
      <c r="A125" s="2464"/>
      <c r="B125" s="2464"/>
      <c r="C125" s="2464"/>
      <c r="D125" s="2464"/>
      <c r="E125" s="2464"/>
      <c r="F125" s="2464"/>
      <c r="G125" s="2464"/>
      <c r="H125" s="2464"/>
      <c r="I125" s="2464"/>
      <c r="J125" s="2464"/>
      <c r="K125" s="2464"/>
      <c r="L125" s="2464"/>
      <c r="M125" s="2464"/>
    </row>
    <row r="126" spans="1:13" ht="15.75" customHeight="1">
      <c r="A126" s="2464"/>
      <c r="B126" s="2464"/>
      <c r="C126" s="2464"/>
      <c r="D126" s="2464"/>
      <c r="E126" s="2464"/>
      <c r="F126" s="2464"/>
      <c r="G126" s="2464"/>
      <c r="H126" s="2464"/>
      <c r="I126" s="2464"/>
      <c r="J126" s="2464"/>
      <c r="K126" s="2464"/>
      <c r="L126" s="2464"/>
      <c r="M126" s="2464"/>
    </row>
    <row r="127" spans="1:13" ht="15.75" customHeight="1">
      <c r="A127" s="2464"/>
      <c r="B127" s="2464"/>
      <c r="C127" s="2464"/>
      <c r="D127" s="2464"/>
      <c r="E127" s="2464"/>
      <c r="F127" s="2464"/>
      <c r="G127" s="2464"/>
      <c r="H127" s="2464"/>
      <c r="I127" s="2464"/>
      <c r="J127" s="2464"/>
      <c r="K127" s="2464"/>
      <c r="L127" s="2464"/>
      <c r="M127" s="2464"/>
    </row>
    <row r="128" spans="1:13" ht="15.75" customHeight="1">
      <c r="A128" s="2464"/>
      <c r="B128" s="2464"/>
      <c r="C128" s="2464"/>
      <c r="D128" s="2464"/>
      <c r="E128" s="2464"/>
      <c r="F128" s="2464"/>
      <c r="G128" s="2464"/>
      <c r="H128" s="2464"/>
      <c r="I128" s="2464"/>
      <c r="J128" s="2464"/>
      <c r="K128" s="2464"/>
      <c r="L128" s="2464"/>
      <c r="M128" s="2464"/>
    </row>
    <row r="129" spans="1:13" ht="15.75" customHeight="1">
      <c r="A129" s="2464"/>
      <c r="B129" s="2464"/>
      <c r="C129" s="2464"/>
      <c r="D129" s="2464"/>
      <c r="E129" s="2464"/>
      <c r="F129" s="2464"/>
      <c r="G129" s="2464"/>
      <c r="H129" s="2464"/>
      <c r="I129" s="2464"/>
      <c r="J129" s="2464"/>
      <c r="K129" s="2464"/>
      <c r="L129" s="2464"/>
      <c r="M129" s="2464"/>
    </row>
    <row r="130" spans="1:13" ht="15.75" customHeight="1">
      <c r="A130" s="2464"/>
      <c r="B130" s="2464"/>
      <c r="C130" s="2464"/>
      <c r="D130" s="2464"/>
      <c r="E130" s="2464"/>
      <c r="F130" s="2464"/>
      <c r="G130" s="2464"/>
      <c r="H130" s="2464"/>
      <c r="I130" s="2464"/>
      <c r="J130" s="2464"/>
      <c r="K130" s="2464"/>
      <c r="L130" s="2464"/>
      <c r="M130" s="2464"/>
    </row>
    <row r="131" spans="1:13" ht="15.75" customHeight="1">
      <c r="A131" s="2464"/>
      <c r="B131" s="2464"/>
      <c r="C131" s="2464"/>
      <c r="D131" s="2464"/>
      <c r="E131" s="2464"/>
      <c r="F131" s="2464"/>
      <c r="G131" s="2464"/>
      <c r="H131" s="2464"/>
      <c r="I131" s="2464"/>
      <c r="J131" s="2464"/>
      <c r="K131" s="2464"/>
      <c r="L131" s="2464"/>
      <c r="M131" s="2464"/>
    </row>
    <row r="132" spans="1:13" ht="15.75" customHeight="1">
      <c r="A132" s="2464"/>
      <c r="B132" s="2464"/>
      <c r="C132" s="2464"/>
      <c r="D132" s="2464"/>
      <c r="E132" s="2464"/>
      <c r="F132" s="2464"/>
      <c r="G132" s="2464"/>
      <c r="H132" s="2464"/>
      <c r="I132" s="2464"/>
      <c r="J132" s="2464"/>
      <c r="K132" s="2464"/>
      <c r="L132" s="2464"/>
      <c r="M132" s="2464"/>
    </row>
    <row r="133" spans="1:13" ht="15.75" customHeight="1">
      <c r="A133" s="2464"/>
      <c r="B133" s="2464"/>
      <c r="C133" s="2464"/>
      <c r="D133" s="2464"/>
      <c r="E133" s="2464"/>
      <c r="F133" s="2464"/>
      <c r="G133" s="2464"/>
      <c r="H133" s="2464"/>
      <c r="I133" s="2464"/>
      <c r="J133" s="2464"/>
      <c r="K133" s="2464"/>
      <c r="L133" s="2464"/>
      <c r="M133" s="2464"/>
    </row>
    <row r="134" spans="1:13" ht="15.75" customHeight="1">
      <c r="A134" s="2464"/>
      <c r="B134" s="2464"/>
      <c r="C134" s="2464"/>
      <c r="D134" s="2464"/>
      <c r="E134" s="2464"/>
      <c r="F134" s="2464"/>
      <c r="G134" s="2464"/>
      <c r="H134" s="2464"/>
      <c r="I134" s="2464"/>
      <c r="J134" s="2464"/>
      <c r="K134" s="2464"/>
      <c r="L134" s="2464"/>
      <c r="M134" s="2464"/>
    </row>
    <row r="135" spans="1:13" ht="15.75" customHeight="1">
      <c r="A135" s="2464"/>
      <c r="B135" s="2464"/>
      <c r="C135" s="2464"/>
      <c r="D135" s="2464"/>
      <c r="E135" s="2464"/>
      <c r="F135" s="2464"/>
      <c r="G135" s="2464"/>
      <c r="H135" s="2464"/>
      <c r="I135" s="2464"/>
      <c r="J135" s="2464"/>
      <c r="K135" s="2464"/>
      <c r="L135" s="2464"/>
      <c r="M135" s="2464"/>
    </row>
    <row r="136" spans="1:13" ht="15.75" customHeight="1">
      <c r="A136" s="2464"/>
      <c r="B136" s="2464"/>
      <c r="C136" s="2464"/>
      <c r="D136" s="2464"/>
      <c r="E136" s="2464"/>
      <c r="F136" s="2464"/>
      <c r="G136" s="2464"/>
      <c r="H136" s="2464"/>
      <c r="I136" s="2464"/>
      <c r="J136" s="2464"/>
      <c r="K136" s="2464"/>
      <c r="L136" s="2464"/>
      <c r="M136" s="2464"/>
    </row>
    <row r="137" spans="1:13" ht="15.75" customHeight="1">
      <c r="A137" s="2464"/>
      <c r="B137" s="2464"/>
      <c r="C137" s="2464"/>
      <c r="D137" s="2464"/>
      <c r="E137" s="2464"/>
      <c r="F137" s="2464"/>
      <c r="G137" s="2464"/>
      <c r="H137" s="2464"/>
      <c r="I137" s="2464"/>
      <c r="J137" s="2464"/>
      <c r="K137" s="2464"/>
      <c r="L137" s="2464"/>
      <c r="M137" s="2464"/>
    </row>
    <row r="138" spans="1:13" ht="15.75" customHeight="1">
      <c r="A138" s="2464"/>
      <c r="B138" s="2464"/>
      <c r="C138" s="2464"/>
      <c r="D138" s="2464"/>
      <c r="E138" s="2464"/>
      <c r="F138" s="2464"/>
      <c r="G138" s="2464"/>
      <c r="H138" s="2464"/>
      <c r="I138" s="2464"/>
      <c r="J138" s="2464"/>
      <c r="K138" s="2464"/>
      <c r="L138" s="2464"/>
      <c r="M138" s="2464"/>
    </row>
    <row r="139" spans="1:13" ht="15.75" customHeight="1">
      <c r="A139" s="2464"/>
      <c r="B139" s="2464"/>
      <c r="C139" s="2464"/>
      <c r="D139" s="2464"/>
      <c r="E139" s="2464"/>
      <c r="F139" s="2464"/>
      <c r="G139" s="2464"/>
      <c r="H139" s="2464"/>
      <c r="I139" s="2464"/>
      <c r="J139" s="2464"/>
      <c r="K139" s="2464"/>
      <c r="L139" s="2464"/>
      <c r="M139" s="2464"/>
    </row>
    <row r="140" spans="1:13" ht="15.75" customHeight="1">
      <c r="A140" s="2464"/>
      <c r="B140" s="2464"/>
      <c r="C140" s="2464"/>
      <c r="D140" s="2464"/>
      <c r="E140" s="2464"/>
      <c r="F140" s="2464"/>
      <c r="G140" s="2464"/>
      <c r="H140" s="2464"/>
      <c r="I140" s="2464"/>
      <c r="J140" s="2464"/>
      <c r="K140" s="2464"/>
      <c r="L140" s="2464"/>
      <c r="M140" s="2464"/>
    </row>
    <row r="141" spans="1:13" ht="15.75" customHeight="1">
      <c r="A141" s="2464"/>
      <c r="B141" s="2464"/>
      <c r="C141" s="2464"/>
      <c r="D141" s="2464"/>
      <c r="E141" s="2464"/>
      <c r="F141" s="2464"/>
      <c r="G141" s="2464"/>
      <c r="H141" s="2464"/>
      <c r="I141" s="2464"/>
      <c r="J141" s="2464"/>
      <c r="K141" s="2464"/>
      <c r="L141" s="2464"/>
      <c r="M141" s="2464"/>
    </row>
    <row r="142" spans="1:13" ht="15.75" customHeight="1">
      <c r="A142" s="2464"/>
      <c r="B142" s="2464"/>
      <c r="C142" s="2464"/>
      <c r="D142" s="2464"/>
      <c r="E142" s="2464"/>
      <c r="F142" s="2464"/>
      <c r="G142" s="2464"/>
      <c r="H142" s="2464"/>
      <c r="I142" s="2464"/>
      <c r="J142" s="2464"/>
      <c r="K142" s="2464"/>
      <c r="L142" s="2464"/>
      <c r="M142" s="2464"/>
    </row>
    <row r="143" spans="1:13" ht="15.75" customHeight="1">
      <c r="A143" s="2464"/>
      <c r="B143" s="2464"/>
      <c r="C143" s="2464"/>
      <c r="D143" s="2464"/>
      <c r="E143" s="2464"/>
      <c r="F143" s="2464"/>
      <c r="G143" s="2464"/>
      <c r="H143" s="2464"/>
      <c r="I143" s="2464"/>
      <c r="J143" s="2464"/>
      <c r="K143" s="2464"/>
      <c r="L143" s="2464"/>
      <c r="M143" s="2464"/>
    </row>
    <row r="144" spans="1:13" ht="15.75" customHeight="1">
      <c r="A144" s="2464"/>
      <c r="B144" s="2464"/>
      <c r="C144" s="2464"/>
      <c r="D144" s="2464"/>
      <c r="E144" s="2464"/>
      <c r="F144" s="2464"/>
      <c r="G144" s="2464"/>
      <c r="H144" s="2464"/>
      <c r="I144" s="2464"/>
      <c r="J144" s="2464"/>
      <c r="K144" s="2464"/>
      <c r="L144" s="2464"/>
      <c r="M144" s="2464"/>
    </row>
    <row r="145" spans="1:13" ht="15.75" customHeight="1">
      <c r="A145" s="2464"/>
      <c r="B145" s="2464"/>
      <c r="C145" s="2464"/>
      <c r="D145" s="2464"/>
      <c r="E145" s="2464"/>
      <c r="F145" s="2464"/>
      <c r="G145" s="2464"/>
      <c r="H145" s="2464"/>
      <c r="I145" s="2464"/>
      <c r="J145" s="2464"/>
      <c r="K145" s="2464"/>
      <c r="L145" s="2464"/>
      <c r="M145" s="2464"/>
    </row>
    <row r="146" spans="1:13" ht="15.75" customHeight="1">
      <c r="A146" s="2464"/>
      <c r="B146" s="2464"/>
      <c r="C146" s="2464"/>
      <c r="D146" s="2464"/>
      <c r="E146" s="2464"/>
      <c r="F146" s="2464"/>
      <c r="G146" s="2464"/>
      <c r="H146" s="2464"/>
      <c r="I146" s="2464"/>
      <c r="J146" s="2464"/>
      <c r="K146" s="2464"/>
      <c r="L146" s="2464"/>
      <c r="M146" s="2464"/>
    </row>
    <row r="147" spans="1:13" ht="15.75" customHeight="1">
      <c r="A147" s="2464"/>
      <c r="B147" s="2464"/>
      <c r="C147" s="2464"/>
      <c r="D147" s="2464"/>
      <c r="E147" s="2464"/>
      <c r="F147" s="2464"/>
      <c r="G147" s="2464"/>
      <c r="H147" s="2464"/>
      <c r="I147" s="2464"/>
      <c r="J147" s="2464"/>
      <c r="K147" s="2464"/>
      <c r="L147" s="2464"/>
      <c r="M147" s="2464"/>
    </row>
    <row r="148" spans="1:13" ht="15.75" customHeight="1">
      <c r="A148" s="2464"/>
      <c r="B148" s="2464"/>
      <c r="C148" s="2464"/>
      <c r="D148" s="2464"/>
      <c r="E148" s="2464"/>
      <c r="F148" s="2464"/>
      <c r="G148" s="2464"/>
      <c r="H148" s="2464"/>
      <c r="I148" s="2464"/>
      <c r="J148" s="2464"/>
      <c r="K148" s="2464"/>
      <c r="L148" s="2464"/>
      <c r="M148" s="2464"/>
    </row>
    <row r="149" spans="1:13" ht="15.75" customHeight="1">
      <c r="A149" s="2464"/>
      <c r="B149" s="2464"/>
      <c r="C149" s="2464"/>
      <c r="D149" s="2464"/>
      <c r="E149" s="2464"/>
      <c r="F149" s="2464"/>
      <c r="G149" s="2464"/>
      <c r="H149" s="2464"/>
      <c r="I149" s="2464"/>
      <c r="J149" s="2464"/>
      <c r="K149" s="2464"/>
      <c r="L149" s="2464"/>
      <c r="M149" s="2464"/>
    </row>
    <row r="150" spans="1:13" ht="15.75" customHeight="1">
      <c r="A150" s="2464"/>
      <c r="B150" s="2464"/>
      <c r="C150" s="2464"/>
      <c r="D150" s="2464"/>
      <c r="E150" s="2464"/>
      <c r="F150" s="2464"/>
      <c r="G150" s="2464"/>
      <c r="H150" s="2464"/>
      <c r="I150" s="2464"/>
      <c r="J150" s="2464"/>
      <c r="K150" s="2464"/>
      <c r="L150" s="2464"/>
      <c r="M150" s="2464"/>
    </row>
    <row r="151" spans="1:13" ht="15.75" customHeight="1">
      <c r="A151" s="2464"/>
      <c r="B151" s="2464"/>
      <c r="C151" s="2464"/>
      <c r="D151" s="2464"/>
      <c r="E151" s="2464"/>
      <c r="F151" s="2464"/>
      <c r="G151" s="2464"/>
      <c r="H151" s="2464"/>
      <c r="I151" s="2464"/>
      <c r="J151" s="2464"/>
      <c r="K151" s="2464"/>
      <c r="L151" s="2464"/>
      <c r="M151" s="2464"/>
    </row>
    <row r="152" spans="1:13" ht="15.75" customHeight="1">
      <c r="A152" s="2464"/>
      <c r="B152" s="2464"/>
      <c r="C152" s="2464"/>
      <c r="D152" s="2464"/>
      <c r="E152" s="2464"/>
      <c r="F152" s="2464"/>
      <c r="G152" s="2464"/>
      <c r="H152" s="2464"/>
      <c r="I152" s="2464"/>
      <c r="J152" s="2464"/>
      <c r="K152" s="2464"/>
      <c r="L152" s="2464"/>
      <c r="M152" s="2464"/>
    </row>
    <row r="153" spans="1:13" ht="15.75" customHeight="1">
      <c r="A153" s="2464"/>
      <c r="B153" s="2464"/>
      <c r="C153" s="2464"/>
      <c r="D153" s="2464"/>
      <c r="E153" s="2464"/>
      <c r="F153" s="2464"/>
      <c r="G153" s="2464"/>
      <c r="H153" s="2464"/>
      <c r="I153" s="2464"/>
      <c r="J153" s="2464"/>
      <c r="K153" s="2464"/>
      <c r="L153" s="2464"/>
      <c r="M153" s="2464"/>
    </row>
    <row r="154" spans="1:13" ht="15.75" customHeight="1">
      <c r="A154" s="2464"/>
      <c r="B154" s="2464"/>
      <c r="C154" s="2464"/>
      <c r="D154" s="2464"/>
      <c r="E154" s="2464"/>
      <c r="F154" s="2464"/>
      <c r="G154" s="2464"/>
      <c r="H154" s="2464"/>
      <c r="I154" s="2464"/>
      <c r="J154" s="2464"/>
      <c r="K154" s="2464"/>
      <c r="L154" s="2464"/>
      <c r="M154" s="2464"/>
    </row>
    <row r="155" spans="1:13" ht="15.75" customHeight="1">
      <c r="A155" s="2464"/>
      <c r="B155" s="2464"/>
      <c r="C155" s="2464"/>
      <c r="D155" s="2464"/>
      <c r="E155" s="2464"/>
      <c r="F155" s="2464"/>
      <c r="G155" s="2464"/>
      <c r="H155" s="2464"/>
      <c r="I155" s="2464"/>
      <c r="J155" s="2464"/>
      <c r="K155" s="2464"/>
      <c r="L155" s="2464"/>
      <c r="M155" s="2464"/>
    </row>
    <row r="156" spans="1:13" ht="15.75" customHeight="1">
      <c r="A156" s="2464"/>
      <c r="B156" s="2464"/>
      <c r="C156" s="2464"/>
      <c r="D156" s="2464"/>
      <c r="E156" s="2464"/>
      <c r="F156" s="2464"/>
      <c r="G156" s="2464"/>
      <c r="H156" s="2464"/>
      <c r="I156" s="2464"/>
      <c r="J156" s="2464"/>
      <c r="K156" s="2464"/>
      <c r="L156" s="2464"/>
      <c r="M156" s="2464"/>
    </row>
    <row r="157" spans="1:13" ht="15.75" customHeight="1">
      <c r="A157" s="2464"/>
      <c r="B157" s="2464"/>
      <c r="C157" s="2464"/>
      <c r="D157" s="2464"/>
      <c r="E157" s="2464"/>
      <c r="F157" s="2464"/>
      <c r="G157" s="2464"/>
      <c r="H157" s="2464"/>
      <c r="I157" s="2464"/>
      <c r="J157" s="2464"/>
      <c r="K157" s="2464"/>
      <c r="L157" s="2464"/>
      <c r="M157" s="2464"/>
    </row>
    <row r="158" spans="1:13" ht="15.75" customHeight="1">
      <c r="A158" s="2464"/>
      <c r="B158" s="2464"/>
      <c r="C158" s="2464"/>
      <c r="D158" s="2464"/>
      <c r="E158" s="2464"/>
      <c r="F158" s="2464"/>
      <c r="G158" s="2464"/>
      <c r="H158" s="2464"/>
      <c r="I158" s="2464"/>
      <c r="J158" s="2464"/>
      <c r="K158" s="2464"/>
      <c r="L158" s="2464"/>
      <c r="M158" s="2464"/>
    </row>
    <row r="159" spans="1:13" ht="15.75" customHeight="1">
      <c r="A159" s="2464"/>
      <c r="B159" s="2464"/>
      <c r="C159" s="2464"/>
      <c r="D159" s="2464"/>
      <c r="E159" s="2464"/>
      <c r="F159" s="2464"/>
      <c r="G159" s="2464"/>
      <c r="H159" s="2464"/>
      <c r="I159" s="2464"/>
      <c r="J159" s="2464"/>
      <c r="K159" s="2464"/>
      <c r="L159" s="2464"/>
      <c r="M159" s="2464"/>
    </row>
    <row r="160" spans="1:13" ht="15.75" customHeight="1">
      <c r="A160" s="2464"/>
      <c r="B160" s="2464"/>
      <c r="C160" s="2464"/>
      <c r="D160" s="2464"/>
      <c r="E160" s="2464"/>
      <c r="F160" s="2464"/>
      <c r="G160" s="2464"/>
      <c r="H160" s="2464"/>
      <c r="I160" s="2464"/>
      <c r="J160" s="2464"/>
      <c r="K160" s="2464"/>
      <c r="L160" s="2464"/>
      <c r="M160" s="2464"/>
    </row>
    <row r="161" spans="1:13" ht="15.75" customHeight="1">
      <c r="A161" s="2464"/>
      <c r="B161" s="2464"/>
      <c r="C161" s="2464"/>
      <c r="D161" s="2464"/>
      <c r="E161" s="2464"/>
      <c r="F161" s="2464"/>
      <c r="G161" s="2464"/>
      <c r="H161" s="2464"/>
      <c r="I161" s="2464"/>
      <c r="J161" s="2464"/>
      <c r="K161" s="2464"/>
      <c r="L161" s="2464"/>
      <c r="M161" s="2464"/>
    </row>
    <row r="162" spans="1:13" ht="15.75" customHeight="1">
      <c r="A162" s="2464"/>
      <c r="B162" s="2464"/>
      <c r="C162" s="2464"/>
      <c r="D162" s="2464"/>
      <c r="E162" s="2464"/>
      <c r="F162" s="2464"/>
      <c r="G162" s="2464"/>
      <c r="H162" s="2464"/>
      <c r="I162" s="2464"/>
      <c r="J162" s="2464"/>
      <c r="K162" s="2464"/>
      <c r="L162" s="2464"/>
      <c r="M162" s="2464"/>
    </row>
    <row r="163" spans="1:13" ht="15.75" customHeight="1">
      <c r="A163" s="2464"/>
      <c r="B163" s="2464"/>
      <c r="C163" s="2464"/>
      <c r="D163" s="2464"/>
      <c r="E163" s="2464"/>
      <c r="F163" s="2464"/>
      <c r="G163" s="2464"/>
      <c r="H163" s="2464"/>
      <c r="I163" s="2464"/>
      <c r="J163" s="2464"/>
      <c r="K163" s="2464"/>
      <c r="L163" s="2464"/>
      <c r="M163" s="2464"/>
    </row>
    <row r="164" spans="1:13" ht="15.75" customHeight="1">
      <c r="A164" s="2464"/>
      <c r="B164" s="2464"/>
      <c r="C164" s="2464"/>
      <c r="D164" s="2464"/>
      <c r="E164" s="2464"/>
      <c r="F164" s="2464"/>
      <c r="G164" s="2464"/>
      <c r="H164" s="2464"/>
      <c r="I164" s="2464"/>
      <c r="J164" s="2464"/>
      <c r="K164" s="2464"/>
      <c r="L164" s="2464"/>
      <c r="M164" s="2464"/>
    </row>
    <row r="165" spans="1:13" ht="15.75" customHeight="1">
      <c r="A165" s="2464"/>
      <c r="B165" s="2464"/>
      <c r="C165" s="2464"/>
      <c r="D165" s="2464"/>
      <c r="E165" s="2464"/>
      <c r="F165" s="2464"/>
      <c r="G165" s="2464"/>
      <c r="H165" s="2464"/>
      <c r="I165" s="2464"/>
      <c r="J165" s="2464"/>
      <c r="K165" s="2464"/>
      <c r="L165" s="2464"/>
      <c r="M165" s="2464"/>
    </row>
    <row r="166" spans="1:13" ht="15.75" customHeight="1">
      <c r="A166" s="2464"/>
      <c r="B166" s="2464"/>
      <c r="C166" s="2464"/>
      <c r="D166" s="2464"/>
      <c r="E166" s="2464"/>
      <c r="F166" s="2464"/>
      <c r="G166" s="2464"/>
      <c r="H166" s="2464"/>
      <c r="I166" s="2464"/>
      <c r="J166" s="2464"/>
      <c r="K166" s="2464"/>
      <c r="L166" s="2464"/>
      <c r="M166" s="2464"/>
    </row>
    <row r="167" spans="1:13" ht="15.75" customHeight="1">
      <c r="A167" s="2464"/>
      <c r="B167" s="2464"/>
      <c r="C167" s="2464"/>
      <c r="D167" s="2464"/>
      <c r="E167" s="2464"/>
      <c r="F167" s="2464"/>
      <c r="G167" s="2464"/>
      <c r="H167" s="2464"/>
      <c r="I167" s="2464"/>
      <c r="J167" s="2464"/>
      <c r="K167" s="2464"/>
      <c r="L167" s="2464"/>
      <c r="M167" s="2464"/>
    </row>
    <row r="168" spans="1:13" ht="15.75" customHeight="1">
      <c r="A168" s="2464"/>
      <c r="B168" s="2464"/>
      <c r="C168" s="2464"/>
      <c r="D168" s="2464"/>
      <c r="E168" s="2464"/>
      <c r="F168" s="2464"/>
      <c r="G168" s="2464"/>
      <c r="H168" s="2464"/>
      <c r="I168" s="2464"/>
      <c r="J168" s="2464"/>
      <c r="K168" s="2464"/>
      <c r="L168" s="2464"/>
      <c r="M168" s="2464"/>
    </row>
    <row r="169" spans="1:13" ht="15.75" customHeight="1">
      <c r="A169" s="2464"/>
      <c r="B169" s="2464"/>
      <c r="C169" s="2464"/>
      <c r="D169" s="2464"/>
      <c r="E169" s="2464"/>
      <c r="F169" s="2464"/>
      <c r="G169" s="2464"/>
      <c r="H169" s="2464"/>
      <c r="I169" s="2464"/>
      <c r="J169" s="2464"/>
      <c r="K169" s="2464"/>
      <c r="L169" s="2464"/>
      <c r="M169" s="2464"/>
    </row>
    <row r="170" spans="1:13" ht="15.75" customHeight="1">
      <c r="A170" s="2464"/>
      <c r="B170" s="2464"/>
      <c r="C170" s="2464"/>
      <c r="D170" s="2464"/>
      <c r="E170" s="2464"/>
      <c r="F170" s="2464"/>
      <c r="G170" s="2464"/>
      <c r="H170" s="2464"/>
      <c r="I170" s="2464"/>
      <c r="J170" s="2464"/>
      <c r="K170" s="2464"/>
      <c r="L170" s="2464"/>
      <c r="M170" s="2464"/>
    </row>
    <row r="171" spans="1:13" ht="15.75" customHeight="1">
      <c r="A171" s="2464"/>
      <c r="B171" s="2464"/>
      <c r="C171" s="2464"/>
      <c r="D171" s="2464"/>
      <c r="E171" s="2464"/>
      <c r="F171" s="2464"/>
      <c r="G171" s="2464"/>
      <c r="H171" s="2464"/>
      <c r="I171" s="2464"/>
      <c r="J171" s="2464"/>
      <c r="K171" s="2464"/>
      <c r="L171" s="2464"/>
      <c r="M171" s="2464"/>
    </row>
    <row r="172" spans="1:13" ht="15.75" customHeight="1">
      <c r="A172" s="2464"/>
      <c r="B172" s="2464"/>
      <c r="C172" s="2464"/>
      <c r="D172" s="2464"/>
      <c r="E172" s="2464"/>
      <c r="F172" s="2464"/>
      <c r="G172" s="2464"/>
      <c r="H172" s="2464"/>
      <c r="I172" s="2464"/>
      <c r="J172" s="2464"/>
      <c r="K172" s="2464"/>
      <c r="L172" s="2464"/>
      <c r="M172" s="2464"/>
    </row>
    <row r="173" spans="1:13" ht="15.75" customHeight="1">
      <c r="A173" s="2464"/>
      <c r="B173" s="2464"/>
      <c r="C173" s="2464"/>
      <c r="D173" s="2464"/>
      <c r="E173" s="2464"/>
      <c r="F173" s="2464"/>
      <c r="G173" s="2464"/>
      <c r="H173" s="2464"/>
      <c r="I173" s="2464"/>
      <c r="J173" s="2464"/>
      <c r="K173" s="2464"/>
      <c r="L173" s="2464"/>
      <c r="M173" s="2464"/>
    </row>
    <row r="174" spans="1:13" ht="15.75" customHeight="1">
      <c r="A174" s="2464"/>
      <c r="B174" s="2464"/>
      <c r="C174" s="2464"/>
      <c r="D174" s="2464"/>
      <c r="E174" s="2464"/>
      <c r="F174" s="2464"/>
      <c r="G174" s="2464"/>
      <c r="H174" s="2464"/>
      <c r="I174" s="2464"/>
      <c r="J174" s="2464"/>
      <c r="K174" s="2464"/>
      <c r="L174" s="2464"/>
      <c r="M174" s="2464"/>
    </row>
    <row r="175" spans="1:13" ht="15.75" customHeight="1">
      <c r="A175" s="2464"/>
      <c r="B175" s="2464"/>
      <c r="C175" s="2464"/>
      <c r="D175" s="2464"/>
      <c r="E175" s="2464"/>
      <c r="F175" s="2464"/>
      <c r="G175" s="2464"/>
      <c r="H175" s="2464"/>
      <c r="I175" s="2464"/>
      <c r="J175" s="2464"/>
      <c r="K175" s="2464"/>
      <c r="L175" s="2464"/>
      <c r="M175" s="2464"/>
    </row>
    <row r="176" spans="1:13" ht="15.75" customHeight="1">
      <c r="A176" s="2464"/>
      <c r="B176" s="2464"/>
      <c r="C176" s="2464"/>
      <c r="D176" s="2464"/>
      <c r="E176" s="2464"/>
      <c r="F176" s="2464"/>
      <c r="G176" s="2464"/>
      <c r="H176" s="2464"/>
      <c r="I176" s="2464"/>
      <c r="J176" s="2464"/>
      <c r="K176" s="2464"/>
      <c r="L176" s="2464"/>
      <c r="M176" s="2464"/>
    </row>
    <row r="177" spans="1:13" ht="15.75" customHeight="1">
      <c r="A177" s="2464"/>
      <c r="B177" s="2464"/>
      <c r="C177" s="2464"/>
      <c r="D177" s="2464"/>
      <c r="E177" s="2464"/>
      <c r="F177" s="2464"/>
      <c r="G177" s="2464"/>
      <c r="H177" s="2464"/>
      <c r="I177" s="2464"/>
      <c r="J177" s="2464"/>
      <c r="K177" s="2464"/>
      <c r="L177" s="2464"/>
      <c r="M177" s="2464"/>
    </row>
    <row r="178" spans="1:13" ht="15.75" customHeight="1">
      <c r="A178" s="2464"/>
      <c r="B178" s="2464"/>
      <c r="C178" s="2464"/>
      <c r="D178" s="2464"/>
      <c r="E178" s="2464"/>
      <c r="F178" s="2464"/>
      <c r="G178" s="2464"/>
      <c r="H178" s="2464"/>
      <c r="I178" s="2464"/>
      <c r="J178" s="2464"/>
      <c r="K178" s="2464"/>
      <c r="L178" s="2464"/>
      <c r="M178" s="2464"/>
    </row>
    <row r="179" spans="1:13" ht="15.75" customHeight="1">
      <c r="A179" s="2464"/>
      <c r="B179" s="2464"/>
      <c r="C179" s="2464"/>
      <c r="D179" s="2464"/>
      <c r="E179" s="2464"/>
      <c r="F179" s="2464"/>
      <c r="G179" s="2464"/>
      <c r="H179" s="2464"/>
      <c r="I179" s="2464"/>
      <c r="J179" s="2464"/>
      <c r="K179" s="2464"/>
      <c r="L179" s="2464"/>
      <c r="M179" s="2464"/>
    </row>
    <row r="180" spans="1:13" ht="15.75" customHeight="1">
      <c r="A180" s="2464"/>
      <c r="B180" s="2464"/>
      <c r="C180" s="2464"/>
      <c r="D180" s="2464"/>
      <c r="E180" s="2464"/>
      <c r="F180" s="2464"/>
      <c r="G180" s="2464"/>
      <c r="H180" s="2464"/>
      <c r="I180" s="2464"/>
      <c r="J180" s="2464"/>
      <c r="K180" s="2464"/>
      <c r="L180" s="2464"/>
      <c r="M180" s="2464"/>
    </row>
    <row r="181" spans="1:13" ht="15.75" customHeight="1">
      <c r="A181" s="2464"/>
      <c r="B181" s="2464"/>
      <c r="C181" s="2464"/>
      <c r="D181" s="2464"/>
      <c r="E181" s="2464"/>
      <c r="F181" s="2464"/>
      <c r="G181" s="2464"/>
      <c r="H181" s="2464"/>
      <c r="I181" s="2464"/>
      <c r="J181" s="2464"/>
      <c r="K181" s="2464"/>
      <c r="L181" s="2464"/>
      <c r="M181" s="2464"/>
    </row>
    <row r="182" spans="1:13" ht="15.75" customHeight="1">
      <c r="A182" s="2464"/>
      <c r="B182" s="2464"/>
      <c r="C182" s="2464"/>
      <c r="D182" s="2464"/>
      <c r="E182" s="2464"/>
      <c r="F182" s="2464"/>
      <c r="G182" s="2464"/>
      <c r="H182" s="2464"/>
      <c r="I182" s="2464"/>
      <c r="J182" s="2464"/>
      <c r="K182" s="2464"/>
      <c r="L182" s="2464"/>
      <c r="M182" s="2464"/>
    </row>
    <row r="183" spans="1:13" ht="15.75" customHeight="1">
      <c r="A183" s="2464"/>
      <c r="B183" s="2464"/>
      <c r="C183" s="2464"/>
      <c r="D183" s="2464"/>
      <c r="E183" s="2464"/>
      <c r="F183" s="2464"/>
      <c r="G183" s="2464"/>
      <c r="H183" s="2464"/>
      <c r="I183" s="2464"/>
      <c r="J183" s="2464"/>
      <c r="K183" s="2464"/>
      <c r="L183" s="2464"/>
      <c r="M183" s="2464"/>
    </row>
    <row r="184" spans="1:13" ht="15.75" customHeight="1">
      <c r="A184" s="2464"/>
      <c r="B184" s="2464"/>
      <c r="C184" s="2464"/>
      <c r="D184" s="2464"/>
      <c r="E184" s="2464"/>
      <c r="F184" s="2464"/>
      <c r="G184" s="2464"/>
      <c r="H184" s="2464"/>
      <c r="I184" s="2464"/>
      <c r="J184" s="2464"/>
      <c r="K184" s="2464"/>
      <c r="L184" s="2464"/>
      <c r="M184" s="2464"/>
    </row>
    <row r="185" spans="1:13" ht="15.75" customHeight="1">
      <c r="A185" s="2464"/>
      <c r="B185" s="2464"/>
      <c r="C185" s="2464"/>
      <c r="D185" s="2464"/>
      <c r="E185" s="2464"/>
      <c r="F185" s="2464"/>
      <c r="G185" s="2464"/>
      <c r="H185" s="2464"/>
      <c r="I185" s="2464"/>
      <c r="J185" s="2464"/>
      <c r="K185" s="2464"/>
      <c r="L185" s="2464"/>
      <c r="M185" s="2464"/>
    </row>
    <row r="186" spans="1:13" ht="15.75" customHeight="1">
      <c r="A186" s="2464"/>
      <c r="B186" s="2464"/>
      <c r="C186" s="2464"/>
      <c r="D186" s="2464"/>
      <c r="E186" s="2464"/>
      <c r="F186" s="2464"/>
      <c r="G186" s="2464"/>
      <c r="H186" s="2464"/>
      <c r="I186" s="2464"/>
      <c r="J186" s="2464"/>
      <c r="K186" s="2464"/>
      <c r="L186" s="2464"/>
      <c r="M186" s="2464"/>
    </row>
    <row r="187" spans="1:13" ht="15.75" customHeight="1">
      <c r="A187" s="2464"/>
      <c r="B187" s="2464"/>
      <c r="C187" s="2464"/>
      <c r="D187" s="2464"/>
      <c r="E187" s="2464"/>
      <c r="F187" s="2464"/>
      <c r="G187" s="2464"/>
      <c r="H187" s="2464"/>
      <c r="I187" s="2464"/>
      <c r="J187" s="2464"/>
      <c r="K187" s="2464"/>
      <c r="L187" s="2464"/>
      <c r="M187" s="2464"/>
    </row>
    <row r="188" spans="1:13" ht="15.75" customHeight="1">
      <c r="A188" s="2464"/>
      <c r="B188" s="2464"/>
      <c r="C188" s="2464"/>
      <c r="D188" s="2464"/>
      <c r="E188" s="2464"/>
      <c r="F188" s="2464"/>
      <c r="G188" s="2464"/>
      <c r="H188" s="2464"/>
      <c r="I188" s="2464"/>
      <c r="J188" s="2464"/>
      <c r="K188" s="2464"/>
      <c r="L188" s="2464"/>
      <c r="M188" s="2464"/>
    </row>
    <row r="189" spans="1:13" ht="15.75" customHeight="1">
      <c r="A189" s="2464"/>
      <c r="B189" s="2464"/>
      <c r="C189" s="2464"/>
      <c r="D189" s="2464"/>
      <c r="E189" s="2464"/>
      <c r="F189" s="2464"/>
      <c r="G189" s="2464"/>
      <c r="H189" s="2464"/>
      <c r="I189" s="2464"/>
      <c r="J189" s="2464"/>
      <c r="K189" s="2464"/>
      <c r="L189" s="2464"/>
      <c r="M189" s="2464"/>
    </row>
    <row r="190" spans="1:13" ht="15.75" customHeight="1">
      <c r="A190" s="2464"/>
      <c r="B190" s="2464"/>
      <c r="C190" s="2464"/>
      <c r="D190" s="2464"/>
      <c r="E190" s="2464"/>
      <c r="F190" s="2464"/>
      <c r="G190" s="2464"/>
      <c r="H190" s="2464"/>
      <c r="I190" s="2464"/>
      <c r="J190" s="2464"/>
      <c r="K190" s="2464"/>
      <c r="L190" s="2464"/>
      <c r="M190" s="2464"/>
    </row>
    <row r="191" spans="1:13" ht="15.75" customHeight="1">
      <c r="A191" s="2464"/>
      <c r="B191" s="2464"/>
      <c r="C191" s="2464"/>
      <c r="D191" s="2464"/>
      <c r="E191" s="2464"/>
      <c r="F191" s="2464"/>
      <c r="G191" s="2464"/>
      <c r="H191" s="2464"/>
      <c r="I191" s="2464"/>
      <c r="J191" s="2464"/>
      <c r="K191" s="2464"/>
      <c r="L191" s="2464"/>
      <c r="M191" s="2464"/>
    </row>
    <row r="192" spans="1:13" ht="15.75" customHeight="1">
      <c r="A192" s="2464"/>
      <c r="B192" s="2464"/>
      <c r="C192" s="2464"/>
      <c r="D192" s="2464"/>
      <c r="E192" s="2464"/>
      <c r="F192" s="2464"/>
      <c r="G192" s="2464"/>
      <c r="H192" s="2464"/>
      <c r="I192" s="2464"/>
      <c r="J192" s="2464"/>
      <c r="K192" s="2464"/>
      <c r="L192" s="2464"/>
      <c r="M192" s="2464"/>
    </row>
    <row r="193" spans="1:13" ht="15.75" customHeight="1">
      <c r="A193" s="2464"/>
      <c r="B193" s="2464"/>
      <c r="C193" s="2464"/>
      <c r="D193" s="2464"/>
      <c r="E193" s="2464"/>
      <c r="F193" s="2464"/>
      <c r="G193" s="2464"/>
      <c r="H193" s="2464"/>
      <c r="I193" s="2464"/>
      <c r="J193" s="2464"/>
      <c r="K193" s="2464"/>
      <c r="L193" s="2464"/>
      <c r="M193" s="2464"/>
    </row>
    <row r="194" spans="1:13" ht="15.75" customHeight="1">
      <c r="A194" s="2464"/>
      <c r="B194" s="2464"/>
      <c r="C194" s="2464"/>
      <c r="D194" s="2464"/>
      <c r="E194" s="2464"/>
      <c r="F194" s="2464"/>
      <c r="G194" s="2464"/>
      <c r="H194" s="2464"/>
      <c r="I194" s="2464"/>
      <c r="J194" s="2464"/>
      <c r="K194" s="2464"/>
      <c r="L194" s="2464"/>
      <c r="M194" s="2464"/>
    </row>
    <row r="195" spans="1:13" ht="15.75" customHeight="1">
      <c r="A195" s="2464"/>
      <c r="B195" s="2464"/>
      <c r="C195" s="2464"/>
      <c r="D195" s="2464"/>
      <c r="E195" s="2464"/>
      <c r="F195" s="2464"/>
      <c r="G195" s="2464"/>
      <c r="H195" s="2464"/>
      <c r="I195" s="2464"/>
      <c r="J195" s="2464"/>
      <c r="K195" s="2464"/>
      <c r="L195" s="2464"/>
      <c r="M195" s="2464"/>
    </row>
    <row r="196" spans="1:13" ht="15.75" customHeight="1">
      <c r="A196" s="2464"/>
      <c r="B196" s="2464"/>
      <c r="C196" s="2464"/>
      <c r="D196" s="2464"/>
      <c r="E196" s="2464"/>
      <c r="F196" s="2464"/>
      <c r="G196" s="2464"/>
      <c r="H196" s="2464"/>
      <c r="I196" s="2464"/>
      <c r="J196" s="2464"/>
      <c r="K196" s="2464"/>
      <c r="L196" s="2464"/>
      <c r="M196" s="2464"/>
    </row>
    <row r="197" spans="1:13" ht="15.75" customHeight="1">
      <c r="A197" s="2464"/>
      <c r="B197" s="2464"/>
      <c r="C197" s="2464"/>
      <c r="D197" s="2464"/>
      <c r="E197" s="2464"/>
      <c r="F197" s="2464"/>
      <c r="G197" s="2464"/>
      <c r="H197" s="2464"/>
      <c r="I197" s="2464"/>
      <c r="J197" s="2464"/>
      <c r="K197" s="2464"/>
      <c r="L197" s="2464"/>
      <c r="M197" s="2464"/>
    </row>
    <row r="198" spans="1:13" ht="15.75" customHeight="1">
      <c r="A198" s="2464"/>
      <c r="B198" s="2464"/>
      <c r="C198" s="2464"/>
      <c r="D198" s="2464"/>
      <c r="E198" s="2464"/>
      <c r="F198" s="2464"/>
      <c r="G198" s="2464"/>
      <c r="H198" s="2464"/>
      <c r="I198" s="2464"/>
      <c r="J198" s="2464"/>
      <c r="K198" s="2464"/>
      <c r="L198" s="2464"/>
      <c r="M198" s="2464"/>
    </row>
    <row r="199" spans="1:13" ht="15.75" customHeight="1">
      <c r="A199" s="2464"/>
      <c r="B199" s="2464"/>
      <c r="C199" s="2464"/>
      <c r="D199" s="2464"/>
      <c r="E199" s="2464"/>
      <c r="F199" s="2464"/>
      <c r="G199" s="2464"/>
      <c r="H199" s="2464"/>
      <c r="I199" s="2464"/>
      <c r="J199" s="2464"/>
      <c r="K199" s="2464"/>
      <c r="L199" s="2464"/>
      <c r="M199" s="2464"/>
    </row>
    <row r="200" spans="1:13" ht="15.75" customHeight="1">
      <c r="A200" s="2464"/>
      <c r="B200" s="2464"/>
      <c r="C200" s="2464"/>
      <c r="D200" s="2464"/>
      <c r="E200" s="2464"/>
      <c r="F200" s="2464"/>
      <c r="G200" s="2464"/>
      <c r="H200" s="2464"/>
      <c r="I200" s="2464"/>
      <c r="J200" s="2464"/>
      <c r="K200" s="2464"/>
      <c r="L200" s="2464"/>
      <c r="M200" s="2464"/>
    </row>
    <row r="201" spans="1:13" ht="15.75" customHeight="1">
      <c r="A201" s="2464"/>
      <c r="B201" s="2464"/>
      <c r="C201" s="2464"/>
      <c r="D201" s="2464"/>
      <c r="E201" s="2464"/>
      <c r="F201" s="2464"/>
      <c r="G201" s="2464"/>
      <c r="H201" s="2464"/>
      <c r="I201" s="2464"/>
      <c r="J201" s="2464"/>
      <c r="K201" s="2464"/>
      <c r="L201" s="2464"/>
      <c r="M201" s="2464"/>
    </row>
    <row r="202" spans="1:13" ht="15.75" customHeight="1">
      <c r="A202" s="2464"/>
      <c r="B202" s="2464"/>
      <c r="C202" s="2464"/>
      <c r="D202" s="2464"/>
      <c r="E202" s="2464"/>
      <c r="F202" s="2464"/>
      <c r="G202" s="2464"/>
      <c r="H202" s="2464"/>
      <c r="I202" s="2464"/>
      <c r="J202" s="2464"/>
      <c r="K202" s="2464"/>
      <c r="L202" s="2464"/>
      <c r="M202" s="2464"/>
    </row>
    <row r="203" spans="1:13" ht="15.75" customHeight="1">
      <c r="A203" s="2464"/>
      <c r="B203" s="2464"/>
      <c r="C203" s="2464"/>
      <c r="D203" s="2464"/>
      <c r="E203" s="2464"/>
      <c r="F203" s="2464"/>
      <c r="G203" s="2464"/>
      <c r="H203" s="2464"/>
      <c r="I203" s="2464"/>
      <c r="J203" s="2464"/>
      <c r="K203" s="2464"/>
      <c r="L203" s="2464"/>
      <c r="M203" s="2464"/>
    </row>
    <row r="204" spans="1:13" ht="15.75" customHeight="1">
      <c r="A204" s="2464"/>
      <c r="B204" s="2464"/>
      <c r="C204" s="2464"/>
      <c r="D204" s="2464"/>
      <c r="E204" s="2464"/>
      <c r="F204" s="2464"/>
      <c r="G204" s="2464"/>
      <c r="H204" s="2464"/>
      <c r="I204" s="2464"/>
      <c r="J204" s="2464"/>
      <c r="K204" s="2464"/>
      <c r="L204" s="2464"/>
      <c r="M204" s="2464"/>
    </row>
    <row r="205" spans="1:13" ht="15.75" customHeight="1">
      <c r="A205" s="2464"/>
      <c r="B205" s="2464"/>
      <c r="C205" s="2464"/>
      <c r="D205" s="2464"/>
      <c r="E205" s="2464"/>
      <c r="F205" s="2464"/>
      <c r="G205" s="2464"/>
      <c r="H205" s="2464"/>
      <c r="I205" s="2464"/>
      <c r="J205" s="2464"/>
      <c r="K205" s="2464"/>
      <c r="L205" s="2464"/>
      <c r="M205" s="2464"/>
    </row>
    <row r="206" spans="1:13" ht="15.75" customHeight="1">
      <c r="A206" s="2464"/>
      <c r="B206" s="2464"/>
      <c r="C206" s="2464"/>
      <c r="D206" s="2464"/>
      <c r="E206" s="2464"/>
      <c r="F206" s="2464"/>
      <c r="G206" s="2464"/>
      <c r="H206" s="2464"/>
      <c r="I206" s="2464"/>
      <c r="J206" s="2464"/>
      <c r="K206" s="2464"/>
      <c r="L206" s="2464"/>
      <c r="M206" s="2464"/>
    </row>
    <row r="207" spans="1:13" ht="15.75" customHeight="1">
      <c r="A207" s="2464"/>
      <c r="B207" s="2464"/>
      <c r="C207" s="2464"/>
      <c r="D207" s="2464"/>
      <c r="E207" s="2464"/>
      <c r="F207" s="2464"/>
      <c r="G207" s="2464"/>
      <c r="H207" s="2464"/>
      <c r="I207" s="2464"/>
      <c r="J207" s="2464"/>
      <c r="K207" s="2464"/>
      <c r="L207" s="2464"/>
      <c r="M207" s="2464"/>
    </row>
    <row r="208" spans="1:13" ht="15.75" customHeight="1">
      <c r="A208" s="2464"/>
      <c r="B208" s="2464"/>
      <c r="C208" s="2464"/>
      <c r="D208" s="2464"/>
      <c r="E208" s="2464"/>
      <c r="F208" s="2464"/>
      <c r="G208" s="2464"/>
      <c r="H208" s="2464"/>
      <c r="I208" s="2464"/>
      <c r="J208" s="2464"/>
      <c r="K208" s="2464"/>
      <c r="L208" s="2464"/>
      <c r="M208" s="2464"/>
    </row>
    <row r="209" spans="1:13" ht="15.75" customHeight="1">
      <c r="A209" s="2464"/>
      <c r="B209" s="2464"/>
      <c r="C209" s="2464"/>
      <c r="D209" s="2464"/>
      <c r="E209" s="2464"/>
      <c r="F209" s="2464"/>
      <c r="G209" s="2464"/>
      <c r="H209" s="2464"/>
      <c r="I209" s="2464"/>
      <c r="J209" s="2464"/>
      <c r="K209" s="2464"/>
      <c r="L209" s="2464"/>
      <c r="M209" s="2464"/>
    </row>
    <row r="210" spans="1:13" ht="15.75" customHeight="1">
      <c r="A210" s="2464"/>
      <c r="B210" s="2464"/>
      <c r="C210" s="2464"/>
      <c r="D210" s="2464"/>
      <c r="E210" s="2464"/>
      <c r="F210" s="2464"/>
      <c r="G210" s="2464"/>
      <c r="H210" s="2464"/>
      <c r="I210" s="2464"/>
      <c r="J210" s="2464"/>
      <c r="K210" s="2464"/>
      <c r="L210" s="2464"/>
      <c r="M210" s="2464"/>
    </row>
    <row r="211" spans="1:13" ht="15.75" customHeight="1">
      <c r="A211" s="2464"/>
      <c r="B211" s="2464"/>
      <c r="C211" s="2464"/>
      <c r="D211" s="2464"/>
      <c r="E211" s="2464"/>
      <c r="F211" s="2464"/>
      <c r="G211" s="2464"/>
      <c r="H211" s="2464"/>
      <c r="I211" s="2464"/>
      <c r="J211" s="2464"/>
      <c r="K211" s="2464"/>
      <c r="L211" s="2464"/>
      <c r="M211" s="2464"/>
    </row>
    <row r="212" spans="1:13" ht="15.75" customHeight="1">
      <c r="A212" s="2464"/>
      <c r="B212" s="2464"/>
      <c r="C212" s="2464"/>
      <c r="D212" s="2464"/>
      <c r="E212" s="2464"/>
      <c r="F212" s="2464"/>
      <c r="G212" s="2464"/>
      <c r="H212" s="2464"/>
      <c r="I212" s="2464"/>
      <c r="J212" s="2464"/>
      <c r="K212" s="2464"/>
      <c r="L212" s="2464"/>
      <c r="M212" s="2464"/>
    </row>
    <row r="213" spans="1:13" ht="15.75" customHeight="1">
      <c r="A213" s="2464"/>
      <c r="B213" s="2464"/>
      <c r="C213" s="2464"/>
      <c r="D213" s="2464"/>
      <c r="E213" s="2464"/>
      <c r="F213" s="2464"/>
      <c r="G213" s="2464"/>
      <c r="H213" s="2464"/>
      <c r="I213" s="2464"/>
      <c r="J213" s="2464"/>
      <c r="K213" s="2464"/>
      <c r="L213" s="2464"/>
      <c r="M213" s="2464"/>
    </row>
    <row r="214" spans="1:13" ht="15.75" customHeight="1">
      <c r="A214" s="2464"/>
      <c r="B214" s="2464"/>
      <c r="C214" s="2464"/>
      <c r="D214" s="2464"/>
      <c r="E214" s="2464"/>
      <c r="F214" s="2464"/>
      <c r="G214" s="2464"/>
      <c r="H214" s="2464"/>
      <c r="I214" s="2464"/>
      <c r="J214" s="2464"/>
      <c r="K214" s="2464"/>
      <c r="L214" s="2464"/>
      <c r="M214" s="2464"/>
    </row>
    <row r="215" spans="1:13" ht="15.75" customHeight="1">
      <c r="A215" s="2464"/>
      <c r="B215" s="2464"/>
      <c r="C215" s="2464"/>
      <c r="D215" s="2464"/>
      <c r="E215" s="2464"/>
      <c r="F215" s="2464"/>
      <c r="G215" s="2464"/>
      <c r="H215" s="2464"/>
      <c r="I215" s="2464"/>
      <c r="J215" s="2464"/>
      <c r="K215" s="2464"/>
      <c r="L215" s="2464"/>
      <c r="M215" s="2464"/>
    </row>
    <row r="216" spans="1:13" ht="15.75" customHeight="1">
      <c r="A216" s="2464"/>
      <c r="B216" s="2464"/>
      <c r="C216" s="2464"/>
      <c r="D216" s="2464"/>
      <c r="E216" s="2464"/>
      <c r="F216" s="2464"/>
      <c r="G216" s="2464"/>
      <c r="H216" s="2464"/>
      <c r="I216" s="2464"/>
      <c r="J216" s="2464"/>
      <c r="K216" s="2464"/>
      <c r="L216" s="2464"/>
      <c r="M216" s="2464"/>
    </row>
    <row r="217" spans="1:13" ht="15.75" customHeight="1">
      <c r="A217" s="2464"/>
      <c r="B217" s="2464"/>
      <c r="C217" s="2464"/>
      <c r="D217" s="2464"/>
      <c r="E217" s="2464"/>
      <c r="F217" s="2464"/>
      <c r="G217" s="2464"/>
      <c r="H217" s="2464"/>
      <c r="I217" s="2464"/>
      <c r="J217" s="2464"/>
      <c r="K217" s="2464"/>
      <c r="L217" s="2464"/>
      <c r="M217" s="2464"/>
    </row>
    <row r="218" spans="1:13" ht="15.75" customHeight="1">
      <c r="A218" s="2464"/>
      <c r="B218" s="2464"/>
      <c r="C218" s="2464"/>
      <c r="D218" s="2464"/>
      <c r="E218" s="2464"/>
      <c r="F218" s="2464"/>
      <c r="G218" s="2464"/>
      <c r="H218" s="2464"/>
      <c r="I218" s="2464"/>
      <c r="J218" s="2464"/>
      <c r="K218" s="2464"/>
      <c r="L218" s="2464"/>
      <c r="M218" s="2464"/>
    </row>
    <row r="219" spans="1:13" ht="15.75" customHeight="1">
      <c r="A219" s="2464"/>
      <c r="B219" s="2464"/>
      <c r="C219" s="2464"/>
      <c r="D219" s="2464"/>
      <c r="E219" s="2464"/>
      <c r="F219" s="2464"/>
      <c r="G219" s="2464"/>
      <c r="H219" s="2464"/>
      <c r="I219" s="2464"/>
      <c r="J219" s="2464"/>
      <c r="K219" s="2464"/>
      <c r="L219" s="2464"/>
      <c r="M219" s="2464"/>
    </row>
    <row r="220" spans="1:13" ht="15.75" customHeight="1">
      <c r="A220" s="2464"/>
      <c r="B220" s="2464"/>
      <c r="C220" s="2464"/>
      <c r="D220" s="2464"/>
      <c r="E220" s="2464"/>
      <c r="F220" s="2464"/>
      <c r="G220" s="2464"/>
      <c r="H220" s="2464"/>
      <c r="I220" s="2464"/>
      <c r="J220" s="2464"/>
      <c r="K220" s="2464"/>
      <c r="L220" s="2464"/>
      <c r="M220" s="2464"/>
    </row>
    <row r="221" spans="1:13" ht="15.75" customHeight="1">
      <c r="A221" s="2464"/>
      <c r="B221" s="2464"/>
      <c r="C221" s="2464"/>
      <c r="D221" s="2464"/>
      <c r="E221" s="2464"/>
      <c r="F221" s="2464"/>
      <c r="G221" s="2464"/>
      <c r="H221" s="2464"/>
      <c r="I221" s="2464"/>
      <c r="J221" s="2464"/>
      <c r="K221" s="2464"/>
      <c r="L221" s="2464"/>
      <c r="M221" s="2464"/>
    </row>
    <row r="222" spans="1:13" ht="15.75" customHeight="1">
      <c r="A222" s="2464"/>
      <c r="B222" s="2464"/>
      <c r="C222" s="2464"/>
      <c r="D222" s="2464"/>
      <c r="E222" s="2464"/>
      <c r="F222" s="2464"/>
      <c r="G222" s="2464"/>
      <c r="H222" s="2464"/>
      <c r="I222" s="2464"/>
      <c r="J222" s="2464"/>
      <c r="K222" s="2464"/>
      <c r="L222" s="2464"/>
      <c r="M222" s="2464"/>
    </row>
    <row r="223" spans="1:13" ht="15.75" customHeight="1">
      <c r="A223" s="2464"/>
      <c r="B223" s="2464"/>
      <c r="C223" s="2464"/>
      <c r="D223" s="2464"/>
      <c r="E223" s="2464"/>
      <c r="F223" s="2464"/>
      <c r="G223" s="2464"/>
      <c r="H223" s="2464"/>
      <c r="I223" s="2464"/>
      <c r="J223" s="2464"/>
      <c r="K223" s="2464"/>
      <c r="L223" s="2464"/>
      <c r="M223" s="2464"/>
    </row>
    <row r="224" spans="1:13" ht="15.75" customHeight="1">
      <c r="A224" s="2464"/>
      <c r="B224" s="2464"/>
      <c r="C224" s="2464"/>
      <c r="D224" s="2464"/>
      <c r="E224" s="2464"/>
      <c r="F224" s="2464"/>
      <c r="G224" s="2464"/>
      <c r="H224" s="2464"/>
      <c r="I224" s="2464"/>
      <c r="J224" s="2464"/>
      <c r="K224" s="2464"/>
      <c r="L224" s="2464"/>
      <c r="M224" s="2464"/>
    </row>
    <row r="225" spans="1:13" ht="15.75" customHeight="1">
      <c r="A225" s="2464"/>
      <c r="B225" s="2464"/>
      <c r="C225" s="2464"/>
      <c r="D225" s="2464"/>
      <c r="E225" s="2464"/>
      <c r="F225" s="2464"/>
      <c r="G225" s="2464"/>
      <c r="H225" s="2464"/>
      <c r="I225" s="2464"/>
      <c r="J225" s="2464"/>
      <c r="K225" s="2464"/>
      <c r="L225" s="2464"/>
      <c r="M225" s="2464"/>
    </row>
    <row r="226" spans="1:13" ht="15.75" customHeight="1">
      <c r="A226" s="2464"/>
      <c r="B226" s="2464"/>
      <c r="C226" s="2464"/>
      <c r="D226" s="2464"/>
      <c r="E226" s="2464"/>
      <c r="F226" s="2464"/>
      <c r="G226" s="2464"/>
      <c r="H226" s="2464"/>
      <c r="I226" s="2464"/>
      <c r="J226" s="2464"/>
      <c r="K226" s="2464"/>
      <c r="L226" s="2464"/>
      <c r="M226" s="2464"/>
    </row>
    <row r="227" spans="1:13" ht="15.75" customHeight="1">
      <c r="A227" s="2464"/>
      <c r="B227" s="2464"/>
      <c r="C227" s="2464"/>
      <c r="D227" s="2464"/>
      <c r="E227" s="2464"/>
      <c r="F227" s="2464"/>
      <c r="G227" s="2464"/>
      <c r="H227" s="2464"/>
      <c r="I227" s="2464"/>
      <c r="J227" s="2464"/>
      <c r="K227" s="2464"/>
      <c r="L227" s="2464"/>
      <c r="M227" s="2464"/>
    </row>
    <row r="228" spans="1:13" ht="15.75" customHeight="1">
      <c r="A228" s="2464"/>
      <c r="B228" s="2464"/>
      <c r="C228" s="2464"/>
      <c r="D228" s="2464"/>
      <c r="E228" s="2464"/>
      <c r="F228" s="2464"/>
      <c r="G228" s="2464"/>
      <c r="H228" s="2464"/>
      <c r="I228" s="2464"/>
      <c r="J228" s="2464"/>
      <c r="K228" s="2464"/>
      <c r="L228" s="2464"/>
      <c r="M228" s="2464"/>
    </row>
    <row r="229" spans="1:13" ht="15.75" customHeight="1">
      <c r="A229" s="2464"/>
      <c r="B229" s="2464"/>
      <c r="C229" s="2464"/>
      <c r="D229" s="2464"/>
      <c r="E229" s="2464"/>
      <c r="F229" s="2464"/>
      <c r="G229" s="2464"/>
      <c r="H229" s="2464"/>
      <c r="I229" s="2464"/>
      <c r="J229" s="2464"/>
      <c r="K229" s="2464"/>
      <c r="L229" s="2464"/>
      <c r="M229" s="2464"/>
    </row>
    <row r="230" spans="1:13" ht="15.75" customHeight="1">
      <c r="A230" s="2464"/>
      <c r="B230" s="2464"/>
      <c r="C230" s="2464"/>
      <c r="D230" s="2464"/>
      <c r="E230" s="2464"/>
      <c r="F230" s="2464"/>
      <c r="G230" s="2464"/>
      <c r="H230" s="2464"/>
      <c r="I230" s="2464"/>
      <c r="J230" s="2464"/>
      <c r="K230" s="2464"/>
      <c r="L230" s="2464"/>
      <c r="M230" s="2464"/>
    </row>
    <row r="231" spans="1:13" ht="15.75" customHeight="1">
      <c r="A231" s="2464"/>
      <c r="B231" s="2464"/>
      <c r="C231" s="2464"/>
      <c r="D231" s="2464"/>
      <c r="E231" s="2464"/>
      <c r="F231" s="2464"/>
      <c r="G231" s="2464"/>
      <c r="H231" s="2464"/>
      <c r="I231" s="2464"/>
      <c r="J231" s="2464"/>
      <c r="K231" s="2464"/>
      <c r="L231" s="2464"/>
      <c r="M231" s="2464"/>
    </row>
    <row r="232" spans="1:13" ht="15.75" customHeight="1">
      <c r="A232" s="2464"/>
      <c r="B232" s="2464"/>
      <c r="C232" s="2464"/>
      <c r="D232" s="2464"/>
      <c r="E232" s="2464"/>
      <c r="F232" s="2464"/>
      <c r="G232" s="2464"/>
      <c r="H232" s="2464"/>
      <c r="I232" s="2464"/>
      <c r="J232" s="2464"/>
      <c r="K232" s="2464"/>
      <c r="L232" s="2464"/>
      <c r="M232" s="2464"/>
    </row>
    <row r="233" spans="1:13" ht="15.75" customHeight="1">
      <c r="A233" s="2464"/>
      <c r="B233" s="2464"/>
      <c r="C233" s="2464"/>
      <c r="D233" s="2464"/>
      <c r="E233" s="2464"/>
      <c r="F233" s="2464"/>
      <c r="G233" s="2464"/>
      <c r="H233" s="2464"/>
      <c r="I233" s="2464"/>
      <c r="J233" s="2464"/>
      <c r="K233" s="2464"/>
      <c r="L233" s="2464"/>
      <c r="M233" s="2464"/>
    </row>
    <row r="234" spans="1:13" ht="15.75" customHeight="1">
      <c r="A234" s="2464"/>
      <c r="B234" s="2464"/>
      <c r="C234" s="2464"/>
      <c r="D234" s="2464"/>
      <c r="E234" s="2464"/>
      <c r="F234" s="2464"/>
      <c r="G234" s="2464"/>
      <c r="H234" s="2464"/>
      <c r="I234" s="2464"/>
      <c r="J234" s="2464"/>
      <c r="K234" s="2464"/>
      <c r="L234" s="2464"/>
      <c r="M234" s="2464"/>
    </row>
    <row r="235" spans="1:13" ht="15.75" customHeight="1">
      <c r="A235" s="2464"/>
      <c r="B235" s="2464"/>
      <c r="C235" s="2464"/>
      <c r="D235" s="2464"/>
      <c r="E235" s="2464"/>
      <c r="F235" s="2464"/>
      <c r="G235" s="2464"/>
      <c r="H235" s="2464"/>
      <c r="I235" s="2464"/>
      <c r="J235" s="2464"/>
      <c r="K235" s="2464"/>
      <c r="L235" s="2464"/>
      <c r="M235" s="2464"/>
    </row>
    <row r="236" spans="1:13" ht="15.75" customHeight="1">
      <c r="A236" s="2464"/>
      <c r="B236" s="2464"/>
      <c r="C236" s="2464"/>
      <c r="D236" s="2464"/>
      <c r="E236" s="2464"/>
      <c r="F236" s="2464"/>
      <c r="G236" s="2464"/>
      <c r="H236" s="2464"/>
      <c r="I236" s="2464"/>
      <c r="J236" s="2464"/>
      <c r="K236" s="2464"/>
      <c r="L236" s="2464"/>
      <c r="M236" s="2464"/>
    </row>
    <row r="237" spans="1:13" ht="15.75" customHeight="1">
      <c r="A237" s="2464"/>
      <c r="B237" s="2464"/>
      <c r="C237" s="2464"/>
      <c r="D237" s="2464"/>
      <c r="E237" s="2464"/>
      <c r="F237" s="2464"/>
      <c r="G237" s="2464"/>
      <c r="H237" s="2464"/>
      <c r="I237" s="2464"/>
      <c r="J237" s="2464"/>
      <c r="K237" s="2464"/>
      <c r="L237" s="2464"/>
      <c r="M237" s="2464"/>
    </row>
    <row r="238" spans="1:13" ht="15.75" customHeight="1">
      <c r="A238" s="2464"/>
      <c r="B238" s="2464"/>
      <c r="C238" s="2464"/>
      <c r="D238" s="2464"/>
      <c r="E238" s="2464"/>
      <c r="F238" s="2464"/>
      <c r="G238" s="2464"/>
      <c r="H238" s="2464"/>
      <c r="I238" s="2464"/>
      <c r="J238" s="2464"/>
      <c r="K238" s="2464"/>
      <c r="L238" s="2464"/>
      <c r="M238" s="2464"/>
    </row>
    <row r="239" spans="1:13" ht="15.75" customHeight="1">
      <c r="A239" s="2464"/>
      <c r="B239" s="2464"/>
      <c r="C239" s="2464"/>
      <c r="D239" s="2464"/>
      <c r="E239" s="2464"/>
      <c r="F239" s="2464"/>
      <c r="G239" s="2464"/>
      <c r="H239" s="2464"/>
      <c r="I239" s="2464"/>
      <c r="J239" s="2464"/>
      <c r="K239" s="2464"/>
      <c r="L239" s="2464"/>
      <c r="M239" s="2464"/>
    </row>
    <row r="240" spans="1:13" ht="15.75" customHeight="1">
      <c r="A240" s="2464"/>
      <c r="B240" s="2464"/>
      <c r="C240" s="2464"/>
      <c r="D240" s="2464"/>
      <c r="E240" s="2464"/>
      <c r="F240" s="2464"/>
      <c r="G240" s="2464"/>
      <c r="H240" s="2464"/>
      <c r="I240" s="2464"/>
      <c r="J240" s="2464"/>
      <c r="K240" s="2464"/>
      <c r="L240" s="2464"/>
      <c r="M240" s="2464"/>
    </row>
    <row r="241" spans="1:13" ht="15.75" customHeight="1">
      <c r="A241" s="2464"/>
      <c r="B241" s="2464"/>
      <c r="C241" s="2464"/>
      <c r="D241" s="2464"/>
      <c r="E241" s="2464"/>
      <c r="F241" s="2464"/>
      <c r="G241" s="2464"/>
      <c r="H241" s="2464"/>
      <c r="I241" s="2464"/>
      <c r="J241" s="2464"/>
      <c r="K241" s="2464"/>
      <c r="L241" s="2464"/>
      <c r="M241" s="2464"/>
    </row>
    <row r="242" spans="1:13" ht="15.75" customHeight="1">
      <c r="A242" s="2464"/>
      <c r="B242" s="2464"/>
      <c r="C242" s="2464"/>
      <c r="D242" s="2464"/>
      <c r="E242" s="2464"/>
      <c r="F242" s="2464"/>
      <c r="G242" s="2464"/>
      <c r="H242" s="2464"/>
      <c r="I242" s="2464"/>
      <c r="J242" s="2464"/>
      <c r="K242" s="2464"/>
      <c r="L242" s="2464"/>
      <c r="M242" s="2464"/>
    </row>
    <row r="243" spans="1:13" ht="15.75" customHeight="1">
      <c r="A243" s="2464"/>
      <c r="B243" s="2464"/>
      <c r="C243" s="2464"/>
      <c r="D243" s="2464"/>
      <c r="E243" s="2464"/>
      <c r="F243" s="2464"/>
      <c r="G243" s="2464"/>
      <c r="H243" s="2464"/>
      <c r="I243" s="2464"/>
      <c r="J243" s="2464"/>
      <c r="K243" s="2464"/>
      <c r="L243" s="2464"/>
      <c r="M243" s="2464"/>
    </row>
    <row r="244" spans="1:13" ht="15.75" customHeight="1">
      <c r="A244" s="2464"/>
      <c r="B244" s="2464"/>
      <c r="C244" s="2464"/>
      <c r="D244" s="2464"/>
      <c r="E244" s="2464"/>
      <c r="F244" s="2464"/>
      <c r="G244" s="2464"/>
      <c r="H244" s="2464"/>
      <c r="I244" s="2464"/>
      <c r="J244" s="2464"/>
      <c r="K244" s="2464"/>
      <c r="L244" s="2464"/>
      <c r="M244" s="2464"/>
    </row>
    <row r="245" spans="1:13" ht="15.75" customHeight="1">
      <c r="A245" s="2464"/>
      <c r="B245" s="2464"/>
      <c r="C245" s="2464"/>
      <c r="D245" s="2464"/>
      <c r="E245" s="2464"/>
      <c r="F245" s="2464"/>
      <c r="G245" s="2464"/>
      <c r="H245" s="2464"/>
      <c r="I245" s="2464"/>
      <c r="J245" s="2464"/>
      <c r="K245" s="2464"/>
      <c r="L245" s="2464"/>
      <c r="M245" s="2464"/>
    </row>
    <row r="246" spans="1:13" ht="15.75" customHeight="1">
      <c r="A246" s="2464"/>
      <c r="B246" s="2464"/>
      <c r="C246" s="2464"/>
      <c r="D246" s="2464"/>
      <c r="E246" s="2464"/>
      <c r="F246" s="2464"/>
      <c r="G246" s="2464"/>
      <c r="H246" s="2464"/>
      <c r="I246" s="2464"/>
      <c r="J246" s="2464"/>
      <c r="K246" s="2464"/>
      <c r="L246" s="2464"/>
      <c r="M246" s="2464"/>
    </row>
    <row r="247" spans="1:13" ht="15.75" customHeight="1">
      <c r="A247" s="2464"/>
      <c r="B247" s="2464"/>
      <c r="C247" s="2464"/>
      <c r="D247" s="2464"/>
      <c r="E247" s="2464"/>
      <c r="F247" s="2464"/>
      <c r="G247" s="2464"/>
      <c r="H247" s="2464"/>
      <c r="I247" s="2464"/>
      <c r="J247" s="2464"/>
      <c r="K247" s="2464"/>
      <c r="L247" s="2464"/>
      <c r="M247" s="2464"/>
    </row>
    <row r="248" spans="1:13" ht="15.75" customHeight="1">
      <c r="A248" s="2464"/>
      <c r="B248" s="2464"/>
      <c r="C248" s="2464"/>
      <c r="D248" s="2464"/>
      <c r="E248" s="2464"/>
      <c r="F248" s="2464"/>
      <c r="G248" s="2464"/>
      <c r="H248" s="2464"/>
      <c r="I248" s="2464"/>
      <c r="J248" s="2464"/>
      <c r="K248" s="2464"/>
      <c r="L248" s="2464"/>
      <c r="M248" s="2464"/>
    </row>
    <row r="249" spans="1:13" ht="15.75" customHeight="1">
      <c r="A249" s="2464"/>
      <c r="B249" s="2464"/>
      <c r="C249" s="2464"/>
      <c r="D249" s="2464"/>
      <c r="E249" s="2464"/>
      <c r="F249" s="2464"/>
      <c r="G249" s="2464"/>
      <c r="H249" s="2464"/>
      <c r="I249" s="2464"/>
      <c r="J249" s="2464"/>
      <c r="K249" s="2464"/>
      <c r="L249" s="2464"/>
      <c r="M249" s="2464"/>
    </row>
    <row r="250" spans="1:13" ht="15.75" customHeight="1">
      <c r="A250" s="2464"/>
      <c r="B250" s="2464"/>
      <c r="C250" s="2464"/>
      <c r="D250" s="2464"/>
      <c r="E250" s="2464"/>
      <c r="F250" s="2464"/>
      <c r="G250" s="2464"/>
      <c r="H250" s="2464"/>
      <c r="I250" s="2464"/>
      <c r="J250" s="2464"/>
      <c r="K250" s="2464"/>
      <c r="L250" s="2464"/>
      <c r="M250" s="2464"/>
    </row>
    <row r="251" spans="1:13" ht="15.75" customHeight="1">
      <c r="A251" s="2464"/>
      <c r="B251" s="2464"/>
      <c r="C251" s="2464"/>
      <c r="D251" s="2464"/>
      <c r="E251" s="2464"/>
      <c r="F251" s="2464"/>
      <c r="G251" s="2464"/>
      <c r="H251" s="2464"/>
      <c r="I251" s="2464"/>
      <c r="J251" s="2464"/>
      <c r="K251" s="2464"/>
      <c r="L251" s="2464"/>
      <c r="M251" s="2464"/>
    </row>
    <row r="252" spans="1:13" ht="15.75" customHeight="1">
      <c r="A252" s="2464"/>
      <c r="B252" s="2464"/>
      <c r="C252" s="2464"/>
      <c r="D252" s="2464"/>
      <c r="E252" s="2464"/>
      <c r="F252" s="2464"/>
      <c r="G252" s="2464"/>
      <c r="H252" s="2464"/>
      <c r="I252" s="2464"/>
      <c r="J252" s="2464"/>
      <c r="K252" s="2464"/>
      <c r="L252" s="2464"/>
      <c r="M252" s="2464"/>
    </row>
    <row r="253" spans="1:13" ht="15.75" customHeight="1">
      <c r="A253" s="2464"/>
      <c r="B253" s="2464"/>
      <c r="C253" s="2464"/>
      <c r="D253" s="2464"/>
      <c r="E253" s="2464"/>
      <c r="F253" s="2464"/>
      <c r="G253" s="2464"/>
      <c r="H253" s="2464"/>
      <c r="I253" s="2464"/>
      <c r="J253" s="2464"/>
      <c r="K253" s="2464"/>
      <c r="L253" s="2464"/>
      <c r="M253" s="2464"/>
    </row>
    <row r="254" spans="1:13" ht="15.75" customHeight="1">
      <c r="A254" s="2464"/>
      <c r="B254" s="2464"/>
      <c r="C254" s="2464"/>
      <c r="D254" s="2464"/>
      <c r="E254" s="2464"/>
      <c r="F254" s="2464"/>
      <c r="G254" s="2464"/>
      <c r="H254" s="2464"/>
      <c r="I254" s="2464"/>
      <c r="J254" s="2464"/>
      <c r="K254" s="2464"/>
      <c r="L254" s="2464"/>
      <c r="M254" s="2464"/>
    </row>
    <row r="255" spans="1:13" ht="15.75" customHeight="1">
      <c r="A255" s="2464"/>
      <c r="B255" s="2464"/>
      <c r="C255" s="2464"/>
      <c r="D255" s="2464"/>
      <c r="E255" s="2464"/>
      <c r="F255" s="2464"/>
      <c r="G255" s="2464"/>
      <c r="H255" s="2464"/>
      <c r="I255" s="2464"/>
      <c r="J255" s="2464"/>
      <c r="K255" s="2464"/>
      <c r="L255" s="2464"/>
      <c r="M255" s="2464"/>
    </row>
    <row r="256" spans="1:13" ht="15.75" customHeight="1">
      <c r="A256" s="2464"/>
      <c r="B256" s="2464"/>
      <c r="C256" s="2464"/>
      <c r="D256" s="2464"/>
      <c r="E256" s="2464"/>
      <c r="F256" s="2464"/>
      <c r="G256" s="2464"/>
      <c r="H256" s="2464"/>
      <c r="I256" s="2464"/>
      <c r="J256" s="2464"/>
      <c r="K256" s="2464"/>
      <c r="L256" s="2464"/>
      <c r="M256" s="2464"/>
    </row>
    <row r="257" spans="1:13" ht="15.75" customHeight="1">
      <c r="A257" s="2464"/>
      <c r="B257" s="2464"/>
      <c r="C257" s="2464"/>
      <c r="D257" s="2464"/>
      <c r="E257" s="2464"/>
      <c r="F257" s="2464"/>
      <c r="G257" s="2464"/>
      <c r="H257" s="2464"/>
      <c r="I257" s="2464"/>
      <c r="J257" s="2464"/>
      <c r="K257" s="2464"/>
      <c r="L257" s="2464"/>
      <c r="M257" s="2464"/>
    </row>
    <row r="258" spans="1:13" ht="15.75" customHeight="1">
      <c r="A258" s="2464"/>
      <c r="B258" s="2464"/>
      <c r="C258" s="2464"/>
      <c r="D258" s="2464"/>
      <c r="E258" s="2464"/>
      <c r="F258" s="2464"/>
      <c r="G258" s="2464"/>
      <c r="H258" s="2464"/>
      <c r="I258" s="2464"/>
      <c r="J258" s="2464"/>
      <c r="K258" s="2464"/>
      <c r="L258" s="2464"/>
      <c r="M258" s="2464"/>
    </row>
    <row r="259" spans="1:13" ht="15.75" customHeight="1">
      <c r="A259" s="2464"/>
      <c r="B259" s="2464"/>
      <c r="C259" s="2464"/>
      <c r="D259" s="2464"/>
      <c r="E259" s="2464"/>
      <c r="F259" s="2464"/>
      <c r="G259" s="2464"/>
      <c r="H259" s="2464"/>
      <c r="I259" s="2464"/>
      <c r="J259" s="2464"/>
      <c r="K259" s="2464"/>
      <c r="L259" s="2464"/>
      <c r="M259" s="2464"/>
    </row>
    <row r="260" spans="1:13" ht="15.75" customHeight="1">
      <c r="A260" s="2464"/>
      <c r="B260" s="2464"/>
      <c r="C260" s="2464"/>
      <c r="D260" s="2464"/>
      <c r="E260" s="2464"/>
      <c r="F260" s="2464"/>
      <c r="G260" s="2464"/>
      <c r="H260" s="2464"/>
      <c r="I260" s="2464"/>
      <c r="J260" s="2464"/>
      <c r="K260" s="2464"/>
      <c r="L260" s="2464"/>
      <c r="M260" s="2464"/>
    </row>
    <row r="261" spans="1:13" ht="15.75" customHeight="1">
      <c r="A261" s="2464"/>
      <c r="B261" s="2464"/>
      <c r="C261" s="2464"/>
      <c r="D261" s="2464"/>
      <c r="E261" s="2464"/>
      <c r="F261" s="2464"/>
      <c r="G261" s="2464"/>
      <c r="H261" s="2464"/>
      <c r="I261" s="2464"/>
      <c r="J261" s="2464"/>
      <c r="K261" s="2464"/>
      <c r="L261" s="2464"/>
      <c r="M261" s="2464"/>
    </row>
    <row r="262" spans="1:13" ht="15.75" customHeight="1">
      <c r="A262" s="2464"/>
      <c r="B262" s="2464"/>
      <c r="C262" s="2464"/>
      <c r="D262" s="2464"/>
      <c r="E262" s="2464"/>
      <c r="F262" s="2464"/>
      <c r="G262" s="2464"/>
      <c r="H262" s="2464"/>
      <c r="I262" s="2464"/>
      <c r="J262" s="2464"/>
      <c r="K262" s="2464"/>
      <c r="L262" s="2464"/>
      <c r="M262" s="2464"/>
    </row>
    <row r="263" spans="1:13" ht="15.75" customHeight="1">
      <c r="A263" s="2464"/>
      <c r="B263" s="2464"/>
      <c r="C263" s="2464"/>
      <c r="D263" s="2464"/>
      <c r="E263" s="2464"/>
      <c r="F263" s="2464"/>
      <c r="G263" s="2464"/>
      <c r="H263" s="2464"/>
      <c r="I263" s="2464"/>
      <c r="J263" s="2464"/>
      <c r="K263" s="2464"/>
      <c r="L263" s="2464"/>
      <c r="M263" s="2464"/>
    </row>
    <row r="264" spans="1:13" ht="15.75" customHeight="1">
      <c r="A264" s="2464"/>
      <c r="B264" s="2464"/>
      <c r="C264" s="2464"/>
      <c r="D264" s="2464"/>
      <c r="E264" s="2464"/>
      <c r="F264" s="2464"/>
      <c r="G264" s="2464"/>
      <c r="H264" s="2464"/>
      <c r="I264" s="2464"/>
      <c r="J264" s="2464"/>
      <c r="K264" s="2464"/>
      <c r="L264" s="2464"/>
      <c r="M264" s="2464"/>
    </row>
    <row r="265" spans="1:13" ht="15.75" customHeight="1">
      <c r="A265" s="2464"/>
      <c r="B265" s="2464"/>
      <c r="C265" s="2464"/>
      <c r="D265" s="2464"/>
      <c r="E265" s="2464"/>
      <c r="F265" s="2464"/>
      <c r="G265" s="2464"/>
      <c r="H265" s="2464"/>
      <c r="I265" s="2464"/>
      <c r="J265" s="2464"/>
      <c r="K265" s="2464"/>
      <c r="L265" s="2464"/>
      <c r="M265" s="2464"/>
    </row>
    <row r="266" spans="1:13" ht="15.75" customHeight="1">
      <c r="A266" s="2464"/>
      <c r="B266" s="2464"/>
      <c r="C266" s="2464"/>
      <c r="D266" s="2464"/>
      <c r="E266" s="2464"/>
      <c r="F266" s="2464"/>
      <c r="G266" s="2464"/>
      <c r="H266" s="2464"/>
      <c r="I266" s="2464"/>
      <c r="J266" s="2464"/>
      <c r="K266" s="2464"/>
      <c r="L266" s="2464"/>
      <c r="M266" s="2464"/>
    </row>
    <row r="267" spans="1:13" ht="15.75" customHeight="1">
      <c r="A267" s="2464"/>
      <c r="B267" s="2464"/>
      <c r="C267" s="2464"/>
      <c r="D267" s="2464"/>
      <c r="E267" s="2464"/>
      <c r="F267" s="2464"/>
      <c r="G267" s="2464"/>
      <c r="H267" s="2464"/>
      <c r="I267" s="2464"/>
      <c r="J267" s="2464"/>
      <c r="K267" s="2464"/>
      <c r="L267" s="2464"/>
      <c r="M267" s="2464"/>
    </row>
    <row r="268" spans="1:13" ht="15.75" customHeight="1">
      <c r="A268" s="2464"/>
      <c r="B268" s="2464"/>
      <c r="C268" s="2464"/>
      <c r="D268" s="2464"/>
      <c r="E268" s="2464"/>
      <c r="F268" s="2464"/>
      <c r="G268" s="2464"/>
      <c r="H268" s="2464"/>
      <c r="I268" s="2464"/>
      <c r="J268" s="2464"/>
      <c r="K268" s="2464"/>
      <c r="L268" s="2464"/>
      <c r="M268" s="2464"/>
    </row>
    <row r="269" spans="1:13" ht="15.75" customHeight="1">
      <c r="A269" s="2464"/>
      <c r="B269" s="2464"/>
      <c r="C269" s="2464"/>
      <c r="D269" s="2464"/>
      <c r="E269" s="2464"/>
      <c r="F269" s="2464"/>
      <c r="G269" s="2464"/>
      <c r="H269" s="2464"/>
      <c r="I269" s="2464"/>
      <c r="J269" s="2464"/>
      <c r="K269" s="2464"/>
      <c r="L269" s="2464"/>
      <c r="M269" s="2464"/>
    </row>
    <row r="270" spans="1:13" ht="15.75" customHeight="1">
      <c r="A270" s="2464"/>
      <c r="B270" s="2464"/>
      <c r="C270" s="2464"/>
      <c r="D270" s="2464"/>
      <c r="E270" s="2464"/>
      <c r="F270" s="2464"/>
      <c r="G270" s="2464"/>
      <c r="H270" s="2464"/>
      <c r="I270" s="2464"/>
      <c r="J270" s="2464"/>
      <c r="K270" s="2464"/>
      <c r="L270" s="2464"/>
      <c r="M270" s="2464"/>
    </row>
    <row r="271" spans="1:13" ht="15.75" customHeight="1">
      <c r="A271" s="2464"/>
      <c r="B271" s="2464"/>
      <c r="C271" s="2464"/>
      <c r="D271" s="2464"/>
      <c r="E271" s="2464"/>
      <c r="F271" s="2464"/>
      <c r="G271" s="2464"/>
      <c r="H271" s="2464"/>
      <c r="I271" s="2464"/>
      <c r="J271" s="2464"/>
      <c r="K271" s="2464"/>
      <c r="L271" s="2464"/>
      <c r="M271" s="2464"/>
    </row>
    <row r="272" spans="1:13" ht="15.75" customHeight="1">
      <c r="A272" s="2464"/>
      <c r="B272" s="2464"/>
      <c r="C272" s="2464"/>
      <c r="D272" s="2464"/>
      <c r="E272" s="2464"/>
      <c r="F272" s="2464"/>
      <c r="G272" s="2464"/>
      <c r="H272" s="2464"/>
      <c r="I272" s="2464"/>
      <c r="J272" s="2464"/>
      <c r="K272" s="2464"/>
      <c r="L272" s="2464"/>
      <c r="M272" s="2464"/>
    </row>
    <row r="273" spans="1:13" ht="15.75" customHeight="1">
      <c r="A273" s="2464"/>
      <c r="B273" s="2464"/>
      <c r="C273" s="2464"/>
      <c r="D273" s="2464"/>
      <c r="E273" s="2464"/>
      <c r="F273" s="2464"/>
      <c r="G273" s="2464"/>
      <c r="H273" s="2464"/>
      <c r="I273" s="2464"/>
      <c r="J273" s="2464"/>
      <c r="K273" s="2464"/>
      <c r="L273" s="2464"/>
      <c r="M273" s="2464"/>
    </row>
    <row r="274" spans="1:13" ht="15.75" customHeight="1">
      <c r="A274" s="2464"/>
      <c r="B274" s="2464"/>
      <c r="C274" s="2464"/>
      <c r="D274" s="2464"/>
      <c r="E274" s="2464"/>
      <c r="F274" s="2464"/>
      <c r="G274" s="2464"/>
      <c r="H274" s="2464"/>
      <c r="I274" s="2464"/>
      <c r="J274" s="2464"/>
      <c r="K274" s="2464"/>
      <c r="L274" s="2464"/>
      <c r="M274" s="2464"/>
    </row>
    <row r="275" spans="1:13" ht="15.75" customHeight="1">
      <c r="A275" s="2464"/>
      <c r="B275" s="2464"/>
      <c r="C275" s="2464"/>
      <c r="D275" s="2464"/>
      <c r="E275" s="2464"/>
      <c r="F275" s="2464"/>
      <c r="G275" s="2464"/>
      <c r="H275" s="2464"/>
      <c r="I275" s="2464"/>
      <c r="J275" s="2464"/>
      <c r="K275" s="2464"/>
      <c r="L275" s="2464"/>
      <c r="M275" s="2464"/>
    </row>
    <row r="276" spans="1:13" ht="15.75" customHeight="1">
      <c r="A276" s="2464"/>
      <c r="B276" s="2464"/>
      <c r="C276" s="2464"/>
      <c r="D276" s="2464"/>
      <c r="E276" s="2464"/>
      <c r="F276" s="2464"/>
      <c r="G276" s="2464"/>
      <c r="H276" s="2464"/>
      <c r="I276" s="2464"/>
      <c r="J276" s="2464"/>
      <c r="K276" s="2464"/>
      <c r="L276" s="2464"/>
      <c r="M276" s="2464"/>
    </row>
    <row r="277" spans="1:13" ht="15.75" customHeight="1">
      <c r="A277" s="2464"/>
      <c r="B277" s="2464"/>
      <c r="C277" s="2464"/>
      <c r="D277" s="2464"/>
      <c r="E277" s="2464"/>
      <c r="F277" s="2464"/>
      <c r="G277" s="2464"/>
      <c r="H277" s="2464"/>
      <c r="I277" s="2464"/>
      <c r="J277" s="2464"/>
      <c r="K277" s="2464"/>
      <c r="L277" s="2464"/>
      <c r="M277" s="2464"/>
    </row>
    <row r="278" spans="1:13" ht="15.75" customHeight="1">
      <c r="A278" s="2464"/>
      <c r="B278" s="2464"/>
      <c r="C278" s="2464"/>
      <c r="D278" s="2464"/>
      <c r="E278" s="2464"/>
      <c r="F278" s="2464"/>
      <c r="G278" s="2464"/>
      <c r="H278" s="2464"/>
      <c r="I278" s="2464"/>
      <c r="J278" s="2464"/>
      <c r="K278" s="2464"/>
      <c r="L278" s="2464"/>
      <c r="M278" s="2464"/>
    </row>
    <row r="279" spans="1:13" ht="15.75" customHeight="1">
      <c r="A279" s="2464"/>
      <c r="B279" s="2464"/>
      <c r="C279" s="2464"/>
      <c r="D279" s="2464"/>
      <c r="E279" s="2464"/>
      <c r="F279" s="2464"/>
      <c r="G279" s="2464"/>
      <c r="H279" s="2464"/>
      <c r="I279" s="2464"/>
      <c r="J279" s="2464"/>
      <c r="K279" s="2464"/>
      <c r="L279" s="2464"/>
      <c r="M279" s="2464"/>
    </row>
    <row r="280" spans="1:13" ht="15.75" customHeight="1">
      <c r="A280" s="2464"/>
      <c r="B280" s="2464"/>
      <c r="C280" s="2464"/>
      <c r="D280" s="2464"/>
      <c r="E280" s="2464"/>
      <c r="F280" s="2464"/>
      <c r="G280" s="2464"/>
      <c r="H280" s="2464"/>
      <c r="I280" s="2464"/>
      <c r="J280" s="2464"/>
      <c r="K280" s="2464"/>
      <c r="L280" s="2464"/>
      <c r="M280" s="2464"/>
    </row>
    <row r="281" spans="1:13" ht="15.75" customHeight="1">
      <c r="A281" s="2464"/>
      <c r="B281" s="2464"/>
      <c r="C281" s="2464"/>
      <c r="D281" s="2464"/>
      <c r="E281" s="2464"/>
      <c r="F281" s="2464"/>
      <c r="G281" s="2464"/>
      <c r="H281" s="2464"/>
      <c r="I281" s="2464"/>
      <c r="J281" s="2464"/>
      <c r="K281" s="2464"/>
      <c r="L281" s="2464"/>
      <c r="M281" s="2464"/>
    </row>
    <row r="282" spans="1:13" ht="15.75" customHeight="1">
      <c r="A282" s="2464"/>
      <c r="B282" s="2464"/>
      <c r="C282" s="2464"/>
      <c r="D282" s="2464"/>
      <c r="E282" s="2464"/>
      <c r="F282" s="2464"/>
      <c r="G282" s="2464"/>
      <c r="H282" s="2464"/>
      <c r="I282" s="2464"/>
      <c r="J282" s="2464"/>
      <c r="K282" s="2464"/>
      <c r="L282" s="2464"/>
      <c r="M282" s="2464"/>
    </row>
    <row r="283" spans="1:13" ht="15.75" customHeight="1">
      <c r="A283" s="2464"/>
      <c r="B283" s="2464"/>
      <c r="C283" s="2464"/>
      <c r="D283" s="2464"/>
      <c r="E283" s="2464"/>
      <c r="F283" s="2464"/>
      <c r="G283" s="2464"/>
      <c r="H283" s="2464"/>
      <c r="I283" s="2464"/>
      <c r="J283" s="2464"/>
      <c r="K283" s="2464"/>
      <c r="L283" s="2464"/>
      <c r="M283" s="2464"/>
    </row>
    <row r="284" spans="1:13" ht="15.75" customHeight="1">
      <c r="A284" s="2464"/>
      <c r="B284" s="2464"/>
      <c r="C284" s="2464"/>
      <c r="D284" s="2464"/>
      <c r="E284" s="2464"/>
      <c r="F284" s="2464"/>
      <c r="G284" s="2464"/>
      <c r="H284" s="2464"/>
      <c r="I284" s="2464"/>
      <c r="J284" s="2464"/>
      <c r="K284" s="2464"/>
      <c r="L284" s="2464"/>
      <c r="M284" s="2464"/>
    </row>
    <row r="285" spans="1:13" ht="15.75" customHeight="1">
      <c r="A285" s="2464"/>
      <c r="B285" s="2464"/>
      <c r="C285" s="2464"/>
      <c r="D285" s="2464"/>
      <c r="E285" s="2464"/>
      <c r="F285" s="2464"/>
      <c r="G285" s="2464"/>
      <c r="H285" s="2464"/>
      <c r="I285" s="2464"/>
      <c r="J285" s="2464"/>
      <c r="K285" s="2464"/>
      <c r="L285" s="2464"/>
      <c r="M285" s="2464"/>
    </row>
    <row r="286" spans="1:13" ht="15.75" customHeight="1">
      <c r="A286" s="2464"/>
      <c r="B286" s="2464"/>
      <c r="C286" s="2464"/>
      <c r="D286" s="2464"/>
      <c r="E286" s="2464"/>
      <c r="F286" s="2464"/>
      <c r="G286" s="2464"/>
      <c r="H286" s="2464"/>
      <c r="I286" s="2464"/>
      <c r="J286" s="2464"/>
      <c r="K286" s="2464"/>
      <c r="L286" s="2464"/>
      <c r="M286" s="2464"/>
    </row>
    <row r="287" spans="1:13" ht="15.75" customHeight="1">
      <c r="A287" s="2464"/>
      <c r="B287" s="2464"/>
      <c r="C287" s="2464"/>
      <c r="D287" s="2464"/>
      <c r="E287" s="2464"/>
      <c r="F287" s="2464"/>
      <c r="G287" s="2464"/>
      <c r="H287" s="2464"/>
      <c r="I287" s="2464"/>
      <c r="J287" s="2464"/>
      <c r="K287" s="2464"/>
      <c r="L287" s="2464"/>
      <c r="M287" s="2464"/>
    </row>
    <row r="288" spans="1:13" ht="15.75" customHeight="1">
      <c r="A288" s="2464"/>
      <c r="B288" s="2464"/>
      <c r="C288" s="2464"/>
      <c r="D288" s="2464"/>
      <c r="E288" s="2464"/>
      <c r="F288" s="2464"/>
      <c r="G288" s="2464"/>
      <c r="H288" s="2464"/>
      <c r="I288" s="2464"/>
      <c r="J288" s="2464"/>
      <c r="K288" s="2464"/>
      <c r="L288" s="2464"/>
      <c r="M288" s="2464"/>
    </row>
    <row r="289" spans="1:13" ht="15.75" customHeight="1">
      <c r="A289" s="2464"/>
      <c r="B289" s="2464"/>
      <c r="C289" s="2464"/>
      <c r="D289" s="2464"/>
      <c r="E289" s="2464"/>
      <c r="F289" s="2464"/>
      <c r="G289" s="2464"/>
      <c r="H289" s="2464"/>
      <c r="I289" s="2464"/>
      <c r="J289" s="2464"/>
      <c r="K289" s="2464"/>
      <c r="L289" s="2464"/>
      <c r="M289" s="2464"/>
    </row>
    <row r="290" spans="1:13" ht="15.75" customHeight="1">
      <c r="A290" s="2464"/>
      <c r="B290" s="2464"/>
      <c r="C290" s="2464"/>
      <c r="D290" s="2464"/>
      <c r="E290" s="2464"/>
      <c r="F290" s="2464"/>
      <c r="G290" s="2464"/>
      <c r="H290" s="2464"/>
      <c r="I290" s="2464"/>
      <c r="J290" s="2464"/>
      <c r="K290" s="2464"/>
      <c r="L290" s="2464"/>
      <c r="M290" s="2464"/>
    </row>
    <row r="291" spans="1:13" ht="15.75" customHeight="1">
      <c r="A291" s="2464"/>
      <c r="B291" s="2464"/>
      <c r="C291" s="2464"/>
      <c r="D291" s="2464"/>
      <c r="E291" s="2464"/>
      <c r="F291" s="2464"/>
      <c r="G291" s="2464"/>
      <c r="H291" s="2464"/>
      <c r="I291" s="2464"/>
      <c r="J291" s="2464"/>
      <c r="K291" s="2464"/>
      <c r="L291" s="2464"/>
      <c r="M291" s="2464"/>
    </row>
    <row r="292" spans="1:13" ht="15.75" customHeight="1">
      <c r="A292" s="2464"/>
      <c r="B292" s="2464"/>
      <c r="C292" s="2464"/>
      <c r="D292" s="2464"/>
      <c r="E292" s="2464"/>
      <c r="F292" s="2464"/>
      <c r="G292" s="2464"/>
      <c r="H292" s="2464"/>
      <c r="I292" s="2464"/>
      <c r="J292" s="2464"/>
      <c r="K292" s="2464"/>
      <c r="L292" s="2464"/>
      <c r="M292" s="2464"/>
    </row>
    <row r="293" spans="1:13" ht="15.75" customHeight="1">
      <c r="A293" s="2464"/>
      <c r="B293" s="2464"/>
      <c r="C293" s="2464"/>
      <c r="D293" s="2464"/>
      <c r="E293" s="2464"/>
      <c r="F293" s="2464"/>
      <c r="G293" s="2464"/>
      <c r="H293" s="2464"/>
      <c r="I293" s="2464"/>
      <c r="J293" s="2464"/>
      <c r="K293" s="2464"/>
      <c r="L293" s="2464"/>
      <c r="M293" s="2464"/>
    </row>
    <row r="294" spans="1:13" ht="15.75" customHeight="1">
      <c r="A294" s="2464"/>
      <c r="B294" s="2464"/>
      <c r="C294" s="2464"/>
      <c r="D294" s="2464"/>
      <c r="E294" s="2464"/>
      <c r="F294" s="2464"/>
      <c r="G294" s="2464"/>
      <c r="H294" s="2464"/>
      <c r="I294" s="2464"/>
      <c r="J294" s="2464"/>
      <c r="K294" s="2464"/>
      <c r="L294" s="2464"/>
      <c r="M294" s="2464"/>
    </row>
    <row r="295" spans="1:13" ht="15.75" customHeight="1">
      <c r="A295" s="2464"/>
      <c r="B295" s="2464"/>
      <c r="C295" s="2464"/>
      <c r="D295" s="2464"/>
      <c r="E295" s="2464"/>
      <c r="F295" s="2464"/>
      <c r="G295" s="2464"/>
      <c r="H295" s="2464"/>
      <c r="I295" s="2464"/>
      <c r="J295" s="2464"/>
      <c r="K295" s="2464"/>
      <c r="L295" s="2464"/>
      <c r="M295" s="2464"/>
    </row>
    <row r="296" spans="1:13" ht="15.75" customHeight="1">
      <c r="A296" s="2464"/>
      <c r="B296" s="2464"/>
      <c r="C296" s="2464"/>
      <c r="D296" s="2464"/>
      <c r="E296" s="2464"/>
      <c r="F296" s="2464"/>
      <c r="G296" s="2464"/>
      <c r="H296" s="2464"/>
      <c r="I296" s="2464"/>
      <c r="J296" s="2464"/>
      <c r="K296" s="2464"/>
      <c r="L296" s="2464"/>
      <c r="M296" s="2464"/>
    </row>
    <row r="297" spans="1:13" ht="15.75" customHeight="1">
      <c r="A297" s="2464"/>
      <c r="B297" s="2464"/>
      <c r="C297" s="2464"/>
      <c r="D297" s="2464"/>
      <c r="E297" s="2464"/>
      <c r="F297" s="2464"/>
      <c r="G297" s="2464"/>
      <c r="H297" s="2464"/>
      <c r="I297" s="2464"/>
      <c r="J297" s="2464"/>
      <c r="K297" s="2464"/>
      <c r="L297" s="2464"/>
      <c r="M297" s="2464"/>
    </row>
    <row r="298" spans="1:13" ht="15.75" customHeight="1">
      <c r="A298" s="2464"/>
      <c r="B298" s="2464"/>
      <c r="C298" s="2464"/>
      <c r="D298" s="2464"/>
      <c r="E298" s="2464"/>
      <c r="F298" s="2464"/>
      <c r="G298" s="2464"/>
      <c r="H298" s="2464"/>
      <c r="I298" s="2464"/>
      <c r="J298" s="2464"/>
      <c r="K298" s="2464"/>
      <c r="L298" s="2464"/>
      <c r="M298" s="2464"/>
    </row>
    <row r="299" spans="1:13" ht="15.75" customHeight="1">
      <c r="A299" s="2464"/>
      <c r="B299" s="2464"/>
      <c r="C299" s="2464"/>
      <c r="D299" s="2464"/>
      <c r="E299" s="2464"/>
      <c r="F299" s="2464"/>
      <c r="G299" s="2464"/>
      <c r="H299" s="2464"/>
      <c r="I299" s="2464"/>
      <c r="J299" s="2464"/>
      <c r="K299" s="2464"/>
      <c r="L299" s="2464"/>
      <c r="M299" s="2464"/>
    </row>
    <row r="300" spans="1:13" ht="15.75" customHeight="1">
      <c r="A300" s="2464"/>
      <c r="B300" s="2464"/>
      <c r="C300" s="2464"/>
      <c r="D300" s="2464"/>
      <c r="E300" s="2464"/>
      <c r="F300" s="2464"/>
      <c r="G300" s="2464"/>
      <c r="H300" s="2464"/>
      <c r="I300" s="2464"/>
      <c r="J300" s="2464"/>
      <c r="K300" s="2464"/>
      <c r="L300" s="2464"/>
      <c r="M300" s="2464"/>
    </row>
    <row r="301" spans="1:13" ht="15.75" customHeight="1">
      <c r="A301" s="2464"/>
      <c r="B301" s="2464"/>
      <c r="C301" s="2464"/>
      <c r="D301" s="2464"/>
      <c r="E301" s="2464"/>
      <c r="F301" s="2464"/>
      <c r="G301" s="2464"/>
      <c r="H301" s="2464"/>
      <c r="I301" s="2464"/>
      <c r="J301" s="2464"/>
      <c r="K301" s="2464"/>
      <c r="L301" s="2464"/>
      <c r="M301" s="2464"/>
    </row>
    <row r="302" spans="1:13" ht="15.75" customHeight="1">
      <c r="A302" s="2464"/>
      <c r="B302" s="2464"/>
      <c r="C302" s="2464"/>
      <c r="D302" s="2464"/>
      <c r="E302" s="2464"/>
      <c r="F302" s="2464"/>
      <c r="G302" s="2464"/>
      <c r="H302" s="2464"/>
      <c r="I302" s="2464"/>
      <c r="J302" s="2464"/>
      <c r="K302" s="2464"/>
      <c r="L302" s="2464"/>
      <c r="M302" s="2464"/>
    </row>
    <row r="303" spans="1:13" ht="15.75" customHeight="1">
      <c r="A303" s="2464"/>
      <c r="B303" s="2464"/>
      <c r="C303" s="2464"/>
      <c r="D303" s="2464"/>
      <c r="E303" s="2464"/>
      <c r="F303" s="2464"/>
      <c r="G303" s="2464"/>
      <c r="H303" s="2464"/>
      <c r="I303" s="2464"/>
      <c r="J303" s="2464"/>
      <c r="K303" s="2464"/>
      <c r="L303" s="2464"/>
      <c r="M303" s="2464"/>
    </row>
    <row r="304" spans="1:13" ht="15.75" customHeight="1">
      <c r="A304" s="2464"/>
      <c r="B304" s="2464"/>
      <c r="C304" s="2464"/>
      <c r="D304" s="2464"/>
      <c r="E304" s="2464"/>
      <c r="F304" s="2464"/>
      <c r="G304" s="2464"/>
      <c r="H304" s="2464"/>
      <c r="I304" s="2464"/>
      <c r="J304" s="2464"/>
      <c r="K304" s="2464"/>
      <c r="L304" s="2464"/>
      <c r="M304" s="2464"/>
    </row>
    <row r="305" spans="1:13" ht="15.75" customHeight="1">
      <c r="A305" s="2464"/>
      <c r="B305" s="2464"/>
      <c r="C305" s="2464"/>
      <c r="D305" s="2464"/>
      <c r="E305" s="2464"/>
      <c r="F305" s="2464"/>
      <c r="G305" s="2464"/>
      <c r="H305" s="2464"/>
      <c r="I305" s="2464"/>
      <c r="J305" s="2464"/>
      <c r="K305" s="2464"/>
      <c r="L305" s="2464"/>
      <c r="M305" s="2464"/>
    </row>
    <row r="306" spans="1:13" ht="15.75" customHeight="1">
      <c r="A306" s="2464"/>
      <c r="B306" s="2464"/>
      <c r="C306" s="2464"/>
      <c r="D306" s="2464"/>
      <c r="E306" s="2464"/>
      <c r="F306" s="2464"/>
      <c r="G306" s="2464"/>
      <c r="H306" s="2464"/>
      <c r="I306" s="2464"/>
      <c r="J306" s="2464"/>
      <c r="K306" s="2464"/>
      <c r="L306" s="2464"/>
      <c r="M306" s="2464"/>
    </row>
    <row r="307" spans="1:13" ht="15.75" customHeight="1">
      <c r="A307" s="2464"/>
      <c r="B307" s="2464"/>
      <c r="C307" s="2464"/>
      <c r="D307" s="2464"/>
      <c r="E307" s="2464"/>
      <c r="F307" s="2464"/>
      <c r="G307" s="2464"/>
      <c r="H307" s="2464"/>
      <c r="I307" s="2464"/>
      <c r="J307" s="2464"/>
      <c r="K307" s="2464"/>
      <c r="L307" s="2464"/>
      <c r="M307" s="2464"/>
    </row>
    <row r="308" spans="1:13" ht="15.75" customHeight="1">
      <c r="A308" s="2464"/>
      <c r="B308" s="2464"/>
      <c r="C308" s="2464"/>
      <c r="D308" s="2464"/>
      <c r="E308" s="2464"/>
      <c r="F308" s="2464"/>
      <c r="G308" s="2464"/>
      <c r="H308" s="2464"/>
      <c r="I308" s="2464"/>
      <c r="J308" s="2464"/>
      <c r="K308" s="2464"/>
      <c r="L308" s="2464"/>
      <c r="M308" s="2464"/>
    </row>
    <row r="309" spans="1:13" ht="15.75" customHeight="1">
      <c r="A309" s="2464"/>
      <c r="B309" s="2464"/>
      <c r="C309" s="2464"/>
      <c r="D309" s="2464"/>
      <c r="E309" s="2464"/>
      <c r="F309" s="2464"/>
      <c r="G309" s="2464"/>
      <c r="H309" s="2464"/>
      <c r="I309" s="2464"/>
      <c r="J309" s="2464"/>
      <c r="K309" s="2464"/>
      <c r="L309" s="2464"/>
      <c r="M309" s="2464"/>
    </row>
    <row r="310" spans="1:13" ht="15.75" customHeight="1">
      <c r="A310" s="2464"/>
      <c r="B310" s="2464"/>
      <c r="C310" s="2464"/>
      <c r="D310" s="2464"/>
      <c r="E310" s="2464"/>
      <c r="F310" s="2464"/>
      <c r="G310" s="2464"/>
      <c r="H310" s="2464"/>
      <c r="I310" s="2464"/>
      <c r="J310" s="2464"/>
      <c r="K310" s="2464"/>
      <c r="L310" s="2464"/>
      <c r="M310" s="2464"/>
    </row>
    <row r="311" spans="1:13" ht="15.75" customHeight="1">
      <c r="A311" s="2464"/>
      <c r="B311" s="2464"/>
      <c r="C311" s="2464"/>
      <c r="D311" s="2464"/>
      <c r="E311" s="2464"/>
      <c r="F311" s="2464"/>
      <c r="G311" s="2464"/>
      <c r="H311" s="2464"/>
      <c r="I311" s="2464"/>
      <c r="J311" s="2464"/>
      <c r="K311" s="2464"/>
      <c r="L311" s="2464"/>
      <c r="M311" s="2464"/>
    </row>
    <row r="312" spans="1:13" ht="15.75" customHeight="1">
      <c r="A312" s="2464"/>
      <c r="B312" s="2464"/>
      <c r="C312" s="2464"/>
      <c r="D312" s="2464"/>
      <c r="E312" s="2464"/>
      <c r="F312" s="2464"/>
      <c r="G312" s="2464"/>
      <c r="H312" s="2464"/>
      <c r="I312" s="2464"/>
      <c r="J312" s="2464"/>
      <c r="K312" s="2464"/>
      <c r="L312" s="2464"/>
      <c r="M312" s="2464"/>
    </row>
    <row r="313" spans="1:13" ht="15.75" customHeight="1">
      <c r="A313" s="2464"/>
      <c r="B313" s="2464"/>
      <c r="C313" s="2464"/>
      <c r="D313" s="2464"/>
      <c r="E313" s="2464"/>
      <c r="F313" s="2464"/>
      <c r="G313" s="2464"/>
      <c r="H313" s="2464"/>
      <c r="I313" s="2464"/>
      <c r="J313" s="2464"/>
      <c r="K313" s="2464"/>
      <c r="L313" s="2464"/>
      <c r="M313" s="2464"/>
    </row>
    <row r="314" spans="1:13" ht="15.75" customHeight="1">
      <c r="A314" s="2464"/>
      <c r="B314" s="2464"/>
      <c r="C314" s="2464"/>
      <c r="D314" s="2464"/>
      <c r="E314" s="2464"/>
      <c r="F314" s="2464"/>
      <c r="G314" s="2464"/>
      <c r="H314" s="2464"/>
      <c r="I314" s="2464"/>
      <c r="J314" s="2464"/>
      <c r="K314" s="2464"/>
      <c r="L314" s="2464"/>
      <c r="M314" s="2464"/>
    </row>
    <row r="315" spans="1:13" ht="15.75" customHeight="1">
      <c r="A315" s="2464"/>
      <c r="B315" s="2464"/>
      <c r="C315" s="2464"/>
      <c r="D315" s="2464"/>
      <c r="E315" s="2464"/>
      <c r="F315" s="2464"/>
      <c r="G315" s="2464"/>
      <c r="H315" s="2464"/>
      <c r="I315" s="2464"/>
      <c r="J315" s="2464"/>
      <c r="K315" s="2464"/>
      <c r="L315" s="2464"/>
      <c r="M315" s="2464"/>
    </row>
    <row r="316" spans="1:13" ht="15.75" customHeight="1">
      <c r="A316" s="2464"/>
      <c r="B316" s="2464"/>
      <c r="C316" s="2464"/>
      <c r="D316" s="2464"/>
      <c r="E316" s="2464"/>
      <c r="F316" s="2464"/>
      <c r="G316" s="2464"/>
      <c r="H316" s="2464"/>
      <c r="I316" s="2464"/>
      <c r="J316" s="2464"/>
      <c r="K316" s="2464"/>
      <c r="L316" s="2464"/>
      <c r="M316" s="2464"/>
    </row>
    <row r="317" spans="1:13" ht="15.75" customHeight="1">
      <c r="A317" s="2464"/>
      <c r="B317" s="2464"/>
      <c r="C317" s="2464"/>
      <c r="D317" s="2464"/>
      <c r="E317" s="2464"/>
      <c r="F317" s="2464"/>
      <c r="G317" s="2464"/>
      <c r="H317" s="2464"/>
      <c r="I317" s="2464"/>
      <c r="J317" s="2464"/>
      <c r="K317" s="2464"/>
      <c r="L317" s="2464"/>
      <c r="M317" s="2464"/>
    </row>
    <row r="318" spans="1:13" ht="15.75" customHeight="1">
      <c r="A318" s="2464"/>
      <c r="B318" s="2464"/>
      <c r="C318" s="2464"/>
      <c r="D318" s="2464"/>
      <c r="E318" s="2464"/>
      <c r="F318" s="2464"/>
      <c r="G318" s="2464"/>
      <c r="H318" s="2464"/>
      <c r="I318" s="2464"/>
      <c r="J318" s="2464"/>
      <c r="K318" s="2464"/>
      <c r="L318" s="2464"/>
      <c r="M318" s="2464"/>
    </row>
    <row r="319" spans="1:13" ht="15.75" customHeight="1">
      <c r="A319" s="2464"/>
      <c r="B319" s="2464"/>
      <c r="C319" s="2464"/>
      <c r="D319" s="2464"/>
      <c r="E319" s="2464"/>
      <c r="F319" s="2464"/>
      <c r="G319" s="2464"/>
      <c r="H319" s="2464"/>
      <c r="I319" s="2464"/>
      <c r="J319" s="2464"/>
      <c r="K319" s="2464"/>
      <c r="L319" s="2464"/>
      <c r="M319" s="2464"/>
    </row>
    <row r="320" spans="1:13" ht="15.75" customHeight="1">
      <c r="A320" s="2464"/>
      <c r="B320" s="2464"/>
      <c r="C320" s="2464"/>
      <c r="D320" s="2464"/>
      <c r="E320" s="2464"/>
      <c r="F320" s="2464"/>
      <c r="G320" s="2464"/>
      <c r="H320" s="2464"/>
      <c r="I320" s="2464"/>
      <c r="J320" s="2464"/>
      <c r="K320" s="2464"/>
      <c r="L320" s="2464"/>
      <c r="M320" s="2464"/>
    </row>
    <row r="321" spans="1:13" ht="15.75" customHeight="1">
      <c r="A321" s="2464"/>
      <c r="B321" s="2464"/>
      <c r="C321" s="2464"/>
      <c r="D321" s="2464"/>
      <c r="E321" s="2464"/>
      <c r="F321" s="2464"/>
      <c r="G321" s="2464"/>
      <c r="H321" s="2464"/>
      <c r="I321" s="2464"/>
      <c r="J321" s="2464"/>
      <c r="K321" s="2464"/>
      <c r="L321" s="2464"/>
      <c r="M321" s="2464"/>
    </row>
    <row r="322" spans="1:13" ht="15.75" customHeight="1">
      <c r="A322" s="2464"/>
      <c r="B322" s="2464"/>
      <c r="C322" s="2464"/>
      <c r="D322" s="2464"/>
      <c r="E322" s="2464"/>
      <c r="F322" s="2464"/>
      <c r="G322" s="2464"/>
      <c r="H322" s="2464"/>
      <c r="I322" s="2464"/>
      <c r="J322" s="2464"/>
      <c r="K322" s="2464"/>
      <c r="L322" s="2464"/>
      <c r="M322" s="2464"/>
    </row>
    <row r="323" spans="1:13" ht="15.75" customHeight="1">
      <c r="A323" s="2464"/>
      <c r="B323" s="2464"/>
      <c r="C323" s="2464"/>
      <c r="D323" s="2464"/>
      <c r="E323" s="2464"/>
      <c r="F323" s="2464"/>
      <c r="G323" s="2464"/>
      <c r="H323" s="2464"/>
      <c r="I323" s="2464"/>
      <c r="J323" s="2464"/>
      <c r="K323" s="2464"/>
      <c r="L323" s="2464"/>
      <c r="M323" s="2464"/>
    </row>
    <row r="324" spans="1:13" ht="15.75" customHeight="1">
      <c r="A324" s="2464"/>
      <c r="B324" s="2464"/>
      <c r="C324" s="2464"/>
      <c r="D324" s="2464"/>
      <c r="E324" s="2464"/>
      <c r="F324" s="2464"/>
      <c r="G324" s="2464"/>
      <c r="H324" s="2464"/>
      <c r="I324" s="2464"/>
      <c r="J324" s="2464"/>
      <c r="K324" s="2464"/>
      <c r="L324" s="2464"/>
      <c r="M324" s="2464"/>
    </row>
    <row r="325" spans="1:13" ht="15.75" customHeight="1">
      <c r="A325" s="2464"/>
      <c r="B325" s="2464"/>
      <c r="C325" s="2464"/>
      <c r="D325" s="2464"/>
      <c r="E325" s="2464"/>
      <c r="F325" s="2464"/>
      <c r="G325" s="2464"/>
      <c r="H325" s="2464"/>
      <c r="I325" s="2464"/>
      <c r="J325" s="2464"/>
      <c r="K325" s="2464"/>
      <c r="L325" s="2464"/>
      <c r="M325" s="2464"/>
    </row>
    <row r="326" spans="1:13" ht="15.75" customHeight="1">
      <c r="A326" s="2464"/>
      <c r="B326" s="2464"/>
      <c r="C326" s="2464"/>
      <c r="D326" s="2464"/>
      <c r="E326" s="2464"/>
      <c r="F326" s="2464"/>
      <c r="G326" s="2464"/>
      <c r="H326" s="2464"/>
      <c r="I326" s="2464"/>
      <c r="J326" s="2464"/>
      <c r="K326" s="2464"/>
      <c r="L326" s="2464"/>
      <c r="M326" s="2464"/>
    </row>
    <row r="327" spans="1:13" ht="15.75" customHeight="1">
      <c r="A327" s="2464"/>
      <c r="B327" s="2464"/>
      <c r="C327" s="2464"/>
      <c r="D327" s="2464"/>
      <c r="E327" s="2464"/>
      <c r="F327" s="2464"/>
      <c r="G327" s="2464"/>
      <c r="H327" s="2464"/>
      <c r="I327" s="2464"/>
      <c r="J327" s="2464"/>
      <c r="K327" s="2464"/>
      <c r="L327" s="2464"/>
      <c r="M327" s="2464"/>
    </row>
    <row r="328" spans="1:13" ht="15.75" customHeight="1">
      <c r="A328" s="2464"/>
      <c r="B328" s="2464"/>
      <c r="C328" s="2464"/>
      <c r="D328" s="2464"/>
      <c r="E328" s="2464"/>
      <c r="F328" s="2464"/>
      <c r="G328" s="2464"/>
      <c r="H328" s="2464"/>
      <c r="I328" s="2464"/>
      <c r="J328" s="2464"/>
      <c r="K328" s="2464"/>
      <c r="L328" s="2464"/>
      <c r="M328" s="2464"/>
    </row>
    <row r="329" spans="1:13" ht="15.75" customHeight="1">
      <c r="A329" s="2464"/>
      <c r="B329" s="2464"/>
      <c r="C329" s="2464"/>
      <c r="D329" s="2464"/>
      <c r="E329" s="2464"/>
      <c r="F329" s="2464"/>
      <c r="G329" s="2464"/>
      <c r="H329" s="2464"/>
      <c r="I329" s="2464"/>
      <c r="J329" s="2464"/>
      <c r="K329" s="2464"/>
      <c r="L329" s="2464"/>
      <c r="M329" s="2464"/>
    </row>
    <row r="330" spans="1:13" ht="15.75" customHeight="1">
      <c r="A330" s="2464"/>
      <c r="B330" s="2464"/>
      <c r="C330" s="2464"/>
      <c r="D330" s="2464"/>
      <c r="E330" s="2464"/>
      <c r="F330" s="2464"/>
      <c r="G330" s="2464"/>
      <c r="H330" s="2464"/>
      <c r="I330" s="2464"/>
      <c r="J330" s="2464"/>
      <c r="K330" s="2464"/>
      <c r="L330" s="2464"/>
      <c r="M330" s="2464"/>
    </row>
    <row r="331" spans="1:13" ht="15.75" customHeight="1">
      <c r="A331" s="2464"/>
      <c r="B331" s="2464"/>
      <c r="C331" s="2464"/>
      <c r="D331" s="2464"/>
      <c r="E331" s="2464"/>
      <c r="F331" s="2464"/>
      <c r="G331" s="2464"/>
      <c r="H331" s="2464"/>
      <c r="I331" s="2464"/>
      <c r="J331" s="2464"/>
      <c r="K331" s="2464"/>
      <c r="L331" s="2464"/>
      <c r="M331" s="2464"/>
    </row>
    <row r="332" spans="1:13" ht="15.75" customHeight="1">
      <c r="A332" s="2464"/>
      <c r="B332" s="2464"/>
      <c r="C332" s="2464"/>
      <c r="D332" s="2464"/>
      <c r="E332" s="2464"/>
      <c r="F332" s="2464"/>
      <c r="G332" s="2464"/>
      <c r="H332" s="2464"/>
      <c r="I332" s="2464"/>
      <c r="J332" s="2464"/>
      <c r="K332" s="2464"/>
      <c r="L332" s="2464"/>
      <c r="M332" s="2464"/>
    </row>
    <row r="333" spans="1:13" ht="15.75" customHeight="1">
      <c r="A333" s="2464"/>
      <c r="B333" s="2464"/>
      <c r="C333" s="2464"/>
      <c r="D333" s="2464"/>
      <c r="E333" s="2464"/>
      <c r="F333" s="2464"/>
      <c r="G333" s="2464"/>
      <c r="H333" s="2464"/>
      <c r="I333" s="2464"/>
      <c r="J333" s="2464"/>
      <c r="K333" s="2464"/>
      <c r="L333" s="2464"/>
      <c r="M333" s="2464"/>
    </row>
    <row r="334" spans="1:13" ht="15.75" customHeight="1">
      <c r="A334" s="2464"/>
      <c r="B334" s="2464"/>
      <c r="C334" s="2464"/>
      <c r="D334" s="2464"/>
      <c r="E334" s="2464"/>
      <c r="F334" s="2464"/>
      <c r="G334" s="2464"/>
      <c r="H334" s="2464"/>
      <c r="I334" s="2464"/>
      <c r="J334" s="2464"/>
      <c r="K334" s="2464"/>
      <c r="L334" s="2464"/>
      <c r="M334" s="2464"/>
    </row>
    <row r="335" spans="1:13" ht="15.75" customHeight="1">
      <c r="A335" s="2464"/>
      <c r="B335" s="2464"/>
      <c r="C335" s="2464"/>
      <c r="D335" s="2464"/>
      <c r="E335" s="2464"/>
      <c r="F335" s="2464"/>
      <c r="G335" s="2464"/>
      <c r="H335" s="2464"/>
      <c r="I335" s="2464"/>
      <c r="J335" s="2464"/>
      <c r="K335" s="2464"/>
      <c r="L335" s="2464"/>
      <c r="M335" s="2464"/>
    </row>
    <row r="336" spans="1:13" ht="15.75" customHeight="1">
      <c r="A336" s="2464"/>
      <c r="B336" s="2464"/>
      <c r="C336" s="2464"/>
      <c r="D336" s="2464"/>
      <c r="E336" s="2464"/>
      <c r="F336" s="2464"/>
      <c r="G336" s="2464"/>
      <c r="H336" s="2464"/>
      <c r="I336" s="2464"/>
      <c r="J336" s="2464"/>
      <c r="K336" s="2464"/>
      <c r="L336" s="2464"/>
      <c r="M336" s="2464"/>
    </row>
    <row r="337" spans="1:13" ht="15.75" customHeight="1">
      <c r="A337" s="2464"/>
      <c r="B337" s="2464"/>
      <c r="C337" s="2464"/>
      <c r="D337" s="2464"/>
      <c r="E337" s="2464"/>
      <c r="F337" s="2464"/>
      <c r="G337" s="2464"/>
      <c r="H337" s="2464"/>
      <c r="I337" s="2464"/>
      <c r="J337" s="2464"/>
      <c r="K337" s="2464"/>
      <c r="L337" s="2464"/>
      <c r="M337" s="2464"/>
    </row>
    <row r="338" spans="1:13" ht="15.75" customHeight="1">
      <c r="A338" s="2464"/>
      <c r="B338" s="2464"/>
      <c r="C338" s="2464"/>
      <c r="D338" s="2464"/>
      <c r="E338" s="2464"/>
      <c r="F338" s="2464"/>
      <c r="G338" s="2464"/>
      <c r="H338" s="2464"/>
      <c r="I338" s="2464"/>
      <c r="J338" s="2464"/>
      <c r="K338" s="2464"/>
      <c r="L338" s="2464"/>
      <c r="M338" s="2464"/>
    </row>
    <row r="339" spans="1:13" ht="15.75" customHeight="1">
      <c r="A339" s="2464"/>
      <c r="B339" s="2464"/>
      <c r="C339" s="2464"/>
      <c r="D339" s="2464"/>
      <c r="E339" s="2464"/>
      <c r="F339" s="2464"/>
      <c r="G339" s="2464"/>
      <c r="H339" s="2464"/>
      <c r="I339" s="2464"/>
      <c r="J339" s="2464"/>
      <c r="K339" s="2464"/>
      <c r="L339" s="2464"/>
      <c r="M339" s="2464"/>
    </row>
    <row r="340" spans="1:13" ht="15.75" customHeight="1">
      <c r="A340" s="2464"/>
      <c r="B340" s="2464"/>
      <c r="C340" s="2464"/>
      <c r="D340" s="2464"/>
      <c r="E340" s="2464"/>
      <c r="F340" s="2464"/>
      <c r="G340" s="2464"/>
      <c r="H340" s="2464"/>
      <c r="I340" s="2464"/>
      <c r="J340" s="2464"/>
      <c r="K340" s="2464"/>
      <c r="L340" s="2464"/>
      <c r="M340" s="2464"/>
    </row>
    <row r="341" spans="1:13" ht="15.75" customHeight="1">
      <c r="A341" s="2464"/>
      <c r="B341" s="2464"/>
      <c r="C341" s="2464"/>
      <c r="D341" s="2464"/>
      <c r="E341" s="2464"/>
      <c r="F341" s="2464"/>
      <c r="G341" s="2464"/>
      <c r="H341" s="2464"/>
      <c r="I341" s="2464"/>
      <c r="J341" s="2464"/>
      <c r="K341" s="2464"/>
      <c r="L341" s="2464"/>
      <c r="M341" s="2464"/>
    </row>
    <row r="342" spans="1:13" ht="15.75" customHeight="1">
      <c r="A342" s="2464"/>
      <c r="B342" s="2464"/>
      <c r="C342" s="2464"/>
      <c r="D342" s="2464"/>
      <c r="E342" s="2464"/>
      <c r="F342" s="2464"/>
      <c r="G342" s="2464"/>
      <c r="H342" s="2464"/>
      <c r="I342" s="2464"/>
      <c r="J342" s="2464"/>
      <c r="K342" s="2464"/>
      <c r="L342" s="2464"/>
      <c r="M342" s="2464"/>
    </row>
    <row r="343" spans="1:13" ht="15.75" customHeight="1">
      <c r="A343" s="2464"/>
      <c r="B343" s="2464"/>
      <c r="C343" s="2464"/>
      <c r="D343" s="2464"/>
      <c r="E343" s="2464"/>
      <c r="F343" s="2464"/>
      <c r="G343" s="2464"/>
      <c r="H343" s="2464"/>
      <c r="I343" s="2464"/>
      <c r="J343" s="2464"/>
      <c r="K343" s="2464"/>
      <c r="L343" s="2464"/>
      <c r="M343" s="2464"/>
    </row>
    <row r="344" spans="1:13" ht="15.75" customHeight="1">
      <c r="A344" s="2464"/>
      <c r="B344" s="2464"/>
      <c r="C344" s="2464"/>
      <c r="D344" s="2464"/>
      <c r="E344" s="2464"/>
      <c r="F344" s="2464"/>
      <c r="G344" s="2464"/>
      <c r="H344" s="2464"/>
      <c r="I344" s="2464"/>
      <c r="J344" s="2464"/>
      <c r="K344" s="2464"/>
      <c r="L344" s="2464"/>
      <c r="M344" s="2464"/>
    </row>
    <row r="345" spans="1:13" ht="15.75" customHeight="1">
      <c r="A345" s="2464"/>
      <c r="B345" s="2464"/>
      <c r="C345" s="2464"/>
      <c r="D345" s="2464"/>
      <c r="E345" s="2464"/>
      <c r="F345" s="2464"/>
      <c r="G345" s="2464"/>
      <c r="H345" s="2464"/>
      <c r="I345" s="2464"/>
      <c r="J345" s="2464"/>
      <c r="K345" s="2464"/>
      <c r="L345" s="2464"/>
      <c r="M345" s="2464"/>
    </row>
    <row r="346" spans="1:13" ht="15.75" customHeight="1">
      <c r="A346" s="2464"/>
      <c r="B346" s="2464"/>
      <c r="C346" s="2464"/>
      <c r="D346" s="2464"/>
      <c r="E346" s="2464"/>
      <c r="F346" s="2464"/>
      <c r="G346" s="2464"/>
      <c r="H346" s="2464"/>
      <c r="I346" s="2464"/>
      <c r="J346" s="2464"/>
      <c r="K346" s="2464"/>
      <c r="L346" s="2464"/>
      <c r="M346" s="2464"/>
    </row>
    <row r="347" spans="1:13" ht="15.75" customHeight="1">
      <c r="A347" s="2464"/>
      <c r="B347" s="2464"/>
      <c r="C347" s="2464"/>
      <c r="D347" s="2464"/>
      <c r="E347" s="2464"/>
      <c r="F347" s="2464"/>
      <c r="G347" s="2464"/>
      <c r="H347" s="2464"/>
      <c r="I347" s="2464"/>
      <c r="J347" s="2464"/>
      <c r="K347" s="2464"/>
      <c r="L347" s="2464"/>
      <c r="M347" s="2464"/>
    </row>
    <row r="348" spans="1:13" ht="15.75" customHeight="1">
      <c r="A348" s="2464"/>
      <c r="B348" s="2464"/>
      <c r="C348" s="2464"/>
      <c r="D348" s="2464"/>
      <c r="E348" s="2464"/>
      <c r="F348" s="2464"/>
      <c r="G348" s="2464"/>
      <c r="H348" s="2464"/>
      <c r="I348" s="2464"/>
      <c r="J348" s="2464"/>
      <c r="K348" s="2464"/>
      <c r="L348" s="2464"/>
      <c r="M348" s="2464"/>
    </row>
    <row r="349" spans="1:13" ht="15.75" customHeight="1">
      <c r="A349" s="2464"/>
      <c r="B349" s="2464"/>
      <c r="C349" s="2464"/>
      <c r="D349" s="2464"/>
      <c r="E349" s="2464"/>
      <c r="F349" s="2464"/>
      <c r="G349" s="2464"/>
      <c r="H349" s="2464"/>
      <c r="I349" s="2464"/>
      <c r="J349" s="2464"/>
      <c r="K349" s="2464"/>
      <c r="L349" s="2464"/>
      <c r="M349" s="2464"/>
    </row>
    <row r="350" spans="1:13" ht="15.75" customHeight="1">
      <c r="A350" s="2464"/>
      <c r="B350" s="2464"/>
      <c r="C350" s="2464"/>
      <c r="D350" s="2464"/>
      <c r="E350" s="2464"/>
      <c r="F350" s="2464"/>
      <c r="G350" s="2464"/>
      <c r="H350" s="2464"/>
      <c r="I350" s="2464"/>
      <c r="J350" s="2464"/>
      <c r="K350" s="2464"/>
      <c r="L350" s="2464"/>
      <c r="M350" s="2464"/>
    </row>
    <row r="351" spans="1:13" ht="15.75" customHeight="1">
      <c r="A351" s="2464"/>
      <c r="B351" s="2464"/>
      <c r="C351" s="2464"/>
      <c r="D351" s="2464"/>
      <c r="E351" s="2464"/>
      <c r="F351" s="2464"/>
      <c r="G351" s="2464"/>
      <c r="H351" s="2464"/>
      <c r="I351" s="2464"/>
      <c r="J351" s="2464"/>
      <c r="K351" s="2464"/>
      <c r="L351" s="2464"/>
      <c r="M351" s="2464"/>
    </row>
    <row r="352" spans="1:13" ht="15.75" customHeight="1">
      <c r="A352" s="2464"/>
      <c r="B352" s="2464"/>
      <c r="C352" s="2464"/>
      <c r="D352" s="2464"/>
      <c r="E352" s="2464"/>
      <c r="F352" s="2464"/>
      <c r="G352" s="2464"/>
      <c r="H352" s="2464"/>
      <c r="I352" s="2464"/>
      <c r="J352" s="2464"/>
      <c r="K352" s="2464"/>
      <c r="L352" s="2464"/>
      <c r="M352" s="2464"/>
    </row>
    <row r="353" spans="1:13" ht="15.75" customHeight="1">
      <c r="A353" s="2464"/>
      <c r="B353" s="2464"/>
      <c r="C353" s="2464"/>
      <c r="D353" s="2464"/>
      <c r="E353" s="2464"/>
      <c r="F353" s="2464"/>
      <c r="G353" s="2464"/>
      <c r="H353" s="2464"/>
      <c r="I353" s="2464"/>
      <c r="J353" s="2464"/>
      <c r="K353" s="2464"/>
      <c r="L353" s="2464"/>
      <c r="M353" s="2464"/>
    </row>
    <row r="354" spans="1:13" ht="15.75" customHeight="1">
      <c r="A354" s="2464"/>
      <c r="B354" s="2464"/>
      <c r="C354" s="2464"/>
      <c r="D354" s="2464"/>
      <c r="E354" s="2464"/>
      <c r="F354" s="2464"/>
      <c r="G354" s="2464"/>
      <c r="H354" s="2464"/>
      <c r="I354" s="2464"/>
      <c r="J354" s="2464"/>
      <c r="K354" s="2464"/>
      <c r="L354" s="2464"/>
      <c r="M354" s="2464"/>
    </row>
    <row r="355" spans="1:13" ht="15.75" customHeight="1">
      <c r="A355" s="2464"/>
      <c r="B355" s="2464"/>
      <c r="C355" s="2464"/>
      <c r="D355" s="2464"/>
      <c r="E355" s="2464"/>
      <c r="F355" s="2464"/>
      <c r="G355" s="2464"/>
      <c r="H355" s="2464"/>
      <c r="I355" s="2464"/>
      <c r="J355" s="2464"/>
      <c r="K355" s="2464"/>
      <c r="L355" s="2464"/>
      <c r="M355" s="2464"/>
    </row>
    <row r="356" spans="1:13" ht="15.75" customHeight="1">
      <c r="A356" s="2464"/>
      <c r="B356" s="2464"/>
      <c r="C356" s="2464"/>
      <c r="D356" s="2464"/>
      <c r="E356" s="2464"/>
      <c r="F356" s="2464"/>
      <c r="G356" s="2464"/>
      <c r="H356" s="2464"/>
      <c r="I356" s="2464"/>
      <c r="J356" s="2464"/>
      <c r="K356" s="2464"/>
      <c r="L356" s="2464"/>
      <c r="M356" s="2464"/>
    </row>
    <row r="357" spans="1:13" ht="15.75" customHeight="1">
      <c r="A357" s="2464"/>
      <c r="B357" s="2464"/>
      <c r="C357" s="2464"/>
      <c r="D357" s="2464"/>
      <c r="E357" s="2464"/>
      <c r="F357" s="2464"/>
      <c r="G357" s="2464"/>
      <c r="H357" s="2464"/>
      <c r="I357" s="2464"/>
      <c r="J357" s="2464"/>
      <c r="K357" s="2464"/>
      <c r="L357" s="2464"/>
      <c r="M357" s="2464"/>
    </row>
    <row r="358" spans="1:13" ht="15.75" customHeight="1">
      <c r="A358" s="2464"/>
      <c r="B358" s="2464"/>
      <c r="C358" s="2464"/>
      <c r="D358" s="2464"/>
      <c r="E358" s="2464"/>
      <c r="F358" s="2464"/>
      <c r="G358" s="2464"/>
      <c r="H358" s="2464"/>
      <c r="I358" s="2464"/>
      <c r="J358" s="2464"/>
      <c r="K358" s="2464"/>
      <c r="L358" s="2464"/>
      <c r="M358" s="2464"/>
    </row>
    <row r="359" spans="1:13" ht="15.75" customHeight="1">
      <c r="A359" s="2464"/>
      <c r="B359" s="2464"/>
      <c r="C359" s="2464"/>
      <c r="D359" s="2464"/>
      <c r="E359" s="2464"/>
      <c r="F359" s="2464"/>
      <c r="G359" s="2464"/>
      <c r="H359" s="2464"/>
      <c r="I359" s="2464"/>
      <c r="J359" s="2464"/>
      <c r="K359" s="2464"/>
      <c r="L359" s="2464"/>
      <c r="M359" s="2464"/>
    </row>
    <row r="360" spans="1:13" ht="15.75" customHeight="1">
      <c r="A360" s="2464"/>
      <c r="B360" s="2464"/>
      <c r="C360" s="2464"/>
      <c r="D360" s="2464"/>
      <c r="E360" s="2464"/>
      <c r="F360" s="2464"/>
      <c r="G360" s="2464"/>
      <c r="H360" s="2464"/>
      <c r="I360" s="2464"/>
      <c r="J360" s="2464"/>
      <c r="K360" s="2464"/>
      <c r="L360" s="2464"/>
      <c r="M360" s="2464"/>
    </row>
    <row r="361" spans="1:13" ht="15.75" customHeight="1">
      <c r="A361" s="2464"/>
      <c r="B361" s="2464"/>
      <c r="C361" s="2464"/>
      <c r="D361" s="2464"/>
      <c r="E361" s="2464"/>
      <c r="F361" s="2464"/>
      <c r="G361" s="2464"/>
      <c r="H361" s="2464"/>
      <c r="I361" s="2464"/>
      <c r="J361" s="2464"/>
      <c r="K361" s="2464"/>
      <c r="L361" s="2464"/>
      <c r="M361" s="2464"/>
    </row>
    <row r="362" spans="1:13" ht="15.75" customHeight="1">
      <c r="A362" s="2464"/>
      <c r="B362" s="2464"/>
      <c r="C362" s="2464"/>
      <c r="D362" s="2464"/>
      <c r="E362" s="2464"/>
      <c r="F362" s="2464"/>
      <c r="G362" s="2464"/>
      <c r="H362" s="2464"/>
      <c r="I362" s="2464"/>
      <c r="J362" s="2464"/>
      <c r="K362" s="2464"/>
      <c r="L362" s="2464"/>
      <c r="M362" s="2464"/>
    </row>
    <row r="363" spans="1:13" ht="15.75" customHeight="1">
      <c r="A363" s="2464"/>
      <c r="B363" s="2464"/>
      <c r="C363" s="2464"/>
      <c r="D363" s="2464"/>
      <c r="E363" s="2464"/>
      <c r="F363" s="2464"/>
      <c r="G363" s="2464"/>
      <c r="H363" s="2464"/>
      <c r="I363" s="2464"/>
      <c r="J363" s="2464"/>
      <c r="K363" s="2464"/>
      <c r="L363" s="2464"/>
      <c r="M363" s="2464"/>
    </row>
    <row r="364" spans="1:13" ht="15.75" customHeight="1">
      <c r="A364" s="2464"/>
      <c r="B364" s="2464"/>
      <c r="C364" s="2464"/>
      <c r="D364" s="2464"/>
      <c r="E364" s="2464"/>
      <c r="F364" s="2464"/>
      <c r="G364" s="2464"/>
      <c r="H364" s="2464"/>
      <c r="I364" s="2464"/>
      <c r="J364" s="2464"/>
      <c r="K364" s="2464"/>
      <c r="L364" s="2464"/>
      <c r="M364" s="2464"/>
    </row>
    <row r="365" spans="1:13" ht="15.75" customHeight="1">
      <c r="A365" s="2464"/>
      <c r="B365" s="2464"/>
      <c r="C365" s="2464"/>
      <c r="D365" s="2464"/>
      <c r="E365" s="2464"/>
      <c r="F365" s="2464"/>
      <c r="G365" s="2464"/>
      <c r="H365" s="2464"/>
      <c r="I365" s="2464"/>
      <c r="J365" s="2464"/>
      <c r="K365" s="2464"/>
      <c r="L365" s="2464"/>
      <c r="M365" s="2464"/>
    </row>
    <row r="366" spans="1:13" ht="15.75" customHeight="1">
      <c r="A366" s="2464"/>
      <c r="B366" s="2464"/>
      <c r="C366" s="2464"/>
      <c r="D366" s="2464"/>
      <c r="E366" s="2464"/>
      <c r="F366" s="2464"/>
      <c r="G366" s="2464"/>
      <c r="H366" s="2464"/>
      <c r="I366" s="2464"/>
      <c r="J366" s="2464"/>
      <c r="K366" s="2464"/>
      <c r="L366" s="2464"/>
      <c r="M366" s="2464"/>
    </row>
    <row r="367" spans="1:13" ht="15.75" customHeight="1">
      <c r="A367" s="2464"/>
      <c r="B367" s="2464"/>
      <c r="C367" s="2464"/>
      <c r="D367" s="2464"/>
      <c r="E367" s="2464"/>
      <c r="F367" s="2464"/>
      <c r="G367" s="2464"/>
      <c r="H367" s="2464"/>
      <c r="I367" s="2464"/>
      <c r="J367" s="2464"/>
      <c r="K367" s="2464"/>
      <c r="L367" s="2464"/>
      <c r="M367" s="2464"/>
    </row>
    <row r="368" spans="1:13" ht="15.75" customHeight="1">
      <c r="A368" s="2464"/>
      <c r="B368" s="2464"/>
      <c r="C368" s="2464"/>
      <c r="D368" s="2464"/>
      <c r="E368" s="2464"/>
      <c r="F368" s="2464"/>
      <c r="G368" s="2464"/>
      <c r="H368" s="2464"/>
      <c r="I368" s="2464"/>
      <c r="J368" s="2464"/>
      <c r="K368" s="2464"/>
      <c r="L368" s="2464"/>
      <c r="M368" s="2464"/>
    </row>
    <row r="369" spans="1:13" ht="15.75" customHeight="1">
      <c r="A369" s="2464"/>
      <c r="B369" s="2464"/>
      <c r="C369" s="2464"/>
      <c r="D369" s="2464"/>
      <c r="E369" s="2464"/>
      <c r="F369" s="2464"/>
      <c r="G369" s="2464"/>
      <c r="H369" s="2464"/>
      <c r="I369" s="2464"/>
      <c r="J369" s="2464"/>
      <c r="K369" s="2464"/>
      <c r="L369" s="2464"/>
      <c r="M369" s="2464"/>
    </row>
    <row r="370" spans="1:13" ht="15.75" customHeight="1">
      <c r="A370" s="2464"/>
      <c r="B370" s="2464"/>
      <c r="C370" s="2464"/>
      <c r="D370" s="2464"/>
      <c r="E370" s="2464"/>
      <c r="F370" s="2464"/>
      <c r="G370" s="2464"/>
      <c r="H370" s="2464"/>
      <c r="I370" s="2464"/>
      <c r="J370" s="2464"/>
      <c r="K370" s="2464"/>
      <c r="L370" s="2464"/>
      <c r="M370" s="2464"/>
    </row>
    <row r="371" spans="1:13" ht="15.75" customHeight="1">
      <c r="A371" s="2464"/>
      <c r="B371" s="2464"/>
      <c r="C371" s="2464"/>
      <c r="D371" s="2464"/>
      <c r="E371" s="2464"/>
      <c r="F371" s="2464"/>
      <c r="G371" s="2464"/>
      <c r="H371" s="2464"/>
      <c r="I371" s="2464"/>
      <c r="J371" s="2464"/>
      <c r="K371" s="2464"/>
      <c r="L371" s="2464"/>
      <c r="M371" s="2464"/>
    </row>
    <row r="372" spans="1:13" ht="15.75" customHeight="1">
      <c r="A372" s="2464"/>
      <c r="B372" s="2464"/>
      <c r="C372" s="2464"/>
      <c r="D372" s="2464"/>
      <c r="E372" s="2464"/>
      <c r="F372" s="2464"/>
      <c r="G372" s="2464"/>
      <c r="H372" s="2464"/>
      <c r="I372" s="2464"/>
      <c r="J372" s="2464"/>
      <c r="K372" s="2464"/>
      <c r="L372" s="2464"/>
      <c r="M372" s="2464"/>
    </row>
    <row r="373" spans="1:13" ht="15.75" customHeight="1">
      <c r="A373" s="2464"/>
      <c r="B373" s="2464"/>
      <c r="C373" s="2464"/>
      <c r="D373" s="2464"/>
      <c r="E373" s="2464"/>
      <c r="F373" s="2464"/>
      <c r="G373" s="2464"/>
      <c r="H373" s="2464"/>
      <c r="I373" s="2464"/>
      <c r="J373" s="2464"/>
      <c r="K373" s="2464"/>
      <c r="L373" s="2464"/>
      <c r="M373" s="2464"/>
    </row>
    <row r="374" spans="1:13" ht="15.75" customHeight="1">
      <c r="A374" s="2464"/>
      <c r="B374" s="2464"/>
      <c r="C374" s="2464"/>
      <c r="D374" s="2464"/>
      <c r="E374" s="2464"/>
      <c r="F374" s="2464"/>
      <c r="G374" s="2464"/>
      <c r="H374" s="2464"/>
      <c r="I374" s="2464"/>
      <c r="J374" s="2464"/>
      <c r="K374" s="2464"/>
      <c r="L374" s="2464"/>
      <c r="M374" s="2464"/>
    </row>
    <row r="375" spans="1:13" ht="15.75" customHeight="1">
      <c r="A375" s="2464"/>
      <c r="B375" s="2464"/>
      <c r="C375" s="2464"/>
      <c r="D375" s="2464"/>
      <c r="E375" s="2464"/>
      <c r="F375" s="2464"/>
      <c r="G375" s="2464"/>
      <c r="H375" s="2464"/>
      <c r="I375" s="2464"/>
      <c r="J375" s="2464"/>
      <c r="K375" s="2464"/>
      <c r="L375" s="2464"/>
      <c r="M375" s="2464"/>
    </row>
    <row r="376" spans="1:13" ht="15.75" customHeight="1">
      <c r="A376" s="2464"/>
      <c r="B376" s="2464"/>
      <c r="C376" s="2464"/>
      <c r="D376" s="2464"/>
      <c r="E376" s="2464"/>
      <c r="F376" s="2464"/>
      <c r="G376" s="2464"/>
      <c r="H376" s="2464"/>
      <c r="I376" s="2464"/>
      <c r="J376" s="2464"/>
      <c r="K376" s="2464"/>
      <c r="L376" s="2464"/>
      <c r="M376" s="2464"/>
    </row>
    <row r="377" spans="1:13" ht="15.75" customHeight="1">
      <c r="A377" s="2464"/>
      <c r="B377" s="2464"/>
      <c r="C377" s="2464"/>
      <c r="D377" s="2464"/>
      <c r="E377" s="2464"/>
      <c r="F377" s="2464"/>
      <c r="G377" s="2464"/>
      <c r="H377" s="2464"/>
      <c r="I377" s="2464"/>
      <c r="J377" s="2464"/>
      <c r="K377" s="2464"/>
      <c r="L377" s="2464"/>
      <c r="M377" s="2464"/>
    </row>
    <row r="378" spans="1:13" ht="15.75" customHeight="1">
      <c r="A378" s="2464"/>
      <c r="B378" s="2464"/>
      <c r="C378" s="2464"/>
      <c r="D378" s="2464"/>
      <c r="E378" s="2464"/>
      <c r="F378" s="2464"/>
      <c r="G378" s="2464"/>
      <c r="H378" s="2464"/>
      <c r="I378" s="2464"/>
      <c r="J378" s="2464"/>
      <c r="K378" s="2464"/>
      <c r="L378" s="2464"/>
      <c r="M378" s="2464"/>
    </row>
    <row r="379" spans="1:13" ht="15.75" customHeight="1">
      <c r="A379" s="2464"/>
      <c r="B379" s="2464"/>
      <c r="C379" s="2464"/>
      <c r="D379" s="2464"/>
      <c r="E379" s="2464"/>
      <c r="F379" s="2464"/>
      <c r="G379" s="2464"/>
      <c r="H379" s="2464"/>
      <c r="I379" s="2464"/>
      <c r="J379" s="2464"/>
      <c r="K379" s="2464"/>
      <c r="L379" s="2464"/>
      <c r="M379" s="2464"/>
    </row>
    <row r="380" spans="1:13" ht="15.75" customHeight="1">
      <c r="A380" s="2464"/>
      <c r="B380" s="2464"/>
      <c r="C380" s="2464"/>
      <c r="D380" s="2464"/>
      <c r="E380" s="2464"/>
      <c r="F380" s="2464"/>
      <c r="G380" s="2464"/>
      <c r="H380" s="2464"/>
      <c r="I380" s="2464"/>
      <c r="J380" s="2464"/>
      <c r="K380" s="2464"/>
      <c r="L380" s="2464"/>
      <c r="M380" s="2464"/>
    </row>
    <row r="381" spans="1:13" ht="15.75" customHeight="1">
      <c r="A381" s="2464"/>
      <c r="B381" s="2464"/>
      <c r="C381" s="2464"/>
      <c r="D381" s="2464"/>
      <c r="E381" s="2464"/>
      <c r="F381" s="2464"/>
      <c r="G381" s="2464"/>
      <c r="H381" s="2464"/>
      <c r="I381" s="2464"/>
      <c r="J381" s="2464"/>
      <c r="K381" s="2464"/>
      <c r="L381" s="2464"/>
      <c r="M381" s="2464"/>
    </row>
    <row r="382" spans="1:13" ht="15.75" customHeight="1">
      <c r="A382" s="2464"/>
      <c r="B382" s="2464"/>
      <c r="C382" s="2464"/>
      <c r="D382" s="2464"/>
      <c r="E382" s="2464"/>
      <c r="F382" s="2464"/>
      <c r="G382" s="2464"/>
      <c r="H382" s="2464"/>
      <c r="I382" s="2464"/>
      <c r="J382" s="2464"/>
      <c r="K382" s="2464"/>
      <c r="L382" s="2464"/>
      <c r="M382" s="2464"/>
    </row>
    <row r="383" spans="1:13" ht="15.75" customHeight="1">
      <c r="A383" s="2464"/>
      <c r="B383" s="2464"/>
      <c r="C383" s="2464"/>
      <c r="D383" s="2464"/>
      <c r="E383" s="2464"/>
      <c r="F383" s="2464"/>
      <c r="G383" s="2464"/>
      <c r="H383" s="2464"/>
      <c r="I383" s="2464"/>
      <c r="J383" s="2464"/>
      <c r="K383" s="2464"/>
      <c r="L383" s="2464"/>
      <c r="M383" s="2464"/>
    </row>
    <row r="384" spans="1:13" ht="15.75" customHeight="1">
      <c r="A384" s="2464"/>
      <c r="B384" s="2464"/>
      <c r="C384" s="2464"/>
      <c r="D384" s="2464"/>
      <c r="E384" s="2464"/>
      <c r="F384" s="2464"/>
      <c r="G384" s="2464"/>
      <c r="H384" s="2464"/>
      <c r="I384" s="2464"/>
      <c r="J384" s="2464"/>
      <c r="K384" s="2464"/>
      <c r="L384" s="2464"/>
      <c r="M384" s="2464"/>
    </row>
    <row r="385" spans="1:13" ht="15.75" customHeight="1">
      <c r="A385" s="2464"/>
      <c r="B385" s="2464"/>
      <c r="C385" s="2464"/>
      <c r="D385" s="2464"/>
      <c r="E385" s="2464"/>
      <c r="F385" s="2464"/>
      <c r="G385" s="2464"/>
      <c r="H385" s="2464"/>
      <c r="I385" s="2464"/>
      <c r="J385" s="2464"/>
      <c r="K385" s="2464"/>
      <c r="L385" s="2464"/>
      <c r="M385" s="2464"/>
    </row>
    <row r="386" spans="1:13" ht="15.75" customHeight="1">
      <c r="A386" s="2464"/>
      <c r="B386" s="2464"/>
      <c r="C386" s="2464"/>
      <c r="D386" s="2464"/>
      <c r="E386" s="2464"/>
      <c r="F386" s="2464"/>
      <c r="G386" s="2464"/>
      <c r="H386" s="2464"/>
      <c r="I386" s="2464"/>
      <c r="J386" s="2464"/>
      <c r="K386" s="2464"/>
      <c r="L386" s="2464"/>
      <c r="M386" s="2464"/>
    </row>
    <row r="387" spans="1:13" ht="15.75" customHeight="1">
      <c r="A387" s="2464"/>
      <c r="B387" s="2464"/>
      <c r="C387" s="2464"/>
      <c r="D387" s="2464"/>
      <c r="E387" s="2464"/>
      <c r="F387" s="2464"/>
      <c r="G387" s="2464"/>
      <c r="H387" s="2464"/>
      <c r="I387" s="2464"/>
      <c r="J387" s="2464"/>
      <c r="K387" s="2464"/>
      <c r="L387" s="2464"/>
      <c r="M387" s="2464"/>
    </row>
    <row r="388" spans="1:13" ht="15.75" customHeight="1">
      <c r="A388" s="2464"/>
      <c r="B388" s="2464"/>
      <c r="C388" s="2464"/>
      <c r="D388" s="2464"/>
      <c r="E388" s="2464"/>
      <c r="F388" s="2464"/>
      <c r="G388" s="2464"/>
      <c r="H388" s="2464"/>
      <c r="I388" s="2464"/>
      <c r="J388" s="2464"/>
      <c r="K388" s="2464"/>
      <c r="L388" s="2464"/>
      <c r="M388" s="2464"/>
    </row>
    <row r="389" spans="1:13" ht="15.75" customHeight="1">
      <c r="A389" s="2464"/>
      <c r="B389" s="2464"/>
      <c r="C389" s="2464"/>
      <c r="D389" s="2464"/>
      <c r="E389" s="2464"/>
      <c r="F389" s="2464"/>
      <c r="G389" s="2464"/>
      <c r="H389" s="2464"/>
      <c r="I389" s="2464"/>
      <c r="J389" s="2464"/>
      <c r="K389" s="2464"/>
      <c r="L389" s="2464"/>
      <c r="M389" s="2464"/>
    </row>
    <row r="390" spans="1:13" ht="15.75" customHeight="1">
      <c r="A390" s="2464"/>
      <c r="B390" s="2464"/>
      <c r="C390" s="2464"/>
      <c r="D390" s="2464"/>
      <c r="E390" s="2464"/>
      <c r="F390" s="2464"/>
      <c r="G390" s="2464"/>
      <c r="H390" s="2464"/>
      <c r="I390" s="2464"/>
      <c r="J390" s="2464"/>
      <c r="K390" s="2464"/>
      <c r="L390" s="2464"/>
      <c r="M390" s="2464"/>
    </row>
    <row r="391" spans="1:13" ht="15.75" customHeight="1">
      <c r="A391" s="2464"/>
      <c r="B391" s="2464"/>
      <c r="C391" s="2464"/>
      <c r="D391" s="2464"/>
      <c r="E391" s="2464"/>
      <c r="F391" s="2464"/>
      <c r="G391" s="2464"/>
      <c r="H391" s="2464"/>
      <c r="I391" s="2464"/>
      <c r="J391" s="2464"/>
      <c r="K391" s="2464"/>
      <c r="L391" s="2464"/>
      <c r="M391" s="2464"/>
    </row>
    <row r="392" spans="1:13" ht="15.75" customHeight="1">
      <c r="A392" s="2464"/>
      <c r="B392" s="2464"/>
      <c r="C392" s="2464"/>
      <c r="D392" s="2464"/>
      <c r="E392" s="2464"/>
      <c r="F392" s="2464"/>
      <c r="G392" s="2464"/>
      <c r="H392" s="2464"/>
      <c r="I392" s="2464"/>
      <c r="J392" s="2464"/>
      <c r="K392" s="2464"/>
      <c r="L392" s="2464"/>
      <c r="M392" s="2464"/>
    </row>
    <row r="393" spans="1:13" ht="15.75" customHeight="1">
      <c r="A393" s="2464"/>
      <c r="B393" s="2464"/>
      <c r="C393" s="2464"/>
      <c r="D393" s="2464"/>
      <c r="E393" s="2464"/>
      <c r="F393" s="2464"/>
      <c r="G393" s="2464"/>
      <c r="H393" s="2464"/>
      <c r="I393" s="2464"/>
      <c r="J393" s="2464"/>
      <c r="K393" s="2464"/>
      <c r="L393" s="2464"/>
      <c r="M393" s="2464"/>
    </row>
    <row r="394" spans="1:13" ht="15.75" customHeight="1">
      <c r="A394" s="2464"/>
      <c r="B394" s="2464"/>
      <c r="C394" s="2464"/>
      <c r="D394" s="2464"/>
      <c r="E394" s="2464"/>
      <c r="F394" s="2464"/>
      <c r="G394" s="2464"/>
      <c r="H394" s="2464"/>
      <c r="I394" s="2464"/>
      <c r="J394" s="2464"/>
      <c r="K394" s="2464"/>
      <c r="L394" s="2464"/>
      <c r="M394" s="2464"/>
    </row>
    <row r="395" spans="1:13" ht="15.75" customHeight="1">
      <c r="A395" s="2464"/>
      <c r="B395" s="2464"/>
      <c r="C395" s="2464"/>
      <c r="D395" s="2464"/>
      <c r="E395" s="2464"/>
      <c r="F395" s="2464"/>
      <c r="G395" s="2464"/>
      <c r="H395" s="2464"/>
      <c r="I395" s="2464"/>
      <c r="J395" s="2464"/>
      <c r="K395" s="2464"/>
      <c r="L395" s="2464"/>
      <c r="M395" s="2464"/>
    </row>
    <row r="396" spans="1:13" ht="15.75" customHeight="1">
      <c r="A396" s="2464"/>
      <c r="B396" s="2464"/>
      <c r="C396" s="2464"/>
      <c r="D396" s="2464"/>
      <c r="E396" s="2464"/>
      <c r="F396" s="2464"/>
      <c r="G396" s="2464"/>
      <c r="H396" s="2464"/>
      <c r="I396" s="2464"/>
      <c r="J396" s="2464"/>
      <c r="K396" s="2464"/>
      <c r="L396" s="2464"/>
      <c r="M396" s="2464"/>
    </row>
    <row r="397" spans="1:13" ht="15.75" customHeight="1">
      <c r="A397" s="2464"/>
      <c r="B397" s="2464"/>
      <c r="C397" s="2464"/>
      <c r="D397" s="2464"/>
      <c r="E397" s="2464"/>
      <c r="F397" s="2464"/>
      <c r="G397" s="2464"/>
      <c r="H397" s="2464"/>
      <c r="I397" s="2464"/>
      <c r="J397" s="2464"/>
      <c r="K397" s="2464"/>
      <c r="L397" s="2464"/>
      <c r="M397" s="2464"/>
    </row>
    <row r="398" spans="1:13" ht="15.75" customHeight="1">
      <c r="A398" s="2464"/>
      <c r="B398" s="2464"/>
      <c r="C398" s="2464"/>
      <c r="D398" s="2464"/>
      <c r="E398" s="2464"/>
      <c r="F398" s="2464"/>
      <c r="G398" s="2464"/>
      <c r="H398" s="2464"/>
      <c r="I398" s="2464"/>
      <c r="J398" s="2464"/>
      <c r="K398" s="2464"/>
      <c r="L398" s="2464"/>
      <c r="M398" s="2464"/>
    </row>
    <row r="399" spans="1:13" ht="15.75" customHeight="1">
      <c r="A399" s="2464"/>
      <c r="B399" s="2464"/>
      <c r="C399" s="2464"/>
      <c r="D399" s="2464"/>
      <c r="E399" s="2464"/>
      <c r="F399" s="2464"/>
      <c r="G399" s="2464"/>
      <c r="H399" s="2464"/>
      <c r="I399" s="2464"/>
      <c r="J399" s="2464"/>
      <c r="K399" s="2464"/>
      <c r="L399" s="2464"/>
      <c r="M399" s="2464"/>
    </row>
    <row r="400" spans="1:13" ht="15.75" customHeight="1">
      <c r="A400" s="2464"/>
      <c r="B400" s="2464"/>
      <c r="C400" s="2464"/>
      <c r="D400" s="2464"/>
      <c r="E400" s="2464"/>
      <c r="F400" s="2464"/>
      <c r="G400" s="2464"/>
      <c r="H400" s="2464"/>
      <c r="I400" s="2464"/>
      <c r="J400" s="2464"/>
      <c r="K400" s="2464"/>
      <c r="L400" s="2464"/>
      <c r="M400" s="2464"/>
    </row>
    <row r="401" spans="1:13" ht="15.75" customHeight="1">
      <c r="A401" s="2464"/>
      <c r="B401" s="2464"/>
      <c r="C401" s="2464"/>
      <c r="D401" s="2464"/>
      <c r="E401" s="2464"/>
      <c r="F401" s="2464"/>
      <c r="G401" s="2464"/>
      <c r="H401" s="2464"/>
      <c r="I401" s="2464"/>
      <c r="J401" s="2464"/>
      <c r="K401" s="2464"/>
      <c r="L401" s="2464"/>
      <c r="M401" s="2464"/>
    </row>
    <row r="402" spans="1:13" ht="15.75" customHeight="1">
      <c r="A402" s="2464"/>
      <c r="B402" s="2464"/>
      <c r="C402" s="2464"/>
      <c r="D402" s="2464"/>
      <c r="E402" s="2464"/>
      <c r="F402" s="2464"/>
      <c r="G402" s="2464"/>
      <c r="H402" s="2464"/>
      <c r="I402" s="2464"/>
      <c r="J402" s="2464"/>
      <c r="K402" s="2464"/>
      <c r="L402" s="2464"/>
      <c r="M402" s="2464"/>
    </row>
    <row r="403" spans="1:13" ht="15.75" customHeight="1">
      <c r="A403" s="2464"/>
      <c r="B403" s="2464"/>
      <c r="C403" s="2464"/>
      <c r="D403" s="2464"/>
      <c r="E403" s="2464"/>
      <c r="F403" s="2464"/>
      <c r="G403" s="2464"/>
      <c r="H403" s="2464"/>
      <c r="I403" s="2464"/>
      <c r="J403" s="2464"/>
      <c r="K403" s="2464"/>
      <c r="L403" s="2464"/>
      <c r="M403" s="2464"/>
    </row>
    <row r="404" spans="1:13" ht="15.75" customHeight="1">
      <c r="A404" s="2464"/>
      <c r="B404" s="2464"/>
      <c r="C404" s="2464"/>
      <c r="D404" s="2464"/>
      <c r="E404" s="2464"/>
      <c r="F404" s="2464"/>
      <c r="G404" s="2464"/>
      <c r="H404" s="2464"/>
      <c r="I404" s="2464"/>
      <c r="J404" s="2464"/>
      <c r="K404" s="2464"/>
      <c r="L404" s="2464"/>
      <c r="M404" s="2464"/>
    </row>
    <row r="405" spans="1:13" ht="15.75" customHeight="1">
      <c r="A405" s="2464"/>
      <c r="B405" s="2464"/>
      <c r="C405" s="2464"/>
      <c r="D405" s="2464"/>
      <c r="E405" s="2464"/>
      <c r="F405" s="2464"/>
      <c r="G405" s="2464"/>
      <c r="H405" s="2464"/>
      <c r="I405" s="2464"/>
      <c r="J405" s="2464"/>
      <c r="K405" s="2464"/>
      <c r="L405" s="2464"/>
      <c r="M405" s="2464"/>
    </row>
    <row r="406" spans="1:13" ht="15.75" customHeight="1">
      <c r="A406" s="2464"/>
      <c r="B406" s="2464"/>
      <c r="C406" s="2464"/>
      <c r="D406" s="2464"/>
      <c r="E406" s="2464"/>
      <c r="F406" s="2464"/>
      <c r="G406" s="2464"/>
      <c r="H406" s="2464"/>
      <c r="I406" s="2464"/>
      <c r="J406" s="2464"/>
      <c r="K406" s="2464"/>
      <c r="L406" s="2464"/>
      <c r="M406" s="2464"/>
    </row>
    <row r="407" spans="1:13" ht="15.75" customHeight="1">
      <c r="A407" s="2464"/>
      <c r="B407" s="2464"/>
      <c r="C407" s="2464"/>
      <c r="D407" s="2464"/>
      <c r="E407" s="2464"/>
      <c r="F407" s="2464"/>
      <c r="G407" s="2464"/>
      <c r="H407" s="2464"/>
      <c r="I407" s="2464"/>
      <c r="J407" s="2464"/>
      <c r="K407" s="2464"/>
      <c r="L407" s="2464"/>
      <c r="M407" s="2464"/>
    </row>
    <row r="408" spans="1:13" ht="15.75" customHeight="1">
      <c r="A408" s="2464"/>
      <c r="B408" s="2464"/>
      <c r="C408" s="2464"/>
      <c r="D408" s="2464"/>
      <c r="E408" s="2464"/>
      <c r="F408" s="2464"/>
      <c r="G408" s="2464"/>
      <c r="H408" s="2464"/>
      <c r="I408" s="2464"/>
      <c r="J408" s="2464"/>
      <c r="K408" s="2464"/>
      <c r="L408" s="2464"/>
      <c r="M408" s="2464"/>
    </row>
    <row r="409" spans="1:13" ht="15.75" customHeight="1">
      <c r="A409" s="2464"/>
      <c r="B409" s="2464"/>
      <c r="C409" s="2464"/>
      <c r="D409" s="2464"/>
      <c r="E409" s="2464"/>
      <c r="F409" s="2464"/>
      <c r="G409" s="2464"/>
      <c r="H409" s="2464"/>
      <c r="I409" s="2464"/>
      <c r="J409" s="2464"/>
      <c r="K409" s="2464"/>
      <c r="L409" s="2464"/>
      <c r="M409" s="2464"/>
    </row>
    <row r="410" spans="1:13" ht="15.75" customHeight="1">
      <c r="A410" s="2464"/>
      <c r="B410" s="2464"/>
      <c r="C410" s="2464"/>
      <c r="D410" s="2464"/>
      <c r="E410" s="2464"/>
      <c r="F410" s="2464"/>
      <c r="G410" s="2464"/>
      <c r="H410" s="2464"/>
      <c r="I410" s="2464"/>
      <c r="J410" s="2464"/>
      <c r="K410" s="2464"/>
      <c r="L410" s="2464"/>
      <c r="M410" s="2464"/>
    </row>
    <row r="411" spans="1:13" ht="15.75" customHeight="1">
      <c r="A411" s="2464"/>
      <c r="B411" s="2464"/>
      <c r="C411" s="2464"/>
      <c r="D411" s="2464"/>
      <c r="E411" s="2464"/>
      <c r="F411" s="2464"/>
      <c r="G411" s="2464"/>
      <c r="H411" s="2464"/>
      <c r="I411" s="2464"/>
      <c r="J411" s="2464"/>
      <c r="K411" s="2464"/>
      <c r="L411" s="2464"/>
      <c r="M411" s="2464"/>
    </row>
    <row r="412" spans="1:13" ht="15.75" customHeight="1">
      <c r="A412" s="2464"/>
      <c r="B412" s="2464"/>
      <c r="C412" s="2464"/>
      <c r="D412" s="2464"/>
      <c r="E412" s="2464"/>
      <c r="F412" s="2464"/>
      <c r="G412" s="2464"/>
      <c r="H412" s="2464"/>
      <c r="I412" s="2464"/>
      <c r="J412" s="2464"/>
      <c r="K412" s="2464"/>
      <c r="L412" s="2464"/>
      <c r="M412" s="2464"/>
    </row>
    <row r="413" spans="1:13" ht="15.75" customHeight="1">
      <c r="A413" s="2464"/>
      <c r="B413" s="2464"/>
      <c r="C413" s="2464"/>
      <c r="D413" s="2464"/>
      <c r="E413" s="2464"/>
      <c r="F413" s="2464"/>
      <c r="G413" s="2464"/>
      <c r="H413" s="2464"/>
      <c r="I413" s="2464"/>
      <c r="J413" s="2464"/>
      <c r="K413" s="2464"/>
      <c r="L413" s="2464"/>
      <c r="M413" s="2464"/>
    </row>
    <row r="414" spans="1:13" ht="15.75" customHeight="1">
      <c r="A414" s="2464"/>
      <c r="B414" s="2464"/>
      <c r="C414" s="2464"/>
      <c r="D414" s="2464"/>
      <c r="E414" s="2464"/>
      <c r="F414" s="2464"/>
      <c r="G414" s="2464"/>
      <c r="H414" s="2464"/>
      <c r="I414" s="2464"/>
      <c r="J414" s="2464"/>
      <c r="K414" s="2464"/>
      <c r="L414" s="2464"/>
      <c r="M414" s="2464"/>
    </row>
    <row r="415" spans="1:13" ht="15.75" customHeight="1">
      <c r="A415" s="2464"/>
      <c r="B415" s="2464"/>
      <c r="C415" s="2464"/>
      <c r="D415" s="2464"/>
      <c r="E415" s="2464"/>
      <c r="F415" s="2464"/>
      <c r="G415" s="2464"/>
      <c r="H415" s="2464"/>
      <c r="I415" s="2464"/>
      <c r="J415" s="2464"/>
      <c r="K415" s="2464"/>
      <c r="L415" s="2464"/>
      <c r="M415" s="2464"/>
    </row>
    <row r="416" spans="1:13" ht="15.75" customHeight="1">
      <c r="A416" s="2464"/>
      <c r="B416" s="2464"/>
      <c r="C416" s="2464"/>
      <c r="D416" s="2464"/>
      <c r="E416" s="2464"/>
      <c r="F416" s="2464"/>
      <c r="G416" s="2464"/>
      <c r="H416" s="2464"/>
      <c r="I416" s="2464"/>
      <c r="J416" s="2464"/>
      <c r="K416" s="2464"/>
      <c r="L416" s="2464"/>
      <c r="M416" s="2464"/>
    </row>
    <row r="417" spans="1:13" ht="15.75" customHeight="1">
      <c r="A417" s="2464"/>
      <c r="B417" s="2464"/>
      <c r="C417" s="2464"/>
      <c r="D417" s="2464"/>
      <c r="E417" s="2464"/>
      <c r="F417" s="2464"/>
      <c r="G417" s="2464"/>
      <c r="H417" s="2464"/>
      <c r="I417" s="2464"/>
      <c r="J417" s="2464"/>
      <c r="K417" s="2464"/>
      <c r="L417" s="2464"/>
      <c r="M417" s="2464"/>
    </row>
    <row r="418" spans="1:13" ht="15.75" customHeight="1">
      <c r="A418" s="2464"/>
      <c r="B418" s="2464"/>
      <c r="C418" s="2464"/>
      <c r="D418" s="2464"/>
      <c r="E418" s="2464"/>
      <c r="F418" s="2464"/>
      <c r="G418" s="2464"/>
      <c r="H418" s="2464"/>
      <c r="I418" s="2464"/>
      <c r="J418" s="2464"/>
      <c r="K418" s="2464"/>
      <c r="L418" s="2464"/>
      <c r="M418" s="2464"/>
    </row>
    <row r="419" spans="1:13" ht="15.75" customHeight="1">
      <c r="A419" s="2464"/>
      <c r="B419" s="2464"/>
      <c r="C419" s="2464"/>
      <c r="D419" s="2464"/>
      <c r="E419" s="2464"/>
      <c r="F419" s="2464"/>
      <c r="G419" s="2464"/>
      <c r="H419" s="2464"/>
      <c r="I419" s="2464"/>
      <c r="J419" s="2464"/>
      <c r="K419" s="2464"/>
      <c r="L419" s="2464"/>
      <c r="M419" s="2464"/>
    </row>
    <row r="420" spans="1:13" ht="15.75" customHeight="1">
      <c r="A420" s="2464"/>
      <c r="B420" s="2464"/>
      <c r="C420" s="2464"/>
      <c r="D420" s="2464"/>
      <c r="E420" s="2464"/>
      <c r="F420" s="2464"/>
      <c r="G420" s="2464"/>
      <c r="H420" s="2464"/>
      <c r="I420" s="2464"/>
      <c r="J420" s="2464"/>
      <c r="K420" s="2464"/>
      <c r="L420" s="2464"/>
      <c r="M420" s="2464"/>
    </row>
    <row r="421" spans="1:13" ht="15.75" customHeight="1">
      <c r="A421" s="2464"/>
      <c r="B421" s="2464"/>
      <c r="C421" s="2464"/>
      <c r="D421" s="2464"/>
      <c r="E421" s="2464"/>
      <c r="F421" s="2464"/>
      <c r="G421" s="2464"/>
      <c r="H421" s="2464"/>
      <c r="I421" s="2464"/>
      <c r="J421" s="2464"/>
      <c r="K421" s="2464"/>
      <c r="L421" s="2464"/>
      <c r="M421" s="2464"/>
    </row>
    <row r="422" spans="1:13" ht="15.75" customHeight="1">
      <c r="A422" s="2464"/>
      <c r="B422" s="2464"/>
      <c r="C422" s="2464"/>
      <c r="D422" s="2464"/>
      <c r="E422" s="2464"/>
      <c r="F422" s="2464"/>
      <c r="G422" s="2464"/>
      <c r="H422" s="2464"/>
      <c r="I422" s="2464"/>
      <c r="J422" s="2464"/>
      <c r="K422" s="2464"/>
      <c r="L422" s="2464"/>
      <c r="M422" s="2464"/>
    </row>
    <row r="423" spans="1:13" ht="15.75" customHeight="1">
      <c r="A423" s="2464"/>
      <c r="B423" s="2464"/>
      <c r="C423" s="2464"/>
      <c r="D423" s="2464"/>
      <c r="E423" s="2464"/>
      <c r="F423" s="2464"/>
      <c r="G423" s="2464"/>
      <c r="H423" s="2464"/>
      <c r="I423" s="2464"/>
      <c r="J423" s="2464"/>
      <c r="K423" s="2464"/>
      <c r="L423" s="2464"/>
      <c r="M423" s="2464"/>
    </row>
    <row r="424" spans="1:13" ht="15.75" customHeight="1">
      <c r="A424" s="2464"/>
      <c r="B424" s="2464"/>
      <c r="C424" s="2464"/>
      <c r="D424" s="2464"/>
      <c r="E424" s="2464"/>
      <c r="F424" s="2464"/>
      <c r="G424" s="2464"/>
      <c r="H424" s="2464"/>
      <c r="I424" s="2464"/>
      <c r="J424" s="2464"/>
      <c r="K424" s="2464"/>
      <c r="L424" s="2464"/>
      <c r="M424" s="2464"/>
    </row>
    <row r="425" spans="1:13" ht="15.75" customHeight="1">
      <c r="A425" s="2464"/>
      <c r="B425" s="2464"/>
      <c r="C425" s="2464"/>
      <c r="D425" s="2464"/>
      <c r="E425" s="2464"/>
      <c r="F425" s="2464"/>
      <c r="G425" s="2464"/>
      <c r="H425" s="2464"/>
      <c r="I425" s="2464"/>
      <c r="J425" s="2464"/>
      <c r="K425" s="2464"/>
      <c r="L425" s="2464"/>
      <c r="M425" s="2464"/>
    </row>
    <row r="426" spans="1:13" ht="15.75" customHeight="1">
      <c r="A426" s="2464"/>
      <c r="B426" s="2464"/>
      <c r="C426" s="2464"/>
      <c r="D426" s="2464"/>
      <c r="E426" s="2464"/>
      <c r="F426" s="2464"/>
      <c r="G426" s="2464"/>
      <c r="H426" s="2464"/>
      <c r="I426" s="2464"/>
      <c r="J426" s="2464"/>
      <c r="K426" s="2464"/>
      <c r="L426" s="2464"/>
      <c r="M426" s="2464"/>
    </row>
    <row r="427" spans="1:13" ht="15.75" customHeight="1">
      <c r="A427" s="2464"/>
      <c r="B427" s="2464"/>
      <c r="C427" s="2464"/>
      <c r="D427" s="2464"/>
      <c r="E427" s="2464"/>
      <c r="F427" s="2464"/>
      <c r="G427" s="2464"/>
      <c r="H427" s="2464"/>
      <c r="I427" s="2464"/>
      <c r="J427" s="2464"/>
      <c r="K427" s="2464"/>
      <c r="L427" s="2464"/>
      <c r="M427" s="2464"/>
    </row>
    <row r="428" spans="1:13" ht="15.75" customHeight="1">
      <c r="A428" s="2464"/>
      <c r="B428" s="2464"/>
      <c r="C428" s="2464"/>
      <c r="D428" s="2464"/>
      <c r="E428" s="2464"/>
      <c r="F428" s="2464"/>
      <c r="G428" s="2464"/>
      <c r="H428" s="2464"/>
      <c r="I428" s="2464"/>
      <c r="J428" s="2464"/>
      <c r="K428" s="2464"/>
      <c r="L428" s="2464"/>
      <c r="M428" s="2464"/>
    </row>
    <row r="429" spans="1:13" ht="15.75" customHeight="1">
      <c r="A429" s="2464"/>
      <c r="B429" s="2464"/>
      <c r="C429" s="2464"/>
      <c r="D429" s="2464"/>
      <c r="E429" s="2464"/>
      <c r="F429" s="2464"/>
      <c r="G429" s="2464"/>
      <c r="H429" s="2464"/>
      <c r="I429" s="2464"/>
      <c r="J429" s="2464"/>
      <c r="K429" s="2464"/>
      <c r="L429" s="2464"/>
      <c r="M429" s="2464"/>
    </row>
    <row r="430" spans="1:13" ht="15.75" customHeight="1">
      <c r="A430" s="2464"/>
      <c r="B430" s="2464"/>
      <c r="C430" s="2464"/>
      <c r="D430" s="2464"/>
      <c r="E430" s="2464"/>
      <c r="F430" s="2464"/>
      <c r="G430" s="2464"/>
      <c r="H430" s="2464"/>
      <c r="I430" s="2464"/>
      <c r="J430" s="2464"/>
      <c r="K430" s="2464"/>
      <c r="L430" s="2464"/>
      <c r="M430" s="2464"/>
    </row>
    <row r="431" spans="1:13" ht="15.75" customHeight="1">
      <c r="A431" s="2464"/>
      <c r="B431" s="2464"/>
      <c r="C431" s="2464"/>
      <c r="D431" s="2464"/>
      <c r="E431" s="2464"/>
      <c r="F431" s="2464"/>
      <c r="G431" s="2464"/>
      <c r="H431" s="2464"/>
      <c r="I431" s="2464"/>
      <c r="J431" s="2464"/>
      <c r="K431" s="2464"/>
      <c r="L431" s="2464"/>
      <c r="M431" s="2464"/>
    </row>
    <row r="432" spans="1:13" ht="15.75" customHeight="1">
      <c r="A432" s="2464"/>
      <c r="B432" s="2464"/>
      <c r="C432" s="2464"/>
      <c r="D432" s="2464"/>
      <c r="E432" s="2464"/>
      <c r="F432" s="2464"/>
      <c r="G432" s="2464"/>
      <c r="H432" s="2464"/>
      <c r="I432" s="2464"/>
      <c r="J432" s="2464"/>
      <c r="K432" s="2464"/>
      <c r="L432" s="2464"/>
      <c r="M432" s="2464"/>
    </row>
    <row r="433" spans="1:13" ht="15.75" customHeight="1">
      <c r="A433" s="2464"/>
      <c r="B433" s="2464"/>
      <c r="C433" s="2464"/>
      <c r="D433" s="2464"/>
      <c r="E433" s="2464"/>
      <c r="F433" s="2464"/>
      <c r="G433" s="2464"/>
      <c r="H433" s="2464"/>
      <c r="I433" s="2464"/>
      <c r="J433" s="2464"/>
      <c r="K433" s="2464"/>
      <c r="L433" s="2464"/>
      <c r="M433" s="2464"/>
    </row>
    <row r="434" spans="1:13" ht="15.75" customHeight="1">
      <c r="A434" s="2464"/>
      <c r="B434" s="2464"/>
      <c r="C434" s="2464"/>
      <c r="D434" s="2464"/>
      <c r="E434" s="2464"/>
      <c r="F434" s="2464"/>
      <c r="G434" s="2464"/>
      <c r="H434" s="2464"/>
      <c r="I434" s="2464"/>
      <c r="J434" s="2464"/>
      <c r="K434" s="2464"/>
      <c r="L434" s="2464"/>
      <c r="M434" s="2464"/>
    </row>
    <row r="435" spans="1:13" ht="15.75" customHeight="1">
      <c r="A435" s="2464"/>
      <c r="B435" s="2464"/>
      <c r="C435" s="2464"/>
      <c r="D435" s="2464"/>
      <c r="E435" s="2464"/>
      <c r="F435" s="2464"/>
      <c r="G435" s="2464"/>
      <c r="H435" s="2464"/>
      <c r="I435" s="2464"/>
      <c r="J435" s="2464"/>
      <c r="K435" s="2464"/>
      <c r="L435" s="2464"/>
      <c r="M435" s="2464"/>
    </row>
    <row r="436" spans="1:13" ht="15.75" customHeight="1">
      <c r="A436" s="2464"/>
      <c r="B436" s="2464"/>
      <c r="C436" s="2464"/>
      <c r="D436" s="2464"/>
      <c r="E436" s="2464"/>
      <c r="F436" s="2464"/>
      <c r="G436" s="2464"/>
      <c r="H436" s="2464"/>
      <c r="I436" s="2464"/>
      <c r="J436" s="2464"/>
      <c r="K436" s="2464"/>
      <c r="L436" s="2464"/>
      <c r="M436" s="2464"/>
    </row>
    <row r="437" spans="1:13" ht="15.75" customHeight="1">
      <c r="A437" s="2464"/>
      <c r="B437" s="2464"/>
      <c r="C437" s="2464"/>
      <c r="D437" s="2464"/>
      <c r="E437" s="2464"/>
      <c r="F437" s="2464"/>
      <c r="G437" s="2464"/>
      <c r="H437" s="2464"/>
      <c r="I437" s="2464"/>
      <c r="J437" s="2464"/>
      <c r="K437" s="2464"/>
      <c r="L437" s="2464"/>
      <c r="M437" s="2464"/>
    </row>
    <row r="438" spans="1:13" ht="15.75" customHeight="1">
      <c r="A438" s="2464"/>
      <c r="B438" s="2464"/>
      <c r="C438" s="2464"/>
      <c r="D438" s="2464"/>
      <c r="E438" s="2464"/>
      <c r="F438" s="2464"/>
      <c r="G438" s="2464"/>
      <c r="H438" s="2464"/>
      <c r="I438" s="2464"/>
      <c r="J438" s="2464"/>
      <c r="K438" s="2464"/>
      <c r="L438" s="2464"/>
      <c r="M438" s="2464"/>
    </row>
    <row r="439" spans="1:13" ht="15.75" customHeight="1">
      <c r="A439" s="2464"/>
      <c r="B439" s="2464"/>
      <c r="C439" s="2464"/>
      <c r="D439" s="2464"/>
      <c r="E439" s="2464"/>
      <c r="F439" s="2464"/>
      <c r="G439" s="2464"/>
      <c r="H439" s="2464"/>
      <c r="I439" s="2464"/>
      <c r="J439" s="2464"/>
      <c r="K439" s="2464"/>
      <c r="L439" s="2464"/>
      <c r="M439" s="2464"/>
    </row>
    <row r="440" spans="1:13" ht="15.75" customHeight="1">
      <c r="A440" s="2464"/>
      <c r="B440" s="2464"/>
      <c r="C440" s="2464"/>
      <c r="D440" s="2464"/>
      <c r="E440" s="2464"/>
      <c r="F440" s="2464"/>
      <c r="G440" s="2464"/>
      <c r="H440" s="2464"/>
      <c r="I440" s="2464"/>
      <c r="J440" s="2464"/>
      <c r="K440" s="2464"/>
      <c r="L440" s="2464"/>
      <c r="M440" s="2464"/>
    </row>
    <row r="441" spans="1:13" ht="15.75" customHeight="1">
      <c r="A441" s="2464"/>
      <c r="B441" s="2464"/>
      <c r="C441" s="2464"/>
      <c r="D441" s="2464"/>
      <c r="E441" s="2464"/>
      <c r="F441" s="2464"/>
      <c r="G441" s="2464"/>
      <c r="H441" s="2464"/>
      <c r="I441" s="2464"/>
      <c r="J441" s="2464"/>
      <c r="K441" s="2464"/>
      <c r="L441" s="2464"/>
      <c r="M441" s="2464"/>
    </row>
    <row r="442" spans="1:13" ht="15.75" customHeight="1">
      <c r="A442" s="2464"/>
      <c r="B442" s="2464"/>
      <c r="C442" s="2464"/>
      <c r="D442" s="2464"/>
      <c r="E442" s="2464"/>
      <c r="F442" s="2464"/>
      <c r="G442" s="2464"/>
      <c r="H442" s="2464"/>
      <c r="I442" s="2464"/>
      <c r="J442" s="2464"/>
      <c r="K442" s="2464"/>
      <c r="L442" s="2464"/>
      <c r="M442" s="2464"/>
    </row>
    <row r="443" spans="1:13" ht="15.75" customHeight="1">
      <c r="A443" s="2464"/>
      <c r="B443" s="2464"/>
      <c r="C443" s="2464"/>
      <c r="D443" s="2464"/>
      <c r="E443" s="2464"/>
      <c r="F443" s="2464"/>
      <c r="G443" s="2464"/>
      <c r="H443" s="2464"/>
      <c r="I443" s="2464"/>
      <c r="J443" s="2464"/>
      <c r="K443" s="2464"/>
      <c r="L443" s="2464"/>
      <c r="M443" s="2464"/>
    </row>
    <row r="444" spans="1:13" ht="15.75" customHeight="1">
      <c r="A444" s="2464"/>
      <c r="B444" s="2464"/>
      <c r="C444" s="2464"/>
      <c r="D444" s="2464"/>
      <c r="E444" s="2464"/>
      <c r="F444" s="2464"/>
      <c r="G444" s="2464"/>
      <c r="H444" s="2464"/>
      <c r="I444" s="2464"/>
      <c r="J444" s="2464"/>
      <c r="K444" s="2464"/>
      <c r="L444" s="2464"/>
      <c r="M444" s="2464"/>
    </row>
    <row r="445" spans="1:13" ht="15.75" customHeight="1">
      <c r="A445" s="2464"/>
      <c r="B445" s="2464"/>
      <c r="C445" s="2464"/>
      <c r="D445" s="2464"/>
      <c r="E445" s="2464"/>
      <c r="F445" s="2464"/>
      <c r="G445" s="2464"/>
      <c r="H445" s="2464"/>
      <c r="I445" s="2464"/>
      <c r="J445" s="2464"/>
      <c r="K445" s="2464"/>
      <c r="L445" s="2464"/>
      <c r="M445" s="2464"/>
    </row>
    <row r="446" spans="1:13" ht="15.75" customHeight="1">
      <c r="A446" s="2464"/>
      <c r="B446" s="2464"/>
      <c r="C446" s="2464"/>
      <c r="D446" s="2464"/>
      <c r="E446" s="2464"/>
      <c r="F446" s="2464"/>
      <c r="G446" s="2464"/>
      <c r="H446" s="2464"/>
      <c r="I446" s="2464"/>
      <c r="J446" s="2464"/>
      <c r="K446" s="2464"/>
      <c r="L446" s="2464"/>
      <c r="M446" s="2464"/>
    </row>
    <row r="447" spans="1:13" ht="15.75" customHeight="1">
      <c r="A447" s="2464"/>
      <c r="B447" s="2464"/>
      <c r="C447" s="2464"/>
      <c r="D447" s="2464"/>
      <c r="E447" s="2464"/>
      <c r="F447" s="2464"/>
      <c r="G447" s="2464"/>
      <c r="H447" s="2464"/>
      <c r="I447" s="2464"/>
      <c r="J447" s="2464"/>
      <c r="K447" s="2464"/>
      <c r="L447" s="2464"/>
      <c r="M447" s="2464"/>
    </row>
    <row r="448" spans="1:13" ht="15.75" customHeight="1">
      <c r="A448" s="2464"/>
      <c r="B448" s="2464"/>
      <c r="C448" s="2464"/>
      <c r="D448" s="2464"/>
      <c r="E448" s="2464"/>
      <c r="F448" s="2464"/>
      <c r="G448" s="2464"/>
      <c r="H448" s="2464"/>
      <c r="I448" s="2464"/>
      <c r="J448" s="2464"/>
      <c r="K448" s="2464"/>
      <c r="L448" s="2464"/>
      <c r="M448" s="2464"/>
    </row>
    <row r="449" spans="1:13" ht="15.75" customHeight="1">
      <c r="A449" s="2464"/>
      <c r="B449" s="2464"/>
      <c r="C449" s="2464"/>
      <c r="D449" s="2464"/>
      <c r="E449" s="2464"/>
      <c r="F449" s="2464"/>
      <c r="G449" s="2464"/>
      <c r="H449" s="2464"/>
      <c r="I449" s="2464"/>
      <c r="J449" s="2464"/>
      <c r="K449" s="2464"/>
      <c r="L449" s="2464"/>
      <c r="M449" s="2464"/>
    </row>
    <row r="450" spans="1:13" ht="15.75" customHeight="1">
      <c r="A450" s="2464"/>
      <c r="B450" s="2464"/>
      <c r="C450" s="2464"/>
      <c r="D450" s="2464"/>
      <c r="E450" s="2464"/>
      <c r="F450" s="2464"/>
      <c r="G450" s="2464"/>
      <c r="H450" s="2464"/>
      <c r="I450" s="2464"/>
      <c r="J450" s="2464"/>
      <c r="K450" s="2464"/>
      <c r="L450" s="2464"/>
      <c r="M450" s="2464"/>
    </row>
    <row r="451" spans="1:13" ht="15.75" customHeight="1">
      <c r="A451" s="2464"/>
      <c r="B451" s="2464"/>
      <c r="C451" s="2464"/>
      <c r="D451" s="2464"/>
      <c r="E451" s="2464"/>
      <c r="F451" s="2464"/>
      <c r="G451" s="2464"/>
      <c r="H451" s="2464"/>
      <c r="I451" s="2464"/>
      <c r="J451" s="2464"/>
      <c r="K451" s="2464"/>
      <c r="L451" s="2464"/>
      <c r="M451" s="2464"/>
    </row>
    <row r="452" spans="1:13" ht="15.75" customHeight="1">
      <c r="A452" s="2464"/>
      <c r="B452" s="2464"/>
      <c r="C452" s="2464"/>
      <c r="D452" s="2464"/>
      <c r="E452" s="2464"/>
      <c r="F452" s="2464"/>
      <c r="G452" s="2464"/>
      <c r="H452" s="2464"/>
      <c r="I452" s="2464"/>
      <c r="J452" s="2464"/>
      <c r="K452" s="2464"/>
      <c r="L452" s="2464"/>
      <c r="M452" s="2464"/>
    </row>
    <row r="453" spans="1:13" ht="15.75" customHeight="1">
      <c r="A453" s="2464"/>
      <c r="B453" s="2464"/>
      <c r="C453" s="2464"/>
      <c r="D453" s="2464"/>
      <c r="E453" s="2464"/>
      <c r="F453" s="2464"/>
      <c r="G453" s="2464"/>
      <c r="H453" s="2464"/>
      <c r="I453" s="2464"/>
      <c r="J453" s="2464"/>
      <c r="K453" s="2464"/>
      <c r="L453" s="2464"/>
      <c r="M453" s="2464"/>
    </row>
    <row r="454" spans="1:13" ht="15.75" customHeight="1">
      <c r="A454" s="2464"/>
      <c r="B454" s="2464"/>
      <c r="C454" s="2464"/>
      <c r="D454" s="2464"/>
      <c r="E454" s="2464"/>
      <c r="F454" s="2464"/>
      <c r="G454" s="2464"/>
      <c r="H454" s="2464"/>
      <c r="I454" s="2464"/>
      <c r="J454" s="2464"/>
      <c r="K454" s="2464"/>
      <c r="L454" s="2464"/>
      <c r="M454" s="2464"/>
    </row>
    <row r="455" spans="1:13" ht="15.75" customHeight="1">
      <c r="A455" s="2464"/>
      <c r="B455" s="2464"/>
      <c r="C455" s="2464"/>
      <c r="D455" s="2464"/>
      <c r="E455" s="2464"/>
      <c r="F455" s="2464"/>
      <c r="G455" s="2464"/>
      <c r="H455" s="2464"/>
      <c r="I455" s="2464"/>
      <c r="J455" s="2464"/>
      <c r="K455" s="2464"/>
      <c r="L455" s="2464"/>
      <c r="M455" s="2464"/>
    </row>
    <row r="456" spans="1:13" ht="15.75" customHeight="1">
      <c r="A456" s="2464"/>
      <c r="B456" s="2464"/>
      <c r="C456" s="2464"/>
      <c r="D456" s="2464"/>
      <c r="E456" s="2464"/>
      <c r="F456" s="2464"/>
      <c r="G456" s="2464"/>
      <c r="H456" s="2464"/>
      <c r="I456" s="2464"/>
      <c r="J456" s="2464"/>
      <c r="K456" s="2464"/>
      <c r="L456" s="2464"/>
      <c r="M456" s="2464"/>
    </row>
    <row r="457" spans="1:13" ht="15.75" customHeight="1">
      <c r="A457" s="2464"/>
      <c r="B457" s="2464"/>
      <c r="C457" s="2464"/>
      <c r="D457" s="2464"/>
      <c r="E457" s="2464"/>
      <c r="F457" s="2464"/>
      <c r="G457" s="2464"/>
      <c r="H457" s="2464"/>
      <c r="I457" s="2464"/>
      <c r="J457" s="2464"/>
      <c r="K457" s="2464"/>
      <c r="L457" s="2464"/>
      <c r="M457" s="2464"/>
    </row>
    <row r="458" spans="1:13" ht="15.75" customHeight="1">
      <c r="A458" s="2464"/>
      <c r="B458" s="2464"/>
      <c r="C458" s="2464"/>
      <c r="D458" s="2464"/>
      <c r="E458" s="2464"/>
      <c r="F458" s="2464"/>
      <c r="G458" s="2464"/>
      <c r="H458" s="2464"/>
      <c r="I458" s="2464"/>
      <c r="J458" s="2464"/>
      <c r="K458" s="2464"/>
      <c r="L458" s="2464"/>
      <c r="M458" s="2464"/>
    </row>
    <row r="459" spans="1:13" ht="15.75" customHeight="1">
      <c r="A459" s="2464"/>
      <c r="B459" s="2464"/>
      <c r="C459" s="2464"/>
      <c r="D459" s="2464"/>
      <c r="E459" s="2464"/>
      <c r="F459" s="2464"/>
      <c r="G459" s="2464"/>
      <c r="H459" s="2464"/>
      <c r="I459" s="2464"/>
      <c r="J459" s="2464"/>
      <c r="K459" s="2464"/>
      <c r="L459" s="2464"/>
      <c r="M459" s="2464"/>
    </row>
    <row r="460" spans="1:13" ht="15.75" customHeight="1">
      <c r="A460" s="2464"/>
      <c r="B460" s="2464"/>
      <c r="C460" s="2464"/>
      <c r="D460" s="2464"/>
      <c r="E460" s="2464"/>
      <c r="F460" s="2464"/>
      <c r="G460" s="2464"/>
      <c r="H460" s="2464"/>
      <c r="I460" s="2464"/>
      <c r="J460" s="2464"/>
      <c r="K460" s="2464"/>
      <c r="L460" s="2464"/>
      <c r="M460" s="2464"/>
    </row>
    <row r="461" spans="1:13" ht="15.75" customHeight="1">
      <c r="A461" s="2464"/>
      <c r="B461" s="2464"/>
      <c r="C461" s="2464"/>
      <c r="D461" s="2464"/>
      <c r="E461" s="2464"/>
      <c r="F461" s="2464"/>
      <c r="G461" s="2464"/>
      <c r="H461" s="2464"/>
      <c r="I461" s="2464"/>
      <c r="J461" s="2464"/>
      <c r="K461" s="2464"/>
      <c r="L461" s="2464"/>
      <c r="M461" s="2464"/>
    </row>
    <row r="462" spans="1:13" ht="15.75" customHeight="1">
      <c r="A462" s="2464"/>
      <c r="B462" s="2464"/>
      <c r="C462" s="2464"/>
      <c r="D462" s="2464"/>
      <c r="E462" s="2464"/>
      <c r="F462" s="2464"/>
      <c r="G462" s="2464"/>
      <c r="H462" s="2464"/>
      <c r="I462" s="2464"/>
      <c r="J462" s="2464"/>
      <c r="K462" s="2464"/>
      <c r="L462" s="2464"/>
      <c r="M462" s="2464"/>
    </row>
    <row r="463" spans="1:13" ht="15.75" customHeight="1">
      <c r="A463" s="2464"/>
      <c r="B463" s="2464"/>
      <c r="C463" s="2464"/>
      <c r="D463" s="2464"/>
      <c r="E463" s="2464"/>
      <c r="F463" s="2464"/>
      <c r="G463" s="2464"/>
      <c r="H463" s="2464"/>
      <c r="I463" s="2464"/>
      <c r="J463" s="2464"/>
      <c r="K463" s="2464"/>
      <c r="L463" s="2464"/>
      <c r="M463" s="2464"/>
    </row>
    <row r="464" spans="1:13" ht="15.75" customHeight="1">
      <c r="A464" s="2464"/>
      <c r="B464" s="2464"/>
      <c r="C464" s="2464"/>
      <c r="D464" s="2464"/>
      <c r="E464" s="2464"/>
      <c r="F464" s="2464"/>
      <c r="G464" s="2464"/>
      <c r="H464" s="2464"/>
      <c r="I464" s="2464"/>
      <c r="J464" s="2464"/>
      <c r="K464" s="2464"/>
      <c r="L464" s="2464"/>
      <c r="M464" s="2464"/>
    </row>
    <row r="465" spans="1:13" ht="15.75" customHeight="1">
      <c r="A465" s="2464"/>
      <c r="B465" s="2464"/>
      <c r="C465" s="2464"/>
      <c r="D465" s="2464"/>
      <c r="E465" s="2464"/>
      <c r="F465" s="2464"/>
      <c r="G465" s="2464"/>
      <c r="H465" s="2464"/>
      <c r="I465" s="2464"/>
      <c r="J465" s="2464"/>
      <c r="K465" s="2464"/>
      <c r="L465" s="2464"/>
      <c r="M465" s="2464"/>
    </row>
    <row r="466" spans="1:13" ht="15.75" customHeight="1">
      <c r="A466" s="2464"/>
      <c r="B466" s="2464"/>
      <c r="C466" s="2464"/>
      <c r="D466" s="2464"/>
      <c r="E466" s="2464"/>
      <c r="F466" s="2464"/>
      <c r="G466" s="2464"/>
      <c r="H466" s="2464"/>
      <c r="I466" s="2464"/>
      <c r="J466" s="2464"/>
      <c r="K466" s="2464"/>
      <c r="L466" s="2464"/>
      <c r="M466" s="2464"/>
    </row>
    <row r="467" spans="1:13" ht="15.75" customHeight="1">
      <c r="A467" s="2464"/>
      <c r="B467" s="2464"/>
      <c r="C467" s="2464"/>
      <c r="D467" s="2464"/>
      <c r="E467" s="2464"/>
      <c r="F467" s="2464"/>
      <c r="G467" s="2464"/>
      <c r="H467" s="2464"/>
      <c r="I467" s="2464"/>
      <c r="J467" s="2464"/>
      <c r="K467" s="2464"/>
      <c r="L467" s="2464"/>
      <c r="M467" s="2464"/>
    </row>
    <row r="468" spans="1:13" ht="15.75" customHeight="1">
      <c r="A468" s="2464"/>
      <c r="B468" s="2464"/>
      <c r="C468" s="2464"/>
      <c r="D468" s="2464"/>
      <c r="E468" s="2464"/>
      <c r="F468" s="2464"/>
      <c r="G468" s="2464"/>
      <c r="H468" s="2464"/>
      <c r="I468" s="2464"/>
      <c r="J468" s="2464"/>
      <c r="K468" s="2464"/>
      <c r="L468" s="2464"/>
      <c r="M468" s="2464"/>
    </row>
    <row r="469" spans="1:13" ht="15.75" customHeight="1">
      <c r="A469" s="2464"/>
      <c r="B469" s="2464"/>
      <c r="C469" s="2464"/>
      <c r="D469" s="2464"/>
      <c r="E469" s="2464"/>
      <c r="F469" s="2464"/>
      <c r="G469" s="2464"/>
      <c r="H469" s="2464"/>
      <c r="I469" s="2464"/>
      <c r="J469" s="2464"/>
      <c r="K469" s="2464"/>
      <c r="L469" s="2464"/>
      <c r="M469" s="2464"/>
    </row>
    <row r="470" spans="1:13" ht="15.75" customHeight="1">
      <c r="A470" s="2464"/>
      <c r="B470" s="2464"/>
      <c r="C470" s="2464"/>
      <c r="D470" s="2464"/>
      <c r="E470" s="2464"/>
      <c r="F470" s="2464"/>
      <c r="G470" s="2464"/>
      <c r="H470" s="2464"/>
      <c r="I470" s="2464"/>
      <c r="J470" s="2464"/>
      <c r="K470" s="2464"/>
      <c r="L470" s="2464"/>
      <c r="M470" s="2464"/>
    </row>
    <row r="471" spans="1:13" ht="15.75" customHeight="1">
      <c r="A471" s="2464"/>
      <c r="B471" s="2464"/>
      <c r="C471" s="2464"/>
      <c r="D471" s="2464"/>
      <c r="E471" s="2464"/>
      <c r="F471" s="2464"/>
      <c r="G471" s="2464"/>
      <c r="H471" s="2464"/>
      <c r="I471" s="2464"/>
      <c r="J471" s="2464"/>
      <c r="K471" s="2464"/>
      <c r="L471" s="2464"/>
      <c r="M471" s="2464"/>
    </row>
    <row r="472" spans="1:13" ht="15.75" customHeight="1">
      <c r="A472" s="2464"/>
      <c r="B472" s="2464"/>
      <c r="C472" s="2464"/>
      <c r="D472" s="2464"/>
      <c r="E472" s="2464"/>
      <c r="F472" s="2464"/>
      <c r="G472" s="2464"/>
      <c r="H472" s="2464"/>
      <c r="I472" s="2464"/>
      <c r="J472" s="2464"/>
      <c r="K472" s="2464"/>
      <c r="L472" s="2464"/>
      <c r="M472" s="2464"/>
    </row>
    <row r="473" spans="1:13" ht="15.75" customHeight="1">
      <c r="A473" s="2464"/>
      <c r="B473" s="2464"/>
      <c r="C473" s="2464"/>
      <c r="D473" s="2464"/>
      <c r="E473" s="2464"/>
      <c r="F473" s="2464"/>
      <c r="G473" s="2464"/>
      <c r="H473" s="2464"/>
      <c r="I473" s="2464"/>
      <c r="J473" s="2464"/>
      <c r="K473" s="2464"/>
      <c r="L473" s="2464"/>
      <c r="M473" s="2464"/>
    </row>
    <row r="474" spans="1:13" ht="15.75" customHeight="1">
      <c r="A474" s="2464"/>
      <c r="B474" s="2464"/>
      <c r="C474" s="2464"/>
      <c r="D474" s="2464"/>
      <c r="E474" s="2464"/>
      <c r="F474" s="2464"/>
      <c r="G474" s="2464"/>
      <c r="H474" s="2464"/>
      <c r="I474" s="2464"/>
      <c r="J474" s="2464"/>
      <c r="K474" s="2464"/>
      <c r="L474" s="2464"/>
      <c r="M474" s="2464"/>
    </row>
    <row r="475" spans="1:13" ht="15.75" customHeight="1">
      <c r="A475" s="2464"/>
      <c r="B475" s="2464"/>
      <c r="C475" s="2464"/>
      <c r="D475" s="2464"/>
      <c r="E475" s="2464"/>
      <c r="F475" s="2464"/>
      <c r="G475" s="2464"/>
      <c r="H475" s="2464"/>
      <c r="I475" s="2464"/>
      <c r="J475" s="2464"/>
      <c r="K475" s="2464"/>
      <c r="L475" s="2464"/>
      <c r="M475" s="2464"/>
    </row>
    <row r="476" spans="1:13" ht="15.75" customHeight="1">
      <c r="A476" s="2464"/>
      <c r="B476" s="2464"/>
      <c r="C476" s="2464"/>
      <c r="D476" s="2464"/>
      <c r="E476" s="2464"/>
      <c r="F476" s="2464"/>
      <c r="G476" s="2464"/>
      <c r="H476" s="2464"/>
      <c r="I476" s="2464"/>
      <c r="J476" s="2464"/>
      <c r="K476" s="2464"/>
      <c r="L476" s="2464"/>
      <c r="M476" s="2464"/>
    </row>
    <row r="477" spans="1:13" ht="15.75" customHeight="1">
      <c r="A477" s="2464"/>
      <c r="B477" s="2464"/>
      <c r="C477" s="2464"/>
      <c r="D477" s="2464"/>
      <c r="E477" s="2464"/>
      <c r="F477" s="2464"/>
      <c r="G477" s="2464"/>
      <c r="H477" s="2464"/>
      <c r="I477" s="2464"/>
      <c r="J477" s="2464"/>
      <c r="K477" s="2464"/>
      <c r="L477" s="2464"/>
      <c r="M477" s="2464"/>
    </row>
    <row r="478" spans="1:13" ht="15.75" customHeight="1">
      <c r="A478" s="2464"/>
      <c r="B478" s="2464"/>
      <c r="C478" s="2464"/>
      <c r="D478" s="2464"/>
      <c r="E478" s="2464"/>
      <c r="F478" s="2464"/>
      <c r="G478" s="2464"/>
      <c r="H478" s="2464"/>
      <c r="I478" s="2464"/>
      <c r="J478" s="2464"/>
      <c r="K478" s="2464"/>
      <c r="L478" s="2464"/>
      <c r="M478" s="2464"/>
    </row>
    <row r="479" spans="1:13" ht="15.75" customHeight="1">
      <c r="A479" s="2464"/>
      <c r="B479" s="2464"/>
      <c r="C479" s="2464"/>
      <c r="D479" s="2464"/>
      <c r="E479" s="2464"/>
      <c r="F479" s="2464"/>
      <c r="G479" s="2464"/>
      <c r="H479" s="2464"/>
      <c r="I479" s="2464"/>
      <c r="J479" s="2464"/>
      <c r="K479" s="2464"/>
      <c r="L479" s="2464"/>
      <c r="M479" s="2464"/>
    </row>
    <row r="480" spans="1:13" ht="15.75" customHeight="1">
      <c r="A480" s="2464"/>
      <c r="B480" s="2464"/>
      <c r="C480" s="2464"/>
      <c r="D480" s="2464"/>
      <c r="E480" s="2464"/>
      <c r="F480" s="2464"/>
      <c r="G480" s="2464"/>
      <c r="H480" s="2464"/>
      <c r="I480" s="2464"/>
      <c r="J480" s="2464"/>
      <c r="K480" s="2464"/>
      <c r="L480" s="2464"/>
      <c r="M480" s="2464"/>
    </row>
    <row r="481" spans="1:13" ht="15.75" customHeight="1">
      <c r="A481" s="2464"/>
      <c r="B481" s="2464"/>
      <c r="C481" s="2464"/>
      <c r="D481" s="2464"/>
      <c r="E481" s="2464"/>
      <c r="F481" s="2464"/>
      <c r="G481" s="2464"/>
      <c r="H481" s="2464"/>
      <c r="I481" s="2464"/>
      <c r="J481" s="2464"/>
      <c r="K481" s="2464"/>
      <c r="L481" s="2464"/>
      <c r="M481" s="2464"/>
    </row>
    <row r="482" spans="1:13" ht="15.75" customHeight="1">
      <c r="A482" s="2464"/>
      <c r="B482" s="2464"/>
      <c r="C482" s="2464"/>
      <c r="D482" s="2464"/>
      <c r="E482" s="2464"/>
      <c r="F482" s="2464"/>
      <c r="G482" s="2464"/>
      <c r="H482" s="2464"/>
      <c r="I482" s="2464"/>
      <c r="J482" s="2464"/>
      <c r="K482" s="2464"/>
      <c r="L482" s="2464"/>
      <c r="M482" s="2464"/>
    </row>
    <row r="483" spans="1:13" ht="15.75" customHeight="1">
      <c r="A483" s="2464"/>
      <c r="B483" s="2464"/>
      <c r="C483" s="2464"/>
      <c r="D483" s="2464"/>
      <c r="E483" s="2464"/>
      <c r="F483" s="2464"/>
      <c r="G483" s="2464"/>
      <c r="H483" s="2464"/>
      <c r="I483" s="2464"/>
      <c r="J483" s="2464"/>
      <c r="K483" s="2464"/>
      <c r="L483" s="2464"/>
      <c r="M483" s="2464"/>
    </row>
    <row r="484" spans="1:13" ht="15.75" customHeight="1">
      <c r="A484" s="2464"/>
      <c r="B484" s="2464"/>
      <c r="C484" s="2464"/>
      <c r="D484" s="2464"/>
      <c r="E484" s="2464"/>
      <c r="F484" s="2464"/>
      <c r="G484" s="2464"/>
      <c r="H484" s="2464"/>
      <c r="I484" s="2464"/>
      <c r="J484" s="2464"/>
      <c r="K484" s="2464"/>
      <c r="L484" s="2464"/>
      <c r="M484" s="2464"/>
    </row>
    <row r="485" spans="1:13" ht="15.75" customHeight="1">
      <c r="A485" s="2464"/>
      <c r="B485" s="2464"/>
      <c r="C485" s="2464"/>
      <c r="D485" s="2464"/>
      <c r="E485" s="2464"/>
      <c r="F485" s="2464"/>
      <c r="G485" s="2464"/>
      <c r="H485" s="2464"/>
      <c r="I485" s="2464"/>
      <c r="J485" s="2464"/>
      <c r="K485" s="2464"/>
      <c r="L485" s="2464"/>
      <c r="M485" s="2464"/>
    </row>
    <row r="486" spans="1:13" ht="15.75" customHeight="1">
      <c r="A486" s="2464"/>
      <c r="B486" s="2464"/>
      <c r="C486" s="2464"/>
      <c r="D486" s="2464"/>
      <c r="E486" s="2464"/>
      <c r="F486" s="2464"/>
      <c r="G486" s="2464"/>
      <c r="H486" s="2464"/>
      <c r="I486" s="2464"/>
      <c r="J486" s="2464"/>
      <c r="K486" s="2464"/>
      <c r="L486" s="2464"/>
      <c r="M486" s="2464"/>
    </row>
    <row r="487" spans="1:13" ht="15.75" customHeight="1">
      <c r="A487" s="2464"/>
      <c r="B487" s="2464"/>
      <c r="C487" s="2464"/>
      <c r="D487" s="2464"/>
      <c r="E487" s="2464"/>
      <c r="F487" s="2464"/>
      <c r="G487" s="2464"/>
      <c r="H487" s="2464"/>
      <c r="I487" s="2464"/>
      <c r="J487" s="2464"/>
      <c r="K487" s="2464"/>
      <c r="L487" s="2464"/>
      <c r="M487" s="2464"/>
    </row>
    <row r="488" spans="1:13" ht="15.75" customHeight="1">
      <c r="A488" s="2464"/>
      <c r="B488" s="2464"/>
      <c r="C488" s="2464"/>
      <c r="D488" s="2464"/>
      <c r="E488" s="2464"/>
      <c r="F488" s="2464"/>
      <c r="G488" s="2464"/>
      <c r="H488" s="2464"/>
      <c r="I488" s="2464"/>
      <c r="J488" s="2464"/>
      <c r="K488" s="2464"/>
      <c r="L488" s="2464"/>
      <c r="M488" s="2464"/>
    </row>
    <row r="489" spans="1:13" ht="15.75" customHeight="1">
      <c r="A489" s="2464"/>
      <c r="B489" s="2464"/>
      <c r="C489" s="2464"/>
      <c r="D489" s="2464"/>
      <c r="E489" s="2464"/>
      <c r="F489" s="2464"/>
      <c r="G489" s="2464"/>
      <c r="H489" s="2464"/>
      <c r="I489" s="2464"/>
      <c r="J489" s="2464"/>
      <c r="K489" s="2464"/>
      <c r="L489" s="2464"/>
      <c r="M489" s="2464"/>
    </row>
    <row r="490" spans="1:13" ht="15.75" customHeight="1">
      <c r="A490" s="2464"/>
      <c r="B490" s="2464"/>
      <c r="C490" s="2464"/>
      <c r="D490" s="2464"/>
      <c r="E490" s="2464"/>
      <c r="F490" s="2464"/>
      <c r="G490" s="2464"/>
      <c r="H490" s="2464"/>
      <c r="I490" s="2464"/>
      <c r="J490" s="2464"/>
      <c r="K490" s="2464"/>
      <c r="L490" s="2464"/>
      <c r="M490" s="2464"/>
    </row>
    <row r="491" spans="1:13" ht="15.75" customHeight="1">
      <c r="A491" s="2464"/>
      <c r="B491" s="2464"/>
      <c r="C491" s="2464"/>
      <c r="D491" s="2464"/>
      <c r="E491" s="2464"/>
      <c r="F491" s="2464"/>
      <c r="G491" s="2464"/>
      <c r="H491" s="2464"/>
      <c r="I491" s="2464"/>
      <c r="J491" s="2464"/>
      <c r="K491" s="2464"/>
      <c r="L491" s="2464"/>
      <c r="M491" s="2464"/>
    </row>
    <row r="492" spans="1:13" ht="15.75" customHeight="1">
      <c r="A492" s="2464"/>
      <c r="B492" s="2464"/>
      <c r="C492" s="2464"/>
      <c r="D492" s="2464"/>
      <c r="E492" s="2464"/>
      <c r="F492" s="2464"/>
      <c r="G492" s="2464"/>
      <c r="H492" s="2464"/>
      <c r="I492" s="2464"/>
      <c r="J492" s="2464"/>
      <c r="K492" s="2464"/>
      <c r="L492" s="2464"/>
      <c r="M492" s="2464"/>
    </row>
    <row r="493" spans="1:13" ht="15.75" customHeight="1">
      <c r="A493" s="2464"/>
      <c r="B493" s="2464"/>
      <c r="C493" s="2464"/>
      <c r="D493" s="2464"/>
      <c r="E493" s="2464"/>
      <c r="F493" s="2464"/>
      <c r="G493" s="2464"/>
      <c r="H493" s="2464"/>
      <c r="I493" s="2464"/>
      <c r="J493" s="2464"/>
      <c r="K493" s="2464"/>
      <c r="L493" s="2464"/>
      <c r="M493" s="2464"/>
    </row>
    <row r="494" spans="1:13" ht="15.75" customHeight="1">
      <c r="A494" s="2464"/>
      <c r="B494" s="2464"/>
      <c r="C494" s="2464"/>
      <c r="D494" s="2464"/>
      <c r="E494" s="2464"/>
      <c r="F494" s="2464"/>
      <c r="G494" s="2464"/>
      <c r="H494" s="2464"/>
      <c r="I494" s="2464"/>
      <c r="J494" s="2464"/>
      <c r="K494" s="2464"/>
      <c r="L494" s="2464"/>
      <c r="M494" s="2464"/>
    </row>
    <row r="495" spans="1:13" ht="15.75" customHeight="1">
      <c r="A495" s="2464"/>
      <c r="B495" s="2464"/>
      <c r="C495" s="2464"/>
      <c r="D495" s="2464"/>
      <c r="E495" s="2464"/>
      <c r="F495" s="2464"/>
      <c r="G495" s="2464"/>
      <c r="H495" s="2464"/>
      <c r="I495" s="2464"/>
      <c r="J495" s="2464"/>
      <c r="K495" s="2464"/>
      <c r="L495" s="2464"/>
      <c r="M495" s="2464"/>
    </row>
    <row r="496" spans="1:13" ht="15.75" customHeight="1">
      <c r="A496" s="2464"/>
      <c r="B496" s="2464"/>
      <c r="C496" s="2464"/>
      <c r="D496" s="2464"/>
      <c r="E496" s="2464"/>
      <c r="F496" s="2464"/>
      <c r="G496" s="2464"/>
      <c r="H496" s="2464"/>
      <c r="I496" s="2464"/>
      <c r="J496" s="2464"/>
      <c r="K496" s="2464"/>
      <c r="L496" s="2464"/>
      <c r="M496" s="2464"/>
    </row>
    <row r="497" spans="1:13" ht="15.75" customHeight="1">
      <c r="A497" s="2464"/>
      <c r="B497" s="2464"/>
      <c r="C497" s="2464"/>
      <c r="D497" s="2464"/>
      <c r="E497" s="2464"/>
      <c r="F497" s="2464"/>
      <c r="G497" s="2464"/>
      <c r="H497" s="2464"/>
      <c r="I497" s="2464"/>
      <c r="J497" s="2464"/>
      <c r="K497" s="2464"/>
      <c r="L497" s="2464"/>
      <c r="M497" s="2464"/>
    </row>
    <row r="498" spans="1:13" ht="15.75" customHeight="1">
      <c r="A498" s="2464"/>
      <c r="B498" s="2464"/>
      <c r="C498" s="2464"/>
      <c r="D498" s="2464"/>
      <c r="E498" s="2464"/>
      <c r="F498" s="2464"/>
      <c r="G498" s="2464"/>
      <c r="H498" s="2464"/>
      <c r="I498" s="2464"/>
      <c r="J498" s="2464"/>
      <c r="K498" s="2464"/>
      <c r="L498" s="2464"/>
      <c r="M498" s="2464"/>
    </row>
    <row r="499" spans="1:13" ht="15.75" customHeight="1">
      <c r="A499" s="2464"/>
      <c r="B499" s="2464"/>
      <c r="C499" s="2464"/>
      <c r="D499" s="2464"/>
      <c r="E499" s="2464"/>
      <c r="F499" s="2464"/>
      <c r="G499" s="2464"/>
      <c r="H499" s="2464"/>
      <c r="I499" s="2464"/>
      <c r="J499" s="2464"/>
      <c r="K499" s="2464"/>
      <c r="L499" s="2464"/>
      <c r="M499" s="2464"/>
    </row>
    <row r="500" spans="1:13" ht="15.75" customHeight="1">
      <c r="A500" s="2464"/>
      <c r="B500" s="2464"/>
      <c r="C500" s="2464"/>
      <c r="D500" s="2464"/>
      <c r="E500" s="2464"/>
      <c r="F500" s="2464"/>
      <c r="G500" s="2464"/>
      <c r="H500" s="2464"/>
      <c r="I500" s="2464"/>
      <c r="J500" s="2464"/>
      <c r="K500" s="2464"/>
      <c r="L500" s="2464"/>
      <c r="M500" s="2464"/>
    </row>
    <row r="501" spans="1:13" ht="15.75" customHeight="1">
      <c r="A501" s="2464"/>
      <c r="B501" s="2464"/>
      <c r="C501" s="2464"/>
      <c r="D501" s="2464"/>
      <c r="E501" s="2464"/>
      <c r="F501" s="2464"/>
      <c r="G501" s="2464"/>
      <c r="H501" s="2464"/>
      <c r="I501" s="2464"/>
      <c r="J501" s="2464"/>
      <c r="K501" s="2464"/>
      <c r="L501" s="2464"/>
      <c r="M501" s="2464"/>
    </row>
    <row r="502" spans="1:13" ht="15.75" customHeight="1">
      <c r="A502" s="2464"/>
      <c r="B502" s="2464"/>
      <c r="C502" s="2464"/>
      <c r="D502" s="2464"/>
      <c r="E502" s="2464"/>
      <c r="F502" s="2464"/>
      <c r="G502" s="2464"/>
      <c r="H502" s="2464"/>
      <c r="I502" s="2464"/>
      <c r="J502" s="2464"/>
      <c r="K502" s="2464"/>
      <c r="L502" s="2464"/>
      <c r="M502" s="2464"/>
    </row>
    <row r="503" spans="1:13" ht="15.75" customHeight="1">
      <c r="A503" s="2464"/>
      <c r="B503" s="2464"/>
      <c r="C503" s="2464"/>
      <c r="D503" s="2464"/>
      <c r="E503" s="2464"/>
      <c r="F503" s="2464"/>
      <c r="G503" s="2464"/>
      <c r="H503" s="2464"/>
      <c r="I503" s="2464"/>
      <c r="J503" s="2464"/>
      <c r="K503" s="2464"/>
      <c r="L503" s="2464"/>
      <c r="M503" s="2464"/>
    </row>
    <row r="504" spans="1:13" ht="15.75" customHeight="1">
      <c r="A504" s="2464"/>
      <c r="B504" s="2464"/>
      <c r="C504" s="2464"/>
      <c r="D504" s="2464"/>
      <c r="E504" s="2464"/>
      <c r="F504" s="2464"/>
      <c r="G504" s="2464"/>
      <c r="H504" s="2464"/>
      <c r="I504" s="2464"/>
      <c r="J504" s="2464"/>
      <c r="K504" s="2464"/>
      <c r="L504" s="2464"/>
      <c r="M504" s="2464"/>
    </row>
    <row r="505" spans="1:13" ht="15.75" customHeight="1">
      <c r="A505" s="2464"/>
      <c r="B505" s="2464"/>
      <c r="C505" s="2464"/>
      <c r="D505" s="2464"/>
      <c r="E505" s="2464"/>
      <c r="F505" s="2464"/>
      <c r="G505" s="2464"/>
      <c r="H505" s="2464"/>
      <c r="I505" s="2464"/>
      <c r="J505" s="2464"/>
      <c r="K505" s="2464"/>
      <c r="L505" s="2464"/>
      <c r="M505" s="2464"/>
    </row>
    <row r="506" spans="1:13" ht="15.75" customHeight="1">
      <c r="A506" s="2464"/>
      <c r="B506" s="2464"/>
      <c r="C506" s="2464"/>
      <c r="D506" s="2464"/>
      <c r="E506" s="2464"/>
      <c r="F506" s="2464"/>
      <c r="G506" s="2464"/>
      <c r="H506" s="2464"/>
      <c r="I506" s="2464"/>
      <c r="J506" s="2464"/>
      <c r="K506" s="2464"/>
      <c r="L506" s="2464"/>
      <c r="M506" s="2464"/>
    </row>
    <row r="507" spans="1:13" ht="15.75" customHeight="1">
      <c r="A507" s="2464"/>
      <c r="B507" s="2464"/>
      <c r="C507" s="2464"/>
      <c r="D507" s="2464"/>
      <c r="E507" s="2464"/>
      <c r="F507" s="2464"/>
      <c r="G507" s="2464"/>
      <c r="H507" s="2464"/>
      <c r="I507" s="2464"/>
      <c r="J507" s="2464"/>
      <c r="K507" s="2464"/>
      <c r="L507" s="2464"/>
      <c r="M507" s="2464"/>
    </row>
    <row r="508" spans="1:13" ht="15.75" customHeight="1">
      <c r="A508" s="2464"/>
      <c r="B508" s="2464"/>
      <c r="C508" s="2464"/>
      <c r="D508" s="2464"/>
      <c r="E508" s="2464"/>
      <c r="F508" s="2464"/>
      <c r="G508" s="2464"/>
      <c r="H508" s="2464"/>
      <c r="I508" s="2464"/>
      <c r="J508" s="2464"/>
      <c r="K508" s="2464"/>
      <c r="L508" s="2464"/>
      <c r="M508" s="2464"/>
    </row>
    <row r="509" spans="1:13" ht="15.75" customHeight="1">
      <c r="A509" s="2464"/>
      <c r="B509" s="2464"/>
      <c r="C509" s="2464"/>
      <c r="D509" s="2464"/>
      <c r="E509" s="2464"/>
      <c r="F509" s="2464"/>
      <c r="G509" s="2464"/>
      <c r="H509" s="2464"/>
      <c r="I509" s="2464"/>
      <c r="J509" s="2464"/>
      <c r="K509" s="2464"/>
      <c r="L509" s="2464"/>
      <c r="M509" s="2464"/>
    </row>
    <row r="510" spans="1:13" ht="15.75" customHeight="1">
      <c r="A510" s="2464"/>
      <c r="B510" s="2464"/>
      <c r="C510" s="2464"/>
      <c r="D510" s="2464"/>
      <c r="E510" s="2464"/>
      <c r="F510" s="2464"/>
      <c r="G510" s="2464"/>
      <c r="H510" s="2464"/>
      <c r="I510" s="2464"/>
      <c r="J510" s="2464"/>
      <c r="K510" s="2464"/>
      <c r="L510" s="2464"/>
      <c r="M510" s="2464"/>
    </row>
    <row r="511" spans="1:13" ht="15.75" customHeight="1">
      <c r="A511" s="2464"/>
      <c r="B511" s="2464"/>
      <c r="C511" s="2464"/>
      <c r="D511" s="2464"/>
      <c r="E511" s="2464"/>
      <c r="F511" s="2464"/>
      <c r="G511" s="2464"/>
      <c r="H511" s="2464"/>
      <c r="I511" s="2464"/>
      <c r="J511" s="2464"/>
      <c r="K511" s="2464"/>
      <c r="L511" s="2464"/>
      <c r="M511" s="2464"/>
    </row>
    <row r="512" spans="1:13" ht="15.75" customHeight="1">
      <c r="A512" s="2464"/>
      <c r="B512" s="2464"/>
      <c r="C512" s="2464"/>
      <c r="D512" s="2464"/>
      <c r="E512" s="2464"/>
      <c r="F512" s="2464"/>
      <c r="G512" s="2464"/>
      <c r="H512" s="2464"/>
      <c r="I512" s="2464"/>
      <c r="J512" s="2464"/>
      <c r="K512" s="2464"/>
      <c r="L512" s="2464"/>
      <c r="M512" s="2464"/>
    </row>
    <row r="513" spans="1:13" ht="15.75" customHeight="1">
      <c r="A513" s="2464"/>
      <c r="B513" s="2464"/>
      <c r="C513" s="2464"/>
      <c r="D513" s="2464"/>
      <c r="E513" s="2464"/>
      <c r="F513" s="2464"/>
      <c r="G513" s="2464"/>
      <c r="H513" s="2464"/>
      <c r="I513" s="2464"/>
      <c r="J513" s="2464"/>
      <c r="K513" s="2464"/>
      <c r="L513" s="2464"/>
      <c r="M513" s="2464"/>
    </row>
    <row r="514" spans="1:13" ht="15.75" customHeight="1">
      <c r="A514" s="2464"/>
      <c r="B514" s="2464"/>
      <c r="C514" s="2464"/>
      <c r="D514" s="2464"/>
      <c r="E514" s="2464"/>
      <c r="F514" s="2464"/>
      <c r="G514" s="2464"/>
      <c r="H514" s="2464"/>
      <c r="I514" s="2464"/>
      <c r="J514" s="2464"/>
      <c r="K514" s="2464"/>
      <c r="L514" s="2464"/>
      <c r="M514" s="2464"/>
    </row>
    <row r="515" spans="1:13" ht="15.75" customHeight="1">
      <c r="A515" s="2464"/>
      <c r="B515" s="2464"/>
      <c r="C515" s="2464"/>
      <c r="D515" s="2464"/>
      <c r="E515" s="2464"/>
      <c r="F515" s="2464"/>
      <c r="G515" s="2464"/>
      <c r="H515" s="2464"/>
      <c r="I515" s="2464"/>
      <c r="J515" s="2464"/>
      <c r="K515" s="2464"/>
      <c r="L515" s="2464"/>
      <c r="M515" s="2464"/>
    </row>
    <row r="516" spans="1:13" ht="15.75" customHeight="1">
      <c r="A516" s="2464"/>
      <c r="B516" s="2464"/>
      <c r="C516" s="2464"/>
      <c r="D516" s="2464"/>
      <c r="E516" s="2464"/>
      <c r="F516" s="2464"/>
      <c r="G516" s="2464"/>
      <c r="H516" s="2464"/>
      <c r="I516" s="2464"/>
      <c r="J516" s="2464"/>
      <c r="K516" s="2464"/>
      <c r="L516" s="2464"/>
      <c r="M516" s="2464"/>
    </row>
    <row r="517" spans="1:13" ht="15.75" customHeight="1">
      <c r="A517" s="2464"/>
      <c r="B517" s="2464"/>
      <c r="C517" s="2464"/>
      <c r="D517" s="2464"/>
      <c r="E517" s="2464"/>
      <c r="F517" s="2464"/>
      <c r="G517" s="2464"/>
      <c r="H517" s="2464"/>
      <c r="I517" s="2464"/>
      <c r="J517" s="2464"/>
      <c r="K517" s="2464"/>
      <c r="L517" s="2464"/>
      <c r="M517" s="2464"/>
    </row>
    <row r="518" spans="1:13" ht="15.75" customHeight="1">
      <c r="A518" s="2464"/>
      <c r="B518" s="2464"/>
      <c r="C518" s="2464"/>
      <c r="D518" s="2464"/>
      <c r="E518" s="2464"/>
      <c r="F518" s="2464"/>
      <c r="G518" s="2464"/>
      <c r="H518" s="2464"/>
      <c r="I518" s="2464"/>
      <c r="J518" s="2464"/>
      <c r="K518" s="2464"/>
      <c r="L518" s="2464"/>
      <c r="M518" s="2464"/>
    </row>
    <row r="519" spans="1:13" ht="15.75" customHeight="1">
      <c r="A519" s="2464"/>
      <c r="B519" s="2464"/>
      <c r="C519" s="2464"/>
      <c r="D519" s="2464"/>
      <c r="E519" s="2464"/>
      <c r="F519" s="2464"/>
      <c r="G519" s="2464"/>
      <c r="H519" s="2464"/>
      <c r="I519" s="2464"/>
      <c r="J519" s="2464"/>
      <c r="K519" s="2464"/>
      <c r="L519" s="2464"/>
      <c r="M519" s="2464"/>
    </row>
    <row r="520" spans="1:13" ht="15.75" customHeight="1">
      <c r="A520" s="2464"/>
      <c r="B520" s="2464"/>
      <c r="C520" s="2464"/>
      <c r="D520" s="2464"/>
      <c r="E520" s="2464"/>
      <c r="F520" s="2464"/>
      <c r="G520" s="2464"/>
      <c r="H520" s="2464"/>
      <c r="I520" s="2464"/>
      <c r="J520" s="2464"/>
      <c r="K520" s="2464"/>
      <c r="L520" s="2464"/>
      <c r="M520" s="2464"/>
    </row>
    <row r="521" spans="1:13" ht="15.75" customHeight="1">
      <c r="A521" s="2464"/>
      <c r="B521" s="2464"/>
      <c r="C521" s="2464"/>
      <c r="D521" s="2464"/>
      <c r="E521" s="2464"/>
      <c r="F521" s="2464"/>
      <c r="G521" s="2464"/>
      <c r="H521" s="2464"/>
      <c r="I521" s="2464"/>
      <c r="J521" s="2464"/>
      <c r="K521" s="2464"/>
      <c r="L521" s="2464"/>
      <c r="M521" s="2464"/>
    </row>
    <row r="522" spans="1:13" ht="15.75" customHeight="1">
      <c r="A522" s="2464"/>
      <c r="B522" s="2464"/>
      <c r="C522" s="2464"/>
      <c r="D522" s="2464"/>
      <c r="E522" s="2464"/>
      <c r="F522" s="2464"/>
      <c r="G522" s="2464"/>
      <c r="H522" s="2464"/>
      <c r="I522" s="2464"/>
      <c r="J522" s="2464"/>
      <c r="K522" s="2464"/>
      <c r="L522" s="2464"/>
      <c r="M522" s="2464"/>
    </row>
    <row r="523" spans="1:13" ht="15.75" customHeight="1">
      <c r="A523" s="2464"/>
      <c r="B523" s="2464"/>
      <c r="C523" s="2464"/>
      <c r="D523" s="2464"/>
      <c r="E523" s="2464"/>
      <c r="F523" s="2464"/>
      <c r="G523" s="2464"/>
      <c r="H523" s="2464"/>
      <c r="I523" s="2464"/>
      <c r="J523" s="2464"/>
      <c r="K523" s="2464"/>
      <c r="L523" s="2464"/>
      <c r="M523" s="2464"/>
    </row>
    <row r="524" spans="1:13" ht="15.75" customHeight="1">
      <c r="A524" s="2464"/>
      <c r="B524" s="2464"/>
      <c r="C524" s="2464"/>
      <c r="D524" s="2464"/>
      <c r="E524" s="2464"/>
      <c r="F524" s="2464"/>
      <c r="G524" s="2464"/>
      <c r="H524" s="2464"/>
      <c r="I524" s="2464"/>
      <c r="J524" s="2464"/>
      <c r="K524" s="2464"/>
      <c r="L524" s="2464"/>
      <c r="M524" s="2464"/>
    </row>
    <row r="525" spans="1:13" ht="15.75" customHeight="1">
      <c r="A525" s="2464"/>
      <c r="B525" s="2464"/>
      <c r="C525" s="2464"/>
      <c r="D525" s="2464"/>
      <c r="E525" s="2464"/>
      <c r="F525" s="2464"/>
      <c r="G525" s="2464"/>
      <c r="H525" s="2464"/>
      <c r="I525" s="2464"/>
      <c r="J525" s="2464"/>
      <c r="K525" s="2464"/>
      <c r="L525" s="2464"/>
      <c r="M525" s="2464"/>
    </row>
    <row r="526" spans="1:13" ht="15.75" customHeight="1">
      <c r="A526" s="2464"/>
      <c r="B526" s="2464"/>
      <c r="C526" s="2464"/>
      <c r="D526" s="2464"/>
      <c r="E526" s="2464"/>
      <c r="F526" s="2464"/>
      <c r="G526" s="2464"/>
      <c r="H526" s="2464"/>
      <c r="I526" s="2464"/>
      <c r="J526" s="2464"/>
      <c r="K526" s="2464"/>
      <c r="L526" s="2464"/>
      <c r="M526" s="2464"/>
    </row>
    <row r="527" spans="1:13" ht="15.75" customHeight="1">
      <c r="A527" s="2464"/>
      <c r="B527" s="2464"/>
      <c r="C527" s="2464"/>
      <c r="D527" s="2464"/>
      <c r="E527" s="2464"/>
      <c r="F527" s="2464"/>
      <c r="G527" s="2464"/>
      <c r="H527" s="2464"/>
      <c r="I527" s="2464"/>
      <c r="J527" s="2464"/>
      <c r="K527" s="2464"/>
      <c r="L527" s="2464"/>
      <c r="M527" s="2464"/>
    </row>
    <row r="528" spans="1:13" ht="15.75" customHeight="1">
      <c r="A528" s="2464"/>
      <c r="B528" s="2464"/>
      <c r="C528" s="2464"/>
      <c r="D528" s="2464"/>
      <c r="E528" s="2464"/>
      <c r="F528" s="2464"/>
      <c r="G528" s="2464"/>
      <c r="H528" s="2464"/>
      <c r="I528" s="2464"/>
      <c r="J528" s="2464"/>
      <c r="K528" s="2464"/>
      <c r="L528" s="2464"/>
      <c r="M528" s="2464"/>
    </row>
    <row r="529" spans="1:13" ht="15.75" customHeight="1">
      <c r="A529" s="2464"/>
      <c r="B529" s="2464"/>
      <c r="C529" s="2464"/>
      <c r="D529" s="2464"/>
      <c r="E529" s="2464"/>
      <c r="F529" s="2464"/>
      <c r="G529" s="2464"/>
      <c r="H529" s="2464"/>
      <c r="I529" s="2464"/>
      <c r="J529" s="2464"/>
      <c r="K529" s="2464"/>
      <c r="L529" s="2464"/>
      <c r="M529" s="2464"/>
    </row>
    <row r="530" spans="1:13" ht="15.75" customHeight="1">
      <c r="A530" s="2464"/>
      <c r="B530" s="2464"/>
      <c r="C530" s="2464"/>
      <c r="D530" s="2464"/>
      <c r="E530" s="2464"/>
      <c r="F530" s="2464"/>
      <c r="G530" s="2464"/>
      <c r="H530" s="2464"/>
      <c r="I530" s="2464"/>
      <c r="J530" s="2464"/>
      <c r="K530" s="2464"/>
      <c r="L530" s="2464"/>
      <c r="M530" s="2464"/>
    </row>
    <row r="531" spans="1:13" ht="15.75" customHeight="1">
      <c r="A531" s="2464"/>
      <c r="B531" s="2464"/>
      <c r="C531" s="2464"/>
      <c r="D531" s="2464"/>
      <c r="E531" s="2464"/>
      <c r="F531" s="2464"/>
      <c r="G531" s="2464"/>
      <c r="H531" s="2464"/>
      <c r="I531" s="2464"/>
      <c r="J531" s="2464"/>
      <c r="K531" s="2464"/>
      <c r="L531" s="2464"/>
      <c r="M531" s="2464"/>
    </row>
    <row r="532" spans="1:13" ht="15.75" customHeight="1">
      <c r="A532" s="2464"/>
      <c r="B532" s="2464"/>
      <c r="C532" s="2464"/>
      <c r="D532" s="2464"/>
      <c r="E532" s="2464"/>
      <c r="F532" s="2464"/>
      <c r="G532" s="2464"/>
      <c r="H532" s="2464"/>
      <c r="I532" s="2464"/>
      <c r="J532" s="2464"/>
      <c r="K532" s="2464"/>
      <c r="L532" s="2464"/>
      <c r="M532" s="2464"/>
    </row>
    <row r="533" spans="1:13" ht="15.75" customHeight="1">
      <c r="A533" s="2464"/>
      <c r="B533" s="2464"/>
      <c r="C533" s="2464"/>
      <c r="D533" s="2464"/>
      <c r="E533" s="2464"/>
      <c r="F533" s="2464"/>
      <c r="G533" s="2464"/>
      <c r="H533" s="2464"/>
      <c r="I533" s="2464"/>
      <c r="J533" s="2464"/>
      <c r="K533" s="2464"/>
      <c r="L533" s="2464"/>
      <c r="M533" s="2464"/>
    </row>
    <row r="534" spans="1:13" ht="15.75" customHeight="1">
      <c r="A534" s="2464"/>
      <c r="B534" s="2464"/>
      <c r="C534" s="2464"/>
      <c r="D534" s="2464"/>
      <c r="E534" s="2464"/>
      <c r="F534" s="2464"/>
      <c r="G534" s="2464"/>
      <c r="H534" s="2464"/>
      <c r="I534" s="2464"/>
      <c r="J534" s="2464"/>
      <c r="K534" s="2464"/>
      <c r="L534" s="2464"/>
      <c r="M534" s="2464"/>
    </row>
    <row r="535" spans="1:13" ht="15.75" customHeight="1">
      <c r="A535" s="2464"/>
      <c r="B535" s="2464"/>
      <c r="C535" s="2464"/>
      <c r="D535" s="2464"/>
      <c r="E535" s="2464"/>
      <c r="F535" s="2464"/>
      <c r="G535" s="2464"/>
      <c r="H535" s="2464"/>
      <c r="I535" s="2464"/>
      <c r="J535" s="2464"/>
      <c r="K535" s="2464"/>
      <c r="L535" s="2464"/>
      <c r="M535" s="2464"/>
    </row>
    <row r="536" spans="1:13" ht="15.75" customHeight="1">
      <c r="A536" s="2464"/>
      <c r="B536" s="2464"/>
      <c r="C536" s="2464"/>
      <c r="D536" s="2464"/>
      <c r="E536" s="2464"/>
      <c r="F536" s="2464"/>
      <c r="G536" s="2464"/>
      <c r="H536" s="2464"/>
      <c r="I536" s="2464"/>
      <c r="J536" s="2464"/>
      <c r="K536" s="2464"/>
      <c r="L536" s="2464"/>
      <c r="M536" s="2464"/>
    </row>
    <row r="537" spans="1:13" ht="15.75" customHeight="1">
      <c r="A537" s="2464"/>
      <c r="B537" s="2464"/>
      <c r="C537" s="2464"/>
      <c r="D537" s="2464"/>
      <c r="E537" s="2464"/>
      <c r="F537" s="2464"/>
      <c r="G537" s="2464"/>
      <c r="H537" s="2464"/>
      <c r="I537" s="2464"/>
      <c r="J537" s="2464"/>
      <c r="K537" s="2464"/>
      <c r="L537" s="2464"/>
      <c r="M537" s="2464"/>
    </row>
    <row r="538" spans="1:13" ht="15.75" customHeight="1">
      <c r="A538" s="2464"/>
      <c r="B538" s="2464"/>
      <c r="C538" s="2464"/>
      <c r="D538" s="2464"/>
      <c r="E538" s="2464"/>
      <c r="F538" s="2464"/>
      <c r="G538" s="2464"/>
      <c r="H538" s="2464"/>
      <c r="I538" s="2464"/>
      <c r="J538" s="2464"/>
      <c r="K538" s="2464"/>
      <c r="L538" s="2464"/>
      <c r="M538" s="2464"/>
    </row>
    <row r="539" spans="1:13" ht="15.75" customHeight="1">
      <c r="A539" s="2464"/>
      <c r="B539" s="2464"/>
      <c r="C539" s="2464"/>
      <c r="D539" s="2464"/>
      <c r="E539" s="2464"/>
      <c r="F539" s="2464"/>
      <c r="G539" s="2464"/>
      <c r="H539" s="2464"/>
      <c r="I539" s="2464"/>
      <c r="J539" s="2464"/>
      <c r="K539" s="2464"/>
      <c r="L539" s="2464"/>
      <c r="M539" s="2464"/>
    </row>
    <row r="540" spans="1:13" ht="15.75" customHeight="1">
      <c r="A540" s="2464"/>
      <c r="B540" s="2464"/>
      <c r="C540" s="2464"/>
      <c r="D540" s="2464"/>
      <c r="E540" s="2464"/>
      <c r="F540" s="2464"/>
      <c r="G540" s="2464"/>
      <c r="H540" s="2464"/>
      <c r="I540" s="2464"/>
      <c r="J540" s="2464"/>
      <c r="K540" s="2464"/>
      <c r="L540" s="2464"/>
      <c r="M540" s="2464"/>
    </row>
    <row r="541" spans="1:13" ht="15.75" customHeight="1">
      <c r="A541" s="2464"/>
      <c r="B541" s="2464"/>
      <c r="C541" s="2464"/>
      <c r="D541" s="2464"/>
      <c r="E541" s="2464"/>
      <c r="F541" s="2464"/>
      <c r="G541" s="2464"/>
      <c r="H541" s="2464"/>
      <c r="I541" s="2464"/>
      <c r="J541" s="2464"/>
      <c r="K541" s="2464"/>
      <c r="L541" s="2464"/>
      <c r="M541" s="2464"/>
    </row>
    <row r="542" spans="1:13" ht="15.75" customHeight="1">
      <c r="A542" s="2464"/>
      <c r="B542" s="2464"/>
      <c r="C542" s="2464"/>
      <c r="D542" s="2464"/>
      <c r="E542" s="2464"/>
      <c r="F542" s="2464"/>
      <c r="G542" s="2464"/>
      <c r="H542" s="2464"/>
      <c r="I542" s="2464"/>
      <c r="J542" s="2464"/>
      <c r="K542" s="2464"/>
      <c r="L542" s="2464"/>
      <c r="M542" s="2464"/>
    </row>
    <row r="543" spans="1:13" ht="15.75" customHeight="1">
      <c r="A543" s="2464"/>
      <c r="B543" s="2464"/>
      <c r="C543" s="2464"/>
      <c r="D543" s="2464"/>
      <c r="E543" s="2464"/>
      <c r="F543" s="2464"/>
      <c r="G543" s="2464"/>
      <c r="H543" s="2464"/>
      <c r="I543" s="2464"/>
      <c r="J543" s="2464"/>
      <c r="K543" s="2464"/>
      <c r="L543" s="2464"/>
      <c r="M543" s="2464"/>
    </row>
    <row r="544" spans="1:13" ht="15.75" customHeight="1">
      <c r="A544" s="2464"/>
      <c r="B544" s="2464"/>
      <c r="C544" s="2464"/>
      <c r="D544" s="2464"/>
      <c r="E544" s="2464"/>
      <c r="F544" s="2464"/>
      <c r="G544" s="2464"/>
      <c r="H544" s="2464"/>
      <c r="I544" s="2464"/>
      <c r="J544" s="2464"/>
      <c r="K544" s="2464"/>
      <c r="L544" s="2464"/>
      <c r="M544" s="2464"/>
    </row>
    <row r="545" spans="1:13" ht="15.75" customHeight="1">
      <c r="A545" s="2464"/>
      <c r="B545" s="2464"/>
      <c r="C545" s="2464"/>
      <c r="D545" s="2464"/>
      <c r="E545" s="2464"/>
      <c r="F545" s="2464"/>
      <c r="G545" s="2464"/>
      <c r="H545" s="2464"/>
      <c r="I545" s="2464"/>
      <c r="J545" s="2464"/>
      <c r="K545" s="2464"/>
      <c r="L545" s="2464"/>
      <c r="M545" s="2464"/>
    </row>
    <row r="546" spans="1:13" ht="15.75" customHeight="1">
      <c r="A546" s="2464"/>
      <c r="B546" s="2464"/>
      <c r="C546" s="2464"/>
      <c r="D546" s="2464"/>
      <c r="E546" s="2464"/>
      <c r="F546" s="2464"/>
      <c r="G546" s="2464"/>
      <c r="H546" s="2464"/>
      <c r="I546" s="2464"/>
      <c r="J546" s="2464"/>
      <c r="K546" s="2464"/>
      <c r="L546" s="2464"/>
      <c r="M546" s="2464"/>
    </row>
    <row r="547" spans="1:13" ht="15.75" customHeight="1">
      <c r="A547" s="2464"/>
      <c r="B547" s="2464"/>
      <c r="C547" s="2464"/>
      <c r="D547" s="2464"/>
      <c r="E547" s="2464"/>
      <c r="F547" s="2464"/>
      <c r="G547" s="2464"/>
      <c r="H547" s="2464"/>
      <c r="I547" s="2464"/>
      <c r="J547" s="2464"/>
      <c r="K547" s="2464"/>
      <c r="L547" s="2464"/>
      <c r="M547" s="2464"/>
    </row>
    <row r="548" spans="1:13" ht="15.75" customHeight="1">
      <c r="A548" s="2464"/>
      <c r="B548" s="2464"/>
      <c r="C548" s="2464"/>
      <c r="D548" s="2464"/>
      <c r="E548" s="2464"/>
      <c r="F548" s="2464"/>
      <c r="G548" s="2464"/>
      <c r="H548" s="2464"/>
      <c r="I548" s="2464"/>
      <c r="J548" s="2464"/>
      <c r="K548" s="2464"/>
      <c r="L548" s="2464"/>
      <c r="M548" s="2464"/>
    </row>
    <row r="549" spans="1:13" ht="15.75" customHeight="1">
      <c r="A549" s="2464"/>
      <c r="B549" s="2464"/>
      <c r="C549" s="2464"/>
      <c r="D549" s="2464"/>
      <c r="E549" s="2464"/>
      <c r="F549" s="2464"/>
      <c r="G549" s="2464"/>
      <c r="H549" s="2464"/>
      <c r="I549" s="2464"/>
      <c r="J549" s="2464"/>
      <c r="K549" s="2464"/>
      <c r="L549" s="2464"/>
      <c r="M549" s="2464"/>
    </row>
    <row r="550" spans="1:13" ht="15.75" customHeight="1">
      <c r="A550" s="2464"/>
      <c r="B550" s="2464"/>
      <c r="C550" s="2464"/>
      <c r="D550" s="2464"/>
      <c r="E550" s="2464"/>
      <c r="F550" s="2464"/>
      <c r="G550" s="2464"/>
      <c r="H550" s="2464"/>
      <c r="I550" s="2464"/>
      <c r="J550" s="2464"/>
      <c r="K550" s="2464"/>
      <c r="L550" s="2464"/>
      <c r="M550" s="2464"/>
    </row>
    <row r="551" spans="1:13" ht="15.75" customHeight="1">
      <c r="A551" s="2464"/>
      <c r="B551" s="2464"/>
      <c r="C551" s="2464"/>
      <c r="D551" s="2464"/>
      <c r="E551" s="2464"/>
      <c r="F551" s="2464"/>
      <c r="G551" s="2464"/>
      <c r="H551" s="2464"/>
      <c r="I551" s="2464"/>
      <c r="J551" s="2464"/>
      <c r="K551" s="2464"/>
      <c r="L551" s="2464"/>
      <c r="M551" s="2464"/>
    </row>
    <row r="552" spans="1:13" ht="15.75" customHeight="1">
      <c r="A552" s="2464"/>
      <c r="B552" s="2464"/>
      <c r="C552" s="2464"/>
      <c r="D552" s="2464"/>
      <c r="E552" s="2464"/>
      <c r="F552" s="2464"/>
      <c r="G552" s="2464"/>
      <c r="H552" s="2464"/>
      <c r="I552" s="2464"/>
      <c r="J552" s="2464"/>
      <c r="K552" s="2464"/>
      <c r="L552" s="2464"/>
      <c r="M552" s="2464"/>
    </row>
    <row r="553" spans="1:13" ht="15.75" customHeight="1">
      <c r="A553" s="2464"/>
      <c r="B553" s="2464"/>
      <c r="C553" s="2464"/>
      <c r="D553" s="2464"/>
      <c r="E553" s="2464"/>
      <c r="F553" s="2464"/>
      <c r="G553" s="2464"/>
      <c r="H553" s="2464"/>
      <c r="I553" s="2464"/>
      <c r="J553" s="2464"/>
      <c r="K553" s="2464"/>
      <c r="L553" s="2464"/>
      <c r="M553" s="2464"/>
    </row>
    <row r="554" spans="1:13" ht="15.75" customHeight="1">
      <c r="A554" s="2464"/>
      <c r="B554" s="2464"/>
      <c r="C554" s="2464"/>
      <c r="D554" s="2464"/>
      <c r="E554" s="2464"/>
      <c r="F554" s="2464"/>
      <c r="G554" s="2464"/>
      <c r="H554" s="2464"/>
      <c r="I554" s="2464"/>
      <c r="J554" s="2464"/>
      <c r="K554" s="2464"/>
      <c r="L554" s="2464"/>
      <c r="M554" s="2464"/>
    </row>
    <row r="555" spans="1:13" ht="15.75" customHeight="1">
      <c r="A555" s="2464"/>
      <c r="B555" s="2464"/>
      <c r="C555" s="2464"/>
      <c r="D555" s="2464"/>
      <c r="E555" s="2464"/>
      <c r="F555" s="2464"/>
      <c r="G555" s="2464"/>
      <c r="H555" s="2464"/>
      <c r="I555" s="2464"/>
      <c r="J555" s="2464"/>
      <c r="K555" s="2464"/>
      <c r="L555" s="2464"/>
      <c r="M555" s="2464"/>
    </row>
    <row r="556" spans="1:13" ht="15.75" customHeight="1">
      <c r="A556" s="2464"/>
      <c r="B556" s="2464"/>
      <c r="C556" s="2464"/>
      <c r="D556" s="2464"/>
      <c r="E556" s="2464"/>
      <c r="F556" s="2464"/>
      <c r="G556" s="2464"/>
      <c r="H556" s="2464"/>
      <c r="I556" s="2464"/>
      <c r="J556" s="2464"/>
      <c r="K556" s="2464"/>
      <c r="L556" s="2464"/>
      <c r="M556" s="2464"/>
    </row>
    <row r="557" spans="1:13" ht="15.75" customHeight="1">
      <c r="A557" s="2464"/>
      <c r="B557" s="2464"/>
      <c r="C557" s="2464"/>
      <c r="D557" s="2464"/>
      <c r="E557" s="2464"/>
      <c r="F557" s="2464"/>
      <c r="G557" s="2464"/>
      <c r="H557" s="2464"/>
      <c r="I557" s="2464"/>
      <c r="J557" s="2464"/>
      <c r="K557" s="2464"/>
      <c r="L557" s="2464"/>
      <c r="M557" s="2464"/>
    </row>
    <row r="558" spans="1:13" ht="15.75" customHeight="1">
      <c r="A558" s="2464"/>
      <c r="B558" s="2464"/>
      <c r="C558" s="2464"/>
      <c r="D558" s="2464"/>
      <c r="E558" s="2464"/>
      <c r="F558" s="2464"/>
      <c r="G558" s="2464"/>
      <c r="H558" s="2464"/>
      <c r="I558" s="2464"/>
      <c r="J558" s="2464"/>
      <c r="K558" s="2464"/>
      <c r="L558" s="2464"/>
      <c r="M558" s="2464"/>
    </row>
    <row r="559" spans="1:13" ht="15.75" customHeight="1">
      <c r="A559" s="2464"/>
      <c r="B559" s="2464"/>
      <c r="C559" s="2464"/>
      <c r="D559" s="2464"/>
      <c r="E559" s="2464"/>
      <c r="F559" s="2464"/>
      <c r="G559" s="2464"/>
      <c r="H559" s="2464"/>
      <c r="I559" s="2464"/>
      <c r="J559" s="2464"/>
      <c r="K559" s="2464"/>
      <c r="L559" s="2464"/>
      <c r="M559" s="2464"/>
    </row>
    <row r="560" spans="1:13" ht="15.75" customHeight="1">
      <c r="A560" s="2464"/>
      <c r="B560" s="2464"/>
      <c r="C560" s="2464"/>
      <c r="D560" s="2464"/>
      <c r="E560" s="2464"/>
      <c r="F560" s="2464"/>
      <c r="G560" s="2464"/>
      <c r="H560" s="2464"/>
      <c r="I560" s="2464"/>
      <c r="J560" s="2464"/>
      <c r="K560" s="2464"/>
      <c r="L560" s="2464"/>
      <c r="M560" s="2464"/>
    </row>
    <row r="561" spans="1:13" ht="15.75" customHeight="1">
      <c r="A561" s="2464"/>
      <c r="B561" s="2464"/>
      <c r="C561" s="2464"/>
      <c r="D561" s="2464"/>
      <c r="E561" s="2464"/>
      <c r="F561" s="2464"/>
      <c r="G561" s="2464"/>
      <c r="H561" s="2464"/>
      <c r="I561" s="2464"/>
      <c r="J561" s="2464"/>
      <c r="K561" s="2464"/>
      <c r="L561" s="2464"/>
      <c r="M561" s="2464"/>
    </row>
    <row r="562" spans="1:13" ht="15.75" customHeight="1">
      <c r="A562" s="2464"/>
      <c r="B562" s="2464"/>
      <c r="C562" s="2464"/>
      <c r="D562" s="2464"/>
      <c r="E562" s="2464"/>
      <c r="F562" s="2464"/>
      <c r="G562" s="2464"/>
      <c r="H562" s="2464"/>
      <c r="I562" s="2464"/>
      <c r="J562" s="2464"/>
      <c r="K562" s="2464"/>
      <c r="L562" s="2464"/>
      <c r="M562" s="2464"/>
    </row>
    <row r="563" spans="1:13" ht="15.75" customHeight="1">
      <c r="A563" s="2464"/>
      <c r="B563" s="2464"/>
      <c r="C563" s="2464"/>
      <c r="D563" s="2464"/>
      <c r="E563" s="2464"/>
      <c r="F563" s="2464"/>
      <c r="G563" s="2464"/>
      <c r="H563" s="2464"/>
      <c r="I563" s="2464"/>
      <c r="J563" s="2464"/>
      <c r="K563" s="2464"/>
      <c r="L563" s="2464"/>
      <c r="M563" s="2464"/>
    </row>
    <row r="564" spans="1:13" ht="15.75" customHeight="1">
      <c r="A564" s="2464"/>
      <c r="B564" s="2464"/>
      <c r="C564" s="2464"/>
      <c r="D564" s="2464"/>
      <c r="E564" s="2464"/>
      <c r="F564" s="2464"/>
      <c r="G564" s="2464"/>
      <c r="H564" s="2464"/>
      <c r="I564" s="2464"/>
      <c r="J564" s="2464"/>
      <c r="K564" s="2464"/>
      <c r="L564" s="2464"/>
      <c r="M564" s="2464"/>
    </row>
    <row r="565" spans="1:13" ht="15.75" customHeight="1">
      <c r="A565" s="2464"/>
      <c r="B565" s="2464"/>
      <c r="C565" s="2464"/>
      <c r="D565" s="2464"/>
      <c r="E565" s="2464"/>
      <c r="F565" s="2464"/>
      <c r="G565" s="2464"/>
      <c r="H565" s="2464"/>
      <c r="I565" s="2464"/>
      <c r="J565" s="2464"/>
      <c r="K565" s="2464"/>
      <c r="L565" s="2464"/>
      <c r="M565" s="2464"/>
    </row>
    <row r="566" spans="1:13" ht="15.75" customHeight="1">
      <c r="A566" s="2464"/>
      <c r="B566" s="2464"/>
      <c r="C566" s="2464"/>
      <c r="D566" s="2464"/>
      <c r="E566" s="2464"/>
      <c r="F566" s="2464"/>
      <c r="G566" s="2464"/>
      <c r="H566" s="2464"/>
      <c r="I566" s="2464"/>
      <c r="J566" s="2464"/>
      <c r="K566" s="2464"/>
      <c r="L566" s="2464"/>
      <c r="M566" s="2464"/>
    </row>
    <row r="567" spans="1:13" ht="15.75" customHeight="1">
      <c r="A567" s="2464"/>
      <c r="B567" s="2464"/>
      <c r="C567" s="2464"/>
      <c r="D567" s="2464"/>
      <c r="E567" s="2464"/>
      <c r="F567" s="2464"/>
      <c r="G567" s="2464"/>
      <c r="H567" s="2464"/>
      <c r="I567" s="2464"/>
      <c r="J567" s="2464"/>
      <c r="K567" s="2464"/>
      <c r="L567" s="2464"/>
      <c r="M567" s="2464"/>
    </row>
    <row r="568" spans="1:13" ht="15.75" customHeight="1">
      <c r="A568" s="2464"/>
      <c r="B568" s="2464"/>
      <c r="C568" s="2464"/>
      <c r="D568" s="2464"/>
      <c r="E568" s="2464"/>
      <c r="F568" s="2464"/>
      <c r="G568" s="2464"/>
      <c r="H568" s="2464"/>
      <c r="I568" s="2464"/>
      <c r="J568" s="2464"/>
      <c r="K568" s="2464"/>
      <c r="L568" s="2464"/>
      <c r="M568" s="2464"/>
    </row>
    <row r="569" spans="1:13" ht="15.75" customHeight="1">
      <c r="A569" s="2464"/>
      <c r="B569" s="2464"/>
      <c r="C569" s="2464"/>
      <c r="D569" s="2464"/>
      <c r="E569" s="2464"/>
      <c r="F569" s="2464"/>
      <c r="G569" s="2464"/>
      <c r="H569" s="2464"/>
      <c r="I569" s="2464"/>
      <c r="J569" s="2464"/>
      <c r="K569" s="2464"/>
      <c r="L569" s="2464"/>
      <c r="M569" s="2464"/>
    </row>
    <row r="570" spans="1:13" ht="15.75" customHeight="1">
      <c r="A570" s="2464"/>
      <c r="B570" s="2464"/>
      <c r="C570" s="2464"/>
      <c r="D570" s="2464"/>
      <c r="E570" s="2464"/>
      <c r="F570" s="2464"/>
      <c r="G570" s="2464"/>
      <c r="H570" s="2464"/>
      <c r="I570" s="2464"/>
      <c r="J570" s="2464"/>
      <c r="K570" s="2464"/>
      <c r="L570" s="2464"/>
      <c r="M570" s="2464"/>
    </row>
    <row r="571" spans="1:13" ht="15.75" customHeight="1">
      <c r="A571" s="2464"/>
      <c r="B571" s="2464"/>
      <c r="C571" s="2464"/>
      <c r="D571" s="2464"/>
      <c r="E571" s="2464"/>
      <c r="F571" s="2464"/>
      <c r="G571" s="2464"/>
      <c r="H571" s="2464"/>
      <c r="I571" s="2464"/>
      <c r="J571" s="2464"/>
      <c r="K571" s="2464"/>
      <c r="L571" s="2464"/>
      <c r="M571" s="2464"/>
    </row>
    <row r="572" spans="1:13" ht="15.75" customHeight="1">
      <c r="A572" s="2464"/>
      <c r="B572" s="2464"/>
      <c r="C572" s="2464"/>
      <c r="D572" s="2464"/>
      <c r="E572" s="2464"/>
      <c r="F572" s="2464"/>
      <c r="G572" s="2464"/>
      <c r="H572" s="2464"/>
      <c r="I572" s="2464"/>
      <c r="J572" s="2464"/>
      <c r="K572" s="2464"/>
      <c r="L572" s="2464"/>
      <c r="M572" s="2464"/>
    </row>
    <row r="573" spans="1:13" ht="15.75" customHeight="1">
      <c r="A573" s="2464"/>
      <c r="B573" s="2464"/>
      <c r="C573" s="2464"/>
      <c r="D573" s="2464"/>
      <c r="E573" s="2464"/>
      <c r="F573" s="2464"/>
      <c r="G573" s="2464"/>
      <c r="H573" s="2464"/>
      <c r="I573" s="2464"/>
      <c r="J573" s="2464"/>
      <c r="K573" s="2464"/>
      <c r="L573" s="2464"/>
      <c r="M573" s="2464"/>
    </row>
    <row r="574" spans="1:13" ht="15.75" customHeight="1">
      <c r="A574" s="2464"/>
      <c r="B574" s="2464"/>
      <c r="C574" s="2464"/>
      <c r="D574" s="2464"/>
      <c r="E574" s="2464"/>
      <c r="F574" s="2464"/>
      <c r="G574" s="2464"/>
      <c r="H574" s="2464"/>
      <c r="I574" s="2464"/>
      <c r="J574" s="2464"/>
      <c r="K574" s="2464"/>
      <c r="L574" s="2464"/>
      <c r="M574" s="2464"/>
    </row>
    <row r="575" spans="1:13" ht="15.75" customHeight="1">
      <c r="A575" s="2464"/>
      <c r="B575" s="2464"/>
      <c r="C575" s="2464"/>
      <c r="D575" s="2464"/>
      <c r="E575" s="2464"/>
      <c r="F575" s="2464"/>
      <c r="G575" s="2464"/>
      <c r="H575" s="2464"/>
      <c r="I575" s="2464"/>
      <c r="J575" s="2464"/>
      <c r="K575" s="2464"/>
      <c r="L575" s="2464"/>
      <c r="M575" s="2464"/>
    </row>
    <row r="576" spans="1:13" ht="15.75" customHeight="1">
      <c r="A576" s="2464"/>
      <c r="B576" s="2464"/>
      <c r="C576" s="2464"/>
      <c r="D576" s="2464"/>
      <c r="E576" s="2464"/>
      <c r="F576" s="2464"/>
      <c r="G576" s="2464"/>
      <c r="H576" s="2464"/>
      <c r="I576" s="2464"/>
      <c r="J576" s="2464"/>
      <c r="K576" s="2464"/>
      <c r="L576" s="2464"/>
      <c r="M576" s="2464"/>
    </row>
    <row r="577" spans="1:13" ht="15.75" customHeight="1">
      <c r="A577" s="2464"/>
      <c r="B577" s="2464"/>
      <c r="C577" s="2464"/>
      <c r="D577" s="2464"/>
      <c r="E577" s="2464"/>
      <c r="F577" s="2464"/>
      <c r="G577" s="2464"/>
      <c r="H577" s="2464"/>
      <c r="I577" s="2464"/>
      <c r="J577" s="2464"/>
      <c r="K577" s="2464"/>
      <c r="L577" s="2464"/>
      <c r="M577" s="2464"/>
    </row>
    <row r="578" spans="1:13" ht="15.75" customHeight="1">
      <c r="A578" s="2464"/>
      <c r="B578" s="2464"/>
      <c r="C578" s="2464"/>
      <c r="D578" s="2464"/>
      <c r="E578" s="2464"/>
      <c r="F578" s="2464"/>
      <c r="G578" s="2464"/>
      <c r="H578" s="2464"/>
      <c r="I578" s="2464"/>
      <c r="J578" s="2464"/>
      <c r="K578" s="2464"/>
      <c r="L578" s="2464"/>
      <c r="M578" s="2464"/>
    </row>
    <row r="579" spans="1:13" ht="15.75" customHeight="1">
      <c r="A579" s="2464"/>
      <c r="B579" s="2464"/>
      <c r="C579" s="2464"/>
      <c r="D579" s="2464"/>
      <c r="E579" s="2464"/>
      <c r="F579" s="2464"/>
      <c r="G579" s="2464"/>
      <c r="H579" s="2464"/>
      <c r="I579" s="2464"/>
      <c r="J579" s="2464"/>
      <c r="K579" s="2464"/>
      <c r="L579" s="2464"/>
      <c r="M579" s="2464"/>
    </row>
    <row r="580" spans="1:13" ht="15.75" customHeight="1">
      <c r="A580" s="2464"/>
      <c r="B580" s="2464"/>
      <c r="C580" s="2464"/>
      <c r="D580" s="2464"/>
      <c r="E580" s="2464"/>
      <c r="F580" s="2464"/>
      <c r="G580" s="2464"/>
      <c r="H580" s="2464"/>
      <c r="I580" s="2464"/>
      <c r="J580" s="2464"/>
      <c r="K580" s="2464"/>
      <c r="L580" s="2464"/>
      <c r="M580" s="2464"/>
    </row>
    <row r="581" spans="1:13" ht="15.75" customHeight="1">
      <c r="A581" s="2464"/>
      <c r="B581" s="2464"/>
      <c r="C581" s="2464"/>
      <c r="D581" s="2464"/>
      <c r="E581" s="2464"/>
      <c r="F581" s="2464"/>
      <c r="G581" s="2464"/>
      <c r="H581" s="2464"/>
      <c r="I581" s="2464"/>
      <c r="J581" s="2464"/>
      <c r="K581" s="2464"/>
      <c r="L581" s="2464"/>
      <c r="M581" s="2464"/>
    </row>
    <row r="582" spans="1:13" ht="15.75" customHeight="1">
      <c r="A582" s="2464"/>
      <c r="B582" s="2464"/>
      <c r="C582" s="2464"/>
      <c r="D582" s="2464"/>
      <c r="E582" s="2464"/>
      <c r="F582" s="2464"/>
      <c r="G582" s="2464"/>
      <c r="H582" s="2464"/>
      <c r="I582" s="2464"/>
      <c r="J582" s="2464"/>
      <c r="K582" s="2464"/>
      <c r="L582" s="2464"/>
      <c r="M582" s="2464"/>
    </row>
    <row r="583" spans="1:13" ht="15.75" customHeight="1">
      <c r="A583" s="2464"/>
      <c r="B583" s="2464"/>
      <c r="C583" s="2464"/>
      <c r="D583" s="2464"/>
      <c r="E583" s="2464"/>
      <c r="F583" s="2464"/>
      <c r="G583" s="2464"/>
      <c r="H583" s="2464"/>
      <c r="I583" s="2464"/>
      <c r="J583" s="2464"/>
      <c r="K583" s="2464"/>
      <c r="L583" s="2464"/>
      <c r="M583" s="2464"/>
    </row>
    <row r="584" spans="1:13" ht="15.75" customHeight="1">
      <c r="A584" s="2464"/>
      <c r="B584" s="2464"/>
      <c r="C584" s="2464"/>
      <c r="D584" s="2464"/>
      <c r="E584" s="2464"/>
      <c r="F584" s="2464"/>
      <c r="G584" s="2464"/>
      <c r="H584" s="2464"/>
      <c r="I584" s="2464"/>
      <c r="J584" s="2464"/>
      <c r="K584" s="2464"/>
      <c r="L584" s="2464"/>
      <c r="M584" s="2464"/>
    </row>
    <row r="585" spans="1:13" ht="15.75" customHeight="1">
      <c r="A585" s="2464"/>
      <c r="B585" s="2464"/>
      <c r="C585" s="2464"/>
      <c r="D585" s="2464"/>
      <c r="E585" s="2464"/>
      <c r="F585" s="2464"/>
      <c r="G585" s="2464"/>
      <c r="H585" s="2464"/>
      <c r="I585" s="2464"/>
      <c r="J585" s="2464"/>
      <c r="K585" s="2464"/>
      <c r="L585" s="2464"/>
      <c r="M585" s="2464"/>
    </row>
    <row r="586" spans="1:13" ht="15.75" customHeight="1">
      <c r="A586" s="2464"/>
      <c r="B586" s="2464"/>
      <c r="C586" s="2464"/>
      <c r="D586" s="2464"/>
      <c r="E586" s="2464"/>
      <c r="F586" s="2464"/>
      <c r="G586" s="2464"/>
      <c r="H586" s="2464"/>
      <c r="I586" s="2464"/>
      <c r="J586" s="2464"/>
      <c r="K586" s="2464"/>
      <c r="L586" s="2464"/>
      <c r="M586" s="2464"/>
    </row>
    <row r="587" spans="1:13" ht="15.75" customHeight="1">
      <c r="A587" s="2464"/>
      <c r="B587" s="2464"/>
      <c r="C587" s="2464"/>
      <c r="D587" s="2464"/>
      <c r="E587" s="2464"/>
      <c r="F587" s="2464"/>
      <c r="G587" s="2464"/>
      <c r="H587" s="2464"/>
      <c r="I587" s="2464"/>
      <c r="J587" s="2464"/>
      <c r="K587" s="2464"/>
      <c r="L587" s="2464"/>
      <c r="M587" s="2464"/>
    </row>
    <row r="588" spans="1:13" ht="15.75" customHeight="1">
      <c r="A588" s="2464"/>
      <c r="B588" s="2464"/>
      <c r="C588" s="2464"/>
      <c r="D588" s="2464"/>
      <c r="E588" s="2464"/>
      <c r="F588" s="2464"/>
      <c r="G588" s="2464"/>
      <c r="H588" s="2464"/>
      <c r="I588" s="2464"/>
      <c r="J588" s="2464"/>
      <c r="K588" s="2464"/>
      <c r="L588" s="2464"/>
      <c r="M588" s="2464"/>
    </row>
    <row r="589" spans="1:13" ht="15.75" customHeight="1">
      <c r="A589" s="2464"/>
      <c r="B589" s="2464"/>
      <c r="C589" s="2464"/>
      <c r="D589" s="2464"/>
      <c r="E589" s="2464"/>
      <c r="F589" s="2464"/>
      <c r="G589" s="2464"/>
      <c r="H589" s="2464"/>
      <c r="I589" s="2464"/>
      <c r="J589" s="2464"/>
      <c r="K589" s="2464"/>
      <c r="L589" s="2464"/>
      <c r="M589" s="2464"/>
    </row>
    <row r="590" spans="1:13" ht="15.75" customHeight="1">
      <c r="A590" s="2464"/>
      <c r="B590" s="2464"/>
      <c r="C590" s="2464"/>
      <c r="D590" s="2464"/>
      <c r="E590" s="2464"/>
      <c r="F590" s="2464"/>
      <c r="G590" s="2464"/>
      <c r="H590" s="2464"/>
      <c r="I590" s="2464"/>
      <c r="J590" s="2464"/>
      <c r="K590" s="2464"/>
      <c r="L590" s="2464"/>
      <c r="M590" s="2464"/>
    </row>
    <row r="591" spans="1:13" ht="15.75" customHeight="1">
      <c r="A591" s="2464"/>
      <c r="B591" s="2464"/>
      <c r="C591" s="2464"/>
      <c r="D591" s="2464"/>
      <c r="E591" s="2464"/>
      <c r="F591" s="2464"/>
      <c r="G591" s="2464"/>
      <c r="H591" s="2464"/>
      <c r="I591" s="2464"/>
      <c r="J591" s="2464"/>
      <c r="K591" s="2464"/>
      <c r="L591" s="2464"/>
      <c r="M591" s="2464"/>
    </row>
    <row r="592" spans="1:13" ht="15.75" customHeight="1">
      <c r="A592" s="2464"/>
      <c r="B592" s="2464"/>
      <c r="C592" s="2464"/>
      <c r="D592" s="2464"/>
      <c r="E592" s="2464"/>
      <c r="F592" s="2464"/>
      <c r="G592" s="2464"/>
      <c r="H592" s="2464"/>
      <c r="I592" s="2464"/>
      <c r="J592" s="2464"/>
      <c r="K592" s="2464"/>
      <c r="L592" s="2464"/>
      <c r="M592" s="2464"/>
    </row>
    <row r="593" spans="1:13" ht="15.75" customHeight="1">
      <c r="A593" s="2464"/>
      <c r="B593" s="2464"/>
      <c r="C593" s="2464"/>
      <c r="D593" s="2464"/>
      <c r="E593" s="2464"/>
      <c r="F593" s="2464"/>
      <c r="G593" s="2464"/>
      <c r="H593" s="2464"/>
      <c r="I593" s="2464"/>
      <c r="J593" s="2464"/>
      <c r="K593" s="2464"/>
      <c r="L593" s="2464"/>
      <c r="M593" s="2464"/>
    </row>
    <row r="594" spans="1:13" ht="15.75" customHeight="1">
      <c r="A594" s="2464"/>
      <c r="B594" s="2464"/>
      <c r="C594" s="2464"/>
      <c r="D594" s="2464"/>
      <c r="E594" s="2464"/>
      <c r="F594" s="2464"/>
      <c r="G594" s="2464"/>
      <c r="H594" s="2464"/>
      <c r="I594" s="2464"/>
      <c r="J594" s="2464"/>
      <c r="K594" s="2464"/>
      <c r="L594" s="2464"/>
      <c r="M594" s="2464"/>
    </row>
    <row r="595" spans="1:13" ht="15.75" customHeight="1">
      <c r="A595" s="2464"/>
      <c r="B595" s="2464"/>
      <c r="C595" s="2464"/>
      <c r="D595" s="2464"/>
      <c r="E595" s="2464"/>
      <c r="F595" s="2464"/>
      <c r="G595" s="2464"/>
      <c r="H595" s="2464"/>
      <c r="I595" s="2464"/>
      <c r="J595" s="2464"/>
      <c r="K595" s="2464"/>
      <c r="L595" s="2464"/>
      <c r="M595" s="2464"/>
    </row>
    <row r="596" spans="1:13" ht="15.75" customHeight="1">
      <c r="A596" s="2464"/>
      <c r="B596" s="2464"/>
      <c r="C596" s="2464"/>
      <c r="D596" s="2464"/>
      <c r="E596" s="2464"/>
      <c r="F596" s="2464"/>
      <c r="G596" s="2464"/>
      <c r="H596" s="2464"/>
      <c r="I596" s="2464"/>
      <c r="J596" s="2464"/>
      <c r="K596" s="2464"/>
      <c r="L596" s="2464"/>
      <c r="M596" s="2464"/>
    </row>
    <row r="597" spans="1:13" ht="15.75" customHeight="1">
      <c r="A597" s="2464"/>
      <c r="B597" s="2464"/>
      <c r="C597" s="2464"/>
      <c r="D597" s="2464"/>
      <c r="E597" s="2464"/>
      <c r="F597" s="2464"/>
      <c r="G597" s="2464"/>
      <c r="H597" s="2464"/>
      <c r="I597" s="2464"/>
      <c r="J597" s="2464"/>
      <c r="K597" s="2464"/>
      <c r="L597" s="2464"/>
      <c r="M597" s="2464"/>
    </row>
    <row r="598" spans="1:13" ht="15.75" customHeight="1">
      <c r="A598" s="2464"/>
      <c r="B598" s="2464"/>
      <c r="C598" s="2464"/>
      <c r="D598" s="2464"/>
      <c r="E598" s="2464"/>
      <c r="F598" s="2464"/>
      <c r="G598" s="2464"/>
      <c r="H598" s="2464"/>
      <c r="I598" s="2464"/>
      <c r="J598" s="2464"/>
      <c r="K598" s="2464"/>
      <c r="L598" s="2464"/>
      <c r="M598" s="2464"/>
    </row>
    <row r="599" spans="1:13" ht="15.75" customHeight="1">
      <c r="A599" s="2464"/>
      <c r="B599" s="2464"/>
      <c r="C599" s="2464"/>
      <c r="D599" s="2464"/>
      <c r="E599" s="2464"/>
      <c r="F599" s="2464"/>
      <c r="G599" s="2464"/>
      <c r="H599" s="2464"/>
      <c r="I599" s="2464"/>
      <c r="J599" s="2464"/>
      <c r="K599" s="2464"/>
      <c r="L599" s="2464"/>
      <c r="M599" s="2464"/>
    </row>
    <row r="600" spans="1:13" ht="15.75" customHeight="1">
      <c r="A600" s="2464"/>
      <c r="B600" s="2464"/>
      <c r="C600" s="2464"/>
      <c r="D600" s="2464"/>
      <c r="E600" s="2464"/>
      <c r="F600" s="2464"/>
      <c r="G600" s="2464"/>
      <c r="H600" s="2464"/>
      <c r="I600" s="2464"/>
      <c r="J600" s="2464"/>
      <c r="K600" s="2464"/>
      <c r="L600" s="2464"/>
      <c r="M600" s="2464"/>
    </row>
    <row r="601" spans="1:13" ht="15.75" customHeight="1">
      <c r="A601" s="2464"/>
      <c r="B601" s="2464"/>
      <c r="C601" s="2464"/>
      <c r="D601" s="2464"/>
      <c r="E601" s="2464"/>
      <c r="F601" s="2464"/>
      <c r="G601" s="2464"/>
      <c r="H601" s="2464"/>
      <c r="I601" s="2464"/>
      <c r="J601" s="2464"/>
      <c r="K601" s="2464"/>
      <c r="L601" s="2464"/>
      <c r="M601" s="2464"/>
    </row>
    <row r="602" spans="1:13" ht="15.75" customHeight="1">
      <c r="A602" s="2464"/>
      <c r="B602" s="2464"/>
      <c r="C602" s="2464"/>
      <c r="D602" s="2464"/>
      <c r="E602" s="2464"/>
      <c r="F602" s="2464"/>
      <c r="G602" s="2464"/>
      <c r="H602" s="2464"/>
      <c r="I602" s="2464"/>
      <c r="J602" s="2464"/>
      <c r="K602" s="2464"/>
      <c r="L602" s="2464"/>
      <c r="M602" s="2464"/>
    </row>
    <row r="603" spans="1:13" ht="15.75" customHeight="1">
      <c r="A603" s="2464"/>
      <c r="B603" s="2464"/>
      <c r="C603" s="2464"/>
      <c r="D603" s="2464"/>
      <c r="E603" s="2464"/>
      <c r="F603" s="2464"/>
      <c r="G603" s="2464"/>
      <c r="H603" s="2464"/>
      <c r="I603" s="2464"/>
      <c r="J603" s="2464"/>
      <c r="K603" s="2464"/>
      <c r="L603" s="2464"/>
      <c r="M603" s="2464"/>
    </row>
    <row r="604" spans="1:13" ht="15.75" customHeight="1">
      <c r="A604" s="2464"/>
      <c r="B604" s="2464"/>
      <c r="C604" s="2464"/>
      <c r="D604" s="2464"/>
      <c r="E604" s="2464"/>
      <c r="F604" s="2464"/>
      <c r="G604" s="2464"/>
      <c r="H604" s="2464"/>
      <c r="I604" s="2464"/>
      <c r="J604" s="2464"/>
      <c r="K604" s="2464"/>
      <c r="L604" s="2464"/>
      <c r="M604" s="2464"/>
    </row>
    <row r="605" spans="1:13" ht="15.75" customHeight="1">
      <c r="A605" s="2464"/>
      <c r="B605" s="2464"/>
      <c r="C605" s="2464"/>
      <c r="D605" s="2464"/>
      <c r="E605" s="2464"/>
      <c r="F605" s="2464"/>
      <c r="G605" s="2464"/>
      <c r="H605" s="2464"/>
      <c r="I605" s="2464"/>
      <c r="J605" s="2464"/>
      <c r="K605" s="2464"/>
      <c r="L605" s="2464"/>
      <c r="M605" s="2464"/>
    </row>
    <row r="606" spans="1:13" ht="15.75" customHeight="1">
      <c r="A606" s="2464"/>
      <c r="B606" s="2464"/>
      <c r="C606" s="2464"/>
      <c r="D606" s="2464"/>
      <c r="E606" s="2464"/>
      <c r="F606" s="2464"/>
      <c r="G606" s="2464"/>
      <c r="H606" s="2464"/>
      <c r="I606" s="2464"/>
      <c r="J606" s="2464"/>
      <c r="K606" s="2464"/>
      <c r="L606" s="2464"/>
      <c r="M606" s="2464"/>
    </row>
    <row r="607" spans="1:13" ht="15.75" customHeight="1">
      <c r="A607" s="2464"/>
      <c r="B607" s="2464"/>
      <c r="C607" s="2464"/>
      <c r="D607" s="2464"/>
      <c r="E607" s="2464"/>
      <c r="F607" s="2464"/>
      <c r="G607" s="2464"/>
      <c r="H607" s="2464"/>
      <c r="I607" s="2464"/>
      <c r="J607" s="2464"/>
      <c r="K607" s="2464"/>
      <c r="L607" s="2464"/>
      <c r="M607" s="2464"/>
    </row>
    <row r="608" spans="1:13" ht="15.75" customHeight="1">
      <c r="A608" s="2464"/>
      <c r="B608" s="2464"/>
      <c r="C608" s="2464"/>
      <c r="D608" s="2464"/>
      <c r="E608" s="2464"/>
      <c r="F608" s="2464"/>
      <c r="G608" s="2464"/>
      <c r="H608" s="2464"/>
      <c r="I608" s="2464"/>
      <c r="J608" s="2464"/>
      <c r="K608" s="2464"/>
      <c r="L608" s="2464"/>
      <c r="M608" s="2464"/>
    </row>
    <row r="609" spans="1:13" ht="15.75" customHeight="1">
      <c r="A609" s="2464"/>
      <c r="B609" s="2464"/>
      <c r="C609" s="2464"/>
      <c r="D609" s="2464"/>
      <c r="E609" s="2464"/>
      <c r="F609" s="2464"/>
      <c r="G609" s="2464"/>
      <c r="H609" s="2464"/>
      <c r="I609" s="2464"/>
      <c r="J609" s="2464"/>
      <c r="K609" s="2464"/>
      <c r="L609" s="2464"/>
      <c r="M609" s="2464"/>
    </row>
    <row r="610" spans="1:13" ht="15.75" customHeight="1">
      <c r="A610" s="2464"/>
      <c r="B610" s="2464"/>
      <c r="C610" s="2464"/>
      <c r="D610" s="2464"/>
      <c r="E610" s="2464"/>
      <c r="F610" s="2464"/>
      <c r="G610" s="2464"/>
      <c r="H610" s="2464"/>
      <c r="I610" s="2464"/>
      <c r="J610" s="2464"/>
      <c r="K610" s="2464"/>
      <c r="L610" s="2464"/>
      <c r="M610" s="2464"/>
    </row>
    <row r="611" spans="1:13" ht="15.75" customHeight="1">
      <c r="A611" s="2464"/>
      <c r="B611" s="2464"/>
      <c r="C611" s="2464"/>
      <c r="D611" s="2464"/>
      <c r="E611" s="2464"/>
      <c r="F611" s="2464"/>
      <c r="G611" s="2464"/>
      <c r="H611" s="2464"/>
      <c r="I611" s="2464"/>
      <c r="J611" s="2464"/>
      <c r="K611" s="2464"/>
      <c r="L611" s="2464"/>
      <c r="M611" s="2464"/>
    </row>
    <row r="612" spans="1:13" ht="15.75" customHeight="1">
      <c r="A612" s="2464"/>
      <c r="B612" s="2464"/>
      <c r="C612" s="2464"/>
      <c r="D612" s="2464"/>
      <c r="E612" s="2464"/>
      <c r="F612" s="2464"/>
      <c r="G612" s="2464"/>
      <c r="H612" s="2464"/>
      <c r="I612" s="2464"/>
      <c r="J612" s="2464"/>
      <c r="K612" s="2464"/>
      <c r="L612" s="2464"/>
      <c r="M612" s="2464"/>
    </row>
    <row r="613" spans="1:13" ht="15.75" customHeight="1">
      <c r="A613" s="2464"/>
      <c r="B613" s="2464"/>
      <c r="C613" s="2464"/>
      <c r="D613" s="2464"/>
      <c r="E613" s="2464"/>
      <c r="F613" s="2464"/>
      <c r="G613" s="2464"/>
      <c r="H613" s="2464"/>
      <c r="I613" s="2464"/>
      <c r="J613" s="2464"/>
      <c r="K613" s="2464"/>
      <c r="L613" s="2464"/>
      <c r="M613" s="2464"/>
    </row>
    <row r="614" spans="1:13" ht="15.75" customHeight="1">
      <c r="A614" s="2464"/>
      <c r="B614" s="2464"/>
      <c r="C614" s="2464"/>
      <c r="D614" s="2464"/>
      <c r="E614" s="2464"/>
      <c r="F614" s="2464"/>
      <c r="G614" s="2464"/>
      <c r="H614" s="2464"/>
      <c r="I614" s="2464"/>
      <c r="J614" s="2464"/>
      <c r="K614" s="2464"/>
      <c r="L614" s="2464"/>
      <c r="M614" s="2464"/>
    </row>
    <row r="615" spans="1:13" ht="15.75" customHeight="1">
      <c r="A615" s="2464"/>
      <c r="B615" s="2464"/>
      <c r="C615" s="2464"/>
      <c r="D615" s="2464"/>
      <c r="E615" s="2464"/>
      <c r="F615" s="2464"/>
      <c r="G615" s="2464"/>
      <c r="H615" s="2464"/>
      <c r="I615" s="2464"/>
      <c r="J615" s="2464"/>
      <c r="K615" s="2464"/>
      <c r="L615" s="2464"/>
      <c r="M615" s="2464"/>
    </row>
    <row r="616" spans="1:13" ht="15.75" customHeight="1">
      <c r="A616" s="2464"/>
      <c r="B616" s="2464"/>
      <c r="C616" s="2464"/>
      <c r="D616" s="2464"/>
      <c r="E616" s="2464"/>
      <c r="F616" s="2464"/>
      <c r="G616" s="2464"/>
      <c r="H616" s="2464"/>
      <c r="I616" s="2464"/>
      <c r="J616" s="2464"/>
      <c r="K616" s="2464"/>
      <c r="L616" s="2464"/>
      <c r="M616" s="2464"/>
    </row>
    <row r="617" spans="1:13" ht="15.75" customHeight="1">
      <c r="A617" s="2464"/>
      <c r="B617" s="2464"/>
      <c r="C617" s="2464"/>
      <c r="D617" s="2464"/>
      <c r="E617" s="2464"/>
      <c r="F617" s="2464"/>
      <c r="G617" s="2464"/>
      <c r="H617" s="2464"/>
      <c r="I617" s="2464"/>
      <c r="J617" s="2464"/>
      <c r="K617" s="2464"/>
      <c r="L617" s="2464"/>
      <c r="M617" s="2464"/>
    </row>
    <row r="618" spans="1:13" ht="15.75" customHeight="1">
      <c r="A618" s="2464"/>
      <c r="B618" s="2464"/>
      <c r="C618" s="2464"/>
      <c r="D618" s="2464"/>
      <c r="E618" s="2464"/>
      <c r="F618" s="2464"/>
      <c r="G618" s="2464"/>
      <c r="H618" s="2464"/>
      <c r="I618" s="2464"/>
      <c r="J618" s="2464"/>
      <c r="K618" s="2464"/>
      <c r="L618" s="2464"/>
      <c r="M618" s="2464"/>
    </row>
    <row r="619" spans="1:13" ht="15.75" customHeight="1">
      <c r="A619" s="2464"/>
      <c r="B619" s="2464"/>
      <c r="C619" s="2464"/>
      <c r="D619" s="2464"/>
      <c r="E619" s="2464"/>
      <c r="F619" s="2464"/>
      <c r="G619" s="2464"/>
      <c r="H619" s="2464"/>
      <c r="I619" s="2464"/>
      <c r="J619" s="2464"/>
      <c r="K619" s="2464"/>
      <c r="L619" s="2464"/>
      <c r="M619" s="2464"/>
    </row>
    <row r="620" spans="1:13" ht="15.75" customHeight="1">
      <c r="A620" s="2464"/>
      <c r="B620" s="2464"/>
      <c r="C620" s="2464"/>
      <c r="D620" s="2464"/>
      <c r="E620" s="2464"/>
      <c r="F620" s="2464"/>
      <c r="G620" s="2464"/>
      <c r="H620" s="2464"/>
      <c r="I620" s="2464"/>
      <c r="J620" s="2464"/>
      <c r="K620" s="2464"/>
      <c r="L620" s="2464"/>
      <c r="M620" s="2464"/>
    </row>
    <row r="621" spans="1:13" ht="15.75" customHeight="1">
      <c r="A621" s="2464"/>
      <c r="B621" s="2464"/>
      <c r="C621" s="2464"/>
      <c r="D621" s="2464"/>
      <c r="E621" s="2464"/>
      <c r="F621" s="2464"/>
      <c r="G621" s="2464"/>
      <c r="H621" s="2464"/>
      <c r="I621" s="2464"/>
      <c r="J621" s="2464"/>
      <c r="K621" s="2464"/>
      <c r="L621" s="2464"/>
      <c r="M621" s="2464"/>
    </row>
    <row r="622" spans="1:13" ht="15.75" customHeight="1">
      <c r="A622" s="2464"/>
      <c r="B622" s="2464"/>
      <c r="C622" s="2464"/>
      <c r="D622" s="2464"/>
      <c r="E622" s="2464"/>
      <c r="F622" s="2464"/>
      <c r="G622" s="2464"/>
      <c r="H622" s="2464"/>
      <c r="I622" s="2464"/>
      <c r="J622" s="2464"/>
      <c r="K622" s="2464"/>
      <c r="L622" s="2464"/>
      <c r="M622" s="2464"/>
    </row>
    <row r="623" spans="1:13" ht="15.75" customHeight="1">
      <c r="A623" s="2464"/>
      <c r="B623" s="2464"/>
      <c r="C623" s="2464"/>
      <c r="D623" s="2464"/>
      <c r="E623" s="2464"/>
      <c r="F623" s="2464"/>
      <c r="G623" s="2464"/>
      <c r="H623" s="2464"/>
      <c r="I623" s="2464"/>
      <c r="J623" s="2464"/>
      <c r="K623" s="2464"/>
      <c r="L623" s="2464"/>
      <c r="M623" s="2464"/>
    </row>
    <row r="624" spans="1:13" ht="15.75" customHeight="1">
      <c r="A624" s="2464"/>
      <c r="B624" s="2464"/>
      <c r="C624" s="2464"/>
      <c r="D624" s="2464"/>
      <c r="E624" s="2464"/>
      <c r="F624" s="2464"/>
      <c r="G624" s="2464"/>
      <c r="H624" s="2464"/>
      <c r="I624" s="2464"/>
      <c r="J624" s="2464"/>
      <c r="K624" s="2464"/>
      <c r="L624" s="2464"/>
      <c r="M624" s="2464"/>
    </row>
    <row r="625" spans="1:13" ht="15.75" customHeight="1">
      <c r="A625" s="2464"/>
      <c r="B625" s="2464"/>
      <c r="C625" s="2464"/>
      <c r="D625" s="2464"/>
      <c r="E625" s="2464"/>
      <c r="F625" s="2464"/>
      <c r="G625" s="2464"/>
      <c r="H625" s="2464"/>
      <c r="I625" s="2464"/>
      <c r="J625" s="2464"/>
      <c r="K625" s="2464"/>
      <c r="L625" s="2464"/>
      <c r="M625" s="2464"/>
    </row>
    <row r="626" spans="1:13" ht="15.75" customHeight="1">
      <c r="A626" s="2464"/>
      <c r="B626" s="2464"/>
      <c r="C626" s="2464"/>
      <c r="D626" s="2464"/>
      <c r="E626" s="2464"/>
      <c r="F626" s="2464"/>
      <c r="G626" s="2464"/>
      <c r="H626" s="2464"/>
      <c r="I626" s="2464"/>
      <c r="J626" s="2464"/>
      <c r="K626" s="2464"/>
      <c r="L626" s="2464"/>
      <c r="M626" s="2464"/>
    </row>
    <row r="627" spans="1:13" ht="15.75" customHeight="1">
      <c r="A627" s="2464"/>
      <c r="B627" s="2464"/>
      <c r="C627" s="2464"/>
      <c r="D627" s="2464"/>
      <c r="E627" s="2464"/>
      <c r="F627" s="2464"/>
      <c r="G627" s="2464"/>
      <c r="H627" s="2464"/>
      <c r="I627" s="2464"/>
      <c r="J627" s="2464"/>
      <c r="K627" s="2464"/>
      <c r="L627" s="2464"/>
      <c r="M627" s="2464"/>
    </row>
    <row r="628" spans="1:13" ht="15.75" customHeight="1">
      <c r="A628" s="2464"/>
      <c r="B628" s="2464"/>
      <c r="C628" s="2464"/>
      <c r="D628" s="2464"/>
      <c r="E628" s="2464"/>
      <c r="F628" s="2464"/>
      <c r="G628" s="2464"/>
      <c r="H628" s="2464"/>
      <c r="I628" s="2464"/>
      <c r="J628" s="2464"/>
      <c r="K628" s="2464"/>
      <c r="L628" s="2464"/>
      <c r="M628" s="2464"/>
    </row>
    <row r="629" spans="1:13" ht="15.75" customHeight="1">
      <c r="A629" s="2464"/>
      <c r="B629" s="2464"/>
      <c r="C629" s="2464"/>
      <c r="D629" s="2464"/>
      <c r="E629" s="2464"/>
      <c r="F629" s="2464"/>
      <c r="G629" s="2464"/>
      <c r="H629" s="2464"/>
      <c r="I629" s="2464"/>
      <c r="J629" s="2464"/>
      <c r="K629" s="2464"/>
      <c r="L629" s="2464"/>
      <c r="M629" s="2464"/>
    </row>
    <row r="630" spans="1:13" ht="15.75" customHeight="1">
      <c r="A630" s="2464"/>
      <c r="B630" s="2464"/>
      <c r="C630" s="2464"/>
      <c r="D630" s="2464"/>
      <c r="E630" s="2464"/>
      <c r="F630" s="2464"/>
      <c r="G630" s="2464"/>
      <c r="H630" s="2464"/>
      <c r="I630" s="2464"/>
      <c r="J630" s="2464"/>
      <c r="K630" s="2464"/>
      <c r="L630" s="2464"/>
      <c r="M630" s="2464"/>
    </row>
    <row r="631" spans="1:13" ht="15.75" customHeight="1">
      <c r="A631" s="2464"/>
      <c r="B631" s="2464"/>
      <c r="C631" s="2464"/>
      <c r="D631" s="2464"/>
      <c r="E631" s="2464"/>
      <c r="F631" s="2464"/>
      <c r="G631" s="2464"/>
      <c r="H631" s="2464"/>
      <c r="I631" s="2464"/>
      <c r="J631" s="2464"/>
      <c r="K631" s="2464"/>
      <c r="L631" s="2464"/>
      <c r="M631" s="2464"/>
    </row>
    <row r="632" spans="1:13" ht="15.75" customHeight="1">
      <c r="A632" s="2464"/>
      <c r="B632" s="2464"/>
      <c r="C632" s="2464"/>
      <c r="D632" s="2464"/>
      <c r="E632" s="2464"/>
      <c r="F632" s="2464"/>
      <c r="G632" s="2464"/>
      <c r="H632" s="2464"/>
      <c r="I632" s="2464"/>
      <c r="J632" s="2464"/>
      <c r="K632" s="2464"/>
      <c r="L632" s="2464"/>
      <c r="M632" s="2464"/>
    </row>
    <row r="633" spans="1:13" ht="15.75" customHeight="1">
      <c r="A633" s="2464"/>
      <c r="B633" s="2464"/>
      <c r="C633" s="2464"/>
      <c r="D633" s="2464"/>
      <c r="E633" s="2464"/>
      <c r="F633" s="2464"/>
      <c r="G633" s="2464"/>
      <c r="H633" s="2464"/>
      <c r="I633" s="2464"/>
      <c r="J633" s="2464"/>
      <c r="K633" s="2464"/>
      <c r="L633" s="2464"/>
      <c r="M633" s="2464"/>
    </row>
    <row r="634" spans="1:13" ht="15.75" customHeight="1">
      <c r="A634" s="2464"/>
      <c r="B634" s="2464"/>
      <c r="C634" s="2464"/>
      <c r="D634" s="2464"/>
      <c r="E634" s="2464"/>
      <c r="F634" s="2464"/>
      <c r="G634" s="2464"/>
      <c r="H634" s="2464"/>
      <c r="I634" s="2464"/>
      <c r="J634" s="2464"/>
      <c r="K634" s="2464"/>
      <c r="L634" s="2464"/>
      <c r="M634" s="2464"/>
    </row>
    <row r="635" spans="1:13" ht="15.75" customHeight="1">
      <c r="A635" s="2464"/>
      <c r="B635" s="2464"/>
      <c r="C635" s="2464"/>
      <c r="D635" s="2464"/>
      <c r="E635" s="2464"/>
      <c r="F635" s="2464"/>
      <c r="G635" s="2464"/>
      <c r="H635" s="2464"/>
      <c r="I635" s="2464"/>
      <c r="J635" s="2464"/>
      <c r="K635" s="2464"/>
      <c r="L635" s="2464"/>
      <c r="M635" s="2464"/>
    </row>
    <row r="636" spans="1:13" ht="15.75" customHeight="1">
      <c r="A636" s="2464"/>
      <c r="B636" s="2464"/>
      <c r="C636" s="2464"/>
      <c r="D636" s="2464"/>
      <c r="E636" s="2464"/>
      <c r="F636" s="2464"/>
      <c r="G636" s="2464"/>
      <c r="H636" s="2464"/>
      <c r="I636" s="2464"/>
      <c r="J636" s="2464"/>
      <c r="K636" s="2464"/>
      <c r="L636" s="2464"/>
      <c r="M636" s="2464"/>
    </row>
    <row r="637" spans="1:13" ht="15.75" customHeight="1">
      <c r="A637" s="2464"/>
      <c r="B637" s="2464"/>
      <c r="C637" s="2464"/>
      <c r="D637" s="2464"/>
      <c r="E637" s="2464"/>
      <c r="F637" s="2464"/>
      <c r="G637" s="2464"/>
      <c r="H637" s="2464"/>
      <c r="I637" s="2464"/>
      <c r="J637" s="2464"/>
      <c r="K637" s="2464"/>
      <c r="L637" s="2464"/>
      <c r="M637" s="2464"/>
    </row>
    <row r="638" spans="1:13" ht="15.75" customHeight="1">
      <c r="A638" s="2464"/>
      <c r="B638" s="2464"/>
      <c r="C638" s="2464"/>
      <c r="D638" s="2464"/>
      <c r="E638" s="2464"/>
      <c r="F638" s="2464"/>
      <c r="G638" s="2464"/>
      <c r="H638" s="2464"/>
      <c r="I638" s="2464"/>
      <c r="J638" s="2464"/>
      <c r="K638" s="2464"/>
      <c r="L638" s="2464"/>
      <c r="M638" s="2464"/>
    </row>
    <row r="639" spans="1:13" ht="15.75" customHeight="1">
      <c r="A639" s="2464"/>
      <c r="B639" s="2464"/>
      <c r="C639" s="2464"/>
      <c r="D639" s="2464"/>
      <c r="E639" s="2464"/>
      <c r="F639" s="2464"/>
      <c r="G639" s="2464"/>
      <c r="H639" s="2464"/>
      <c r="I639" s="2464"/>
      <c r="J639" s="2464"/>
      <c r="K639" s="2464"/>
      <c r="L639" s="2464"/>
      <c r="M639" s="2464"/>
    </row>
    <row r="640" spans="1:13" ht="15.75" customHeight="1">
      <c r="A640" s="2464"/>
      <c r="B640" s="2464"/>
      <c r="C640" s="2464"/>
      <c r="D640" s="2464"/>
      <c r="E640" s="2464"/>
      <c r="F640" s="2464"/>
      <c r="G640" s="2464"/>
      <c r="H640" s="2464"/>
      <c r="I640" s="2464"/>
      <c r="J640" s="2464"/>
      <c r="K640" s="2464"/>
      <c r="L640" s="2464"/>
      <c r="M640" s="2464"/>
    </row>
    <row r="641" spans="1:13" ht="15.75" customHeight="1">
      <c r="A641" s="2464"/>
      <c r="B641" s="2464"/>
      <c r="C641" s="2464"/>
      <c r="D641" s="2464"/>
      <c r="E641" s="2464"/>
      <c r="F641" s="2464"/>
      <c r="G641" s="2464"/>
      <c r="H641" s="2464"/>
      <c r="I641" s="2464"/>
      <c r="J641" s="2464"/>
      <c r="K641" s="2464"/>
      <c r="L641" s="2464"/>
      <c r="M641" s="2464"/>
    </row>
    <row r="642" spans="1:13" ht="15.75" customHeight="1">
      <c r="A642" s="2464"/>
      <c r="B642" s="2464"/>
      <c r="C642" s="2464"/>
      <c r="D642" s="2464"/>
      <c r="E642" s="2464"/>
      <c r="F642" s="2464"/>
      <c r="G642" s="2464"/>
      <c r="H642" s="2464"/>
      <c r="I642" s="2464"/>
      <c r="J642" s="2464"/>
      <c r="K642" s="2464"/>
      <c r="L642" s="2464"/>
      <c r="M642" s="2464"/>
    </row>
    <row r="643" spans="1:13" ht="15.75" customHeight="1">
      <c r="A643" s="2464"/>
      <c r="B643" s="2464"/>
      <c r="C643" s="2464"/>
      <c r="D643" s="2464"/>
      <c r="E643" s="2464"/>
      <c r="F643" s="2464"/>
      <c r="G643" s="2464"/>
      <c r="H643" s="2464"/>
      <c r="I643" s="2464"/>
      <c r="J643" s="2464"/>
      <c r="K643" s="2464"/>
      <c r="L643" s="2464"/>
      <c r="M643" s="2464"/>
    </row>
    <row r="644" spans="1:13" ht="15.75" customHeight="1">
      <c r="A644" s="2464"/>
      <c r="B644" s="2464"/>
      <c r="C644" s="2464"/>
      <c r="D644" s="2464"/>
      <c r="E644" s="2464"/>
      <c r="F644" s="2464"/>
      <c r="G644" s="2464"/>
      <c r="H644" s="2464"/>
      <c r="I644" s="2464"/>
      <c r="J644" s="2464"/>
      <c r="K644" s="2464"/>
      <c r="L644" s="2464"/>
      <c r="M644" s="2464"/>
    </row>
    <row r="645" spans="1:13" ht="15.75" customHeight="1">
      <c r="A645" s="2464"/>
      <c r="B645" s="2464"/>
      <c r="C645" s="2464"/>
      <c r="D645" s="2464"/>
      <c r="E645" s="2464"/>
      <c r="F645" s="2464"/>
      <c r="G645" s="2464"/>
      <c r="H645" s="2464"/>
      <c r="I645" s="2464"/>
      <c r="J645" s="2464"/>
      <c r="K645" s="2464"/>
      <c r="L645" s="2464"/>
      <c r="M645" s="2464"/>
    </row>
    <row r="646" spans="1:13" ht="15.75" customHeight="1">
      <c r="A646" s="2464"/>
      <c r="B646" s="2464"/>
      <c r="C646" s="2464"/>
      <c r="D646" s="2464"/>
      <c r="E646" s="2464"/>
      <c r="F646" s="2464"/>
      <c r="G646" s="2464"/>
      <c r="H646" s="2464"/>
      <c r="I646" s="2464"/>
      <c r="J646" s="2464"/>
      <c r="K646" s="2464"/>
      <c r="L646" s="2464"/>
      <c r="M646" s="2464"/>
    </row>
    <row r="647" spans="1:13" ht="15.75" customHeight="1">
      <c r="A647" s="2464"/>
      <c r="B647" s="2464"/>
      <c r="C647" s="2464"/>
      <c r="D647" s="2464"/>
      <c r="E647" s="2464"/>
      <c r="F647" s="2464"/>
      <c r="G647" s="2464"/>
      <c r="H647" s="2464"/>
      <c r="I647" s="2464"/>
      <c r="J647" s="2464"/>
      <c r="K647" s="2464"/>
      <c r="L647" s="2464"/>
      <c r="M647" s="2464"/>
    </row>
    <row r="648" spans="1:13" ht="15.75" customHeight="1">
      <c r="A648" s="2464"/>
      <c r="B648" s="2464"/>
      <c r="C648" s="2464"/>
      <c r="D648" s="2464"/>
      <c r="E648" s="2464"/>
      <c r="F648" s="2464"/>
      <c r="G648" s="2464"/>
      <c r="H648" s="2464"/>
      <c r="I648" s="2464"/>
      <c r="J648" s="2464"/>
      <c r="K648" s="2464"/>
      <c r="L648" s="2464"/>
      <c r="M648" s="2464"/>
    </row>
    <row r="649" spans="1:13" ht="15.75" customHeight="1">
      <c r="A649" s="2464"/>
      <c r="B649" s="2464"/>
      <c r="C649" s="2464"/>
      <c r="D649" s="2464"/>
      <c r="E649" s="2464"/>
      <c r="F649" s="2464"/>
      <c r="G649" s="2464"/>
      <c r="H649" s="2464"/>
      <c r="I649" s="2464"/>
      <c r="J649" s="2464"/>
      <c r="K649" s="2464"/>
      <c r="L649" s="2464"/>
      <c r="M649" s="2464"/>
    </row>
    <row r="650" spans="1:13" ht="15.75" customHeight="1">
      <c r="A650" s="2464"/>
      <c r="B650" s="2464"/>
      <c r="C650" s="2464"/>
      <c r="D650" s="2464"/>
      <c r="E650" s="2464"/>
      <c r="F650" s="2464"/>
      <c r="G650" s="2464"/>
      <c r="H650" s="2464"/>
      <c r="I650" s="2464"/>
      <c r="J650" s="2464"/>
      <c r="K650" s="2464"/>
      <c r="L650" s="2464"/>
      <c r="M650" s="2464"/>
    </row>
    <row r="651" spans="1:13" ht="15.75" customHeight="1">
      <c r="A651" s="2464"/>
      <c r="B651" s="2464"/>
      <c r="C651" s="2464"/>
      <c r="D651" s="2464"/>
      <c r="E651" s="2464"/>
      <c r="F651" s="2464"/>
      <c r="G651" s="2464"/>
      <c r="H651" s="2464"/>
      <c r="I651" s="2464"/>
      <c r="J651" s="2464"/>
      <c r="K651" s="2464"/>
      <c r="L651" s="2464"/>
      <c r="M651" s="2464"/>
    </row>
    <row r="652" spans="1:13" ht="15.75" customHeight="1">
      <c r="A652" s="2464"/>
      <c r="B652" s="2464"/>
      <c r="C652" s="2464"/>
      <c r="D652" s="2464"/>
      <c r="E652" s="2464"/>
      <c r="F652" s="2464"/>
      <c r="G652" s="2464"/>
      <c r="H652" s="2464"/>
      <c r="I652" s="2464"/>
      <c r="J652" s="2464"/>
      <c r="K652" s="2464"/>
      <c r="L652" s="2464"/>
      <c r="M652" s="2464"/>
    </row>
    <row r="653" spans="1:13" ht="15.75" customHeight="1">
      <c r="A653" s="2464"/>
      <c r="B653" s="2464"/>
      <c r="C653" s="2464"/>
      <c r="D653" s="2464"/>
      <c r="E653" s="2464"/>
      <c r="F653" s="2464"/>
      <c r="G653" s="2464"/>
      <c r="H653" s="2464"/>
      <c r="I653" s="2464"/>
      <c r="J653" s="2464"/>
      <c r="K653" s="2464"/>
      <c r="L653" s="2464"/>
      <c r="M653" s="2464"/>
    </row>
    <row r="654" spans="1:13" ht="15.75" customHeight="1">
      <c r="A654" s="2464"/>
      <c r="B654" s="2464"/>
      <c r="C654" s="2464"/>
      <c r="D654" s="2464"/>
      <c r="E654" s="2464"/>
      <c r="F654" s="2464"/>
      <c r="G654" s="2464"/>
      <c r="H654" s="2464"/>
      <c r="I654" s="2464"/>
      <c r="J654" s="2464"/>
      <c r="K654" s="2464"/>
      <c r="L654" s="2464"/>
      <c r="M654" s="2464"/>
    </row>
    <row r="655" spans="1:13" ht="15.75" customHeight="1">
      <c r="A655" s="2464"/>
      <c r="B655" s="2464"/>
      <c r="C655" s="2464"/>
      <c r="D655" s="2464"/>
      <c r="E655" s="2464"/>
      <c r="F655" s="2464"/>
      <c r="G655" s="2464"/>
      <c r="H655" s="2464"/>
      <c r="I655" s="2464"/>
      <c r="J655" s="2464"/>
      <c r="K655" s="2464"/>
      <c r="L655" s="2464"/>
      <c r="M655" s="2464"/>
    </row>
    <row r="656" spans="1:13" ht="15.75" customHeight="1">
      <c r="A656" s="2464"/>
      <c r="B656" s="2464"/>
      <c r="C656" s="2464"/>
      <c r="D656" s="2464"/>
      <c r="E656" s="2464"/>
      <c r="F656" s="2464"/>
      <c r="G656" s="2464"/>
      <c r="H656" s="2464"/>
      <c r="I656" s="2464"/>
      <c r="J656" s="2464"/>
      <c r="K656" s="2464"/>
      <c r="L656" s="2464"/>
      <c r="M656" s="2464"/>
    </row>
    <row r="657" spans="1:13" ht="15.75" customHeight="1">
      <c r="A657" s="2464"/>
      <c r="B657" s="2464"/>
      <c r="C657" s="2464"/>
      <c r="D657" s="2464"/>
      <c r="E657" s="2464"/>
      <c r="F657" s="2464"/>
      <c r="G657" s="2464"/>
      <c r="H657" s="2464"/>
      <c r="I657" s="2464"/>
      <c r="J657" s="2464"/>
      <c r="K657" s="2464"/>
      <c r="L657" s="2464"/>
      <c r="M657" s="2464"/>
    </row>
    <row r="658" spans="1:13" ht="15.75" customHeight="1">
      <c r="A658" s="2464"/>
      <c r="B658" s="2464"/>
      <c r="C658" s="2464"/>
      <c r="D658" s="2464"/>
      <c r="E658" s="2464"/>
      <c r="F658" s="2464"/>
      <c r="G658" s="2464"/>
      <c r="H658" s="2464"/>
      <c r="I658" s="2464"/>
      <c r="J658" s="2464"/>
      <c r="K658" s="2464"/>
      <c r="L658" s="2464"/>
      <c r="M658" s="2464"/>
    </row>
    <row r="659" spans="1:13" ht="15.75" customHeight="1">
      <c r="A659" s="2464"/>
      <c r="B659" s="2464"/>
      <c r="C659" s="2464"/>
      <c r="D659" s="2464"/>
      <c r="E659" s="2464"/>
      <c r="F659" s="2464"/>
      <c r="G659" s="2464"/>
      <c r="H659" s="2464"/>
      <c r="I659" s="2464"/>
      <c r="J659" s="2464"/>
      <c r="K659" s="2464"/>
      <c r="L659" s="2464"/>
      <c r="M659" s="2464"/>
    </row>
    <row r="660" spans="1:13" ht="15.75" customHeight="1">
      <c r="A660" s="2464"/>
      <c r="B660" s="2464"/>
      <c r="C660" s="2464"/>
      <c r="D660" s="2464"/>
      <c r="E660" s="2464"/>
      <c r="F660" s="2464"/>
      <c r="G660" s="2464"/>
      <c r="H660" s="2464"/>
      <c r="I660" s="2464"/>
      <c r="J660" s="2464"/>
      <c r="K660" s="2464"/>
      <c r="L660" s="2464"/>
      <c r="M660" s="2464"/>
    </row>
    <row r="661" spans="1:13" ht="15.75" customHeight="1">
      <c r="A661" s="2464"/>
      <c r="B661" s="2464"/>
      <c r="C661" s="2464"/>
      <c r="D661" s="2464"/>
      <c r="E661" s="2464"/>
      <c r="F661" s="2464"/>
      <c r="G661" s="2464"/>
      <c r="H661" s="2464"/>
      <c r="I661" s="2464"/>
      <c r="J661" s="2464"/>
      <c r="K661" s="2464"/>
      <c r="L661" s="2464"/>
      <c r="M661" s="2464"/>
    </row>
    <row r="662" spans="1:13" ht="15.75" customHeight="1">
      <c r="A662" s="2464"/>
      <c r="B662" s="2464"/>
      <c r="C662" s="2464"/>
      <c r="D662" s="2464"/>
      <c r="E662" s="2464"/>
      <c r="F662" s="2464"/>
      <c r="G662" s="2464"/>
      <c r="H662" s="2464"/>
      <c r="I662" s="2464"/>
      <c r="J662" s="2464"/>
      <c r="K662" s="2464"/>
      <c r="L662" s="2464"/>
      <c r="M662" s="2464"/>
    </row>
    <row r="663" spans="1:13" ht="15.75" customHeight="1">
      <c r="A663" s="2464"/>
      <c r="B663" s="2464"/>
      <c r="C663" s="2464"/>
      <c r="D663" s="2464"/>
      <c r="E663" s="2464"/>
      <c r="F663" s="2464"/>
      <c r="G663" s="2464"/>
      <c r="H663" s="2464"/>
      <c r="I663" s="2464"/>
      <c r="J663" s="2464"/>
      <c r="K663" s="2464"/>
      <c r="L663" s="2464"/>
      <c r="M663" s="2464"/>
    </row>
    <row r="664" spans="1:13" ht="15.75" customHeight="1">
      <c r="A664" s="2464"/>
      <c r="B664" s="2464"/>
      <c r="C664" s="2464"/>
      <c r="D664" s="2464"/>
      <c r="E664" s="2464"/>
      <c r="F664" s="2464"/>
      <c r="G664" s="2464"/>
      <c r="H664" s="2464"/>
      <c r="I664" s="2464"/>
      <c r="J664" s="2464"/>
      <c r="K664" s="2464"/>
      <c r="L664" s="2464"/>
      <c r="M664" s="2464"/>
    </row>
    <row r="665" spans="1:13" ht="15.75" customHeight="1">
      <c r="A665" s="2464"/>
      <c r="B665" s="2464"/>
      <c r="C665" s="2464"/>
      <c r="D665" s="2464"/>
      <c r="E665" s="2464"/>
      <c r="F665" s="2464"/>
      <c r="G665" s="2464"/>
      <c r="H665" s="2464"/>
      <c r="I665" s="2464"/>
      <c r="J665" s="2464"/>
      <c r="K665" s="2464"/>
      <c r="L665" s="2464"/>
      <c r="M665" s="2464"/>
    </row>
    <row r="666" spans="1:13" ht="15.75" customHeight="1">
      <c r="A666" s="2464"/>
      <c r="B666" s="2464"/>
      <c r="C666" s="2464"/>
      <c r="D666" s="2464"/>
      <c r="E666" s="2464"/>
      <c r="F666" s="2464"/>
      <c r="G666" s="2464"/>
      <c r="H666" s="2464"/>
      <c r="I666" s="2464"/>
      <c r="J666" s="2464"/>
      <c r="K666" s="2464"/>
      <c r="L666" s="2464"/>
      <c r="M666" s="2464"/>
    </row>
    <row r="667" spans="1:13" ht="15.75" customHeight="1">
      <c r="A667" s="2464"/>
      <c r="B667" s="2464"/>
      <c r="C667" s="2464"/>
      <c r="D667" s="2464"/>
      <c r="E667" s="2464"/>
      <c r="F667" s="2464"/>
      <c r="G667" s="2464"/>
      <c r="H667" s="2464"/>
      <c r="I667" s="2464"/>
      <c r="J667" s="2464"/>
      <c r="K667" s="2464"/>
      <c r="L667" s="2464"/>
      <c r="M667" s="2464"/>
    </row>
    <row r="668" spans="1:13" ht="15.75" customHeight="1">
      <c r="A668" s="2464"/>
      <c r="B668" s="2464"/>
      <c r="C668" s="2464"/>
      <c r="D668" s="2464"/>
      <c r="E668" s="2464"/>
      <c r="F668" s="2464"/>
      <c r="G668" s="2464"/>
      <c r="H668" s="2464"/>
      <c r="I668" s="2464"/>
      <c r="J668" s="2464"/>
      <c r="K668" s="2464"/>
      <c r="L668" s="2464"/>
      <c r="M668" s="2464"/>
    </row>
    <row r="669" spans="1:13" ht="15.75" customHeight="1">
      <c r="A669" s="2464"/>
      <c r="B669" s="2464"/>
      <c r="C669" s="2464"/>
      <c r="D669" s="2464"/>
      <c r="E669" s="2464"/>
      <c r="F669" s="2464"/>
      <c r="G669" s="2464"/>
      <c r="H669" s="2464"/>
      <c r="I669" s="2464"/>
      <c r="J669" s="2464"/>
      <c r="K669" s="2464"/>
      <c r="L669" s="2464"/>
      <c r="M669" s="2464"/>
    </row>
    <row r="670" spans="1:13" ht="15.75" customHeight="1">
      <c r="A670" s="2464"/>
      <c r="B670" s="2464"/>
      <c r="C670" s="2464"/>
      <c r="D670" s="2464"/>
      <c r="E670" s="2464"/>
      <c r="F670" s="2464"/>
      <c r="G670" s="2464"/>
      <c r="H670" s="2464"/>
      <c r="I670" s="2464"/>
      <c r="J670" s="2464"/>
      <c r="K670" s="2464"/>
      <c r="L670" s="2464"/>
      <c r="M670" s="2464"/>
    </row>
    <row r="671" spans="1:13" ht="15.75" customHeight="1">
      <c r="A671" s="2464"/>
      <c r="B671" s="2464"/>
      <c r="C671" s="2464"/>
      <c r="D671" s="2464"/>
      <c r="E671" s="2464"/>
      <c r="F671" s="2464"/>
      <c r="G671" s="2464"/>
      <c r="H671" s="2464"/>
      <c r="I671" s="2464"/>
      <c r="J671" s="2464"/>
      <c r="K671" s="2464"/>
      <c r="L671" s="2464"/>
      <c r="M671" s="2464"/>
    </row>
    <row r="672" spans="1:13" ht="15.75" customHeight="1">
      <c r="A672" s="2464"/>
      <c r="B672" s="2464"/>
      <c r="C672" s="2464"/>
      <c r="D672" s="2464"/>
      <c r="E672" s="2464"/>
      <c r="F672" s="2464"/>
      <c r="G672" s="2464"/>
      <c r="H672" s="2464"/>
      <c r="I672" s="2464"/>
      <c r="J672" s="2464"/>
      <c r="K672" s="2464"/>
      <c r="L672" s="2464"/>
      <c r="M672" s="2464"/>
    </row>
    <row r="673" spans="1:13" ht="15.75" customHeight="1">
      <c r="A673" s="2464"/>
      <c r="B673" s="2464"/>
      <c r="C673" s="2464"/>
      <c r="D673" s="2464"/>
      <c r="E673" s="2464"/>
      <c r="F673" s="2464"/>
      <c r="G673" s="2464"/>
      <c r="H673" s="2464"/>
      <c r="I673" s="2464"/>
      <c r="J673" s="2464"/>
      <c r="K673" s="2464"/>
      <c r="L673" s="2464"/>
      <c r="M673" s="2464"/>
    </row>
    <row r="674" spans="1:13" ht="15.75" customHeight="1">
      <c r="A674" s="2464"/>
      <c r="B674" s="2464"/>
      <c r="C674" s="2464"/>
      <c r="D674" s="2464"/>
      <c r="E674" s="2464"/>
      <c r="F674" s="2464"/>
      <c r="G674" s="2464"/>
      <c r="H674" s="2464"/>
      <c r="I674" s="2464"/>
      <c r="J674" s="2464"/>
      <c r="K674" s="2464"/>
      <c r="L674" s="2464"/>
      <c r="M674" s="2464"/>
    </row>
    <row r="675" spans="1:13" ht="15.75" customHeight="1">
      <c r="A675" s="2464"/>
      <c r="B675" s="2464"/>
      <c r="C675" s="2464"/>
      <c r="D675" s="2464"/>
      <c r="E675" s="2464"/>
      <c r="F675" s="2464"/>
      <c r="G675" s="2464"/>
      <c r="H675" s="2464"/>
      <c r="I675" s="2464"/>
      <c r="J675" s="2464"/>
      <c r="K675" s="2464"/>
      <c r="L675" s="2464"/>
      <c r="M675" s="2464"/>
    </row>
    <row r="676" spans="1:13" ht="15.75" customHeight="1">
      <c r="A676" s="2464"/>
      <c r="B676" s="2464"/>
      <c r="C676" s="2464"/>
      <c r="D676" s="2464"/>
      <c r="E676" s="2464"/>
      <c r="F676" s="2464"/>
      <c r="G676" s="2464"/>
      <c r="H676" s="2464"/>
      <c r="I676" s="2464"/>
      <c r="J676" s="2464"/>
      <c r="K676" s="2464"/>
      <c r="L676" s="2464"/>
      <c r="M676" s="2464"/>
    </row>
    <row r="677" spans="1:13" ht="15.75" customHeight="1">
      <c r="A677" s="2464"/>
      <c r="B677" s="2464"/>
      <c r="C677" s="2464"/>
      <c r="D677" s="2464"/>
      <c r="E677" s="2464"/>
      <c r="F677" s="2464"/>
      <c r="G677" s="2464"/>
      <c r="H677" s="2464"/>
      <c r="I677" s="2464"/>
      <c r="J677" s="2464"/>
      <c r="K677" s="2464"/>
      <c r="L677" s="2464"/>
      <c r="M677" s="2464"/>
    </row>
    <row r="678" spans="1:13" ht="15.75" customHeight="1">
      <c r="A678" s="2464"/>
      <c r="B678" s="2464"/>
      <c r="C678" s="2464"/>
      <c r="D678" s="2464"/>
      <c r="E678" s="2464"/>
      <c r="F678" s="2464"/>
      <c r="G678" s="2464"/>
      <c r="H678" s="2464"/>
      <c r="I678" s="2464"/>
      <c r="J678" s="2464"/>
      <c r="K678" s="2464"/>
      <c r="L678" s="2464"/>
      <c r="M678" s="2464"/>
    </row>
    <row r="679" spans="1:13" ht="15.75" customHeight="1">
      <c r="A679" s="2464"/>
      <c r="B679" s="2464"/>
      <c r="C679" s="2464"/>
      <c r="D679" s="2464"/>
      <c r="E679" s="2464"/>
      <c r="F679" s="2464"/>
      <c r="G679" s="2464"/>
      <c r="H679" s="2464"/>
      <c r="I679" s="2464"/>
      <c r="J679" s="2464"/>
      <c r="K679" s="2464"/>
      <c r="L679" s="2464"/>
      <c r="M679" s="2464"/>
    </row>
    <row r="680" spans="1:13" ht="15.75" customHeight="1">
      <c r="A680" s="2464"/>
      <c r="B680" s="2464"/>
      <c r="C680" s="2464"/>
      <c r="D680" s="2464"/>
      <c r="E680" s="2464"/>
      <c r="F680" s="2464"/>
      <c r="G680" s="2464"/>
      <c r="H680" s="2464"/>
      <c r="I680" s="2464"/>
      <c r="J680" s="2464"/>
      <c r="K680" s="2464"/>
      <c r="L680" s="2464"/>
      <c r="M680" s="2464"/>
    </row>
    <row r="681" spans="1:13" ht="15.75" customHeight="1">
      <c r="A681" s="2464"/>
      <c r="B681" s="2464"/>
      <c r="C681" s="2464"/>
      <c r="D681" s="2464"/>
      <c r="E681" s="2464"/>
      <c r="F681" s="2464"/>
      <c r="G681" s="2464"/>
      <c r="H681" s="2464"/>
      <c r="I681" s="2464"/>
      <c r="J681" s="2464"/>
      <c r="K681" s="2464"/>
      <c r="L681" s="2464"/>
      <c r="M681" s="2464"/>
    </row>
    <row r="682" spans="1:13" ht="15.75" customHeight="1">
      <c r="A682" s="2464"/>
      <c r="B682" s="2464"/>
      <c r="C682" s="2464"/>
      <c r="D682" s="2464"/>
      <c r="E682" s="2464"/>
      <c r="F682" s="2464"/>
      <c r="G682" s="2464"/>
      <c r="H682" s="2464"/>
      <c r="I682" s="2464"/>
      <c r="J682" s="2464"/>
      <c r="K682" s="2464"/>
      <c r="L682" s="2464"/>
      <c r="M682" s="2464"/>
    </row>
    <row r="683" spans="1:13" ht="15.75" customHeight="1">
      <c r="A683" s="2464"/>
      <c r="B683" s="2464"/>
      <c r="C683" s="2464"/>
      <c r="D683" s="2464"/>
      <c r="E683" s="2464"/>
      <c r="F683" s="2464"/>
      <c r="G683" s="2464"/>
      <c r="H683" s="2464"/>
      <c r="I683" s="2464"/>
      <c r="J683" s="2464"/>
      <c r="K683" s="2464"/>
      <c r="L683" s="2464"/>
      <c r="M683" s="2464"/>
    </row>
    <row r="684" spans="1:13" ht="15.75" customHeight="1">
      <c r="A684" s="2464"/>
      <c r="B684" s="2464"/>
      <c r="C684" s="2464"/>
      <c r="D684" s="2464"/>
      <c r="E684" s="2464"/>
      <c r="F684" s="2464"/>
      <c r="G684" s="2464"/>
      <c r="H684" s="2464"/>
      <c r="I684" s="2464"/>
      <c r="J684" s="2464"/>
      <c r="K684" s="2464"/>
      <c r="L684" s="2464"/>
      <c r="M684" s="2464"/>
    </row>
    <row r="685" spans="1:13" ht="15.75" customHeight="1">
      <c r="A685" s="2464"/>
      <c r="B685" s="2464"/>
      <c r="C685" s="2464"/>
      <c r="D685" s="2464"/>
      <c r="E685" s="2464"/>
      <c r="F685" s="2464"/>
      <c r="G685" s="2464"/>
      <c r="H685" s="2464"/>
      <c r="I685" s="2464"/>
      <c r="J685" s="2464"/>
      <c r="K685" s="2464"/>
      <c r="L685" s="2464"/>
      <c r="M685" s="2464"/>
    </row>
    <row r="686" spans="1:13" ht="15.75" customHeight="1">
      <c r="A686" s="2464"/>
      <c r="B686" s="2464"/>
      <c r="C686" s="2464"/>
      <c r="D686" s="2464"/>
      <c r="E686" s="2464"/>
      <c r="F686" s="2464"/>
      <c r="G686" s="2464"/>
      <c r="H686" s="2464"/>
      <c r="I686" s="2464"/>
      <c r="J686" s="2464"/>
      <c r="K686" s="2464"/>
      <c r="L686" s="2464"/>
      <c r="M686" s="2464"/>
    </row>
    <row r="687" spans="1:13" ht="15.75" customHeight="1">
      <c r="A687" s="2464"/>
      <c r="B687" s="2464"/>
      <c r="C687" s="2464"/>
      <c r="D687" s="2464"/>
      <c r="E687" s="2464"/>
      <c r="F687" s="2464"/>
      <c r="G687" s="2464"/>
      <c r="H687" s="2464"/>
      <c r="I687" s="2464"/>
      <c r="J687" s="2464"/>
      <c r="K687" s="2464"/>
      <c r="L687" s="2464"/>
      <c r="M687" s="2464"/>
    </row>
    <row r="688" spans="1:13" ht="15.75" customHeight="1">
      <c r="A688" s="2464"/>
      <c r="B688" s="2464"/>
      <c r="C688" s="2464"/>
      <c r="D688" s="2464"/>
      <c r="E688" s="2464"/>
      <c r="F688" s="2464"/>
      <c r="G688" s="2464"/>
      <c r="H688" s="2464"/>
      <c r="I688" s="2464"/>
      <c r="J688" s="2464"/>
      <c r="K688" s="2464"/>
      <c r="L688" s="2464"/>
      <c r="M688" s="2464"/>
    </row>
    <row r="689" spans="1:13" ht="15.75" customHeight="1">
      <c r="A689" s="2464"/>
      <c r="B689" s="2464"/>
      <c r="C689" s="2464"/>
      <c r="D689" s="2464"/>
      <c r="E689" s="2464"/>
      <c r="F689" s="2464"/>
      <c r="G689" s="2464"/>
      <c r="H689" s="2464"/>
      <c r="I689" s="2464"/>
      <c r="J689" s="2464"/>
      <c r="K689" s="2464"/>
      <c r="L689" s="2464"/>
      <c r="M689" s="2464"/>
    </row>
    <row r="690" spans="1:13" ht="15.75" customHeight="1">
      <c r="A690" s="2464"/>
      <c r="B690" s="2464"/>
      <c r="C690" s="2464"/>
      <c r="D690" s="2464"/>
      <c r="E690" s="2464"/>
      <c r="F690" s="2464"/>
      <c r="G690" s="2464"/>
      <c r="H690" s="2464"/>
      <c r="I690" s="2464"/>
      <c r="J690" s="2464"/>
      <c r="K690" s="2464"/>
      <c r="L690" s="2464"/>
      <c r="M690" s="2464"/>
    </row>
    <row r="691" spans="1:13" ht="15.75" customHeight="1">
      <c r="A691" s="2464"/>
      <c r="B691" s="2464"/>
      <c r="C691" s="2464"/>
      <c r="D691" s="2464"/>
      <c r="E691" s="2464"/>
      <c r="F691" s="2464"/>
      <c r="G691" s="2464"/>
      <c r="H691" s="2464"/>
      <c r="I691" s="2464"/>
      <c r="J691" s="2464"/>
      <c r="K691" s="2464"/>
      <c r="L691" s="2464"/>
      <c r="M691" s="2464"/>
    </row>
    <row r="692" spans="1:13" ht="15.75" customHeight="1">
      <c r="A692" s="2464"/>
      <c r="B692" s="2464"/>
      <c r="C692" s="2464"/>
      <c r="D692" s="2464"/>
      <c r="E692" s="2464"/>
      <c r="F692" s="2464"/>
      <c r="G692" s="2464"/>
      <c r="H692" s="2464"/>
      <c r="I692" s="2464"/>
      <c r="J692" s="2464"/>
      <c r="K692" s="2464"/>
      <c r="L692" s="2464"/>
      <c r="M692" s="2464"/>
    </row>
    <row r="693" spans="1:13" ht="15.75" customHeight="1">
      <c r="A693" s="2464"/>
      <c r="B693" s="2464"/>
      <c r="C693" s="2464"/>
      <c r="D693" s="2464"/>
      <c r="E693" s="2464"/>
      <c r="F693" s="2464"/>
      <c r="G693" s="2464"/>
      <c r="H693" s="2464"/>
      <c r="I693" s="2464"/>
      <c r="J693" s="2464"/>
      <c r="K693" s="2464"/>
      <c r="L693" s="2464"/>
      <c r="M693" s="2464"/>
    </row>
    <row r="694" spans="1:13" ht="15.75" customHeight="1">
      <c r="A694" s="2464"/>
      <c r="B694" s="2464"/>
      <c r="C694" s="2464"/>
      <c r="D694" s="2464"/>
      <c r="E694" s="2464"/>
      <c r="F694" s="2464"/>
      <c r="G694" s="2464"/>
      <c r="H694" s="2464"/>
      <c r="I694" s="2464"/>
      <c r="J694" s="2464"/>
      <c r="K694" s="2464"/>
      <c r="L694" s="2464"/>
      <c r="M694" s="2464"/>
    </row>
    <row r="695" spans="1:13" ht="15.75" customHeight="1">
      <c r="A695" s="2464"/>
      <c r="B695" s="2464"/>
      <c r="C695" s="2464"/>
      <c r="D695" s="2464"/>
      <c r="E695" s="2464"/>
      <c r="F695" s="2464"/>
      <c r="G695" s="2464"/>
      <c r="H695" s="2464"/>
      <c r="I695" s="2464"/>
      <c r="J695" s="2464"/>
      <c r="K695" s="2464"/>
      <c r="L695" s="2464"/>
      <c r="M695" s="2464"/>
    </row>
    <row r="696" spans="1:13" ht="15.75" customHeight="1">
      <c r="A696" s="2464"/>
      <c r="B696" s="2464"/>
      <c r="C696" s="2464"/>
      <c r="D696" s="2464"/>
      <c r="E696" s="2464"/>
      <c r="F696" s="2464"/>
      <c r="G696" s="2464"/>
      <c r="H696" s="2464"/>
      <c r="I696" s="2464"/>
      <c r="J696" s="2464"/>
      <c r="K696" s="2464"/>
      <c r="L696" s="2464"/>
      <c r="M696" s="2464"/>
    </row>
    <row r="697" spans="1:13" ht="15.75" customHeight="1">
      <c r="A697" s="2464"/>
      <c r="B697" s="2464"/>
      <c r="C697" s="2464"/>
      <c r="D697" s="2464"/>
      <c r="E697" s="2464"/>
      <c r="F697" s="2464"/>
      <c r="G697" s="2464"/>
      <c r="H697" s="2464"/>
      <c r="I697" s="2464"/>
      <c r="J697" s="2464"/>
      <c r="K697" s="2464"/>
      <c r="L697" s="2464"/>
      <c r="M697" s="2464"/>
    </row>
    <row r="698" spans="1:13" ht="15.75" customHeight="1">
      <c r="A698" s="2464"/>
      <c r="B698" s="2464"/>
      <c r="C698" s="2464"/>
      <c r="D698" s="2464"/>
      <c r="E698" s="2464"/>
      <c r="F698" s="2464"/>
      <c r="G698" s="2464"/>
      <c r="H698" s="2464"/>
      <c r="I698" s="2464"/>
      <c r="J698" s="2464"/>
      <c r="K698" s="2464"/>
      <c r="L698" s="2464"/>
      <c r="M698" s="2464"/>
    </row>
    <row r="699" spans="1:13" ht="15.75" customHeight="1">
      <c r="A699" s="2464"/>
      <c r="B699" s="2464"/>
      <c r="C699" s="2464"/>
      <c r="D699" s="2464"/>
      <c r="E699" s="2464"/>
      <c r="F699" s="2464"/>
      <c r="G699" s="2464"/>
      <c r="H699" s="2464"/>
      <c r="I699" s="2464"/>
      <c r="J699" s="2464"/>
      <c r="K699" s="2464"/>
      <c r="L699" s="2464"/>
      <c r="M699" s="2464"/>
    </row>
    <row r="700" spans="1:13" ht="15.75" customHeight="1">
      <c r="A700" s="2464"/>
      <c r="B700" s="2464"/>
      <c r="C700" s="2464"/>
      <c r="D700" s="2464"/>
      <c r="E700" s="2464"/>
      <c r="F700" s="2464"/>
      <c r="G700" s="2464"/>
      <c r="H700" s="2464"/>
      <c r="I700" s="2464"/>
      <c r="J700" s="2464"/>
      <c r="K700" s="2464"/>
      <c r="L700" s="2464"/>
      <c r="M700" s="2464"/>
    </row>
    <row r="701" spans="1:13" ht="15.75" customHeight="1">
      <c r="A701" s="2464"/>
      <c r="B701" s="2464"/>
      <c r="C701" s="2464"/>
      <c r="D701" s="2464"/>
      <c r="E701" s="2464"/>
      <c r="F701" s="2464"/>
      <c r="G701" s="2464"/>
      <c r="H701" s="2464"/>
      <c r="I701" s="2464"/>
      <c r="J701" s="2464"/>
      <c r="K701" s="2464"/>
      <c r="L701" s="2464"/>
      <c r="M701" s="2464"/>
    </row>
    <row r="702" spans="1:13" ht="15.75" customHeight="1">
      <c r="A702" s="2464"/>
      <c r="B702" s="2464"/>
      <c r="C702" s="2464"/>
      <c r="D702" s="2464"/>
      <c r="E702" s="2464"/>
      <c r="F702" s="2464"/>
      <c r="G702" s="2464"/>
      <c r="H702" s="2464"/>
      <c r="I702" s="2464"/>
      <c r="J702" s="2464"/>
      <c r="K702" s="2464"/>
      <c r="L702" s="2464"/>
      <c r="M702" s="2464"/>
    </row>
    <row r="703" spans="1:13" ht="15.75" customHeight="1">
      <c r="A703" s="2464"/>
      <c r="B703" s="2464"/>
      <c r="C703" s="2464"/>
      <c r="D703" s="2464"/>
      <c r="E703" s="2464"/>
      <c r="F703" s="2464"/>
      <c r="G703" s="2464"/>
      <c r="H703" s="2464"/>
      <c r="I703" s="2464"/>
      <c r="J703" s="2464"/>
      <c r="K703" s="2464"/>
      <c r="L703" s="2464"/>
      <c r="M703" s="2464"/>
    </row>
    <row r="704" spans="1:13" ht="15.75" customHeight="1">
      <c r="A704" s="2464"/>
      <c r="B704" s="2464"/>
      <c r="C704" s="2464"/>
      <c r="D704" s="2464"/>
      <c r="E704" s="2464"/>
      <c r="F704" s="2464"/>
      <c r="G704" s="2464"/>
      <c r="H704" s="2464"/>
      <c r="I704" s="2464"/>
      <c r="J704" s="2464"/>
      <c r="K704" s="2464"/>
      <c r="L704" s="2464"/>
      <c r="M704" s="2464"/>
    </row>
    <row r="705" spans="1:13" ht="15.75" customHeight="1">
      <c r="A705" s="2464"/>
      <c r="B705" s="2464"/>
      <c r="C705" s="2464"/>
      <c r="D705" s="2464"/>
      <c r="E705" s="2464"/>
      <c r="F705" s="2464"/>
      <c r="G705" s="2464"/>
      <c r="H705" s="2464"/>
      <c r="I705" s="2464"/>
      <c r="J705" s="2464"/>
      <c r="K705" s="2464"/>
      <c r="L705" s="2464"/>
      <c r="M705" s="2464"/>
    </row>
    <row r="706" spans="1:13" ht="15.75" customHeight="1">
      <c r="A706" s="2464"/>
      <c r="B706" s="2464"/>
      <c r="C706" s="2464"/>
      <c r="D706" s="2464"/>
      <c r="E706" s="2464"/>
      <c r="F706" s="2464"/>
      <c r="G706" s="2464"/>
      <c r="H706" s="2464"/>
      <c r="I706" s="2464"/>
      <c r="J706" s="2464"/>
      <c r="K706" s="2464"/>
      <c r="L706" s="2464"/>
      <c r="M706" s="2464"/>
    </row>
    <row r="707" spans="1:13" ht="15.75" customHeight="1">
      <c r="A707" s="2464"/>
      <c r="B707" s="2464"/>
      <c r="C707" s="2464"/>
      <c r="D707" s="2464"/>
      <c r="E707" s="2464"/>
      <c r="F707" s="2464"/>
      <c r="G707" s="2464"/>
      <c r="H707" s="2464"/>
      <c r="I707" s="2464"/>
      <c r="J707" s="2464"/>
      <c r="K707" s="2464"/>
      <c r="L707" s="2464"/>
      <c r="M707" s="2464"/>
    </row>
    <row r="708" spans="1:13" ht="15.75" customHeight="1">
      <c r="A708" s="2464"/>
      <c r="B708" s="2464"/>
      <c r="C708" s="2464"/>
      <c r="D708" s="2464"/>
      <c r="E708" s="2464"/>
      <c r="F708" s="2464"/>
      <c r="G708" s="2464"/>
      <c r="H708" s="2464"/>
      <c r="I708" s="2464"/>
      <c r="J708" s="2464"/>
      <c r="K708" s="2464"/>
      <c r="L708" s="2464"/>
      <c r="M708" s="2464"/>
    </row>
    <row r="709" spans="1:13" ht="15.75" customHeight="1">
      <c r="A709" s="2464"/>
      <c r="B709" s="2464"/>
      <c r="C709" s="2464"/>
      <c r="D709" s="2464"/>
      <c r="E709" s="2464"/>
      <c r="F709" s="2464"/>
      <c r="G709" s="2464"/>
      <c r="H709" s="2464"/>
      <c r="I709" s="2464"/>
      <c r="J709" s="2464"/>
      <c r="K709" s="2464"/>
      <c r="L709" s="2464"/>
      <c r="M709" s="2464"/>
    </row>
    <row r="710" spans="1:13" ht="15.75" customHeight="1">
      <c r="A710" s="2464"/>
      <c r="B710" s="2464"/>
      <c r="C710" s="2464"/>
      <c r="D710" s="2464"/>
      <c r="E710" s="2464"/>
      <c r="F710" s="2464"/>
      <c r="G710" s="2464"/>
      <c r="H710" s="2464"/>
      <c r="I710" s="2464"/>
      <c r="J710" s="2464"/>
      <c r="K710" s="2464"/>
      <c r="L710" s="2464"/>
      <c r="M710" s="2464"/>
    </row>
    <row r="711" spans="1:13" ht="15.75" customHeight="1">
      <c r="A711" s="2464"/>
      <c r="B711" s="2464"/>
      <c r="C711" s="2464"/>
      <c r="D711" s="2464"/>
      <c r="E711" s="2464"/>
      <c r="F711" s="2464"/>
      <c r="G711" s="2464"/>
      <c r="H711" s="2464"/>
      <c r="I711" s="2464"/>
      <c r="J711" s="2464"/>
      <c r="K711" s="2464"/>
      <c r="L711" s="2464"/>
      <c r="M711" s="2464"/>
    </row>
    <row r="712" spans="1:13" ht="15.75" customHeight="1">
      <c r="A712" s="2464"/>
      <c r="B712" s="2464"/>
      <c r="C712" s="2464"/>
      <c r="D712" s="2464"/>
      <c r="E712" s="2464"/>
      <c r="F712" s="2464"/>
      <c r="G712" s="2464"/>
      <c r="H712" s="2464"/>
      <c r="I712" s="2464"/>
      <c r="J712" s="2464"/>
      <c r="K712" s="2464"/>
      <c r="L712" s="2464"/>
      <c r="M712" s="2464"/>
    </row>
    <row r="713" spans="1:13" ht="15.75" customHeight="1">
      <c r="A713" s="2464"/>
      <c r="B713" s="2464"/>
      <c r="C713" s="2464"/>
      <c r="D713" s="2464"/>
      <c r="E713" s="2464"/>
      <c r="F713" s="2464"/>
      <c r="G713" s="2464"/>
      <c r="H713" s="2464"/>
      <c r="I713" s="2464"/>
      <c r="J713" s="2464"/>
      <c r="K713" s="2464"/>
      <c r="L713" s="2464"/>
      <c r="M713" s="2464"/>
    </row>
    <row r="714" spans="1:13" ht="15.75" customHeight="1">
      <c r="A714" s="2464"/>
      <c r="B714" s="2464"/>
      <c r="C714" s="2464"/>
      <c r="D714" s="2464"/>
      <c r="E714" s="2464"/>
      <c r="F714" s="2464"/>
      <c r="G714" s="2464"/>
      <c r="H714" s="2464"/>
      <c r="I714" s="2464"/>
      <c r="J714" s="2464"/>
      <c r="K714" s="2464"/>
      <c r="L714" s="2464"/>
      <c r="M714" s="2464"/>
    </row>
    <row r="715" spans="1:13" ht="15.75" customHeight="1">
      <c r="A715" s="2464"/>
      <c r="B715" s="2464"/>
      <c r="C715" s="2464"/>
      <c r="D715" s="2464"/>
      <c r="E715" s="2464"/>
      <c r="F715" s="2464"/>
      <c r="G715" s="2464"/>
      <c r="H715" s="2464"/>
      <c r="I715" s="2464"/>
      <c r="J715" s="2464"/>
      <c r="K715" s="2464"/>
      <c r="L715" s="2464"/>
      <c r="M715" s="2464"/>
    </row>
    <row r="716" spans="1:13" ht="15.75" customHeight="1">
      <c r="A716" s="2464"/>
      <c r="B716" s="2464"/>
      <c r="C716" s="2464"/>
      <c r="D716" s="2464"/>
      <c r="E716" s="2464"/>
      <c r="F716" s="2464"/>
      <c r="G716" s="2464"/>
      <c r="H716" s="2464"/>
      <c r="I716" s="2464"/>
      <c r="J716" s="2464"/>
      <c r="K716" s="2464"/>
      <c r="L716" s="2464"/>
      <c r="M716" s="2464"/>
    </row>
    <row r="717" spans="1:13" ht="15.75" customHeight="1">
      <c r="A717" s="2464"/>
      <c r="B717" s="2464"/>
      <c r="C717" s="2464"/>
      <c r="D717" s="2464"/>
      <c r="E717" s="2464"/>
      <c r="F717" s="2464"/>
      <c r="G717" s="2464"/>
      <c r="H717" s="2464"/>
      <c r="I717" s="2464"/>
      <c r="J717" s="2464"/>
      <c r="K717" s="2464"/>
      <c r="L717" s="2464"/>
      <c r="M717" s="2464"/>
    </row>
    <row r="718" spans="1:13" ht="15.75" customHeight="1">
      <c r="A718" s="2464"/>
      <c r="B718" s="2464"/>
      <c r="C718" s="2464"/>
      <c r="D718" s="2464"/>
      <c r="E718" s="2464"/>
      <c r="F718" s="2464"/>
      <c r="G718" s="2464"/>
      <c r="H718" s="2464"/>
      <c r="I718" s="2464"/>
      <c r="J718" s="2464"/>
      <c r="K718" s="2464"/>
      <c r="L718" s="2464"/>
      <c r="M718" s="2464"/>
    </row>
    <row r="719" spans="1:13" ht="15.75" customHeight="1">
      <c r="A719" s="2464"/>
      <c r="B719" s="2464"/>
      <c r="C719" s="2464"/>
      <c r="D719" s="2464"/>
      <c r="E719" s="2464"/>
      <c r="F719" s="2464"/>
      <c r="G719" s="2464"/>
      <c r="H719" s="2464"/>
      <c r="I719" s="2464"/>
      <c r="J719" s="2464"/>
      <c r="K719" s="2464"/>
      <c r="L719" s="2464"/>
      <c r="M719" s="2464"/>
    </row>
    <row r="720" spans="1:13" ht="15.75" customHeight="1">
      <c r="A720" s="2464"/>
      <c r="B720" s="2464"/>
      <c r="C720" s="2464"/>
      <c r="D720" s="2464"/>
      <c r="E720" s="2464"/>
      <c r="F720" s="2464"/>
      <c r="G720" s="2464"/>
      <c r="H720" s="2464"/>
      <c r="I720" s="2464"/>
      <c r="J720" s="2464"/>
      <c r="K720" s="2464"/>
      <c r="L720" s="2464"/>
      <c r="M720" s="2464"/>
    </row>
    <row r="721" spans="1:13" ht="15.75" customHeight="1">
      <c r="A721" s="2464"/>
      <c r="B721" s="2464"/>
      <c r="C721" s="2464"/>
      <c r="D721" s="2464"/>
      <c r="E721" s="2464"/>
      <c r="F721" s="2464"/>
      <c r="G721" s="2464"/>
      <c r="H721" s="2464"/>
      <c r="I721" s="2464"/>
      <c r="J721" s="2464"/>
      <c r="K721" s="2464"/>
      <c r="L721" s="2464"/>
      <c r="M721" s="2464"/>
    </row>
    <row r="722" spans="1:13" ht="15.75" customHeight="1">
      <c r="A722" s="2464"/>
      <c r="B722" s="2464"/>
      <c r="C722" s="2464"/>
      <c r="D722" s="2464"/>
      <c r="E722" s="2464"/>
      <c r="F722" s="2464"/>
      <c r="G722" s="2464"/>
      <c r="H722" s="2464"/>
      <c r="I722" s="2464"/>
      <c r="J722" s="2464"/>
      <c r="K722" s="2464"/>
      <c r="L722" s="2464"/>
      <c r="M722" s="2464"/>
    </row>
    <row r="723" spans="1:13" ht="15.75" customHeight="1">
      <c r="A723" s="2464"/>
      <c r="B723" s="2464"/>
      <c r="C723" s="2464"/>
      <c r="D723" s="2464"/>
      <c r="E723" s="2464"/>
      <c r="F723" s="2464"/>
      <c r="G723" s="2464"/>
      <c r="H723" s="2464"/>
      <c r="I723" s="2464"/>
      <c r="J723" s="2464"/>
      <c r="K723" s="2464"/>
      <c r="L723" s="2464"/>
      <c r="M723" s="2464"/>
    </row>
    <row r="724" spans="1:13" ht="15.75" customHeight="1">
      <c r="A724" s="2464"/>
      <c r="B724" s="2464"/>
      <c r="C724" s="2464"/>
      <c r="D724" s="2464"/>
      <c r="E724" s="2464"/>
      <c r="F724" s="2464"/>
      <c r="G724" s="2464"/>
      <c r="H724" s="2464"/>
      <c r="I724" s="2464"/>
      <c r="J724" s="2464"/>
      <c r="K724" s="2464"/>
      <c r="L724" s="2464"/>
      <c r="M724" s="2464"/>
    </row>
    <row r="725" spans="1:13" ht="15.75" customHeight="1">
      <c r="A725" s="2464"/>
      <c r="B725" s="2464"/>
      <c r="C725" s="2464"/>
      <c r="D725" s="2464"/>
      <c r="E725" s="2464"/>
      <c r="F725" s="2464"/>
      <c r="G725" s="2464"/>
      <c r="H725" s="2464"/>
      <c r="I725" s="2464"/>
      <c r="J725" s="2464"/>
      <c r="K725" s="2464"/>
      <c r="L725" s="2464"/>
      <c r="M725" s="2464"/>
    </row>
    <row r="726" spans="1:13" ht="15.75" customHeight="1">
      <c r="A726" s="2464"/>
      <c r="B726" s="2464"/>
      <c r="C726" s="2464"/>
      <c r="D726" s="2464"/>
      <c r="E726" s="2464"/>
      <c r="F726" s="2464"/>
      <c r="G726" s="2464"/>
      <c r="H726" s="2464"/>
      <c r="I726" s="2464"/>
      <c r="J726" s="2464"/>
      <c r="K726" s="2464"/>
      <c r="L726" s="2464"/>
      <c r="M726" s="2464"/>
    </row>
    <row r="727" spans="1:13" ht="15.75" customHeight="1">
      <c r="A727" s="2464"/>
      <c r="B727" s="2464"/>
      <c r="C727" s="2464"/>
      <c r="D727" s="2464"/>
      <c r="E727" s="2464"/>
      <c r="F727" s="2464"/>
      <c r="G727" s="2464"/>
      <c r="H727" s="2464"/>
      <c r="I727" s="2464"/>
      <c r="J727" s="2464"/>
      <c r="K727" s="2464"/>
      <c r="L727" s="2464"/>
      <c r="M727" s="2464"/>
    </row>
    <row r="728" spans="1:13" ht="15.75" customHeight="1">
      <c r="A728" s="2464"/>
      <c r="B728" s="2464"/>
      <c r="C728" s="2464"/>
      <c r="D728" s="2464"/>
      <c r="E728" s="2464"/>
      <c r="F728" s="2464"/>
      <c r="G728" s="2464"/>
      <c r="H728" s="2464"/>
      <c r="I728" s="2464"/>
      <c r="J728" s="2464"/>
      <c r="K728" s="2464"/>
      <c r="L728" s="2464"/>
      <c r="M728" s="2464"/>
    </row>
    <row r="729" spans="1:13" ht="15.75" customHeight="1">
      <c r="A729" s="2464"/>
      <c r="B729" s="2464"/>
      <c r="C729" s="2464"/>
      <c r="D729" s="2464"/>
      <c r="E729" s="2464"/>
      <c r="F729" s="2464"/>
      <c r="G729" s="2464"/>
      <c r="H729" s="2464"/>
      <c r="I729" s="2464"/>
      <c r="J729" s="2464"/>
      <c r="K729" s="2464"/>
      <c r="L729" s="2464"/>
      <c r="M729" s="2464"/>
    </row>
    <row r="730" spans="1:13" ht="15.75" customHeight="1">
      <c r="A730" s="2464"/>
      <c r="B730" s="2464"/>
      <c r="C730" s="2464"/>
      <c r="D730" s="2464"/>
      <c r="E730" s="2464"/>
      <c r="F730" s="2464"/>
      <c r="G730" s="2464"/>
      <c r="H730" s="2464"/>
      <c r="I730" s="2464"/>
      <c r="J730" s="2464"/>
      <c r="K730" s="2464"/>
      <c r="L730" s="2464"/>
      <c r="M730" s="2464"/>
    </row>
    <row r="731" spans="1:13" ht="15.75" customHeight="1">
      <c r="A731" s="2464"/>
      <c r="B731" s="2464"/>
      <c r="C731" s="2464"/>
      <c r="D731" s="2464"/>
      <c r="E731" s="2464"/>
      <c r="F731" s="2464"/>
      <c r="G731" s="2464"/>
      <c r="H731" s="2464"/>
      <c r="I731" s="2464"/>
      <c r="J731" s="2464"/>
      <c r="K731" s="2464"/>
      <c r="L731" s="2464"/>
      <c r="M731" s="2464"/>
    </row>
    <row r="732" spans="1:13" ht="15.75" customHeight="1">
      <c r="A732" s="2464"/>
      <c r="B732" s="2464"/>
      <c r="C732" s="2464"/>
      <c r="D732" s="2464"/>
      <c r="E732" s="2464"/>
      <c r="F732" s="2464"/>
      <c r="G732" s="2464"/>
      <c r="H732" s="2464"/>
      <c r="I732" s="2464"/>
      <c r="J732" s="2464"/>
      <c r="K732" s="2464"/>
      <c r="L732" s="2464"/>
      <c r="M732" s="2464"/>
    </row>
    <row r="733" spans="1:13" ht="15.75" customHeight="1">
      <c r="A733" s="2464"/>
      <c r="B733" s="2464"/>
      <c r="C733" s="2464"/>
      <c r="D733" s="2464"/>
      <c r="E733" s="2464"/>
      <c r="F733" s="2464"/>
      <c r="G733" s="2464"/>
      <c r="H733" s="2464"/>
      <c r="I733" s="2464"/>
      <c r="J733" s="2464"/>
      <c r="K733" s="2464"/>
      <c r="L733" s="2464"/>
      <c r="M733" s="2464"/>
    </row>
    <row r="734" spans="1:13" ht="15.75" customHeight="1">
      <c r="A734" s="2464"/>
      <c r="B734" s="2464"/>
      <c r="C734" s="2464"/>
      <c r="D734" s="2464"/>
      <c r="E734" s="2464"/>
      <c r="F734" s="2464"/>
      <c r="G734" s="2464"/>
      <c r="H734" s="2464"/>
      <c r="I734" s="2464"/>
      <c r="J734" s="2464"/>
      <c r="K734" s="2464"/>
      <c r="L734" s="2464"/>
      <c r="M734" s="2464"/>
    </row>
    <row r="735" spans="1:13" ht="15.75" customHeight="1">
      <c r="A735" s="2464"/>
      <c r="B735" s="2464"/>
      <c r="C735" s="2464"/>
      <c r="D735" s="2464"/>
      <c r="E735" s="2464"/>
      <c r="F735" s="2464"/>
      <c r="G735" s="2464"/>
      <c r="H735" s="2464"/>
      <c r="I735" s="2464"/>
      <c r="J735" s="2464"/>
      <c r="K735" s="2464"/>
      <c r="L735" s="2464"/>
      <c r="M735" s="2464"/>
    </row>
    <row r="736" spans="1:13" ht="15.75" customHeight="1">
      <c r="A736" s="2464"/>
      <c r="B736" s="2464"/>
      <c r="C736" s="2464"/>
      <c r="D736" s="2464"/>
      <c r="E736" s="2464"/>
      <c r="F736" s="2464"/>
      <c r="G736" s="2464"/>
      <c r="H736" s="2464"/>
      <c r="I736" s="2464"/>
      <c r="J736" s="2464"/>
      <c r="K736" s="2464"/>
      <c r="L736" s="2464"/>
      <c r="M736" s="2464"/>
    </row>
    <row r="737" spans="1:13" ht="15.75" customHeight="1">
      <c r="A737" s="2464"/>
      <c r="B737" s="2464"/>
      <c r="C737" s="2464"/>
      <c r="D737" s="2464"/>
      <c r="E737" s="2464"/>
      <c r="F737" s="2464"/>
      <c r="G737" s="2464"/>
      <c r="H737" s="2464"/>
      <c r="I737" s="2464"/>
      <c r="J737" s="2464"/>
      <c r="K737" s="2464"/>
      <c r="L737" s="2464"/>
      <c r="M737" s="2464"/>
    </row>
    <row r="738" spans="1:13" ht="15.75" customHeight="1">
      <c r="A738" s="2464"/>
      <c r="B738" s="2464"/>
      <c r="C738" s="2464"/>
      <c r="D738" s="2464"/>
      <c r="E738" s="2464"/>
      <c r="F738" s="2464"/>
      <c r="G738" s="2464"/>
      <c r="H738" s="2464"/>
      <c r="I738" s="2464"/>
      <c r="J738" s="2464"/>
      <c r="K738" s="2464"/>
      <c r="L738" s="2464"/>
      <c r="M738" s="2464"/>
    </row>
    <row r="739" spans="1:13" ht="15.75" customHeight="1">
      <c r="A739" s="2464"/>
      <c r="B739" s="2464"/>
      <c r="C739" s="2464"/>
      <c r="D739" s="2464"/>
      <c r="E739" s="2464"/>
      <c r="F739" s="2464"/>
      <c r="G739" s="2464"/>
      <c r="H739" s="2464"/>
      <c r="I739" s="2464"/>
      <c r="J739" s="2464"/>
      <c r="K739" s="2464"/>
      <c r="L739" s="2464"/>
      <c r="M739" s="2464"/>
    </row>
    <row r="740" spans="1:13" ht="15.75" customHeight="1">
      <c r="A740" s="2464"/>
      <c r="B740" s="2464"/>
      <c r="C740" s="2464"/>
      <c r="D740" s="2464"/>
      <c r="E740" s="2464"/>
      <c r="F740" s="2464"/>
      <c r="G740" s="2464"/>
      <c r="H740" s="2464"/>
      <c r="I740" s="2464"/>
      <c r="J740" s="2464"/>
      <c r="K740" s="2464"/>
      <c r="L740" s="2464"/>
      <c r="M740" s="2464"/>
    </row>
    <row r="741" spans="1:13" ht="15.75" customHeight="1">
      <c r="A741" s="2464"/>
      <c r="B741" s="2464"/>
      <c r="C741" s="2464"/>
      <c r="D741" s="2464"/>
      <c r="E741" s="2464"/>
      <c r="F741" s="2464"/>
      <c r="G741" s="2464"/>
      <c r="H741" s="2464"/>
      <c r="I741" s="2464"/>
      <c r="J741" s="2464"/>
      <c r="K741" s="2464"/>
      <c r="L741" s="2464"/>
      <c r="M741" s="2464"/>
    </row>
    <row r="742" spans="1:13" ht="15.75" customHeight="1">
      <c r="A742" s="2464"/>
      <c r="B742" s="2464"/>
      <c r="C742" s="2464"/>
      <c r="D742" s="2464"/>
      <c r="E742" s="2464"/>
      <c r="F742" s="2464"/>
      <c r="G742" s="2464"/>
      <c r="H742" s="2464"/>
      <c r="I742" s="2464"/>
      <c r="J742" s="2464"/>
      <c r="K742" s="2464"/>
      <c r="L742" s="2464"/>
      <c r="M742" s="2464"/>
    </row>
    <row r="743" spans="1:13" ht="15.75" customHeight="1">
      <c r="A743" s="2464"/>
      <c r="B743" s="2464"/>
      <c r="C743" s="2464"/>
      <c r="D743" s="2464"/>
      <c r="E743" s="2464"/>
      <c r="F743" s="2464"/>
      <c r="G743" s="2464"/>
      <c r="H743" s="2464"/>
      <c r="I743" s="2464"/>
      <c r="J743" s="2464"/>
      <c r="K743" s="2464"/>
      <c r="L743" s="2464"/>
      <c r="M743" s="2464"/>
    </row>
    <row r="744" spans="1:13" ht="15.75" customHeight="1">
      <c r="A744" s="2464"/>
      <c r="B744" s="2464"/>
      <c r="C744" s="2464"/>
      <c r="D744" s="2464"/>
      <c r="E744" s="2464"/>
      <c r="F744" s="2464"/>
      <c r="G744" s="2464"/>
      <c r="H744" s="2464"/>
      <c r="I744" s="2464"/>
      <c r="J744" s="2464"/>
      <c r="K744" s="2464"/>
      <c r="L744" s="2464"/>
      <c r="M744" s="2464"/>
    </row>
    <row r="745" spans="1:13" ht="15.75" customHeight="1">
      <c r="A745" s="2464"/>
      <c r="B745" s="2464"/>
      <c r="C745" s="2464"/>
      <c r="D745" s="2464"/>
      <c r="E745" s="2464"/>
      <c r="F745" s="2464"/>
      <c r="G745" s="2464"/>
      <c r="H745" s="2464"/>
      <c r="I745" s="2464"/>
      <c r="J745" s="2464"/>
      <c r="K745" s="2464"/>
      <c r="L745" s="2464"/>
      <c r="M745" s="2464"/>
    </row>
    <row r="746" spans="1:13" ht="15.75" customHeight="1">
      <c r="A746" s="2464"/>
      <c r="B746" s="2464"/>
      <c r="C746" s="2464"/>
      <c r="D746" s="2464"/>
      <c r="E746" s="2464"/>
      <c r="F746" s="2464"/>
      <c r="G746" s="2464"/>
      <c r="H746" s="2464"/>
      <c r="I746" s="2464"/>
      <c r="J746" s="2464"/>
      <c r="K746" s="2464"/>
      <c r="L746" s="2464"/>
      <c r="M746" s="2464"/>
    </row>
    <row r="747" spans="1:13" ht="15.75" customHeight="1">
      <c r="A747" s="2464"/>
      <c r="B747" s="2464"/>
      <c r="C747" s="2464"/>
      <c r="D747" s="2464"/>
      <c r="E747" s="2464"/>
      <c r="F747" s="2464"/>
      <c r="G747" s="2464"/>
      <c r="H747" s="2464"/>
      <c r="I747" s="2464"/>
      <c r="J747" s="2464"/>
      <c r="K747" s="2464"/>
      <c r="L747" s="2464"/>
      <c r="M747" s="2464"/>
    </row>
    <row r="748" spans="1:13" ht="15.75" customHeight="1">
      <c r="A748" s="2464"/>
      <c r="B748" s="2464"/>
      <c r="C748" s="2464"/>
      <c r="D748" s="2464"/>
      <c r="E748" s="2464"/>
      <c r="F748" s="2464"/>
      <c r="G748" s="2464"/>
      <c r="H748" s="2464"/>
      <c r="I748" s="2464"/>
      <c r="J748" s="2464"/>
      <c r="K748" s="2464"/>
      <c r="L748" s="2464"/>
      <c r="M748" s="2464"/>
    </row>
    <row r="749" spans="1:13" ht="15.75" customHeight="1">
      <c r="A749" s="2464"/>
      <c r="B749" s="2464"/>
      <c r="C749" s="2464"/>
      <c r="D749" s="2464"/>
      <c r="E749" s="2464"/>
      <c r="F749" s="2464"/>
      <c r="G749" s="2464"/>
      <c r="H749" s="2464"/>
      <c r="I749" s="2464"/>
      <c r="J749" s="2464"/>
      <c r="K749" s="2464"/>
      <c r="L749" s="2464"/>
      <c r="M749" s="2464"/>
    </row>
    <row r="750" spans="1:13" ht="15.75" customHeight="1">
      <c r="A750" s="2464"/>
      <c r="B750" s="2464"/>
      <c r="C750" s="2464"/>
      <c r="D750" s="2464"/>
      <c r="E750" s="2464"/>
      <c r="F750" s="2464"/>
      <c r="G750" s="2464"/>
      <c r="H750" s="2464"/>
      <c r="I750" s="2464"/>
      <c r="J750" s="2464"/>
      <c r="K750" s="2464"/>
      <c r="L750" s="2464"/>
      <c r="M750" s="2464"/>
    </row>
    <row r="751" spans="1:13" ht="15.75" customHeight="1">
      <c r="A751" s="2464"/>
      <c r="B751" s="2464"/>
      <c r="C751" s="2464"/>
      <c r="D751" s="2464"/>
      <c r="E751" s="2464"/>
      <c r="F751" s="2464"/>
      <c r="G751" s="2464"/>
      <c r="H751" s="2464"/>
      <c r="I751" s="2464"/>
      <c r="J751" s="2464"/>
      <c r="K751" s="2464"/>
      <c r="L751" s="2464"/>
      <c r="M751" s="2464"/>
    </row>
    <row r="752" spans="1:13" ht="15.75" customHeight="1">
      <c r="A752" s="2464"/>
      <c r="B752" s="2464"/>
      <c r="C752" s="2464"/>
      <c r="D752" s="2464"/>
      <c r="E752" s="2464"/>
      <c r="F752" s="2464"/>
      <c r="G752" s="2464"/>
      <c r="H752" s="2464"/>
      <c r="I752" s="2464"/>
      <c r="J752" s="2464"/>
      <c r="K752" s="2464"/>
      <c r="L752" s="2464"/>
      <c r="M752" s="2464"/>
    </row>
    <row r="753" spans="1:13" ht="15.75" customHeight="1">
      <c r="A753" s="2464"/>
      <c r="B753" s="2464"/>
      <c r="C753" s="2464"/>
      <c r="D753" s="2464"/>
      <c r="E753" s="2464"/>
      <c r="F753" s="2464"/>
      <c r="G753" s="2464"/>
      <c r="H753" s="2464"/>
      <c r="I753" s="2464"/>
      <c r="J753" s="2464"/>
      <c r="K753" s="2464"/>
      <c r="L753" s="2464"/>
      <c r="M753" s="2464"/>
    </row>
    <row r="754" spans="1:13" ht="15.75" customHeight="1">
      <c r="A754" s="2464"/>
      <c r="B754" s="2464"/>
      <c r="C754" s="2464"/>
      <c r="D754" s="2464"/>
      <c r="E754" s="2464"/>
      <c r="F754" s="2464"/>
      <c r="G754" s="2464"/>
      <c r="H754" s="2464"/>
      <c r="I754" s="2464"/>
      <c r="J754" s="2464"/>
      <c r="K754" s="2464"/>
      <c r="L754" s="2464"/>
      <c r="M754" s="2464"/>
    </row>
    <row r="755" spans="1:13" ht="15.75" customHeight="1">
      <c r="A755" s="2464"/>
      <c r="B755" s="2464"/>
      <c r="C755" s="2464"/>
      <c r="D755" s="2464"/>
      <c r="E755" s="2464"/>
      <c r="F755" s="2464"/>
      <c r="G755" s="2464"/>
      <c r="H755" s="2464"/>
      <c r="I755" s="2464"/>
      <c r="J755" s="2464"/>
      <c r="K755" s="2464"/>
      <c r="L755" s="2464"/>
      <c r="M755" s="2464"/>
    </row>
    <row r="756" spans="1:13" ht="15.75" customHeight="1">
      <c r="A756" s="2464"/>
      <c r="B756" s="2464"/>
      <c r="C756" s="2464"/>
      <c r="D756" s="2464"/>
      <c r="E756" s="2464"/>
      <c r="F756" s="2464"/>
      <c r="G756" s="2464"/>
      <c r="H756" s="2464"/>
      <c r="I756" s="2464"/>
      <c r="J756" s="2464"/>
      <c r="K756" s="2464"/>
      <c r="L756" s="2464"/>
      <c r="M756" s="2464"/>
    </row>
    <row r="757" spans="1:13" ht="15.75" customHeight="1">
      <c r="A757" s="2464"/>
      <c r="B757" s="2464"/>
      <c r="C757" s="2464"/>
      <c r="D757" s="2464"/>
      <c r="E757" s="2464"/>
      <c r="F757" s="2464"/>
      <c r="G757" s="2464"/>
      <c r="H757" s="2464"/>
      <c r="I757" s="2464"/>
      <c r="J757" s="2464"/>
      <c r="K757" s="2464"/>
      <c r="L757" s="2464"/>
      <c r="M757" s="2464"/>
    </row>
    <row r="758" spans="1:13" ht="15.75" customHeight="1">
      <c r="A758" s="2464"/>
      <c r="B758" s="2464"/>
      <c r="C758" s="2464"/>
      <c r="D758" s="2464"/>
      <c r="E758" s="2464"/>
      <c r="F758" s="2464"/>
      <c r="G758" s="2464"/>
      <c r="H758" s="2464"/>
      <c r="I758" s="2464"/>
      <c r="J758" s="2464"/>
      <c r="K758" s="2464"/>
      <c r="L758" s="2464"/>
      <c r="M758" s="2464"/>
    </row>
    <row r="759" spans="1:13" ht="15.75" customHeight="1">
      <c r="A759" s="2464"/>
      <c r="B759" s="2464"/>
      <c r="C759" s="2464"/>
      <c r="D759" s="2464"/>
      <c r="E759" s="2464"/>
      <c r="F759" s="2464"/>
      <c r="G759" s="2464"/>
      <c r="H759" s="2464"/>
      <c r="I759" s="2464"/>
      <c r="J759" s="2464"/>
      <c r="K759" s="2464"/>
      <c r="L759" s="2464"/>
      <c r="M759" s="2464"/>
    </row>
    <row r="760" spans="1:13" ht="15.75" customHeight="1">
      <c r="A760" s="2464"/>
      <c r="B760" s="2464"/>
      <c r="C760" s="2464"/>
      <c r="D760" s="2464"/>
      <c r="E760" s="2464"/>
      <c r="F760" s="2464"/>
      <c r="G760" s="2464"/>
      <c r="H760" s="2464"/>
      <c r="I760" s="2464"/>
      <c r="J760" s="2464"/>
      <c r="K760" s="2464"/>
      <c r="L760" s="2464"/>
      <c r="M760" s="2464"/>
    </row>
    <row r="761" spans="1:13" ht="15.75" customHeight="1">
      <c r="A761" s="2464"/>
      <c r="B761" s="2464"/>
      <c r="C761" s="2464"/>
      <c r="D761" s="2464"/>
      <c r="E761" s="2464"/>
      <c r="F761" s="2464"/>
      <c r="G761" s="2464"/>
      <c r="H761" s="2464"/>
      <c r="I761" s="2464"/>
      <c r="J761" s="2464"/>
      <c r="K761" s="2464"/>
      <c r="L761" s="2464"/>
      <c r="M761" s="2464"/>
    </row>
    <row r="762" spans="1:13" ht="15.75" customHeight="1">
      <c r="A762" s="2464"/>
      <c r="B762" s="2464"/>
      <c r="C762" s="2464"/>
      <c r="D762" s="2464"/>
      <c r="E762" s="2464"/>
      <c r="F762" s="2464"/>
      <c r="G762" s="2464"/>
      <c r="H762" s="2464"/>
      <c r="I762" s="2464"/>
      <c r="J762" s="2464"/>
      <c r="K762" s="2464"/>
      <c r="L762" s="2464"/>
      <c r="M762" s="2464"/>
    </row>
    <row r="763" spans="1:13" ht="15.75" customHeight="1">
      <c r="A763" s="2464"/>
      <c r="B763" s="2464"/>
      <c r="C763" s="2464"/>
      <c r="D763" s="2464"/>
      <c r="E763" s="2464"/>
      <c r="F763" s="2464"/>
      <c r="G763" s="2464"/>
      <c r="H763" s="2464"/>
      <c r="I763" s="2464"/>
      <c r="J763" s="2464"/>
      <c r="K763" s="2464"/>
      <c r="L763" s="2464"/>
      <c r="M763" s="2464"/>
    </row>
    <row r="764" spans="1:13" ht="15.75" customHeight="1">
      <c r="A764" s="2464"/>
      <c r="B764" s="2464"/>
      <c r="C764" s="2464"/>
      <c r="D764" s="2464"/>
      <c r="E764" s="2464"/>
      <c r="F764" s="2464"/>
      <c r="G764" s="2464"/>
      <c r="H764" s="2464"/>
      <c r="I764" s="2464"/>
      <c r="J764" s="2464"/>
      <c r="K764" s="2464"/>
      <c r="L764" s="2464"/>
      <c r="M764" s="2464"/>
    </row>
    <row r="765" spans="1:13" ht="15.75" customHeight="1">
      <c r="A765" s="2464"/>
      <c r="B765" s="2464"/>
      <c r="C765" s="2464"/>
      <c r="D765" s="2464"/>
      <c r="E765" s="2464"/>
      <c r="F765" s="2464"/>
      <c r="G765" s="2464"/>
      <c r="H765" s="2464"/>
      <c r="I765" s="2464"/>
      <c r="J765" s="2464"/>
      <c r="K765" s="2464"/>
      <c r="L765" s="2464"/>
      <c r="M765" s="2464"/>
    </row>
    <row r="766" spans="1:13" ht="15.75" customHeight="1">
      <c r="A766" s="2464"/>
      <c r="B766" s="2464"/>
      <c r="C766" s="2464"/>
      <c r="D766" s="2464"/>
      <c r="E766" s="2464"/>
      <c r="F766" s="2464"/>
      <c r="G766" s="2464"/>
      <c r="H766" s="2464"/>
      <c r="I766" s="2464"/>
      <c r="J766" s="2464"/>
      <c r="K766" s="2464"/>
      <c r="L766" s="2464"/>
      <c r="M766" s="2464"/>
    </row>
    <row r="767" spans="1:13" ht="15.75" customHeight="1">
      <c r="A767" s="2464"/>
      <c r="B767" s="2464"/>
      <c r="C767" s="2464"/>
      <c r="D767" s="2464"/>
      <c r="E767" s="2464"/>
      <c r="F767" s="2464"/>
      <c r="G767" s="2464"/>
      <c r="H767" s="2464"/>
      <c r="I767" s="2464"/>
      <c r="J767" s="2464"/>
      <c r="K767" s="2464"/>
      <c r="L767" s="2464"/>
      <c r="M767" s="2464"/>
    </row>
    <row r="768" spans="1:13" ht="15.75" customHeight="1">
      <c r="A768" s="2464"/>
      <c r="B768" s="2464"/>
      <c r="C768" s="2464"/>
      <c r="D768" s="2464"/>
      <c r="E768" s="2464"/>
      <c r="F768" s="2464"/>
      <c r="G768" s="2464"/>
      <c r="H768" s="2464"/>
      <c r="I768" s="2464"/>
      <c r="J768" s="2464"/>
      <c r="K768" s="2464"/>
      <c r="L768" s="2464"/>
      <c r="M768" s="2464"/>
    </row>
    <row r="769" spans="1:13" ht="15.75" customHeight="1">
      <c r="A769" s="2464"/>
      <c r="B769" s="2464"/>
      <c r="C769" s="2464"/>
      <c r="D769" s="2464"/>
      <c r="E769" s="2464"/>
      <c r="F769" s="2464"/>
      <c r="G769" s="2464"/>
      <c r="H769" s="2464"/>
      <c r="I769" s="2464"/>
      <c r="J769" s="2464"/>
      <c r="K769" s="2464"/>
      <c r="L769" s="2464"/>
      <c r="M769" s="2464"/>
    </row>
    <row r="770" spans="1:13" ht="15.75" customHeight="1">
      <c r="A770" s="2464"/>
      <c r="B770" s="2464"/>
      <c r="C770" s="2464"/>
      <c r="D770" s="2464"/>
      <c r="E770" s="2464"/>
      <c r="F770" s="2464"/>
      <c r="G770" s="2464"/>
      <c r="H770" s="2464"/>
      <c r="I770" s="2464"/>
      <c r="J770" s="2464"/>
      <c r="K770" s="2464"/>
      <c r="L770" s="2464"/>
      <c r="M770" s="2464"/>
    </row>
    <row r="771" spans="1:13" ht="15.75" customHeight="1">
      <c r="A771" s="2464"/>
      <c r="B771" s="2464"/>
      <c r="C771" s="2464"/>
      <c r="D771" s="2464"/>
      <c r="E771" s="2464"/>
      <c r="F771" s="2464"/>
      <c r="G771" s="2464"/>
      <c r="H771" s="2464"/>
      <c r="I771" s="2464"/>
      <c r="J771" s="2464"/>
      <c r="K771" s="2464"/>
      <c r="L771" s="2464"/>
      <c r="M771" s="2464"/>
    </row>
    <row r="772" spans="1:13" ht="15.75" customHeight="1">
      <c r="A772" s="2464"/>
      <c r="B772" s="2464"/>
      <c r="C772" s="2464"/>
      <c r="D772" s="2464"/>
      <c r="E772" s="2464"/>
      <c r="F772" s="2464"/>
      <c r="G772" s="2464"/>
      <c r="H772" s="2464"/>
      <c r="I772" s="2464"/>
      <c r="J772" s="2464"/>
      <c r="K772" s="2464"/>
      <c r="L772" s="2464"/>
      <c r="M772" s="2464"/>
    </row>
    <row r="773" spans="1:13" ht="15.75" customHeight="1">
      <c r="A773" s="2464"/>
      <c r="B773" s="2464"/>
      <c r="C773" s="2464"/>
      <c r="D773" s="2464"/>
      <c r="E773" s="2464"/>
      <c r="F773" s="2464"/>
      <c r="G773" s="2464"/>
      <c r="H773" s="2464"/>
      <c r="I773" s="2464"/>
      <c r="J773" s="2464"/>
      <c r="K773" s="2464"/>
      <c r="L773" s="2464"/>
      <c r="M773" s="2464"/>
    </row>
    <row r="774" spans="1:13" ht="15.75" customHeight="1">
      <c r="A774" s="2464"/>
      <c r="B774" s="2464"/>
      <c r="C774" s="2464"/>
      <c r="D774" s="2464"/>
      <c r="E774" s="2464"/>
      <c r="F774" s="2464"/>
      <c r="G774" s="2464"/>
      <c r="H774" s="2464"/>
      <c r="I774" s="2464"/>
      <c r="J774" s="2464"/>
      <c r="K774" s="2464"/>
      <c r="L774" s="2464"/>
      <c r="M774" s="2464"/>
    </row>
    <row r="775" spans="1:13" ht="15.75" customHeight="1">
      <c r="A775" s="2464"/>
      <c r="B775" s="2464"/>
      <c r="C775" s="2464"/>
      <c r="D775" s="2464"/>
      <c r="E775" s="2464"/>
      <c r="F775" s="2464"/>
      <c r="G775" s="2464"/>
      <c r="H775" s="2464"/>
      <c r="I775" s="2464"/>
      <c r="J775" s="2464"/>
      <c r="K775" s="2464"/>
      <c r="L775" s="2464"/>
      <c r="M775" s="2464"/>
    </row>
    <row r="776" spans="1:13" ht="15.75" customHeight="1">
      <c r="A776" s="2464"/>
      <c r="B776" s="2464"/>
      <c r="C776" s="2464"/>
      <c r="D776" s="2464"/>
      <c r="E776" s="2464"/>
      <c r="F776" s="2464"/>
      <c r="G776" s="2464"/>
      <c r="H776" s="2464"/>
      <c r="I776" s="2464"/>
      <c r="J776" s="2464"/>
      <c r="K776" s="2464"/>
      <c r="L776" s="2464"/>
      <c r="M776" s="2464"/>
    </row>
    <row r="777" spans="1:13" ht="15.75" customHeight="1">
      <c r="A777" s="2464"/>
      <c r="B777" s="2464"/>
      <c r="C777" s="2464"/>
      <c r="D777" s="2464"/>
      <c r="E777" s="2464"/>
      <c r="F777" s="2464"/>
      <c r="G777" s="2464"/>
      <c r="H777" s="2464"/>
      <c r="I777" s="2464"/>
      <c r="J777" s="2464"/>
      <c r="K777" s="2464"/>
      <c r="L777" s="2464"/>
      <c r="M777" s="2464"/>
    </row>
    <row r="778" spans="1:13" ht="15.75" customHeight="1">
      <c r="A778" s="2464"/>
      <c r="B778" s="2464"/>
      <c r="C778" s="2464"/>
      <c r="D778" s="2464"/>
      <c r="E778" s="2464"/>
      <c r="F778" s="2464"/>
      <c r="G778" s="2464"/>
      <c r="H778" s="2464"/>
      <c r="I778" s="2464"/>
      <c r="J778" s="2464"/>
      <c r="K778" s="2464"/>
      <c r="L778" s="2464"/>
      <c r="M778" s="2464"/>
    </row>
    <row r="779" spans="1:13" ht="15.75" customHeight="1">
      <c r="A779" s="2464"/>
      <c r="B779" s="2464"/>
      <c r="C779" s="2464"/>
      <c r="D779" s="2464"/>
      <c r="E779" s="2464"/>
      <c r="F779" s="2464"/>
      <c r="G779" s="2464"/>
      <c r="H779" s="2464"/>
      <c r="I779" s="2464"/>
      <c r="J779" s="2464"/>
      <c r="K779" s="2464"/>
      <c r="L779" s="2464"/>
      <c r="M779" s="2464"/>
    </row>
    <row r="780" spans="1:13" ht="15.75" customHeight="1">
      <c r="A780" s="2464"/>
      <c r="B780" s="2464"/>
      <c r="C780" s="2464"/>
      <c r="D780" s="2464"/>
      <c r="E780" s="2464"/>
      <c r="F780" s="2464"/>
      <c r="G780" s="2464"/>
      <c r="H780" s="2464"/>
      <c r="I780" s="2464"/>
      <c r="J780" s="2464"/>
      <c r="K780" s="2464"/>
      <c r="L780" s="2464"/>
      <c r="M780" s="2464"/>
    </row>
    <row r="781" spans="1:13" ht="15.75" customHeight="1">
      <c r="A781" s="2464"/>
      <c r="B781" s="2464"/>
      <c r="C781" s="2464"/>
      <c r="D781" s="2464"/>
      <c r="E781" s="2464"/>
      <c r="F781" s="2464"/>
      <c r="G781" s="2464"/>
      <c r="H781" s="2464"/>
      <c r="I781" s="2464"/>
      <c r="J781" s="2464"/>
      <c r="K781" s="2464"/>
      <c r="L781" s="2464"/>
      <c r="M781" s="2464"/>
    </row>
    <row r="782" spans="1:13" ht="15.75" customHeight="1">
      <c r="A782" s="2464"/>
      <c r="B782" s="2464"/>
      <c r="C782" s="2464"/>
      <c r="D782" s="2464"/>
      <c r="E782" s="2464"/>
      <c r="F782" s="2464"/>
      <c r="G782" s="2464"/>
      <c r="H782" s="2464"/>
      <c r="I782" s="2464"/>
      <c r="J782" s="2464"/>
      <c r="K782" s="2464"/>
      <c r="L782" s="2464"/>
      <c r="M782" s="2464"/>
    </row>
    <row r="783" spans="1:13" ht="15.75" customHeight="1">
      <c r="A783" s="2464"/>
      <c r="B783" s="2464"/>
      <c r="C783" s="2464"/>
      <c r="D783" s="2464"/>
      <c r="E783" s="2464"/>
      <c r="F783" s="2464"/>
      <c r="G783" s="2464"/>
      <c r="H783" s="2464"/>
      <c r="I783" s="2464"/>
      <c r="J783" s="2464"/>
      <c r="K783" s="2464"/>
      <c r="L783" s="2464"/>
      <c r="M783" s="2464"/>
    </row>
    <row r="784" spans="1:13" ht="15.75" customHeight="1">
      <c r="A784" s="2464"/>
      <c r="B784" s="2464"/>
      <c r="C784" s="2464"/>
      <c r="D784" s="2464"/>
      <c r="E784" s="2464"/>
      <c r="F784" s="2464"/>
      <c r="G784" s="2464"/>
      <c r="H784" s="2464"/>
      <c r="I784" s="2464"/>
      <c r="J784" s="2464"/>
      <c r="K784" s="2464"/>
      <c r="L784" s="2464"/>
      <c r="M784" s="2464"/>
    </row>
    <row r="785" spans="1:13" ht="15.75" customHeight="1">
      <c r="A785" s="2464"/>
      <c r="B785" s="2464"/>
      <c r="C785" s="2464"/>
      <c r="D785" s="2464"/>
      <c r="E785" s="2464"/>
      <c r="F785" s="2464"/>
      <c r="G785" s="2464"/>
      <c r="H785" s="2464"/>
      <c r="I785" s="2464"/>
      <c r="J785" s="2464"/>
      <c r="K785" s="2464"/>
      <c r="L785" s="2464"/>
      <c r="M785" s="2464"/>
    </row>
    <row r="786" spans="1:13" ht="15.75" customHeight="1">
      <c r="A786" s="2464"/>
      <c r="B786" s="2464"/>
      <c r="C786" s="2464"/>
      <c r="D786" s="2464"/>
      <c r="E786" s="2464"/>
      <c r="F786" s="2464"/>
      <c r="G786" s="2464"/>
      <c r="H786" s="2464"/>
      <c r="I786" s="2464"/>
      <c r="J786" s="2464"/>
      <c r="K786" s="2464"/>
      <c r="L786" s="2464"/>
      <c r="M786" s="2464"/>
    </row>
    <row r="787" spans="1:13" ht="15.75" customHeight="1">
      <c r="A787" s="2464"/>
      <c r="B787" s="2464"/>
      <c r="C787" s="2464"/>
      <c r="D787" s="2464"/>
      <c r="E787" s="2464"/>
      <c r="F787" s="2464"/>
      <c r="G787" s="2464"/>
      <c r="H787" s="2464"/>
      <c r="I787" s="2464"/>
      <c r="J787" s="2464"/>
      <c r="K787" s="2464"/>
      <c r="L787" s="2464"/>
      <c r="M787" s="2464"/>
    </row>
    <row r="788" spans="1:13" ht="15.75" customHeight="1">
      <c r="A788" s="2464"/>
      <c r="B788" s="2464"/>
      <c r="C788" s="2464"/>
      <c r="D788" s="2464"/>
      <c r="E788" s="2464"/>
      <c r="F788" s="2464"/>
      <c r="G788" s="2464"/>
      <c r="H788" s="2464"/>
      <c r="I788" s="2464"/>
      <c r="J788" s="2464"/>
      <c r="K788" s="2464"/>
      <c r="L788" s="2464"/>
      <c r="M788" s="2464"/>
    </row>
    <row r="789" spans="1:13" ht="15.75" customHeight="1">
      <c r="A789" s="2464"/>
      <c r="B789" s="2464"/>
      <c r="C789" s="2464"/>
      <c r="D789" s="2464"/>
      <c r="E789" s="2464"/>
      <c r="F789" s="2464"/>
      <c r="G789" s="2464"/>
      <c r="H789" s="2464"/>
      <c r="I789" s="2464"/>
      <c r="J789" s="2464"/>
      <c r="K789" s="2464"/>
      <c r="L789" s="2464"/>
      <c r="M789" s="2464"/>
    </row>
    <row r="790" spans="1:13" ht="15.75" customHeight="1">
      <c r="A790" s="2464"/>
      <c r="B790" s="2464"/>
      <c r="C790" s="2464"/>
      <c r="D790" s="2464"/>
      <c r="E790" s="2464"/>
      <c r="F790" s="2464"/>
      <c r="G790" s="2464"/>
      <c r="H790" s="2464"/>
      <c r="I790" s="2464"/>
      <c r="J790" s="2464"/>
      <c r="K790" s="2464"/>
      <c r="L790" s="2464"/>
      <c r="M790" s="2464"/>
    </row>
    <row r="791" spans="1:13" ht="15.75" customHeight="1">
      <c r="A791" s="2464"/>
      <c r="B791" s="2464"/>
      <c r="C791" s="2464"/>
      <c r="D791" s="2464"/>
      <c r="E791" s="2464"/>
      <c r="F791" s="2464"/>
      <c r="G791" s="2464"/>
      <c r="H791" s="2464"/>
      <c r="I791" s="2464"/>
      <c r="J791" s="2464"/>
      <c r="K791" s="2464"/>
      <c r="L791" s="2464"/>
      <c r="M791" s="2464"/>
    </row>
    <row r="792" spans="1:13" ht="15.75" customHeight="1">
      <c r="A792" s="2464"/>
      <c r="B792" s="2464"/>
      <c r="C792" s="2464"/>
      <c r="D792" s="2464"/>
      <c r="E792" s="2464"/>
      <c r="F792" s="2464"/>
      <c r="G792" s="2464"/>
      <c r="H792" s="2464"/>
      <c r="I792" s="2464"/>
      <c r="J792" s="2464"/>
      <c r="K792" s="2464"/>
      <c r="L792" s="2464"/>
      <c r="M792" s="2464"/>
    </row>
    <row r="793" spans="1:13" ht="15.75" customHeight="1">
      <c r="A793" s="2464"/>
      <c r="B793" s="2464"/>
      <c r="C793" s="2464"/>
      <c r="D793" s="2464"/>
      <c r="E793" s="2464"/>
      <c r="F793" s="2464"/>
      <c r="G793" s="2464"/>
      <c r="H793" s="2464"/>
      <c r="I793" s="2464"/>
      <c r="J793" s="2464"/>
      <c r="K793" s="2464"/>
      <c r="L793" s="2464"/>
      <c r="M793" s="2464"/>
    </row>
    <row r="794" spans="1:13" ht="15.75" customHeight="1">
      <c r="A794" s="2464"/>
      <c r="B794" s="2464"/>
      <c r="C794" s="2464"/>
      <c r="D794" s="2464"/>
      <c r="E794" s="2464"/>
      <c r="F794" s="2464"/>
      <c r="G794" s="2464"/>
      <c r="H794" s="2464"/>
      <c r="I794" s="2464"/>
      <c r="J794" s="2464"/>
      <c r="K794" s="2464"/>
      <c r="L794" s="2464"/>
      <c r="M794" s="2464"/>
    </row>
    <row r="795" spans="1:13" ht="15.75" customHeight="1">
      <c r="A795" s="2464"/>
      <c r="B795" s="2464"/>
      <c r="C795" s="2464"/>
      <c r="D795" s="2464"/>
      <c r="E795" s="2464"/>
      <c r="F795" s="2464"/>
      <c r="G795" s="2464"/>
      <c r="H795" s="2464"/>
      <c r="I795" s="2464"/>
      <c r="J795" s="2464"/>
      <c r="K795" s="2464"/>
      <c r="L795" s="2464"/>
      <c r="M795" s="2464"/>
    </row>
    <row r="796" spans="1:13" ht="15.75" customHeight="1">
      <c r="A796" s="2464"/>
      <c r="B796" s="2464"/>
      <c r="C796" s="2464"/>
      <c r="D796" s="2464"/>
      <c r="E796" s="2464"/>
      <c r="F796" s="2464"/>
      <c r="G796" s="2464"/>
      <c r="H796" s="2464"/>
      <c r="I796" s="2464"/>
      <c r="J796" s="2464"/>
      <c r="K796" s="2464"/>
      <c r="L796" s="2464"/>
      <c r="M796" s="2464"/>
    </row>
    <row r="797" spans="1:13" ht="15.75" customHeight="1">
      <c r="A797" s="2464"/>
      <c r="B797" s="2464"/>
      <c r="C797" s="2464"/>
      <c r="D797" s="2464"/>
      <c r="E797" s="2464"/>
      <c r="F797" s="2464"/>
      <c r="G797" s="2464"/>
      <c r="H797" s="2464"/>
      <c r="I797" s="2464"/>
      <c r="J797" s="2464"/>
      <c r="K797" s="2464"/>
      <c r="L797" s="2464"/>
      <c r="M797" s="2464"/>
    </row>
    <row r="798" spans="1:13" ht="15.75" customHeight="1">
      <c r="A798" s="2464"/>
      <c r="B798" s="2464"/>
      <c r="C798" s="2464"/>
      <c r="D798" s="2464"/>
      <c r="E798" s="2464"/>
      <c r="F798" s="2464"/>
      <c r="G798" s="2464"/>
      <c r="H798" s="2464"/>
      <c r="I798" s="2464"/>
      <c r="J798" s="2464"/>
      <c r="K798" s="2464"/>
      <c r="L798" s="2464"/>
      <c r="M798" s="2464"/>
    </row>
    <row r="799" spans="1:13" ht="15.75" customHeight="1">
      <c r="A799" s="2464"/>
      <c r="B799" s="2464"/>
      <c r="C799" s="2464"/>
      <c r="D799" s="2464"/>
      <c r="E799" s="2464"/>
      <c r="F799" s="2464"/>
      <c r="G799" s="2464"/>
      <c r="H799" s="2464"/>
      <c r="I799" s="2464"/>
      <c r="J799" s="2464"/>
      <c r="K799" s="2464"/>
      <c r="L799" s="2464"/>
      <c r="M799" s="2464"/>
    </row>
    <row r="800" spans="1:13" ht="15.75" customHeight="1">
      <c r="A800" s="2464"/>
      <c r="B800" s="2464"/>
      <c r="C800" s="2464"/>
      <c r="D800" s="2464"/>
      <c r="E800" s="2464"/>
      <c r="F800" s="2464"/>
      <c r="G800" s="2464"/>
      <c r="H800" s="2464"/>
      <c r="I800" s="2464"/>
      <c r="J800" s="2464"/>
      <c r="K800" s="2464"/>
      <c r="L800" s="2464"/>
      <c r="M800" s="2464"/>
    </row>
    <row r="801" spans="1:13" ht="15.75" customHeight="1">
      <c r="A801" s="2464"/>
      <c r="B801" s="2464"/>
      <c r="C801" s="2464"/>
      <c r="D801" s="2464"/>
      <c r="E801" s="2464"/>
      <c r="F801" s="2464"/>
      <c r="G801" s="2464"/>
      <c r="H801" s="2464"/>
      <c r="I801" s="2464"/>
      <c r="J801" s="2464"/>
      <c r="K801" s="2464"/>
      <c r="L801" s="2464"/>
      <c r="M801" s="2464"/>
    </row>
    <row r="802" spans="1:13" ht="15.75" customHeight="1">
      <c r="A802" s="2464"/>
      <c r="B802" s="2464"/>
      <c r="C802" s="2464"/>
      <c r="D802" s="2464"/>
      <c r="E802" s="2464"/>
      <c r="F802" s="2464"/>
      <c r="G802" s="2464"/>
      <c r="H802" s="2464"/>
      <c r="I802" s="2464"/>
      <c r="J802" s="2464"/>
      <c r="K802" s="2464"/>
      <c r="L802" s="2464"/>
      <c r="M802" s="2464"/>
    </row>
    <row r="803" spans="1:13" ht="15.75" customHeight="1">
      <c r="A803" s="2464"/>
      <c r="B803" s="2464"/>
      <c r="C803" s="2464"/>
      <c r="D803" s="2464"/>
      <c r="E803" s="2464"/>
      <c r="F803" s="2464"/>
      <c r="G803" s="2464"/>
      <c r="H803" s="2464"/>
      <c r="I803" s="2464"/>
      <c r="J803" s="2464"/>
      <c r="K803" s="2464"/>
      <c r="L803" s="2464"/>
      <c r="M803" s="2464"/>
    </row>
    <row r="804" spans="1:13" ht="15.75" customHeight="1">
      <c r="A804" s="2464"/>
      <c r="B804" s="2464"/>
      <c r="C804" s="2464"/>
      <c r="D804" s="2464"/>
      <c r="E804" s="2464"/>
      <c r="F804" s="2464"/>
      <c r="G804" s="2464"/>
      <c r="H804" s="2464"/>
      <c r="I804" s="2464"/>
      <c r="J804" s="2464"/>
      <c r="K804" s="2464"/>
      <c r="L804" s="2464"/>
      <c r="M804" s="2464"/>
    </row>
    <row r="805" spans="1:13" ht="15.75" customHeight="1">
      <c r="A805" s="2464"/>
      <c r="B805" s="2464"/>
      <c r="C805" s="2464"/>
      <c r="D805" s="2464"/>
      <c r="E805" s="2464"/>
      <c r="F805" s="2464"/>
      <c r="G805" s="2464"/>
      <c r="H805" s="2464"/>
      <c r="I805" s="2464"/>
      <c r="J805" s="2464"/>
      <c r="K805" s="2464"/>
      <c r="L805" s="2464"/>
      <c r="M805" s="2464"/>
    </row>
    <row r="806" spans="1:13" ht="15.75" customHeight="1">
      <c r="A806" s="2464"/>
      <c r="B806" s="2464"/>
      <c r="C806" s="2464"/>
      <c r="D806" s="2464"/>
      <c r="E806" s="2464"/>
      <c r="F806" s="2464"/>
      <c r="G806" s="2464"/>
      <c r="H806" s="2464"/>
      <c r="I806" s="2464"/>
      <c r="J806" s="2464"/>
      <c r="K806" s="2464"/>
      <c r="L806" s="2464"/>
      <c r="M806" s="2464"/>
    </row>
    <row r="807" spans="1:13" ht="15.75" customHeight="1">
      <c r="A807" s="2464"/>
      <c r="B807" s="2464"/>
      <c r="C807" s="2464"/>
      <c r="D807" s="2464"/>
      <c r="E807" s="2464"/>
      <c r="F807" s="2464"/>
      <c r="G807" s="2464"/>
      <c r="H807" s="2464"/>
      <c r="I807" s="2464"/>
      <c r="J807" s="2464"/>
      <c r="K807" s="2464"/>
      <c r="L807" s="2464"/>
      <c r="M807" s="2464"/>
    </row>
    <row r="808" spans="1:13" ht="15.75" customHeight="1">
      <c r="A808" s="2464"/>
      <c r="B808" s="2464"/>
      <c r="C808" s="2464"/>
      <c r="D808" s="2464"/>
      <c r="E808" s="2464"/>
      <c r="F808" s="2464"/>
      <c r="G808" s="2464"/>
      <c r="H808" s="2464"/>
      <c r="I808" s="2464"/>
      <c r="J808" s="2464"/>
      <c r="K808" s="2464"/>
      <c r="L808" s="2464"/>
      <c r="M808" s="2464"/>
    </row>
    <row r="809" spans="1:13" ht="15.75" customHeight="1">
      <c r="A809" s="2464"/>
      <c r="B809" s="2464"/>
      <c r="C809" s="2464"/>
      <c r="D809" s="2464"/>
      <c r="E809" s="2464"/>
      <c r="F809" s="2464"/>
      <c r="G809" s="2464"/>
      <c r="H809" s="2464"/>
      <c r="I809" s="2464"/>
      <c r="J809" s="2464"/>
      <c r="K809" s="2464"/>
      <c r="L809" s="2464"/>
      <c r="M809" s="2464"/>
    </row>
    <row r="810" spans="1:13" ht="15.75" customHeight="1">
      <c r="A810" s="2464"/>
      <c r="B810" s="2464"/>
      <c r="C810" s="2464"/>
      <c r="D810" s="2464"/>
      <c r="E810" s="2464"/>
      <c r="F810" s="2464"/>
      <c r="G810" s="2464"/>
      <c r="H810" s="2464"/>
      <c r="I810" s="2464"/>
      <c r="J810" s="2464"/>
      <c r="K810" s="2464"/>
      <c r="L810" s="2464"/>
      <c r="M810" s="2464"/>
    </row>
    <row r="811" spans="1:13" ht="15.75" customHeight="1">
      <c r="A811" s="2464"/>
      <c r="B811" s="2464"/>
      <c r="C811" s="2464"/>
      <c r="D811" s="2464"/>
      <c r="E811" s="2464"/>
      <c r="F811" s="2464"/>
      <c r="G811" s="2464"/>
      <c r="H811" s="2464"/>
      <c r="I811" s="2464"/>
      <c r="J811" s="2464"/>
      <c r="K811" s="2464"/>
      <c r="L811" s="2464"/>
      <c r="M811" s="2464"/>
    </row>
    <row r="812" spans="1:13" ht="15.75" customHeight="1">
      <c r="A812" s="2464"/>
      <c r="B812" s="2464"/>
      <c r="C812" s="2464"/>
      <c r="D812" s="2464"/>
      <c r="E812" s="2464"/>
      <c r="F812" s="2464"/>
      <c r="G812" s="2464"/>
      <c r="H812" s="2464"/>
      <c r="I812" s="2464"/>
      <c r="J812" s="2464"/>
      <c r="K812" s="2464"/>
      <c r="L812" s="2464"/>
      <c r="M812" s="2464"/>
    </row>
    <row r="813" spans="1:13" ht="15.75" customHeight="1">
      <c r="A813" s="2464"/>
      <c r="B813" s="2464"/>
      <c r="C813" s="2464"/>
      <c r="D813" s="2464"/>
      <c r="E813" s="2464"/>
      <c r="F813" s="2464"/>
      <c r="G813" s="2464"/>
      <c r="H813" s="2464"/>
      <c r="I813" s="2464"/>
      <c r="J813" s="2464"/>
      <c r="K813" s="2464"/>
      <c r="L813" s="2464"/>
      <c r="M813" s="2464"/>
    </row>
    <row r="814" spans="1:13" ht="15.75" customHeight="1">
      <c r="A814" s="2464"/>
      <c r="B814" s="2464"/>
      <c r="C814" s="2464"/>
      <c r="D814" s="2464"/>
      <c r="E814" s="2464"/>
      <c r="F814" s="2464"/>
      <c r="G814" s="2464"/>
      <c r="H814" s="2464"/>
      <c r="I814" s="2464"/>
      <c r="J814" s="2464"/>
      <c r="K814" s="2464"/>
      <c r="L814" s="2464"/>
      <c r="M814" s="2464"/>
    </row>
    <row r="815" spans="1:13" ht="15.75" customHeight="1">
      <c r="A815" s="2464"/>
      <c r="B815" s="2464"/>
      <c r="C815" s="2464"/>
      <c r="D815" s="2464"/>
      <c r="E815" s="2464"/>
      <c r="F815" s="2464"/>
      <c r="G815" s="2464"/>
      <c r="H815" s="2464"/>
      <c r="I815" s="2464"/>
      <c r="J815" s="2464"/>
      <c r="K815" s="2464"/>
      <c r="L815" s="2464"/>
      <c r="M815" s="2464"/>
    </row>
    <row r="816" spans="1:13" ht="15.75" customHeight="1">
      <c r="A816" s="2464"/>
      <c r="B816" s="2464"/>
      <c r="C816" s="2464"/>
      <c r="D816" s="2464"/>
      <c r="E816" s="2464"/>
      <c r="F816" s="2464"/>
      <c r="G816" s="2464"/>
      <c r="H816" s="2464"/>
      <c r="I816" s="2464"/>
      <c r="J816" s="2464"/>
      <c r="K816" s="2464"/>
      <c r="L816" s="2464"/>
      <c r="M816" s="2464"/>
    </row>
    <row r="817" spans="1:13" ht="15.75" customHeight="1">
      <c r="A817" s="2464"/>
      <c r="B817" s="2464"/>
      <c r="C817" s="2464"/>
      <c r="D817" s="2464"/>
      <c r="E817" s="2464"/>
      <c r="F817" s="2464"/>
      <c r="G817" s="2464"/>
      <c r="H817" s="2464"/>
      <c r="I817" s="2464"/>
      <c r="J817" s="2464"/>
      <c r="K817" s="2464"/>
      <c r="L817" s="2464"/>
      <c r="M817" s="2464"/>
    </row>
    <row r="818" spans="1:13" ht="15.75" customHeight="1">
      <c r="A818" s="2464"/>
      <c r="B818" s="2464"/>
      <c r="C818" s="2464"/>
      <c r="D818" s="2464"/>
      <c r="E818" s="2464"/>
      <c r="F818" s="2464"/>
      <c r="G818" s="2464"/>
      <c r="H818" s="2464"/>
      <c r="I818" s="2464"/>
      <c r="J818" s="2464"/>
      <c r="K818" s="2464"/>
      <c r="L818" s="2464"/>
      <c r="M818" s="2464"/>
    </row>
    <row r="819" spans="1:13" ht="15.75" customHeight="1">
      <c r="A819" s="2464"/>
      <c r="B819" s="2464"/>
      <c r="C819" s="2464"/>
      <c r="D819" s="2464"/>
      <c r="E819" s="2464"/>
      <c r="F819" s="2464"/>
      <c r="G819" s="2464"/>
      <c r="H819" s="2464"/>
      <c r="I819" s="2464"/>
      <c r="J819" s="2464"/>
      <c r="K819" s="2464"/>
      <c r="L819" s="2464"/>
      <c r="M819" s="2464"/>
    </row>
    <row r="820" spans="1:13" ht="15.75" customHeight="1">
      <c r="A820" s="2464"/>
      <c r="B820" s="2464"/>
      <c r="C820" s="2464"/>
      <c r="D820" s="2464"/>
      <c r="E820" s="2464"/>
      <c r="F820" s="2464"/>
      <c r="G820" s="2464"/>
      <c r="H820" s="2464"/>
      <c r="I820" s="2464"/>
      <c r="J820" s="2464"/>
      <c r="K820" s="2464"/>
      <c r="L820" s="2464"/>
      <c r="M820" s="2464"/>
    </row>
    <row r="821" spans="1:13" ht="15.75" customHeight="1">
      <c r="A821" s="2464"/>
      <c r="B821" s="2464"/>
      <c r="C821" s="2464"/>
      <c r="D821" s="2464"/>
      <c r="E821" s="2464"/>
      <c r="F821" s="2464"/>
      <c r="G821" s="2464"/>
      <c r="H821" s="2464"/>
      <c r="I821" s="2464"/>
      <c r="J821" s="2464"/>
      <c r="K821" s="2464"/>
      <c r="L821" s="2464"/>
      <c r="M821" s="2464"/>
    </row>
    <row r="822" spans="1:13" ht="15.75" customHeight="1">
      <c r="A822" s="2464"/>
      <c r="B822" s="2464"/>
      <c r="C822" s="2464"/>
      <c r="D822" s="2464"/>
      <c r="E822" s="2464"/>
      <c r="F822" s="2464"/>
      <c r="G822" s="2464"/>
      <c r="H822" s="2464"/>
      <c r="I822" s="2464"/>
      <c r="J822" s="2464"/>
      <c r="K822" s="2464"/>
      <c r="L822" s="2464"/>
      <c r="M822" s="2464"/>
    </row>
    <row r="823" spans="1:13" ht="15.75" customHeight="1">
      <c r="A823" s="2464"/>
      <c r="B823" s="2464"/>
      <c r="C823" s="2464"/>
      <c r="D823" s="2464"/>
      <c r="E823" s="2464"/>
      <c r="F823" s="2464"/>
      <c r="G823" s="2464"/>
      <c r="H823" s="2464"/>
      <c r="I823" s="2464"/>
      <c r="J823" s="2464"/>
      <c r="K823" s="2464"/>
      <c r="L823" s="2464"/>
      <c r="M823" s="2464"/>
    </row>
    <row r="824" spans="1:13" ht="15.75" customHeight="1">
      <c r="A824" s="2464"/>
      <c r="B824" s="2464"/>
      <c r="C824" s="2464"/>
      <c r="D824" s="2464"/>
      <c r="E824" s="2464"/>
      <c r="F824" s="2464"/>
      <c r="G824" s="2464"/>
      <c r="H824" s="2464"/>
      <c r="I824" s="2464"/>
      <c r="J824" s="2464"/>
      <c r="K824" s="2464"/>
      <c r="L824" s="2464"/>
      <c r="M824" s="2464"/>
    </row>
    <row r="825" spans="1:13" ht="15.75" customHeight="1">
      <c r="A825" s="2464"/>
      <c r="B825" s="2464"/>
      <c r="C825" s="2464"/>
      <c r="D825" s="2464"/>
      <c r="E825" s="2464"/>
      <c r="F825" s="2464"/>
      <c r="G825" s="2464"/>
      <c r="H825" s="2464"/>
      <c r="I825" s="2464"/>
      <c r="J825" s="2464"/>
      <c r="K825" s="2464"/>
      <c r="L825" s="2464"/>
      <c r="M825" s="2464"/>
    </row>
    <row r="826" spans="1:13" ht="15.75" customHeight="1">
      <c r="A826" s="2464"/>
      <c r="B826" s="2464"/>
      <c r="C826" s="2464"/>
      <c r="D826" s="2464"/>
      <c r="E826" s="2464"/>
      <c r="F826" s="2464"/>
      <c r="G826" s="2464"/>
      <c r="H826" s="2464"/>
      <c r="I826" s="2464"/>
      <c r="J826" s="2464"/>
      <c r="K826" s="2464"/>
      <c r="L826" s="2464"/>
      <c r="M826" s="2464"/>
    </row>
    <row r="827" spans="1:13" ht="15.75" customHeight="1">
      <c r="A827" s="2464"/>
      <c r="B827" s="2464"/>
      <c r="C827" s="2464"/>
      <c r="D827" s="2464"/>
      <c r="E827" s="2464"/>
      <c r="F827" s="2464"/>
      <c r="G827" s="2464"/>
      <c r="H827" s="2464"/>
      <c r="I827" s="2464"/>
      <c r="J827" s="2464"/>
      <c r="K827" s="2464"/>
      <c r="L827" s="2464"/>
      <c r="M827" s="2464"/>
    </row>
    <row r="828" spans="1:13" ht="15.75" customHeight="1">
      <c r="A828" s="2464"/>
      <c r="B828" s="2464"/>
      <c r="C828" s="2464"/>
      <c r="D828" s="2464"/>
      <c r="E828" s="2464"/>
      <c r="F828" s="2464"/>
      <c r="G828" s="2464"/>
      <c r="H828" s="2464"/>
      <c r="I828" s="2464"/>
      <c r="J828" s="2464"/>
      <c r="K828" s="2464"/>
      <c r="L828" s="2464"/>
      <c r="M828" s="2464"/>
    </row>
    <row r="829" spans="1:13" ht="15.75" customHeight="1">
      <c r="A829" s="2464"/>
      <c r="B829" s="2464"/>
      <c r="C829" s="2464"/>
      <c r="D829" s="2464"/>
      <c r="E829" s="2464"/>
      <c r="F829" s="2464"/>
      <c r="G829" s="2464"/>
      <c r="H829" s="2464"/>
      <c r="I829" s="2464"/>
      <c r="J829" s="2464"/>
      <c r="K829" s="2464"/>
      <c r="L829" s="2464"/>
      <c r="M829" s="2464"/>
    </row>
    <row r="830" spans="1:13" ht="15.75" customHeight="1">
      <c r="A830" s="2464"/>
      <c r="B830" s="2464"/>
      <c r="C830" s="2464"/>
      <c r="D830" s="2464"/>
      <c r="E830" s="2464"/>
      <c r="F830" s="2464"/>
      <c r="G830" s="2464"/>
      <c r="H830" s="2464"/>
      <c r="I830" s="2464"/>
      <c r="J830" s="2464"/>
      <c r="K830" s="2464"/>
      <c r="L830" s="2464"/>
      <c r="M830" s="2464"/>
    </row>
    <row r="831" spans="1:13" ht="15.75" customHeight="1">
      <c r="A831" s="2464"/>
      <c r="B831" s="2464"/>
      <c r="C831" s="2464"/>
      <c r="D831" s="2464"/>
      <c r="E831" s="2464"/>
      <c r="F831" s="2464"/>
      <c r="G831" s="2464"/>
      <c r="H831" s="2464"/>
      <c r="I831" s="2464"/>
      <c r="J831" s="2464"/>
      <c r="K831" s="2464"/>
      <c r="L831" s="2464"/>
      <c r="M831" s="2464"/>
    </row>
    <row r="832" spans="1:13" ht="15.75" customHeight="1">
      <c r="A832" s="2464"/>
      <c r="B832" s="2464"/>
      <c r="C832" s="2464"/>
      <c r="D832" s="2464"/>
      <c r="E832" s="2464"/>
      <c r="F832" s="2464"/>
      <c r="G832" s="2464"/>
      <c r="H832" s="2464"/>
      <c r="I832" s="2464"/>
      <c r="J832" s="2464"/>
      <c r="K832" s="2464"/>
      <c r="L832" s="2464"/>
      <c r="M832" s="2464"/>
    </row>
    <row r="833" spans="1:13" ht="15.75" customHeight="1">
      <c r="A833" s="2464"/>
      <c r="B833" s="2464"/>
      <c r="C833" s="2464"/>
      <c r="D833" s="2464"/>
      <c r="E833" s="2464"/>
      <c r="F833" s="2464"/>
      <c r="G833" s="2464"/>
      <c r="H833" s="2464"/>
      <c r="I833" s="2464"/>
      <c r="J833" s="2464"/>
      <c r="K833" s="2464"/>
      <c r="L833" s="2464"/>
      <c r="M833" s="2464"/>
    </row>
    <row r="834" spans="1:13" ht="15.75" customHeight="1">
      <c r="A834" s="2464"/>
      <c r="B834" s="2464"/>
      <c r="C834" s="2464"/>
      <c r="D834" s="2464"/>
      <c r="E834" s="2464"/>
      <c r="F834" s="2464"/>
      <c r="G834" s="2464"/>
      <c r="H834" s="2464"/>
      <c r="I834" s="2464"/>
      <c r="J834" s="2464"/>
      <c r="K834" s="2464"/>
      <c r="L834" s="2464"/>
      <c r="M834" s="2464"/>
    </row>
    <row r="835" spans="1:13" ht="15.75" customHeight="1">
      <c r="A835" s="2464"/>
      <c r="B835" s="2464"/>
      <c r="C835" s="2464"/>
      <c r="D835" s="2464"/>
      <c r="E835" s="2464"/>
      <c r="F835" s="2464"/>
      <c r="G835" s="2464"/>
      <c r="H835" s="2464"/>
      <c r="I835" s="2464"/>
      <c r="J835" s="2464"/>
      <c r="K835" s="2464"/>
      <c r="L835" s="2464"/>
      <c r="M835" s="2464"/>
    </row>
    <row r="836" spans="1:13" ht="15.75" customHeight="1">
      <c r="A836" s="2464"/>
      <c r="B836" s="2464"/>
      <c r="C836" s="2464"/>
      <c r="D836" s="2464"/>
      <c r="E836" s="2464"/>
      <c r="F836" s="2464"/>
      <c r="G836" s="2464"/>
      <c r="H836" s="2464"/>
      <c r="I836" s="2464"/>
      <c r="J836" s="2464"/>
      <c r="K836" s="2464"/>
      <c r="L836" s="2464"/>
      <c r="M836" s="2464"/>
    </row>
    <row r="837" spans="1:13" ht="15.75" customHeight="1">
      <c r="A837" s="2464"/>
      <c r="B837" s="2464"/>
      <c r="C837" s="2464"/>
      <c r="D837" s="2464"/>
      <c r="E837" s="2464"/>
      <c r="F837" s="2464"/>
      <c r="G837" s="2464"/>
      <c r="H837" s="2464"/>
      <c r="I837" s="2464"/>
      <c r="J837" s="2464"/>
      <c r="K837" s="2464"/>
      <c r="L837" s="2464"/>
      <c r="M837" s="2464"/>
    </row>
    <row r="838" spans="1:13" ht="15.75" customHeight="1">
      <c r="A838" s="2464"/>
      <c r="B838" s="2464"/>
      <c r="C838" s="2464"/>
      <c r="D838" s="2464"/>
      <c r="E838" s="2464"/>
      <c r="F838" s="2464"/>
      <c r="G838" s="2464"/>
      <c r="H838" s="2464"/>
      <c r="I838" s="2464"/>
      <c r="J838" s="2464"/>
      <c r="K838" s="2464"/>
      <c r="L838" s="2464"/>
      <c r="M838" s="2464"/>
    </row>
    <row r="839" spans="1:13" ht="15.75" customHeight="1">
      <c r="A839" s="2464"/>
      <c r="B839" s="2464"/>
      <c r="C839" s="2464"/>
      <c r="D839" s="2464"/>
      <c r="E839" s="2464"/>
      <c r="F839" s="2464"/>
      <c r="G839" s="2464"/>
      <c r="H839" s="2464"/>
      <c r="I839" s="2464"/>
      <c r="J839" s="2464"/>
      <c r="K839" s="2464"/>
      <c r="L839" s="2464"/>
      <c r="M839" s="2464"/>
    </row>
    <row r="840" spans="1:13" ht="15.75" customHeight="1">
      <c r="A840" s="2464"/>
      <c r="B840" s="2464"/>
      <c r="C840" s="2464"/>
      <c r="D840" s="2464"/>
      <c r="E840" s="2464"/>
      <c r="F840" s="2464"/>
      <c r="G840" s="2464"/>
      <c r="H840" s="2464"/>
      <c r="I840" s="2464"/>
      <c r="J840" s="2464"/>
      <c r="K840" s="2464"/>
      <c r="L840" s="2464"/>
      <c r="M840" s="2464"/>
    </row>
    <row r="841" spans="1:13" ht="15.75" customHeight="1">
      <c r="A841" s="2464"/>
      <c r="B841" s="2464"/>
      <c r="C841" s="2464"/>
      <c r="D841" s="2464"/>
      <c r="E841" s="2464"/>
      <c r="F841" s="2464"/>
      <c r="G841" s="2464"/>
      <c r="H841" s="2464"/>
      <c r="I841" s="2464"/>
      <c r="J841" s="2464"/>
      <c r="K841" s="2464"/>
      <c r="L841" s="2464"/>
      <c r="M841" s="2464"/>
    </row>
    <row r="842" spans="1:13" ht="15.75" customHeight="1">
      <c r="A842" s="2464"/>
      <c r="B842" s="2464"/>
      <c r="C842" s="2464"/>
      <c r="D842" s="2464"/>
      <c r="E842" s="2464"/>
      <c r="F842" s="2464"/>
      <c r="G842" s="2464"/>
      <c r="H842" s="2464"/>
      <c r="I842" s="2464"/>
      <c r="J842" s="2464"/>
      <c r="K842" s="2464"/>
      <c r="L842" s="2464"/>
      <c r="M842" s="2464"/>
    </row>
    <row r="843" spans="1:13" ht="15.75" customHeight="1">
      <c r="A843" s="2464"/>
      <c r="B843" s="2464"/>
      <c r="C843" s="2464"/>
      <c r="D843" s="2464"/>
      <c r="E843" s="2464"/>
      <c r="F843" s="2464"/>
      <c r="G843" s="2464"/>
      <c r="H843" s="2464"/>
      <c r="I843" s="2464"/>
      <c r="J843" s="2464"/>
      <c r="K843" s="2464"/>
      <c r="L843" s="2464"/>
      <c r="M843" s="2464"/>
    </row>
    <row r="844" spans="1:13" ht="15.75" customHeight="1">
      <c r="A844" s="2464"/>
      <c r="B844" s="2464"/>
      <c r="C844" s="2464"/>
      <c r="D844" s="2464"/>
      <c r="E844" s="2464"/>
      <c r="F844" s="2464"/>
      <c r="G844" s="2464"/>
      <c r="H844" s="2464"/>
      <c r="I844" s="2464"/>
      <c r="J844" s="2464"/>
      <c r="K844" s="2464"/>
      <c r="L844" s="2464"/>
      <c r="M844" s="2464"/>
    </row>
    <row r="845" spans="1:13" ht="15.75" customHeight="1">
      <c r="A845" s="2464"/>
      <c r="B845" s="2464"/>
      <c r="C845" s="2464"/>
      <c r="D845" s="2464"/>
      <c r="E845" s="2464"/>
      <c r="F845" s="2464"/>
      <c r="G845" s="2464"/>
      <c r="H845" s="2464"/>
      <c r="I845" s="2464"/>
      <c r="J845" s="2464"/>
      <c r="K845" s="2464"/>
      <c r="L845" s="2464"/>
      <c r="M845" s="2464"/>
    </row>
    <row r="846" spans="1:13" ht="15.75" customHeight="1">
      <c r="A846" s="2464"/>
      <c r="B846" s="2464"/>
      <c r="C846" s="2464"/>
      <c r="D846" s="2464"/>
      <c r="E846" s="2464"/>
      <c r="F846" s="2464"/>
      <c r="G846" s="2464"/>
      <c r="H846" s="2464"/>
      <c r="I846" s="2464"/>
      <c r="J846" s="2464"/>
      <c r="K846" s="2464"/>
      <c r="L846" s="2464"/>
      <c r="M846" s="2464"/>
    </row>
    <row r="847" spans="1:13" ht="15.75" customHeight="1">
      <c r="A847" s="2464"/>
      <c r="B847" s="2464"/>
      <c r="C847" s="2464"/>
      <c r="D847" s="2464"/>
      <c r="E847" s="2464"/>
      <c r="F847" s="2464"/>
      <c r="G847" s="2464"/>
      <c r="H847" s="2464"/>
      <c r="I847" s="2464"/>
      <c r="J847" s="2464"/>
      <c r="K847" s="2464"/>
      <c r="L847" s="2464"/>
      <c r="M847" s="2464"/>
    </row>
    <row r="848" spans="1:13" ht="15.75" customHeight="1">
      <c r="A848" s="2464"/>
      <c r="B848" s="2464"/>
      <c r="C848" s="2464"/>
      <c r="D848" s="2464"/>
      <c r="E848" s="2464"/>
      <c r="F848" s="2464"/>
      <c r="G848" s="2464"/>
      <c r="H848" s="2464"/>
      <c r="I848" s="2464"/>
      <c r="J848" s="2464"/>
      <c r="K848" s="2464"/>
      <c r="L848" s="2464"/>
      <c r="M848" s="2464"/>
    </row>
    <row r="849" spans="1:13" ht="15.75" customHeight="1">
      <c r="A849" s="2464"/>
      <c r="B849" s="2464"/>
      <c r="C849" s="2464"/>
      <c r="D849" s="2464"/>
      <c r="E849" s="2464"/>
      <c r="F849" s="2464"/>
      <c r="G849" s="2464"/>
      <c r="H849" s="2464"/>
      <c r="I849" s="2464"/>
      <c r="J849" s="2464"/>
      <c r="K849" s="2464"/>
      <c r="L849" s="2464"/>
      <c r="M849" s="2464"/>
    </row>
    <row r="850" spans="1:13" ht="15.75" customHeight="1">
      <c r="A850" s="2464"/>
      <c r="B850" s="2464"/>
      <c r="C850" s="2464"/>
      <c r="D850" s="2464"/>
      <c r="E850" s="2464"/>
      <c r="F850" s="2464"/>
      <c r="G850" s="2464"/>
      <c r="H850" s="2464"/>
      <c r="I850" s="2464"/>
      <c r="J850" s="2464"/>
      <c r="K850" s="2464"/>
      <c r="L850" s="2464"/>
      <c r="M850" s="2464"/>
    </row>
    <row r="851" spans="1:13" ht="15.75" customHeight="1">
      <c r="A851" s="2464"/>
      <c r="B851" s="2464"/>
      <c r="C851" s="2464"/>
      <c r="D851" s="2464"/>
      <c r="E851" s="2464"/>
      <c r="F851" s="2464"/>
      <c r="G851" s="2464"/>
      <c r="H851" s="2464"/>
      <c r="I851" s="2464"/>
      <c r="J851" s="2464"/>
      <c r="K851" s="2464"/>
      <c r="L851" s="2464"/>
      <c r="M851" s="2464"/>
    </row>
    <row r="852" spans="1:13" ht="15.75" customHeight="1">
      <c r="A852" s="2464"/>
      <c r="B852" s="2464"/>
      <c r="C852" s="2464"/>
      <c r="D852" s="2464"/>
      <c r="E852" s="2464"/>
      <c r="F852" s="2464"/>
      <c r="G852" s="2464"/>
      <c r="H852" s="2464"/>
      <c r="I852" s="2464"/>
      <c r="J852" s="2464"/>
      <c r="K852" s="2464"/>
      <c r="L852" s="2464"/>
      <c r="M852" s="2464"/>
    </row>
    <row r="853" spans="1:13" ht="15.75" customHeight="1">
      <c r="A853" s="2464"/>
      <c r="B853" s="2464"/>
      <c r="C853" s="2464"/>
      <c r="D853" s="2464"/>
      <c r="E853" s="2464"/>
      <c r="F853" s="2464"/>
      <c r="G853" s="2464"/>
      <c r="H853" s="2464"/>
      <c r="I853" s="2464"/>
      <c r="J853" s="2464"/>
      <c r="K853" s="2464"/>
      <c r="L853" s="2464"/>
      <c r="M853" s="2464"/>
    </row>
    <row r="854" spans="1:13" ht="15.75" customHeight="1">
      <c r="A854" s="2464"/>
      <c r="B854" s="2464"/>
      <c r="C854" s="2464"/>
      <c r="D854" s="2464"/>
      <c r="E854" s="2464"/>
      <c r="F854" s="2464"/>
      <c r="G854" s="2464"/>
      <c r="H854" s="2464"/>
      <c r="I854" s="2464"/>
      <c r="J854" s="2464"/>
      <c r="K854" s="2464"/>
      <c r="L854" s="2464"/>
      <c r="M854" s="2464"/>
    </row>
    <row r="855" spans="1:13" ht="15.75" customHeight="1">
      <c r="A855" s="2464"/>
      <c r="B855" s="2464"/>
      <c r="C855" s="2464"/>
      <c r="D855" s="2464"/>
      <c r="E855" s="2464"/>
      <c r="F855" s="2464"/>
      <c r="G855" s="2464"/>
      <c r="H855" s="2464"/>
      <c r="I855" s="2464"/>
      <c r="J855" s="2464"/>
      <c r="K855" s="2464"/>
      <c r="L855" s="2464"/>
      <c r="M855" s="2464"/>
    </row>
    <row r="856" spans="1:13" ht="15.75" customHeight="1">
      <c r="A856" s="2464"/>
      <c r="B856" s="2464"/>
      <c r="C856" s="2464"/>
      <c r="D856" s="2464"/>
      <c r="E856" s="2464"/>
      <c r="F856" s="2464"/>
      <c r="G856" s="2464"/>
      <c r="H856" s="2464"/>
      <c r="I856" s="2464"/>
      <c r="J856" s="2464"/>
      <c r="K856" s="2464"/>
      <c r="L856" s="2464"/>
      <c r="M856" s="2464"/>
    </row>
    <row r="857" spans="1:13" ht="15.75" customHeight="1">
      <c r="A857" s="2464"/>
      <c r="B857" s="2464"/>
      <c r="C857" s="2464"/>
      <c r="D857" s="2464"/>
      <c r="E857" s="2464"/>
      <c r="F857" s="2464"/>
      <c r="G857" s="2464"/>
      <c r="H857" s="2464"/>
      <c r="I857" s="2464"/>
      <c r="J857" s="2464"/>
      <c r="K857" s="2464"/>
      <c r="L857" s="2464"/>
      <c r="M857" s="2464"/>
    </row>
    <row r="858" spans="1:13" ht="15.75" customHeight="1">
      <c r="A858" s="2464"/>
      <c r="B858" s="2464"/>
      <c r="C858" s="2464"/>
      <c r="D858" s="2464"/>
      <c r="E858" s="2464"/>
      <c r="F858" s="2464"/>
      <c r="G858" s="2464"/>
      <c r="H858" s="2464"/>
      <c r="I858" s="2464"/>
      <c r="J858" s="2464"/>
      <c r="K858" s="2464"/>
      <c r="L858" s="2464"/>
      <c r="M858" s="2464"/>
    </row>
    <row r="859" spans="1:13" ht="15.75" customHeight="1">
      <c r="A859" s="2464"/>
      <c r="B859" s="2464"/>
      <c r="C859" s="2464"/>
      <c r="D859" s="2464"/>
      <c r="E859" s="2464"/>
      <c r="F859" s="2464"/>
      <c r="G859" s="2464"/>
      <c r="H859" s="2464"/>
      <c r="I859" s="2464"/>
      <c r="J859" s="2464"/>
      <c r="K859" s="2464"/>
      <c r="L859" s="2464"/>
      <c r="M859" s="2464"/>
    </row>
    <row r="860" spans="1:13" ht="15.75" customHeight="1">
      <c r="A860" s="2464"/>
      <c r="B860" s="2464"/>
      <c r="C860" s="2464"/>
      <c r="D860" s="2464"/>
      <c r="E860" s="2464"/>
      <c r="F860" s="2464"/>
      <c r="G860" s="2464"/>
      <c r="H860" s="2464"/>
      <c r="I860" s="2464"/>
      <c r="J860" s="2464"/>
      <c r="K860" s="2464"/>
      <c r="L860" s="2464"/>
      <c r="M860" s="2464"/>
    </row>
    <row r="861" spans="1:13" ht="15.75" customHeight="1">
      <c r="A861" s="2464"/>
      <c r="B861" s="2464"/>
      <c r="C861" s="2464"/>
      <c r="D861" s="2464"/>
      <c r="E861" s="2464"/>
      <c r="F861" s="2464"/>
      <c r="G861" s="2464"/>
      <c r="H861" s="2464"/>
      <c r="I861" s="2464"/>
      <c r="J861" s="2464"/>
      <c r="K861" s="2464"/>
      <c r="L861" s="2464"/>
      <c r="M861" s="2464"/>
    </row>
    <row r="862" spans="1:13" ht="15.75" customHeight="1">
      <c r="A862" s="2464"/>
      <c r="B862" s="2464"/>
      <c r="C862" s="2464"/>
      <c r="D862" s="2464"/>
      <c r="E862" s="2464"/>
      <c r="F862" s="2464"/>
      <c r="G862" s="2464"/>
      <c r="H862" s="2464"/>
      <c r="I862" s="2464"/>
      <c r="J862" s="2464"/>
      <c r="K862" s="2464"/>
      <c r="L862" s="2464"/>
      <c r="M862" s="2464"/>
    </row>
    <row r="863" spans="1:13" ht="15.75" customHeight="1">
      <c r="A863" s="2464"/>
      <c r="B863" s="2464"/>
      <c r="C863" s="2464"/>
      <c r="D863" s="2464"/>
      <c r="E863" s="2464"/>
      <c r="F863" s="2464"/>
      <c r="G863" s="2464"/>
      <c r="H863" s="2464"/>
      <c r="I863" s="2464"/>
      <c r="J863" s="2464"/>
      <c r="K863" s="2464"/>
      <c r="L863" s="2464"/>
      <c r="M863" s="2464"/>
    </row>
    <row r="864" spans="1:13" ht="15.75" customHeight="1">
      <c r="A864" s="2464"/>
      <c r="B864" s="2464"/>
      <c r="C864" s="2464"/>
      <c r="D864" s="2464"/>
      <c r="E864" s="2464"/>
      <c r="F864" s="2464"/>
      <c r="G864" s="2464"/>
      <c r="H864" s="2464"/>
      <c r="I864" s="2464"/>
      <c r="J864" s="2464"/>
      <c r="K864" s="2464"/>
      <c r="L864" s="2464"/>
      <c r="M864" s="2464"/>
    </row>
    <row r="865" spans="1:13" ht="15.75" customHeight="1">
      <c r="A865" s="2464"/>
      <c r="B865" s="2464"/>
      <c r="C865" s="2464"/>
      <c r="D865" s="2464"/>
      <c r="E865" s="2464"/>
      <c r="F865" s="2464"/>
      <c r="G865" s="2464"/>
      <c r="H865" s="2464"/>
      <c r="I865" s="2464"/>
      <c r="J865" s="2464"/>
      <c r="K865" s="2464"/>
      <c r="L865" s="2464"/>
      <c r="M865" s="2464"/>
    </row>
    <row r="866" spans="1:13" ht="15.75" customHeight="1">
      <c r="A866" s="2464"/>
      <c r="B866" s="2464"/>
      <c r="C866" s="2464"/>
      <c r="D866" s="2464"/>
      <c r="E866" s="2464"/>
      <c r="F866" s="2464"/>
      <c r="G866" s="2464"/>
      <c r="H866" s="2464"/>
      <c r="I866" s="2464"/>
      <c r="J866" s="2464"/>
      <c r="K866" s="2464"/>
      <c r="L866" s="2464"/>
      <c r="M866" s="2464"/>
    </row>
    <row r="867" spans="1:13" ht="15.75" customHeight="1">
      <c r="A867" s="2464"/>
      <c r="B867" s="2464"/>
      <c r="C867" s="2464"/>
      <c r="D867" s="2464"/>
      <c r="E867" s="2464"/>
      <c r="F867" s="2464"/>
      <c r="G867" s="2464"/>
      <c r="H867" s="2464"/>
      <c r="I867" s="2464"/>
      <c r="J867" s="2464"/>
      <c r="K867" s="2464"/>
      <c r="L867" s="2464"/>
      <c r="M867" s="2464"/>
    </row>
    <row r="868" spans="1:13" ht="15.75" customHeight="1">
      <c r="A868" s="2464"/>
      <c r="B868" s="2464"/>
      <c r="C868" s="2464"/>
      <c r="D868" s="2464"/>
      <c r="E868" s="2464"/>
      <c r="F868" s="2464"/>
      <c r="G868" s="2464"/>
      <c r="H868" s="2464"/>
      <c r="I868" s="2464"/>
      <c r="J868" s="2464"/>
      <c r="K868" s="2464"/>
      <c r="L868" s="2464"/>
      <c r="M868" s="2464"/>
    </row>
    <row r="869" spans="1:13" ht="15.75" customHeight="1">
      <c r="A869" s="2464"/>
      <c r="B869" s="2464"/>
      <c r="C869" s="2464"/>
      <c r="D869" s="2464"/>
      <c r="E869" s="2464"/>
      <c r="F869" s="2464"/>
      <c r="G869" s="2464"/>
      <c r="H869" s="2464"/>
      <c r="I869" s="2464"/>
      <c r="J869" s="2464"/>
      <c r="K869" s="2464"/>
      <c r="L869" s="2464"/>
      <c r="M869" s="2464"/>
    </row>
    <row r="870" spans="1:13" ht="15.75" customHeight="1">
      <c r="A870" s="2464"/>
      <c r="B870" s="2464"/>
      <c r="C870" s="2464"/>
      <c r="D870" s="2464"/>
      <c r="E870" s="2464"/>
      <c r="F870" s="2464"/>
      <c r="G870" s="2464"/>
      <c r="H870" s="2464"/>
      <c r="I870" s="2464"/>
      <c r="J870" s="2464"/>
      <c r="K870" s="2464"/>
      <c r="L870" s="2464"/>
      <c r="M870" s="2464"/>
    </row>
    <row r="871" spans="1:13" ht="15.75" customHeight="1">
      <c r="A871" s="2464"/>
      <c r="B871" s="2464"/>
      <c r="C871" s="2464"/>
      <c r="D871" s="2464"/>
      <c r="E871" s="2464"/>
      <c r="F871" s="2464"/>
      <c r="G871" s="2464"/>
      <c r="H871" s="2464"/>
      <c r="I871" s="2464"/>
      <c r="J871" s="2464"/>
      <c r="K871" s="2464"/>
      <c r="L871" s="2464"/>
      <c r="M871" s="2464"/>
    </row>
    <row r="872" spans="1:13" ht="15.75" customHeight="1">
      <c r="A872" s="2464"/>
      <c r="B872" s="2464"/>
      <c r="C872" s="2464"/>
      <c r="D872" s="2464"/>
      <c r="E872" s="2464"/>
      <c r="F872" s="2464"/>
      <c r="G872" s="2464"/>
      <c r="H872" s="2464"/>
      <c r="I872" s="2464"/>
      <c r="J872" s="2464"/>
      <c r="K872" s="2464"/>
      <c r="L872" s="2464"/>
      <c r="M872" s="2464"/>
    </row>
    <row r="873" spans="1:13" ht="15.75" customHeight="1">
      <c r="A873" s="2464"/>
      <c r="B873" s="2464"/>
      <c r="C873" s="2464"/>
      <c r="D873" s="2464"/>
      <c r="E873" s="2464"/>
      <c r="F873" s="2464"/>
      <c r="G873" s="2464"/>
      <c r="H873" s="2464"/>
      <c r="I873" s="2464"/>
      <c r="J873" s="2464"/>
      <c r="K873" s="2464"/>
      <c r="L873" s="2464"/>
      <c r="M873" s="2464"/>
    </row>
    <row r="874" spans="1:13" ht="15.75" customHeight="1">
      <c r="A874" s="2464"/>
      <c r="B874" s="2464"/>
      <c r="C874" s="2464"/>
      <c r="D874" s="2464"/>
      <c r="E874" s="2464"/>
      <c r="F874" s="2464"/>
      <c r="G874" s="2464"/>
      <c r="H874" s="2464"/>
      <c r="I874" s="2464"/>
      <c r="J874" s="2464"/>
      <c r="K874" s="2464"/>
      <c r="L874" s="2464"/>
      <c r="M874" s="2464"/>
    </row>
    <row r="875" spans="1:13" ht="15.75" customHeight="1">
      <c r="A875" s="2464"/>
      <c r="B875" s="2464"/>
      <c r="C875" s="2464"/>
      <c r="D875" s="2464"/>
      <c r="E875" s="2464"/>
      <c r="F875" s="2464"/>
      <c r="G875" s="2464"/>
      <c r="H875" s="2464"/>
      <c r="I875" s="2464"/>
      <c r="J875" s="2464"/>
      <c r="K875" s="2464"/>
      <c r="L875" s="2464"/>
      <c r="M875" s="2464"/>
    </row>
    <row r="876" spans="1:13" ht="15.75" customHeight="1">
      <c r="A876" s="2464"/>
      <c r="B876" s="2464"/>
      <c r="C876" s="2464"/>
      <c r="D876" s="2464"/>
      <c r="E876" s="2464"/>
      <c r="F876" s="2464"/>
      <c r="G876" s="2464"/>
      <c r="H876" s="2464"/>
      <c r="I876" s="2464"/>
      <c r="J876" s="2464"/>
      <c r="K876" s="2464"/>
      <c r="L876" s="2464"/>
      <c r="M876" s="2464"/>
    </row>
    <row r="877" spans="1:13" ht="15.75" customHeight="1">
      <c r="A877" s="2464"/>
      <c r="B877" s="2464"/>
      <c r="C877" s="2464"/>
      <c r="D877" s="2464"/>
      <c r="E877" s="2464"/>
      <c r="F877" s="2464"/>
      <c r="G877" s="2464"/>
      <c r="H877" s="2464"/>
      <c r="I877" s="2464"/>
      <c r="J877" s="2464"/>
      <c r="K877" s="2464"/>
      <c r="L877" s="2464"/>
      <c r="M877" s="2464"/>
    </row>
    <row r="878" spans="1:13" ht="15.75" customHeight="1">
      <c r="A878" s="2464"/>
      <c r="B878" s="2464"/>
      <c r="C878" s="2464"/>
      <c r="D878" s="2464"/>
      <c r="E878" s="2464"/>
      <c r="F878" s="2464"/>
      <c r="G878" s="2464"/>
      <c r="H878" s="2464"/>
      <c r="I878" s="2464"/>
      <c r="J878" s="2464"/>
      <c r="K878" s="2464"/>
      <c r="L878" s="2464"/>
      <c r="M878" s="2464"/>
    </row>
    <row r="879" spans="1:13" ht="15.75" customHeight="1">
      <c r="A879" s="2464"/>
      <c r="B879" s="2464"/>
      <c r="C879" s="2464"/>
      <c r="D879" s="2464"/>
      <c r="E879" s="2464"/>
      <c r="F879" s="2464"/>
      <c r="G879" s="2464"/>
      <c r="H879" s="2464"/>
      <c r="I879" s="2464"/>
      <c r="J879" s="2464"/>
      <c r="K879" s="2464"/>
      <c r="L879" s="2464"/>
      <c r="M879" s="2464"/>
    </row>
    <row r="880" spans="1:13" ht="15.75" customHeight="1">
      <c r="A880" s="2464"/>
      <c r="B880" s="2464"/>
      <c r="C880" s="2464"/>
      <c r="D880" s="2464"/>
      <c r="E880" s="2464"/>
      <c r="F880" s="2464"/>
      <c r="G880" s="2464"/>
      <c r="H880" s="2464"/>
      <c r="I880" s="2464"/>
      <c r="J880" s="2464"/>
      <c r="K880" s="2464"/>
      <c r="L880" s="2464"/>
      <c r="M880" s="2464"/>
    </row>
    <row r="881" spans="1:13" ht="15.75" customHeight="1">
      <c r="A881" s="2464"/>
      <c r="B881" s="2464"/>
      <c r="C881" s="2464"/>
      <c r="D881" s="2464"/>
      <c r="E881" s="2464"/>
      <c r="F881" s="2464"/>
      <c r="G881" s="2464"/>
      <c r="H881" s="2464"/>
      <c r="I881" s="2464"/>
      <c r="J881" s="2464"/>
      <c r="K881" s="2464"/>
      <c r="L881" s="2464"/>
      <c r="M881" s="2464"/>
    </row>
    <row r="882" spans="1:13" ht="15.75" customHeight="1">
      <c r="A882" s="2464"/>
      <c r="B882" s="2464"/>
      <c r="C882" s="2464"/>
      <c r="D882" s="2464"/>
      <c r="E882" s="2464"/>
      <c r="F882" s="2464"/>
      <c r="G882" s="2464"/>
      <c r="H882" s="2464"/>
      <c r="I882" s="2464"/>
      <c r="J882" s="2464"/>
      <c r="K882" s="2464"/>
      <c r="L882" s="2464"/>
      <c r="M882" s="2464"/>
    </row>
    <row r="883" spans="1:13" ht="15.75" customHeight="1">
      <c r="A883" s="2464"/>
      <c r="B883" s="2464"/>
      <c r="C883" s="2464"/>
      <c r="D883" s="2464"/>
      <c r="E883" s="2464"/>
      <c r="F883" s="2464"/>
      <c r="G883" s="2464"/>
      <c r="H883" s="2464"/>
      <c r="I883" s="2464"/>
      <c r="J883" s="2464"/>
      <c r="K883" s="2464"/>
      <c r="L883" s="2464"/>
      <c r="M883" s="2464"/>
    </row>
    <row r="884" spans="1:13" ht="15.75" customHeight="1">
      <c r="A884" s="2464"/>
      <c r="B884" s="2464"/>
      <c r="C884" s="2464"/>
      <c r="D884" s="2464"/>
      <c r="E884" s="2464"/>
      <c r="F884" s="2464"/>
      <c r="G884" s="2464"/>
      <c r="H884" s="2464"/>
      <c r="I884" s="2464"/>
      <c r="J884" s="2464"/>
      <c r="K884" s="2464"/>
      <c r="L884" s="2464"/>
      <c r="M884" s="2464"/>
    </row>
    <row r="885" spans="1:13" ht="15.75" customHeight="1">
      <c r="A885" s="2464"/>
      <c r="B885" s="2464"/>
      <c r="C885" s="2464"/>
      <c r="D885" s="2464"/>
      <c r="E885" s="2464"/>
      <c r="F885" s="2464"/>
      <c r="G885" s="2464"/>
      <c r="H885" s="2464"/>
      <c r="I885" s="2464"/>
      <c r="J885" s="2464"/>
      <c r="K885" s="2464"/>
      <c r="L885" s="2464"/>
      <c r="M885" s="2464"/>
    </row>
    <row r="886" spans="1:13" ht="15.75" customHeight="1">
      <c r="A886" s="2464"/>
      <c r="B886" s="2464"/>
      <c r="C886" s="2464"/>
      <c r="D886" s="2464"/>
      <c r="E886" s="2464"/>
      <c r="F886" s="2464"/>
      <c r="G886" s="2464"/>
      <c r="H886" s="2464"/>
      <c r="I886" s="2464"/>
      <c r="J886" s="2464"/>
      <c r="K886" s="2464"/>
      <c r="L886" s="2464"/>
      <c r="M886" s="2464"/>
    </row>
    <row r="887" spans="1:13" ht="15.75" customHeight="1">
      <c r="A887" s="2464"/>
      <c r="B887" s="2464"/>
      <c r="C887" s="2464"/>
      <c r="D887" s="2464"/>
      <c r="E887" s="2464"/>
      <c r="F887" s="2464"/>
      <c r="G887" s="2464"/>
      <c r="H887" s="2464"/>
      <c r="I887" s="2464"/>
      <c r="J887" s="2464"/>
      <c r="K887" s="2464"/>
      <c r="L887" s="2464"/>
      <c r="M887" s="2464"/>
    </row>
    <row r="888" spans="1:13" ht="15.75" customHeight="1">
      <c r="A888" s="2464"/>
      <c r="B888" s="2464"/>
      <c r="C888" s="2464"/>
      <c r="D888" s="2464"/>
      <c r="E888" s="2464"/>
      <c r="F888" s="2464"/>
      <c r="G888" s="2464"/>
      <c r="H888" s="2464"/>
      <c r="I888" s="2464"/>
      <c r="J888" s="2464"/>
      <c r="K888" s="2464"/>
      <c r="L888" s="2464"/>
      <c r="M888" s="2464"/>
    </row>
    <row r="889" spans="1:13" ht="15.75" customHeight="1">
      <c r="A889" s="2464"/>
      <c r="B889" s="2464"/>
      <c r="C889" s="2464"/>
      <c r="D889" s="2464"/>
      <c r="E889" s="2464"/>
      <c r="F889" s="2464"/>
      <c r="G889" s="2464"/>
      <c r="H889" s="2464"/>
      <c r="I889" s="2464"/>
      <c r="J889" s="2464"/>
      <c r="K889" s="2464"/>
      <c r="L889" s="2464"/>
      <c r="M889" s="2464"/>
    </row>
    <row r="890" spans="1:13" ht="15.75" customHeight="1">
      <c r="A890" s="2464"/>
      <c r="B890" s="2464"/>
      <c r="C890" s="2464"/>
      <c r="D890" s="2464"/>
      <c r="E890" s="2464"/>
      <c r="F890" s="2464"/>
      <c r="G890" s="2464"/>
      <c r="H890" s="2464"/>
      <c r="I890" s="2464"/>
      <c r="J890" s="2464"/>
      <c r="K890" s="2464"/>
      <c r="L890" s="2464"/>
      <c r="M890" s="2464"/>
    </row>
    <row r="891" spans="1:13" ht="15.75" customHeight="1">
      <c r="A891" s="2464"/>
      <c r="B891" s="2464"/>
      <c r="C891" s="2464"/>
      <c r="D891" s="2464"/>
      <c r="E891" s="2464"/>
      <c r="F891" s="2464"/>
      <c r="G891" s="2464"/>
      <c r="H891" s="2464"/>
      <c r="I891" s="2464"/>
      <c r="J891" s="2464"/>
      <c r="K891" s="2464"/>
      <c r="L891" s="2464"/>
      <c r="M891" s="2464"/>
    </row>
    <row r="892" spans="1:13" ht="15.75" customHeight="1">
      <c r="A892" s="2464"/>
      <c r="B892" s="2464"/>
      <c r="C892" s="2464"/>
      <c r="D892" s="2464"/>
      <c r="E892" s="2464"/>
      <c r="F892" s="2464"/>
      <c r="G892" s="2464"/>
      <c r="H892" s="2464"/>
      <c r="I892" s="2464"/>
      <c r="J892" s="2464"/>
      <c r="K892" s="2464"/>
      <c r="L892" s="2464"/>
      <c r="M892" s="2464"/>
    </row>
    <row r="893" spans="1:13" ht="15.75" customHeight="1">
      <c r="A893" s="2464"/>
      <c r="B893" s="2464"/>
      <c r="C893" s="2464"/>
      <c r="D893" s="2464"/>
      <c r="E893" s="2464"/>
      <c r="F893" s="2464"/>
      <c r="G893" s="2464"/>
      <c r="H893" s="2464"/>
      <c r="I893" s="2464"/>
      <c r="J893" s="2464"/>
      <c r="K893" s="2464"/>
      <c r="L893" s="2464"/>
      <c r="M893" s="2464"/>
    </row>
    <row r="894" spans="1:13" ht="15.75" customHeight="1">
      <c r="A894" s="2464"/>
      <c r="B894" s="2464"/>
      <c r="C894" s="2464"/>
      <c r="D894" s="2464"/>
      <c r="E894" s="2464"/>
      <c r="F894" s="2464"/>
      <c r="G894" s="2464"/>
      <c r="H894" s="2464"/>
      <c r="I894" s="2464"/>
      <c r="J894" s="2464"/>
      <c r="K894" s="2464"/>
      <c r="L894" s="2464"/>
      <c r="M894" s="2464"/>
    </row>
    <row r="895" spans="1:13" ht="15.75" customHeight="1">
      <c r="A895" s="2464"/>
      <c r="B895" s="2464"/>
      <c r="C895" s="2464"/>
      <c r="D895" s="2464"/>
      <c r="E895" s="2464"/>
      <c r="F895" s="2464"/>
      <c r="G895" s="2464"/>
      <c r="H895" s="2464"/>
      <c r="I895" s="2464"/>
      <c r="J895" s="2464"/>
      <c r="K895" s="2464"/>
      <c r="L895" s="2464"/>
      <c r="M895" s="2464"/>
    </row>
    <row r="896" spans="1:13" ht="15.75" customHeight="1">
      <c r="A896" s="2464"/>
      <c r="B896" s="2464"/>
      <c r="C896" s="2464"/>
      <c r="D896" s="2464"/>
      <c r="E896" s="2464"/>
      <c r="F896" s="2464"/>
      <c r="G896" s="2464"/>
      <c r="H896" s="2464"/>
      <c r="I896" s="2464"/>
      <c r="J896" s="2464"/>
      <c r="K896" s="2464"/>
      <c r="L896" s="2464"/>
      <c r="M896" s="2464"/>
    </row>
    <row r="897" spans="1:13" ht="15.75" customHeight="1">
      <c r="A897" s="2464"/>
      <c r="B897" s="2464"/>
      <c r="C897" s="2464"/>
      <c r="D897" s="2464"/>
      <c r="E897" s="2464"/>
      <c r="F897" s="2464"/>
      <c r="G897" s="2464"/>
      <c r="H897" s="2464"/>
      <c r="I897" s="2464"/>
      <c r="J897" s="2464"/>
      <c r="K897" s="2464"/>
      <c r="L897" s="2464"/>
      <c r="M897" s="2464"/>
    </row>
    <row r="898" spans="1:13" ht="15.75" customHeight="1">
      <c r="A898" s="2464"/>
      <c r="B898" s="2464"/>
      <c r="C898" s="2464"/>
      <c r="D898" s="2464"/>
      <c r="E898" s="2464"/>
      <c r="F898" s="2464"/>
      <c r="G898" s="2464"/>
      <c r="H898" s="2464"/>
      <c r="I898" s="2464"/>
      <c r="J898" s="2464"/>
      <c r="K898" s="2464"/>
      <c r="L898" s="2464"/>
      <c r="M898" s="2464"/>
    </row>
    <row r="899" spans="1:13" ht="15.75" customHeight="1">
      <c r="A899" s="2464"/>
      <c r="B899" s="2464"/>
      <c r="C899" s="2464"/>
      <c r="D899" s="2464"/>
      <c r="E899" s="2464"/>
      <c r="F899" s="2464"/>
      <c r="G899" s="2464"/>
      <c r="H899" s="2464"/>
      <c r="I899" s="2464"/>
      <c r="J899" s="2464"/>
      <c r="K899" s="2464"/>
      <c r="L899" s="2464"/>
      <c r="M899" s="2464"/>
    </row>
    <row r="900" spans="1:13" ht="15.75" customHeight="1">
      <c r="A900" s="2464"/>
      <c r="B900" s="2464"/>
      <c r="C900" s="2464"/>
      <c r="D900" s="2464"/>
      <c r="E900" s="2464"/>
      <c r="F900" s="2464"/>
      <c r="G900" s="2464"/>
      <c r="H900" s="2464"/>
      <c r="I900" s="2464"/>
      <c r="J900" s="2464"/>
      <c r="K900" s="2464"/>
      <c r="L900" s="2464"/>
      <c r="M900" s="2464"/>
    </row>
    <row r="901" spans="1:13" ht="15.75" customHeight="1">
      <c r="A901" s="2464"/>
      <c r="B901" s="2464"/>
      <c r="C901" s="2464"/>
      <c r="D901" s="2464"/>
      <c r="E901" s="2464"/>
      <c r="F901" s="2464"/>
      <c r="G901" s="2464"/>
      <c r="H901" s="2464"/>
      <c r="I901" s="2464"/>
      <c r="J901" s="2464"/>
      <c r="K901" s="2464"/>
      <c r="L901" s="2464"/>
      <c r="M901" s="2464"/>
    </row>
    <row r="902" spans="1:13" ht="15.75" customHeight="1">
      <c r="A902" s="2464"/>
      <c r="B902" s="2464"/>
      <c r="C902" s="2464"/>
      <c r="D902" s="2464"/>
      <c r="E902" s="2464"/>
      <c r="F902" s="2464"/>
      <c r="G902" s="2464"/>
      <c r="H902" s="2464"/>
      <c r="I902" s="2464"/>
      <c r="J902" s="2464"/>
      <c r="K902" s="2464"/>
      <c r="L902" s="2464"/>
      <c r="M902" s="2464"/>
    </row>
    <row r="903" spans="1:13" ht="15.75" customHeight="1">
      <c r="A903" s="2464"/>
      <c r="B903" s="2464"/>
      <c r="C903" s="2464"/>
      <c r="D903" s="2464"/>
      <c r="E903" s="2464"/>
      <c r="F903" s="2464"/>
      <c r="G903" s="2464"/>
      <c r="H903" s="2464"/>
      <c r="I903" s="2464"/>
      <c r="J903" s="2464"/>
      <c r="K903" s="2464"/>
      <c r="L903" s="2464"/>
      <c r="M903" s="2464"/>
    </row>
    <row r="904" spans="1:13" ht="15.75" customHeight="1">
      <c r="A904" s="2464"/>
      <c r="B904" s="2464"/>
      <c r="C904" s="2464"/>
      <c r="D904" s="2464"/>
      <c r="E904" s="2464"/>
      <c r="F904" s="2464"/>
      <c r="G904" s="2464"/>
      <c r="H904" s="2464"/>
      <c r="I904" s="2464"/>
      <c r="J904" s="2464"/>
      <c r="K904" s="2464"/>
      <c r="L904" s="2464"/>
      <c r="M904" s="2464"/>
    </row>
    <row r="905" spans="1:13" ht="15.75" customHeight="1">
      <c r="A905" s="2464"/>
      <c r="B905" s="2464"/>
      <c r="C905" s="2464"/>
      <c r="D905" s="2464"/>
      <c r="E905" s="2464"/>
      <c r="F905" s="2464"/>
      <c r="G905" s="2464"/>
      <c r="H905" s="2464"/>
      <c r="I905" s="2464"/>
      <c r="J905" s="2464"/>
      <c r="K905" s="2464"/>
      <c r="L905" s="2464"/>
      <c r="M905" s="2464"/>
    </row>
    <row r="906" spans="1:13" ht="15.75" customHeight="1">
      <c r="A906" s="2464"/>
      <c r="B906" s="2464"/>
      <c r="C906" s="2464"/>
      <c r="D906" s="2464"/>
      <c r="E906" s="2464"/>
      <c r="F906" s="2464"/>
      <c r="G906" s="2464"/>
      <c r="H906" s="2464"/>
      <c r="I906" s="2464"/>
      <c r="J906" s="2464"/>
      <c r="K906" s="2464"/>
      <c r="L906" s="2464"/>
      <c r="M906" s="2464"/>
    </row>
    <row r="907" spans="1:13" ht="15.75" customHeight="1">
      <c r="A907" s="2464"/>
      <c r="B907" s="2464"/>
      <c r="C907" s="2464"/>
      <c r="D907" s="2464"/>
      <c r="E907" s="2464"/>
      <c r="F907" s="2464"/>
      <c r="G907" s="2464"/>
      <c r="H907" s="2464"/>
      <c r="I907" s="2464"/>
      <c r="J907" s="2464"/>
      <c r="K907" s="2464"/>
      <c r="L907" s="2464"/>
      <c r="M907" s="2464"/>
    </row>
    <row r="908" spans="1:13" ht="15.75" customHeight="1">
      <c r="A908" s="2464"/>
      <c r="B908" s="2464"/>
      <c r="C908" s="2464"/>
      <c r="D908" s="2464"/>
      <c r="E908" s="2464"/>
      <c r="F908" s="2464"/>
      <c r="G908" s="2464"/>
      <c r="H908" s="2464"/>
      <c r="I908" s="2464"/>
      <c r="J908" s="2464"/>
      <c r="K908" s="2464"/>
      <c r="L908" s="2464"/>
      <c r="M908" s="2464"/>
    </row>
    <row r="909" spans="1:13" ht="15.75" customHeight="1">
      <c r="A909" s="2464"/>
      <c r="B909" s="2464"/>
      <c r="C909" s="2464"/>
      <c r="D909" s="2464"/>
      <c r="E909" s="2464"/>
      <c r="F909" s="2464"/>
      <c r="G909" s="2464"/>
      <c r="H909" s="2464"/>
      <c r="I909" s="2464"/>
      <c r="J909" s="2464"/>
      <c r="K909" s="2464"/>
      <c r="L909" s="2464"/>
      <c r="M909" s="2464"/>
    </row>
    <row r="910" spans="1:13" ht="15.75" customHeight="1">
      <c r="A910" s="2464"/>
      <c r="B910" s="2464"/>
      <c r="C910" s="2464"/>
      <c r="D910" s="2464"/>
      <c r="E910" s="2464"/>
      <c r="F910" s="2464"/>
      <c r="G910" s="2464"/>
      <c r="H910" s="2464"/>
      <c r="I910" s="2464"/>
      <c r="J910" s="2464"/>
      <c r="K910" s="2464"/>
      <c r="L910" s="2464"/>
      <c r="M910" s="2464"/>
    </row>
    <row r="911" spans="1:13" ht="15.75" customHeight="1">
      <c r="A911" s="2464"/>
      <c r="B911" s="2464"/>
      <c r="C911" s="2464"/>
      <c r="D911" s="2464"/>
      <c r="E911" s="2464"/>
      <c r="F911" s="2464"/>
      <c r="G911" s="2464"/>
      <c r="H911" s="2464"/>
      <c r="I911" s="2464"/>
      <c r="J911" s="2464"/>
      <c r="K911" s="2464"/>
      <c r="L911" s="2464"/>
      <c r="M911" s="2464"/>
    </row>
    <row r="912" spans="1:13" ht="15.75" customHeight="1">
      <c r="A912" s="2464"/>
      <c r="B912" s="2464"/>
      <c r="C912" s="2464"/>
      <c r="D912" s="2464"/>
      <c r="E912" s="2464"/>
      <c r="F912" s="2464"/>
      <c r="G912" s="2464"/>
      <c r="H912" s="2464"/>
      <c r="I912" s="2464"/>
      <c r="J912" s="2464"/>
      <c r="K912" s="2464"/>
      <c r="L912" s="2464"/>
      <c r="M912" s="2464"/>
    </row>
    <row r="913" spans="1:13" ht="15.75" customHeight="1">
      <c r="A913" s="2464"/>
      <c r="B913" s="2464"/>
      <c r="C913" s="2464"/>
      <c r="D913" s="2464"/>
      <c r="E913" s="2464"/>
      <c r="F913" s="2464"/>
      <c r="G913" s="2464"/>
      <c r="H913" s="2464"/>
      <c r="I913" s="2464"/>
      <c r="J913" s="2464"/>
      <c r="K913" s="2464"/>
      <c r="L913" s="2464"/>
      <c r="M913" s="2464"/>
    </row>
    <row r="914" spans="1:13" ht="15.75" customHeight="1">
      <c r="A914" s="2464"/>
      <c r="B914" s="2464"/>
      <c r="C914" s="2464"/>
      <c r="D914" s="2464"/>
      <c r="E914" s="2464"/>
      <c r="F914" s="2464"/>
      <c r="G914" s="2464"/>
      <c r="H914" s="2464"/>
      <c r="I914" s="2464"/>
      <c r="J914" s="2464"/>
      <c r="K914" s="2464"/>
      <c r="L914" s="2464"/>
      <c r="M914" s="2464"/>
    </row>
    <row r="915" spans="1:13" ht="15.75" customHeight="1">
      <c r="A915" s="2464"/>
      <c r="B915" s="2464"/>
      <c r="C915" s="2464"/>
      <c r="D915" s="2464"/>
      <c r="E915" s="2464"/>
      <c r="F915" s="2464"/>
      <c r="G915" s="2464"/>
      <c r="H915" s="2464"/>
      <c r="I915" s="2464"/>
      <c r="J915" s="2464"/>
      <c r="K915" s="2464"/>
      <c r="L915" s="2464"/>
      <c r="M915" s="2464"/>
    </row>
    <row r="916" spans="1:13" ht="15.75" customHeight="1">
      <c r="A916" s="2464"/>
      <c r="B916" s="2464"/>
      <c r="C916" s="2464"/>
      <c r="D916" s="2464"/>
      <c r="E916" s="2464"/>
      <c r="F916" s="2464"/>
      <c r="G916" s="2464"/>
      <c r="H916" s="2464"/>
      <c r="I916" s="2464"/>
      <c r="J916" s="2464"/>
      <c r="K916" s="2464"/>
      <c r="L916" s="2464"/>
      <c r="M916" s="2464"/>
    </row>
    <row r="917" spans="1:13" ht="15.75" customHeight="1">
      <c r="A917" s="2464"/>
      <c r="B917" s="2464"/>
      <c r="C917" s="2464"/>
      <c r="D917" s="2464"/>
      <c r="E917" s="2464"/>
      <c r="F917" s="2464"/>
      <c r="G917" s="2464"/>
      <c r="H917" s="2464"/>
      <c r="I917" s="2464"/>
      <c r="J917" s="2464"/>
      <c r="K917" s="2464"/>
      <c r="L917" s="2464"/>
      <c r="M917" s="2464"/>
    </row>
    <row r="918" spans="1:13" ht="15.75" customHeight="1">
      <c r="A918" s="2464"/>
      <c r="B918" s="2464"/>
      <c r="C918" s="2464"/>
      <c r="D918" s="2464"/>
      <c r="E918" s="2464"/>
      <c r="F918" s="2464"/>
      <c r="G918" s="2464"/>
      <c r="H918" s="2464"/>
      <c r="I918" s="2464"/>
      <c r="J918" s="2464"/>
      <c r="K918" s="2464"/>
      <c r="L918" s="2464"/>
      <c r="M918" s="2464"/>
    </row>
    <row r="919" spans="1:13" ht="15.75" customHeight="1">
      <c r="A919" s="2464"/>
      <c r="B919" s="2464"/>
      <c r="C919" s="2464"/>
      <c r="D919" s="2464"/>
      <c r="E919" s="2464"/>
      <c r="F919" s="2464"/>
      <c r="G919" s="2464"/>
      <c r="H919" s="2464"/>
      <c r="I919" s="2464"/>
      <c r="J919" s="2464"/>
      <c r="K919" s="2464"/>
      <c r="L919" s="2464"/>
      <c r="M919" s="2464"/>
    </row>
    <row r="920" spans="1:13" ht="15.75" customHeight="1">
      <c r="A920" s="2464"/>
      <c r="B920" s="2464"/>
      <c r="C920" s="2464"/>
      <c r="D920" s="2464"/>
      <c r="E920" s="2464"/>
      <c r="F920" s="2464"/>
      <c r="G920" s="2464"/>
      <c r="H920" s="2464"/>
      <c r="I920" s="2464"/>
      <c r="J920" s="2464"/>
      <c r="K920" s="2464"/>
      <c r="L920" s="2464"/>
      <c r="M920" s="2464"/>
    </row>
    <row r="921" spans="1:13" ht="15.75" customHeight="1">
      <c r="A921" s="2464"/>
      <c r="B921" s="2464"/>
      <c r="C921" s="2464"/>
      <c r="D921" s="2464"/>
      <c r="E921" s="2464"/>
      <c r="F921" s="2464"/>
      <c r="G921" s="2464"/>
      <c r="H921" s="2464"/>
      <c r="I921" s="2464"/>
      <c r="J921" s="2464"/>
      <c r="K921" s="2464"/>
      <c r="L921" s="2464"/>
      <c r="M921" s="2464"/>
    </row>
    <row r="922" spans="1:13" ht="15.75" customHeight="1">
      <c r="A922" s="2464"/>
      <c r="B922" s="2464"/>
      <c r="C922" s="2464"/>
      <c r="D922" s="2464"/>
      <c r="E922" s="2464"/>
      <c r="F922" s="2464"/>
      <c r="G922" s="2464"/>
      <c r="H922" s="2464"/>
      <c r="I922" s="2464"/>
      <c r="J922" s="2464"/>
      <c r="K922" s="2464"/>
      <c r="L922" s="2464"/>
      <c r="M922" s="2464"/>
    </row>
    <row r="923" spans="1:13" ht="15.75" customHeight="1">
      <c r="A923" s="2464"/>
      <c r="B923" s="2464"/>
      <c r="C923" s="2464"/>
      <c r="D923" s="2464"/>
      <c r="E923" s="2464"/>
      <c r="F923" s="2464"/>
      <c r="G923" s="2464"/>
      <c r="H923" s="2464"/>
      <c r="I923" s="2464"/>
      <c r="J923" s="2464"/>
      <c r="K923" s="2464"/>
      <c r="L923" s="2464"/>
      <c r="M923" s="2464"/>
    </row>
    <row r="924" spans="1:13" ht="15.75" customHeight="1">
      <c r="A924" s="2464"/>
      <c r="B924" s="2464"/>
      <c r="C924" s="2464"/>
      <c r="D924" s="2464"/>
      <c r="E924" s="2464"/>
      <c r="F924" s="2464"/>
      <c r="G924" s="2464"/>
      <c r="H924" s="2464"/>
      <c r="I924" s="2464"/>
      <c r="J924" s="2464"/>
      <c r="K924" s="2464"/>
      <c r="L924" s="2464"/>
      <c r="M924" s="2464"/>
    </row>
    <row r="925" spans="1:13" ht="15.75" customHeight="1">
      <c r="A925" s="2464"/>
      <c r="B925" s="2464"/>
      <c r="C925" s="2464"/>
      <c r="D925" s="2464"/>
      <c r="E925" s="2464"/>
      <c r="F925" s="2464"/>
      <c r="G925" s="2464"/>
      <c r="H925" s="2464"/>
      <c r="I925" s="2464"/>
      <c r="J925" s="2464"/>
      <c r="K925" s="2464"/>
      <c r="L925" s="2464"/>
      <c r="M925" s="2464"/>
    </row>
    <row r="926" spans="1:13" ht="15.75" customHeight="1">
      <c r="A926" s="2464"/>
      <c r="B926" s="2464"/>
      <c r="C926" s="2464"/>
      <c r="D926" s="2464"/>
      <c r="E926" s="2464"/>
      <c r="F926" s="2464"/>
      <c r="G926" s="2464"/>
      <c r="H926" s="2464"/>
      <c r="I926" s="2464"/>
      <c r="J926" s="2464"/>
      <c r="K926" s="2464"/>
      <c r="L926" s="2464"/>
      <c r="M926" s="2464"/>
    </row>
    <row r="927" spans="1:13" ht="15.75" customHeight="1">
      <c r="A927" s="2464"/>
      <c r="B927" s="2464"/>
      <c r="C927" s="2464"/>
      <c r="D927" s="2464"/>
      <c r="E927" s="2464"/>
      <c r="F927" s="2464"/>
      <c r="G927" s="2464"/>
      <c r="H927" s="2464"/>
      <c r="I927" s="2464"/>
      <c r="J927" s="2464"/>
      <c r="K927" s="2464"/>
      <c r="L927" s="2464"/>
      <c r="M927" s="2464"/>
    </row>
    <row r="928" spans="1:13" ht="15.75" customHeight="1">
      <c r="A928" s="2464"/>
      <c r="B928" s="2464"/>
      <c r="C928" s="2464"/>
      <c r="D928" s="2464"/>
      <c r="E928" s="2464"/>
      <c r="F928" s="2464"/>
      <c r="G928" s="2464"/>
      <c r="H928" s="2464"/>
      <c r="I928" s="2464"/>
      <c r="J928" s="2464"/>
      <c r="K928" s="2464"/>
      <c r="L928" s="2464"/>
      <c r="M928" s="2464"/>
    </row>
    <row r="929" spans="1:13" ht="15.75" customHeight="1">
      <c r="A929" s="2464"/>
      <c r="B929" s="2464"/>
      <c r="C929" s="2464"/>
      <c r="D929" s="2464"/>
      <c r="E929" s="2464"/>
      <c r="F929" s="2464"/>
      <c r="G929" s="2464"/>
      <c r="H929" s="2464"/>
      <c r="I929" s="2464"/>
      <c r="J929" s="2464"/>
      <c r="K929" s="2464"/>
      <c r="L929" s="2464"/>
      <c r="M929" s="2464"/>
    </row>
    <row r="930" spans="1:13" ht="15.75" customHeight="1">
      <c r="A930" s="2464"/>
      <c r="B930" s="2464"/>
      <c r="C930" s="2464"/>
      <c r="D930" s="2464"/>
      <c r="E930" s="2464"/>
      <c r="F930" s="2464"/>
      <c r="G930" s="2464"/>
      <c r="H930" s="2464"/>
      <c r="I930" s="2464"/>
      <c r="J930" s="2464"/>
      <c r="K930" s="2464"/>
      <c r="L930" s="2464"/>
      <c r="M930" s="2464"/>
    </row>
    <row r="931" spans="1:13" ht="15.75" customHeight="1">
      <c r="A931" s="2464"/>
      <c r="B931" s="2464"/>
      <c r="C931" s="2464"/>
      <c r="D931" s="2464"/>
      <c r="E931" s="2464"/>
      <c r="F931" s="2464"/>
      <c r="G931" s="2464"/>
      <c r="H931" s="2464"/>
      <c r="I931" s="2464"/>
      <c r="J931" s="2464"/>
      <c r="K931" s="2464"/>
      <c r="L931" s="2464"/>
      <c r="M931" s="2464"/>
    </row>
    <row r="932" spans="1:13" ht="15.75" customHeight="1">
      <c r="A932" s="2464"/>
      <c r="B932" s="2464"/>
      <c r="C932" s="2464"/>
      <c r="D932" s="2464"/>
      <c r="E932" s="2464"/>
      <c r="F932" s="2464"/>
      <c r="G932" s="2464"/>
      <c r="H932" s="2464"/>
      <c r="I932" s="2464"/>
      <c r="J932" s="2464"/>
      <c r="K932" s="2464"/>
      <c r="L932" s="2464"/>
      <c r="M932" s="2464"/>
    </row>
    <row r="933" spans="1:13" ht="15.75" customHeight="1">
      <c r="A933" s="2464"/>
      <c r="B933" s="2464"/>
      <c r="C933" s="2464"/>
      <c r="D933" s="2464"/>
      <c r="E933" s="2464"/>
      <c r="F933" s="2464"/>
      <c r="G933" s="2464"/>
      <c r="H933" s="2464"/>
      <c r="I933" s="2464"/>
      <c r="J933" s="2464"/>
      <c r="K933" s="2464"/>
      <c r="L933" s="2464"/>
      <c r="M933" s="2464"/>
    </row>
    <row r="934" spans="1:13" ht="15.75" customHeight="1">
      <c r="A934" s="2464"/>
      <c r="B934" s="2464"/>
      <c r="C934" s="2464"/>
      <c r="D934" s="2464"/>
      <c r="E934" s="2464"/>
      <c r="F934" s="2464"/>
      <c r="G934" s="2464"/>
      <c r="H934" s="2464"/>
      <c r="I934" s="2464"/>
      <c r="J934" s="2464"/>
      <c r="K934" s="2464"/>
      <c r="L934" s="2464"/>
      <c r="M934" s="2464"/>
    </row>
    <row r="935" spans="1:13" ht="15.75" customHeight="1">
      <c r="A935" s="2464"/>
      <c r="B935" s="2464"/>
      <c r="C935" s="2464"/>
      <c r="D935" s="2464"/>
      <c r="E935" s="2464"/>
      <c r="F935" s="2464"/>
      <c r="G935" s="2464"/>
      <c r="H935" s="2464"/>
      <c r="I935" s="2464"/>
      <c r="J935" s="2464"/>
      <c r="K935" s="2464"/>
      <c r="L935" s="2464"/>
      <c r="M935" s="2464"/>
    </row>
    <row r="936" spans="1:13" ht="15.75" customHeight="1">
      <c r="A936" s="2464"/>
      <c r="B936" s="2464"/>
      <c r="C936" s="2464"/>
      <c r="D936" s="2464"/>
      <c r="E936" s="2464"/>
      <c r="F936" s="2464"/>
      <c r="G936" s="2464"/>
      <c r="H936" s="2464"/>
      <c r="I936" s="2464"/>
      <c r="J936" s="2464"/>
      <c r="K936" s="2464"/>
      <c r="L936" s="2464"/>
      <c r="M936" s="2464"/>
    </row>
    <row r="937" spans="1:13" ht="15.75" customHeight="1">
      <c r="A937" s="2464"/>
      <c r="B937" s="2464"/>
      <c r="C937" s="2464"/>
      <c r="D937" s="2464"/>
      <c r="E937" s="2464"/>
      <c r="F937" s="2464"/>
      <c r="G937" s="2464"/>
      <c r="H937" s="2464"/>
      <c r="I937" s="2464"/>
      <c r="J937" s="2464"/>
      <c r="K937" s="2464"/>
      <c r="L937" s="2464"/>
      <c r="M937" s="2464"/>
    </row>
    <row r="938" spans="1:13" ht="15.75" customHeight="1">
      <c r="A938" s="2464"/>
      <c r="B938" s="2464"/>
      <c r="C938" s="2464"/>
      <c r="D938" s="2464"/>
      <c r="E938" s="2464"/>
      <c r="F938" s="2464"/>
      <c r="G938" s="2464"/>
      <c r="H938" s="2464"/>
      <c r="I938" s="2464"/>
      <c r="J938" s="2464"/>
      <c r="K938" s="2464"/>
      <c r="L938" s="2464"/>
      <c r="M938" s="2464"/>
    </row>
    <row r="939" spans="1:13" ht="15.75" customHeight="1">
      <c r="A939" s="2464"/>
      <c r="B939" s="2464"/>
      <c r="C939" s="2464"/>
      <c r="D939" s="2464"/>
      <c r="E939" s="2464"/>
      <c r="F939" s="2464"/>
      <c r="G939" s="2464"/>
      <c r="H939" s="2464"/>
      <c r="I939" s="2464"/>
      <c r="J939" s="2464"/>
      <c r="K939" s="2464"/>
      <c r="L939" s="2464"/>
      <c r="M939" s="2464"/>
    </row>
    <row r="940" spans="1:13" ht="15.75" customHeight="1">
      <c r="A940" s="2464"/>
      <c r="B940" s="2464"/>
      <c r="C940" s="2464"/>
      <c r="D940" s="2464"/>
      <c r="E940" s="2464"/>
      <c r="F940" s="2464"/>
      <c r="G940" s="2464"/>
      <c r="H940" s="2464"/>
      <c r="I940" s="2464"/>
      <c r="J940" s="2464"/>
      <c r="K940" s="2464"/>
      <c r="L940" s="2464"/>
      <c r="M940" s="2464"/>
    </row>
    <row r="941" spans="1:13" ht="15.75" customHeight="1">
      <c r="A941" s="2464"/>
      <c r="B941" s="2464"/>
      <c r="C941" s="2464"/>
      <c r="D941" s="2464"/>
      <c r="E941" s="2464"/>
      <c r="F941" s="2464"/>
      <c r="G941" s="2464"/>
      <c r="H941" s="2464"/>
      <c r="I941" s="2464"/>
      <c r="J941" s="2464"/>
      <c r="K941" s="2464"/>
      <c r="L941" s="2464"/>
      <c r="M941" s="2464"/>
    </row>
    <row r="942" spans="1:13" ht="15.75" customHeight="1">
      <c r="A942" s="2464"/>
      <c r="B942" s="2464"/>
      <c r="C942" s="2464"/>
      <c r="D942" s="2464"/>
      <c r="E942" s="2464"/>
      <c r="F942" s="2464"/>
      <c r="G942" s="2464"/>
      <c r="H942" s="2464"/>
      <c r="I942" s="2464"/>
      <c r="J942" s="2464"/>
      <c r="K942" s="2464"/>
      <c r="L942" s="2464"/>
      <c r="M942" s="2464"/>
    </row>
    <row r="943" spans="1:13" ht="15.75" customHeight="1">
      <c r="A943" s="2464"/>
      <c r="B943" s="2464"/>
      <c r="C943" s="2464"/>
      <c r="D943" s="2464"/>
      <c r="E943" s="2464"/>
      <c r="F943" s="2464"/>
      <c r="G943" s="2464"/>
      <c r="H943" s="2464"/>
      <c r="I943" s="2464"/>
      <c r="J943" s="2464"/>
      <c r="K943" s="2464"/>
      <c r="L943" s="2464"/>
      <c r="M943" s="2464"/>
    </row>
    <row r="944" spans="1:13" ht="15.75" customHeight="1">
      <c r="A944" s="2464"/>
      <c r="B944" s="2464"/>
      <c r="C944" s="2464"/>
      <c r="D944" s="2464"/>
      <c r="E944" s="2464"/>
      <c r="F944" s="2464"/>
      <c r="G944" s="2464"/>
      <c r="H944" s="2464"/>
      <c r="I944" s="2464"/>
      <c r="J944" s="2464"/>
      <c r="K944" s="2464"/>
      <c r="L944" s="2464"/>
      <c r="M944" s="2464"/>
    </row>
    <row r="945" spans="1:13" ht="15.75" customHeight="1">
      <c r="A945" s="2464"/>
      <c r="B945" s="2464"/>
      <c r="C945" s="2464"/>
      <c r="D945" s="2464"/>
      <c r="E945" s="2464"/>
      <c r="F945" s="2464"/>
      <c r="G945" s="2464"/>
      <c r="H945" s="2464"/>
      <c r="I945" s="2464"/>
      <c r="J945" s="2464"/>
      <c r="K945" s="2464"/>
      <c r="L945" s="2464"/>
      <c r="M945" s="2464"/>
    </row>
    <row r="946" spans="1:13" ht="15.75" customHeight="1">
      <c r="A946" s="2464"/>
      <c r="B946" s="2464"/>
      <c r="C946" s="2464"/>
      <c r="D946" s="2464"/>
      <c r="E946" s="2464"/>
      <c r="F946" s="2464"/>
      <c r="G946" s="2464"/>
      <c r="H946" s="2464"/>
      <c r="I946" s="2464"/>
      <c r="J946" s="2464"/>
      <c r="K946" s="2464"/>
      <c r="L946" s="2464"/>
      <c r="M946" s="2464"/>
    </row>
    <row r="947" spans="1:13" ht="15.75" customHeight="1">
      <c r="A947" s="2464"/>
      <c r="B947" s="2464"/>
      <c r="C947" s="2464"/>
      <c r="D947" s="2464"/>
      <c r="E947" s="2464"/>
      <c r="F947" s="2464"/>
      <c r="G947" s="2464"/>
      <c r="H947" s="2464"/>
      <c r="I947" s="2464"/>
      <c r="J947" s="2464"/>
      <c r="K947" s="2464"/>
      <c r="L947" s="2464"/>
      <c r="M947" s="2464"/>
    </row>
    <row r="948" spans="1:13" ht="15.75" customHeight="1">
      <c r="A948" s="2464"/>
      <c r="B948" s="2464"/>
      <c r="C948" s="2464"/>
      <c r="D948" s="2464"/>
      <c r="E948" s="2464"/>
      <c r="F948" s="2464"/>
      <c r="G948" s="2464"/>
      <c r="H948" s="2464"/>
      <c r="I948" s="2464"/>
      <c r="J948" s="2464"/>
      <c r="K948" s="2464"/>
      <c r="L948" s="2464"/>
      <c r="M948" s="2464"/>
    </row>
    <row r="949" spans="1:13" ht="15.75" customHeight="1">
      <c r="A949" s="2464"/>
      <c r="B949" s="2464"/>
      <c r="C949" s="2464"/>
      <c r="D949" s="2464"/>
      <c r="E949" s="2464"/>
      <c r="F949" s="2464"/>
      <c r="G949" s="2464"/>
      <c r="H949" s="2464"/>
      <c r="I949" s="2464"/>
      <c r="J949" s="2464"/>
      <c r="K949" s="2464"/>
      <c r="L949" s="2464"/>
      <c r="M949" s="2464"/>
    </row>
    <row r="950" spans="1:13" ht="15.75" customHeight="1">
      <c r="A950" s="2464"/>
      <c r="B950" s="2464"/>
      <c r="C950" s="2464"/>
      <c r="D950" s="2464"/>
      <c r="E950" s="2464"/>
      <c r="F950" s="2464"/>
      <c r="G950" s="2464"/>
      <c r="H950" s="2464"/>
      <c r="I950" s="2464"/>
      <c r="J950" s="2464"/>
      <c r="K950" s="2464"/>
      <c r="L950" s="2464"/>
      <c r="M950" s="2464"/>
    </row>
    <row r="951" spans="1:13" ht="15.75" customHeight="1">
      <c r="A951" s="2464"/>
      <c r="B951" s="2464"/>
      <c r="C951" s="2464"/>
      <c r="D951" s="2464"/>
      <c r="E951" s="2464"/>
      <c r="F951" s="2464"/>
      <c r="G951" s="2464"/>
      <c r="H951" s="2464"/>
      <c r="I951" s="2464"/>
      <c r="J951" s="2464"/>
      <c r="K951" s="2464"/>
      <c r="L951" s="2464"/>
      <c r="M951" s="2464"/>
    </row>
    <row r="952" spans="1:13" ht="15.75" customHeight="1">
      <c r="A952" s="2464"/>
      <c r="B952" s="2464"/>
      <c r="C952" s="2464"/>
      <c r="D952" s="2464"/>
      <c r="E952" s="2464"/>
      <c r="F952" s="2464"/>
      <c r="G952" s="2464"/>
      <c r="H952" s="2464"/>
      <c r="I952" s="2464"/>
      <c r="J952" s="2464"/>
      <c r="K952" s="2464"/>
      <c r="L952" s="2464"/>
      <c r="M952" s="2464"/>
    </row>
    <row r="953" spans="1:13" ht="15.75" customHeight="1">
      <c r="A953" s="2464"/>
      <c r="B953" s="2464"/>
      <c r="C953" s="2464"/>
      <c r="D953" s="2464"/>
      <c r="E953" s="2464"/>
      <c r="F953" s="2464"/>
      <c r="G953" s="2464"/>
      <c r="H953" s="2464"/>
      <c r="I953" s="2464"/>
      <c r="J953" s="2464"/>
      <c r="K953" s="2464"/>
      <c r="L953" s="2464"/>
      <c r="M953" s="2464"/>
    </row>
    <row r="954" spans="1:13" ht="15.75" customHeight="1">
      <c r="A954" s="2464"/>
      <c r="B954" s="2464"/>
      <c r="C954" s="2464"/>
      <c r="D954" s="2464"/>
      <c r="E954" s="2464"/>
      <c r="F954" s="2464"/>
      <c r="G954" s="2464"/>
      <c r="H954" s="2464"/>
      <c r="I954" s="2464"/>
      <c r="J954" s="2464"/>
      <c r="K954" s="2464"/>
      <c r="L954" s="2464"/>
      <c r="M954" s="2464"/>
    </row>
    <row r="955" spans="1:13" ht="15.75" customHeight="1">
      <c r="A955" s="2464"/>
      <c r="B955" s="2464"/>
      <c r="C955" s="2464"/>
      <c r="D955" s="2464"/>
      <c r="E955" s="2464"/>
      <c r="F955" s="2464"/>
      <c r="G955" s="2464"/>
      <c r="H955" s="2464"/>
      <c r="I955" s="2464"/>
      <c r="J955" s="2464"/>
      <c r="K955" s="2464"/>
      <c r="L955" s="2464"/>
      <c r="M955" s="2464"/>
    </row>
    <row r="956" spans="1:13" ht="15.75" customHeight="1">
      <c r="A956" s="2464"/>
      <c r="B956" s="2464"/>
      <c r="C956" s="2464"/>
      <c r="D956" s="2464"/>
      <c r="E956" s="2464"/>
      <c r="F956" s="2464"/>
      <c r="G956" s="2464"/>
      <c r="H956" s="2464"/>
      <c r="I956" s="2464"/>
      <c r="J956" s="2464"/>
      <c r="K956" s="2464"/>
      <c r="L956" s="2464"/>
      <c r="M956" s="2464"/>
    </row>
    <row r="957" spans="1:13" ht="15.75" customHeight="1">
      <c r="A957" s="2464"/>
      <c r="B957" s="2464"/>
      <c r="C957" s="2464"/>
      <c r="D957" s="2464"/>
      <c r="E957" s="2464"/>
      <c r="F957" s="2464"/>
      <c r="G957" s="2464"/>
      <c r="H957" s="2464"/>
      <c r="I957" s="2464"/>
      <c r="J957" s="2464"/>
      <c r="K957" s="2464"/>
      <c r="L957" s="2464"/>
      <c r="M957" s="2464"/>
    </row>
    <row r="958" spans="1:13" ht="15.75" customHeight="1">
      <c r="A958" s="2464"/>
      <c r="B958" s="2464"/>
      <c r="C958" s="2464"/>
      <c r="D958" s="2464"/>
      <c r="E958" s="2464"/>
      <c r="F958" s="2464"/>
      <c r="G958" s="2464"/>
      <c r="H958" s="2464"/>
      <c r="I958" s="2464"/>
      <c r="J958" s="2464"/>
      <c r="K958" s="2464"/>
      <c r="L958" s="2464"/>
      <c r="M958" s="2464"/>
    </row>
    <row r="959" spans="1:13" ht="15.75" customHeight="1">
      <c r="A959" s="2464"/>
      <c r="B959" s="2464"/>
      <c r="C959" s="2464"/>
      <c r="D959" s="2464"/>
      <c r="E959" s="2464"/>
      <c r="F959" s="2464"/>
      <c r="G959" s="2464"/>
      <c r="H959" s="2464"/>
      <c r="I959" s="2464"/>
      <c r="J959" s="2464"/>
      <c r="K959" s="2464"/>
      <c r="L959" s="2464"/>
      <c r="M959" s="2464"/>
    </row>
    <row r="960" spans="1:13" ht="15.75" customHeight="1">
      <c r="A960" s="2464"/>
      <c r="B960" s="2464"/>
      <c r="C960" s="2464"/>
      <c r="D960" s="2464"/>
      <c r="E960" s="2464"/>
      <c r="F960" s="2464"/>
      <c r="G960" s="2464"/>
      <c r="H960" s="2464"/>
      <c r="I960" s="2464"/>
      <c r="J960" s="2464"/>
      <c r="K960" s="2464"/>
      <c r="L960" s="2464"/>
      <c r="M960" s="2464"/>
    </row>
    <row r="961" spans="1:13" ht="15.75" customHeight="1">
      <c r="A961" s="2464"/>
      <c r="B961" s="2464"/>
      <c r="C961" s="2464"/>
      <c r="D961" s="2464"/>
      <c r="E961" s="2464"/>
      <c r="F961" s="2464"/>
      <c r="G961" s="2464"/>
      <c r="H961" s="2464"/>
      <c r="I961" s="2464"/>
      <c r="J961" s="2464"/>
      <c r="K961" s="2464"/>
      <c r="L961" s="2464"/>
      <c r="M961" s="2464"/>
    </row>
    <row r="962" spans="1:13" ht="15.75" customHeight="1">
      <c r="A962" s="2464"/>
      <c r="B962" s="2464"/>
      <c r="C962" s="2464"/>
      <c r="D962" s="2464"/>
      <c r="E962" s="2464"/>
      <c r="F962" s="2464"/>
      <c r="G962" s="2464"/>
      <c r="H962" s="2464"/>
      <c r="I962" s="2464"/>
      <c r="J962" s="2464"/>
      <c r="K962" s="2464"/>
      <c r="L962" s="2464"/>
      <c r="M962" s="2464"/>
    </row>
    <row r="963" spans="1:13" ht="15.75" customHeight="1">
      <c r="A963" s="2464"/>
      <c r="B963" s="2464"/>
      <c r="C963" s="2464"/>
      <c r="D963" s="2464"/>
      <c r="E963" s="2464"/>
      <c r="F963" s="2464"/>
      <c r="G963" s="2464"/>
      <c r="H963" s="2464"/>
      <c r="I963" s="2464"/>
      <c r="J963" s="2464"/>
      <c r="K963" s="2464"/>
      <c r="L963" s="2464"/>
      <c r="M963" s="2464"/>
    </row>
    <row r="964" spans="1:13" ht="15.75" customHeight="1">
      <c r="A964" s="2464"/>
      <c r="B964" s="2464"/>
      <c r="C964" s="2464"/>
      <c r="D964" s="2464"/>
      <c r="E964" s="2464"/>
      <c r="F964" s="2464"/>
      <c r="G964" s="2464"/>
      <c r="H964" s="2464"/>
      <c r="I964" s="2464"/>
      <c r="J964" s="2464"/>
      <c r="K964" s="2464"/>
      <c r="L964" s="2464"/>
      <c r="M964" s="2464"/>
    </row>
    <row r="965" spans="1:13" ht="15.75" customHeight="1">
      <c r="A965" s="2464"/>
      <c r="B965" s="2464"/>
      <c r="C965" s="2464"/>
      <c r="D965" s="2464"/>
      <c r="E965" s="2464"/>
      <c r="F965" s="2464"/>
      <c r="G965" s="2464"/>
      <c r="H965" s="2464"/>
      <c r="I965" s="2464"/>
      <c r="J965" s="2464"/>
      <c r="K965" s="2464"/>
      <c r="L965" s="2464"/>
      <c r="M965" s="2464"/>
    </row>
    <row r="966" spans="1:13" ht="15.75" customHeight="1">
      <c r="A966" s="2464"/>
      <c r="B966" s="2464"/>
      <c r="C966" s="2464"/>
      <c r="D966" s="2464"/>
      <c r="E966" s="2464"/>
      <c r="F966" s="2464"/>
      <c r="G966" s="2464"/>
      <c r="H966" s="2464"/>
      <c r="I966" s="2464"/>
      <c r="J966" s="2464"/>
      <c r="K966" s="2464"/>
      <c r="L966" s="2464"/>
      <c r="M966" s="2464"/>
    </row>
    <row r="967" spans="1:13" ht="15.75" customHeight="1">
      <c r="A967" s="2464"/>
      <c r="B967" s="2464"/>
      <c r="C967" s="2464"/>
      <c r="D967" s="2464"/>
      <c r="E967" s="2464"/>
      <c r="F967" s="2464"/>
      <c r="G967" s="2464"/>
      <c r="H967" s="2464"/>
      <c r="I967" s="2464"/>
      <c r="J967" s="2464"/>
      <c r="K967" s="2464"/>
      <c r="L967" s="2464"/>
      <c r="M967" s="2464"/>
    </row>
    <row r="968" spans="1:13" ht="15.75" customHeight="1">
      <c r="A968" s="2464"/>
      <c r="B968" s="2464"/>
      <c r="C968" s="2464"/>
      <c r="D968" s="2464"/>
      <c r="E968" s="2464"/>
      <c r="F968" s="2464"/>
      <c r="G968" s="2464"/>
      <c r="H968" s="2464"/>
      <c r="I968" s="2464"/>
      <c r="J968" s="2464"/>
      <c r="K968" s="2464"/>
      <c r="L968" s="2464"/>
      <c r="M968" s="2464"/>
    </row>
    <row r="969" spans="1:13" ht="15.75" customHeight="1">
      <c r="A969" s="2464"/>
      <c r="B969" s="2464"/>
      <c r="C969" s="2464"/>
      <c r="D969" s="2464"/>
      <c r="E969" s="2464"/>
      <c r="F969" s="2464"/>
      <c r="G969" s="2464"/>
      <c r="H969" s="2464"/>
      <c r="I969" s="2464"/>
      <c r="J969" s="2464"/>
      <c r="K969" s="2464"/>
      <c r="L969" s="2464"/>
      <c r="M969" s="2464"/>
    </row>
    <row r="970" spans="1:13" ht="15.75" customHeight="1">
      <c r="A970" s="2464"/>
      <c r="B970" s="2464"/>
      <c r="C970" s="2464"/>
      <c r="D970" s="2464"/>
      <c r="E970" s="2464"/>
      <c r="F970" s="2464"/>
      <c r="G970" s="2464"/>
      <c r="H970" s="2464"/>
      <c r="I970" s="2464"/>
      <c r="J970" s="2464"/>
      <c r="K970" s="2464"/>
      <c r="L970" s="2464"/>
      <c r="M970" s="2464"/>
    </row>
    <row r="971" spans="1:13" ht="15.75" customHeight="1">
      <c r="A971" s="2464"/>
      <c r="B971" s="2464"/>
      <c r="C971" s="2464"/>
      <c r="D971" s="2464"/>
      <c r="E971" s="2464"/>
      <c r="F971" s="2464"/>
      <c r="G971" s="2464"/>
      <c r="H971" s="2464"/>
      <c r="I971" s="2464"/>
      <c r="J971" s="2464"/>
      <c r="K971" s="2464"/>
      <c r="L971" s="2464"/>
      <c r="M971" s="2464"/>
    </row>
    <row r="972" spans="1:13" ht="15.75" customHeight="1">
      <c r="A972" s="2464"/>
      <c r="B972" s="2464"/>
      <c r="C972" s="2464"/>
      <c r="D972" s="2464"/>
      <c r="E972" s="2464"/>
      <c r="F972" s="2464"/>
      <c r="G972" s="2464"/>
      <c r="H972" s="2464"/>
      <c r="I972" s="2464"/>
      <c r="J972" s="2464"/>
      <c r="K972" s="2464"/>
      <c r="L972" s="2464"/>
      <c r="M972" s="2464"/>
    </row>
    <row r="973" spans="1:13" ht="15.75" customHeight="1">
      <c r="A973" s="2464"/>
      <c r="B973" s="2464"/>
      <c r="C973" s="2464"/>
      <c r="D973" s="2464"/>
      <c r="E973" s="2464"/>
      <c r="F973" s="2464"/>
      <c r="G973" s="2464"/>
      <c r="H973" s="2464"/>
      <c r="I973" s="2464"/>
      <c r="J973" s="2464"/>
      <c r="K973" s="2464"/>
      <c r="L973" s="2464"/>
      <c r="M973" s="2464"/>
    </row>
    <row r="974" spans="1:13" ht="15.75" customHeight="1">
      <c r="A974" s="2464"/>
      <c r="B974" s="2464"/>
      <c r="C974" s="2464"/>
      <c r="D974" s="2464"/>
      <c r="E974" s="2464"/>
      <c r="F974" s="2464"/>
      <c r="G974" s="2464"/>
      <c r="H974" s="2464"/>
      <c r="I974" s="2464"/>
      <c r="J974" s="2464"/>
      <c r="K974" s="2464"/>
      <c r="L974" s="2464"/>
      <c r="M974" s="2464"/>
    </row>
    <row r="975" spans="1:13" ht="15.75" customHeight="1">
      <c r="A975" s="2464"/>
      <c r="B975" s="2464"/>
      <c r="C975" s="2464"/>
      <c r="D975" s="2464"/>
      <c r="E975" s="2464"/>
      <c r="F975" s="2464"/>
      <c r="G975" s="2464"/>
      <c r="H975" s="2464"/>
      <c r="I975" s="2464"/>
      <c r="J975" s="2464"/>
      <c r="K975" s="2464"/>
      <c r="L975" s="2464"/>
      <c r="M975" s="2464"/>
    </row>
    <row r="976" spans="1:13" ht="15.75" customHeight="1">
      <c r="A976" s="2464"/>
      <c r="B976" s="2464"/>
      <c r="C976" s="2464"/>
      <c r="D976" s="2464"/>
      <c r="E976" s="2464"/>
      <c r="F976" s="2464"/>
      <c r="G976" s="2464"/>
      <c r="H976" s="2464"/>
      <c r="I976" s="2464"/>
      <c r="J976" s="2464"/>
      <c r="K976" s="2464"/>
      <c r="L976" s="2464"/>
      <c r="M976" s="2464"/>
    </row>
    <row r="977" spans="1:13" ht="15.75" customHeight="1">
      <c r="A977" s="2464"/>
      <c r="B977" s="2464"/>
      <c r="C977" s="2464"/>
      <c r="D977" s="2464"/>
      <c r="E977" s="2464"/>
      <c r="F977" s="2464"/>
      <c r="G977" s="2464"/>
      <c r="H977" s="2464"/>
      <c r="I977" s="2464"/>
      <c r="J977" s="2464"/>
      <c r="K977" s="2464"/>
      <c r="L977" s="2464"/>
      <c r="M977" s="2464"/>
    </row>
    <row r="978" spans="1:13" ht="15.75" customHeight="1">
      <c r="A978" s="2464"/>
      <c r="B978" s="2464"/>
      <c r="C978" s="2464"/>
      <c r="D978" s="2464"/>
      <c r="E978" s="2464"/>
      <c r="F978" s="2464"/>
      <c r="G978" s="2464"/>
      <c r="H978" s="2464"/>
      <c r="I978" s="2464"/>
      <c r="J978" s="2464"/>
      <c r="K978" s="2464"/>
      <c r="L978" s="2464"/>
      <c r="M978" s="2464"/>
    </row>
    <row r="979" spans="1:13" ht="15.75" customHeight="1">
      <c r="A979" s="2464"/>
      <c r="B979" s="2464"/>
      <c r="C979" s="2464"/>
      <c r="D979" s="2464"/>
      <c r="E979" s="2464"/>
      <c r="F979" s="2464"/>
      <c r="G979" s="2464"/>
      <c r="H979" s="2464"/>
      <c r="I979" s="2464"/>
      <c r="J979" s="2464"/>
      <c r="K979" s="2464"/>
      <c r="L979" s="2464"/>
      <c r="M979" s="2464"/>
    </row>
    <row r="980" spans="1:13" ht="15.75" customHeight="1">
      <c r="A980" s="2464"/>
      <c r="B980" s="2464"/>
      <c r="C980" s="2464"/>
      <c r="D980" s="2464"/>
      <c r="E980" s="2464"/>
      <c r="F980" s="2464"/>
      <c r="G980" s="2464"/>
      <c r="H980" s="2464"/>
      <c r="I980" s="2464"/>
      <c r="J980" s="2464"/>
      <c r="K980" s="2464"/>
      <c r="L980" s="2464"/>
      <c r="M980" s="2464"/>
    </row>
    <row r="981" spans="1:13" ht="15.75" customHeight="1">
      <c r="A981" s="2464"/>
      <c r="B981" s="2464"/>
      <c r="C981" s="2464"/>
      <c r="D981" s="2464"/>
      <c r="E981" s="2464"/>
      <c r="F981" s="2464"/>
      <c r="G981" s="2464"/>
      <c r="H981" s="2464"/>
      <c r="I981" s="2464"/>
      <c r="J981" s="2464"/>
      <c r="K981" s="2464"/>
      <c r="L981" s="2464"/>
      <c r="M981" s="2464"/>
    </row>
    <row r="982" spans="1:13" ht="15.75" customHeight="1">
      <c r="A982" s="2464"/>
      <c r="B982" s="2464"/>
      <c r="C982" s="2464"/>
      <c r="D982" s="2464"/>
      <c r="E982" s="2464"/>
      <c r="F982" s="2464"/>
      <c r="G982" s="2464"/>
      <c r="H982" s="2464"/>
      <c r="I982" s="2464"/>
      <c r="J982" s="2464"/>
      <c r="K982" s="2464"/>
      <c r="L982" s="2464"/>
      <c r="M982" s="2464"/>
    </row>
    <row r="983" spans="1:13" ht="15.75" customHeight="1">
      <c r="A983" s="2464"/>
      <c r="B983" s="2464"/>
      <c r="C983" s="2464"/>
      <c r="D983" s="2464"/>
      <c r="E983" s="2464"/>
      <c r="F983" s="2464"/>
      <c r="G983" s="2464"/>
      <c r="H983" s="2464"/>
      <c r="I983" s="2464"/>
      <c r="J983" s="2464"/>
      <c r="K983" s="2464"/>
      <c r="L983" s="2464"/>
      <c r="M983" s="2464"/>
    </row>
    <row r="984" spans="1:13" ht="15.75" customHeight="1">
      <c r="A984" s="2464"/>
      <c r="B984" s="2464"/>
      <c r="C984" s="2464"/>
      <c r="D984" s="2464"/>
      <c r="E984" s="2464"/>
      <c r="F984" s="2464"/>
      <c r="G984" s="2464"/>
      <c r="H984" s="2464"/>
      <c r="I984" s="2464"/>
      <c r="J984" s="2464"/>
      <c r="K984" s="2464"/>
      <c r="L984" s="2464"/>
      <c r="M984" s="2464"/>
    </row>
    <row r="985" spans="1:13" ht="15.75" customHeight="1">
      <c r="A985" s="2464"/>
      <c r="B985" s="2464"/>
      <c r="C985" s="2464"/>
      <c r="D985" s="2464"/>
      <c r="E985" s="2464"/>
      <c r="F985" s="2464"/>
      <c r="G985" s="2464"/>
      <c r="H985" s="2464"/>
      <c r="I985" s="2464"/>
      <c r="J985" s="2464"/>
      <c r="K985" s="2464"/>
      <c r="L985" s="2464"/>
      <c r="M985" s="2464"/>
    </row>
    <row r="986" spans="1:13" ht="15.75" customHeight="1">
      <c r="A986" s="2464"/>
      <c r="B986" s="2464"/>
      <c r="C986" s="2464"/>
      <c r="D986" s="2464"/>
      <c r="E986" s="2464"/>
      <c r="F986" s="2464"/>
      <c r="G986" s="2464"/>
      <c r="H986" s="2464"/>
      <c r="I986" s="2464"/>
      <c r="J986" s="2464"/>
      <c r="K986" s="2464"/>
      <c r="L986" s="2464"/>
      <c r="M986" s="2464"/>
    </row>
    <row r="987" spans="1:13" ht="15.75" customHeight="1">
      <c r="A987" s="2464"/>
      <c r="B987" s="2464"/>
      <c r="C987" s="2464"/>
      <c r="D987" s="2464"/>
      <c r="E987" s="2464"/>
      <c r="F987" s="2464"/>
      <c r="G987" s="2464"/>
      <c r="H987" s="2464"/>
      <c r="I987" s="2464"/>
      <c r="J987" s="2464"/>
      <c r="K987" s="2464"/>
      <c r="L987" s="2464"/>
      <c r="M987" s="2464"/>
    </row>
    <row r="988" spans="1:13" ht="15.75" customHeight="1">
      <c r="A988" s="2464"/>
      <c r="B988" s="2464"/>
      <c r="C988" s="2464"/>
      <c r="D988" s="2464"/>
      <c r="E988" s="2464"/>
      <c r="F988" s="2464"/>
      <c r="G988" s="2464"/>
      <c r="H988" s="2464"/>
      <c r="I988" s="2464"/>
      <c r="J988" s="2464"/>
      <c r="K988" s="2464"/>
      <c r="L988" s="2464"/>
      <c r="M988" s="2464"/>
    </row>
    <row r="989" spans="1:13" ht="15.75" customHeight="1">
      <c r="A989" s="2464"/>
      <c r="B989" s="2464"/>
      <c r="C989" s="2464"/>
      <c r="D989" s="2464"/>
      <c r="E989" s="2464"/>
      <c r="F989" s="2464"/>
      <c r="G989" s="2464"/>
      <c r="H989" s="2464"/>
      <c r="I989" s="2464"/>
      <c r="J989" s="2464"/>
      <c r="K989" s="2464"/>
      <c r="L989" s="2464"/>
      <c r="M989" s="2464"/>
    </row>
    <row r="990" spans="1:13" ht="15.75" customHeight="1">
      <c r="A990" s="2464"/>
      <c r="B990" s="2464"/>
      <c r="C990" s="2464"/>
      <c r="D990" s="2464"/>
      <c r="E990" s="2464"/>
      <c r="F990" s="2464"/>
      <c r="G990" s="2464"/>
      <c r="H990" s="2464"/>
      <c r="I990" s="2464"/>
      <c r="J990" s="2464"/>
      <c r="K990" s="2464"/>
      <c r="L990" s="2464"/>
      <c r="M990" s="2464"/>
    </row>
    <row r="991" spans="1:13" ht="15.75" customHeight="1">
      <c r="A991" s="2464"/>
      <c r="B991" s="2464"/>
      <c r="C991" s="2464"/>
      <c r="D991" s="2464"/>
      <c r="E991" s="2464"/>
      <c r="F991" s="2464"/>
      <c r="G991" s="2464"/>
      <c r="H991" s="2464"/>
      <c r="I991" s="2464"/>
      <c r="J991" s="2464"/>
      <c r="K991" s="2464"/>
      <c r="L991" s="2464"/>
      <c r="M991" s="2464"/>
    </row>
    <row r="992" spans="1:13" ht="15.75" customHeight="1">
      <c r="A992" s="2464"/>
      <c r="B992" s="2464"/>
      <c r="C992" s="2464"/>
      <c r="D992" s="2464"/>
      <c r="E992" s="2464"/>
      <c r="F992" s="2464"/>
      <c r="G992" s="2464"/>
      <c r="H992" s="2464"/>
      <c r="I992" s="2464"/>
      <c r="J992" s="2464"/>
      <c r="K992" s="2464"/>
      <c r="L992" s="2464"/>
      <c r="M992" s="2464"/>
    </row>
    <row r="993" spans="1:13" ht="15.75" customHeight="1">
      <c r="A993" s="2464"/>
      <c r="B993" s="2464"/>
      <c r="C993" s="2464"/>
      <c r="D993" s="2464"/>
      <c r="E993" s="2464"/>
      <c r="F993" s="2464"/>
      <c r="G993" s="2464"/>
      <c r="H993" s="2464"/>
      <c r="I993" s="2464"/>
      <c r="J993" s="2464"/>
      <c r="K993" s="2464"/>
      <c r="L993" s="2464"/>
      <c r="M993" s="2464"/>
    </row>
    <row r="994" spans="1:13" ht="15.75" customHeight="1">
      <c r="A994" s="2464"/>
      <c r="B994" s="2464"/>
      <c r="C994" s="2464"/>
      <c r="D994" s="2464"/>
      <c r="E994" s="2464"/>
      <c r="F994" s="2464"/>
      <c r="G994" s="2464"/>
      <c r="H994" s="2464"/>
      <c r="I994" s="2464"/>
      <c r="J994" s="2464"/>
      <c r="K994" s="2464"/>
      <c r="L994" s="2464"/>
      <c r="M994" s="2464"/>
    </row>
  </sheetData>
  <mergeCells count="16">
    <mergeCell ref="B1:I1"/>
    <mergeCell ref="B2:I2"/>
    <mergeCell ref="B3:I3"/>
    <mergeCell ref="B4:C6"/>
    <mergeCell ref="H4:I4"/>
    <mergeCell ref="D5:D6"/>
    <mergeCell ref="E5:E6"/>
    <mergeCell ref="F5:F6"/>
    <mergeCell ref="B41:I41"/>
    <mergeCell ref="B42:C42"/>
    <mergeCell ref="G5:G6"/>
    <mergeCell ref="B23:C23"/>
    <mergeCell ref="B28:C28"/>
    <mergeCell ref="B38:I38"/>
    <mergeCell ref="B39:I39"/>
    <mergeCell ref="B40:I40"/>
  </mergeCells>
  <pageMargins left="0.39370078740157483" right="0.39370078740157483" top="0.39370078740157483" bottom="0.39370078740157483" header="0" footer="0"/>
  <pageSetup scale="76"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34"/>
  <sheetViews>
    <sheetView showGridLines="0" workbookViewId="0"/>
  </sheetViews>
  <sheetFormatPr defaultColWidth="14.44140625" defaultRowHeight="15" customHeight="1"/>
  <cols>
    <col min="1" max="1" width="8.6640625" style="2562" customWidth="1"/>
    <col min="2" max="2" width="16.44140625" style="2562" customWidth="1"/>
    <col min="3" max="3" width="18.109375" style="2562" customWidth="1"/>
    <col min="4" max="4" width="12.109375" style="2562" customWidth="1"/>
    <col min="5" max="9" width="10.88671875" style="2562" customWidth="1"/>
    <col min="10" max="12" width="11.44140625" style="2562" customWidth="1"/>
    <col min="13" max="26" width="8.6640625" style="2562" customWidth="1"/>
    <col min="27" max="16384" width="14.44140625" style="2562"/>
  </cols>
  <sheetData>
    <row r="1" spans="1:12" ht="15.6">
      <c r="B1" s="3216" t="s">
        <v>2007</v>
      </c>
      <c r="C1" s="3247"/>
      <c r="D1" s="3247"/>
      <c r="E1" s="3247"/>
      <c r="F1" s="3247"/>
      <c r="G1" s="3247"/>
      <c r="H1" s="3247"/>
      <c r="I1" s="3247"/>
      <c r="J1" s="2588"/>
      <c r="K1" s="2588"/>
      <c r="L1" s="2588"/>
    </row>
    <row r="2" spans="1:12" ht="16.2" thickBot="1">
      <c r="B2" s="3248" t="s">
        <v>2006</v>
      </c>
      <c r="C2" s="3247"/>
      <c r="D2" s="3247"/>
      <c r="E2" s="3247"/>
      <c r="F2" s="3247"/>
      <c r="G2" s="3247"/>
      <c r="H2" s="3247"/>
      <c r="I2" s="3247"/>
      <c r="J2" s="2588"/>
      <c r="K2" s="2588"/>
      <c r="L2" s="2588"/>
    </row>
    <row r="3" spans="1:12" ht="16.2" thickTop="1">
      <c r="B3" s="3249" t="s">
        <v>325</v>
      </c>
      <c r="C3" s="3251" t="s">
        <v>143</v>
      </c>
      <c r="D3" s="3253" t="s">
        <v>2005</v>
      </c>
      <c r="E3" s="3254"/>
      <c r="F3" s="3255"/>
      <c r="G3" s="3256" t="s">
        <v>2004</v>
      </c>
      <c r="H3" s="3254"/>
      <c r="I3" s="3257"/>
      <c r="J3" s="2588"/>
      <c r="K3" s="2588"/>
      <c r="L3" s="2588"/>
    </row>
    <row r="4" spans="1:12" ht="16.2" thickBot="1">
      <c r="B4" s="3250"/>
      <c r="C4" s="3252"/>
      <c r="D4" s="2661" t="s">
        <v>2003</v>
      </c>
      <c r="E4" s="2661" t="s">
        <v>2002</v>
      </c>
      <c r="F4" s="2661" t="s">
        <v>2001</v>
      </c>
      <c r="G4" s="2662" t="s">
        <v>2003</v>
      </c>
      <c r="H4" s="2661" t="s">
        <v>2002</v>
      </c>
      <c r="I4" s="2660" t="s">
        <v>2001</v>
      </c>
      <c r="J4" s="2588"/>
      <c r="K4" s="2588"/>
      <c r="L4" s="2588"/>
    </row>
    <row r="5" spans="1:12" ht="15.6" hidden="1">
      <c r="B5" s="3258" t="s">
        <v>238</v>
      </c>
      <c r="C5" s="2599" t="s">
        <v>362</v>
      </c>
      <c r="D5" s="2659">
        <v>72.099999999999994</v>
      </c>
      <c r="E5" s="2659">
        <v>72.7</v>
      </c>
      <c r="F5" s="2659">
        <v>72.400000000000006</v>
      </c>
      <c r="G5" s="2659">
        <v>71.107187499999995</v>
      </c>
      <c r="H5" s="2659">
        <v>71.707187500000003</v>
      </c>
      <c r="I5" s="2657">
        <v>71.407187500000006</v>
      </c>
      <c r="J5" s="2588"/>
      <c r="K5" s="2588"/>
      <c r="L5" s="2588"/>
    </row>
    <row r="6" spans="1:12" ht="15.6" hidden="1">
      <c r="B6" s="3224"/>
      <c r="C6" s="2599" t="s">
        <v>361</v>
      </c>
      <c r="D6" s="2659">
        <v>75.599999999999994</v>
      </c>
      <c r="E6" s="2659">
        <v>76.2</v>
      </c>
      <c r="F6" s="2659">
        <v>75.900000000000006</v>
      </c>
      <c r="G6" s="2659">
        <v>73.617096774193527</v>
      </c>
      <c r="H6" s="2659">
        <v>74.21709677419355</v>
      </c>
      <c r="I6" s="2657">
        <v>73.917096774193539</v>
      </c>
      <c r="J6" s="2588"/>
      <c r="K6" s="2588"/>
      <c r="L6" s="2588"/>
    </row>
    <row r="7" spans="1:12" ht="15.6" hidden="1">
      <c r="A7" s="2588"/>
      <c r="B7" s="3224"/>
      <c r="C7" s="2599" t="s">
        <v>360</v>
      </c>
      <c r="D7" s="2659">
        <v>78.099999999999994</v>
      </c>
      <c r="E7" s="2659">
        <v>78.7</v>
      </c>
      <c r="F7" s="2659">
        <v>78.400000000000006</v>
      </c>
      <c r="G7" s="2659">
        <v>77.85466666666666</v>
      </c>
      <c r="H7" s="2659">
        <v>78.454666666666668</v>
      </c>
      <c r="I7" s="2657">
        <v>78.154666666666657</v>
      </c>
      <c r="J7" s="2588"/>
      <c r="K7" s="2588"/>
      <c r="L7" s="2588"/>
    </row>
    <row r="8" spans="1:12" ht="15.6" hidden="1">
      <c r="A8" s="2588"/>
      <c r="B8" s="3224"/>
      <c r="C8" s="2599" t="s">
        <v>359</v>
      </c>
      <c r="D8" s="2659">
        <v>80.739999999999995</v>
      </c>
      <c r="E8" s="2659">
        <v>81.34</v>
      </c>
      <c r="F8" s="2659">
        <v>81.040000000000006</v>
      </c>
      <c r="G8" s="2659">
        <v>78.983333333333334</v>
      </c>
      <c r="H8" s="2659">
        <v>79.583333333333329</v>
      </c>
      <c r="I8" s="2657">
        <v>79.283333333333331</v>
      </c>
      <c r="J8" s="2588"/>
      <c r="K8" s="2588"/>
      <c r="L8" s="2588"/>
    </row>
    <row r="9" spans="1:12" ht="15.6" hidden="1">
      <c r="A9" s="2588"/>
      <c r="B9" s="3224"/>
      <c r="C9" s="2599" t="s">
        <v>358</v>
      </c>
      <c r="D9" s="2659">
        <v>85.51</v>
      </c>
      <c r="E9" s="2659">
        <v>86.11</v>
      </c>
      <c r="F9" s="2659">
        <v>85.81</v>
      </c>
      <c r="G9" s="2659">
        <v>82.697241379310341</v>
      </c>
      <c r="H9" s="2659">
        <v>83.297241379310336</v>
      </c>
      <c r="I9" s="2657">
        <v>82.997241379310339</v>
      </c>
      <c r="J9" s="2588"/>
      <c r="K9" s="2588"/>
      <c r="L9" s="2588"/>
    </row>
    <row r="10" spans="1:12" ht="15.6" hidden="1">
      <c r="A10" s="2588"/>
      <c r="B10" s="3224"/>
      <c r="C10" s="2599" t="s">
        <v>357</v>
      </c>
      <c r="D10" s="2659">
        <v>81.900000000000006</v>
      </c>
      <c r="E10" s="2659">
        <v>82.5</v>
      </c>
      <c r="F10" s="2659">
        <v>82.2</v>
      </c>
      <c r="G10" s="2659">
        <v>84.163666666666657</v>
      </c>
      <c r="H10" s="2659">
        <v>84.763666666666666</v>
      </c>
      <c r="I10" s="2657">
        <v>84.463666666666654</v>
      </c>
      <c r="J10" s="2588"/>
      <c r="K10" s="2588"/>
      <c r="L10" s="2588"/>
    </row>
    <row r="11" spans="1:12" ht="15.6" hidden="1">
      <c r="A11" s="2588"/>
      <c r="B11" s="3224"/>
      <c r="C11" s="2599" t="s">
        <v>356</v>
      </c>
      <c r="D11" s="2659">
        <v>79.05</v>
      </c>
      <c r="E11" s="2659">
        <v>79.650000000000006</v>
      </c>
      <c r="F11" s="2659">
        <v>79.349999999999994</v>
      </c>
      <c r="G11" s="2659">
        <v>79.455517241379312</v>
      </c>
      <c r="H11" s="2659">
        <v>80.055517241379306</v>
      </c>
      <c r="I11" s="2657">
        <v>79.755517241379309</v>
      </c>
      <c r="J11" s="2588"/>
      <c r="K11" s="2588"/>
      <c r="L11" s="2588"/>
    </row>
    <row r="12" spans="1:12" ht="15.6" hidden="1">
      <c r="A12" s="2588"/>
      <c r="B12" s="3224"/>
      <c r="C12" s="2599" t="s">
        <v>355</v>
      </c>
      <c r="D12" s="2659">
        <v>79.55</v>
      </c>
      <c r="E12" s="2659">
        <v>80.150000000000006</v>
      </c>
      <c r="F12" s="2659">
        <v>79.849999999999994</v>
      </c>
      <c r="G12" s="2659">
        <v>78.760000000000005</v>
      </c>
      <c r="H12" s="2659">
        <v>79.36</v>
      </c>
      <c r="I12" s="2657">
        <v>79.06</v>
      </c>
      <c r="J12" s="2588"/>
      <c r="K12" s="2588"/>
      <c r="L12" s="2588"/>
    </row>
    <row r="13" spans="1:12" ht="15.6" hidden="1">
      <c r="A13" s="2588"/>
      <c r="B13" s="3224"/>
      <c r="C13" s="2599" t="s">
        <v>354</v>
      </c>
      <c r="D13" s="2659">
        <v>82.13</v>
      </c>
      <c r="E13" s="2659">
        <v>82.73</v>
      </c>
      <c r="F13" s="2659">
        <v>82.43</v>
      </c>
      <c r="G13" s="2659">
        <v>80.99233333333332</v>
      </c>
      <c r="H13" s="2659">
        <v>81.592333333333343</v>
      </c>
      <c r="I13" s="2657">
        <v>81.292333333333332</v>
      </c>
      <c r="J13" s="2588"/>
      <c r="K13" s="2588"/>
      <c r="L13" s="2588"/>
    </row>
    <row r="14" spans="1:12" ht="15.6" hidden="1">
      <c r="A14" s="2588"/>
      <c r="B14" s="3224"/>
      <c r="C14" s="2599" t="s">
        <v>353</v>
      </c>
      <c r="D14" s="2659">
        <v>85.32</v>
      </c>
      <c r="E14" s="2659">
        <v>85.92</v>
      </c>
      <c r="F14" s="2659">
        <v>85.62</v>
      </c>
      <c r="G14" s="2659">
        <v>83.74677419354839</v>
      </c>
      <c r="H14" s="2659">
        <v>84.346774193548384</v>
      </c>
      <c r="I14" s="2657">
        <v>84.046774193548387</v>
      </c>
      <c r="J14" s="2588"/>
      <c r="K14" s="2588"/>
      <c r="L14" s="2588"/>
    </row>
    <row r="15" spans="1:12" ht="15.6" hidden="1">
      <c r="A15" s="2588"/>
      <c r="B15" s="3224"/>
      <c r="C15" s="2599" t="s">
        <v>352</v>
      </c>
      <c r="D15" s="2658">
        <v>88.6</v>
      </c>
      <c r="E15" s="2659">
        <v>89.2</v>
      </c>
      <c r="F15" s="2658">
        <v>88.9</v>
      </c>
      <c r="G15" s="2659">
        <v>88.055937499999999</v>
      </c>
      <c r="H15" s="2658">
        <v>88.655937499999993</v>
      </c>
      <c r="I15" s="2657">
        <v>88.355937499999996</v>
      </c>
      <c r="J15" s="2588"/>
      <c r="K15" s="2588"/>
      <c r="L15" s="2588"/>
    </row>
    <row r="16" spans="1:12" ht="15.6" hidden="1">
      <c r="A16" s="2588"/>
      <c r="B16" s="3224"/>
      <c r="C16" s="2620" t="s">
        <v>351</v>
      </c>
      <c r="D16" s="2656">
        <v>88.6</v>
      </c>
      <c r="E16" s="2656">
        <v>89.2</v>
      </c>
      <c r="F16" s="2656">
        <v>88.9</v>
      </c>
      <c r="G16" s="2656">
        <v>89.202903225806452</v>
      </c>
      <c r="H16" s="2656">
        <v>89.80290322580646</v>
      </c>
      <c r="I16" s="2655">
        <v>89.502903225806449</v>
      </c>
      <c r="J16" s="2588"/>
      <c r="K16" s="2588"/>
      <c r="L16" s="2588"/>
    </row>
    <row r="17" spans="1:12" ht="15.6" hidden="1">
      <c r="A17" s="2588"/>
      <c r="B17" s="3225"/>
      <c r="C17" s="2654" t="s">
        <v>1999</v>
      </c>
      <c r="D17" s="2653">
        <v>81.433333333333323</v>
      </c>
      <c r="E17" s="2653">
        <v>82.033333333333346</v>
      </c>
      <c r="F17" s="2653">
        <v>81.733333333333334</v>
      </c>
      <c r="G17" s="2653">
        <v>80.719721484519837</v>
      </c>
      <c r="H17" s="2653">
        <v>81.319721484519846</v>
      </c>
      <c r="I17" s="2652">
        <v>81.019721484519806</v>
      </c>
      <c r="J17" s="2588"/>
      <c r="K17" s="2588"/>
      <c r="L17" s="2588"/>
    </row>
    <row r="18" spans="1:12" ht="15.6" hidden="1">
      <c r="A18" s="2588"/>
      <c r="B18" s="3259" t="s">
        <v>236</v>
      </c>
      <c r="C18" s="2599" t="s">
        <v>362</v>
      </c>
      <c r="D18" s="2638">
        <v>88.75</v>
      </c>
      <c r="E18" s="2638">
        <v>89.35</v>
      </c>
      <c r="F18" s="2638">
        <v>89.05</v>
      </c>
      <c r="G18" s="2640">
        <v>88.448437499999997</v>
      </c>
      <c r="H18" s="2638">
        <v>89.048437500000006</v>
      </c>
      <c r="I18" s="2637">
        <v>88.748437499999994</v>
      </c>
      <c r="J18" s="2588"/>
      <c r="K18" s="2588"/>
      <c r="L18" s="2588"/>
    </row>
    <row r="19" spans="1:12" ht="15.6" hidden="1">
      <c r="A19" s="2588"/>
      <c r="B19" s="3224"/>
      <c r="C19" s="2599" t="s">
        <v>361</v>
      </c>
      <c r="D19" s="2638">
        <v>87.23</v>
      </c>
      <c r="E19" s="2638">
        <v>87.83</v>
      </c>
      <c r="F19" s="2638">
        <v>87.53</v>
      </c>
      <c r="G19" s="2640">
        <v>88.500967741935511</v>
      </c>
      <c r="H19" s="2638">
        <v>89.100967741935477</v>
      </c>
      <c r="I19" s="2637">
        <v>88.800967741935494</v>
      </c>
      <c r="J19" s="2588"/>
      <c r="K19" s="2588"/>
      <c r="L19" s="2588"/>
    </row>
    <row r="20" spans="1:12" ht="15.6" hidden="1">
      <c r="A20" s="2588"/>
      <c r="B20" s="3224"/>
      <c r="C20" s="2599" t="s">
        <v>360</v>
      </c>
      <c r="D20" s="2638">
        <v>84.6</v>
      </c>
      <c r="E20" s="2638">
        <v>85.2</v>
      </c>
      <c r="F20" s="2638">
        <v>84.9</v>
      </c>
      <c r="G20" s="2640">
        <v>84.469333333333324</v>
      </c>
      <c r="H20" s="2638">
        <v>85.069333333333333</v>
      </c>
      <c r="I20" s="2637">
        <v>84.769333333333321</v>
      </c>
      <c r="J20" s="2588"/>
      <c r="K20" s="2588"/>
      <c r="L20" s="2588"/>
    </row>
    <row r="21" spans="1:12" ht="15.75" hidden="1" customHeight="1">
      <c r="B21" s="3224"/>
      <c r="C21" s="2599" t="s">
        <v>359</v>
      </c>
      <c r="D21" s="2638">
        <v>87.64</v>
      </c>
      <c r="E21" s="2638">
        <v>88.24</v>
      </c>
      <c r="F21" s="2638">
        <v>87.94</v>
      </c>
      <c r="G21" s="2640">
        <v>85.926666666666677</v>
      </c>
      <c r="H21" s="2638">
        <v>86.526666666666657</v>
      </c>
      <c r="I21" s="2637">
        <v>86.226666666666659</v>
      </c>
      <c r="J21" s="2588"/>
      <c r="K21" s="2588"/>
      <c r="L21" s="2588"/>
    </row>
    <row r="22" spans="1:12" ht="15.75" hidden="1" customHeight="1">
      <c r="B22" s="3224"/>
      <c r="C22" s="2599" t="s">
        <v>358</v>
      </c>
      <c r="D22" s="2638">
        <v>86.61</v>
      </c>
      <c r="E22" s="2638">
        <v>87.21</v>
      </c>
      <c r="F22" s="2638">
        <v>86.91</v>
      </c>
      <c r="G22" s="2640">
        <v>87.38366666666667</v>
      </c>
      <c r="H22" s="2638">
        <v>87.983666666666679</v>
      </c>
      <c r="I22" s="2637">
        <v>87.683666666666682</v>
      </c>
      <c r="J22" s="2588"/>
      <c r="K22" s="2588"/>
      <c r="L22" s="2588"/>
    </row>
    <row r="23" spans="1:12" ht="15.75" hidden="1" customHeight="1">
      <c r="B23" s="3224"/>
      <c r="C23" s="2599" t="s">
        <v>357</v>
      </c>
      <c r="D23" s="2638">
        <v>87.1</v>
      </c>
      <c r="E23" s="2638">
        <v>87.7</v>
      </c>
      <c r="F23" s="2638">
        <v>87.4</v>
      </c>
      <c r="G23" s="2640">
        <v>87.402758620689667</v>
      </c>
      <c r="H23" s="2638">
        <v>88.002758620689633</v>
      </c>
      <c r="I23" s="2637">
        <v>87.70275862068965</v>
      </c>
      <c r="J23" s="2588"/>
      <c r="K23" s="2588"/>
      <c r="L23" s="2588"/>
    </row>
    <row r="24" spans="1:12" ht="15.75" hidden="1" customHeight="1">
      <c r="B24" s="3224"/>
      <c r="C24" s="2599" t="s">
        <v>356</v>
      </c>
      <c r="D24" s="2638">
        <v>85.3</v>
      </c>
      <c r="E24" s="2638">
        <v>85.9</v>
      </c>
      <c r="F24" s="2638">
        <v>85.6</v>
      </c>
      <c r="G24" s="2640">
        <v>85.646896551724126</v>
      </c>
      <c r="H24" s="2638">
        <v>86.246896551724149</v>
      </c>
      <c r="I24" s="2637">
        <v>85.946896551724137</v>
      </c>
      <c r="J24" s="2588"/>
      <c r="K24" s="2588"/>
      <c r="L24" s="2588"/>
    </row>
    <row r="25" spans="1:12" ht="15.75" hidden="1" customHeight="1">
      <c r="B25" s="3224"/>
      <c r="C25" s="2599" t="s">
        <v>355</v>
      </c>
      <c r="D25" s="2638">
        <v>86.77</v>
      </c>
      <c r="E25" s="2638">
        <v>87.37</v>
      </c>
      <c r="F25" s="2638">
        <v>87.07</v>
      </c>
      <c r="G25" s="2640">
        <v>86.572333333333333</v>
      </c>
      <c r="H25" s="2638">
        <v>87.172333333333341</v>
      </c>
      <c r="I25" s="2637">
        <v>86.87233333333333</v>
      </c>
      <c r="J25" s="2588"/>
      <c r="K25" s="2588"/>
      <c r="L25" s="2588"/>
    </row>
    <row r="26" spans="1:12" ht="15.75" hidden="1" customHeight="1">
      <c r="B26" s="3224"/>
      <c r="C26" s="2599" t="s">
        <v>354</v>
      </c>
      <c r="D26" s="2638">
        <v>86.86</v>
      </c>
      <c r="E26" s="2638">
        <v>87.46</v>
      </c>
      <c r="F26" s="2638">
        <v>87.16</v>
      </c>
      <c r="G26" s="2640">
        <v>86.686451612903213</v>
      </c>
      <c r="H26" s="2638">
        <v>87.291000000000011</v>
      </c>
      <c r="I26" s="2637">
        <v>86.988725806451612</v>
      </c>
      <c r="J26" s="2588"/>
      <c r="K26" s="2588"/>
      <c r="L26" s="2588"/>
    </row>
    <row r="27" spans="1:12" ht="15.75" hidden="1" customHeight="1">
      <c r="B27" s="3224"/>
      <c r="C27" s="2599" t="s">
        <v>353</v>
      </c>
      <c r="D27" s="2638">
        <v>87.61</v>
      </c>
      <c r="E27" s="2638">
        <v>88.21</v>
      </c>
      <c r="F27" s="2638">
        <v>87.91</v>
      </c>
      <c r="G27" s="2640">
        <v>86.455806451612901</v>
      </c>
      <c r="H27" s="2638">
        <v>87.055806451612895</v>
      </c>
      <c r="I27" s="2637">
        <v>86.755806451612898</v>
      </c>
      <c r="J27" s="2588"/>
      <c r="K27" s="2588"/>
      <c r="L27" s="2588"/>
    </row>
    <row r="28" spans="1:12" ht="15.75" hidden="1" customHeight="1">
      <c r="B28" s="3224"/>
      <c r="C28" s="2599" t="s">
        <v>352</v>
      </c>
      <c r="D28" s="2638">
        <v>92.72</v>
      </c>
      <c r="E28" s="2638">
        <v>93.32</v>
      </c>
      <c r="F28" s="2638">
        <v>93.02</v>
      </c>
      <c r="G28" s="2640">
        <v>89.458709677419364</v>
      </c>
      <c r="H28" s="2638">
        <v>90.058709677419344</v>
      </c>
      <c r="I28" s="2637">
        <v>89.758709677419347</v>
      </c>
      <c r="J28" s="2588"/>
      <c r="K28" s="2588"/>
      <c r="L28" s="2588"/>
    </row>
    <row r="29" spans="1:12" ht="15.75" hidden="1" customHeight="1">
      <c r="B29" s="3224"/>
      <c r="C29" s="2620" t="s">
        <v>351</v>
      </c>
      <c r="D29" s="2638">
        <v>95</v>
      </c>
      <c r="E29" s="2638">
        <v>95.6</v>
      </c>
      <c r="F29" s="2638">
        <v>95.3</v>
      </c>
      <c r="G29" s="2640">
        <v>94.915483870967748</v>
      </c>
      <c r="H29" s="2638">
        <v>95.515483870967742</v>
      </c>
      <c r="I29" s="2637">
        <v>95.215483870967745</v>
      </c>
      <c r="J29" s="2588"/>
      <c r="K29" s="2588"/>
      <c r="L29" s="2588"/>
    </row>
    <row r="30" spans="1:12" ht="15.75" hidden="1" customHeight="1">
      <c r="B30" s="3225"/>
      <c r="C30" s="2651" t="s">
        <v>1999</v>
      </c>
      <c r="D30" s="2636">
        <v>88.015833333333333</v>
      </c>
      <c r="E30" s="2636">
        <v>88.615833333333327</v>
      </c>
      <c r="F30" s="2636">
        <v>88.31583333333333</v>
      </c>
      <c r="G30" s="2650">
        <v>87.655626002271049</v>
      </c>
      <c r="H30" s="2636">
        <v>88.256005034529096</v>
      </c>
      <c r="I30" s="2635">
        <v>87.955815518400073</v>
      </c>
      <c r="J30" s="2588"/>
      <c r="K30" s="2588"/>
      <c r="L30" s="2588"/>
    </row>
    <row r="31" spans="1:12" ht="15.75" hidden="1" customHeight="1">
      <c r="B31" s="3259" t="s">
        <v>234</v>
      </c>
      <c r="C31" s="2599" t="s">
        <v>362</v>
      </c>
      <c r="D31" s="2649">
        <v>97.96</v>
      </c>
      <c r="E31" s="2649">
        <v>98.56</v>
      </c>
      <c r="F31" s="2649">
        <v>98.259999999999991</v>
      </c>
      <c r="G31" s="2649">
        <v>96.012187499999996</v>
      </c>
      <c r="H31" s="2649">
        <v>96.612187500000005</v>
      </c>
      <c r="I31" s="2648">
        <v>96.312187499999993</v>
      </c>
      <c r="J31" s="2588"/>
      <c r="K31" s="2588"/>
      <c r="L31" s="2588"/>
    </row>
    <row r="32" spans="1:12" ht="15.75" hidden="1" customHeight="1">
      <c r="B32" s="3224"/>
      <c r="C32" s="2599" t="s">
        <v>361</v>
      </c>
      <c r="D32" s="2638">
        <v>101.29</v>
      </c>
      <c r="E32" s="2638">
        <v>101.89</v>
      </c>
      <c r="F32" s="2638">
        <v>101.59</v>
      </c>
      <c r="G32" s="2638">
        <v>103.24870967741936</v>
      </c>
      <c r="H32" s="2638">
        <v>103.84870967741935</v>
      </c>
      <c r="I32" s="2637">
        <v>103.54870967741935</v>
      </c>
      <c r="J32" s="2588"/>
      <c r="K32" s="2588"/>
      <c r="L32" s="2588"/>
    </row>
    <row r="33" spans="2:12" ht="15.75" hidden="1" customHeight="1">
      <c r="B33" s="3224"/>
      <c r="C33" s="2599" t="s">
        <v>360</v>
      </c>
      <c r="D33" s="2638">
        <v>98.64</v>
      </c>
      <c r="E33" s="2638">
        <v>99.24</v>
      </c>
      <c r="F33" s="2638">
        <v>98.94</v>
      </c>
      <c r="G33" s="2638">
        <v>98.939677419354837</v>
      </c>
      <c r="H33" s="2638">
        <v>99.539677419354845</v>
      </c>
      <c r="I33" s="2637">
        <v>99.239677419354848</v>
      </c>
      <c r="J33" s="2588"/>
      <c r="K33" s="2588"/>
      <c r="L33" s="2588"/>
    </row>
    <row r="34" spans="2:12" ht="15.75" hidden="1" customHeight="1">
      <c r="B34" s="3224"/>
      <c r="C34" s="2599" t="s">
        <v>359</v>
      </c>
      <c r="D34" s="2638">
        <v>100.73</v>
      </c>
      <c r="E34" s="2638">
        <v>101.33</v>
      </c>
      <c r="F34" s="2638">
        <v>101.03</v>
      </c>
      <c r="G34" s="2638">
        <v>98.803103448275863</v>
      </c>
      <c r="H34" s="2638">
        <v>99.403103448275857</v>
      </c>
      <c r="I34" s="2637">
        <v>99.10310344827586</v>
      </c>
      <c r="J34" s="2588"/>
      <c r="K34" s="2588"/>
      <c r="L34" s="2588"/>
    </row>
    <row r="35" spans="2:12" ht="15.75" hidden="1" customHeight="1">
      <c r="B35" s="3224"/>
      <c r="C35" s="2599" t="s">
        <v>358</v>
      </c>
      <c r="D35" s="2638">
        <v>99.11</v>
      </c>
      <c r="E35" s="2638">
        <v>99.71</v>
      </c>
      <c r="F35" s="2638">
        <v>99.41</v>
      </c>
      <c r="G35" s="2638">
        <v>99.268333333333302</v>
      </c>
      <c r="H35" s="2638">
        <v>99.868333333333339</v>
      </c>
      <c r="I35" s="2637">
        <v>99.568333333333328</v>
      </c>
      <c r="J35" s="2588"/>
      <c r="K35" s="2588"/>
      <c r="L35" s="2588"/>
    </row>
    <row r="36" spans="2:12" ht="15.75" hidden="1" customHeight="1">
      <c r="B36" s="3224"/>
      <c r="C36" s="2599" t="s">
        <v>357</v>
      </c>
      <c r="D36" s="2638">
        <v>98.14</v>
      </c>
      <c r="E36" s="2638">
        <v>98.74</v>
      </c>
      <c r="F36" s="2638">
        <v>98.44</v>
      </c>
      <c r="G36" s="2638">
        <v>98.89533333333334</v>
      </c>
      <c r="H36" s="2638">
        <v>99.495333333333321</v>
      </c>
      <c r="I36" s="2637">
        <v>99.195333333333338</v>
      </c>
      <c r="J36" s="2588"/>
      <c r="K36" s="2588"/>
      <c r="L36" s="2588"/>
    </row>
    <row r="37" spans="2:12" ht="15.75" hidden="1" customHeight="1">
      <c r="B37" s="3224"/>
      <c r="C37" s="2647" t="s">
        <v>356</v>
      </c>
      <c r="D37" s="2638">
        <v>99.26</v>
      </c>
      <c r="E37" s="2638">
        <v>99.86</v>
      </c>
      <c r="F37" s="2638">
        <v>99.56</v>
      </c>
      <c r="G37" s="2638">
        <v>99.27</v>
      </c>
      <c r="H37" s="2638">
        <v>99.87</v>
      </c>
      <c r="I37" s="2637">
        <v>99.57</v>
      </c>
      <c r="J37" s="2588"/>
      <c r="K37" s="2588"/>
      <c r="L37" s="2588"/>
    </row>
    <row r="38" spans="2:12" ht="15.75" hidden="1" customHeight="1">
      <c r="B38" s="3224"/>
      <c r="C38" s="2647" t="s">
        <v>355</v>
      </c>
      <c r="D38" s="2638">
        <v>97.58</v>
      </c>
      <c r="E38" s="2638">
        <v>98.18</v>
      </c>
      <c r="F38" s="2638">
        <v>97.88</v>
      </c>
      <c r="G38" s="2638">
        <v>98.50866666666667</v>
      </c>
      <c r="H38" s="2638">
        <v>99.108666666666679</v>
      </c>
      <c r="I38" s="2637">
        <v>98.808666666666682</v>
      </c>
      <c r="J38" s="2588"/>
      <c r="K38" s="2588"/>
      <c r="L38" s="2588"/>
    </row>
    <row r="39" spans="2:12" ht="15.75" hidden="1" customHeight="1">
      <c r="B39" s="3224"/>
      <c r="C39" s="2599" t="s">
        <v>354</v>
      </c>
      <c r="D39" s="2638">
        <v>95.99</v>
      </c>
      <c r="E39" s="2638">
        <v>96.59</v>
      </c>
      <c r="F39" s="2638">
        <v>96.289999999999992</v>
      </c>
      <c r="G39" s="2638">
        <v>96.414666666666662</v>
      </c>
      <c r="H39" s="2638">
        <v>97.014666666666685</v>
      </c>
      <c r="I39" s="2637">
        <v>96.714666666666673</v>
      </c>
      <c r="J39" s="2588"/>
      <c r="K39" s="2588"/>
      <c r="L39" s="2588"/>
    </row>
    <row r="40" spans="2:12" ht="15.75" hidden="1" customHeight="1">
      <c r="B40" s="3224"/>
      <c r="C40" s="2599" t="s">
        <v>353</v>
      </c>
      <c r="D40" s="2638">
        <v>95.2</v>
      </c>
      <c r="E40" s="2638">
        <v>95.8</v>
      </c>
      <c r="F40" s="2638">
        <v>95.5</v>
      </c>
      <c r="G40" s="2638">
        <v>96.220967741935496</v>
      </c>
      <c r="H40" s="2638">
        <v>96.820967741935476</v>
      </c>
      <c r="I40" s="2637">
        <v>96.520967741935493</v>
      </c>
      <c r="J40" s="2588"/>
      <c r="K40" s="2588"/>
      <c r="L40" s="2588"/>
    </row>
    <row r="41" spans="2:12" ht="15.75" hidden="1" customHeight="1">
      <c r="B41" s="3224"/>
      <c r="C41" s="2599" t="s">
        <v>352</v>
      </c>
      <c r="D41" s="2638">
        <v>95.32</v>
      </c>
      <c r="E41" s="2638">
        <v>95.92</v>
      </c>
      <c r="F41" s="2638">
        <v>95.62</v>
      </c>
      <c r="G41" s="2638">
        <v>94.152258064516133</v>
      </c>
      <c r="H41" s="2638">
        <v>94.752258064516141</v>
      </c>
      <c r="I41" s="2637">
        <v>94.452258064516144</v>
      </c>
      <c r="J41" s="2588"/>
      <c r="K41" s="2588"/>
      <c r="L41" s="2588"/>
    </row>
    <row r="42" spans="2:12" ht="15.75" hidden="1" customHeight="1">
      <c r="B42" s="3224"/>
      <c r="C42" s="2620" t="s">
        <v>351</v>
      </c>
      <c r="D42" s="2646">
        <v>95.9</v>
      </c>
      <c r="E42" s="2646">
        <v>96.5</v>
      </c>
      <c r="F42" s="2646">
        <v>96.2</v>
      </c>
      <c r="G42" s="2646">
        <v>95.714062499999997</v>
      </c>
      <c r="H42" s="2646">
        <v>96.314062500000006</v>
      </c>
      <c r="I42" s="2645">
        <v>96.014062499999994</v>
      </c>
      <c r="J42" s="2588"/>
      <c r="K42" s="2588"/>
      <c r="L42" s="2588"/>
    </row>
    <row r="43" spans="2:12" ht="15.75" hidden="1" customHeight="1">
      <c r="B43" s="3225"/>
      <c r="C43" s="2630" t="s">
        <v>1999</v>
      </c>
      <c r="D43" s="2644">
        <v>97.926666666666677</v>
      </c>
      <c r="E43" s="2644">
        <v>98.526666666666657</v>
      </c>
      <c r="F43" s="2644">
        <v>98.251639784946235</v>
      </c>
      <c r="G43" s="2644">
        <v>97.953997195958479</v>
      </c>
      <c r="H43" s="2644">
        <v>98.553997195958473</v>
      </c>
      <c r="I43" s="2643">
        <v>98.253997195958462</v>
      </c>
      <c r="J43" s="2588"/>
      <c r="K43" s="2588"/>
      <c r="L43" s="2588"/>
    </row>
    <row r="44" spans="2:12" ht="15.75" hidden="1" customHeight="1">
      <c r="B44" s="3259" t="s">
        <v>232</v>
      </c>
      <c r="C44" s="2599" t="s">
        <v>362</v>
      </c>
      <c r="D44" s="2642">
        <v>96.92</v>
      </c>
      <c r="E44" s="2642">
        <v>97.52</v>
      </c>
      <c r="F44" s="2642">
        <v>97.22</v>
      </c>
      <c r="G44" s="2642">
        <v>96.714193548387101</v>
      </c>
      <c r="H44" s="2642">
        <v>97.314193548387095</v>
      </c>
      <c r="I44" s="2641">
        <v>97.014193548387098</v>
      </c>
      <c r="J44" s="2588"/>
      <c r="K44" s="2588"/>
      <c r="L44" s="2588"/>
    </row>
    <row r="45" spans="2:12" ht="15.75" hidden="1" customHeight="1">
      <c r="B45" s="3224"/>
      <c r="C45" s="2599" t="s">
        <v>361</v>
      </c>
      <c r="D45" s="2640">
        <v>97.52</v>
      </c>
      <c r="E45" s="2640">
        <v>98.12</v>
      </c>
      <c r="F45" s="2640">
        <v>97.82</v>
      </c>
      <c r="G45" s="2640">
        <v>96.642258064516142</v>
      </c>
      <c r="H45" s="2640">
        <v>97.242258064516108</v>
      </c>
      <c r="I45" s="2639">
        <v>96.942258064516125</v>
      </c>
      <c r="J45" s="2588"/>
      <c r="K45" s="2588"/>
      <c r="L45" s="2588"/>
    </row>
    <row r="46" spans="2:12" ht="15.75" hidden="1" customHeight="1">
      <c r="B46" s="3224"/>
      <c r="C46" s="2599" t="s">
        <v>360</v>
      </c>
      <c r="D46" s="2640">
        <v>98.64</v>
      </c>
      <c r="E46" s="2640">
        <v>99.24</v>
      </c>
      <c r="F46" s="2640">
        <v>98.94</v>
      </c>
      <c r="G46" s="2640">
        <v>97.734193548387097</v>
      </c>
      <c r="H46" s="2640">
        <v>98.334193548387105</v>
      </c>
      <c r="I46" s="2639">
        <v>98.034193548387094</v>
      </c>
      <c r="J46" s="2588"/>
      <c r="K46" s="2588"/>
      <c r="L46" s="2588"/>
    </row>
    <row r="47" spans="2:12" ht="15.75" hidden="1" customHeight="1">
      <c r="B47" s="3224"/>
      <c r="C47" s="2599" t="s">
        <v>359</v>
      </c>
      <c r="D47" s="2640">
        <v>98.46</v>
      </c>
      <c r="E47" s="2640">
        <v>99.06</v>
      </c>
      <c r="F47" s="2640">
        <v>98.76</v>
      </c>
      <c r="G47" s="2640">
        <v>97.996333333333311</v>
      </c>
      <c r="H47" s="2640">
        <v>98.596333333333334</v>
      </c>
      <c r="I47" s="2639">
        <v>98.296333333333322</v>
      </c>
      <c r="J47" s="2588"/>
      <c r="K47" s="2588"/>
      <c r="L47" s="2588"/>
    </row>
    <row r="48" spans="2:12" ht="15.75" hidden="1" customHeight="1">
      <c r="B48" s="3224"/>
      <c r="C48" s="2599" t="s">
        <v>358</v>
      </c>
      <c r="D48" s="2640">
        <v>99.37</v>
      </c>
      <c r="E48" s="2640">
        <v>99.97</v>
      </c>
      <c r="F48" s="2640">
        <v>99.67</v>
      </c>
      <c r="G48" s="2640">
        <v>98.795172413793082</v>
      </c>
      <c r="H48" s="2640">
        <v>99.395172413793105</v>
      </c>
      <c r="I48" s="2639">
        <v>99.095172413793094</v>
      </c>
      <c r="J48" s="2588"/>
      <c r="K48" s="2588"/>
      <c r="L48" s="2588"/>
    </row>
    <row r="49" spans="2:12" ht="15.75" hidden="1" customHeight="1">
      <c r="B49" s="3224"/>
      <c r="C49" s="2599" t="s">
        <v>357</v>
      </c>
      <c r="D49" s="2640">
        <v>99.13</v>
      </c>
      <c r="E49" s="2640">
        <v>99.73</v>
      </c>
      <c r="F49" s="2640">
        <v>99.43</v>
      </c>
      <c r="G49" s="2640">
        <v>100.75700000000002</v>
      </c>
      <c r="H49" s="2640">
        <v>101.357</v>
      </c>
      <c r="I49" s="2639">
        <v>101.05700000000002</v>
      </c>
      <c r="J49" s="2588"/>
      <c r="K49" s="2588"/>
      <c r="L49" s="2588"/>
    </row>
    <row r="50" spans="2:12" ht="15.75" hidden="1" customHeight="1">
      <c r="B50" s="3224"/>
      <c r="C50" s="2599" t="s">
        <v>1998</v>
      </c>
      <c r="D50" s="2640">
        <v>99.31</v>
      </c>
      <c r="E50" s="2640">
        <v>99.91</v>
      </c>
      <c r="F50" s="2640">
        <v>99.61</v>
      </c>
      <c r="G50" s="2640">
        <v>98.53</v>
      </c>
      <c r="H50" s="2640">
        <v>99.13</v>
      </c>
      <c r="I50" s="2639">
        <v>98.83</v>
      </c>
      <c r="J50" s="2588"/>
      <c r="K50" s="2588"/>
      <c r="L50" s="2588"/>
    </row>
    <row r="51" spans="2:12" ht="15.75" hidden="1" customHeight="1">
      <c r="B51" s="3224"/>
      <c r="C51" s="2599" t="s">
        <v>355</v>
      </c>
      <c r="D51" s="2640">
        <v>100.45</v>
      </c>
      <c r="E51" s="2640">
        <v>101.05</v>
      </c>
      <c r="F51" s="2640">
        <v>100.75</v>
      </c>
      <c r="G51" s="2640">
        <v>99.253666666666689</v>
      </c>
      <c r="H51" s="2640">
        <v>99.853666666666655</v>
      </c>
      <c r="I51" s="2639">
        <v>99.553666666666672</v>
      </c>
      <c r="J51" s="2588"/>
      <c r="K51" s="2588"/>
      <c r="L51" s="2588"/>
    </row>
    <row r="52" spans="2:12" ht="15.75" hidden="1" customHeight="1">
      <c r="B52" s="3224"/>
      <c r="C52" s="2599" t="s">
        <v>354</v>
      </c>
      <c r="D52" s="2640">
        <v>99.4</v>
      </c>
      <c r="E52" s="2640">
        <v>100</v>
      </c>
      <c r="F52" s="2640">
        <v>99.7</v>
      </c>
      <c r="G52" s="2640">
        <v>99.667000000000002</v>
      </c>
      <c r="H52" s="2640">
        <v>100.26700000000001</v>
      </c>
      <c r="I52" s="2639">
        <v>99.967000000000013</v>
      </c>
      <c r="J52" s="2588"/>
      <c r="K52" s="2588"/>
      <c r="L52" s="2588"/>
    </row>
    <row r="53" spans="2:12" ht="15.75" hidden="1" customHeight="1">
      <c r="B53" s="3224"/>
      <c r="C53" s="2599" t="s">
        <v>353</v>
      </c>
      <c r="D53" s="2640">
        <v>102.16</v>
      </c>
      <c r="E53" s="2640">
        <v>102.76</v>
      </c>
      <c r="F53" s="2640">
        <v>102.46000000000001</v>
      </c>
      <c r="G53" s="2640">
        <v>100.94516129032259</v>
      </c>
      <c r="H53" s="2640">
        <v>101.54516129032258</v>
      </c>
      <c r="I53" s="2639">
        <v>101.24516129032259</v>
      </c>
      <c r="J53" s="2588"/>
      <c r="K53" s="2588"/>
      <c r="L53" s="2588"/>
    </row>
    <row r="54" spans="2:12" ht="15.75" hidden="1" customHeight="1">
      <c r="B54" s="3224"/>
      <c r="C54" s="2599" t="s">
        <v>2000</v>
      </c>
      <c r="D54" s="2640">
        <v>102.2</v>
      </c>
      <c r="E54" s="2640">
        <v>102.8</v>
      </c>
      <c r="F54" s="2640">
        <v>102.5</v>
      </c>
      <c r="G54" s="2640">
        <v>101.78375</v>
      </c>
      <c r="H54" s="2640">
        <v>102.38374999999999</v>
      </c>
      <c r="I54" s="2639">
        <v>102.08374999999999</v>
      </c>
      <c r="J54" s="2588"/>
      <c r="K54" s="2588"/>
      <c r="L54" s="2588"/>
    </row>
    <row r="55" spans="2:12" ht="15.75" hidden="1" customHeight="1">
      <c r="B55" s="3224"/>
      <c r="C55" s="2599" t="s">
        <v>351</v>
      </c>
      <c r="D55" s="2638">
        <v>101.14</v>
      </c>
      <c r="E55" s="2638">
        <v>101.74</v>
      </c>
      <c r="F55" s="2638">
        <v>101.44</v>
      </c>
      <c r="G55" s="2638">
        <v>101.45258064516129</v>
      </c>
      <c r="H55" s="2638">
        <v>102.0525806451613</v>
      </c>
      <c r="I55" s="2637">
        <v>101.75258064516129</v>
      </c>
      <c r="J55" s="2588"/>
      <c r="K55" s="2588"/>
      <c r="L55" s="2588"/>
    </row>
    <row r="56" spans="2:12" ht="15.75" hidden="1" customHeight="1">
      <c r="B56" s="3225"/>
      <c r="C56" s="2630" t="s">
        <v>1999</v>
      </c>
      <c r="D56" s="2636">
        <v>99.558333333333337</v>
      </c>
      <c r="E56" s="2636">
        <v>100.15833333333332</v>
      </c>
      <c r="F56" s="2636">
        <v>99.858333333333348</v>
      </c>
      <c r="G56" s="2636">
        <v>99.189275792547292</v>
      </c>
      <c r="H56" s="2636">
        <v>99.789275792547258</v>
      </c>
      <c r="I56" s="2635">
        <v>99.489275792547275</v>
      </c>
      <c r="J56" s="2588"/>
      <c r="K56" s="2588"/>
      <c r="L56" s="2588"/>
    </row>
    <row r="57" spans="2:12" ht="15.75" hidden="1" customHeight="1">
      <c r="B57" s="3259" t="s">
        <v>67</v>
      </c>
      <c r="C57" s="2599" t="s">
        <v>362</v>
      </c>
      <c r="D57" s="2634">
        <v>103.71</v>
      </c>
      <c r="E57" s="2634">
        <v>104.31</v>
      </c>
      <c r="F57" s="2634">
        <v>104.00999999999999</v>
      </c>
      <c r="G57" s="2634">
        <v>102.12375000000002</v>
      </c>
      <c r="H57" s="2634">
        <v>102.72375</v>
      </c>
      <c r="I57" s="2633">
        <v>102.42375000000001</v>
      </c>
      <c r="J57" s="2588"/>
      <c r="K57" s="2588"/>
      <c r="L57" s="2588"/>
    </row>
    <row r="58" spans="2:12" ht="15.75" hidden="1" customHeight="1">
      <c r="B58" s="3224"/>
      <c r="C58" s="2599" t="s">
        <v>361</v>
      </c>
      <c r="D58" s="2632">
        <v>105.92</v>
      </c>
      <c r="E58" s="2632">
        <v>106.52</v>
      </c>
      <c r="F58" s="2632">
        <v>106.22</v>
      </c>
      <c r="G58" s="2632">
        <v>105.59096774193547</v>
      </c>
      <c r="H58" s="2632">
        <v>106.19096774193549</v>
      </c>
      <c r="I58" s="2631">
        <v>105.89096774193548</v>
      </c>
      <c r="J58" s="2588"/>
      <c r="K58" s="2588"/>
      <c r="L58" s="2588"/>
    </row>
    <row r="59" spans="2:12" ht="15.75" hidden="1" customHeight="1">
      <c r="B59" s="3224"/>
      <c r="C59" s="2599" t="s">
        <v>360</v>
      </c>
      <c r="D59" s="2632">
        <v>103.49</v>
      </c>
      <c r="E59" s="2632">
        <v>104.09</v>
      </c>
      <c r="F59" s="2632">
        <v>103.78999999999999</v>
      </c>
      <c r="G59" s="2632">
        <v>104.52666666666666</v>
      </c>
      <c r="H59" s="2632">
        <v>105.12666666666668</v>
      </c>
      <c r="I59" s="2631">
        <v>104.82666666666667</v>
      </c>
      <c r="J59" s="2588"/>
      <c r="K59" s="2588"/>
      <c r="L59" s="2588"/>
    </row>
    <row r="60" spans="2:12" ht="15.75" hidden="1" customHeight="1">
      <c r="B60" s="3224"/>
      <c r="C60" s="2599" t="s">
        <v>359</v>
      </c>
      <c r="D60" s="2632">
        <v>105.46</v>
      </c>
      <c r="E60" s="2632">
        <v>106.06</v>
      </c>
      <c r="F60" s="2632">
        <v>105.75999999999999</v>
      </c>
      <c r="G60" s="2632">
        <v>104.429</v>
      </c>
      <c r="H60" s="2632">
        <v>105.02900000000001</v>
      </c>
      <c r="I60" s="2631">
        <v>104.72900000000001</v>
      </c>
      <c r="J60" s="2588"/>
      <c r="K60" s="2588"/>
      <c r="L60" s="2588"/>
    </row>
    <row r="61" spans="2:12" ht="15.75" hidden="1" customHeight="1">
      <c r="B61" s="3224"/>
      <c r="C61" s="2599" t="s">
        <v>358</v>
      </c>
      <c r="D61" s="2632">
        <v>107</v>
      </c>
      <c r="E61" s="2632">
        <v>107.6</v>
      </c>
      <c r="F61" s="2632">
        <v>107.3</v>
      </c>
      <c r="G61" s="2632">
        <v>106.20206896551723</v>
      </c>
      <c r="H61" s="2632">
        <v>106.80206896551724</v>
      </c>
      <c r="I61" s="2631">
        <v>106.50206896551722</v>
      </c>
      <c r="J61" s="2588"/>
      <c r="K61" s="2592"/>
      <c r="L61" s="2588"/>
    </row>
    <row r="62" spans="2:12" ht="15.75" hidden="1" customHeight="1">
      <c r="B62" s="3224"/>
      <c r="C62" s="2599" t="s">
        <v>357</v>
      </c>
      <c r="D62" s="2632">
        <v>106.6</v>
      </c>
      <c r="E62" s="2632">
        <v>107.2</v>
      </c>
      <c r="F62" s="2632">
        <v>106.9</v>
      </c>
      <c r="G62" s="2632">
        <v>106.06200000000003</v>
      </c>
      <c r="H62" s="2632">
        <v>106.66199999999999</v>
      </c>
      <c r="I62" s="2631">
        <v>106.36200000000001</v>
      </c>
      <c r="J62" s="2588"/>
      <c r="K62" s="2592"/>
      <c r="L62" s="2588"/>
    </row>
    <row r="63" spans="2:12" ht="15.75" hidden="1" customHeight="1">
      <c r="B63" s="3224"/>
      <c r="C63" s="2599" t="s">
        <v>371</v>
      </c>
      <c r="D63" s="2632">
        <v>108.88</v>
      </c>
      <c r="E63" s="2632">
        <v>109.48</v>
      </c>
      <c r="F63" s="2632">
        <v>109.18</v>
      </c>
      <c r="G63" s="2632">
        <v>108.18586206896553</v>
      </c>
      <c r="H63" s="2632">
        <v>108.78586206896551</v>
      </c>
      <c r="I63" s="2631">
        <v>108.48586206896553</v>
      </c>
      <c r="J63" s="2588"/>
      <c r="K63" s="2592"/>
      <c r="L63" s="2588"/>
    </row>
    <row r="64" spans="2:12" ht="15.75" hidden="1" customHeight="1">
      <c r="B64" s="3224"/>
      <c r="C64" s="2599" t="s">
        <v>355</v>
      </c>
      <c r="D64" s="2632">
        <v>107.23</v>
      </c>
      <c r="E64" s="2632">
        <v>107.83</v>
      </c>
      <c r="F64" s="2632">
        <v>107.53</v>
      </c>
      <c r="G64" s="2632">
        <v>108.52000000000001</v>
      </c>
      <c r="H64" s="2632">
        <v>109.11999999999998</v>
      </c>
      <c r="I64" s="2631">
        <v>108.82</v>
      </c>
      <c r="J64" s="2588"/>
      <c r="K64" s="2592"/>
      <c r="L64" s="2588"/>
    </row>
    <row r="65" spans="2:12" ht="15.75" hidden="1" customHeight="1">
      <c r="B65" s="3224"/>
      <c r="C65" s="2599" t="s">
        <v>354</v>
      </c>
      <c r="D65" s="2632">
        <v>105.92</v>
      </c>
      <c r="E65" s="2632">
        <v>106.52</v>
      </c>
      <c r="F65" s="2632">
        <v>106.22</v>
      </c>
      <c r="G65" s="2632">
        <v>106.24066666666664</v>
      </c>
      <c r="H65" s="2632">
        <v>106.84066666666668</v>
      </c>
      <c r="I65" s="2631">
        <v>106.54066666666665</v>
      </c>
      <c r="J65" s="2588"/>
      <c r="K65" s="2592"/>
      <c r="L65" s="2588"/>
    </row>
    <row r="66" spans="2:12" ht="15.75" hidden="1" customHeight="1">
      <c r="B66" s="3224"/>
      <c r="C66" s="2599" t="s">
        <v>353</v>
      </c>
      <c r="D66" s="2632">
        <v>106.27</v>
      </c>
      <c r="E66" s="2632">
        <v>106.87</v>
      </c>
      <c r="F66" s="2632">
        <v>106.57</v>
      </c>
      <c r="G66" s="2632">
        <v>106.12741935483871</v>
      </c>
      <c r="H66" s="2632">
        <v>106.72741935483872</v>
      </c>
      <c r="I66" s="2631">
        <v>106.42741935483872</v>
      </c>
      <c r="J66" s="2588"/>
      <c r="K66" s="2592"/>
      <c r="L66" s="2588"/>
    </row>
    <row r="67" spans="2:12" ht="15.75" hidden="1" customHeight="1">
      <c r="B67" s="3224"/>
      <c r="C67" s="2599" t="s">
        <v>352</v>
      </c>
      <c r="D67" s="2598">
        <v>107.08</v>
      </c>
      <c r="E67" s="2598">
        <v>107.68</v>
      </c>
      <c r="F67" s="2598">
        <v>107.38</v>
      </c>
      <c r="G67" s="2598">
        <v>107.05187500000002</v>
      </c>
      <c r="H67" s="2598">
        <v>107.65187499999999</v>
      </c>
      <c r="I67" s="2597">
        <v>107.35187500000001</v>
      </c>
      <c r="J67" s="2588"/>
      <c r="K67" s="2592"/>
      <c r="L67" s="2588"/>
    </row>
    <row r="68" spans="2:12" ht="15.75" hidden="1" customHeight="1">
      <c r="B68" s="3224"/>
      <c r="C68" s="2599" t="s">
        <v>351</v>
      </c>
      <c r="D68" s="2598">
        <v>106.73</v>
      </c>
      <c r="E68" s="2598">
        <v>107.33</v>
      </c>
      <c r="F68" s="2598">
        <v>107.03</v>
      </c>
      <c r="G68" s="2598">
        <v>107.56193548387097</v>
      </c>
      <c r="H68" s="2598">
        <v>108.16193548387095</v>
      </c>
      <c r="I68" s="2597">
        <v>107.86193548387095</v>
      </c>
      <c r="J68" s="2588"/>
      <c r="K68" s="2588"/>
      <c r="L68" s="2592"/>
    </row>
    <row r="69" spans="2:12" ht="15.75" hidden="1" customHeight="1">
      <c r="B69" s="3224"/>
      <c r="C69" s="2630" t="s">
        <v>1999</v>
      </c>
      <c r="D69" s="2629">
        <v>106.19083333333333</v>
      </c>
      <c r="E69" s="2629">
        <v>106.79083333333334</v>
      </c>
      <c r="F69" s="2629">
        <v>106.4908333333333</v>
      </c>
      <c r="G69" s="2629">
        <v>106.05185099570512</v>
      </c>
      <c r="H69" s="2629">
        <v>106.6518509957051</v>
      </c>
      <c r="I69" s="2628">
        <v>106.35185099570509</v>
      </c>
      <c r="J69" s="2588"/>
      <c r="K69" s="2588"/>
      <c r="L69" s="2588"/>
    </row>
    <row r="70" spans="2:12" ht="15.75" hidden="1" customHeight="1">
      <c r="B70" s="3245" t="s">
        <v>68</v>
      </c>
      <c r="C70" s="2623" t="s">
        <v>362</v>
      </c>
      <c r="D70" s="2622">
        <v>106.72</v>
      </c>
      <c r="E70" s="2622">
        <v>107.32</v>
      </c>
      <c r="F70" s="2622">
        <v>107.02</v>
      </c>
      <c r="G70" s="2622">
        <v>106.88593750000001</v>
      </c>
      <c r="H70" s="2622">
        <v>107.48593749999998</v>
      </c>
      <c r="I70" s="2627">
        <v>107.18593749999999</v>
      </c>
      <c r="J70" s="2588"/>
      <c r="K70" s="2588"/>
      <c r="L70" s="2588"/>
    </row>
    <row r="71" spans="2:12" ht="15.75" hidden="1" customHeight="1">
      <c r="B71" s="3224"/>
      <c r="C71" s="2599" t="s">
        <v>361</v>
      </c>
      <c r="D71" s="2598">
        <v>106.85</v>
      </c>
      <c r="E71" s="2598">
        <v>107.45</v>
      </c>
      <c r="F71" s="2598">
        <v>107.15</v>
      </c>
      <c r="G71" s="2598">
        <v>106.7274193548387</v>
      </c>
      <c r="H71" s="2598">
        <v>107.32741935483868</v>
      </c>
      <c r="I71" s="2597">
        <v>107.02741935483868</v>
      </c>
      <c r="J71" s="2588"/>
      <c r="K71" s="2588"/>
      <c r="L71" s="2588"/>
    </row>
    <row r="72" spans="2:12" ht="15.75" hidden="1" customHeight="1">
      <c r="B72" s="3224"/>
      <c r="C72" s="2599" t="s">
        <v>360</v>
      </c>
      <c r="D72" s="2598">
        <v>106.49</v>
      </c>
      <c r="E72" s="2598">
        <v>107.09</v>
      </c>
      <c r="F72" s="2598">
        <v>106.78999999999999</v>
      </c>
      <c r="G72" s="2598">
        <v>106.43566666666669</v>
      </c>
      <c r="H72" s="2598">
        <v>107.03566666666666</v>
      </c>
      <c r="I72" s="2597">
        <v>106.73566666666667</v>
      </c>
      <c r="J72" s="2588"/>
      <c r="K72" s="2588"/>
      <c r="L72" s="2588"/>
    </row>
    <row r="73" spans="2:12" ht="15.75" hidden="1" customHeight="1">
      <c r="B73" s="3224"/>
      <c r="C73" s="2599" t="s">
        <v>359</v>
      </c>
      <c r="D73" s="2598">
        <v>107.31</v>
      </c>
      <c r="E73" s="2598">
        <v>107.91</v>
      </c>
      <c r="F73" s="2598">
        <v>107.61</v>
      </c>
      <c r="G73" s="2598">
        <v>106.61566666666667</v>
      </c>
      <c r="H73" s="2598">
        <v>107.21566666666668</v>
      </c>
      <c r="I73" s="2597">
        <v>106.91566666666668</v>
      </c>
      <c r="J73" s="2588"/>
      <c r="K73" s="2588"/>
      <c r="L73" s="2588"/>
    </row>
    <row r="74" spans="2:12" ht="15.75" hidden="1" customHeight="1">
      <c r="B74" s="3224"/>
      <c r="C74" s="2599" t="s">
        <v>358</v>
      </c>
      <c r="D74" s="2598">
        <v>107.7</v>
      </c>
      <c r="E74" s="2598">
        <v>108.3</v>
      </c>
      <c r="F74" s="2598">
        <v>108</v>
      </c>
      <c r="G74" s="2598">
        <v>108.59133333333332</v>
      </c>
      <c r="H74" s="2598">
        <v>109.19133333333333</v>
      </c>
      <c r="I74" s="2597">
        <v>108.89133333333334</v>
      </c>
      <c r="J74" s="2588"/>
      <c r="K74" s="2588"/>
      <c r="L74" s="2588"/>
    </row>
    <row r="75" spans="2:12" ht="15.75" hidden="1" customHeight="1">
      <c r="B75" s="3224"/>
      <c r="C75" s="2599" t="s">
        <v>357</v>
      </c>
      <c r="D75" s="2598">
        <v>108.54</v>
      </c>
      <c r="E75" s="2598">
        <v>109.14</v>
      </c>
      <c r="F75" s="2598">
        <v>108.84</v>
      </c>
      <c r="G75" s="2598">
        <v>108.4448275862069</v>
      </c>
      <c r="H75" s="2598">
        <v>109.04482758620691</v>
      </c>
      <c r="I75" s="2597">
        <v>108.7448275862069</v>
      </c>
      <c r="J75" s="2588"/>
      <c r="K75" s="2588"/>
      <c r="L75" s="2588"/>
    </row>
    <row r="76" spans="2:12" ht="15.75" hidden="1" customHeight="1">
      <c r="B76" s="3224"/>
      <c r="C76" s="2599" t="s">
        <v>356</v>
      </c>
      <c r="D76" s="2598">
        <v>106.63</v>
      </c>
      <c r="E76" s="2598">
        <v>107.23</v>
      </c>
      <c r="F76" s="2598">
        <v>106.93</v>
      </c>
      <c r="G76" s="2598">
        <v>108.20103448275863</v>
      </c>
      <c r="H76" s="2598">
        <v>108.80103448275862</v>
      </c>
      <c r="I76" s="2597">
        <v>108.50103448275863</v>
      </c>
      <c r="J76" s="2588"/>
      <c r="K76" s="2588"/>
      <c r="L76" s="2588"/>
    </row>
    <row r="77" spans="2:12" ht="15.75" hidden="1" customHeight="1">
      <c r="B77" s="3224"/>
      <c r="C77" s="2599" t="s">
        <v>355</v>
      </c>
      <c r="D77" s="2598">
        <v>106.27</v>
      </c>
      <c r="E77" s="2598">
        <v>106.87</v>
      </c>
      <c r="F77" s="2598">
        <v>106.57</v>
      </c>
      <c r="G77" s="2598">
        <v>106.642</v>
      </c>
      <c r="H77" s="2598">
        <v>107.242</v>
      </c>
      <c r="I77" s="2597">
        <v>106.94200000000001</v>
      </c>
      <c r="J77" s="2588"/>
      <c r="K77" s="2588"/>
      <c r="L77" s="2588"/>
    </row>
    <row r="78" spans="2:12" ht="15.75" hidden="1" customHeight="1">
      <c r="B78" s="3224"/>
      <c r="C78" s="2599" t="s">
        <v>354</v>
      </c>
      <c r="D78" s="2598">
        <v>103.1</v>
      </c>
      <c r="E78" s="2598">
        <v>103.7</v>
      </c>
      <c r="F78" s="2598">
        <v>103.4</v>
      </c>
      <c r="G78" s="2598">
        <v>103.90870967741935</v>
      </c>
      <c r="H78" s="2598">
        <v>104.50870967741933</v>
      </c>
      <c r="I78" s="2597">
        <v>104.20870967741934</v>
      </c>
      <c r="J78" s="2588"/>
      <c r="K78" s="2588"/>
      <c r="L78" s="2588"/>
    </row>
    <row r="79" spans="2:12" ht="15.75" hidden="1" customHeight="1">
      <c r="B79" s="3224"/>
      <c r="C79" s="2599" t="s">
        <v>353</v>
      </c>
      <c r="D79" s="2598">
        <v>102.61</v>
      </c>
      <c r="E79" s="2598">
        <v>103.21</v>
      </c>
      <c r="F79" s="2598">
        <v>102.91</v>
      </c>
      <c r="G79" s="2598">
        <v>102.69709677419354</v>
      </c>
      <c r="H79" s="2598">
        <v>103.29709677419355</v>
      </c>
      <c r="I79" s="2597">
        <v>102.99709677419355</v>
      </c>
      <c r="J79" s="2588"/>
      <c r="K79" s="2592"/>
      <c r="L79" s="2588"/>
    </row>
    <row r="80" spans="2:12" ht="15.75" hidden="1" customHeight="1">
      <c r="B80" s="3224"/>
      <c r="C80" s="2599" t="s">
        <v>352</v>
      </c>
      <c r="D80" s="2598">
        <v>102.77</v>
      </c>
      <c r="E80" s="2598">
        <v>103.37</v>
      </c>
      <c r="F80" s="2598">
        <v>103.07</v>
      </c>
      <c r="G80" s="2598">
        <v>102.82129032258065</v>
      </c>
      <c r="H80" s="2598">
        <v>103.42129032258065</v>
      </c>
      <c r="I80" s="2597">
        <v>103.12129032258065</v>
      </c>
      <c r="J80" s="2588"/>
      <c r="K80" s="2592"/>
      <c r="L80" s="2588"/>
    </row>
    <row r="81" spans="2:20" ht="15.75" hidden="1" customHeight="1">
      <c r="B81" s="3224"/>
      <c r="C81" s="2620" t="s">
        <v>351</v>
      </c>
      <c r="D81" s="2619">
        <v>102.86</v>
      </c>
      <c r="E81" s="2619">
        <v>103.46</v>
      </c>
      <c r="F81" s="2619">
        <v>103.16</v>
      </c>
      <c r="G81" s="2619">
        <v>102.97903225806451</v>
      </c>
      <c r="H81" s="2619">
        <v>103.57903225806453</v>
      </c>
      <c r="I81" s="2618">
        <v>103.27903225806452</v>
      </c>
      <c r="J81" s="2588"/>
      <c r="K81" s="2592"/>
      <c r="L81" s="2592"/>
    </row>
    <row r="82" spans="2:20" ht="15.75" hidden="1" customHeight="1" thickBot="1">
      <c r="B82" s="3246"/>
      <c r="C82" s="2626" t="s">
        <v>1999</v>
      </c>
      <c r="D82" s="2625">
        <v>105.65416666666665</v>
      </c>
      <c r="E82" s="2625">
        <v>106.25416666666668</v>
      </c>
      <c r="F82" s="2625">
        <v>105.95416666666667</v>
      </c>
      <c r="G82" s="2625">
        <v>105.91250121856073</v>
      </c>
      <c r="H82" s="2625">
        <v>106.51250121856073</v>
      </c>
      <c r="I82" s="2624">
        <v>106.21250121856076</v>
      </c>
      <c r="J82" s="2588"/>
      <c r="K82" s="2592"/>
      <c r="L82" s="2592"/>
    </row>
    <row r="83" spans="2:20" ht="15.75" customHeight="1">
      <c r="B83" s="3245" t="s">
        <v>69</v>
      </c>
      <c r="C83" s="2623" t="s">
        <v>362</v>
      </c>
      <c r="D83" s="2622">
        <v>102.29</v>
      </c>
      <c r="E83" s="2622">
        <v>102.89</v>
      </c>
      <c r="F83" s="2622">
        <v>102.59</v>
      </c>
      <c r="G83" s="2622">
        <v>102.28999999999998</v>
      </c>
      <c r="H83" s="2622">
        <v>102.89000000000001</v>
      </c>
      <c r="I83" s="2597">
        <v>102.59</v>
      </c>
      <c r="J83" s="2588"/>
      <c r="K83" s="2593"/>
      <c r="L83" s="2593"/>
      <c r="Q83" s="2621"/>
    </row>
    <row r="84" spans="2:20" ht="15.75" customHeight="1">
      <c r="B84" s="3224"/>
      <c r="C84" s="2599" t="s">
        <v>361</v>
      </c>
      <c r="D84" s="2598">
        <v>102.22</v>
      </c>
      <c r="E84" s="2598">
        <v>102.82</v>
      </c>
      <c r="F84" s="2598">
        <v>102.52</v>
      </c>
      <c r="G84" s="2598">
        <v>102.15354838709678</v>
      </c>
      <c r="H84" s="2598">
        <v>102.75354838709676</v>
      </c>
      <c r="I84" s="2597">
        <v>102.45354838709676</v>
      </c>
      <c r="J84" s="2588"/>
      <c r="K84" s="2593"/>
      <c r="L84" s="2593"/>
      <c r="Q84" s="2621"/>
      <c r="T84" s="2621"/>
    </row>
    <row r="85" spans="2:20" ht="15.75" customHeight="1">
      <c r="B85" s="3224"/>
      <c r="C85" s="2599" t="s">
        <v>360</v>
      </c>
      <c r="D85" s="2598">
        <v>103.29</v>
      </c>
      <c r="E85" s="2598">
        <v>103.89</v>
      </c>
      <c r="F85" s="2598">
        <v>103.59</v>
      </c>
      <c r="G85" s="2598">
        <v>103.68709677419353</v>
      </c>
      <c r="H85" s="2598">
        <v>104.28709677419357</v>
      </c>
      <c r="I85" s="2597">
        <v>103.98709677419356</v>
      </c>
      <c r="J85" s="2588"/>
      <c r="K85" s="2593"/>
      <c r="L85" s="2593"/>
      <c r="Q85" s="2621"/>
      <c r="T85" s="2621"/>
    </row>
    <row r="86" spans="2:20" ht="15.75" customHeight="1">
      <c r="B86" s="3224"/>
      <c r="C86" s="2599" t="s">
        <v>359</v>
      </c>
      <c r="D86" s="2598">
        <v>104.04</v>
      </c>
      <c r="E86" s="2598">
        <v>104.64</v>
      </c>
      <c r="F86" s="2598">
        <v>104.34</v>
      </c>
      <c r="G86" s="2598">
        <v>103.63419354838709</v>
      </c>
      <c r="H86" s="2598">
        <v>104.23419354838707</v>
      </c>
      <c r="I86" s="2597">
        <v>103.93419354838707</v>
      </c>
      <c r="J86" s="2588"/>
      <c r="K86" s="2593"/>
      <c r="L86" s="2593"/>
      <c r="Q86" s="2621"/>
      <c r="T86" s="2621"/>
    </row>
    <row r="87" spans="2:20" ht="15.75" customHeight="1">
      <c r="B87" s="3224"/>
      <c r="C87" s="2599" t="s">
        <v>358</v>
      </c>
      <c r="D87" s="2598">
        <v>102.65</v>
      </c>
      <c r="E87" s="2598">
        <v>103.25</v>
      </c>
      <c r="F87" s="2598">
        <v>102.95</v>
      </c>
      <c r="G87" s="2598">
        <v>103.08379310344827</v>
      </c>
      <c r="H87" s="2598">
        <v>103.68379310344827</v>
      </c>
      <c r="I87" s="2597">
        <v>103.38379310344827</v>
      </c>
      <c r="J87" s="2588"/>
      <c r="K87" s="2593"/>
      <c r="L87" s="2593"/>
      <c r="Q87" s="2621"/>
      <c r="T87" s="2621"/>
    </row>
    <row r="88" spans="2:20" ht="15.75" customHeight="1">
      <c r="B88" s="3224"/>
      <c r="C88" s="2599" t="s">
        <v>357</v>
      </c>
      <c r="D88" s="2598">
        <v>101.52</v>
      </c>
      <c r="E88" s="2598">
        <v>102.12</v>
      </c>
      <c r="F88" s="2598">
        <v>101.82</v>
      </c>
      <c r="G88" s="2598">
        <v>101.83166666666668</v>
      </c>
      <c r="H88" s="2598">
        <v>102.43166666666666</v>
      </c>
      <c r="I88" s="2597">
        <v>102.13166666666666</v>
      </c>
      <c r="J88" s="2588"/>
      <c r="K88" s="2593"/>
      <c r="L88" s="2593"/>
      <c r="Q88" s="2621"/>
      <c r="T88" s="2621"/>
    </row>
    <row r="89" spans="2:20" ht="15.75" customHeight="1">
      <c r="B89" s="3224"/>
      <c r="C89" s="2599" t="s">
        <v>356</v>
      </c>
      <c r="D89" s="2598">
        <v>102.74</v>
      </c>
      <c r="E89" s="2598">
        <v>103.34</v>
      </c>
      <c r="F89" s="2598">
        <v>103.03999999999999</v>
      </c>
      <c r="G89" s="2598">
        <v>101.93551724137932</v>
      </c>
      <c r="H89" s="2598">
        <v>102.5355172413793</v>
      </c>
      <c r="I89" s="2597">
        <v>102.23551724137931</v>
      </c>
      <c r="J89" s="2588"/>
      <c r="K89" s="2593"/>
      <c r="L89" s="2593"/>
      <c r="Q89" s="2621"/>
    </row>
    <row r="90" spans="2:20" ht="15.75" customHeight="1">
      <c r="B90" s="3224"/>
      <c r="C90" s="2599" t="s">
        <v>355</v>
      </c>
      <c r="D90" s="2598">
        <v>103.53</v>
      </c>
      <c r="E90" s="2598">
        <v>104.13</v>
      </c>
      <c r="F90" s="2598">
        <v>103.83</v>
      </c>
      <c r="G90" s="2598">
        <v>103.34766666666668</v>
      </c>
      <c r="H90" s="2598">
        <v>103.94766666666668</v>
      </c>
      <c r="I90" s="2597">
        <v>103.64766666666668</v>
      </c>
      <c r="J90" s="2588"/>
      <c r="K90" s="2593"/>
      <c r="L90" s="2593"/>
      <c r="Q90" s="2621"/>
    </row>
    <row r="91" spans="2:20" ht="15.75" customHeight="1">
      <c r="B91" s="3224"/>
      <c r="C91" s="2599" t="s">
        <v>354</v>
      </c>
      <c r="D91" s="2598">
        <v>104.12</v>
      </c>
      <c r="E91" s="2598">
        <v>104.72</v>
      </c>
      <c r="F91" s="2598">
        <v>104.42</v>
      </c>
      <c r="G91" s="2598">
        <v>103.79666666666668</v>
      </c>
      <c r="H91" s="2598">
        <v>104.39666666666666</v>
      </c>
      <c r="I91" s="2597">
        <v>104.09666666666666</v>
      </c>
      <c r="J91" s="2588"/>
      <c r="K91" s="2593"/>
      <c r="L91" s="2593"/>
    </row>
    <row r="92" spans="2:20" ht="15.75" customHeight="1">
      <c r="B92" s="3224"/>
      <c r="C92" s="2599" t="s">
        <v>353</v>
      </c>
      <c r="D92" s="2598">
        <v>107.43</v>
      </c>
      <c r="E92" s="2598">
        <v>108.03</v>
      </c>
      <c r="F92" s="2598">
        <v>107.73</v>
      </c>
      <c r="G92" s="2598">
        <v>106.08032258064517</v>
      </c>
      <c r="H92" s="2598">
        <v>106.68032258064517</v>
      </c>
      <c r="I92" s="2597">
        <v>106.38032258064517</v>
      </c>
      <c r="J92" s="2592"/>
      <c r="K92" s="2593"/>
      <c r="L92" s="2593"/>
    </row>
    <row r="93" spans="2:20" ht="15.75" customHeight="1">
      <c r="B93" s="3224"/>
      <c r="C93" s="2599" t="s">
        <v>352</v>
      </c>
      <c r="D93" s="2598">
        <v>107.94</v>
      </c>
      <c r="E93" s="2598">
        <v>108.54</v>
      </c>
      <c r="F93" s="2598">
        <v>108.24000000000001</v>
      </c>
      <c r="G93" s="2598">
        <v>107.88774193548387</v>
      </c>
      <c r="H93" s="2598">
        <v>108.48774193548388</v>
      </c>
      <c r="I93" s="2597">
        <v>108.18774193548387</v>
      </c>
      <c r="J93" s="2592"/>
      <c r="K93" s="2593"/>
      <c r="L93" s="2593"/>
    </row>
    <row r="94" spans="2:20" ht="15.75" customHeight="1">
      <c r="B94" s="3224"/>
      <c r="C94" s="2620" t="s">
        <v>351</v>
      </c>
      <c r="D94" s="2619">
        <v>109.34</v>
      </c>
      <c r="E94" s="2619">
        <v>109.94</v>
      </c>
      <c r="F94" s="2619">
        <v>109.64</v>
      </c>
      <c r="G94" s="2619">
        <v>109.14781249999999</v>
      </c>
      <c r="H94" s="2619">
        <v>109.74781249999999</v>
      </c>
      <c r="I94" s="2618">
        <v>109.4478125</v>
      </c>
      <c r="J94" s="2592"/>
      <c r="K94" s="2592"/>
      <c r="L94" s="2593"/>
      <c r="M94" s="2593"/>
      <c r="N94" s="2593"/>
      <c r="O94" s="2593"/>
      <c r="P94" s="2593"/>
    </row>
    <row r="95" spans="2:20" ht="15.75" customHeight="1">
      <c r="B95" s="3246"/>
      <c r="C95" s="2617" t="s">
        <v>1999</v>
      </c>
      <c r="D95" s="2616">
        <v>104.25916666666666</v>
      </c>
      <c r="E95" s="2616">
        <v>104.85916666666668</v>
      </c>
      <c r="F95" s="2616">
        <v>104.55916666666668</v>
      </c>
      <c r="G95" s="2616">
        <v>104.07300217255283</v>
      </c>
      <c r="H95" s="2616">
        <v>104.67300217255281</v>
      </c>
      <c r="I95" s="2615">
        <v>104.37300217255284</v>
      </c>
      <c r="J95" s="2588"/>
      <c r="K95" s="2592"/>
      <c r="L95" s="2593"/>
      <c r="M95" s="2593"/>
      <c r="N95" s="2593"/>
      <c r="O95" s="2593"/>
      <c r="P95" s="2593"/>
    </row>
    <row r="96" spans="2:20" ht="15.75" customHeight="1">
      <c r="B96" s="3245" t="s">
        <v>70</v>
      </c>
      <c r="C96" s="2599" t="s">
        <v>362</v>
      </c>
      <c r="D96" s="2598">
        <v>111.54</v>
      </c>
      <c r="E96" s="2598">
        <v>112.14</v>
      </c>
      <c r="F96" s="2598">
        <v>111.84</v>
      </c>
      <c r="G96" s="2598">
        <v>109.83064516129029</v>
      </c>
      <c r="H96" s="2598">
        <v>110.43064516129036</v>
      </c>
      <c r="I96" s="2597">
        <v>110.13064516129032</v>
      </c>
      <c r="J96" s="2592"/>
      <c r="K96" s="2592"/>
      <c r="L96" s="2592"/>
      <c r="M96" s="2593"/>
      <c r="N96" s="2593"/>
      <c r="O96" s="2593"/>
      <c r="P96" s="2593"/>
      <c r="R96" s="2591"/>
    </row>
    <row r="97" spans="2:18" ht="15.75" customHeight="1">
      <c r="B97" s="3224"/>
      <c r="C97" s="2599" t="s">
        <v>361</v>
      </c>
      <c r="D97" s="2598">
        <v>114.66</v>
      </c>
      <c r="E97" s="2598">
        <v>115.26</v>
      </c>
      <c r="F97" s="2598">
        <v>114.96000000000001</v>
      </c>
      <c r="G97" s="2598">
        <v>113.2225806451613</v>
      </c>
      <c r="H97" s="2598">
        <v>113.8225806451613</v>
      </c>
      <c r="I97" s="2597">
        <v>113.5225806451613</v>
      </c>
      <c r="J97" s="2588"/>
      <c r="K97" s="2592"/>
      <c r="L97" s="2592"/>
      <c r="M97" s="2593"/>
      <c r="N97" s="2593"/>
      <c r="O97" s="2593"/>
      <c r="P97" s="2593"/>
      <c r="R97" s="2591"/>
    </row>
    <row r="98" spans="2:18" ht="15.75" customHeight="1">
      <c r="B98" s="3224"/>
      <c r="C98" s="2599" t="s">
        <v>360</v>
      </c>
      <c r="D98" s="2598">
        <v>117.24</v>
      </c>
      <c r="E98" s="2598">
        <v>117.84</v>
      </c>
      <c r="F98" s="2598">
        <v>117.53999999999999</v>
      </c>
      <c r="G98" s="2598">
        <v>116.63032258064518</v>
      </c>
      <c r="H98" s="2598">
        <v>117.23032258064515</v>
      </c>
      <c r="I98" s="2597">
        <v>116.93032258064517</v>
      </c>
      <c r="J98" s="2588"/>
      <c r="K98" s="2592"/>
      <c r="L98" s="2592"/>
      <c r="M98" s="2593"/>
      <c r="N98" s="2593"/>
      <c r="O98" s="2593"/>
      <c r="P98" s="2593"/>
      <c r="R98" s="2591"/>
    </row>
    <row r="99" spans="2:18" ht="15.75" customHeight="1">
      <c r="B99" s="3224"/>
      <c r="C99" s="2599" t="s">
        <v>359</v>
      </c>
      <c r="D99" s="2598">
        <v>114.88</v>
      </c>
      <c r="E99" s="2598">
        <v>115.48</v>
      </c>
      <c r="F99" s="2598">
        <v>115.18</v>
      </c>
      <c r="G99" s="2598">
        <v>116.63066666666667</v>
      </c>
      <c r="H99" s="2598">
        <v>117.23066666666665</v>
      </c>
      <c r="I99" s="2597">
        <v>116.93066666666667</v>
      </c>
      <c r="J99" s="2588"/>
      <c r="K99" s="2592"/>
      <c r="L99" s="2592"/>
      <c r="M99" s="2593"/>
      <c r="N99" s="2593"/>
      <c r="O99" s="2593"/>
      <c r="P99" s="2593"/>
      <c r="R99" s="2591"/>
    </row>
    <row r="100" spans="2:18" ht="15.75" customHeight="1">
      <c r="B100" s="3224"/>
      <c r="C100" s="2599" t="s">
        <v>358</v>
      </c>
      <c r="D100" s="2598">
        <v>114.74</v>
      </c>
      <c r="E100" s="2598">
        <v>115.34</v>
      </c>
      <c r="F100" s="2598">
        <v>115.03999999999999</v>
      </c>
      <c r="G100" s="2598">
        <v>113.22</v>
      </c>
      <c r="H100" s="2598">
        <v>113.82</v>
      </c>
      <c r="I100" s="2597">
        <v>113.52</v>
      </c>
      <c r="J100" s="2588"/>
      <c r="K100" s="2592"/>
      <c r="L100" s="2592"/>
      <c r="M100" s="2593"/>
      <c r="N100" s="2593"/>
      <c r="O100" s="2593"/>
      <c r="P100" s="2593"/>
      <c r="R100" s="2591"/>
    </row>
    <row r="101" spans="2:18" ht="15.75" customHeight="1">
      <c r="B101" s="3224"/>
      <c r="C101" s="2599" t="s">
        <v>357</v>
      </c>
      <c r="D101" s="2598">
        <v>112.48</v>
      </c>
      <c r="E101" s="2598">
        <v>113.08</v>
      </c>
      <c r="F101" s="2598">
        <v>112.78</v>
      </c>
      <c r="G101" s="2598">
        <v>112.12</v>
      </c>
      <c r="H101" s="2598">
        <v>112.72</v>
      </c>
      <c r="I101" s="2597">
        <v>112.42</v>
      </c>
      <c r="J101" s="2588"/>
      <c r="K101" s="2592"/>
      <c r="L101" s="2592"/>
      <c r="M101" s="2593"/>
      <c r="N101" s="2593"/>
      <c r="O101" s="2593"/>
      <c r="P101" s="2593"/>
      <c r="R101" s="2591"/>
    </row>
    <row r="102" spans="2:18" ht="15.75" customHeight="1">
      <c r="B102" s="3224"/>
      <c r="C102" s="2599" t="s">
        <v>356</v>
      </c>
      <c r="D102" s="2598">
        <v>113.58</v>
      </c>
      <c r="E102" s="2598">
        <v>114.18</v>
      </c>
      <c r="F102" s="2598">
        <v>113.88</v>
      </c>
      <c r="G102" s="2598">
        <v>113.69379310344827</v>
      </c>
      <c r="H102" s="2598">
        <v>114.29379310344828</v>
      </c>
      <c r="I102" s="2597">
        <v>113.99379310344827</v>
      </c>
      <c r="J102" s="2588"/>
      <c r="K102" s="2592"/>
      <c r="L102" s="2592"/>
      <c r="M102" s="2593"/>
      <c r="N102" s="2593"/>
      <c r="O102" s="2593"/>
      <c r="P102" s="2593"/>
      <c r="R102" s="2591"/>
    </row>
    <row r="103" spans="2:18" ht="15.75" customHeight="1">
      <c r="B103" s="3224"/>
      <c r="C103" s="2599" t="s">
        <v>355</v>
      </c>
      <c r="D103" s="2598">
        <v>110.96</v>
      </c>
      <c r="E103" s="2598">
        <v>111.56</v>
      </c>
      <c r="F103" s="2598">
        <v>111.25999999999999</v>
      </c>
      <c r="G103" s="2598">
        <v>112.92</v>
      </c>
      <c r="H103" s="2598">
        <v>113.52</v>
      </c>
      <c r="I103" s="2597">
        <v>113.22</v>
      </c>
      <c r="J103" s="2588"/>
      <c r="K103" s="2592"/>
      <c r="L103" s="2592"/>
      <c r="M103" s="2593"/>
      <c r="N103" s="2593"/>
      <c r="O103" s="2593"/>
      <c r="P103" s="2593"/>
      <c r="R103" s="2591"/>
    </row>
    <row r="104" spans="2:18" ht="15.75" customHeight="1">
      <c r="B104" s="3224"/>
      <c r="C104" s="2599" t="s">
        <v>354</v>
      </c>
      <c r="D104" s="2598">
        <v>110.35</v>
      </c>
      <c r="E104" s="2598">
        <v>110.95</v>
      </c>
      <c r="F104" s="2598">
        <v>110.65</v>
      </c>
      <c r="G104" s="2598">
        <v>110.18</v>
      </c>
      <c r="H104" s="2598">
        <v>110.78</v>
      </c>
      <c r="I104" s="2597">
        <v>110.48</v>
      </c>
      <c r="J104" s="2588"/>
      <c r="K104" s="2592"/>
      <c r="L104" s="2592"/>
      <c r="M104" s="2593"/>
      <c r="N104" s="2593"/>
      <c r="O104" s="2593"/>
      <c r="P104" s="2593"/>
      <c r="R104" s="2591"/>
    </row>
    <row r="105" spans="2:18" ht="15.75" customHeight="1">
      <c r="B105" s="3224"/>
      <c r="C105" s="2599" t="s">
        <v>353</v>
      </c>
      <c r="D105" s="2598">
        <v>112.56</v>
      </c>
      <c r="E105" s="2598">
        <v>113.16</v>
      </c>
      <c r="F105" s="2598">
        <v>112.86</v>
      </c>
      <c r="G105" s="2598">
        <v>111.12</v>
      </c>
      <c r="H105" s="2598">
        <v>111.72</v>
      </c>
      <c r="I105" s="2597">
        <v>111.42</v>
      </c>
      <c r="J105" s="2588"/>
      <c r="K105" s="2592"/>
      <c r="L105" s="2592"/>
      <c r="M105" s="2593"/>
      <c r="N105" s="2593"/>
      <c r="O105" s="2593"/>
      <c r="P105" s="2593"/>
      <c r="R105" s="2591"/>
    </row>
    <row r="106" spans="2:18" ht="15.75" customHeight="1">
      <c r="B106" s="3224"/>
      <c r="C106" s="2599" t="s">
        <v>352</v>
      </c>
      <c r="D106" s="2598">
        <v>111.39</v>
      </c>
      <c r="E106" s="2598">
        <v>111.99</v>
      </c>
      <c r="F106" s="2598">
        <v>111.69</v>
      </c>
      <c r="G106" s="2598">
        <v>111.22</v>
      </c>
      <c r="H106" s="2598">
        <v>111.82</v>
      </c>
      <c r="I106" s="2597">
        <v>111.52</v>
      </c>
      <c r="J106" s="2592"/>
      <c r="K106" s="2592"/>
      <c r="L106" s="2592"/>
      <c r="M106" s="2593"/>
      <c r="N106" s="2593"/>
      <c r="O106" s="2593"/>
      <c r="P106" s="2593"/>
      <c r="R106" s="2591"/>
    </row>
    <row r="107" spans="2:18" ht="15.75" customHeight="1">
      <c r="B107" s="3224"/>
      <c r="C107" s="2599" t="s">
        <v>351</v>
      </c>
      <c r="D107" s="2598">
        <v>109.36</v>
      </c>
      <c r="E107" s="2598">
        <v>109.96</v>
      </c>
      <c r="F107" s="2598">
        <v>109.66</v>
      </c>
      <c r="G107" s="2598">
        <v>110.17</v>
      </c>
      <c r="H107" s="2598">
        <v>110.77</v>
      </c>
      <c r="I107" s="2597">
        <v>110.47</v>
      </c>
      <c r="J107" s="2592"/>
      <c r="K107" s="2607"/>
      <c r="L107" s="2592"/>
      <c r="M107" s="2592"/>
      <c r="N107" s="2593"/>
      <c r="O107" s="2593"/>
      <c r="P107" s="2593"/>
      <c r="R107" s="2591"/>
    </row>
    <row r="108" spans="2:18" ht="15.75" customHeight="1">
      <c r="B108" s="3224"/>
      <c r="C108" s="2617" t="s">
        <v>1999</v>
      </c>
      <c r="D108" s="2616">
        <v>112.81166666666667</v>
      </c>
      <c r="E108" s="2616">
        <v>113.41166666666669</v>
      </c>
      <c r="F108" s="2616">
        <v>113.11166666666668</v>
      </c>
      <c r="G108" s="2616">
        <v>112.57983401310099</v>
      </c>
      <c r="H108" s="2616">
        <v>113.17983401310096</v>
      </c>
      <c r="I108" s="2615">
        <v>112.87983401310099</v>
      </c>
      <c r="J108" s="2593"/>
      <c r="K108" s="2607"/>
      <c r="L108" s="2592"/>
      <c r="M108" s="2592"/>
      <c r="R108" s="2591"/>
    </row>
    <row r="109" spans="2:18" ht="15.75" customHeight="1">
      <c r="B109" s="3245" t="s">
        <v>71</v>
      </c>
      <c r="C109" s="2599" t="s">
        <v>362</v>
      </c>
      <c r="D109" s="2598">
        <v>113.55</v>
      </c>
      <c r="E109" s="2598">
        <v>114.15</v>
      </c>
      <c r="F109" s="2598">
        <v>113.85</v>
      </c>
      <c r="G109" s="2598">
        <v>111.26</v>
      </c>
      <c r="H109" s="2598">
        <v>111.86</v>
      </c>
      <c r="I109" s="2597">
        <v>111.56</v>
      </c>
      <c r="J109" s="2593"/>
      <c r="K109" s="2607"/>
      <c r="L109" s="2592"/>
      <c r="M109" s="2592"/>
      <c r="N109" s="2592"/>
      <c r="O109" s="2592"/>
      <c r="P109" s="2592"/>
      <c r="R109" s="2591"/>
    </row>
    <row r="110" spans="2:18" ht="15.75" customHeight="1">
      <c r="B110" s="3224"/>
      <c r="C110" s="2599" t="s">
        <v>361</v>
      </c>
      <c r="D110" s="2598">
        <v>114.26</v>
      </c>
      <c r="E110" s="2598">
        <v>114.86</v>
      </c>
      <c r="F110" s="2598">
        <v>114.56</v>
      </c>
      <c r="G110" s="2598">
        <v>114.21</v>
      </c>
      <c r="H110" s="2598">
        <v>114.81</v>
      </c>
      <c r="I110" s="2597">
        <v>114.50999999999999</v>
      </c>
      <c r="J110" s="2593"/>
      <c r="K110" s="2607"/>
      <c r="L110" s="2592"/>
      <c r="M110" s="2592"/>
      <c r="N110" s="2592"/>
      <c r="O110" s="2592"/>
      <c r="P110" s="2592"/>
      <c r="R110" s="2591"/>
    </row>
    <row r="111" spans="2:18" ht="15.75" customHeight="1">
      <c r="B111" s="3224"/>
      <c r="C111" s="2599" t="s">
        <v>360</v>
      </c>
      <c r="D111" s="2598">
        <v>114</v>
      </c>
      <c r="E111" s="2598">
        <v>114.6</v>
      </c>
      <c r="F111" s="2598">
        <v>114.3</v>
      </c>
      <c r="G111" s="2598">
        <v>113.34</v>
      </c>
      <c r="H111" s="2598">
        <v>113.94</v>
      </c>
      <c r="I111" s="2597">
        <v>113.64</v>
      </c>
      <c r="J111" s="2593"/>
      <c r="K111" s="2607"/>
      <c r="L111" s="2592"/>
      <c r="M111" s="2592"/>
      <c r="N111" s="2592"/>
      <c r="O111" s="2592"/>
      <c r="P111" s="2592"/>
      <c r="R111" s="2591"/>
    </row>
    <row r="112" spans="2:18" ht="15.75" customHeight="1">
      <c r="B112" s="3224"/>
      <c r="C112" s="2599" t="s">
        <v>359</v>
      </c>
      <c r="D112" s="2598">
        <v>114.56</v>
      </c>
      <c r="E112" s="2598">
        <v>115.16</v>
      </c>
      <c r="F112" s="2598">
        <v>114.86</v>
      </c>
      <c r="G112" s="2598">
        <v>113.48</v>
      </c>
      <c r="H112" s="2598">
        <v>114.08</v>
      </c>
      <c r="I112" s="2597">
        <v>113.78</v>
      </c>
      <c r="J112" s="2593"/>
      <c r="K112" s="2607"/>
      <c r="L112" s="2592"/>
      <c r="M112" s="2592"/>
      <c r="N112" s="2592"/>
      <c r="O112" s="2592"/>
      <c r="P112" s="2592"/>
      <c r="R112" s="2591"/>
    </row>
    <row r="113" spans="2:18" ht="15.75" customHeight="1">
      <c r="B113" s="3224"/>
      <c r="C113" s="2599" t="s">
        <v>358</v>
      </c>
      <c r="D113" s="2598">
        <v>113</v>
      </c>
      <c r="E113" s="2598">
        <v>113.6</v>
      </c>
      <c r="F113" s="2598">
        <v>113.3</v>
      </c>
      <c r="G113" s="2598">
        <v>113.99733333333334</v>
      </c>
      <c r="H113" s="2598">
        <v>114.597333333333</v>
      </c>
      <c r="I113" s="2597">
        <v>114.29733333333334</v>
      </c>
      <c r="J113" s="2593"/>
      <c r="K113" s="2607"/>
      <c r="L113" s="2592"/>
      <c r="M113" s="2592"/>
      <c r="N113" s="2592"/>
      <c r="O113" s="2592"/>
      <c r="P113" s="2592"/>
      <c r="R113" s="2591"/>
    </row>
    <row r="114" spans="2:18" ht="15.75" customHeight="1">
      <c r="B114" s="3224"/>
      <c r="C114" s="2599" t="s">
        <v>357</v>
      </c>
      <c r="D114" s="2598">
        <v>113.08</v>
      </c>
      <c r="E114" s="2598">
        <v>113.68</v>
      </c>
      <c r="F114" s="2598">
        <v>113.38</v>
      </c>
      <c r="G114" s="2598">
        <v>113.77</v>
      </c>
      <c r="H114" s="2598">
        <v>114.37</v>
      </c>
      <c r="I114" s="2597">
        <v>114.07</v>
      </c>
      <c r="J114" s="2593"/>
      <c r="K114" s="2607"/>
      <c r="L114" s="2592"/>
      <c r="M114" s="2592"/>
      <c r="N114" s="2592"/>
      <c r="O114" s="2592"/>
      <c r="P114" s="2592"/>
      <c r="R114" s="2591"/>
    </row>
    <row r="115" spans="2:18" ht="15.75" customHeight="1">
      <c r="B115" s="3224"/>
      <c r="C115" s="2599" t="s">
        <v>356</v>
      </c>
      <c r="D115" s="2598">
        <v>113.76</v>
      </c>
      <c r="E115" s="2598">
        <v>114.36</v>
      </c>
      <c r="F115" s="2598">
        <v>114.06</v>
      </c>
      <c r="G115" s="2598">
        <v>113.68</v>
      </c>
      <c r="H115" s="2598">
        <v>114.28</v>
      </c>
      <c r="I115" s="2597">
        <v>113.98</v>
      </c>
      <c r="J115" s="2593"/>
      <c r="K115" s="2607"/>
      <c r="L115" s="2592"/>
      <c r="M115" s="2592"/>
      <c r="N115" s="2592"/>
      <c r="O115" s="2592"/>
      <c r="P115" s="2592"/>
      <c r="R115" s="2591"/>
    </row>
    <row r="116" spans="2:18" ht="15.75" customHeight="1">
      <c r="B116" s="3224"/>
      <c r="C116" s="2599" t="s">
        <v>355</v>
      </c>
      <c r="D116" s="2598">
        <v>118.44</v>
      </c>
      <c r="E116" s="2598">
        <v>119.04</v>
      </c>
      <c r="F116" s="2598">
        <v>118.74000000000001</v>
      </c>
      <c r="G116" s="2598">
        <v>115.51</v>
      </c>
      <c r="H116" s="2598">
        <v>116.11</v>
      </c>
      <c r="I116" s="2597">
        <v>115.81</v>
      </c>
      <c r="J116" s="2593"/>
      <c r="K116" s="2607"/>
      <c r="L116" s="2592"/>
      <c r="M116" s="2592"/>
      <c r="N116" s="2592"/>
      <c r="O116" s="2592"/>
      <c r="P116" s="2592"/>
      <c r="R116" s="2591"/>
    </row>
    <row r="117" spans="2:18" ht="15.75" customHeight="1">
      <c r="B117" s="3224"/>
      <c r="C117" s="2599" t="s">
        <v>354</v>
      </c>
      <c r="D117" s="2598">
        <v>121.76</v>
      </c>
      <c r="E117" s="2598">
        <v>122.36</v>
      </c>
      <c r="F117" s="2598">
        <v>122.06</v>
      </c>
      <c r="G117" s="2598">
        <v>120.29</v>
      </c>
      <c r="H117" s="2598">
        <v>120.89</v>
      </c>
      <c r="I117" s="2597">
        <v>120.59</v>
      </c>
      <c r="J117" s="2593"/>
      <c r="K117" s="2607"/>
      <c r="L117" s="2592"/>
      <c r="M117" s="2592"/>
      <c r="N117" s="2592"/>
      <c r="O117" s="2592"/>
      <c r="P117" s="2592"/>
      <c r="R117" s="2591"/>
    </row>
    <row r="118" spans="2:18" ht="15.75" customHeight="1">
      <c r="B118" s="3224"/>
      <c r="C118" s="2599" t="s">
        <v>353</v>
      </c>
      <c r="D118" s="2598">
        <v>120.51</v>
      </c>
      <c r="E118" s="2598">
        <v>121.11</v>
      </c>
      <c r="F118" s="2598">
        <v>120.81</v>
      </c>
      <c r="G118" s="2598">
        <v>121.31</v>
      </c>
      <c r="H118" s="2598">
        <v>121.91</v>
      </c>
      <c r="I118" s="2597">
        <v>121.61</v>
      </c>
      <c r="J118" s="2593"/>
      <c r="K118" s="2607"/>
      <c r="L118" s="2592"/>
      <c r="M118" s="2592"/>
      <c r="N118" s="2592"/>
      <c r="O118" s="2592"/>
      <c r="P118" s="2592"/>
      <c r="R118" s="2591"/>
    </row>
    <row r="119" spans="2:18" ht="15.75" customHeight="1">
      <c r="B119" s="3224"/>
      <c r="C119" s="2599" t="s">
        <v>352</v>
      </c>
      <c r="D119" s="2598">
        <v>121.05</v>
      </c>
      <c r="E119" s="2598">
        <v>121.65</v>
      </c>
      <c r="F119" s="2598">
        <v>121.35</v>
      </c>
      <c r="G119" s="2598">
        <v>120.7825806451613</v>
      </c>
      <c r="H119" s="2598">
        <v>121.38258064516127</v>
      </c>
      <c r="I119" s="2597">
        <v>121.08258064516129</v>
      </c>
      <c r="J119" s="2593"/>
      <c r="K119" s="2607"/>
      <c r="L119" s="2592"/>
      <c r="M119" s="2592"/>
      <c r="N119" s="2592"/>
      <c r="O119" s="2592"/>
      <c r="P119" s="2592"/>
      <c r="R119" s="2591"/>
    </row>
    <row r="120" spans="2:18" ht="15.75" customHeight="1">
      <c r="B120" s="3224"/>
      <c r="C120" s="2614" t="s">
        <v>351</v>
      </c>
      <c r="D120" s="2613">
        <v>120.37</v>
      </c>
      <c r="E120" s="2613">
        <v>120.97</v>
      </c>
      <c r="F120" s="2613">
        <v>120.67</v>
      </c>
      <c r="G120" s="2613">
        <v>120.5</v>
      </c>
      <c r="H120" s="2613">
        <v>121.1</v>
      </c>
      <c r="I120" s="2612">
        <v>120.8</v>
      </c>
      <c r="J120" s="2593"/>
      <c r="K120" s="2607"/>
      <c r="L120" s="2593"/>
      <c r="M120" s="2592"/>
      <c r="N120" s="2592"/>
      <c r="O120" s="2592"/>
      <c r="P120" s="2592"/>
      <c r="R120" s="2591"/>
    </row>
    <row r="121" spans="2:18" ht="15.75" customHeight="1">
      <c r="B121" s="3246"/>
      <c r="C121" s="2611" t="s">
        <v>1999</v>
      </c>
      <c r="D121" s="2610">
        <v>116.52833333333335</v>
      </c>
      <c r="E121" s="2610">
        <v>117.12833333333333</v>
      </c>
      <c r="F121" s="2610">
        <v>116.82833333333332</v>
      </c>
      <c r="G121" s="2610">
        <v>116.01082616487453</v>
      </c>
      <c r="H121" s="2610">
        <v>116.61082616487454</v>
      </c>
      <c r="I121" s="2609">
        <v>116.31082616487453</v>
      </c>
      <c r="J121" s="2593"/>
      <c r="K121" s="2607"/>
      <c r="L121" s="2593"/>
      <c r="M121" s="2592"/>
      <c r="R121" s="2591"/>
    </row>
    <row r="122" spans="2:18" ht="15.75" customHeight="1">
      <c r="B122" s="3218" t="s">
        <v>72</v>
      </c>
      <c r="C122" s="2599" t="s">
        <v>362</v>
      </c>
      <c r="D122" s="2598">
        <v>119.55</v>
      </c>
      <c r="E122" s="2598">
        <v>120.15</v>
      </c>
      <c r="F122" s="2598">
        <v>119.85</v>
      </c>
      <c r="G122" s="2598">
        <v>119.54</v>
      </c>
      <c r="H122" s="2598">
        <v>120.14</v>
      </c>
      <c r="I122" s="2597">
        <v>119.84</v>
      </c>
      <c r="J122" s="2593"/>
      <c r="K122" s="2608"/>
      <c r="L122" s="2593"/>
      <c r="M122" s="2592"/>
      <c r="R122" s="2591"/>
    </row>
    <row r="123" spans="2:18" ht="15.75" customHeight="1">
      <c r="B123" s="3219"/>
      <c r="C123" s="2603" t="s">
        <v>361</v>
      </c>
      <c r="D123" s="2598">
        <v>117.54</v>
      </c>
      <c r="E123" s="2598">
        <v>118.14</v>
      </c>
      <c r="F123" s="2598">
        <v>117.84</v>
      </c>
      <c r="G123" s="2598">
        <v>117.89</v>
      </c>
      <c r="H123" s="2598">
        <v>118.49</v>
      </c>
      <c r="I123" s="2597">
        <v>118.19</v>
      </c>
      <c r="J123" s="2593"/>
      <c r="K123" s="2607"/>
      <c r="L123" s="2593"/>
      <c r="M123" s="2592"/>
      <c r="R123" s="2591"/>
    </row>
    <row r="124" spans="2:18" ht="15.75" customHeight="1">
      <c r="B124" s="3219"/>
      <c r="C124" s="2603" t="s">
        <v>360</v>
      </c>
      <c r="D124" s="2598">
        <v>117.12</v>
      </c>
      <c r="E124" s="2598">
        <v>117.72</v>
      </c>
      <c r="F124" s="2598">
        <v>117.42</v>
      </c>
      <c r="G124" s="2598">
        <v>117.19</v>
      </c>
      <c r="H124" s="2598">
        <v>117.79</v>
      </c>
      <c r="I124" s="2597">
        <v>117.49000000000001</v>
      </c>
      <c r="J124" s="2593"/>
      <c r="K124" s="2607"/>
      <c r="L124" s="2593"/>
      <c r="M124" s="2592"/>
      <c r="R124" s="2591"/>
    </row>
    <row r="125" spans="2:18" ht="15.75" customHeight="1">
      <c r="B125" s="3219"/>
      <c r="C125" s="2603" t="s">
        <v>359</v>
      </c>
      <c r="D125" s="2598">
        <v>119.07</v>
      </c>
      <c r="E125" s="2598">
        <v>119.67</v>
      </c>
      <c r="F125" s="2598">
        <v>119.37</v>
      </c>
      <c r="G125" s="2598">
        <v>118.096</v>
      </c>
      <c r="H125" s="2598">
        <v>118.69600000000001</v>
      </c>
      <c r="I125" s="2597">
        <v>118.39600000000002</v>
      </c>
      <c r="J125" s="2593"/>
      <c r="K125" s="2607"/>
      <c r="L125" s="2593"/>
      <c r="M125" s="2592"/>
      <c r="R125" s="2591"/>
    </row>
    <row r="126" spans="2:18" ht="15.75" customHeight="1">
      <c r="B126" s="3219"/>
      <c r="C126" s="2603" t="s">
        <v>358</v>
      </c>
      <c r="D126" s="2598">
        <v>117.53</v>
      </c>
      <c r="E126" s="2598">
        <v>118.13</v>
      </c>
      <c r="F126" s="2598">
        <v>117.83</v>
      </c>
      <c r="G126" s="2598">
        <v>117.98366666666672</v>
      </c>
      <c r="H126" s="2598">
        <v>118.58366666666669</v>
      </c>
      <c r="I126" s="2597">
        <v>118.2836666666667</v>
      </c>
      <c r="J126" s="2593"/>
      <c r="K126" s="2607"/>
      <c r="L126" s="2593"/>
      <c r="M126" s="2592"/>
      <c r="R126" s="2591"/>
    </row>
    <row r="127" spans="2:18" ht="15.75" customHeight="1">
      <c r="B127" s="3219"/>
      <c r="C127" s="2603" t="s">
        <v>357</v>
      </c>
      <c r="D127" s="2598">
        <v>116.92</v>
      </c>
      <c r="E127" s="2598">
        <v>117.52</v>
      </c>
      <c r="F127" s="2598">
        <v>117.22</v>
      </c>
      <c r="G127" s="2598">
        <v>117.15241379310345</v>
      </c>
      <c r="H127" s="2598">
        <v>117.75241379310346</v>
      </c>
      <c r="I127" s="2597">
        <v>117.45241379310346</v>
      </c>
      <c r="J127" s="2593"/>
      <c r="K127" s="2607"/>
      <c r="L127" s="2593"/>
      <c r="M127" s="2592"/>
      <c r="R127" s="2591"/>
    </row>
    <row r="128" spans="2:18" ht="15.75" customHeight="1">
      <c r="B128" s="3219"/>
      <c r="C128" s="2603" t="s">
        <v>356</v>
      </c>
      <c r="D128" s="2598">
        <v>116.27</v>
      </c>
      <c r="E128" s="2598">
        <v>116.87</v>
      </c>
      <c r="F128" s="2598">
        <v>116.57</v>
      </c>
      <c r="G128" s="2598">
        <v>116.48866666666666</v>
      </c>
      <c r="H128" s="2598">
        <v>117.08866666666667</v>
      </c>
      <c r="I128" s="2597">
        <v>116.78866666666667</v>
      </c>
      <c r="J128" s="2593"/>
      <c r="K128" s="2607"/>
      <c r="L128" s="2593"/>
      <c r="M128" s="2592"/>
      <c r="R128" s="2591"/>
    </row>
    <row r="129" spans="2:18" ht="15.75" customHeight="1">
      <c r="B129" s="3219"/>
      <c r="C129" s="2603" t="s">
        <v>355</v>
      </c>
      <c r="D129" s="2598">
        <v>116.16</v>
      </c>
      <c r="E129" s="2598">
        <v>116.76</v>
      </c>
      <c r="F129" s="2598">
        <v>116.46000000000001</v>
      </c>
      <c r="G129" s="2598">
        <v>116.30275862068964</v>
      </c>
      <c r="H129" s="2598">
        <v>116.90275862068965</v>
      </c>
      <c r="I129" s="2597">
        <v>116.60275862068966</v>
      </c>
      <c r="J129" s="2593"/>
      <c r="K129" s="2607"/>
      <c r="L129" s="2593"/>
      <c r="M129" s="2592"/>
      <c r="R129" s="2591"/>
    </row>
    <row r="130" spans="2:18" ht="15.75" customHeight="1">
      <c r="B130" s="3219"/>
      <c r="C130" s="2603" t="s">
        <v>354</v>
      </c>
      <c r="D130" s="2598">
        <v>119.8</v>
      </c>
      <c r="E130" s="2598">
        <v>120.4</v>
      </c>
      <c r="F130" s="2598">
        <v>120.1</v>
      </c>
      <c r="G130" s="2598">
        <v>116.73</v>
      </c>
      <c r="H130" s="2598">
        <v>117.33</v>
      </c>
      <c r="I130" s="2597">
        <v>117.03</v>
      </c>
      <c r="J130" s="2593"/>
      <c r="K130" s="2607"/>
      <c r="L130" s="2593"/>
      <c r="M130" s="2592"/>
      <c r="R130" s="2591"/>
    </row>
    <row r="131" spans="2:18" ht="15.75" customHeight="1">
      <c r="B131" s="3219"/>
      <c r="C131" s="2603" t="s">
        <v>353</v>
      </c>
      <c r="D131" s="2598">
        <v>117.18</v>
      </c>
      <c r="E131" s="2598">
        <v>117.78</v>
      </c>
      <c r="F131" s="2598">
        <v>117.48</v>
      </c>
      <c r="G131" s="2598">
        <v>118.52612903225808</v>
      </c>
      <c r="H131" s="2598">
        <v>119.12612903225806</v>
      </c>
      <c r="I131" s="2597">
        <v>118.82612903225808</v>
      </c>
      <c r="J131" s="2593"/>
      <c r="K131" s="2607"/>
      <c r="L131" s="2593"/>
      <c r="M131" s="2592"/>
      <c r="R131" s="2591"/>
    </row>
    <row r="132" spans="2:18" ht="15.75" customHeight="1">
      <c r="B132" s="3219"/>
      <c r="C132" s="2599" t="s">
        <v>352</v>
      </c>
      <c r="D132" s="2598">
        <v>116.62</v>
      </c>
      <c r="E132" s="2598">
        <v>117.22</v>
      </c>
      <c r="F132" s="2598">
        <v>116.92</v>
      </c>
      <c r="G132" s="2598">
        <v>116.38774193548386</v>
      </c>
      <c r="H132" s="2598">
        <v>116.98774193548387</v>
      </c>
      <c r="I132" s="2597">
        <v>116.68774193548387</v>
      </c>
      <c r="J132" s="2593"/>
      <c r="K132" s="2607"/>
      <c r="L132" s="2593"/>
      <c r="M132" s="2592"/>
      <c r="R132" s="2591"/>
    </row>
    <row r="133" spans="2:18" ht="15.75" customHeight="1">
      <c r="B133" s="3219"/>
      <c r="C133" s="2606" t="s">
        <v>351</v>
      </c>
      <c r="D133" s="2605">
        <v>119.04</v>
      </c>
      <c r="E133" s="2605">
        <v>119.64</v>
      </c>
      <c r="F133" s="2605">
        <v>119.34</v>
      </c>
      <c r="G133" s="2605">
        <v>118.53645161290299</v>
      </c>
      <c r="H133" s="2605">
        <v>119.13645161290324</v>
      </c>
      <c r="I133" s="2604">
        <v>118.83645161290325</v>
      </c>
      <c r="J133" s="2593"/>
      <c r="K133" s="2592"/>
      <c r="L133" s="2593"/>
      <c r="M133" s="2592"/>
      <c r="R133" s="2591"/>
    </row>
    <row r="134" spans="2:18" ht="15.75" customHeight="1">
      <c r="B134" s="3220"/>
      <c r="C134" s="2602" t="s">
        <v>1999</v>
      </c>
      <c r="D134" s="2601">
        <v>117.73333333333335</v>
      </c>
      <c r="E134" s="2601">
        <v>118.33333333333333</v>
      </c>
      <c r="F134" s="2601">
        <v>118.03333333333335</v>
      </c>
      <c r="G134" s="2601">
        <v>117.56827601656163</v>
      </c>
      <c r="H134" s="2601">
        <v>118.16827601656162</v>
      </c>
      <c r="I134" s="2600">
        <v>117.86827601656161</v>
      </c>
      <c r="J134" s="2593"/>
      <c r="K134" s="2592"/>
      <c r="L134" s="2593"/>
      <c r="M134" s="2592"/>
      <c r="N134" s="2592"/>
      <c r="O134" s="2592"/>
      <c r="P134" s="2592"/>
      <c r="Q134" s="2592"/>
      <c r="R134" s="2591"/>
    </row>
    <row r="135" spans="2:18" ht="15.75" customHeight="1">
      <c r="B135" s="3218" t="s">
        <v>221</v>
      </c>
      <c r="C135" s="2599" t="s">
        <v>362</v>
      </c>
      <c r="D135" s="2598">
        <v>118.5</v>
      </c>
      <c r="E135" s="2598">
        <v>119.1</v>
      </c>
      <c r="F135" s="2598">
        <v>118.8</v>
      </c>
      <c r="G135" s="2598">
        <v>118.7215625</v>
      </c>
      <c r="H135" s="2598">
        <v>119.32156249999998</v>
      </c>
      <c r="I135" s="2597">
        <v>119.02156249999999</v>
      </c>
      <c r="J135" s="2593"/>
      <c r="K135" s="2592"/>
      <c r="L135" s="2593"/>
      <c r="M135" s="2592"/>
      <c r="N135" s="2592"/>
      <c r="O135" s="2592"/>
      <c r="P135" s="2592"/>
      <c r="Q135" s="2592"/>
      <c r="R135" s="2591"/>
    </row>
    <row r="136" spans="2:18" ht="15.75" customHeight="1">
      <c r="B136" s="3219"/>
      <c r="C136" s="2603" t="s">
        <v>361</v>
      </c>
      <c r="D136" s="2598">
        <v>117.29</v>
      </c>
      <c r="E136" s="2598">
        <v>117.89</v>
      </c>
      <c r="F136" s="2598">
        <v>117.59</v>
      </c>
      <c r="G136" s="2598">
        <v>117.62064516129031</v>
      </c>
      <c r="H136" s="2598">
        <v>118.22064516129032</v>
      </c>
      <c r="I136" s="2597">
        <v>117.92064516129031</v>
      </c>
      <c r="J136" s="2593"/>
      <c r="K136" s="2592"/>
      <c r="L136" s="2593"/>
      <c r="M136" s="2592"/>
      <c r="N136" s="2592"/>
      <c r="O136" s="2592"/>
      <c r="P136" s="2592"/>
      <c r="Q136" s="2592"/>
      <c r="R136" s="2591"/>
    </row>
    <row r="137" spans="2:18" ht="15.75" customHeight="1">
      <c r="B137" s="3219"/>
      <c r="C137" s="2603" t="s">
        <v>360</v>
      </c>
      <c r="D137" s="2598">
        <v>120.12</v>
      </c>
      <c r="E137" s="2598">
        <v>120.72</v>
      </c>
      <c r="F137" s="2598">
        <v>120.42</v>
      </c>
      <c r="G137" s="2598">
        <v>118.62032258064515</v>
      </c>
      <c r="H137" s="2598">
        <v>119.22032258064516</v>
      </c>
      <c r="I137" s="2597">
        <v>118.92032258064515</v>
      </c>
      <c r="J137" s="2593"/>
      <c r="K137" s="2592"/>
      <c r="L137" s="2593"/>
      <c r="M137" s="2592"/>
      <c r="N137" s="2592"/>
      <c r="O137" s="2592"/>
      <c r="P137" s="2592"/>
      <c r="Q137" s="2592"/>
      <c r="R137" s="2591"/>
    </row>
    <row r="138" spans="2:18" ht="15.75" customHeight="1">
      <c r="B138" s="3219"/>
      <c r="C138" s="2603" t="s">
        <v>359</v>
      </c>
      <c r="D138" s="2598">
        <v>118.88</v>
      </c>
      <c r="E138" s="2598">
        <v>119.48</v>
      </c>
      <c r="F138" s="2598">
        <v>119.18</v>
      </c>
      <c r="G138" s="2598">
        <v>119.25366666666666</v>
      </c>
      <c r="H138" s="2598">
        <v>119.85366666666667</v>
      </c>
      <c r="I138" s="2597">
        <v>119.55366666666666</v>
      </c>
      <c r="J138" s="2593"/>
      <c r="K138" s="2592"/>
      <c r="L138" s="2593"/>
      <c r="M138" s="2592"/>
      <c r="N138" s="2592"/>
      <c r="O138" s="2592"/>
      <c r="P138" s="2592"/>
      <c r="Q138" s="2592"/>
      <c r="R138" s="2591"/>
    </row>
    <row r="139" spans="2:18" ht="15.75" customHeight="1">
      <c r="B139" s="3219"/>
      <c r="C139" s="2603" t="s">
        <v>358</v>
      </c>
      <c r="D139" s="2598">
        <v>121.09</v>
      </c>
      <c r="E139" s="2598">
        <v>121.69</v>
      </c>
      <c r="F139" s="2598">
        <v>121.39</v>
      </c>
      <c r="G139" s="2598">
        <v>119.66862068965519</v>
      </c>
      <c r="H139" s="2598">
        <v>120.26862068965517</v>
      </c>
      <c r="I139" s="2597">
        <v>119.96862068965518</v>
      </c>
      <c r="J139" s="2593"/>
      <c r="K139" s="2592"/>
      <c r="L139" s="2593"/>
      <c r="M139" s="2592"/>
      <c r="N139" s="2592"/>
      <c r="O139" s="2592"/>
      <c r="P139" s="2592"/>
      <c r="Q139" s="2592"/>
      <c r="R139" s="2591"/>
    </row>
    <row r="140" spans="2:18" ht="15.75" customHeight="1">
      <c r="B140" s="3219"/>
      <c r="C140" s="2603" t="s">
        <v>357</v>
      </c>
      <c r="D140" s="2598">
        <v>117.92</v>
      </c>
      <c r="E140" s="2598">
        <v>118.52</v>
      </c>
      <c r="F140" s="2598">
        <v>118.22</v>
      </c>
      <c r="G140" s="2598">
        <v>119.49533333333333</v>
      </c>
      <c r="H140" s="2598">
        <v>120.09533333333333</v>
      </c>
      <c r="I140" s="2597">
        <v>119.79533333333333</v>
      </c>
      <c r="J140" s="2593"/>
      <c r="K140" s="2592"/>
      <c r="L140" s="2593"/>
      <c r="M140" s="2592"/>
      <c r="N140" s="2592"/>
      <c r="O140" s="2592"/>
      <c r="P140" s="2592"/>
      <c r="Q140" s="2592"/>
      <c r="R140" s="2591"/>
    </row>
    <row r="141" spans="2:18" ht="15.75" customHeight="1">
      <c r="B141" s="3219"/>
      <c r="C141" s="2603" t="s">
        <v>356</v>
      </c>
      <c r="D141" s="2598">
        <v>120.32</v>
      </c>
      <c r="E141" s="2598">
        <v>120.92</v>
      </c>
      <c r="F141" s="2598">
        <v>120.62</v>
      </c>
      <c r="G141" s="2598">
        <v>119.18241379310345</v>
      </c>
      <c r="H141" s="2598">
        <v>119.78241379310343</v>
      </c>
      <c r="I141" s="2597">
        <v>119.48241379310343</v>
      </c>
      <c r="J141" s="2593"/>
      <c r="K141" s="2592"/>
      <c r="L141" s="2593"/>
      <c r="M141" s="2592"/>
      <c r="N141" s="2592"/>
      <c r="O141" s="2592"/>
      <c r="P141" s="2592"/>
      <c r="Q141" s="2592"/>
      <c r="R141" s="2591"/>
    </row>
    <row r="142" spans="2:18" ht="15.75" customHeight="1">
      <c r="B142" s="3219"/>
      <c r="C142" s="2603" t="s">
        <v>355</v>
      </c>
      <c r="D142" s="2598">
        <v>122.25</v>
      </c>
      <c r="E142" s="2598">
        <v>122.85</v>
      </c>
      <c r="F142" s="2598">
        <v>122.55</v>
      </c>
      <c r="G142" s="2598">
        <v>120.69833333333334</v>
      </c>
      <c r="H142" s="2598">
        <v>121.29833333333332</v>
      </c>
      <c r="I142" s="2597">
        <v>120.99833333333333</v>
      </c>
      <c r="J142" s="2593"/>
      <c r="K142" s="2592"/>
      <c r="L142" s="2593"/>
      <c r="M142" s="2592"/>
      <c r="N142" s="2592"/>
      <c r="O142" s="2592"/>
      <c r="P142" s="2592"/>
      <c r="Q142" s="2592"/>
      <c r="R142" s="2591"/>
    </row>
    <row r="143" spans="2:18" ht="15.75" customHeight="1">
      <c r="B143" s="3219"/>
      <c r="C143" s="2603" t="s">
        <v>354</v>
      </c>
      <c r="D143" s="2598">
        <v>121.52</v>
      </c>
      <c r="E143" s="2598">
        <v>122.12</v>
      </c>
      <c r="F143" s="2598">
        <v>121.82</v>
      </c>
      <c r="G143" s="2598">
        <v>121.29400000000001</v>
      </c>
      <c r="H143" s="2598">
        <v>121.89400000000002</v>
      </c>
      <c r="I143" s="2597">
        <v>121.59400000000002</v>
      </c>
      <c r="J143" s="2593"/>
      <c r="K143" s="2592"/>
      <c r="L143" s="2593"/>
      <c r="M143" s="2592"/>
      <c r="N143" s="2592"/>
      <c r="O143" s="2592"/>
      <c r="P143" s="2592"/>
      <c r="Q143" s="2592"/>
      <c r="R143" s="2591"/>
    </row>
    <row r="144" spans="2:18" ht="15.75" customHeight="1">
      <c r="B144" s="3219"/>
      <c r="C144" s="2603" t="s">
        <v>353</v>
      </c>
      <c r="D144" s="2598">
        <v>123.63</v>
      </c>
      <c r="E144" s="2598">
        <v>124.23</v>
      </c>
      <c r="F144" s="2598">
        <v>123.93</v>
      </c>
      <c r="G144" s="2598">
        <v>122.25516129032258</v>
      </c>
      <c r="H144" s="2598">
        <v>122.85516129032258</v>
      </c>
      <c r="I144" s="2597">
        <v>122.55516129032259</v>
      </c>
      <c r="J144" s="2593"/>
      <c r="K144" s="2592"/>
      <c r="L144" s="2593"/>
      <c r="M144" s="2592"/>
      <c r="N144" s="2592"/>
      <c r="O144" s="2592"/>
      <c r="P144" s="2592"/>
      <c r="Q144" s="2592"/>
      <c r="R144" s="2591"/>
    </row>
    <row r="145" spans="2:18" ht="15.75" customHeight="1">
      <c r="B145" s="3219"/>
      <c r="C145" s="2599" t="s">
        <v>352</v>
      </c>
      <c r="D145" s="2598">
        <v>124.56</v>
      </c>
      <c r="E145" s="2598">
        <v>125.16</v>
      </c>
      <c r="F145" s="2598">
        <v>124.86</v>
      </c>
      <c r="G145" s="2598">
        <v>123.90322580645162</v>
      </c>
      <c r="H145" s="2598">
        <v>124.50322580645161</v>
      </c>
      <c r="I145" s="2597">
        <v>124.20322580645161</v>
      </c>
      <c r="J145" s="2593"/>
      <c r="K145" s="2592"/>
      <c r="L145" s="2593"/>
      <c r="M145" s="2592"/>
      <c r="N145" s="2593"/>
      <c r="O145" s="2592"/>
      <c r="P145" s="2592"/>
      <c r="Q145" s="2592"/>
      <c r="R145" s="2591"/>
    </row>
    <row r="146" spans="2:18" ht="15.75" customHeight="1">
      <c r="B146" s="3219"/>
      <c r="C146" s="2599" t="s">
        <v>351</v>
      </c>
      <c r="D146" s="2598">
        <v>127.51</v>
      </c>
      <c r="E146" s="2598">
        <v>128.11000000000001</v>
      </c>
      <c r="F146" s="2598">
        <v>127.81</v>
      </c>
      <c r="G146" s="2598">
        <v>125.77</v>
      </c>
      <c r="H146" s="2598">
        <v>126.37</v>
      </c>
      <c r="I146" s="2597">
        <v>126.07</v>
      </c>
      <c r="J146" s="2593"/>
      <c r="K146" s="2592"/>
      <c r="L146" s="2593"/>
      <c r="M146" s="2592"/>
      <c r="N146" s="2593"/>
      <c r="O146" s="2592"/>
      <c r="P146" s="2592"/>
      <c r="Q146" s="2592"/>
      <c r="R146" s="2591"/>
    </row>
    <row r="147" spans="2:18" ht="15.75" customHeight="1">
      <c r="B147" s="3219"/>
      <c r="C147" s="2602" t="s">
        <v>1999</v>
      </c>
      <c r="D147" s="2601">
        <v>121.13249999999999</v>
      </c>
      <c r="E147" s="2601">
        <v>121.7325</v>
      </c>
      <c r="F147" s="2601">
        <v>121.43249999999999</v>
      </c>
      <c r="G147" s="2601">
        <v>120.54027376290014</v>
      </c>
      <c r="H147" s="2601">
        <v>121.14027376290012</v>
      </c>
      <c r="I147" s="2600">
        <v>120.84027376290014</v>
      </c>
      <c r="J147" s="2593"/>
      <c r="K147" s="2592"/>
      <c r="L147" s="2593"/>
      <c r="M147" s="2592"/>
      <c r="N147" s="2592"/>
      <c r="O147" s="2592"/>
      <c r="P147" s="2592"/>
      <c r="Q147" s="2592"/>
      <c r="R147" s="2591"/>
    </row>
    <row r="148" spans="2:18" ht="15.75" customHeight="1">
      <c r="B148" s="3218" t="s">
        <v>432</v>
      </c>
      <c r="C148" s="2599" t="s">
        <v>362</v>
      </c>
      <c r="D148" s="2598">
        <v>127.16</v>
      </c>
      <c r="E148" s="2598">
        <v>127.76</v>
      </c>
      <c r="F148" s="2598">
        <v>127.46000000000001</v>
      </c>
      <c r="G148" s="2598">
        <v>127.0493548387097</v>
      </c>
      <c r="H148" s="2598">
        <v>127.64935483870968</v>
      </c>
      <c r="I148" s="2597">
        <v>127.3493548387097</v>
      </c>
      <c r="J148" s="2593"/>
      <c r="K148" s="2592"/>
      <c r="L148" s="2593"/>
      <c r="M148" s="2592"/>
      <c r="N148" s="2592"/>
      <c r="O148" s="2592"/>
      <c r="P148" s="2592"/>
      <c r="Q148" s="2592"/>
      <c r="R148" s="2591"/>
    </row>
    <row r="149" spans="2:18" ht="15.75" customHeight="1">
      <c r="B149" s="3219"/>
      <c r="C149" s="2599" t="s">
        <v>361</v>
      </c>
      <c r="D149" s="2598">
        <v>127.22</v>
      </c>
      <c r="E149" s="2598">
        <v>127.82</v>
      </c>
      <c r="F149" s="2598">
        <v>127.52</v>
      </c>
      <c r="G149" s="2598">
        <v>127.23096774193547</v>
      </c>
      <c r="H149" s="2598">
        <v>127.8309677419355</v>
      </c>
      <c r="I149" s="2597">
        <v>127.53096774193548</v>
      </c>
      <c r="J149" s="2593"/>
      <c r="K149" s="2592"/>
      <c r="L149" s="2593"/>
      <c r="M149" s="2592"/>
      <c r="N149" s="2592"/>
      <c r="O149" s="2592"/>
      <c r="P149" s="2592"/>
      <c r="Q149" s="2592"/>
      <c r="R149" s="2591"/>
    </row>
    <row r="150" spans="2:18" ht="15.75" customHeight="1">
      <c r="B150" s="3219"/>
      <c r="C150" s="2599" t="s">
        <v>360</v>
      </c>
      <c r="D150" s="2598">
        <v>131.47</v>
      </c>
      <c r="E150" s="2598">
        <v>132.07</v>
      </c>
      <c r="F150" s="2598">
        <v>131.76999999999998</v>
      </c>
      <c r="G150" s="2598">
        <v>129.96096774193549</v>
      </c>
      <c r="H150" s="2598">
        <v>130.56096774193549</v>
      </c>
      <c r="I150" s="2597">
        <v>130.26096774193547</v>
      </c>
      <c r="J150" s="2593"/>
      <c r="K150" s="2592"/>
      <c r="L150" s="2593"/>
      <c r="M150" s="2592"/>
      <c r="N150" s="2592"/>
      <c r="O150" s="2592"/>
      <c r="P150" s="2592"/>
      <c r="Q150" s="2592"/>
      <c r="R150" s="2591"/>
    </row>
    <row r="151" spans="2:18" ht="15.75" customHeight="1">
      <c r="B151" s="3219"/>
      <c r="C151" s="2599" t="s">
        <v>359</v>
      </c>
      <c r="D151" s="2598">
        <v>129.46</v>
      </c>
      <c r="E151" s="2598">
        <v>130.06</v>
      </c>
      <c r="F151" s="2598">
        <v>129.76</v>
      </c>
      <c r="G151" s="2598">
        <v>131.27166666666668</v>
      </c>
      <c r="H151" s="2598">
        <v>131.87166666666667</v>
      </c>
      <c r="I151" s="2597">
        <v>131.57166666666666</v>
      </c>
      <c r="J151" s="2593"/>
      <c r="K151" s="2592"/>
      <c r="L151" s="2593"/>
      <c r="M151" s="2592"/>
      <c r="N151" s="2592"/>
      <c r="O151" s="2592"/>
      <c r="P151" s="2592"/>
      <c r="Q151" s="2592"/>
      <c r="R151" s="2591"/>
    </row>
    <row r="152" spans="2:18" ht="15.75" customHeight="1">
      <c r="B152" s="3219"/>
      <c r="C152" s="2599" t="s">
        <v>358</v>
      </c>
      <c r="D152" s="2598">
        <v>131.63999999999999</v>
      </c>
      <c r="E152" s="2598">
        <v>132.24</v>
      </c>
      <c r="F152" s="2598">
        <v>131.94</v>
      </c>
      <c r="G152" s="2598">
        <v>130.68206896551723</v>
      </c>
      <c r="H152" s="2598">
        <v>131.28206896551723</v>
      </c>
      <c r="I152" s="2597">
        <v>130.98206896551721</v>
      </c>
      <c r="J152" s="2593"/>
      <c r="K152" s="2592"/>
      <c r="L152" s="2593"/>
      <c r="M152" s="2592"/>
      <c r="N152" s="2592"/>
      <c r="O152" s="2592"/>
      <c r="P152" s="2592"/>
      <c r="Q152" s="2592"/>
      <c r="R152" s="2591"/>
    </row>
    <row r="153" spans="2:18" ht="15.75" customHeight="1">
      <c r="B153" s="3219"/>
      <c r="C153" s="2599" t="s">
        <v>357</v>
      </c>
      <c r="D153" s="2598">
        <v>129.83000000000001</v>
      </c>
      <c r="E153" s="2598">
        <v>130.43</v>
      </c>
      <c r="F153" s="2598">
        <v>130.13</v>
      </c>
      <c r="G153" s="2598">
        <v>131.869</v>
      </c>
      <c r="H153" s="2598">
        <v>132.46899999999999</v>
      </c>
      <c r="I153" s="2597">
        <v>132.16899999999998</v>
      </c>
      <c r="J153" s="2593"/>
      <c r="K153" s="2592"/>
      <c r="L153" s="2593"/>
      <c r="M153" s="2592"/>
      <c r="N153" s="2592"/>
      <c r="O153" s="2592"/>
      <c r="P153" s="2592"/>
      <c r="Q153" s="2592"/>
      <c r="R153" s="2591"/>
    </row>
    <row r="154" spans="2:18" ht="15.75" customHeight="1" thickBot="1">
      <c r="B154" s="3221"/>
      <c r="C154" s="2596" t="s">
        <v>1998</v>
      </c>
      <c r="D154" s="2595">
        <v>131.69999999999999</v>
      </c>
      <c r="E154" s="2595">
        <v>132.30000000000001</v>
      </c>
      <c r="F154" s="2595">
        <v>132</v>
      </c>
      <c r="G154" s="2595">
        <v>130.5344827586207</v>
      </c>
      <c r="H154" s="2595">
        <v>131.13448275862066</v>
      </c>
      <c r="I154" s="2594">
        <v>130.83448275862068</v>
      </c>
      <c r="J154" s="2593"/>
      <c r="K154" s="2592"/>
      <c r="L154" s="2593"/>
      <c r="M154" s="2592"/>
      <c r="N154" s="2592"/>
      <c r="O154" s="2592"/>
      <c r="P154" s="2592"/>
      <c r="Q154" s="2592"/>
      <c r="R154" s="2591"/>
    </row>
    <row r="155" spans="2:18" ht="15.75" customHeight="1" thickTop="1">
      <c r="B155" s="3217" t="s">
        <v>1997</v>
      </c>
      <c r="C155" s="3217"/>
      <c r="D155" s="3217"/>
      <c r="E155" s="3217"/>
      <c r="F155" s="3217"/>
      <c r="G155" s="3217"/>
      <c r="H155" s="2590"/>
      <c r="I155" s="2590"/>
      <c r="J155" s="2589"/>
      <c r="K155" s="2588"/>
      <c r="L155" s="2588"/>
    </row>
    <row r="156" spans="2:18" ht="15.75" customHeight="1">
      <c r="B156" s="3216" t="s">
        <v>1996</v>
      </c>
      <c r="C156" s="3216"/>
      <c r="D156" s="3216"/>
      <c r="E156" s="3216"/>
      <c r="F156" s="3216"/>
      <c r="G156" s="3216"/>
      <c r="H156" s="3216"/>
      <c r="I156" s="3216"/>
      <c r="J156" s="3216"/>
      <c r="K156" s="3216"/>
      <c r="L156" s="3216"/>
      <c r="N156" s="2562" t="s">
        <v>45</v>
      </c>
    </row>
    <row r="157" spans="2:18" ht="15.75" customHeight="1">
      <c r="B157" s="3216" t="s">
        <v>31</v>
      </c>
      <c r="C157" s="3216"/>
      <c r="D157" s="3216"/>
      <c r="E157" s="3216"/>
      <c r="F157" s="3216"/>
      <c r="G157" s="3216"/>
      <c r="H157" s="3216"/>
      <c r="I157" s="3216"/>
      <c r="J157" s="3216"/>
      <c r="K157" s="3216"/>
      <c r="L157" s="3216"/>
    </row>
    <row r="158" spans="2:18" ht="15.75" customHeight="1" thickBot="1">
      <c r="B158" s="2587"/>
      <c r="C158" s="2587"/>
      <c r="D158" s="2587"/>
      <c r="E158" s="2587"/>
      <c r="F158" s="2587"/>
      <c r="G158" s="2587"/>
      <c r="H158" s="2587"/>
      <c r="I158" s="2587"/>
      <c r="J158" s="2255"/>
      <c r="K158" s="2255"/>
      <c r="L158" s="2255"/>
    </row>
    <row r="159" spans="2:18" ht="15.75" customHeight="1" thickTop="1">
      <c r="B159" s="3223"/>
      <c r="C159" s="3226" t="s">
        <v>130</v>
      </c>
      <c r="D159" s="3227"/>
      <c r="E159" s="3228"/>
      <c r="F159" s="3226" t="s">
        <v>509</v>
      </c>
      <c r="G159" s="3232"/>
      <c r="H159" s="3233"/>
      <c r="I159" s="3242" t="s">
        <v>757</v>
      </c>
      <c r="J159" s="3243"/>
      <c r="K159" s="3243"/>
      <c r="L159" s="3244"/>
    </row>
    <row r="160" spans="2:18" ht="15.75" customHeight="1">
      <c r="B160" s="3224"/>
      <c r="C160" s="3229"/>
      <c r="D160" s="3230"/>
      <c r="E160" s="3231"/>
      <c r="F160" s="3234"/>
      <c r="G160" s="3235"/>
      <c r="H160" s="3236"/>
      <c r="I160" s="3237" t="s">
        <v>1995</v>
      </c>
      <c r="J160" s="3238"/>
      <c r="K160" s="3237" t="s">
        <v>1994</v>
      </c>
      <c r="L160" s="3239"/>
    </row>
    <row r="161" spans="2:15" ht="15.75" customHeight="1">
      <c r="B161" s="3225"/>
      <c r="C161" s="2586">
        <v>2020</v>
      </c>
      <c r="D161" s="2586">
        <v>2021</v>
      </c>
      <c r="E161" s="2586">
        <v>2022</v>
      </c>
      <c r="F161" s="2586">
        <v>2021</v>
      </c>
      <c r="G161" s="2586">
        <v>2022</v>
      </c>
      <c r="H161" s="2586">
        <v>2023</v>
      </c>
      <c r="I161" s="2586">
        <v>2021</v>
      </c>
      <c r="J161" s="2586">
        <v>2022</v>
      </c>
      <c r="K161" s="2586">
        <v>2022</v>
      </c>
      <c r="L161" s="2585">
        <v>2023</v>
      </c>
      <c r="M161" s="2584"/>
      <c r="N161" s="2564"/>
      <c r="O161" s="2564"/>
    </row>
    <row r="162" spans="2:15" ht="15.75" customHeight="1">
      <c r="B162" s="2583" t="s">
        <v>1993</v>
      </c>
      <c r="C162" s="2582">
        <v>43.96</v>
      </c>
      <c r="D162" s="2582">
        <v>74.53</v>
      </c>
      <c r="E162" s="2581">
        <v>112.26</v>
      </c>
      <c r="F162" s="2580">
        <v>62.47</v>
      </c>
      <c r="G162" s="2580">
        <v>97.5</v>
      </c>
      <c r="H162" s="2580">
        <v>85.46</v>
      </c>
      <c r="I162" s="2579">
        <v>69.540491355777988</v>
      </c>
      <c r="J162" s="2578">
        <v>50.623909834965787</v>
      </c>
      <c r="K162" s="2577">
        <v>56.074915959660643</v>
      </c>
      <c r="L162" s="2576">
        <v>-12.348717948717962</v>
      </c>
      <c r="M162" s="2575"/>
      <c r="N162" s="2564"/>
      <c r="O162" s="2564"/>
    </row>
    <row r="163" spans="2:15" ht="15.75" customHeight="1" thickBot="1">
      <c r="B163" s="2574" t="s">
        <v>1992</v>
      </c>
      <c r="C163" s="2573">
        <v>1804.6</v>
      </c>
      <c r="D163" s="2573">
        <v>1823.75</v>
      </c>
      <c r="E163" s="2572">
        <v>1706.15</v>
      </c>
      <c r="F163" s="2571">
        <v>1816.35</v>
      </c>
      <c r="G163" s="2571">
        <v>1831.15</v>
      </c>
      <c r="H163" s="2571">
        <v>1859.7</v>
      </c>
      <c r="I163" s="2570">
        <v>1.0611769921312231</v>
      </c>
      <c r="J163" s="2570">
        <v>-6.4482522275531124</v>
      </c>
      <c r="K163" s="2569">
        <v>0.81482093208909134</v>
      </c>
      <c r="L163" s="2568">
        <v>1.5591295087786392</v>
      </c>
      <c r="N163" s="2567"/>
      <c r="O163" s="2566"/>
    </row>
    <row r="164" spans="2:15" ht="15.75" customHeight="1" thickTop="1">
      <c r="B164" s="3241" t="s">
        <v>1991</v>
      </c>
      <c r="C164" s="3241"/>
      <c r="D164" s="3241"/>
      <c r="E164" s="3241"/>
      <c r="F164" s="3241"/>
      <c r="G164" s="2255"/>
      <c r="H164" s="2255"/>
      <c r="I164" s="2255"/>
      <c r="J164" s="2255"/>
      <c r="K164" s="2255"/>
      <c r="L164" s="2255"/>
    </row>
    <row r="165" spans="2:15" ht="15.75" customHeight="1">
      <c r="B165" s="3240" t="s">
        <v>1990</v>
      </c>
      <c r="C165" s="3240"/>
      <c r="D165" s="3240"/>
      <c r="E165" s="3240"/>
      <c r="F165" s="3240"/>
      <c r="G165" s="3240"/>
      <c r="H165" s="2255" t="s">
        <v>1251</v>
      </c>
      <c r="I165" s="2563"/>
      <c r="J165" s="2563"/>
      <c r="K165" s="2565"/>
      <c r="N165" s="2564"/>
      <c r="O165" s="2564"/>
    </row>
    <row r="166" spans="2:15" ht="15.75" customHeight="1">
      <c r="B166" s="3222" t="s">
        <v>1989</v>
      </c>
      <c r="C166" s="3222"/>
      <c r="D166" s="3222"/>
      <c r="E166" s="3222"/>
      <c r="F166" s="3222"/>
      <c r="G166" s="2255"/>
      <c r="H166" s="2255"/>
      <c r="I166" s="2563"/>
      <c r="J166" s="2563"/>
      <c r="K166" s="2255"/>
      <c r="L166" s="2255"/>
    </row>
    <row r="167" spans="2:15" ht="15.75" customHeight="1"/>
    <row r="168" spans="2:15" ht="15.75" customHeight="1"/>
    <row r="169" spans="2:15" ht="15.75" customHeight="1"/>
    <row r="170" spans="2:15" ht="15.75" customHeight="1"/>
    <row r="171" spans="2:15" ht="15.75" customHeight="1"/>
    <row r="172" spans="2:15" ht="15.75" customHeight="1"/>
    <row r="173" spans="2:15" ht="15.75" customHeight="1"/>
    <row r="174" spans="2:15" ht="15.75" customHeight="1"/>
    <row r="175" spans="2:15" ht="15.75" customHeight="1"/>
    <row r="176" spans="2:15"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sheetData>
  <mergeCells count="30">
    <mergeCell ref="B70:B82"/>
    <mergeCell ref="B83:B95"/>
    <mergeCell ref="B96:B108"/>
    <mergeCell ref="B109:B121"/>
    <mergeCell ref="B1:I1"/>
    <mergeCell ref="B2:I2"/>
    <mergeCell ref="B3:B4"/>
    <mergeCell ref="C3:C4"/>
    <mergeCell ref="D3:F3"/>
    <mergeCell ref="G3:I3"/>
    <mergeCell ref="B5:B17"/>
    <mergeCell ref="B18:B30"/>
    <mergeCell ref="B31:B43"/>
    <mergeCell ref="B44:B56"/>
    <mergeCell ref="B57:B69"/>
    <mergeCell ref="B166:F166"/>
    <mergeCell ref="B157:L157"/>
    <mergeCell ref="B159:B161"/>
    <mergeCell ref="C159:E160"/>
    <mergeCell ref="F159:H160"/>
    <mergeCell ref="I160:J160"/>
    <mergeCell ref="K160:L160"/>
    <mergeCell ref="B165:G165"/>
    <mergeCell ref="B164:F164"/>
    <mergeCell ref="I159:L159"/>
    <mergeCell ref="B156:L156"/>
    <mergeCell ref="B155:G155"/>
    <mergeCell ref="B122:B134"/>
    <mergeCell ref="B135:B147"/>
    <mergeCell ref="B148:B154"/>
  </mergeCells>
  <hyperlinks>
    <hyperlink ref="B166" r:id="rId1"/>
  </hyperlinks>
  <pageMargins left="0.7" right="0.7" top="0.43" bottom="0.75" header="0" footer="0"/>
  <pageSetup paperSize="9" scale="54"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60"/>
  <sheetViews>
    <sheetView showGridLines="0" topLeftCell="B1" workbookViewId="0">
      <selection activeCell="B1" sqref="B1:G60"/>
    </sheetView>
  </sheetViews>
  <sheetFormatPr defaultColWidth="9.109375" defaultRowHeight="18" outlineLevelRow="1"/>
  <cols>
    <col min="1" max="1" width="6.109375" style="16" customWidth="1"/>
    <col min="2" max="2" width="11" style="16" customWidth="1"/>
    <col min="3" max="3" width="60.109375" style="16" customWidth="1"/>
    <col min="4" max="4" width="18.44140625" style="60" customWidth="1"/>
    <col min="5" max="5" width="18.44140625" style="16" customWidth="1"/>
    <col min="6" max="6" width="18.44140625" style="60" customWidth="1"/>
    <col min="7" max="7" width="18.44140625" style="16" customWidth="1"/>
    <col min="8" max="9" width="9.109375" style="16"/>
    <col min="10" max="10" width="0" style="16" hidden="1" customWidth="1"/>
    <col min="11" max="16384" width="9.109375" style="16"/>
  </cols>
  <sheetData>
    <row r="1" spans="2:10">
      <c r="B1" s="3260" t="s">
        <v>112</v>
      </c>
      <c r="C1" s="3260"/>
      <c r="D1" s="3260"/>
      <c r="E1" s="3260"/>
      <c r="F1" s="3260"/>
      <c r="G1" s="3260"/>
    </row>
    <row r="2" spans="2:10">
      <c r="B2" s="3260" t="s">
        <v>76</v>
      </c>
      <c r="C2" s="3260"/>
      <c r="D2" s="3260"/>
      <c r="E2" s="3260"/>
      <c r="F2" s="3260"/>
      <c r="G2" s="3260"/>
    </row>
    <row r="3" spans="2:10">
      <c r="B3" s="3260" t="s">
        <v>77</v>
      </c>
      <c r="C3" s="3260"/>
      <c r="D3" s="3260"/>
      <c r="E3" s="3260"/>
      <c r="F3" s="3260"/>
      <c r="G3" s="3260"/>
    </row>
    <row r="4" spans="2:10" ht="18.600000000000001" thickBot="1">
      <c r="B4" s="107"/>
      <c r="C4" s="107"/>
      <c r="D4" s="107"/>
      <c r="E4" s="107"/>
      <c r="F4" s="107"/>
      <c r="G4" s="107"/>
    </row>
    <row r="5" spans="2:10" ht="25.5" customHeight="1" thickTop="1">
      <c r="B5" s="3265" t="s">
        <v>127</v>
      </c>
      <c r="C5" s="3267" t="s">
        <v>65</v>
      </c>
      <c r="D5" s="3269" t="s">
        <v>171</v>
      </c>
      <c r="E5" s="3270"/>
      <c r="F5" s="3270"/>
      <c r="G5" s="3271"/>
    </row>
    <row r="6" spans="2:10">
      <c r="B6" s="3266"/>
      <c r="C6" s="3268"/>
      <c r="D6" s="3272" t="s">
        <v>66</v>
      </c>
      <c r="E6" s="3273" t="s">
        <v>78</v>
      </c>
      <c r="F6" s="3272" t="s">
        <v>505</v>
      </c>
      <c r="G6" s="3274" t="s">
        <v>79</v>
      </c>
    </row>
    <row r="7" spans="2:10" s="17" customFormat="1" ht="25.5" customHeight="1">
      <c r="B7" s="3266"/>
      <c r="C7" s="3268"/>
      <c r="D7" s="61" t="s">
        <v>72</v>
      </c>
      <c r="E7" s="61" t="s">
        <v>221</v>
      </c>
      <c r="F7" s="61" t="s">
        <v>221</v>
      </c>
      <c r="G7" s="62" t="s">
        <v>432</v>
      </c>
    </row>
    <row r="8" spans="2:10">
      <c r="B8" s="18">
        <v>1</v>
      </c>
      <c r="C8" s="19" t="s">
        <v>495</v>
      </c>
      <c r="D8" s="20">
        <v>1160271.1000000001</v>
      </c>
      <c r="E8" s="20">
        <v>1262350.3</v>
      </c>
      <c r="F8" s="20">
        <v>582135.6</v>
      </c>
      <c r="G8" s="21">
        <v>655126.80000000005</v>
      </c>
      <c r="J8" s="120">
        <f>(G8/F8-1)*100</f>
        <v>12.538521952617243</v>
      </c>
    </row>
    <row r="9" spans="2:10">
      <c r="B9" s="22"/>
      <c r="C9" s="26" t="s">
        <v>81</v>
      </c>
      <c r="D9" s="263">
        <v>841378.2</v>
      </c>
      <c r="E9" s="23">
        <v>937684</v>
      </c>
      <c r="F9" s="23">
        <v>0</v>
      </c>
      <c r="G9" s="24">
        <v>0</v>
      </c>
    </row>
    <row r="10" spans="2:10" outlineLevel="1">
      <c r="B10" s="25"/>
      <c r="C10" s="26" t="s">
        <v>82</v>
      </c>
      <c r="D10" s="27">
        <v>746684.6</v>
      </c>
      <c r="E10" s="28">
        <v>896236.2</v>
      </c>
      <c r="F10" s="28">
        <v>0</v>
      </c>
      <c r="G10" s="29">
        <v>0</v>
      </c>
    </row>
    <row r="11" spans="2:10" outlineLevel="1">
      <c r="B11" s="25"/>
      <c r="C11" s="26" t="s">
        <v>83</v>
      </c>
      <c r="D11" s="27">
        <v>73265.600000000006</v>
      </c>
      <c r="E11" s="28">
        <v>29194.5</v>
      </c>
      <c r="F11" s="28">
        <v>0</v>
      </c>
      <c r="G11" s="29">
        <v>0</v>
      </c>
    </row>
    <row r="12" spans="2:10" outlineLevel="1">
      <c r="B12" s="25"/>
      <c r="C12" s="26" t="s">
        <v>84</v>
      </c>
      <c r="D12" s="27">
        <v>21428</v>
      </c>
      <c r="E12" s="28">
        <v>12253.3</v>
      </c>
      <c r="F12" s="28">
        <v>0</v>
      </c>
      <c r="G12" s="29">
        <v>0</v>
      </c>
    </row>
    <row r="13" spans="2:10">
      <c r="B13" s="22"/>
      <c r="C13" s="26" t="s">
        <v>85</v>
      </c>
      <c r="D13" s="264">
        <v>217766.8</v>
      </c>
      <c r="E13" s="30">
        <v>206268.59999999998</v>
      </c>
      <c r="F13" s="30">
        <v>0</v>
      </c>
      <c r="G13" s="24">
        <v>0</v>
      </c>
    </row>
    <row r="14" spans="2:10" outlineLevel="1">
      <c r="B14" s="25"/>
      <c r="C14" s="26" t="s">
        <v>82</v>
      </c>
      <c r="D14" s="27">
        <v>152107.20000000001</v>
      </c>
      <c r="E14" s="28">
        <v>144099.29999999999</v>
      </c>
      <c r="F14" s="28">
        <v>0</v>
      </c>
      <c r="G14" s="29">
        <v>0</v>
      </c>
    </row>
    <row r="15" spans="2:10" outlineLevel="1">
      <c r="B15" s="25"/>
      <c r="C15" s="26" t="s">
        <v>83</v>
      </c>
      <c r="D15" s="27">
        <v>59262.3</v>
      </c>
      <c r="E15" s="28">
        <v>55574.899999999994</v>
      </c>
      <c r="F15" s="28">
        <v>0</v>
      </c>
      <c r="G15" s="29">
        <v>0</v>
      </c>
    </row>
    <row r="16" spans="2:10" outlineLevel="1">
      <c r="B16" s="25"/>
      <c r="C16" s="26" t="s">
        <v>84</v>
      </c>
      <c r="D16" s="27">
        <v>6397.3</v>
      </c>
      <c r="E16" s="28">
        <v>6594.4</v>
      </c>
      <c r="F16" s="28">
        <v>0</v>
      </c>
      <c r="G16" s="29">
        <v>0</v>
      </c>
    </row>
    <row r="17" spans="2:10">
      <c r="B17" s="22"/>
      <c r="C17" s="26" t="s">
        <v>86</v>
      </c>
      <c r="D17" s="264">
        <v>101126.1</v>
      </c>
      <c r="E17" s="30">
        <v>118397.70000000001</v>
      </c>
      <c r="F17" s="30">
        <v>0</v>
      </c>
      <c r="G17" s="24">
        <v>0</v>
      </c>
    </row>
    <row r="18" spans="2:10" outlineLevel="1">
      <c r="B18" s="25"/>
      <c r="C18" s="26" t="s">
        <v>82</v>
      </c>
      <c r="D18" s="27">
        <v>85804.6</v>
      </c>
      <c r="E18" s="28">
        <v>111483.6</v>
      </c>
      <c r="F18" s="28">
        <v>0</v>
      </c>
      <c r="G18" s="29">
        <v>0</v>
      </c>
    </row>
    <row r="19" spans="2:10" outlineLevel="1">
      <c r="B19" s="25"/>
      <c r="C19" s="26" t="s">
        <v>83</v>
      </c>
      <c r="D19" s="27">
        <v>15321.5</v>
      </c>
      <c r="E19" s="28">
        <v>3993.6</v>
      </c>
      <c r="F19" s="28">
        <v>0</v>
      </c>
      <c r="G19" s="29">
        <v>0</v>
      </c>
    </row>
    <row r="20" spans="2:10" outlineLevel="1">
      <c r="B20" s="25"/>
      <c r="C20" s="26" t="s">
        <v>84</v>
      </c>
      <c r="D20" s="240">
        <v>0</v>
      </c>
      <c r="E20" s="31">
        <v>2920.5</v>
      </c>
      <c r="F20" s="31">
        <v>0</v>
      </c>
      <c r="G20" s="29">
        <v>0</v>
      </c>
    </row>
    <row r="21" spans="2:10">
      <c r="B21" s="18">
        <v>2</v>
      </c>
      <c r="C21" s="19" t="s">
        <v>496</v>
      </c>
      <c r="D21" s="32">
        <v>897581.5</v>
      </c>
      <c r="E21" s="20">
        <v>998683.84</v>
      </c>
      <c r="F21" s="32">
        <v>579814.5</v>
      </c>
      <c r="G21" s="21">
        <v>490984.67</v>
      </c>
    </row>
    <row r="22" spans="2:10">
      <c r="B22" s="25"/>
      <c r="C22" s="33" t="s">
        <v>87</v>
      </c>
      <c r="D22" s="27">
        <v>857148.5</v>
      </c>
      <c r="E22" s="27">
        <v>950178.94</v>
      </c>
      <c r="F22" s="27">
        <v>545427.30000000005</v>
      </c>
      <c r="G22" s="37">
        <v>456240.26999999996</v>
      </c>
    </row>
    <row r="23" spans="2:10">
      <c r="B23" s="25"/>
      <c r="C23" s="36" t="s">
        <v>488</v>
      </c>
      <c r="D23" s="34">
        <v>935887.1</v>
      </c>
      <c r="E23" s="34">
        <v>1066346.5</v>
      </c>
      <c r="F23" s="27">
        <v>613410.9</v>
      </c>
      <c r="G23" s="35">
        <v>514689.6</v>
      </c>
      <c r="J23" s="120">
        <f>(G23/F23-1)*100</f>
        <v>-16.093828785892139</v>
      </c>
    </row>
    <row r="24" spans="2:10">
      <c r="B24" s="25"/>
      <c r="C24" s="38" t="s">
        <v>88</v>
      </c>
      <c r="D24" s="39">
        <v>824375.7</v>
      </c>
      <c r="E24" s="39">
        <v>938278.5</v>
      </c>
      <c r="F24" s="27">
        <v>542534.30000000005</v>
      </c>
      <c r="G24" s="37">
        <v>451273.39999999997</v>
      </c>
    </row>
    <row r="25" spans="2:10">
      <c r="B25" s="25"/>
      <c r="C25" s="38" t="s">
        <v>89</v>
      </c>
      <c r="D25" s="41">
        <v>111511.4</v>
      </c>
      <c r="E25" s="41">
        <v>128068</v>
      </c>
      <c r="F25" s="41">
        <v>70876.599999999991</v>
      </c>
      <c r="G25" s="40">
        <v>63416.200000000004</v>
      </c>
    </row>
    <row r="26" spans="2:10">
      <c r="B26" s="25"/>
      <c r="C26" s="36" t="s">
        <v>90</v>
      </c>
      <c r="D26" s="34">
        <v>32772.800000000003</v>
      </c>
      <c r="E26" s="34">
        <v>11900.440000000004</v>
      </c>
      <c r="F26" s="27">
        <v>2893.0000000000036</v>
      </c>
      <c r="G26" s="37">
        <v>4966.869999999999</v>
      </c>
    </row>
    <row r="27" spans="2:10">
      <c r="B27" s="42"/>
      <c r="C27" s="43" t="s">
        <v>181</v>
      </c>
      <c r="D27" s="34">
        <v>40433</v>
      </c>
      <c r="E27" s="34">
        <v>48504.9</v>
      </c>
      <c r="F27" s="34">
        <v>34387.199999999997</v>
      </c>
      <c r="G27" s="35">
        <v>34744.400000000001</v>
      </c>
    </row>
    <row r="28" spans="2:10">
      <c r="B28" s="44">
        <v>3</v>
      </c>
      <c r="C28" s="45" t="s">
        <v>498</v>
      </c>
      <c r="D28" s="46">
        <v>-262689.60000000009</v>
      </c>
      <c r="E28" s="46">
        <v>-263666.46000000008</v>
      </c>
      <c r="F28" s="46">
        <v>-2321.0999999999767</v>
      </c>
      <c r="G28" s="47">
        <v>-164142.13000000006</v>
      </c>
    </row>
    <row r="29" spans="2:10">
      <c r="B29" s="18">
        <v>4</v>
      </c>
      <c r="C29" s="19" t="s">
        <v>91</v>
      </c>
      <c r="D29" s="20">
        <v>321342.8</v>
      </c>
      <c r="E29" s="20">
        <v>320968.16000000003</v>
      </c>
      <c r="F29" s="20">
        <v>92298.999999999985</v>
      </c>
      <c r="G29" s="21">
        <v>96403.87</v>
      </c>
    </row>
    <row r="30" spans="2:10">
      <c r="B30" s="25"/>
      <c r="C30" s="26" t="s">
        <v>92</v>
      </c>
      <c r="D30" s="27">
        <v>222778.8</v>
      </c>
      <c r="E30" s="27">
        <v>227730.66</v>
      </c>
      <c r="F30" s="27">
        <v>50957.299999999988</v>
      </c>
      <c r="G30" s="37">
        <v>45483.040000000001</v>
      </c>
    </row>
    <row r="31" spans="2:10">
      <c r="B31" s="25"/>
      <c r="C31" s="26" t="s">
        <v>93</v>
      </c>
      <c r="D31" s="49">
        <v>224009.2</v>
      </c>
      <c r="E31" s="49">
        <v>231303.00000000003</v>
      </c>
      <c r="F31" s="49">
        <v>52500</v>
      </c>
      <c r="G31" s="50">
        <v>58000</v>
      </c>
    </row>
    <row r="32" spans="2:10" outlineLevel="1">
      <c r="B32" s="25"/>
      <c r="C32" s="26" t="s">
        <v>94</v>
      </c>
      <c r="D32" s="27">
        <v>90000</v>
      </c>
      <c r="E32" s="27">
        <v>103916.55</v>
      </c>
      <c r="F32" s="27">
        <v>23000</v>
      </c>
      <c r="G32" s="37">
        <v>28000</v>
      </c>
    </row>
    <row r="33" spans="2:12" outlineLevel="1">
      <c r="B33" s="25"/>
      <c r="C33" s="26" t="s">
        <v>95</v>
      </c>
      <c r="D33" s="27">
        <v>130000</v>
      </c>
      <c r="E33" s="27">
        <v>124500</v>
      </c>
      <c r="F33" s="27">
        <v>29500</v>
      </c>
      <c r="G33" s="37">
        <v>30000</v>
      </c>
    </row>
    <row r="34" spans="2:12" outlineLevel="1">
      <c r="B34" s="25"/>
      <c r="C34" s="26" t="s">
        <v>96</v>
      </c>
      <c r="D34" s="27">
        <v>0</v>
      </c>
      <c r="E34" s="27">
        <v>0</v>
      </c>
      <c r="F34" s="27">
        <v>0</v>
      </c>
      <c r="G34" s="37">
        <v>0</v>
      </c>
    </row>
    <row r="35" spans="2:12" outlineLevel="1">
      <c r="B35" s="25"/>
      <c r="C35" s="26" t="s">
        <v>97</v>
      </c>
      <c r="D35" s="27">
        <v>3953.9300000000003</v>
      </c>
      <c r="E35" s="27">
        <v>2829.7699999999995</v>
      </c>
      <c r="F35" s="27">
        <v>0</v>
      </c>
      <c r="G35" s="37">
        <v>0</v>
      </c>
    </row>
    <row r="36" spans="2:12" outlineLevel="1">
      <c r="B36" s="25"/>
      <c r="C36" s="26" t="s">
        <v>98</v>
      </c>
      <c r="D36" s="27">
        <v>55.22</v>
      </c>
      <c r="E36" s="27">
        <v>56.68</v>
      </c>
      <c r="F36" s="27">
        <v>0</v>
      </c>
      <c r="G36" s="37">
        <v>0</v>
      </c>
    </row>
    <row r="37" spans="2:12">
      <c r="B37" s="25"/>
      <c r="C37" s="26" t="s">
        <v>99</v>
      </c>
      <c r="D37" s="27">
        <v>0</v>
      </c>
      <c r="E37" s="27">
        <v>0</v>
      </c>
      <c r="F37" s="27">
        <v>0</v>
      </c>
      <c r="G37" s="37">
        <v>0</v>
      </c>
    </row>
    <row r="38" spans="2:12">
      <c r="B38" s="25"/>
      <c r="C38" s="26" t="s">
        <v>100</v>
      </c>
      <c r="D38" s="27">
        <v>-1230.4000000000233</v>
      </c>
      <c r="E38" s="27">
        <v>-3572.3400000000256</v>
      </c>
      <c r="F38" s="27">
        <v>-1542.7000000000116</v>
      </c>
      <c r="G38" s="37">
        <v>-12516.96</v>
      </c>
    </row>
    <row r="39" spans="2:12">
      <c r="B39" s="25"/>
      <c r="C39" s="26" t="s">
        <v>101</v>
      </c>
      <c r="D39" s="27">
        <v>3223.5</v>
      </c>
      <c r="E39" s="27">
        <v>2938.5</v>
      </c>
      <c r="F39" s="27">
        <v>800.30000000000018</v>
      </c>
      <c r="G39" s="37">
        <v>1799.4399999999996</v>
      </c>
    </row>
    <row r="40" spans="2:12">
      <c r="B40" s="25"/>
      <c r="C40" s="26" t="s">
        <v>102</v>
      </c>
      <c r="D40" s="27">
        <v>95340.5</v>
      </c>
      <c r="E40" s="27">
        <v>90299</v>
      </c>
      <c r="F40" s="27">
        <v>40541.399999999994</v>
      </c>
      <c r="G40" s="37">
        <v>49121.389999999992</v>
      </c>
      <c r="H40" s="233"/>
    </row>
    <row r="41" spans="2:12" ht="21.75" customHeight="1">
      <c r="B41" s="44">
        <v>5</v>
      </c>
      <c r="C41" s="45" t="s">
        <v>170</v>
      </c>
      <c r="D41" s="46">
        <v>58653.199999999895</v>
      </c>
      <c r="E41" s="46">
        <v>57301.699999999953</v>
      </c>
      <c r="F41" s="46">
        <v>89977.900000000009</v>
      </c>
      <c r="G41" s="47">
        <v>-67738.260000000068</v>
      </c>
    </row>
    <row r="42" spans="2:12">
      <c r="B42" s="405">
        <v>6</v>
      </c>
      <c r="C42" s="406" t="s">
        <v>489</v>
      </c>
      <c r="D42" s="407">
        <v>188750.3</v>
      </c>
      <c r="E42" s="407">
        <v>185629.1</v>
      </c>
      <c r="F42" s="407">
        <v>49305.8</v>
      </c>
      <c r="G42" s="21">
        <v>59097.9</v>
      </c>
    </row>
    <row r="43" spans="2:12">
      <c r="B43" s="405">
        <v>7</v>
      </c>
      <c r="C43" s="406" t="s">
        <v>490</v>
      </c>
      <c r="D43" s="408">
        <v>160048.80000000002</v>
      </c>
      <c r="E43" s="407">
        <v>201318.39999999999</v>
      </c>
      <c r="F43" s="407">
        <v>89067.199999999997</v>
      </c>
      <c r="G43" s="409">
        <v>93796.1</v>
      </c>
    </row>
    <row r="44" spans="2:12">
      <c r="B44" s="51"/>
      <c r="C44" s="234" t="s">
        <v>103</v>
      </c>
      <c r="D44" s="52">
        <v>118689</v>
      </c>
      <c r="E44" s="235">
        <v>153359.29999999999</v>
      </c>
      <c r="F44" s="52">
        <v>63541.299999999996</v>
      </c>
      <c r="G44" s="53">
        <v>70629.400000000009</v>
      </c>
    </row>
    <row r="45" spans="2:12">
      <c r="B45" s="54"/>
      <c r="C45" s="55" t="s">
        <v>104</v>
      </c>
      <c r="D45" s="56">
        <v>41359.799999999996</v>
      </c>
      <c r="E45" s="56">
        <v>47959.1</v>
      </c>
      <c r="F45" s="56">
        <v>25525.9</v>
      </c>
      <c r="G45" s="57">
        <v>23166.699999999997</v>
      </c>
      <c r="L45" s="233"/>
    </row>
    <row r="46" spans="2:12" ht="21.75" customHeight="1">
      <c r="B46" s="44">
        <v>8</v>
      </c>
      <c r="C46" s="45" t="s">
        <v>491</v>
      </c>
      <c r="D46" s="58">
        <v>-28701.499999999971</v>
      </c>
      <c r="E46" s="58">
        <v>15689.299999999988</v>
      </c>
      <c r="F46" s="58">
        <v>39761.399999999994</v>
      </c>
      <c r="G46" s="47">
        <v>34698.200000000004</v>
      </c>
    </row>
    <row r="47" spans="2:12" ht="21.75" customHeight="1">
      <c r="B47" s="44">
        <v>9</v>
      </c>
      <c r="C47" s="45" t="s">
        <v>105</v>
      </c>
      <c r="D47" s="403">
        <v>15446.899999999998</v>
      </c>
      <c r="E47" s="403">
        <v>-51720</v>
      </c>
      <c r="F47" s="264">
        <v>-37929.799999999996</v>
      </c>
      <c r="G47" s="404">
        <v>9118.3999999999978</v>
      </c>
    </row>
    <row r="48" spans="2:12" s="48" customFormat="1" ht="17.399999999999999">
      <c r="B48" s="18">
        <v>10</v>
      </c>
      <c r="C48" s="19" t="s">
        <v>106</v>
      </c>
      <c r="D48" s="32">
        <v>12550.700000000008</v>
      </c>
      <c r="E48" s="32">
        <v>6863.7999999999956</v>
      </c>
      <c r="F48" s="32">
        <v>12433.699999999997</v>
      </c>
      <c r="G48" s="21">
        <v>-3682.5999999999995</v>
      </c>
    </row>
    <row r="49" spans="2:7" outlineLevel="1">
      <c r="B49" s="25"/>
      <c r="C49" s="26" t="s">
        <v>500</v>
      </c>
      <c r="D49" s="34">
        <v>-89.1</v>
      </c>
      <c r="E49" s="34">
        <v>-141.1</v>
      </c>
      <c r="F49" s="34">
        <v>438.1</v>
      </c>
      <c r="G49" s="35">
        <v>959.7</v>
      </c>
    </row>
    <row r="50" spans="2:7" outlineLevel="1">
      <c r="B50" s="25"/>
      <c r="C50" s="26" t="s">
        <v>499</v>
      </c>
      <c r="D50" s="34">
        <v>331.69999999999993</v>
      </c>
      <c r="E50" s="34">
        <v>2624.3</v>
      </c>
      <c r="F50" s="34">
        <v>1901.1000000000001</v>
      </c>
      <c r="G50" s="35">
        <v>-1255.4000000000001</v>
      </c>
    </row>
    <row r="51" spans="2:7" outlineLevel="1">
      <c r="B51" s="25"/>
      <c r="C51" s="26" t="s">
        <v>107</v>
      </c>
      <c r="D51" s="27">
        <v>0</v>
      </c>
      <c r="E51" s="27">
        <v>0</v>
      </c>
      <c r="F51" s="27">
        <v>0</v>
      </c>
      <c r="G51" s="37">
        <v>0</v>
      </c>
    </row>
    <row r="52" spans="2:7" outlineLevel="1">
      <c r="B52" s="25"/>
      <c r="C52" s="26" t="s">
        <v>108</v>
      </c>
      <c r="D52" s="27">
        <v>12308.100000000008</v>
      </c>
      <c r="E52" s="27">
        <v>4380.5999999999949</v>
      </c>
      <c r="F52" s="34">
        <v>10094.499999999996</v>
      </c>
      <c r="G52" s="37">
        <v>-3386.8999999999992</v>
      </c>
    </row>
    <row r="53" spans="2:7" s="48" customFormat="1" ht="17.399999999999999">
      <c r="B53" s="44">
        <v>11</v>
      </c>
      <c r="C53" s="20" t="s">
        <v>109</v>
      </c>
      <c r="D53" s="20">
        <v>57949.29999999993</v>
      </c>
      <c r="E53" s="20">
        <v>28134.799999999937</v>
      </c>
      <c r="F53" s="20">
        <v>104243.2</v>
      </c>
      <c r="G53" s="21">
        <v>-27604.260000000064</v>
      </c>
    </row>
    <row r="54" spans="2:7" s="48" customFormat="1" ht="17.399999999999999">
      <c r="B54" s="25"/>
      <c r="C54" s="33" t="s">
        <v>403</v>
      </c>
      <c r="D54" s="238">
        <v>140812</v>
      </c>
      <c r="E54" s="238">
        <v>198761.29999999993</v>
      </c>
      <c r="F54" s="27">
        <v>198761.29999999993</v>
      </c>
      <c r="G54" s="239">
        <v>232527.09999999986</v>
      </c>
    </row>
    <row r="55" spans="2:7" s="48" customFormat="1" ht="17.399999999999999">
      <c r="B55" s="25"/>
      <c r="C55" s="33" t="s">
        <v>404</v>
      </c>
      <c r="D55" s="240">
        <v>0</v>
      </c>
      <c r="E55" s="240">
        <v>5631</v>
      </c>
      <c r="F55" s="27">
        <v>0</v>
      </c>
      <c r="G55" s="37">
        <v>0</v>
      </c>
    </row>
    <row r="56" spans="2:7" s="48" customFormat="1" thickBot="1">
      <c r="B56" s="237">
        <v>12</v>
      </c>
      <c r="C56" s="236" t="s">
        <v>405</v>
      </c>
      <c r="D56" s="241">
        <v>198761.29999999993</v>
      </c>
      <c r="E56" s="242">
        <v>232527.09999999986</v>
      </c>
      <c r="F56" s="242">
        <v>303004.49999999994</v>
      </c>
      <c r="G56" s="242">
        <v>204922.83999999979</v>
      </c>
    </row>
    <row r="57" spans="2:7" s="48" customFormat="1" ht="18.600000000000001" thickTop="1">
      <c r="B57" s="63" t="s">
        <v>402</v>
      </c>
      <c r="C57" s="3262" t="s">
        <v>424</v>
      </c>
      <c r="D57" s="3262"/>
      <c r="E57" s="59"/>
      <c r="F57" s="59"/>
      <c r="G57" s="59">
        <v>36569</v>
      </c>
    </row>
    <row r="58" spans="2:7" s="48" customFormat="1" ht="31.95" customHeight="1">
      <c r="B58" s="394" t="s">
        <v>111</v>
      </c>
      <c r="C58" s="3264" t="s">
        <v>497</v>
      </c>
      <c r="D58" s="3264"/>
      <c r="E58" s="3264"/>
      <c r="F58" s="3264"/>
      <c r="G58" s="3264"/>
    </row>
    <row r="59" spans="2:7" s="48" customFormat="1" ht="19.2" customHeight="1">
      <c r="B59" s="63" t="s">
        <v>492</v>
      </c>
      <c r="C59" s="3263" t="s">
        <v>493</v>
      </c>
      <c r="D59" s="3263"/>
      <c r="E59" s="3263"/>
      <c r="F59" s="3263"/>
      <c r="G59" s="3263"/>
    </row>
    <row r="60" spans="2:7" ht="33.6" customHeight="1">
      <c r="B60" s="394" t="s">
        <v>110</v>
      </c>
      <c r="C60" s="3261" t="s">
        <v>494</v>
      </c>
      <c r="D60" s="3261"/>
      <c r="E60" s="3261"/>
      <c r="F60" s="3261"/>
      <c r="G60" s="3261"/>
    </row>
  </sheetData>
  <mergeCells count="12">
    <mergeCell ref="B1:G1"/>
    <mergeCell ref="B2:G2"/>
    <mergeCell ref="B3:G3"/>
    <mergeCell ref="C60:G60"/>
    <mergeCell ref="C57:D57"/>
    <mergeCell ref="C59:G59"/>
    <mergeCell ref="C58:G58"/>
    <mergeCell ref="B5:B7"/>
    <mergeCell ref="C5:C7"/>
    <mergeCell ref="D5:G5"/>
    <mergeCell ref="D6:E6"/>
    <mergeCell ref="F6:G6"/>
  </mergeCells>
  <pageMargins left="0.4" right="0.2" top="0.36" bottom="0.2" header="0.3" footer="0.19"/>
  <pageSetup paperSize="9" scale="67" fitToHeight="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19"/>
  <sheetViews>
    <sheetView showGridLines="0" workbookViewId="0">
      <selection activeCell="E11" sqref="E11"/>
    </sheetView>
  </sheetViews>
  <sheetFormatPr defaultRowHeight="13.2"/>
  <cols>
    <col min="1" max="1" width="6" style="64" customWidth="1"/>
    <col min="2" max="2" width="42.88671875" style="64" customWidth="1"/>
    <col min="3" max="3" width="15.6640625" style="64" customWidth="1"/>
    <col min="4" max="4" width="13.33203125" style="64" customWidth="1"/>
    <col min="5" max="5" width="15.88671875" style="64" customWidth="1"/>
    <col min="6" max="6" width="13.6640625" style="64" customWidth="1"/>
    <col min="7" max="7" width="15.6640625" style="64" customWidth="1"/>
    <col min="8" max="8" width="10.6640625" style="64" customWidth="1"/>
    <col min="9" max="9" width="11.6640625" style="64" customWidth="1"/>
    <col min="10" max="11" width="10.6640625" style="64" customWidth="1"/>
    <col min="12" max="245" width="9.109375" style="64"/>
    <col min="246" max="246" width="20.6640625" style="64" customWidth="1"/>
    <col min="247" max="247" width="11.6640625" style="64" customWidth="1"/>
    <col min="248" max="248" width="12.6640625" style="64" customWidth="1"/>
    <col min="249" max="249" width="11.33203125" style="64" bestFit="1" customWidth="1"/>
    <col min="250" max="250" width="12.88671875" style="64" bestFit="1" customWidth="1"/>
    <col min="251" max="251" width="11" style="64" customWidth="1"/>
    <col min="252" max="252" width="9.88671875" style="64" customWidth="1"/>
    <col min="253" max="261" width="11" style="64" customWidth="1"/>
    <col min="262" max="264" width="9.44140625" style="64" customWidth="1"/>
    <col min="265" max="501" width="9.109375" style="64"/>
    <col min="502" max="502" width="20.6640625" style="64" customWidth="1"/>
    <col min="503" max="503" width="11.6640625" style="64" customWidth="1"/>
    <col min="504" max="504" width="12.6640625" style="64" customWidth="1"/>
    <col min="505" max="505" width="11.33203125" style="64" bestFit="1" customWidth="1"/>
    <col min="506" max="506" width="12.88671875" style="64" bestFit="1" customWidth="1"/>
    <col min="507" max="507" width="11" style="64" customWidth="1"/>
    <col min="508" max="508" width="9.88671875" style="64" customWidth="1"/>
    <col min="509" max="517" width="11" style="64" customWidth="1"/>
    <col min="518" max="520" width="9.44140625" style="64" customWidth="1"/>
    <col min="521" max="757" width="9.109375" style="64"/>
    <col min="758" max="758" width="20.6640625" style="64" customWidth="1"/>
    <col min="759" max="759" width="11.6640625" style="64" customWidth="1"/>
    <col min="760" max="760" width="12.6640625" style="64" customWidth="1"/>
    <col min="761" max="761" width="11.33203125" style="64" bestFit="1" customWidth="1"/>
    <col min="762" max="762" width="12.88671875" style="64" bestFit="1" customWidth="1"/>
    <col min="763" max="763" width="11" style="64" customWidth="1"/>
    <col min="764" max="764" width="9.88671875" style="64" customWidth="1"/>
    <col min="765" max="773" width="11" style="64" customWidth="1"/>
    <col min="774" max="776" width="9.44140625" style="64" customWidth="1"/>
    <col min="777" max="1013" width="9.109375" style="64"/>
    <col min="1014" max="1014" width="20.6640625" style="64" customWidth="1"/>
    <col min="1015" max="1015" width="11.6640625" style="64" customWidth="1"/>
    <col min="1016" max="1016" width="12.6640625" style="64" customWidth="1"/>
    <col min="1017" max="1017" width="11.33203125" style="64" bestFit="1" customWidth="1"/>
    <col min="1018" max="1018" width="12.88671875" style="64" bestFit="1" customWidth="1"/>
    <col min="1019" max="1019" width="11" style="64" customWidth="1"/>
    <col min="1020" max="1020" width="9.88671875" style="64" customWidth="1"/>
    <col min="1021" max="1029" width="11" style="64" customWidth="1"/>
    <col min="1030" max="1032" width="9.44140625" style="64" customWidth="1"/>
    <col min="1033" max="1269" width="9.109375" style="64"/>
    <col min="1270" max="1270" width="20.6640625" style="64" customWidth="1"/>
    <col min="1271" max="1271" width="11.6640625" style="64" customWidth="1"/>
    <col min="1272" max="1272" width="12.6640625" style="64" customWidth="1"/>
    <col min="1273" max="1273" width="11.33203125" style="64" bestFit="1" customWidth="1"/>
    <col min="1274" max="1274" width="12.88671875" style="64" bestFit="1" customWidth="1"/>
    <col min="1275" max="1275" width="11" style="64" customWidth="1"/>
    <col min="1276" max="1276" width="9.88671875" style="64" customWidth="1"/>
    <col min="1277" max="1285" width="11" style="64" customWidth="1"/>
    <col min="1286" max="1288" width="9.44140625" style="64" customWidth="1"/>
    <col min="1289" max="1525" width="9.109375" style="64"/>
    <col min="1526" max="1526" width="20.6640625" style="64" customWidth="1"/>
    <col min="1527" max="1527" width="11.6640625" style="64" customWidth="1"/>
    <col min="1528" max="1528" width="12.6640625" style="64" customWidth="1"/>
    <col min="1529" max="1529" width="11.33203125" style="64" bestFit="1" customWidth="1"/>
    <col min="1530" max="1530" width="12.88671875" style="64" bestFit="1" customWidth="1"/>
    <col min="1531" max="1531" width="11" style="64" customWidth="1"/>
    <col min="1532" max="1532" width="9.88671875" style="64" customWidth="1"/>
    <col min="1533" max="1541" width="11" style="64" customWidth="1"/>
    <col min="1542" max="1544" width="9.44140625" style="64" customWidth="1"/>
    <col min="1545" max="1781" width="9.109375" style="64"/>
    <col min="1782" max="1782" width="20.6640625" style="64" customWidth="1"/>
    <col min="1783" max="1783" width="11.6640625" style="64" customWidth="1"/>
    <col min="1784" max="1784" width="12.6640625" style="64" customWidth="1"/>
    <col min="1785" max="1785" width="11.33203125" style="64" bestFit="1" customWidth="1"/>
    <col min="1786" max="1786" width="12.88671875" style="64" bestFit="1" customWidth="1"/>
    <col min="1787" max="1787" width="11" style="64" customWidth="1"/>
    <col min="1788" max="1788" width="9.88671875" style="64" customWidth="1"/>
    <col min="1789" max="1797" width="11" style="64" customWidth="1"/>
    <col min="1798" max="1800" width="9.44140625" style="64" customWidth="1"/>
    <col min="1801" max="2037" width="9.109375" style="64"/>
    <col min="2038" max="2038" width="20.6640625" style="64" customWidth="1"/>
    <col min="2039" max="2039" width="11.6640625" style="64" customWidth="1"/>
    <col min="2040" max="2040" width="12.6640625" style="64" customWidth="1"/>
    <col min="2041" max="2041" width="11.33203125" style="64" bestFit="1" customWidth="1"/>
    <col min="2042" max="2042" width="12.88671875" style="64" bestFit="1" customWidth="1"/>
    <col min="2043" max="2043" width="11" style="64" customWidth="1"/>
    <col min="2044" max="2044" width="9.88671875" style="64" customWidth="1"/>
    <col min="2045" max="2053" width="11" style="64" customWidth="1"/>
    <col min="2054" max="2056" width="9.44140625" style="64" customWidth="1"/>
    <col min="2057" max="2293" width="9.109375" style="64"/>
    <col min="2294" max="2294" width="20.6640625" style="64" customWidth="1"/>
    <col min="2295" max="2295" width="11.6640625" style="64" customWidth="1"/>
    <col min="2296" max="2296" width="12.6640625" style="64" customWidth="1"/>
    <col min="2297" max="2297" width="11.33203125" style="64" bestFit="1" customWidth="1"/>
    <col min="2298" max="2298" width="12.88671875" style="64" bestFit="1" customWidth="1"/>
    <col min="2299" max="2299" width="11" style="64" customWidth="1"/>
    <col min="2300" max="2300" width="9.88671875" style="64" customWidth="1"/>
    <col min="2301" max="2309" width="11" style="64" customWidth="1"/>
    <col min="2310" max="2312" width="9.44140625" style="64" customWidth="1"/>
    <col min="2313" max="2549" width="9.109375" style="64"/>
    <col min="2550" max="2550" width="20.6640625" style="64" customWidth="1"/>
    <col min="2551" max="2551" width="11.6640625" style="64" customWidth="1"/>
    <col min="2552" max="2552" width="12.6640625" style="64" customWidth="1"/>
    <col min="2553" max="2553" width="11.33203125" style="64" bestFit="1" customWidth="1"/>
    <col min="2554" max="2554" width="12.88671875" style="64" bestFit="1" customWidth="1"/>
    <col min="2555" max="2555" width="11" style="64" customWidth="1"/>
    <col min="2556" max="2556" width="9.88671875" style="64" customWidth="1"/>
    <col min="2557" max="2565" width="11" style="64" customWidth="1"/>
    <col min="2566" max="2568" width="9.44140625" style="64" customWidth="1"/>
    <col min="2569" max="2805" width="9.109375" style="64"/>
    <col min="2806" max="2806" width="20.6640625" style="64" customWidth="1"/>
    <col min="2807" max="2807" width="11.6640625" style="64" customWidth="1"/>
    <col min="2808" max="2808" width="12.6640625" style="64" customWidth="1"/>
    <col min="2809" max="2809" width="11.33203125" style="64" bestFit="1" customWidth="1"/>
    <col min="2810" max="2810" width="12.88671875" style="64" bestFit="1" customWidth="1"/>
    <col min="2811" max="2811" width="11" style="64" customWidth="1"/>
    <col min="2812" max="2812" width="9.88671875" style="64" customWidth="1"/>
    <col min="2813" max="2821" width="11" style="64" customWidth="1"/>
    <col min="2822" max="2824" width="9.44140625" style="64" customWidth="1"/>
    <col min="2825" max="3061" width="9.109375" style="64"/>
    <col min="3062" max="3062" width="20.6640625" style="64" customWidth="1"/>
    <col min="3063" max="3063" width="11.6640625" style="64" customWidth="1"/>
    <col min="3064" max="3064" width="12.6640625" style="64" customWidth="1"/>
    <col min="3065" max="3065" width="11.33203125" style="64" bestFit="1" customWidth="1"/>
    <col min="3066" max="3066" width="12.88671875" style="64" bestFit="1" customWidth="1"/>
    <col min="3067" max="3067" width="11" style="64" customWidth="1"/>
    <col min="3068" max="3068" width="9.88671875" style="64" customWidth="1"/>
    <col min="3069" max="3077" width="11" style="64" customWidth="1"/>
    <col min="3078" max="3080" width="9.44140625" style="64" customWidth="1"/>
    <col min="3081" max="3317" width="9.109375" style="64"/>
    <col min="3318" max="3318" width="20.6640625" style="64" customWidth="1"/>
    <col min="3319" max="3319" width="11.6640625" style="64" customWidth="1"/>
    <col min="3320" max="3320" width="12.6640625" style="64" customWidth="1"/>
    <col min="3321" max="3321" width="11.33203125" style="64" bestFit="1" customWidth="1"/>
    <col min="3322" max="3322" width="12.88671875" style="64" bestFit="1" customWidth="1"/>
    <col min="3323" max="3323" width="11" style="64" customWidth="1"/>
    <col min="3324" max="3324" width="9.88671875" style="64" customWidth="1"/>
    <col min="3325" max="3333" width="11" style="64" customWidth="1"/>
    <col min="3334" max="3336" width="9.44140625" style="64" customWidth="1"/>
    <col min="3337" max="3573" width="9.109375" style="64"/>
    <col min="3574" max="3574" width="20.6640625" style="64" customWidth="1"/>
    <col min="3575" max="3575" width="11.6640625" style="64" customWidth="1"/>
    <col min="3576" max="3576" width="12.6640625" style="64" customWidth="1"/>
    <col min="3577" max="3577" width="11.33203125" style="64" bestFit="1" customWidth="1"/>
    <col min="3578" max="3578" width="12.88671875" style="64" bestFit="1" customWidth="1"/>
    <col min="3579" max="3579" width="11" style="64" customWidth="1"/>
    <col min="3580" max="3580" width="9.88671875" style="64" customWidth="1"/>
    <col min="3581" max="3589" width="11" style="64" customWidth="1"/>
    <col min="3590" max="3592" width="9.44140625" style="64" customWidth="1"/>
    <col min="3593" max="3829" width="9.109375" style="64"/>
    <col min="3830" max="3830" width="20.6640625" style="64" customWidth="1"/>
    <col min="3831" max="3831" width="11.6640625" style="64" customWidth="1"/>
    <col min="3832" max="3832" width="12.6640625" style="64" customWidth="1"/>
    <col min="3833" max="3833" width="11.33203125" style="64" bestFit="1" customWidth="1"/>
    <col min="3834" max="3834" width="12.88671875" style="64" bestFit="1" customWidth="1"/>
    <col min="3835" max="3835" width="11" style="64" customWidth="1"/>
    <col min="3836" max="3836" width="9.88671875" style="64" customWidth="1"/>
    <col min="3837" max="3845" width="11" style="64" customWidth="1"/>
    <col min="3846" max="3848" width="9.44140625" style="64" customWidth="1"/>
    <col min="3849" max="4085" width="9.109375" style="64"/>
    <col min="4086" max="4086" width="20.6640625" style="64" customWidth="1"/>
    <col min="4087" max="4087" width="11.6640625" style="64" customWidth="1"/>
    <col min="4088" max="4088" width="12.6640625" style="64" customWidth="1"/>
    <col min="4089" max="4089" width="11.33203125" style="64" bestFit="1" customWidth="1"/>
    <col min="4090" max="4090" width="12.88671875" style="64" bestFit="1" customWidth="1"/>
    <col min="4091" max="4091" width="11" style="64" customWidth="1"/>
    <col min="4092" max="4092" width="9.88671875" style="64" customWidth="1"/>
    <col min="4093" max="4101" width="11" style="64" customWidth="1"/>
    <col min="4102" max="4104" width="9.44140625" style="64" customWidth="1"/>
    <col min="4105" max="4341" width="9.109375" style="64"/>
    <col min="4342" max="4342" width="20.6640625" style="64" customWidth="1"/>
    <col min="4343" max="4343" width="11.6640625" style="64" customWidth="1"/>
    <col min="4344" max="4344" width="12.6640625" style="64" customWidth="1"/>
    <col min="4345" max="4345" width="11.33203125" style="64" bestFit="1" customWidth="1"/>
    <col min="4346" max="4346" width="12.88671875" style="64" bestFit="1" customWidth="1"/>
    <col min="4347" max="4347" width="11" style="64" customWidth="1"/>
    <col min="4348" max="4348" width="9.88671875" style="64" customWidth="1"/>
    <col min="4349" max="4357" width="11" style="64" customWidth="1"/>
    <col min="4358" max="4360" width="9.44140625" style="64" customWidth="1"/>
    <col min="4361" max="4597" width="9.109375" style="64"/>
    <col min="4598" max="4598" width="20.6640625" style="64" customWidth="1"/>
    <col min="4599" max="4599" width="11.6640625" style="64" customWidth="1"/>
    <col min="4600" max="4600" width="12.6640625" style="64" customWidth="1"/>
    <col min="4601" max="4601" width="11.33203125" style="64" bestFit="1" customWidth="1"/>
    <col min="4602" max="4602" width="12.88671875" style="64" bestFit="1" customWidth="1"/>
    <col min="4603" max="4603" width="11" style="64" customWidth="1"/>
    <col min="4604" max="4604" width="9.88671875" style="64" customWidth="1"/>
    <col min="4605" max="4613" width="11" style="64" customWidth="1"/>
    <col min="4614" max="4616" width="9.44140625" style="64" customWidth="1"/>
    <col min="4617" max="4853" width="9.109375" style="64"/>
    <col min="4854" max="4854" width="20.6640625" style="64" customWidth="1"/>
    <col min="4855" max="4855" width="11.6640625" style="64" customWidth="1"/>
    <col min="4856" max="4856" width="12.6640625" style="64" customWidth="1"/>
    <col min="4857" max="4857" width="11.33203125" style="64" bestFit="1" customWidth="1"/>
    <col min="4858" max="4858" width="12.88671875" style="64" bestFit="1" customWidth="1"/>
    <col min="4859" max="4859" width="11" style="64" customWidth="1"/>
    <col min="4860" max="4860" width="9.88671875" style="64" customWidth="1"/>
    <col min="4861" max="4869" width="11" style="64" customWidth="1"/>
    <col min="4870" max="4872" width="9.44140625" style="64" customWidth="1"/>
    <col min="4873" max="5109" width="9.109375" style="64"/>
    <col min="5110" max="5110" width="20.6640625" style="64" customWidth="1"/>
    <col min="5111" max="5111" width="11.6640625" style="64" customWidth="1"/>
    <col min="5112" max="5112" width="12.6640625" style="64" customWidth="1"/>
    <col min="5113" max="5113" width="11.33203125" style="64" bestFit="1" customWidth="1"/>
    <col min="5114" max="5114" width="12.88671875" style="64" bestFit="1" customWidth="1"/>
    <col min="5115" max="5115" width="11" style="64" customWidth="1"/>
    <col min="5116" max="5116" width="9.88671875" style="64" customWidth="1"/>
    <col min="5117" max="5125" width="11" style="64" customWidth="1"/>
    <col min="5126" max="5128" width="9.44140625" style="64" customWidth="1"/>
    <col min="5129" max="5365" width="9.109375" style="64"/>
    <col min="5366" max="5366" width="20.6640625" style="64" customWidth="1"/>
    <col min="5367" max="5367" width="11.6640625" style="64" customWidth="1"/>
    <col min="5368" max="5368" width="12.6640625" style="64" customWidth="1"/>
    <col min="5369" max="5369" width="11.33203125" style="64" bestFit="1" customWidth="1"/>
    <col min="5370" max="5370" width="12.88671875" style="64" bestFit="1" customWidth="1"/>
    <col min="5371" max="5371" width="11" style="64" customWidth="1"/>
    <col min="5372" max="5372" width="9.88671875" style="64" customWidth="1"/>
    <col min="5373" max="5381" width="11" style="64" customWidth="1"/>
    <col min="5382" max="5384" width="9.44140625" style="64" customWidth="1"/>
    <col min="5385" max="5621" width="9.109375" style="64"/>
    <col min="5622" max="5622" width="20.6640625" style="64" customWidth="1"/>
    <col min="5623" max="5623" width="11.6640625" style="64" customWidth="1"/>
    <col min="5624" max="5624" width="12.6640625" style="64" customWidth="1"/>
    <col min="5625" max="5625" width="11.33203125" style="64" bestFit="1" customWidth="1"/>
    <col min="5626" max="5626" width="12.88671875" style="64" bestFit="1" customWidth="1"/>
    <col min="5627" max="5627" width="11" style="64" customWidth="1"/>
    <col min="5628" max="5628" width="9.88671875" style="64" customWidth="1"/>
    <col min="5629" max="5637" width="11" style="64" customWidth="1"/>
    <col min="5638" max="5640" width="9.44140625" style="64" customWidth="1"/>
    <col min="5641" max="5877" width="9.109375" style="64"/>
    <col min="5878" max="5878" width="20.6640625" style="64" customWidth="1"/>
    <col min="5879" max="5879" width="11.6640625" style="64" customWidth="1"/>
    <col min="5880" max="5880" width="12.6640625" style="64" customWidth="1"/>
    <col min="5881" max="5881" width="11.33203125" style="64" bestFit="1" customWidth="1"/>
    <col min="5882" max="5882" width="12.88671875" style="64" bestFit="1" customWidth="1"/>
    <col min="5883" max="5883" width="11" style="64" customWidth="1"/>
    <col min="5884" max="5884" width="9.88671875" style="64" customWidth="1"/>
    <col min="5885" max="5893" width="11" style="64" customWidth="1"/>
    <col min="5894" max="5896" width="9.44140625" style="64" customWidth="1"/>
    <col min="5897" max="6133" width="9.109375" style="64"/>
    <col min="6134" max="6134" width="20.6640625" style="64" customWidth="1"/>
    <col min="6135" max="6135" width="11.6640625" style="64" customWidth="1"/>
    <col min="6136" max="6136" width="12.6640625" style="64" customWidth="1"/>
    <col min="6137" max="6137" width="11.33203125" style="64" bestFit="1" customWidth="1"/>
    <col min="6138" max="6138" width="12.88671875" style="64" bestFit="1" customWidth="1"/>
    <col min="6139" max="6139" width="11" style="64" customWidth="1"/>
    <col min="6140" max="6140" width="9.88671875" style="64" customWidth="1"/>
    <col min="6141" max="6149" width="11" style="64" customWidth="1"/>
    <col min="6150" max="6152" width="9.44140625" style="64" customWidth="1"/>
    <col min="6153" max="6389" width="9.109375" style="64"/>
    <col min="6390" max="6390" width="20.6640625" style="64" customWidth="1"/>
    <col min="6391" max="6391" width="11.6640625" style="64" customWidth="1"/>
    <col min="6392" max="6392" width="12.6640625" style="64" customWidth="1"/>
    <col min="6393" max="6393" width="11.33203125" style="64" bestFit="1" customWidth="1"/>
    <col min="6394" max="6394" width="12.88671875" style="64" bestFit="1" customWidth="1"/>
    <col min="6395" max="6395" width="11" style="64" customWidth="1"/>
    <col min="6396" max="6396" width="9.88671875" style="64" customWidth="1"/>
    <col min="6397" max="6405" width="11" style="64" customWidth="1"/>
    <col min="6406" max="6408" width="9.44140625" style="64" customWidth="1"/>
    <col min="6409" max="6645" width="9.109375" style="64"/>
    <col min="6646" max="6646" width="20.6640625" style="64" customWidth="1"/>
    <col min="6647" max="6647" width="11.6640625" style="64" customWidth="1"/>
    <col min="6648" max="6648" width="12.6640625" style="64" customWidth="1"/>
    <col min="6649" max="6649" width="11.33203125" style="64" bestFit="1" customWidth="1"/>
    <col min="6650" max="6650" width="12.88671875" style="64" bestFit="1" customWidth="1"/>
    <col min="6651" max="6651" width="11" style="64" customWidth="1"/>
    <col min="6652" max="6652" width="9.88671875" style="64" customWidth="1"/>
    <col min="6653" max="6661" width="11" style="64" customWidth="1"/>
    <col min="6662" max="6664" width="9.44140625" style="64" customWidth="1"/>
    <col min="6665" max="6901" width="9.109375" style="64"/>
    <col min="6902" max="6902" width="20.6640625" style="64" customWidth="1"/>
    <col min="6903" max="6903" width="11.6640625" style="64" customWidth="1"/>
    <col min="6904" max="6904" width="12.6640625" style="64" customWidth="1"/>
    <col min="6905" max="6905" width="11.33203125" style="64" bestFit="1" customWidth="1"/>
    <col min="6906" max="6906" width="12.88671875" style="64" bestFit="1" customWidth="1"/>
    <col min="6907" max="6907" width="11" style="64" customWidth="1"/>
    <col min="6908" max="6908" width="9.88671875" style="64" customWidth="1"/>
    <col min="6909" max="6917" width="11" style="64" customWidth="1"/>
    <col min="6918" max="6920" width="9.44140625" style="64" customWidth="1"/>
    <col min="6921" max="7157" width="9.109375" style="64"/>
    <col min="7158" max="7158" width="20.6640625" style="64" customWidth="1"/>
    <col min="7159" max="7159" width="11.6640625" style="64" customWidth="1"/>
    <col min="7160" max="7160" width="12.6640625" style="64" customWidth="1"/>
    <col min="7161" max="7161" width="11.33203125" style="64" bestFit="1" customWidth="1"/>
    <col min="7162" max="7162" width="12.88671875" style="64" bestFit="1" customWidth="1"/>
    <col min="7163" max="7163" width="11" style="64" customWidth="1"/>
    <col min="7164" max="7164" width="9.88671875" style="64" customWidth="1"/>
    <col min="7165" max="7173" width="11" style="64" customWidth="1"/>
    <col min="7174" max="7176" width="9.44140625" style="64" customWidth="1"/>
    <col min="7177" max="7413" width="9.109375" style="64"/>
    <col min="7414" max="7414" width="20.6640625" style="64" customWidth="1"/>
    <col min="7415" max="7415" width="11.6640625" style="64" customWidth="1"/>
    <col min="7416" max="7416" width="12.6640625" style="64" customWidth="1"/>
    <col min="7417" max="7417" width="11.33203125" style="64" bestFit="1" customWidth="1"/>
    <col min="7418" max="7418" width="12.88671875" style="64" bestFit="1" customWidth="1"/>
    <col min="7419" max="7419" width="11" style="64" customWidth="1"/>
    <col min="7420" max="7420" width="9.88671875" style="64" customWidth="1"/>
    <col min="7421" max="7429" width="11" style="64" customWidth="1"/>
    <col min="7430" max="7432" width="9.44140625" style="64" customWidth="1"/>
    <col min="7433" max="7669" width="9.109375" style="64"/>
    <col min="7670" max="7670" width="20.6640625" style="64" customWidth="1"/>
    <col min="7671" max="7671" width="11.6640625" style="64" customWidth="1"/>
    <col min="7672" max="7672" width="12.6640625" style="64" customWidth="1"/>
    <col min="7673" max="7673" width="11.33203125" style="64" bestFit="1" customWidth="1"/>
    <col min="7674" max="7674" width="12.88671875" style="64" bestFit="1" customWidth="1"/>
    <col min="7675" max="7675" width="11" style="64" customWidth="1"/>
    <col min="7676" max="7676" width="9.88671875" style="64" customWidth="1"/>
    <col min="7677" max="7685" width="11" style="64" customWidth="1"/>
    <col min="7686" max="7688" width="9.44140625" style="64" customWidth="1"/>
    <col min="7689" max="7925" width="9.109375" style="64"/>
    <col min="7926" max="7926" width="20.6640625" style="64" customWidth="1"/>
    <col min="7927" max="7927" width="11.6640625" style="64" customWidth="1"/>
    <col min="7928" max="7928" width="12.6640625" style="64" customWidth="1"/>
    <col min="7929" max="7929" width="11.33203125" style="64" bestFit="1" customWidth="1"/>
    <col min="7930" max="7930" width="12.88671875" style="64" bestFit="1" customWidth="1"/>
    <col min="7931" max="7931" width="11" style="64" customWidth="1"/>
    <col min="7932" max="7932" width="9.88671875" style="64" customWidth="1"/>
    <col min="7933" max="7941" width="11" style="64" customWidth="1"/>
    <col min="7942" max="7944" width="9.44140625" style="64" customWidth="1"/>
    <col min="7945" max="8181" width="9.109375" style="64"/>
    <col min="8182" max="8182" width="20.6640625" style="64" customWidth="1"/>
    <col min="8183" max="8183" width="11.6640625" style="64" customWidth="1"/>
    <col min="8184" max="8184" width="12.6640625" style="64" customWidth="1"/>
    <col min="8185" max="8185" width="11.33203125" style="64" bestFit="1" customWidth="1"/>
    <col min="8186" max="8186" width="12.88671875" style="64" bestFit="1" customWidth="1"/>
    <col min="8187" max="8187" width="11" style="64" customWidth="1"/>
    <col min="8188" max="8188" width="9.88671875" style="64" customWidth="1"/>
    <col min="8189" max="8197" width="11" style="64" customWidth="1"/>
    <col min="8198" max="8200" width="9.44140625" style="64" customWidth="1"/>
    <col min="8201" max="8437" width="9.109375" style="64"/>
    <col min="8438" max="8438" width="20.6640625" style="64" customWidth="1"/>
    <col min="8439" max="8439" width="11.6640625" style="64" customWidth="1"/>
    <col min="8440" max="8440" width="12.6640625" style="64" customWidth="1"/>
    <col min="8441" max="8441" width="11.33203125" style="64" bestFit="1" customWidth="1"/>
    <col min="8442" max="8442" width="12.88671875" style="64" bestFit="1" customWidth="1"/>
    <col min="8443" max="8443" width="11" style="64" customWidth="1"/>
    <col min="8444" max="8444" width="9.88671875" style="64" customWidth="1"/>
    <col min="8445" max="8453" width="11" style="64" customWidth="1"/>
    <col min="8454" max="8456" width="9.44140625" style="64" customWidth="1"/>
    <col min="8457" max="8693" width="9.109375" style="64"/>
    <col min="8694" max="8694" width="20.6640625" style="64" customWidth="1"/>
    <col min="8695" max="8695" width="11.6640625" style="64" customWidth="1"/>
    <col min="8696" max="8696" width="12.6640625" style="64" customWidth="1"/>
    <col min="8697" max="8697" width="11.33203125" style="64" bestFit="1" customWidth="1"/>
    <col min="8698" max="8698" width="12.88671875" style="64" bestFit="1" customWidth="1"/>
    <col min="8699" max="8699" width="11" style="64" customWidth="1"/>
    <col min="8700" max="8700" width="9.88671875" style="64" customWidth="1"/>
    <col min="8701" max="8709" width="11" style="64" customWidth="1"/>
    <col min="8710" max="8712" width="9.44140625" style="64" customWidth="1"/>
    <col min="8713" max="8949" width="9.109375" style="64"/>
    <col min="8950" max="8950" width="20.6640625" style="64" customWidth="1"/>
    <col min="8951" max="8951" width="11.6640625" style="64" customWidth="1"/>
    <col min="8952" max="8952" width="12.6640625" style="64" customWidth="1"/>
    <col min="8953" max="8953" width="11.33203125" style="64" bestFit="1" customWidth="1"/>
    <col min="8954" max="8954" width="12.88671875" style="64" bestFit="1" customWidth="1"/>
    <col min="8955" max="8955" width="11" style="64" customWidth="1"/>
    <col min="8956" max="8956" width="9.88671875" style="64" customWidth="1"/>
    <col min="8957" max="8965" width="11" style="64" customWidth="1"/>
    <col min="8966" max="8968" width="9.44140625" style="64" customWidth="1"/>
    <col min="8969" max="9205" width="9.109375" style="64"/>
    <col min="9206" max="9206" width="20.6640625" style="64" customWidth="1"/>
    <col min="9207" max="9207" width="11.6640625" style="64" customWidth="1"/>
    <col min="9208" max="9208" width="12.6640625" style="64" customWidth="1"/>
    <col min="9209" max="9209" width="11.33203125" style="64" bestFit="1" customWidth="1"/>
    <col min="9210" max="9210" width="12.88671875" style="64" bestFit="1" customWidth="1"/>
    <col min="9211" max="9211" width="11" style="64" customWidth="1"/>
    <col min="9212" max="9212" width="9.88671875" style="64" customWidth="1"/>
    <col min="9213" max="9221" width="11" style="64" customWidth="1"/>
    <col min="9222" max="9224" width="9.44140625" style="64" customWidth="1"/>
    <col min="9225" max="9461" width="9.109375" style="64"/>
    <col min="9462" max="9462" width="20.6640625" style="64" customWidth="1"/>
    <col min="9463" max="9463" width="11.6640625" style="64" customWidth="1"/>
    <col min="9464" max="9464" width="12.6640625" style="64" customWidth="1"/>
    <col min="9465" max="9465" width="11.33203125" style="64" bestFit="1" customWidth="1"/>
    <col min="9466" max="9466" width="12.88671875" style="64" bestFit="1" customWidth="1"/>
    <col min="9467" max="9467" width="11" style="64" customWidth="1"/>
    <col min="9468" max="9468" width="9.88671875" style="64" customWidth="1"/>
    <col min="9469" max="9477" width="11" style="64" customWidth="1"/>
    <col min="9478" max="9480" width="9.44140625" style="64" customWidth="1"/>
    <col min="9481" max="9717" width="9.109375" style="64"/>
    <col min="9718" max="9718" width="20.6640625" style="64" customWidth="1"/>
    <col min="9719" max="9719" width="11.6640625" style="64" customWidth="1"/>
    <col min="9720" max="9720" width="12.6640625" style="64" customWidth="1"/>
    <col min="9721" max="9721" width="11.33203125" style="64" bestFit="1" customWidth="1"/>
    <col min="9722" max="9722" width="12.88671875" style="64" bestFit="1" customWidth="1"/>
    <col min="9723" max="9723" width="11" style="64" customWidth="1"/>
    <col min="9724" max="9724" width="9.88671875" style="64" customWidth="1"/>
    <col min="9725" max="9733" width="11" style="64" customWidth="1"/>
    <col min="9734" max="9736" width="9.44140625" style="64" customWidth="1"/>
    <col min="9737" max="9973" width="9.109375" style="64"/>
    <col min="9974" max="9974" width="20.6640625" style="64" customWidth="1"/>
    <col min="9975" max="9975" width="11.6640625" style="64" customWidth="1"/>
    <col min="9976" max="9976" width="12.6640625" style="64" customWidth="1"/>
    <col min="9977" max="9977" width="11.33203125" style="64" bestFit="1" customWidth="1"/>
    <col min="9978" max="9978" width="12.88671875" style="64" bestFit="1" customWidth="1"/>
    <col min="9979" max="9979" width="11" style="64" customWidth="1"/>
    <col min="9980" max="9980" width="9.88671875" style="64" customWidth="1"/>
    <col min="9981" max="9989" width="11" style="64" customWidth="1"/>
    <col min="9990" max="9992" width="9.44140625" style="64" customWidth="1"/>
    <col min="9993" max="10229" width="9.109375" style="64"/>
    <col min="10230" max="10230" width="20.6640625" style="64" customWidth="1"/>
    <col min="10231" max="10231" width="11.6640625" style="64" customWidth="1"/>
    <col min="10232" max="10232" width="12.6640625" style="64" customWidth="1"/>
    <col min="10233" max="10233" width="11.33203125" style="64" bestFit="1" customWidth="1"/>
    <col min="10234" max="10234" width="12.88671875" style="64" bestFit="1" customWidth="1"/>
    <col min="10235" max="10235" width="11" style="64" customWidth="1"/>
    <col min="10236" max="10236" width="9.88671875" style="64" customWidth="1"/>
    <col min="10237" max="10245" width="11" style="64" customWidth="1"/>
    <col min="10246" max="10248" width="9.44140625" style="64" customWidth="1"/>
    <col min="10249" max="10485" width="9.109375" style="64"/>
    <col min="10486" max="10486" width="20.6640625" style="64" customWidth="1"/>
    <col min="10487" max="10487" width="11.6640625" style="64" customWidth="1"/>
    <col min="10488" max="10488" width="12.6640625" style="64" customWidth="1"/>
    <col min="10489" max="10489" width="11.33203125" style="64" bestFit="1" customWidth="1"/>
    <col min="10490" max="10490" width="12.88671875" style="64" bestFit="1" customWidth="1"/>
    <col min="10491" max="10491" width="11" style="64" customWidth="1"/>
    <col min="10492" max="10492" width="9.88671875" style="64" customWidth="1"/>
    <col min="10493" max="10501" width="11" style="64" customWidth="1"/>
    <col min="10502" max="10504" width="9.44140625" style="64" customWidth="1"/>
    <col min="10505" max="10741" width="9.109375" style="64"/>
    <col min="10742" max="10742" width="20.6640625" style="64" customWidth="1"/>
    <col min="10743" max="10743" width="11.6640625" style="64" customWidth="1"/>
    <col min="10744" max="10744" width="12.6640625" style="64" customWidth="1"/>
    <col min="10745" max="10745" width="11.33203125" style="64" bestFit="1" customWidth="1"/>
    <col min="10746" max="10746" width="12.88671875" style="64" bestFit="1" customWidth="1"/>
    <col min="10747" max="10747" width="11" style="64" customWidth="1"/>
    <col min="10748" max="10748" width="9.88671875" style="64" customWidth="1"/>
    <col min="10749" max="10757" width="11" style="64" customWidth="1"/>
    <col min="10758" max="10760" width="9.44140625" style="64" customWidth="1"/>
    <col min="10761" max="10997" width="9.109375" style="64"/>
    <col min="10998" max="10998" width="20.6640625" style="64" customWidth="1"/>
    <col min="10999" max="10999" width="11.6640625" style="64" customWidth="1"/>
    <col min="11000" max="11000" width="12.6640625" style="64" customWidth="1"/>
    <col min="11001" max="11001" width="11.33203125" style="64" bestFit="1" customWidth="1"/>
    <col min="11002" max="11002" width="12.88671875" style="64" bestFit="1" customWidth="1"/>
    <col min="11003" max="11003" width="11" style="64" customWidth="1"/>
    <col min="11004" max="11004" width="9.88671875" style="64" customWidth="1"/>
    <col min="11005" max="11013" width="11" style="64" customWidth="1"/>
    <col min="11014" max="11016" width="9.44140625" style="64" customWidth="1"/>
    <col min="11017" max="11253" width="9.109375" style="64"/>
    <col min="11254" max="11254" width="20.6640625" style="64" customWidth="1"/>
    <col min="11255" max="11255" width="11.6640625" style="64" customWidth="1"/>
    <col min="11256" max="11256" width="12.6640625" style="64" customWidth="1"/>
    <col min="11257" max="11257" width="11.33203125" style="64" bestFit="1" customWidth="1"/>
    <col min="11258" max="11258" width="12.88671875" style="64" bestFit="1" customWidth="1"/>
    <col min="11259" max="11259" width="11" style="64" customWidth="1"/>
    <col min="11260" max="11260" width="9.88671875" style="64" customWidth="1"/>
    <col min="11261" max="11269" width="11" style="64" customWidth="1"/>
    <col min="11270" max="11272" width="9.44140625" style="64" customWidth="1"/>
    <col min="11273" max="11509" width="9.109375" style="64"/>
    <col min="11510" max="11510" width="20.6640625" style="64" customWidth="1"/>
    <col min="11511" max="11511" width="11.6640625" style="64" customWidth="1"/>
    <col min="11512" max="11512" width="12.6640625" style="64" customWidth="1"/>
    <col min="11513" max="11513" width="11.33203125" style="64" bestFit="1" customWidth="1"/>
    <col min="11514" max="11514" width="12.88671875" style="64" bestFit="1" customWidth="1"/>
    <col min="11515" max="11515" width="11" style="64" customWidth="1"/>
    <col min="11516" max="11516" width="9.88671875" style="64" customWidth="1"/>
    <col min="11517" max="11525" width="11" style="64" customWidth="1"/>
    <col min="11526" max="11528" width="9.44140625" style="64" customWidth="1"/>
    <col min="11529" max="11765" width="9.109375" style="64"/>
    <col min="11766" max="11766" width="20.6640625" style="64" customWidth="1"/>
    <col min="11767" max="11767" width="11.6640625" style="64" customWidth="1"/>
    <col min="11768" max="11768" width="12.6640625" style="64" customWidth="1"/>
    <col min="11769" max="11769" width="11.33203125" style="64" bestFit="1" customWidth="1"/>
    <col min="11770" max="11770" width="12.88671875" style="64" bestFit="1" customWidth="1"/>
    <col min="11771" max="11771" width="11" style="64" customWidth="1"/>
    <col min="11772" max="11772" width="9.88671875" style="64" customWidth="1"/>
    <col min="11773" max="11781" width="11" style="64" customWidth="1"/>
    <col min="11782" max="11784" width="9.44140625" style="64" customWidth="1"/>
    <col min="11785" max="12021" width="9.109375" style="64"/>
    <col min="12022" max="12022" width="20.6640625" style="64" customWidth="1"/>
    <col min="12023" max="12023" width="11.6640625" style="64" customWidth="1"/>
    <col min="12024" max="12024" width="12.6640625" style="64" customWidth="1"/>
    <col min="12025" max="12025" width="11.33203125" style="64" bestFit="1" customWidth="1"/>
    <col min="12026" max="12026" width="12.88671875" style="64" bestFit="1" customWidth="1"/>
    <col min="12027" max="12027" width="11" style="64" customWidth="1"/>
    <col min="12028" max="12028" width="9.88671875" style="64" customWidth="1"/>
    <col min="12029" max="12037" width="11" style="64" customWidth="1"/>
    <col min="12038" max="12040" width="9.44140625" style="64" customWidth="1"/>
    <col min="12041" max="12277" width="9.109375" style="64"/>
    <col min="12278" max="12278" width="20.6640625" style="64" customWidth="1"/>
    <col min="12279" max="12279" width="11.6640625" style="64" customWidth="1"/>
    <col min="12280" max="12280" width="12.6640625" style="64" customWidth="1"/>
    <col min="12281" max="12281" width="11.33203125" style="64" bestFit="1" customWidth="1"/>
    <col min="12282" max="12282" width="12.88671875" style="64" bestFit="1" customWidth="1"/>
    <col min="12283" max="12283" width="11" style="64" customWidth="1"/>
    <col min="12284" max="12284" width="9.88671875" style="64" customWidth="1"/>
    <col min="12285" max="12293" width="11" style="64" customWidth="1"/>
    <col min="12294" max="12296" width="9.44140625" style="64" customWidth="1"/>
    <col min="12297" max="12533" width="9.109375" style="64"/>
    <col min="12534" max="12534" width="20.6640625" style="64" customWidth="1"/>
    <col min="12535" max="12535" width="11.6640625" style="64" customWidth="1"/>
    <col min="12536" max="12536" width="12.6640625" style="64" customWidth="1"/>
    <col min="12537" max="12537" width="11.33203125" style="64" bestFit="1" customWidth="1"/>
    <col min="12538" max="12538" width="12.88671875" style="64" bestFit="1" customWidth="1"/>
    <col min="12539" max="12539" width="11" style="64" customWidth="1"/>
    <col min="12540" max="12540" width="9.88671875" style="64" customWidth="1"/>
    <col min="12541" max="12549" width="11" style="64" customWidth="1"/>
    <col min="12550" max="12552" width="9.44140625" style="64" customWidth="1"/>
    <col min="12553" max="12789" width="9.109375" style="64"/>
    <col min="12790" max="12790" width="20.6640625" style="64" customWidth="1"/>
    <col min="12791" max="12791" width="11.6640625" style="64" customWidth="1"/>
    <col min="12792" max="12792" width="12.6640625" style="64" customWidth="1"/>
    <col min="12793" max="12793" width="11.33203125" style="64" bestFit="1" customWidth="1"/>
    <col min="12794" max="12794" width="12.88671875" style="64" bestFit="1" customWidth="1"/>
    <col min="12795" max="12795" width="11" style="64" customWidth="1"/>
    <col min="12796" max="12796" width="9.88671875" style="64" customWidth="1"/>
    <col min="12797" max="12805" width="11" style="64" customWidth="1"/>
    <col min="12806" max="12808" width="9.44140625" style="64" customWidth="1"/>
    <col min="12809" max="13045" width="9.109375" style="64"/>
    <col min="13046" max="13046" width="20.6640625" style="64" customWidth="1"/>
    <col min="13047" max="13047" width="11.6640625" style="64" customWidth="1"/>
    <col min="13048" max="13048" width="12.6640625" style="64" customWidth="1"/>
    <col min="13049" max="13049" width="11.33203125" style="64" bestFit="1" customWidth="1"/>
    <col min="13050" max="13050" width="12.88671875" style="64" bestFit="1" customWidth="1"/>
    <col min="13051" max="13051" width="11" style="64" customWidth="1"/>
    <col min="13052" max="13052" width="9.88671875" style="64" customWidth="1"/>
    <col min="13053" max="13061" width="11" style="64" customWidth="1"/>
    <col min="13062" max="13064" width="9.44140625" style="64" customWidth="1"/>
    <col min="13065" max="13301" width="9.109375" style="64"/>
    <col min="13302" max="13302" width="20.6640625" style="64" customWidth="1"/>
    <col min="13303" max="13303" width="11.6640625" style="64" customWidth="1"/>
    <col min="13304" max="13304" width="12.6640625" style="64" customWidth="1"/>
    <col min="13305" max="13305" width="11.33203125" style="64" bestFit="1" customWidth="1"/>
    <col min="13306" max="13306" width="12.88671875" style="64" bestFit="1" customWidth="1"/>
    <col min="13307" max="13307" width="11" style="64" customWidth="1"/>
    <col min="13308" max="13308" width="9.88671875" style="64" customWidth="1"/>
    <col min="13309" max="13317" width="11" style="64" customWidth="1"/>
    <col min="13318" max="13320" width="9.44140625" style="64" customWidth="1"/>
    <col min="13321" max="13557" width="9.109375" style="64"/>
    <col min="13558" max="13558" width="20.6640625" style="64" customWidth="1"/>
    <col min="13559" max="13559" width="11.6640625" style="64" customWidth="1"/>
    <col min="13560" max="13560" width="12.6640625" style="64" customWidth="1"/>
    <col min="13561" max="13561" width="11.33203125" style="64" bestFit="1" customWidth="1"/>
    <col min="13562" max="13562" width="12.88671875" style="64" bestFit="1" customWidth="1"/>
    <col min="13563" max="13563" width="11" style="64" customWidth="1"/>
    <col min="13564" max="13564" width="9.88671875" style="64" customWidth="1"/>
    <col min="13565" max="13573" width="11" style="64" customWidth="1"/>
    <col min="13574" max="13576" width="9.44140625" style="64" customWidth="1"/>
    <col min="13577" max="13813" width="9.109375" style="64"/>
    <col min="13814" max="13814" width="20.6640625" style="64" customWidth="1"/>
    <col min="13815" max="13815" width="11.6640625" style="64" customWidth="1"/>
    <col min="13816" max="13816" width="12.6640625" style="64" customWidth="1"/>
    <col min="13817" max="13817" width="11.33203125" style="64" bestFit="1" customWidth="1"/>
    <col min="13818" max="13818" width="12.88671875" style="64" bestFit="1" customWidth="1"/>
    <col min="13819" max="13819" width="11" style="64" customWidth="1"/>
    <col min="13820" max="13820" width="9.88671875" style="64" customWidth="1"/>
    <col min="13821" max="13829" width="11" style="64" customWidth="1"/>
    <col min="13830" max="13832" width="9.44140625" style="64" customWidth="1"/>
    <col min="13833" max="14069" width="9.109375" style="64"/>
    <col min="14070" max="14070" width="20.6640625" style="64" customWidth="1"/>
    <col min="14071" max="14071" width="11.6640625" style="64" customWidth="1"/>
    <col min="14072" max="14072" width="12.6640625" style="64" customWidth="1"/>
    <col min="14073" max="14073" width="11.33203125" style="64" bestFit="1" customWidth="1"/>
    <col min="14074" max="14074" width="12.88671875" style="64" bestFit="1" customWidth="1"/>
    <col min="14075" max="14075" width="11" style="64" customWidth="1"/>
    <col min="14076" max="14076" width="9.88671875" style="64" customWidth="1"/>
    <col min="14077" max="14085" width="11" style="64" customWidth="1"/>
    <col min="14086" max="14088" width="9.44140625" style="64" customWidth="1"/>
    <col min="14089" max="14325" width="9.109375" style="64"/>
    <col min="14326" max="14326" width="20.6640625" style="64" customWidth="1"/>
    <col min="14327" max="14327" width="11.6640625" style="64" customWidth="1"/>
    <col min="14328" max="14328" width="12.6640625" style="64" customWidth="1"/>
    <col min="14329" max="14329" width="11.33203125" style="64" bestFit="1" customWidth="1"/>
    <col min="14330" max="14330" width="12.88671875" style="64" bestFit="1" customWidth="1"/>
    <col min="14331" max="14331" width="11" style="64" customWidth="1"/>
    <col min="14332" max="14332" width="9.88671875" style="64" customWidth="1"/>
    <col min="14333" max="14341" width="11" style="64" customWidth="1"/>
    <col min="14342" max="14344" width="9.44140625" style="64" customWidth="1"/>
    <col min="14345" max="14581" width="9.109375" style="64"/>
    <col min="14582" max="14582" width="20.6640625" style="64" customWidth="1"/>
    <col min="14583" max="14583" width="11.6640625" style="64" customWidth="1"/>
    <col min="14584" max="14584" width="12.6640625" style="64" customWidth="1"/>
    <col min="14585" max="14585" width="11.33203125" style="64" bestFit="1" customWidth="1"/>
    <col min="14586" max="14586" width="12.88671875" style="64" bestFit="1" customWidth="1"/>
    <col min="14587" max="14587" width="11" style="64" customWidth="1"/>
    <col min="14588" max="14588" width="9.88671875" style="64" customWidth="1"/>
    <col min="14589" max="14597" width="11" style="64" customWidth="1"/>
    <col min="14598" max="14600" width="9.44140625" style="64" customWidth="1"/>
    <col min="14601" max="14837" width="9.109375" style="64"/>
    <col min="14838" max="14838" width="20.6640625" style="64" customWidth="1"/>
    <col min="14839" max="14839" width="11.6640625" style="64" customWidth="1"/>
    <col min="14840" max="14840" width="12.6640625" style="64" customWidth="1"/>
    <col min="14841" max="14841" width="11.33203125" style="64" bestFit="1" customWidth="1"/>
    <col min="14842" max="14842" width="12.88671875" style="64" bestFit="1" customWidth="1"/>
    <col min="14843" max="14843" width="11" style="64" customWidth="1"/>
    <col min="14844" max="14844" width="9.88671875" style="64" customWidth="1"/>
    <col min="14845" max="14853" width="11" style="64" customWidth="1"/>
    <col min="14854" max="14856" width="9.44140625" style="64" customWidth="1"/>
    <col min="14857" max="15093" width="9.109375" style="64"/>
    <col min="15094" max="15094" width="20.6640625" style="64" customWidth="1"/>
    <col min="15095" max="15095" width="11.6640625" style="64" customWidth="1"/>
    <col min="15096" max="15096" width="12.6640625" style="64" customWidth="1"/>
    <col min="15097" max="15097" width="11.33203125" style="64" bestFit="1" customWidth="1"/>
    <col min="15098" max="15098" width="12.88671875" style="64" bestFit="1" customWidth="1"/>
    <col min="15099" max="15099" width="11" style="64" customWidth="1"/>
    <col min="15100" max="15100" width="9.88671875" style="64" customWidth="1"/>
    <col min="15101" max="15109" width="11" style="64" customWidth="1"/>
    <col min="15110" max="15112" width="9.44140625" style="64" customWidth="1"/>
    <col min="15113" max="15349" width="9.109375" style="64"/>
    <col min="15350" max="15350" width="20.6640625" style="64" customWidth="1"/>
    <col min="15351" max="15351" width="11.6640625" style="64" customWidth="1"/>
    <col min="15352" max="15352" width="12.6640625" style="64" customWidth="1"/>
    <col min="15353" max="15353" width="11.33203125" style="64" bestFit="1" customWidth="1"/>
    <col min="15354" max="15354" width="12.88671875" style="64" bestFit="1" customWidth="1"/>
    <col min="15355" max="15355" width="11" style="64" customWidth="1"/>
    <col min="15356" max="15356" width="9.88671875" style="64" customWidth="1"/>
    <col min="15357" max="15365" width="11" style="64" customWidth="1"/>
    <col min="15366" max="15368" width="9.44140625" style="64" customWidth="1"/>
    <col min="15369" max="15605" width="9.109375" style="64"/>
    <col min="15606" max="15606" width="20.6640625" style="64" customWidth="1"/>
    <col min="15607" max="15607" width="11.6640625" style="64" customWidth="1"/>
    <col min="15608" max="15608" width="12.6640625" style="64" customWidth="1"/>
    <col min="15609" max="15609" width="11.33203125" style="64" bestFit="1" customWidth="1"/>
    <col min="15610" max="15610" width="12.88671875" style="64" bestFit="1" customWidth="1"/>
    <col min="15611" max="15611" width="11" style="64" customWidth="1"/>
    <col min="15612" max="15612" width="9.88671875" style="64" customWidth="1"/>
    <col min="15613" max="15621" width="11" style="64" customWidth="1"/>
    <col min="15622" max="15624" width="9.44140625" style="64" customWidth="1"/>
    <col min="15625" max="15861" width="9.109375" style="64"/>
    <col min="15862" max="15862" width="20.6640625" style="64" customWidth="1"/>
    <col min="15863" max="15863" width="11.6640625" style="64" customWidth="1"/>
    <col min="15864" max="15864" width="12.6640625" style="64" customWidth="1"/>
    <col min="15865" max="15865" width="11.33203125" style="64" bestFit="1" customWidth="1"/>
    <col min="15866" max="15866" width="12.88671875" style="64" bestFit="1" customWidth="1"/>
    <col min="15867" max="15867" width="11" style="64" customWidth="1"/>
    <col min="15868" max="15868" width="9.88671875" style="64" customWidth="1"/>
    <col min="15869" max="15877" width="11" style="64" customWidth="1"/>
    <col min="15878" max="15880" width="9.44140625" style="64" customWidth="1"/>
    <col min="15881" max="16117" width="9.109375" style="64"/>
    <col min="16118" max="16118" width="20.6640625" style="64" customWidth="1"/>
    <col min="16119" max="16119" width="11.6640625" style="64" customWidth="1"/>
    <col min="16120" max="16120" width="12.6640625" style="64" customWidth="1"/>
    <col min="16121" max="16121" width="11.33203125" style="64" bestFit="1" customWidth="1"/>
    <col min="16122" max="16122" width="12.88671875" style="64" bestFit="1" customWidth="1"/>
    <col min="16123" max="16123" width="11" style="64" customWidth="1"/>
    <col min="16124" max="16124" width="9.88671875" style="64" customWidth="1"/>
    <col min="16125" max="16133" width="11" style="64" customWidth="1"/>
    <col min="16134" max="16136" width="9.44140625" style="64" customWidth="1"/>
    <col min="16137" max="16384" width="9.109375" style="64"/>
  </cols>
  <sheetData>
    <row r="1" spans="2:15" ht="15.6">
      <c r="B1" s="3275" t="s">
        <v>169</v>
      </c>
      <c r="C1" s="3275"/>
      <c r="D1" s="3275"/>
      <c r="E1" s="3275"/>
      <c r="F1" s="3275"/>
      <c r="G1" s="3275"/>
      <c r="H1" s="3275"/>
      <c r="I1" s="3275"/>
      <c r="J1" s="3275"/>
      <c r="K1" s="3275"/>
    </row>
    <row r="2" spans="2:15" ht="15.6">
      <c r="B2" s="3275" t="s">
        <v>34</v>
      </c>
      <c r="C2" s="3275"/>
      <c r="D2" s="3275"/>
      <c r="E2" s="3275"/>
      <c r="F2" s="3275"/>
      <c r="G2" s="3275"/>
      <c r="H2" s="3275"/>
      <c r="I2" s="3275"/>
      <c r="J2" s="3275"/>
      <c r="K2" s="3275"/>
    </row>
    <row r="3" spans="2:15" ht="13.8">
      <c r="B3" s="3276"/>
      <c r="C3" s="3276"/>
      <c r="D3" s="3276"/>
      <c r="E3" s="3276"/>
      <c r="F3" s="3276"/>
      <c r="G3" s="3276"/>
      <c r="H3" s="3276"/>
      <c r="I3" s="3276"/>
      <c r="J3" s="3276"/>
      <c r="K3" s="3276"/>
    </row>
    <row r="4" spans="2:15" ht="13.8" thickBot="1">
      <c r="B4" s="65"/>
      <c r="C4" s="65"/>
      <c r="D4" s="65"/>
      <c r="E4" s="65"/>
      <c r="F4" s="65"/>
      <c r="G4" s="65"/>
      <c r="H4" s="65"/>
      <c r="I4" s="65"/>
    </row>
    <row r="5" spans="2:15" ht="16.5" customHeight="1" thickTop="1">
      <c r="B5" s="3284" t="s">
        <v>65</v>
      </c>
      <c r="C5" s="3287" t="s">
        <v>171</v>
      </c>
      <c r="D5" s="3287"/>
      <c r="E5" s="3287"/>
      <c r="F5" s="3287"/>
      <c r="G5" s="3287"/>
      <c r="H5" s="3288" t="s">
        <v>507</v>
      </c>
      <c r="I5" s="3289"/>
      <c r="J5" s="3277" t="s">
        <v>508</v>
      </c>
      <c r="K5" s="3278"/>
    </row>
    <row r="6" spans="2:15" ht="30" customHeight="1">
      <c r="B6" s="3285"/>
      <c r="C6" s="3281" t="s">
        <v>72</v>
      </c>
      <c r="D6" s="3281"/>
      <c r="E6" s="3282" t="s">
        <v>433</v>
      </c>
      <c r="F6" s="3283"/>
      <c r="G6" s="347" t="s">
        <v>434</v>
      </c>
      <c r="H6" s="3290"/>
      <c r="I6" s="3291"/>
      <c r="J6" s="3279"/>
      <c r="K6" s="3280"/>
    </row>
    <row r="7" spans="2:15" ht="21" customHeight="1">
      <c r="B7" s="3286"/>
      <c r="C7" s="348" t="s">
        <v>506</v>
      </c>
      <c r="D7" s="348" t="s">
        <v>66</v>
      </c>
      <c r="E7" s="348" t="str">
        <f>C7</f>
        <v>Seven Months</v>
      </c>
      <c r="F7" s="348" t="s">
        <v>66</v>
      </c>
      <c r="G7" s="348" t="str">
        <f>C7</f>
        <v>Seven Months</v>
      </c>
      <c r="H7" s="348" t="s">
        <v>221</v>
      </c>
      <c r="I7" s="348" t="s">
        <v>432</v>
      </c>
      <c r="J7" s="348" t="str">
        <f>H7</f>
        <v>2021/22</v>
      </c>
      <c r="K7" s="349" t="str">
        <f>I7</f>
        <v>2022/23</v>
      </c>
    </row>
    <row r="8" spans="2:15" ht="23.1" customHeight="1">
      <c r="B8" s="68" t="s">
        <v>114</v>
      </c>
      <c r="C8" s="376">
        <v>150484.51652990002</v>
      </c>
      <c r="D8" s="376">
        <v>282019.08548492996</v>
      </c>
      <c r="E8" s="377">
        <v>179142.90470592002</v>
      </c>
      <c r="F8" s="376">
        <v>314279.10570429999</v>
      </c>
      <c r="G8" s="377">
        <v>152945.45129926997</v>
      </c>
      <c r="H8" s="378">
        <f t="shared" ref="H8:H16" si="0">E8/C8*100-100</f>
        <v>19.044077647899286</v>
      </c>
      <c r="I8" s="378">
        <f t="shared" ref="I8:I16" si="1">G8/E8*100-100</f>
        <v>-14.623773936040422</v>
      </c>
      <c r="J8" s="379">
        <f t="shared" ref="J8:J15" si="2">E8/E$16*100</f>
        <v>27.540169242866007</v>
      </c>
      <c r="K8" s="380">
        <f t="shared" ref="K8:K16" si="3">G8/G$16*100</f>
        <v>27.836924731562323</v>
      </c>
      <c r="N8" s="259"/>
      <c r="O8" s="259"/>
    </row>
    <row r="9" spans="2:15" ht="23.1" customHeight="1">
      <c r="B9" s="69" t="s">
        <v>115</v>
      </c>
      <c r="C9" s="376">
        <v>119452.0362646</v>
      </c>
      <c r="D9" s="376">
        <v>223862.14479059997</v>
      </c>
      <c r="E9" s="377">
        <v>147986.14999152001</v>
      </c>
      <c r="F9" s="376">
        <v>241781.11278177999</v>
      </c>
      <c r="G9" s="377">
        <v>98943.811327699994</v>
      </c>
      <c r="H9" s="378">
        <f t="shared" si="0"/>
        <v>23.887507169583671</v>
      </c>
      <c r="I9" s="378">
        <f t="shared" si="1"/>
        <v>-33.139816575152665</v>
      </c>
      <c r="J9" s="379">
        <f t="shared" si="2"/>
        <v>22.750349074985905</v>
      </c>
      <c r="K9" s="380">
        <f t="shared" si="3"/>
        <v>18.008325224355559</v>
      </c>
      <c r="N9" s="259"/>
      <c r="O9" s="259"/>
    </row>
    <row r="10" spans="2:15" ht="23.1" customHeight="1">
      <c r="B10" s="69" t="s">
        <v>116</v>
      </c>
      <c r="C10" s="376">
        <v>115451.97293835001</v>
      </c>
      <c r="D10" s="376">
        <v>230077.28990938002</v>
      </c>
      <c r="E10" s="377">
        <v>137806.98982485995</v>
      </c>
      <c r="F10" s="376">
        <v>260085.38948780004</v>
      </c>
      <c r="G10" s="377">
        <v>133224.83782179002</v>
      </c>
      <c r="H10" s="378">
        <f t="shared" si="0"/>
        <v>19.363044491623583</v>
      </c>
      <c r="I10" s="378">
        <f t="shared" si="1"/>
        <v>-3.3250504991752763</v>
      </c>
      <c r="J10" s="379">
        <f t="shared" si="2"/>
        <v>21.18547663864657</v>
      </c>
      <c r="K10" s="380">
        <f t="shared" si="3"/>
        <v>24.24766314601386</v>
      </c>
      <c r="N10" s="259"/>
      <c r="O10" s="259"/>
    </row>
    <row r="11" spans="2:15" ht="23.1" customHeight="1">
      <c r="B11" s="69" t="s">
        <v>117</v>
      </c>
      <c r="C11" s="376">
        <v>72505.855038900001</v>
      </c>
      <c r="D11" s="376">
        <v>133780.49645407998</v>
      </c>
      <c r="E11" s="377">
        <v>95538.053755429995</v>
      </c>
      <c r="F11" s="376">
        <v>166777.73850012998</v>
      </c>
      <c r="G11" s="377">
        <v>78194.839646029999</v>
      </c>
      <c r="H11" s="378">
        <f t="shared" si="0"/>
        <v>31.76598455969247</v>
      </c>
      <c r="I11" s="378">
        <f t="shared" si="1"/>
        <v>-18.153200141377468</v>
      </c>
      <c r="J11" s="379">
        <f t="shared" si="2"/>
        <v>14.687347924149313</v>
      </c>
      <c r="K11" s="380">
        <f t="shared" si="3"/>
        <v>14.231896713057148</v>
      </c>
      <c r="N11" s="259"/>
      <c r="O11" s="259"/>
    </row>
    <row r="12" spans="2:15" ht="23.1" customHeight="1">
      <c r="B12" s="69" t="s">
        <v>118</v>
      </c>
      <c r="C12" s="376">
        <v>207.11776944999997</v>
      </c>
      <c r="D12" s="376">
        <v>367.63229244999997</v>
      </c>
      <c r="E12" s="377">
        <v>369.11627089000001</v>
      </c>
      <c r="F12" s="376">
        <v>1240.88615499</v>
      </c>
      <c r="G12" s="377">
        <v>881.85758285000009</v>
      </c>
      <c r="H12" s="378">
        <f t="shared" si="0"/>
        <v>78.215646040504453</v>
      </c>
      <c r="I12" s="378">
        <f t="shared" si="1"/>
        <v>138.91051476102544</v>
      </c>
      <c r="J12" s="379">
        <f t="shared" si="2"/>
        <v>5.6745337401410592E-2</v>
      </c>
      <c r="K12" s="380">
        <f t="shared" si="3"/>
        <v>0.16050299599769863</v>
      </c>
      <c r="N12" s="259"/>
      <c r="O12" s="259"/>
    </row>
    <row r="13" spans="2:15" ht="23.1" customHeight="1">
      <c r="B13" s="69" t="s">
        <v>119</v>
      </c>
      <c r="C13" s="376">
        <v>40423.111043050005</v>
      </c>
      <c r="D13" s="376">
        <v>68214.44689531</v>
      </c>
      <c r="E13" s="377">
        <v>52567.688404799999</v>
      </c>
      <c r="F13" s="376">
        <v>83794.368572060004</v>
      </c>
      <c r="G13" s="377">
        <v>50498.479743939999</v>
      </c>
      <c r="H13" s="378">
        <f t="shared" si="0"/>
        <v>30.04364841888642</v>
      </c>
      <c r="I13" s="378">
        <f t="shared" si="1"/>
        <v>-3.9362747795298958</v>
      </c>
      <c r="J13" s="379">
        <f t="shared" si="2"/>
        <v>8.0813864090850327</v>
      </c>
      <c r="K13" s="380">
        <f t="shared" si="3"/>
        <v>9.191004817395914</v>
      </c>
      <c r="M13" s="131"/>
      <c r="N13" s="259"/>
      <c r="O13" s="260"/>
    </row>
    <row r="14" spans="2:15" ht="23.1" customHeight="1">
      <c r="B14" s="70" t="s">
        <v>120</v>
      </c>
      <c r="C14" s="381">
        <v>498524.60958425002</v>
      </c>
      <c r="D14" s="381">
        <f>SUM(D8:D13)</f>
        <v>938321.09582674992</v>
      </c>
      <c r="E14" s="381">
        <v>613410.90295341995</v>
      </c>
      <c r="F14" s="381">
        <f>SUM(F8:F13)</f>
        <v>1067958.60120106</v>
      </c>
      <c r="G14" s="381">
        <f>SUM(G8:G13)</f>
        <v>514689.27742157993</v>
      </c>
      <c r="H14" s="382">
        <f t="shared" si="0"/>
        <v>23.045260185847312</v>
      </c>
      <c r="I14" s="382">
        <f t="shared" si="1"/>
        <v>-16.093881777536083</v>
      </c>
      <c r="J14" s="383">
        <f t="shared" si="2"/>
        <v>94.301474627134226</v>
      </c>
      <c r="K14" s="384">
        <f t="shared" si="3"/>
        <v>93.676317628382492</v>
      </c>
      <c r="N14" s="259"/>
      <c r="O14" s="259"/>
    </row>
    <row r="15" spans="2:15" s="129" customFormat="1" ht="20.100000000000001" customHeight="1">
      <c r="B15" s="70" t="s">
        <v>168</v>
      </c>
      <c r="C15" s="385">
        <v>32196.56480272</v>
      </c>
      <c r="D15" s="385">
        <v>40433.011651599998</v>
      </c>
      <c r="E15" s="385">
        <v>37067.687523380002</v>
      </c>
      <c r="F15" s="385">
        <v>48459.135093970006</v>
      </c>
      <c r="G15" s="385">
        <v>34744.443343760002</v>
      </c>
      <c r="H15" s="386">
        <f t="shared" si="0"/>
        <v>15.129324356517941</v>
      </c>
      <c r="I15" s="386">
        <f t="shared" si="1"/>
        <v>-6.2675724730727751</v>
      </c>
      <c r="J15" s="386">
        <f t="shared" si="2"/>
        <v>5.6985253728657597</v>
      </c>
      <c r="K15" s="387">
        <f t="shared" si="3"/>
        <v>6.3236823716175143</v>
      </c>
      <c r="N15" s="259"/>
      <c r="O15" s="259"/>
    </row>
    <row r="16" spans="2:15" ht="20.100000000000001" customHeight="1" thickBot="1">
      <c r="B16" s="122" t="s">
        <v>121</v>
      </c>
      <c r="C16" s="388">
        <v>530721.17438697</v>
      </c>
      <c r="D16" s="388">
        <f>D15+D14</f>
        <v>978754.10747834994</v>
      </c>
      <c r="E16" s="388">
        <v>650478.59047679999</v>
      </c>
      <c r="F16" s="388">
        <f>F15+F14</f>
        <v>1116417.73629503</v>
      </c>
      <c r="G16" s="388">
        <f>G15+G14</f>
        <v>549433.72076533991</v>
      </c>
      <c r="H16" s="389">
        <f t="shared" si="0"/>
        <v>22.565034498229778</v>
      </c>
      <c r="I16" s="389">
        <f t="shared" si="1"/>
        <v>-15.533927048604994</v>
      </c>
      <c r="J16" s="390">
        <f t="shared" ref="J16" si="4">E16/E$16*100</f>
        <v>100</v>
      </c>
      <c r="K16" s="391">
        <f t="shared" si="3"/>
        <v>100</v>
      </c>
      <c r="N16" s="259"/>
      <c r="O16" s="259"/>
    </row>
    <row r="17" spans="2:9" ht="14.4" thickTop="1">
      <c r="B17" s="395" t="s">
        <v>123</v>
      </c>
      <c r="C17" s="232"/>
      <c r="D17" s="232"/>
      <c r="E17" s="232"/>
      <c r="F17" s="232"/>
      <c r="G17" s="232"/>
      <c r="H17" s="232"/>
      <c r="I17" s="232"/>
    </row>
    <row r="18" spans="2:9" ht="15.6">
      <c r="B18" s="396" t="s">
        <v>487</v>
      </c>
      <c r="C18" s="66"/>
      <c r="D18" s="66"/>
      <c r="E18" s="66"/>
      <c r="F18" s="66"/>
      <c r="G18" s="67"/>
      <c r="H18" s="66"/>
      <c r="I18" s="66"/>
    </row>
    <row r="19" spans="2:9" ht="15.6">
      <c r="B19" s="396" t="s">
        <v>122</v>
      </c>
      <c r="C19" s="66"/>
      <c r="D19" s="66"/>
      <c r="E19" s="66"/>
      <c r="F19" s="66"/>
      <c r="G19" s="66"/>
      <c r="H19" s="66"/>
      <c r="I19" s="66"/>
    </row>
  </sheetData>
  <mergeCells count="9">
    <mergeCell ref="B1:K1"/>
    <mergeCell ref="B2:K2"/>
    <mergeCell ref="B3:K3"/>
    <mergeCell ref="J5:K6"/>
    <mergeCell ref="C6:D6"/>
    <mergeCell ref="E6:F6"/>
    <mergeCell ref="B5:B7"/>
    <mergeCell ref="C5:G5"/>
    <mergeCell ref="H5:I6"/>
  </mergeCells>
  <pageMargins left="0.7" right="0.7" top="0.75" bottom="0.75" header="0.3" footer="0.3"/>
  <pageSetup scale="76"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6"/>
  <sheetViews>
    <sheetView showGridLines="0" zoomScaleSheetLayoutView="100" workbookViewId="0">
      <selection activeCell="J38" sqref="J38"/>
    </sheetView>
  </sheetViews>
  <sheetFormatPr defaultRowHeight="15.6"/>
  <cols>
    <col min="1" max="1" width="6" style="71" customWidth="1"/>
    <col min="2" max="2" width="7.5546875" style="71" customWidth="1"/>
    <col min="3" max="3" width="40.109375" style="71" customWidth="1"/>
    <col min="4" max="7" width="14.5546875" style="71" customWidth="1"/>
    <col min="8" max="9" width="12.33203125" style="71" customWidth="1"/>
    <col min="10" max="11" width="10.109375" style="71" customWidth="1"/>
    <col min="12" max="13" width="9.5546875" style="71" customWidth="1"/>
    <col min="14" max="257" width="9.109375" style="71"/>
    <col min="258" max="258" width="5.88671875" style="71" customWidth="1"/>
    <col min="259" max="259" width="34.6640625" style="71" customWidth="1"/>
    <col min="260" max="265" width="12.6640625" style="71" customWidth="1"/>
    <col min="266" max="513" width="9.109375" style="71"/>
    <col min="514" max="514" width="5.88671875" style="71" customWidth="1"/>
    <col min="515" max="515" width="34.6640625" style="71" customWidth="1"/>
    <col min="516" max="521" width="12.6640625" style="71" customWidth="1"/>
    <col min="522" max="769" width="9.109375" style="71"/>
    <col min="770" max="770" width="5.88671875" style="71" customWidth="1"/>
    <col min="771" max="771" width="34.6640625" style="71" customWidth="1"/>
    <col min="772" max="777" width="12.6640625" style="71" customWidth="1"/>
    <col min="778" max="1025" width="9.109375" style="71"/>
    <col min="1026" max="1026" width="5.88671875" style="71" customWidth="1"/>
    <col min="1027" max="1027" width="34.6640625" style="71" customWidth="1"/>
    <col min="1028" max="1033" width="12.6640625" style="71" customWidth="1"/>
    <col min="1034" max="1281" width="9.109375" style="71"/>
    <col min="1282" max="1282" width="5.88671875" style="71" customWidth="1"/>
    <col min="1283" max="1283" width="34.6640625" style="71" customWidth="1"/>
    <col min="1284" max="1289" width="12.6640625" style="71" customWidth="1"/>
    <col min="1290" max="1537" width="9.109375" style="71"/>
    <col min="1538" max="1538" width="5.88671875" style="71" customWidth="1"/>
    <col min="1539" max="1539" width="34.6640625" style="71" customWidth="1"/>
    <col min="1540" max="1545" width="12.6640625" style="71" customWidth="1"/>
    <col min="1546" max="1793" width="9.109375" style="71"/>
    <col min="1794" max="1794" width="5.88671875" style="71" customWidth="1"/>
    <col min="1795" max="1795" width="34.6640625" style="71" customWidth="1"/>
    <col min="1796" max="1801" width="12.6640625" style="71" customWidth="1"/>
    <col min="1802" max="2049" width="9.109375" style="71"/>
    <col min="2050" max="2050" width="5.88671875" style="71" customWidth="1"/>
    <col min="2051" max="2051" width="34.6640625" style="71" customWidth="1"/>
    <col min="2052" max="2057" width="12.6640625" style="71" customWidth="1"/>
    <col min="2058" max="2305" width="9.109375" style="71"/>
    <col min="2306" max="2306" width="5.88671875" style="71" customWidth="1"/>
    <col min="2307" max="2307" width="34.6640625" style="71" customWidth="1"/>
    <col min="2308" max="2313" width="12.6640625" style="71" customWidth="1"/>
    <col min="2314" max="2561" width="9.109375" style="71"/>
    <col min="2562" max="2562" width="5.88671875" style="71" customWidth="1"/>
    <col min="2563" max="2563" width="34.6640625" style="71" customWidth="1"/>
    <col min="2564" max="2569" width="12.6640625" style="71" customWidth="1"/>
    <col min="2570" max="2817" width="9.109375" style="71"/>
    <col min="2818" max="2818" width="5.88671875" style="71" customWidth="1"/>
    <col min="2819" max="2819" width="34.6640625" style="71" customWidth="1"/>
    <col min="2820" max="2825" width="12.6640625" style="71" customWidth="1"/>
    <col min="2826" max="3073" width="9.109375" style="71"/>
    <col min="3074" max="3074" width="5.88671875" style="71" customWidth="1"/>
    <col min="3075" max="3075" width="34.6640625" style="71" customWidth="1"/>
    <col min="3076" max="3081" width="12.6640625" style="71" customWidth="1"/>
    <col min="3082" max="3329" width="9.109375" style="71"/>
    <col min="3330" max="3330" width="5.88671875" style="71" customWidth="1"/>
    <col min="3331" max="3331" width="34.6640625" style="71" customWidth="1"/>
    <col min="3332" max="3337" width="12.6640625" style="71" customWidth="1"/>
    <col min="3338" max="3585" width="9.109375" style="71"/>
    <col min="3586" max="3586" width="5.88671875" style="71" customWidth="1"/>
    <col min="3587" max="3587" width="34.6640625" style="71" customWidth="1"/>
    <col min="3588" max="3593" width="12.6640625" style="71" customWidth="1"/>
    <col min="3594" max="3841" width="9.109375" style="71"/>
    <col min="3842" max="3842" width="5.88671875" style="71" customWidth="1"/>
    <col min="3843" max="3843" width="34.6640625" style="71" customWidth="1"/>
    <col min="3844" max="3849" width="12.6640625" style="71" customWidth="1"/>
    <col min="3850" max="4097" width="9.109375" style="71"/>
    <col min="4098" max="4098" width="5.88671875" style="71" customWidth="1"/>
    <col min="4099" max="4099" width="34.6640625" style="71" customWidth="1"/>
    <col min="4100" max="4105" width="12.6640625" style="71" customWidth="1"/>
    <col min="4106" max="4353" width="9.109375" style="71"/>
    <col min="4354" max="4354" width="5.88671875" style="71" customWidth="1"/>
    <col min="4355" max="4355" width="34.6640625" style="71" customWidth="1"/>
    <col min="4356" max="4361" width="12.6640625" style="71" customWidth="1"/>
    <col min="4362" max="4609" width="9.109375" style="71"/>
    <col min="4610" max="4610" width="5.88671875" style="71" customWidth="1"/>
    <col min="4611" max="4611" width="34.6640625" style="71" customWidth="1"/>
    <col min="4612" max="4617" width="12.6640625" style="71" customWidth="1"/>
    <col min="4618" max="4865" width="9.109375" style="71"/>
    <col min="4866" max="4866" width="5.88671875" style="71" customWidth="1"/>
    <col min="4867" max="4867" width="34.6640625" style="71" customWidth="1"/>
    <col min="4868" max="4873" width="12.6640625" style="71" customWidth="1"/>
    <col min="4874" max="5121" width="9.109375" style="71"/>
    <col min="5122" max="5122" width="5.88671875" style="71" customWidth="1"/>
    <col min="5123" max="5123" width="34.6640625" style="71" customWidth="1"/>
    <col min="5124" max="5129" width="12.6640625" style="71" customWidth="1"/>
    <col min="5130" max="5377" width="9.109375" style="71"/>
    <col min="5378" max="5378" width="5.88671875" style="71" customWidth="1"/>
    <col min="5379" max="5379" width="34.6640625" style="71" customWidth="1"/>
    <col min="5380" max="5385" width="12.6640625" style="71" customWidth="1"/>
    <col min="5386" max="5633" width="9.109375" style="71"/>
    <col min="5634" max="5634" width="5.88671875" style="71" customWidth="1"/>
    <col min="5635" max="5635" width="34.6640625" style="71" customWidth="1"/>
    <col min="5636" max="5641" width="12.6640625" style="71" customWidth="1"/>
    <col min="5642" max="5889" width="9.109375" style="71"/>
    <col min="5890" max="5890" width="5.88671875" style="71" customWidth="1"/>
    <col min="5891" max="5891" width="34.6640625" style="71" customWidth="1"/>
    <col min="5892" max="5897" width="12.6640625" style="71" customWidth="1"/>
    <col min="5898" max="6145" width="9.109375" style="71"/>
    <col min="6146" max="6146" width="5.88671875" style="71" customWidth="1"/>
    <col min="6147" max="6147" width="34.6640625" style="71" customWidth="1"/>
    <col min="6148" max="6153" width="12.6640625" style="71" customWidth="1"/>
    <col min="6154" max="6401" width="9.109375" style="71"/>
    <col min="6402" max="6402" width="5.88671875" style="71" customWidth="1"/>
    <col min="6403" max="6403" width="34.6640625" style="71" customWidth="1"/>
    <col min="6404" max="6409" width="12.6640625" style="71" customWidth="1"/>
    <col min="6410" max="6657" width="9.109375" style="71"/>
    <col min="6658" max="6658" width="5.88671875" style="71" customWidth="1"/>
    <col min="6659" max="6659" width="34.6640625" style="71" customWidth="1"/>
    <col min="6660" max="6665" width="12.6640625" style="71" customWidth="1"/>
    <col min="6666" max="6913" width="9.109375" style="71"/>
    <col min="6914" max="6914" width="5.88671875" style="71" customWidth="1"/>
    <col min="6915" max="6915" width="34.6640625" style="71" customWidth="1"/>
    <col min="6916" max="6921" width="12.6640625" style="71" customWidth="1"/>
    <col min="6922" max="7169" width="9.109375" style="71"/>
    <col min="7170" max="7170" width="5.88671875" style="71" customWidth="1"/>
    <col min="7171" max="7171" width="34.6640625" style="71" customWidth="1"/>
    <col min="7172" max="7177" width="12.6640625" style="71" customWidth="1"/>
    <col min="7178" max="7425" width="9.109375" style="71"/>
    <col min="7426" max="7426" width="5.88671875" style="71" customWidth="1"/>
    <col min="7427" max="7427" width="34.6640625" style="71" customWidth="1"/>
    <col min="7428" max="7433" width="12.6640625" style="71" customWidth="1"/>
    <col min="7434" max="7681" width="9.109375" style="71"/>
    <col min="7682" max="7682" width="5.88671875" style="71" customWidth="1"/>
    <col min="7683" max="7683" width="34.6640625" style="71" customWidth="1"/>
    <col min="7684" max="7689" width="12.6640625" style="71" customWidth="1"/>
    <col min="7690" max="7937" width="9.109375" style="71"/>
    <col min="7938" max="7938" width="5.88671875" style="71" customWidth="1"/>
    <col min="7939" max="7939" width="34.6640625" style="71" customWidth="1"/>
    <col min="7940" max="7945" width="12.6640625" style="71" customWidth="1"/>
    <col min="7946" max="8193" width="9.109375" style="71"/>
    <col min="8194" max="8194" width="5.88671875" style="71" customWidth="1"/>
    <col min="8195" max="8195" width="34.6640625" style="71" customWidth="1"/>
    <col min="8196" max="8201" width="12.6640625" style="71" customWidth="1"/>
    <col min="8202" max="8449" width="9.109375" style="71"/>
    <col min="8450" max="8450" width="5.88671875" style="71" customWidth="1"/>
    <col min="8451" max="8451" width="34.6640625" style="71" customWidth="1"/>
    <col min="8452" max="8457" width="12.6640625" style="71" customWidth="1"/>
    <col min="8458" max="8705" width="9.109375" style="71"/>
    <col min="8706" max="8706" width="5.88671875" style="71" customWidth="1"/>
    <col min="8707" max="8707" width="34.6640625" style="71" customWidth="1"/>
    <col min="8708" max="8713" width="12.6640625" style="71" customWidth="1"/>
    <col min="8714" max="8961" width="9.109375" style="71"/>
    <col min="8962" max="8962" width="5.88671875" style="71" customWidth="1"/>
    <col min="8963" max="8963" width="34.6640625" style="71" customWidth="1"/>
    <col min="8964" max="8969" width="12.6640625" style="71" customWidth="1"/>
    <col min="8970" max="9217" width="9.109375" style="71"/>
    <col min="9218" max="9218" width="5.88671875" style="71" customWidth="1"/>
    <col min="9219" max="9219" width="34.6640625" style="71" customWidth="1"/>
    <col min="9220" max="9225" width="12.6640625" style="71" customWidth="1"/>
    <col min="9226" max="9473" width="9.109375" style="71"/>
    <col min="9474" max="9474" width="5.88671875" style="71" customWidth="1"/>
    <col min="9475" max="9475" width="34.6640625" style="71" customWidth="1"/>
    <col min="9476" max="9481" width="12.6640625" style="71" customWidth="1"/>
    <col min="9482" max="9729" width="9.109375" style="71"/>
    <col min="9730" max="9730" width="5.88671875" style="71" customWidth="1"/>
    <col min="9731" max="9731" width="34.6640625" style="71" customWidth="1"/>
    <col min="9732" max="9737" width="12.6640625" style="71" customWidth="1"/>
    <col min="9738" max="9985" width="9.109375" style="71"/>
    <col min="9986" max="9986" width="5.88671875" style="71" customWidth="1"/>
    <col min="9987" max="9987" width="34.6640625" style="71" customWidth="1"/>
    <col min="9988" max="9993" width="12.6640625" style="71" customWidth="1"/>
    <col min="9994" max="10241" width="9.109375" style="71"/>
    <col min="10242" max="10242" width="5.88671875" style="71" customWidth="1"/>
    <col min="10243" max="10243" width="34.6640625" style="71" customWidth="1"/>
    <col min="10244" max="10249" width="12.6640625" style="71" customWidth="1"/>
    <col min="10250" max="10497" width="9.109375" style="71"/>
    <col min="10498" max="10498" width="5.88671875" style="71" customWidth="1"/>
    <col min="10499" max="10499" width="34.6640625" style="71" customWidth="1"/>
    <col min="10500" max="10505" width="12.6640625" style="71" customWidth="1"/>
    <col min="10506" max="10753" width="9.109375" style="71"/>
    <col min="10754" max="10754" width="5.88671875" style="71" customWidth="1"/>
    <col min="10755" max="10755" width="34.6640625" style="71" customWidth="1"/>
    <col min="10756" max="10761" width="12.6640625" style="71" customWidth="1"/>
    <col min="10762" max="11009" width="9.109375" style="71"/>
    <col min="11010" max="11010" width="5.88671875" style="71" customWidth="1"/>
    <col min="11011" max="11011" width="34.6640625" style="71" customWidth="1"/>
    <col min="11012" max="11017" width="12.6640625" style="71" customWidth="1"/>
    <col min="11018" max="11265" width="9.109375" style="71"/>
    <col min="11266" max="11266" width="5.88671875" style="71" customWidth="1"/>
    <col min="11267" max="11267" width="34.6640625" style="71" customWidth="1"/>
    <col min="11268" max="11273" width="12.6640625" style="71" customWidth="1"/>
    <col min="11274" max="11521" width="9.109375" style="71"/>
    <col min="11522" max="11522" width="5.88671875" style="71" customWidth="1"/>
    <col min="11523" max="11523" width="34.6640625" style="71" customWidth="1"/>
    <col min="11524" max="11529" width="12.6640625" style="71" customWidth="1"/>
    <col min="11530" max="11777" width="9.109375" style="71"/>
    <col min="11778" max="11778" width="5.88671875" style="71" customWidth="1"/>
    <col min="11779" max="11779" width="34.6640625" style="71" customWidth="1"/>
    <col min="11780" max="11785" width="12.6640625" style="71" customWidth="1"/>
    <col min="11786" max="12033" width="9.109375" style="71"/>
    <col min="12034" max="12034" width="5.88671875" style="71" customWidth="1"/>
    <col min="12035" max="12035" width="34.6640625" style="71" customWidth="1"/>
    <col min="12036" max="12041" width="12.6640625" style="71" customWidth="1"/>
    <col min="12042" max="12289" width="9.109375" style="71"/>
    <col min="12290" max="12290" width="5.88671875" style="71" customWidth="1"/>
    <col min="12291" max="12291" width="34.6640625" style="71" customWidth="1"/>
    <col min="12292" max="12297" width="12.6640625" style="71" customWidth="1"/>
    <col min="12298" max="12545" width="9.109375" style="71"/>
    <col min="12546" max="12546" width="5.88671875" style="71" customWidth="1"/>
    <col min="12547" max="12547" width="34.6640625" style="71" customWidth="1"/>
    <col min="12548" max="12553" width="12.6640625" style="71" customWidth="1"/>
    <col min="12554" max="12801" width="9.109375" style="71"/>
    <col min="12802" max="12802" width="5.88671875" style="71" customWidth="1"/>
    <col min="12803" max="12803" width="34.6640625" style="71" customWidth="1"/>
    <col min="12804" max="12809" width="12.6640625" style="71" customWidth="1"/>
    <col min="12810" max="13057" width="9.109375" style="71"/>
    <col min="13058" max="13058" width="5.88671875" style="71" customWidth="1"/>
    <col min="13059" max="13059" width="34.6640625" style="71" customWidth="1"/>
    <col min="13060" max="13065" width="12.6640625" style="71" customWidth="1"/>
    <col min="13066" max="13313" width="9.109375" style="71"/>
    <col min="13314" max="13314" width="5.88671875" style="71" customWidth="1"/>
    <col min="13315" max="13315" width="34.6640625" style="71" customWidth="1"/>
    <col min="13316" max="13321" width="12.6640625" style="71" customWidth="1"/>
    <col min="13322" max="13569" width="9.109375" style="71"/>
    <col min="13570" max="13570" width="5.88671875" style="71" customWidth="1"/>
    <col min="13571" max="13571" width="34.6640625" style="71" customWidth="1"/>
    <col min="13572" max="13577" width="12.6640625" style="71" customWidth="1"/>
    <col min="13578" max="13825" width="9.109375" style="71"/>
    <col min="13826" max="13826" width="5.88671875" style="71" customWidth="1"/>
    <col min="13827" max="13827" width="34.6640625" style="71" customWidth="1"/>
    <col min="13828" max="13833" width="12.6640625" style="71" customWidth="1"/>
    <col min="13834" max="14081" width="9.109375" style="71"/>
    <col min="14082" max="14082" width="5.88671875" style="71" customWidth="1"/>
    <col min="14083" max="14083" width="34.6640625" style="71" customWidth="1"/>
    <col min="14084" max="14089" width="12.6640625" style="71" customWidth="1"/>
    <col min="14090" max="14337" width="9.109375" style="71"/>
    <col min="14338" max="14338" width="5.88671875" style="71" customWidth="1"/>
    <col min="14339" max="14339" width="34.6640625" style="71" customWidth="1"/>
    <col min="14340" max="14345" width="12.6640625" style="71" customWidth="1"/>
    <col min="14346" max="14593" width="9.109375" style="71"/>
    <col min="14594" max="14594" width="5.88671875" style="71" customWidth="1"/>
    <col min="14595" max="14595" width="34.6640625" style="71" customWidth="1"/>
    <col min="14596" max="14601" width="12.6640625" style="71" customWidth="1"/>
    <col min="14602" max="14849" width="9.109375" style="71"/>
    <col min="14850" max="14850" width="5.88671875" style="71" customWidth="1"/>
    <col min="14851" max="14851" width="34.6640625" style="71" customWidth="1"/>
    <col min="14852" max="14857" width="12.6640625" style="71" customWidth="1"/>
    <col min="14858" max="15105" width="9.109375" style="71"/>
    <col min="15106" max="15106" width="5.88671875" style="71" customWidth="1"/>
    <col min="15107" max="15107" width="34.6640625" style="71" customWidth="1"/>
    <col min="15108" max="15113" width="12.6640625" style="71" customWidth="1"/>
    <col min="15114" max="15361" width="9.109375" style="71"/>
    <col min="15362" max="15362" width="5.88671875" style="71" customWidth="1"/>
    <col min="15363" max="15363" width="34.6640625" style="71" customWidth="1"/>
    <col min="15364" max="15369" width="12.6640625" style="71" customWidth="1"/>
    <col min="15370" max="15617" width="9.109375" style="71"/>
    <col min="15618" max="15618" width="5.88671875" style="71" customWidth="1"/>
    <col min="15619" max="15619" width="34.6640625" style="71" customWidth="1"/>
    <col min="15620" max="15625" width="12.6640625" style="71" customWidth="1"/>
    <col min="15626" max="15873" width="9.109375" style="71"/>
    <col min="15874" max="15874" width="5.88671875" style="71" customWidth="1"/>
    <col min="15875" max="15875" width="34.6640625" style="71" customWidth="1"/>
    <col min="15876" max="15881" width="12.6640625" style="71" customWidth="1"/>
    <col min="15882" max="16129" width="9.109375" style="71"/>
    <col min="16130" max="16130" width="5.88671875" style="71" customWidth="1"/>
    <col min="16131" max="16131" width="34.6640625" style="71" customWidth="1"/>
    <col min="16132" max="16137" width="12.6640625" style="71" customWidth="1"/>
    <col min="16138" max="16384" width="9.109375" style="71"/>
  </cols>
  <sheetData>
    <row r="1" spans="2:13">
      <c r="B1" s="3260" t="s">
        <v>124</v>
      </c>
      <c r="C1" s="3260"/>
      <c r="D1" s="3260"/>
      <c r="E1" s="3260"/>
      <c r="F1" s="3260"/>
      <c r="G1" s="3260"/>
      <c r="H1" s="3260"/>
      <c r="I1" s="3260"/>
    </row>
    <row r="2" spans="2:13">
      <c r="B2" s="3260" t="s">
        <v>125</v>
      </c>
      <c r="C2" s="3260"/>
      <c r="D2" s="3260"/>
      <c r="E2" s="3260"/>
      <c r="F2" s="3260"/>
      <c r="G2" s="3260"/>
      <c r="H2" s="3260"/>
      <c r="I2" s="3260"/>
    </row>
    <row r="3" spans="2:13" ht="16.2" thickBot="1">
      <c r="B3" s="3292" t="s">
        <v>126</v>
      </c>
      <c r="C3" s="3292"/>
      <c r="D3" s="3292"/>
      <c r="E3" s="3292"/>
      <c r="F3" s="3292"/>
      <c r="G3" s="3292"/>
      <c r="H3" s="3292"/>
      <c r="I3" s="3292"/>
    </row>
    <row r="4" spans="2:13" ht="16.2" thickTop="1">
      <c r="B4" s="3293" t="s">
        <v>127</v>
      </c>
      <c r="C4" s="3295" t="s">
        <v>128</v>
      </c>
      <c r="D4" s="392" t="s">
        <v>72</v>
      </c>
      <c r="E4" s="3269" t="s">
        <v>221</v>
      </c>
      <c r="F4" s="3299"/>
      <c r="G4" s="392" t="s">
        <v>432</v>
      </c>
      <c r="H4" s="3297" t="s">
        <v>129</v>
      </c>
      <c r="I4" s="3298"/>
    </row>
    <row r="5" spans="2:13">
      <c r="B5" s="3294"/>
      <c r="C5" s="3296"/>
      <c r="D5" s="72" t="s">
        <v>130</v>
      </c>
      <c r="E5" s="72" t="s">
        <v>509</v>
      </c>
      <c r="F5" s="72" t="s">
        <v>130</v>
      </c>
      <c r="G5" s="72" t="s">
        <v>509</v>
      </c>
      <c r="H5" s="73" t="s">
        <v>221</v>
      </c>
      <c r="I5" s="74" t="s">
        <v>432</v>
      </c>
    </row>
    <row r="6" spans="2:13" ht="23.1" customHeight="1">
      <c r="B6" s="75">
        <v>1</v>
      </c>
      <c r="C6" s="76" t="s">
        <v>131</v>
      </c>
      <c r="D6" s="77">
        <v>279591.52238585002</v>
      </c>
      <c r="E6" s="108">
        <v>273591.5222609</v>
      </c>
      <c r="F6" s="77">
        <v>354508.04726089997</v>
      </c>
      <c r="G6" s="108">
        <v>342675.57242609008</v>
      </c>
      <c r="H6" s="77">
        <f t="shared" ref="H6:H11" si="0">E6-D6</f>
        <v>-6000.0001249500201</v>
      </c>
      <c r="I6" s="78">
        <f t="shared" ref="I6:I12" si="1">G6-F6</f>
        <v>-11832.474834809895</v>
      </c>
      <c r="L6" s="79"/>
      <c r="M6" s="79"/>
    </row>
    <row r="7" spans="2:13" ht="23.1" customHeight="1">
      <c r="B7" s="80"/>
      <c r="C7" s="81" t="s">
        <v>132</v>
      </c>
      <c r="D7" s="82">
        <v>15473.322385850002</v>
      </c>
      <c r="E7" s="261">
        <v>35774.222260900002</v>
      </c>
      <c r="F7" s="82">
        <v>15128.322260900002</v>
      </c>
      <c r="G7" s="261">
        <v>85729.822426089988</v>
      </c>
      <c r="H7" s="82">
        <f t="shared" si="0"/>
        <v>20300.89987505</v>
      </c>
      <c r="I7" s="83">
        <f>G7-F7</f>
        <v>70601.50016518998</v>
      </c>
      <c r="J7" s="79"/>
      <c r="K7" s="79"/>
      <c r="L7" s="79"/>
      <c r="M7" s="79"/>
    </row>
    <row r="8" spans="2:13" ht="23.1" customHeight="1">
      <c r="B8" s="80"/>
      <c r="C8" s="81" t="s">
        <v>133</v>
      </c>
      <c r="D8" s="82">
        <v>235282.05000000002</v>
      </c>
      <c r="E8" s="261">
        <v>217329.375</v>
      </c>
      <c r="F8" s="82">
        <v>323987.72499999998</v>
      </c>
      <c r="G8" s="261">
        <v>232346.27500000002</v>
      </c>
      <c r="H8" s="82">
        <f t="shared" si="0"/>
        <v>-17952.675000000017</v>
      </c>
      <c r="I8" s="83">
        <f>G8-F8</f>
        <v>-91641.449999999953</v>
      </c>
      <c r="L8" s="79"/>
      <c r="M8" s="79"/>
    </row>
    <row r="9" spans="2:13" ht="23.1" customHeight="1">
      <c r="B9" s="80"/>
      <c r="C9" s="81" t="s">
        <v>134</v>
      </c>
      <c r="D9" s="82">
        <v>19063.55</v>
      </c>
      <c r="E9" s="261">
        <v>15327.924999999999</v>
      </c>
      <c r="F9" s="82">
        <v>10760</v>
      </c>
      <c r="G9" s="261">
        <v>17275</v>
      </c>
      <c r="H9" s="82">
        <f t="shared" si="0"/>
        <v>-3735.625</v>
      </c>
      <c r="I9" s="83">
        <f>G9-F9</f>
        <v>6515</v>
      </c>
      <c r="L9" s="79"/>
      <c r="M9" s="79"/>
    </row>
    <row r="10" spans="2:13" ht="23.1" customHeight="1">
      <c r="B10" s="80"/>
      <c r="C10" s="81" t="s">
        <v>135</v>
      </c>
      <c r="D10" s="82">
        <v>9402.6</v>
      </c>
      <c r="E10" s="261">
        <v>4630</v>
      </c>
      <c r="F10" s="82">
        <v>4132</v>
      </c>
      <c r="G10" s="261">
        <v>2945.5749999999998</v>
      </c>
      <c r="H10" s="82">
        <f t="shared" si="0"/>
        <v>-4772.6000000000004</v>
      </c>
      <c r="I10" s="83">
        <f>G10-F10</f>
        <v>-1186.4250000000002</v>
      </c>
      <c r="L10" s="79"/>
      <c r="M10" s="79"/>
    </row>
    <row r="11" spans="2:13" ht="23.1" customHeight="1">
      <c r="B11" s="84"/>
      <c r="C11" s="85" t="s">
        <v>136</v>
      </c>
      <c r="D11" s="86">
        <v>370</v>
      </c>
      <c r="E11" s="262">
        <v>530</v>
      </c>
      <c r="F11" s="86">
        <v>500</v>
      </c>
      <c r="G11" s="262">
        <v>4378.8999999999996</v>
      </c>
      <c r="H11" s="82">
        <f t="shared" si="0"/>
        <v>160</v>
      </c>
      <c r="I11" s="83">
        <f>G11-F11</f>
        <v>3878.8999999999996</v>
      </c>
      <c r="L11" s="79"/>
      <c r="M11" s="79"/>
    </row>
    <row r="12" spans="2:13" s="88" customFormat="1" ht="23.1" customHeight="1">
      <c r="B12" s="75">
        <v>2</v>
      </c>
      <c r="C12" s="76" t="s">
        <v>137</v>
      </c>
      <c r="D12" s="77">
        <v>513947.00000000012</v>
      </c>
      <c r="E12" s="108">
        <v>543447.00000000023</v>
      </c>
      <c r="F12" s="77">
        <v>620447.00000000035</v>
      </c>
      <c r="G12" s="108">
        <v>640447.00000000023</v>
      </c>
      <c r="H12" s="77">
        <f t="shared" ref="H12:H32" si="2">E12-D12</f>
        <v>29500.000000000116</v>
      </c>
      <c r="I12" s="78">
        <f t="shared" si="1"/>
        <v>19999.999999999884</v>
      </c>
      <c r="J12" s="87"/>
      <c r="K12" s="87"/>
      <c r="L12" s="79"/>
      <c r="M12" s="79"/>
    </row>
    <row r="13" spans="2:13" ht="23.1" customHeight="1">
      <c r="B13" s="80"/>
      <c r="C13" s="81" t="s">
        <v>132</v>
      </c>
      <c r="D13" s="82">
        <v>41129.025000000001</v>
      </c>
      <c r="E13" s="261">
        <v>41129.025000000001</v>
      </c>
      <c r="F13" s="82">
        <v>33457.025000000001</v>
      </c>
      <c r="G13" s="261">
        <v>32082.025000000001</v>
      </c>
      <c r="H13" s="82">
        <f t="shared" si="2"/>
        <v>0</v>
      </c>
      <c r="I13" s="83">
        <f>G13-F13</f>
        <v>-1375</v>
      </c>
      <c r="L13" s="79"/>
      <c r="M13" s="79"/>
    </row>
    <row r="14" spans="2:13" ht="23.1" customHeight="1">
      <c r="B14" s="80"/>
      <c r="C14" s="81" t="s">
        <v>133</v>
      </c>
      <c r="D14" s="82">
        <v>416359.5500000001</v>
      </c>
      <c r="E14" s="261">
        <v>443371.72500000009</v>
      </c>
      <c r="F14" s="82">
        <v>504842.47500000027</v>
      </c>
      <c r="G14" s="261">
        <v>522687.47500000027</v>
      </c>
      <c r="H14" s="82">
        <f>E14-D14</f>
        <v>27012.174999999988</v>
      </c>
      <c r="I14" s="83">
        <f>G14-F14</f>
        <v>17845</v>
      </c>
      <c r="L14" s="79"/>
      <c r="M14" s="79"/>
    </row>
    <row r="15" spans="2:13" ht="23.1" customHeight="1">
      <c r="B15" s="80"/>
      <c r="C15" s="81" t="s">
        <v>134</v>
      </c>
      <c r="D15" s="82">
        <v>37694.699999999997</v>
      </c>
      <c r="E15" s="261">
        <v>41032.524999999994</v>
      </c>
      <c r="F15" s="82">
        <v>58225.424999999996</v>
      </c>
      <c r="G15" s="261">
        <v>59995.625</v>
      </c>
      <c r="H15" s="82">
        <f>E15-D15</f>
        <v>3337.8249999999971</v>
      </c>
      <c r="I15" s="83">
        <f>G15-F15</f>
        <v>1770.2000000000044</v>
      </c>
      <c r="L15" s="79"/>
      <c r="M15" s="79"/>
    </row>
    <row r="16" spans="2:13" ht="23.1" customHeight="1">
      <c r="B16" s="80"/>
      <c r="C16" s="81" t="s">
        <v>135</v>
      </c>
      <c r="D16" s="82">
        <v>13038.549999999997</v>
      </c>
      <c r="E16" s="261">
        <v>12088.55</v>
      </c>
      <c r="F16" s="82">
        <v>18050.400000000001</v>
      </c>
      <c r="G16" s="261">
        <v>18310.2</v>
      </c>
      <c r="H16" s="82">
        <f>E16-D16</f>
        <v>-949.99999999999818</v>
      </c>
      <c r="I16" s="83">
        <f>G16-F16</f>
        <v>259.79999999999927</v>
      </c>
      <c r="L16" s="79"/>
      <c r="M16" s="79"/>
    </row>
    <row r="17" spans="2:13" ht="23.1" customHeight="1">
      <c r="B17" s="84"/>
      <c r="C17" s="85" t="s">
        <v>138</v>
      </c>
      <c r="D17" s="86">
        <v>5725.1749999999993</v>
      </c>
      <c r="E17" s="262">
        <v>5825.1749999999993</v>
      </c>
      <c r="F17" s="86">
        <v>5871.6750000000002</v>
      </c>
      <c r="G17" s="262">
        <v>7371.6750000000002</v>
      </c>
      <c r="H17" s="82">
        <f>E17-D17</f>
        <v>100</v>
      </c>
      <c r="I17" s="83">
        <f>G17-F17</f>
        <v>1500</v>
      </c>
      <c r="L17" s="79"/>
      <c r="M17" s="79"/>
    </row>
    <row r="18" spans="2:13" s="88" customFormat="1" ht="23.1" customHeight="1">
      <c r="B18" s="75">
        <v>3</v>
      </c>
      <c r="C18" s="76" t="s">
        <v>139</v>
      </c>
      <c r="D18" s="108">
        <v>6595.8899999999994</v>
      </c>
      <c r="E18" s="108">
        <v>6595.89</v>
      </c>
      <c r="F18" s="77">
        <v>9140</v>
      </c>
      <c r="G18" s="108">
        <v>8900.7799999999988</v>
      </c>
      <c r="H18" s="77">
        <f t="shared" si="2"/>
        <v>0</v>
      </c>
      <c r="I18" s="78">
        <f t="shared" ref="I18" si="3">G18-F18</f>
        <v>-239.22000000000116</v>
      </c>
      <c r="J18" s="87"/>
      <c r="K18" s="87"/>
      <c r="L18" s="79"/>
      <c r="M18" s="79"/>
    </row>
    <row r="19" spans="2:13" ht="23.25" customHeight="1">
      <c r="B19" s="80"/>
      <c r="C19" s="89" t="s">
        <v>180</v>
      </c>
      <c r="D19" s="82">
        <v>181.17000000000002</v>
      </c>
      <c r="E19" s="261">
        <v>840.6</v>
      </c>
      <c r="F19" s="82">
        <v>3001.3799999999997</v>
      </c>
      <c r="G19" s="261">
        <v>3107.8099999999995</v>
      </c>
      <c r="H19" s="82">
        <f t="shared" si="2"/>
        <v>659.43000000000006</v>
      </c>
      <c r="I19" s="83">
        <f>G19-F19</f>
        <v>106.42999999999984</v>
      </c>
      <c r="L19" s="79"/>
      <c r="M19" s="79"/>
    </row>
    <row r="20" spans="2:13" ht="23.1" customHeight="1">
      <c r="B20" s="80"/>
      <c r="C20" s="81" t="s">
        <v>133</v>
      </c>
      <c r="D20" s="82">
        <v>0</v>
      </c>
      <c r="E20" s="261">
        <v>0</v>
      </c>
      <c r="F20" s="82">
        <v>0</v>
      </c>
      <c r="G20" s="261">
        <v>0</v>
      </c>
      <c r="H20" s="82">
        <f t="shared" si="2"/>
        <v>0</v>
      </c>
      <c r="I20" s="83">
        <f>G20-F20</f>
        <v>0</v>
      </c>
      <c r="L20" s="79"/>
      <c r="M20" s="79"/>
    </row>
    <row r="21" spans="2:13" ht="23.1" customHeight="1">
      <c r="B21" s="80"/>
      <c r="C21" s="81" t="s">
        <v>134</v>
      </c>
      <c r="D21" s="82">
        <v>0</v>
      </c>
      <c r="E21" s="261">
        <v>0</v>
      </c>
      <c r="F21" s="82">
        <v>0</v>
      </c>
      <c r="G21" s="261">
        <v>0</v>
      </c>
      <c r="H21" s="82">
        <f t="shared" si="2"/>
        <v>0</v>
      </c>
      <c r="I21" s="83">
        <f>G21-F21</f>
        <v>0</v>
      </c>
      <c r="L21" s="79"/>
      <c r="M21" s="79"/>
    </row>
    <row r="22" spans="2:13" ht="23.1" customHeight="1">
      <c r="B22" s="80"/>
      <c r="C22" s="81" t="s">
        <v>135</v>
      </c>
      <c r="D22" s="82">
        <v>0</v>
      </c>
      <c r="E22" s="261">
        <v>0</v>
      </c>
      <c r="F22" s="82">
        <v>0</v>
      </c>
      <c r="G22" s="261">
        <v>0</v>
      </c>
      <c r="H22" s="82">
        <f t="shared" si="2"/>
        <v>0</v>
      </c>
      <c r="I22" s="83">
        <f>G22-F22</f>
        <v>0</v>
      </c>
      <c r="L22" s="79"/>
      <c r="M22" s="79"/>
    </row>
    <row r="23" spans="2:13" ht="23.1" customHeight="1">
      <c r="B23" s="84"/>
      <c r="C23" s="85" t="s">
        <v>136</v>
      </c>
      <c r="D23" s="86">
        <v>6414.7199999999993</v>
      </c>
      <c r="E23" s="262">
        <v>5755.29</v>
      </c>
      <c r="F23" s="86">
        <v>6138.62</v>
      </c>
      <c r="G23" s="262">
        <v>5792.97</v>
      </c>
      <c r="H23" s="82">
        <f t="shared" si="2"/>
        <v>-659.42999999999938</v>
      </c>
      <c r="I23" s="83">
        <f>G23-F23</f>
        <v>-345.64999999999964</v>
      </c>
      <c r="L23" s="79"/>
      <c r="M23" s="79"/>
    </row>
    <row r="24" spans="2:13" s="88" customFormat="1" ht="23.1" customHeight="1">
      <c r="B24" s="75">
        <v>4</v>
      </c>
      <c r="C24" s="76" t="s">
        <v>140</v>
      </c>
      <c r="D24" s="77">
        <v>185.65499999999997</v>
      </c>
      <c r="E24" s="108">
        <v>185.655</v>
      </c>
      <c r="F24" s="77">
        <v>190.20000000000002</v>
      </c>
      <c r="G24" s="108">
        <v>161.96999999999997</v>
      </c>
      <c r="H24" s="77">
        <f t="shared" si="2"/>
        <v>0</v>
      </c>
      <c r="I24" s="78">
        <f t="shared" ref="I24:I27" si="4">G24-F24</f>
        <v>-28.230000000000047</v>
      </c>
      <c r="L24" s="79"/>
      <c r="M24" s="79"/>
    </row>
    <row r="25" spans="2:13" ht="23.1" customHeight="1">
      <c r="B25" s="80"/>
      <c r="C25" s="81" t="s">
        <v>132</v>
      </c>
      <c r="D25" s="82">
        <v>3</v>
      </c>
      <c r="E25" s="261">
        <v>3</v>
      </c>
      <c r="F25" s="82">
        <v>3</v>
      </c>
      <c r="G25" s="261">
        <v>9.5</v>
      </c>
      <c r="H25" s="82">
        <f t="shared" si="2"/>
        <v>0</v>
      </c>
      <c r="I25" s="83">
        <f t="shared" si="4"/>
        <v>6.5</v>
      </c>
      <c r="L25" s="79"/>
      <c r="M25" s="79"/>
    </row>
    <row r="26" spans="2:13" ht="23.1" customHeight="1">
      <c r="B26" s="84"/>
      <c r="C26" s="85" t="s">
        <v>141</v>
      </c>
      <c r="D26" s="86">
        <v>182.65499999999997</v>
      </c>
      <c r="E26" s="262">
        <v>182.655</v>
      </c>
      <c r="F26" s="86">
        <v>187.20000000000002</v>
      </c>
      <c r="G26" s="261">
        <v>152.46999999999997</v>
      </c>
      <c r="H26" s="82">
        <f t="shared" si="2"/>
        <v>0</v>
      </c>
      <c r="I26" s="83">
        <f t="shared" si="4"/>
        <v>-34.730000000000047</v>
      </c>
      <c r="L26" s="79"/>
      <c r="M26" s="79"/>
    </row>
    <row r="27" spans="2:13" s="88" customFormat="1" ht="23.1" customHeight="1">
      <c r="B27" s="75">
        <v>5</v>
      </c>
      <c r="C27" s="76" t="s">
        <v>142</v>
      </c>
      <c r="D27" s="77">
        <f>SUM(D28:D32)</f>
        <v>800320.06738585012</v>
      </c>
      <c r="E27" s="77">
        <f>SUM(E28:E32)</f>
        <v>823820.06726090016</v>
      </c>
      <c r="F27" s="77">
        <f t="shared" ref="F27:G27" si="5">SUM(F28:F32)</f>
        <v>984285.24726090021</v>
      </c>
      <c r="G27" s="77">
        <f t="shared" si="5"/>
        <v>992185.32242609025</v>
      </c>
      <c r="H27" s="77">
        <f t="shared" si="2"/>
        <v>23499.999875050038</v>
      </c>
      <c r="I27" s="78">
        <f t="shared" si="4"/>
        <v>7900.0751651900355</v>
      </c>
      <c r="J27" s="87"/>
      <c r="K27" s="87"/>
      <c r="L27" s="79"/>
      <c r="M27" s="79"/>
    </row>
    <row r="28" spans="2:13" ht="23.1" customHeight="1">
      <c r="B28" s="90"/>
      <c r="C28" s="81" t="s">
        <v>132</v>
      </c>
      <c r="D28" s="82">
        <f t="shared" ref="D28:E28" si="6">D7+D13+D19+D25</f>
        <v>56786.517385850006</v>
      </c>
      <c r="E28" s="82">
        <f t="shared" si="6"/>
        <v>77746.847260900016</v>
      </c>
      <c r="F28" s="82">
        <f>F7+F13+F19+F25</f>
        <v>51589.727260899999</v>
      </c>
      <c r="G28" s="82">
        <f>G7+G13+G19+G25</f>
        <v>120929.15742608998</v>
      </c>
      <c r="H28" s="82">
        <f t="shared" si="2"/>
        <v>20960.329875050011</v>
      </c>
      <c r="I28" s="83">
        <f>G28-F28</f>
        <v>69339.430165189988</v>
      </c>
      <c r="J28" s="79"/>
      <c r="K28" s="79"/>
      <c r="L28" s="79"/>
      <c r="M28" s="79"/>
    </row>
    <row r="29" spans="2:13" ht="23.1" customHeight="1">
      <c r="B29" s="90"/>
      <c r="C29" s="81" t="s">
        <v>133</v>
      </c>
      <c r="D29" s="82">
        <f>D8+D14+D20</f>
        <v>651641.60000000009</v>
      </c>
      <c r="E29" s="82">
        <f>E8+E14+E20</f>
        <v>660701.10000000009</v>
      </c>
      <c r="F29" s="82">
        <f t="shared" ref="F29:G29" si="7">F8+F14+F20</f>
        <v>828830.20000000019</v>
      </c>
      <c r="G29" s="82">
        <f t="shared" si="7"/>
        <v>755033.75000000023</v>
      </c>
      <c r="H29" s="82">
        <f t="shared" si="2"/>
        <v>9059.5</v>
      </c>
      <c r="I29" s="83">
        <f>G29-F29</f>
        <v>-73796.449999999953</v>
      </c>
      <c r="K29" s="79"/>
      <c r="L29" s="79"/>
      <c r="M29" s="79"/>
    </row>
    <row r="30" spans="2:13" ht="23.1" customHeight="1">
      <c r="B30" s="90"/>
      <c r="C30" s="81" t="s">
        <v>134</v>
      </c>
      <c r="D30" s="82">
        <f t="shared" ref="D30:F31" si="8">D9+D15+D21</f>
        <v>56758.25</v>
      </c>
      <c r="E30" s="82">
        <f t="shared" si="8"/>
        <v>56360.45</v>
      </c>
      <c r="F30" s="82">
        <f t="shared" si="8"/>
        <v>68985.424999999988</v>
      </c>
      <c r="G30" s="82">
        <f t="shared" ref="G30" si="9">G9+G15+G21</f>
        <v>77270.625</v>
      </c>
      <c r="H30" s="82">
        <f t="shared" si="2"/>
        <v>-397.80000000000291</v>
      </c>
      <c r="I30" s="83">
        <f>G30-F30</f>
        <v>8285.2000000000116</v>
      </c>
      <c r="K30" s="79"/>
      <c r="L30" s="79"/>
      <c r="M30" s="79"/>
    </row>
    <row r="31" spans="2:13" ht="23.1" customHeight="1">
      <c r="B31" s="90"/>
      <c r="C31" s="81" t="s">
        <v>135</v>
      </c>
      <c r="D31" s="82">
        <f t="shared" si="8"/>
        <v>22441.149999999998</v>
      </c>
      <c r="E31" s="82">
        <f t="shared" si="8"/>
        <v>16718.55</v>
      </c>
      <c r="F31" s="82">
        <f t="shared" si="8"/>
        <v>22182.400000000001</v>
      </c>
      <c r="G31" s="82">
        <f t="shared" ref="G31" si="10">G10+G16+G22</f>
        <v>21255.775000000001</v>
      </c>
      <c r="H31" s="82">
        <f t="shared" si="2"/>
        <v>-5722.5999999999985</v>
      </c>
      <c r="I31" s="83">
        <f>G31-F31</f>
        <v>-926.625</v>
      </c>
      <c r="K31" s="79"/>
      <c r="L31" s="79"/>
    </row>
    <row r="32" spans="2:13" ht="18" customHeight="1" thickBot="1">
      <c r="B32" s="91"/>
      <c r="C32" s="92" t="s">
        <v>136</v>
      </c>
      <c r="D32" s="93">
        <f t="shared" ref="D32:F32" si="11">D11+D17+D23+D26</f>
        <v>12692.55</v>
      </c>
      <c r="E32" s="93">
        <f t="shared" si="11"/>
        <v>12293.12</v>
      </c>
      <c r="F32" s="93">
        <f t="shared" si="11"/>
        <v>12697.495000000001</v>
      </c>
      <c r="G32" s="93">
        <f t="shared" ref="G32" si="12">G11+G17+G23+G26</f>
        <v>17696.015000000003</v>
      </c>
      <c r="H32" s="93">
        <f t="shared" si="2"/>
        <v>-399.42999999999847</v>
      </c>
      <c r="I32" s="94">
        <f>G32-F32</f>
        <v>4998.5200000000023</v>
      </c>
      <c r="K32" s="79"/>
      <c r="L32" s="79"/>
    </row>
    <row r="33" spans="4:6" ht="16.2" thickTop="1"/>
    <row r="34" spans="4:6">
      <c r="E34" s="59"/>
    </row>
    <row r="35" spans="4:6">
      <c r="D35" s="79"/>
      <c r="E35" s="95"/>
      <c r="F35" s="79"/>
    </row>
    <row r="36" spans="4:6">
      <c r="D36" s="79"/>
    </row>
  </sheetData>
  <mergeCells count="7">
    <mergeCell ref="B1:I1"/>
    <mergeCell ref="B2:I2"/>
    <mergeCell ref="B3:I3"/>
    <mergeCell ref="B4:B5"/>
    <mergeCell ref="C4:C5"/>
    <mergeCell ref="H4:I4"/>
    <mergeCell ref="E4:F4"/>
  </mergeCells>
  <printOptions horizontalCentered="1"/>
  <pageMargins left="0.75" right="0.75" top="0.25" bottom="0.75181102362204699" header="0" footer="0"/>
  <pageSetup paperSize="9" scale="66" orientation="portrait" errors="blank"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9"/>
  <sheetViews>
    <sheetView showGridLines="0" zoomScale="93" zoomScaleNormal="93" workbookViewId="0">
      <selection activeCell="A18" sqref="A18"/>
    </sheetView>
  </sheetViews>
  <sheetFormatPr defaultColWidth="11" defaultRowHeight="17.100000000000001" customHeight="1"/>
  <cols>
    <col min="1" max="1" width="52" style="989" bestFit="1" customWidth="1"/>
    <col min="2" max="2" width="15" style="989" customWidth="1"/>
    <col min="3" max="3" width="15.44140625" style="989" customWidth="1"/>
    <col min="4" max="4" width="14.109375" style="989" customWidth="1"/>
    <col min="5" max="5" width="14" style="989" customWidth="1"/>
    <col min="6" max="6" width="11.6640625" style="989" bestFit="1" customWidth="1"/>
    <col min="7" max="7" width="2.33203125" style="989" bestFit="1" customWidth="1"/>
    <col min="8" max="8" width="8.5546875" style="989" bestFit="1" customWidth="1"/>
    <col min="9" max="9" width="11.44140625" style="989" bestFit="1" customWidth="1"/>
    <col min="10" max="10" width="2.109375" style="989" customWidth="1"/>
    <col min="11" max="11" width="8.5546875" style="989" bestFit="1" customWidth="1"/>
    <col min="12" max="254" width="11" style="988"/>
    <col min="255" max="255" width="46.6640625" style="988" bestFit="1" customWidth="1"/>
    <col min="256" max="256" width="11.88671875" style="988" customWidth="1"/>
    <col min="257" max="257" width="12.44140625" style="988" customWidth="1"/>
    <col min="258" max="258" width="12.5546875" style="988" customWidth="1"/>
    <col min="259" max="259" width="11.6640625" style="988" customWidth="1"/>
    <col min="260" max="260" width="10.6640625" style="988" customWidth="1"/>
    <col min="261" max="261" width="2.44140625" style="988" bestFit="1" customWidth="1"/>
    <col min="262" max="262" width="8.5546875" style="988" customWidth="1"/>
    <col min="263" max="263" width="12.44140625" style="988" customWidth="1"/>
    <col min="264" max="264" width="2.109375" style="988" customWidth="1"/>
    <col min="265" max="265" width="9.44140625" style="988" customWidth="1"/>
    <col min="266" max="510" width="11" style="988"/>
    <col min="511" max="511" width="46.6640625" style="988" bestFit="1" customWidth="1"/>
    <col min="512" max="512" width="11.88671875" style="988" customWidth="1"/>
    <col min="513" max="513" width="12.44140625" style="988" customWidth="1"/>
    <col min="514" max="514" width="12.5546875" style="988" customWidth="1"/>
    <col min="515" max="515" width="11.6640625" style="988" customWidth="1"/>
    <col min="516" max="516" width="10.6640625" style="988" customWidth="1"/>
    <col min="517" max="517" width="2.44140625" style="988" bestFit="1" customWidth="1"/>
    <col min="518" max="518" width="8.5546875" style="988" customWidth="1"/>
    <col min="519" max="519" width="12.44140625" style="988" customWidth="1"/>
    <col min="520" max="520" width="2.109375" style="988" customWidth="1"/>
    <col min="521" max="521" width="9.44140625" style="988" customWidth="1"/>
    <col min="522" max="766" width="11" style="988"/>
    <col min="767" max="767" width="46.6640625" style="988" bestFit="1" customWidth="1"/>
    <col min="768" max="768" width="11.88671875" style="988" customWidth="1"/>
    <col min="769" max="769" width="12.44140625" style="988" customWidth="1"/>
    <col min="770" max="770" width="12.5546875" style="988" customWidth="1"/>
    <col min="771" max="771" width="11.6640625" style="988" customWidth="1"/>
    <col min="772" max="772" width="10.6640625" style="988" customWidth="1"/>
    <col min="773" max="773" width="2.44140625" style="988" bestFit="1" customWidth="1"/>
    <col min="774" max="774" width="8.5546875" style="988" customWidth="1"/>
    <col min="775" max="775" width="12.44140625" style="988" customWidth="1"/>
    <col min="776" max="776" width="2.109375" style="988" customWidth="1"/>
    <col min="777" max="777" width="9.44140625" style="988" customWidth="1"/>
    <col min="778" max="1022" width="11" style="988"/>
    <col min="1023" max="1023" width="46.6640625" style="988" bestFit="1" customWidth="1"/>
    <col min="1024" max="1024" width="11.88671875" style="988" customWidth="1"/>
    <col min="1025" max="1025" width="12.44140625" style="988" customWidth="1"/>
    <col min="1026" max="1026" width="12.5546875" style="988" customWidth="1"/>
    <col min="1027" max="1027" width="11.6640625" style="988" customWidth="1"/>
    <col min="1028" max="1028" width="10.6640625" style="988" customWidth="1"/>
    <col min="1029" max="1029" width="2.44140625" style="988" bestFit="1" customWidth="1"/>
    <col min="1030" max="1030" width="8.5546875" style="988" customWidth="1"/>
    <col min="1031" max="1031" width="12.44140625" style="988" customWidth="1"/>
    <col min="1032" max="1032" width="2.109375" style="988" customWidth="1"/>
    <col min="1033" max="1033" width="9.44140625" style="988" customWidth="1"/>
    <col min="1034" max="1278" width="11" style="988"/>
    <col min="1279" max="1279" width="46.6640625" style="988" bestFit="1" customWidth="1"/>
    <col min="1280" max="1280" width="11.88671875" style="988" customWidth="1"/>
    <col min="1281" max="1281" width="12.44140625" style="988" customWidth="1"/>
    <col min="1282" max="1282" width="12.5546875" style="988" customWidth="1"/>
    <col min="1283" max="1283" width="11.6640625" style="988" customWidth="1"/>
    <col min="1284" max="1284" width="10.6640625" style="988" customWidth="1"/>
    <col min="1285" max="1285" width="2.44140625" style="988" bestFit="1" customWidth="1"/>
    <col min="1286" max="1286" width="8.5546875" style="988" customWidth="1"/>
    <col min="1287" max="1287" width="12.44140625" style="988" customWidth="1"/>
    <col min="1288" max="1288" width="2.109375" style="988" customWidth="1"/>
    <col min="1289" max="1289" width="9.44140625" style="988" customWidth="1"/>
    <col min="1290" max="1534" width="11" style="988"/>
    <col min="1535" max="1535" width="46.6640625" style="988" bestFit="1" customWidth="1"/>
    <col min="1536" max="1536" width="11.88671875" style="988" customWidth="1"/>
    <col min="1537" max="1537" width="12.44140625" style="988" customWidth="1"/>
    <col min="1538" max="1538" width="12.5546875" style="988" customWidth="1"/>
    <col min="1539" max="1539" width="11.6640625" style="988" customWidth="1"/>
    <col min="1540" max="1540" width="10.6640625" style="988" customWidth="1"/>
    <col min="1541" max="1541" width="2.44140625" style="988" bestFit="1" customWidth="1"/>
    <col min="1542" max="1542" width="8.5546875" style="988" customWidth="1"/>
    <col min="1543" max="1543" width="12.44140625" style="988" customWidth="1"/>
    <col min="1544" max="1544" width="2.109375" style="988" customWidth="1"/>
    <col min="1545" max="1545" width="9.44140625" style="988" customWidth="1"/>
    <col min="1546" max="1790" width="11" style="988"/>
    <col min="1791" max="1791" width="46.6640625" style="988" bestFit="1" customWidth="1"/>
    <col min="1792" max="1792" width="11.88671875" style="988" customWidth="1"/>
    <col min="1793" max="1793" width="12.44140625" style="988" customWidth="1"/>
    <col min="1794" max="1794" width="12.5546875" style="988" customWidth="1"/>
    <col min="1795" max="1795" width="11.6640625" style="988" customWidth="1"/>
    <col min="1796" max="1796" width="10.6640625" style="988" customWidth="1"/>
    <col min="1797" max="1797" width="2.44140625" style="988" bestFit="1" customWidth="1"/>
    <col min="1798" max="1798" width="8.5546875" style="988" customWidth="1"/>
    <col min="1799" max="1799" width="12.44140625" style="988" customWidth="1"/>
    <col min="1800" max="1800" width="2.109375" style="988" customWidth="1"/>
    <col min="1801" max="1801" width="9.44140625" style="988" customWidth="1"/>
    <col min="1802" max="2046" width="11" style="988"/>
    <col min="2047" max="2047" width="46.6640625" style="988" bestFit="1" customWidth="1"/>
    <col min="2048" max="2048" width="11.88671875" style="988" customWidth="1"/>
    <col min="2049" max="2049" width="12.44140625" style="988" customWidth="1"/>
    <col min="2050" max="2050" width="12.5546875" style="988" customWidth="1"/>
    <col min="2051" max="2051" width="11.6640625" style="988" customWidth="1"/>
    <col min="2052" max="2052" width="10.6640625" style="988" customWidth="1"/>
    <col min="2053" max="2053" width="2.44140625" style="988" bestFit="1" customWidth="1"/>
    <col min="2054" max="2054" width="8.5546875" style="988" customWidth="1"/>
    <col min="2055" max="2055" width="12.44140625" style="988" customWidth="1"/>
    <col min="2056" max="2056" width="2.109375" style="988" customWidth="1"/>
    <col min="2057" max="2057" width="9.44140625" style="988" customWidth="1"/>
    <col min="2058" max="2302" width="11" style="988"/>
    <col min="2303" max="2303" width="46.6640625" style="988" bestFit="1" customWidth="1"/>
    <col min="2304" max="2304" width="11.88671875" style="988" customWidth="1"/>
    <col min="2305" max="2305" width="12.44140625" style="988" customWidth="1"/>
    <col min="2306" max="2306" width="12.5546875" style="988" customWidth="1"/>
    <col min="2307" max="2307" width="11.6640625" style="988" customWidth="1"/>
    <col min="2308" max="2308" width="10.6640625" style="988" customWidth="1"/>
    <col min="2309" max="2309" width="2.44140625" style="988" bestFit="1" customWidth="1"/>
    <col min="2310" max="2310" width="8.5546875" style="988" customWidth="1"/>
    <col min="2311" max="2311" width="12.44140625" style="988" customWidth="1"/>
    <col min="2312" max="2312" width="2.109375" style="988" customWidth="1"/>
    <col min="2313" max="2313" width="9.44140625" style="988" customWidth="1"/>
    <col min="2314" max="2558" width="11" style="988"/>
    <col min="2559" max="2559" width="46.6640625" style="988" bestFit="1" customWidth="1"/>
    <col min="2560" max="2560" width="11.88671875" style="988" customWidth="1"/>
    <col min="2561" max="2561" width="12.44140625" style="988" customWidth="1"/>
    <col min="2562" max="2562" width="12.5546875" style="988" customWidth="1"/>
    <col min="2563" max="2563" width="11.6640625" style="988" customWidth="1"/>
    <col min="2564" max="2564" width="10.6640625" style="988" customWidth="1"/>
    <col min="2565" max="2565" width="2.44140625" style="988" bestFit="1" customWidth="1"/>
    <col min="2566" max="2566" width="8.5546875" style="988" customWidth="1"/>
    <col min="2567" max="2567" width="12.44140625" style="988" customWidth="1"/>
    <col min="2568" max="2568" width="2.109375" style="988" customWidth="1"/>
    <col min="2569" max="2569" width="9.44140625" style="988" customWidth="1"/>
    <col min="2570" max="2814" width="11" style="988"/>
    <col min="2815" max="2815" width="46.6640625" style="988" bestFit="1" customWidth="1"/>
    <col min="2816" max="2816" width="11.88671875" style="988" customWidth="1"/>
    <col min="2817" max="2817" width="12.44140625" style="988" customWidth="1"/>
    <col min="2818" max="2818" width="12.5546875" style="988" customWidth="1"/>
    <col min="2819" max="2819" width="11.6640625" style="988" customWidth="1"/>
    <col min="2820" max="2820" width="10.6640625" style="988" customWidth="1"/>
    <col min="2821" max="2821" width="2.44140625" style="988" bestFit="1" customWidth="1"/>
    <col min="2822" max="2822" width="8.5546875" style="988" customWidth="1"/>
    <col min="2823" max="2823" width="12.44140625" style="988" customWidth="1"/>
    <col min="2824" max="2824" width="2.109375" style="988" customWidth="1"/>
    <col min="2825" max="2825" width="9.44140625" style="988" customWidth="1"/>
    <col min="2826" max="3070" width="11" style="988"/>
    <col min="3071" max="3071" width="46.6640625" style="988" bestFit="1" customWidth="1"/>
    <col min="3072" max="3072" width="11.88671875" style="988" customWidth="1"/>
    <col min="3073" max="3073" width="12.44140625" style="988" customWidth="1"/>
    <col min="3074" max="3074" width="12.5546875" style="988" customWidth="1"/>
    <col min="3075" max="3075" width="11.6640625" style="988" customWidth="1"/>
    <col min="3076" max="3076" width="10.6640625" style="988" customWidth="1"/>
    <col min="3077" max="3077" width="2.44140625" style="988" bestFit="1" customWidth="1"/>
    <col min="3078" max="3078" width="8.5546875" style="988" customWidth="1"/>
    <col min="3079" max="3079" width="12.44140625" style="988" customWidth="1"/>
    <col min="3080" max="3080" width="2.109375" style="988" customWidth="1"/>
    <col min="3081" max="3081" width="9.44140625" style="988" customWidth="1"/>
    <col min="3082" max="3326" width="11" style="988"/>
    <col min="3327" max="3327" width="46.6640625" style="988" bestFit="1" customWidth="1"/>
    <col min="3328" max="3328" width="11.88671875" style="988" customWidth="1"/>
    <col min="3329" max="3329" width="12.44140625" style="988" customWidth="1"/>
    <col min="3330" max="3330" width="12.5546875" style="988" customWidth="1"/>
    <col min="3331" max="3331" width="11.6640625" style="988" customWidth="1"/>
    <col min="3332" max="3332" width="10.6640625" style="988" customWidth="1"/>
    <col min="3333" max="3333" width="2.44140625" style="988" bestFit="1" customWidth="1"/>
    <col min="3334" max="3334" width="8.5546875" style="988" customWidth="1"/>
    <col min="3335" max="3335" width="12.44140625" style="988" customWidth="1"/>
    <col min="3336" max="3336" width="2.109375" style="988" customWidth="1"/>
    <col min="3337" max="3337" width="9.44140625" style="988" customWidth="1"/>
    <col min="3338" max="3582" width="11" style="988"/>
    <col min="3583" max="3583" width="46.6640625" style="988" bestFit="1" customWidth="1"/>
    <col min="3584" max="3584" width="11.88671875" style="988" customWidth="1"/>
    <col min="3585" max="3585" width="12.44140625" style="988" customWidth="1"/>
    <col min="3586" max="3586" width="12.5546875" style="988" customWidth="1"/>
    <col min="3587" max="3587" width="11.6640625" style="988" customWidth="1"/>
    <col min="3588" max="3588" width="10.6640625" style="988" customWidth="1"/>
    <col min="3589" max="3589" width="2.44140625" style="988" bestFit="1" customWidth="1"/>
    <col min="3590" max="3590" width="8.5546875" style="988" customWidth="1"/>
    <col min="3591" max="3591" width="12.44140625" style="988" customWidth="1"/>
    <col min="3592" max="3592" width="2.109375" style="988" customWidth="1"/>
    <col min="3593" max="3593" width="9.44140625" style="988" customWidth="1"/>
    <col min="3594" max="3838" width="11" style="988"/>
    <col min="3839" max="3839" width="46.6640625" style="988" bestFit="1" customWidth="1"/>
    <col min="3840" max="3840" width="11.88671875" style="988" customWidth="1"/>
    <col min="3841" max="3841" width="12.44140625" style="988" customWidth="1"/>
    <col min="3842" max="3842" width="12.5546875" style="988" customWidth="1"/>
    <col min="3843" max="3843" width="11.6640625" style="988" customWidth="1"/>
    <col min="3844" max="3844" width="10.6640625" style="988" customWidth="1"/>
    <col min="3845" max="3845" width="2.44140625" style="988" bestFit="1" customWidth="1"/>
    <col min="3846" max="3846" width="8.5546875" style="988" customWidth="1"/>
    <col min="3847" max="3847" width="12.44140625" style="988" customWidth="1"/>
    <col min="3848" max="3848" width="2.109375" style="988" customWidth="1"/>
    <col min="3849" max="3849" width="9.44140625" style="988" customWidth="1"/>
    <col min="3850" max="4094" width="11" style="988"/>
    <col min="4095" max="4095" width="46.6640625" style="988" bestFit="1" customWidth="1"/>
    <col min="4096" max="4096" width="11.88671875" style="988" customWidth="1"/>
    <col min="4097" max="4097" width="12.44140625" style="988" customWidth="1"/>
    <col min="4098" max="4098" width="12.5546875" style="988" customWidth="1"/>
    <col min="4099" max="4099" width="11.6640625" style="988" customWidth="1"/>
    <col min="4100" max="4100" width="10.6640625" style="988" customWidth="1"/>
    <col min="4101" max="4101" width="2.44140625" style="988" bestFit="1" customWidth="1"/>
    <col min="4102" max="4102" width="8.5546875" style="988" customWidth="1"/>
    <col min="4103" max="4103" width="12.44140625" style="988" customWidth="1"/>
    <col min="4104" max="4104" width="2.109375" style="988" customWidth="1"/>
    <col min="4105" max="4105" width="9.44140625" style="988" customWidth="1"/>
    <col min="4106" max="4350" width="11" style="988"/>
    <col min="4351" max="4351" width="46.6640625" style="988" bestFit="1" customWidth="1"/>
    <col min="4352" max="4352" width="11.88671875" style="988" customWidth="1"/>
    <col min="4353" max="4353" width="12.44140625" style="988" customWidth="1"/>
    <col min="4354" max="4354" width="12.5546875" style="988" customWidth="1"/>
    <col min="4355" max="4355" width="11.6640625" style="988" customWidth="1"/>
    <col min="4356" max="4356" width="10.6640625" style="988" customWidth="1"/>
    <col min="4357" max="4357" width="2.44140625" style="988" bestFit="1" customWidth="1"/>
    <col min="4358" max="4358" width="8.5546875" style="988" customWidth="1"/>
    <col min="4359" max="4359" width="12.44140625" style="988" customWidth="1"/>
    <col min="4360" max="4360" width="2.109375" style="988" customWidth="1"/>
    <col min="4361" max="4361" width="9.44140625" style="988" customWidth="1"/>
    <col min="4362" max="4606" width="11" style="988"/>
    <col min="4607" max="4607" width="46.6640625" style="988" bestFit="1" customWidth="1"/>
    <col min="4608" max="4608" width="11.88671875" style="988" customWidth="1"/>
    <col min="4609" max="4609" width="12.44140625" style="988" customWidth="1"/>
    <col min="4610" max="4610" width="12.5546875" style="988" customWidth="1"/>
    <col min="4611" max="4611" width="11.6640625" style="988" customWidth="1"/>
    <col min="4612" max="4612" width="10.6640625" style="988" customWidth="1"/>
    <col min="4613" max="4613" width="2.44140625" style="988" bestFit="1" customWidth="1"/>
    <col min="4614" max="4614" width="8.5546875" style="988" customWidth="1"/>
    <col min="4615" max="4615" width="12.44140625" style="988" customWidth="1"/>
    <col min="4616" max="4616" width="2.109375" style="988" customWidth="1"/>
    <col min="4617" max="4617" width="9.44140625" style="988" customWidth="1"/>
    <col min="4618" max="4862" width="11" style="988"/>
    <col min="4863" max="4863" width="46.6640625" style="988" bestFit="1" customWidth="1"/>
    <col min="4864" max="4864" width="11.88671875" style="988" customWidth="1"/>
    <col min="4865" max="4865" width="12.44140625" style="988" customWidth="1"/>
    <col min="4866" max="4866" width="12.5546875" style="988" customWidth="1"/>
    <col min="4867" max="4867" width="11.6640625" style="988" customWidth="1"/>
    <col min="4868" max="4868" width="10.6640625" style="988" customWidth="1"/>
    <col min="4869" max="4869" width="2.44140625" style="988" bestFit="1" customWidth="1"/>
    <col min="4870" max="4870" width="8.5546875" style="988" customWidth="1"/>
    <col min="4871" max="4871" width="12.44140625" style="988" customWidth="1"/>
    <col min="4872" max="4872" width="2.109375" style="988" customWidth="1"/>
    <col min="4873" max="4873" width="9.44140625" style="988" customWidth="1"/>
    <col min="4874" max="5118" width="11" style="988"/>
    <col min="5119" max="5119" width="46.6640625" style="988" bestFit="1" customWidth="1"/>
    <col min="5120" max="5120" width="11.88671875" style="988" customWidth="1"/>
    <col min="5121" max="5121" width="12.44140625" style="988" customWidth="1"/>
    <col min="5122" max="5122" width="12.5546875" style="988" customWidth="1"/>
    <col min="5123" max="5123" width="11.6640625" style="988" customWidth="1"/>
    <col min="5124" max="5124" width="10.6640625" style="988" customWidth="1"/>
    <col min="5125" max="5125" width="2.44140625" style="988" bestFit="1" customWidth="1"/>
    <col min="5126" max="5126" width="8.5546875" style="988" customWidth="1"/>
    <col min="5127" max="5127" width="12.44140625" style="988" customWidth="1"/>
    <col min="5128" max="5128" width="2.109375" style="988" customWidth="1"/>
    <col min="5129" max="5129" width="9.44140625" style="988" customWidth="1"/>
    <col min="5130" max="5374" width="11" style="988"/>
    <col min="5375" max="5375" width="46.6640625" style="988" bestFit="1" customWidth="1"/>
    <col min="5376" max="5376" width="11.88671875" style="988" customWidth="1"/>
    <col min="5377" max="5377" width="12.44140625" style="988" customWidth="1"/>
    <col min="5378" max="5378" width="12.5546875" style="988" customWidth="1"/>
    <col min="5379" max="5379" width="11.6640625" style="988" customWidth="1"/>
    <col min="5380" max="5380" width="10.6640625" style="988" customWidth="1"/>
    <col min="5381" max="5381" width="2.44140625" style="988" bestFit="1" customWidth="1"/>
    <col min="5382" max="5382" width="8.5546875" style="988" customWidth="1"/>
    <col min="5383" max="5383" width="12.44140625" style="988" customWidth="1"/>
    <col min="5384" max="5384" width="2.109375" style="988" customWidth="1"/>
    <col min="5385" max="5385" width="9.44140625" style="988" customWidth="1"/>
    <col min="5386" max="5630" width="11" style="988"/>
    <col min="5631" max="5631" width="46.6640625" style="988" bestFit="1" customWidth="1"/>
    <col min="5632" max="5632" width="11.88671875" style="988" customWidth="1"/>
    <col min="5633" max="5633" width="12.44140625" style="988" customWidth="1"/>
    <col min="5634" max="5634" width="12.5546875" style="988" customWidth="1"/>
    <col min="5635" max="5635" width="11.6640625" style="988" customWidth="1"/>
    <col min="5636" max="5636" width="10.6640625" style="988" customWidth="1"/>
    <col min="5637" max="5637" width="2.44140625" style="988" bestFit="1" customWidth="1"/>
    <col min="5638" max="5638" width="8.5546875" style="988" customWidth="1"/>
    <col min="5639" max="5639" width="12.44140625" style="988" customWidth="1"/>
    <col min="5640" max="5640" width="2.109375" style="988" customWidth="1"/>
    <col min="5641" max="5641" width="9.44140625" style="988" customWidth="1"/>
    <col min="5642" max="5886" width="11" style="988"/>
    <col min="5887" max="5887" width="46.6640625" style="988" bestFit="1" customWidth="1"/>
    <col min="5888" max="5888" width="11.88671875" style="988" customWidth="1"/>
    <col min="5889" max="5889" width="12.44140625" style="988" customWidth="1"/>
    <col min="5890" max="5890" width="12.5546875" style="988" customWidth="1"/>
    <col min="5891" max="5891" width="11.6640625" style="988" customWidth="1"/>
    <col min="5892" max="5892" width="10.6640625" style="988" customWidth="1"/>
    <col min="5893" max="5893" width="2.44140625" style="988" bestFit="1" customWidth="1"/>
    <col min="5894" max="5894" width="8.5546875" style="988" customWidth="1"/>
    <col min="5895" max="5895" width="12.44140625" style="988" customWidth="1"/>
    <col min="5896" max="5896" width="2.109375" style="988" customWidth="1"/>
    <col min="5897" max="5897" width="9.44140625" style="988" customWidth="1"/>
    <col min="5898" max="6142" width="11" style="988"/>
    <col min="6143" max="6143" width="46.6640625" style="988" bestFit="1" customWidth="1"/>
    <col min="6144" max="6144" width="11.88671875" style="988" customWidth="1"/>
    <col min="6145" max="6145" width="12.44140625" style="988" customWidth="1"/>
    <col min="6146" max="6146" width="12.5546875" style="988" customWidth="1"/>
    <col min="6147" max="6147" width="11.6640625" style="988" customWidth="1"/>
    <col min="6148" max="6148" width="10.6640625" style="988" customWidth="1"/>
    <col min="6149" max="6149" width="2.44140625" style="988" bestFit="1" customWidth="1"/>
    <col min="6150" max="6150" width="8.5546875" style="988" customWidth="1"/>
    <col min="6151" max="6151" width="12.44140625" style="988" customWidth="1"/>
    <col min="6152" max="6152" width="2.109375" style="988" customWidth="1"/>
    <col min="6153" max="6153" width="9.44140625" style="988" customWidth="1"/>
    <col min="6154" max="6398" width="11" style="988"/>
    <col min="6399" max="6399" width="46.6640625" style="988" bestFit="1" customWidth="1"/>
    <col min="6400" max="6400" width="11.88671875" style="988" customWidth="1"/>
    <col min="6401" max="6401" width="12.44140625" style="988" customWidth="1"/>
    <col min="6402" max="6402" width="12.5546875" style="988" customWidth="1"/>
    <col min="6403" max="6403" width="11.6640625" style="988" customWidth="1"/>
    <col min="6404" max="6404" width="10.6640625" style="988" customWidth="1"/>
    <col min="6405" max="6405" width="2.44140625" style="988" bestFit="1" customWidth="1"/>
    <col min="6406" max="6406" width="8.5546875" style="988" customWidth="1"/>
    <col min="6407" max="6407" width="12.44140625" style="988" customWidth="1"/>
    <col min="6408" max="6408" width="2.109375" style="988" customWidth="1"/>
    <col min="6409" max="6409" width="9.44140625" style="988" customWidth="1"/>
    <col min="6410" max="6654" width="11" style="988"/>
    <col min="6655" max="6655" width="46.6640625" style="988" bestFit="1" customWidth="1"/>
    <col min="6656" max="6656" width="11.88671875" style="988" customWidth="1"/>
    <col min="6657" max="6657" width="12.44140625" style="988" customWidth="1"/>
    <col min="6658" max="6658" width="12.5546875" style="988" customWidth="1"/>
    <col min="6659" max="6659" width="11.6640625" style="988" customWidth="1"/>
    <col min="6660" max="6660" width="10.6640625" style="988" customWidth="1"/>
    <col min="6661" max="6661" width="2.44140625" style="988" bestFit="1" customWidth="1"/>
    <col min="6662" max="6662" width="8.5546875" style="988" customWidth="1"/>
    <col min="6663" max="6663" width="12.44140625" style="988" customWidth="1"/>
    <col min="6664" max="6664" width="2.109375" style="988" customWidth="1"/>
    <col min="6665" max="6665" width="9.44140625" style="988" customWidth="1"/>
    <col min="6666" max="6910" width="11" style="988"/>
    <col min="6911" max="6911" width="46.6640625" style="988" bestFit="1" customWidth="1"/>
    <col min="6912" max="6912" width="11.88671875" style="988" customWidth="1"/>
    <col min="6913" max="6913" width="12.44140625" style="988" customWidth="1"/>
    <col min="6914" max="6914" width="12.5546875" style="988" customWidth="1"/>
    <col min="6915" max="6915" width="11.6640625" style="988" customWidth="1"/>
    <col min="6916" max="6916" width="10.6640625" style="988" customWidth="1"/>
    <col min="6917" max="6917" width="2.44140625" style="988" bestFit="1" customWidth="1"/>
    <col min="6918" max="6918" width="8.5546875" style="988" customWidth="1"/>
    <col min="6919" max="6919" width="12.44140625" style="988" customWidth="1"/>
    <col min="6920" max="6920" width="2.109375" style="988" customWidth="1"/>
    <col min="6921" max="6921" width="9.44140625" style="988" customWidth="1"/>
    <col min="6922" max="7166" width="11" style="988"/>
    <col min="7167" max="7167" width="46.6640625" style="988" bestFit="1" customWidth="1"/>
    <col min="7168" max="7168" width="11.88671875" style="988" customWidth="1"/>
    <col min="7169" max="7169" width="12.44140625" style="988" customWidth="1"/>
    <col min="7170" max="7170" width="12.5546875" style="988" customWidth="1"/>
    <col min="7171" max="7171" width="11.6640625" style="988" customWidth="1"/>
    <col min="7172" max="7172" width="10.6640625" style="988" customWidth="1"/>
    <col min="7173" max="7173" width="2.44140625" style="988" bestFit="1" customWidth="1"/>
    <col min="7174" max="7174" width="8.5546875" style="988" customWidth="1"/>
    <col min="7175" max="7175" width="12.44140625" style="988" customWidth="1"/>
    <col min="7176" max="7176" width="2.109375" style="988" customWidth="1"/>
    <col min="7177" max="7177" width="9.44140625" style="988" customWidth="1"/>
    <col min="7178" max="7422" width="11" style="988"/>
    <col min="7423" max="7423" width="46.6640625" style="988" bestFit="1" customWidth="1"/>
    <col min="7424" max="7424" width="11.88671875" style="988" customWidth="1"/>
    <col min="7425" max="7425" width="12.44140625" style="988" customWidth="1"/>
    <col min="7426" max="7426" width="12.5546875" style="988" customWidth="1"/>
    <col min="7427" max="7427" width="11.6640625" style="988" customWidth="1"/>
    <col min="7428" max="7428" width="10.6640625" style="988" customWidth="1"/>
    <col min="7429" max="7429" width="2.44140625" style="988" bestFit="1" customWidth="1"/>
    <col min="7430" max="7430" width="8.5546875" style="988" customWidth="1"/>
    <col min="7431" max="7431" width="12.44140625" style="988" customWidth="1"/>
    <col min="7432" max="7432" width="2.109375" style="988" customWidth="1"/>
    <col min="7433" max="7433" width="9.44140625" style="988" customWidth="1"/>
    <col min="7434" max="7678" width="11" style="988"/>
    <col min="7679" max="7679" width="46.6640625" style="988" bestFit="1" customWidth="1"/>
    <col min="7680" max="7680" width="11.88671875" style="988" customWidth="1"/>
    <col min="7681" max="7681" width="12.44140625" style="988" customWidth="1"/>
    <col min="7682" max="7682" width="12.5546875" style="988" customWidth="1"/>
    <col min="7683" max="7683" width="11.6640625" style="988" customWidth="1"/>
    <col min="7684" max="7684" width="10.6640625" style="988" customWidth="1"/>
    <col min="7685" max="7685" width="2.44140625" style="988" bestFit="1" customWidth="1"/>
    <col min="7686" max="7686" width="8.5546875" style="988" customWidth="1"/>
    <col min="7687" max="7687" width="12.44140625" style="988" customWidth="1"/>
    <col min="7688" max="7688" width="2.109375" style="988" customWidth="1"/>
    <col min="7689" max="7689" width="9.44140625" style="988" customWidth="1"/>
    <col min="7690" max="7934" width="11" style="988"/>
    <col min="7935" max="7935" width="46.6640625" style="988" bestFit="1" customWidth="1"/>
    <col min="7936" max="7936" width="11.88671875" style="988" customWidth="1"/>
    <col min="7937" max="7937" width="12.44140625" style="988" customWidth="1"/>
    <col min="7938" max="7938" width="12.5546875" style="988" customWidth="1"/>
    <col min="7939" max="7939" width="11.6640625" style="988" customWidth="1"/>
    <col min="7940" max="7940" width="10.6640625" style="988" customWidth="1"/>
    <col min="7941" max="7941" width="2.44140625" style="988" bestFit="1" customWidth="1"/>
    <col min="7942" max="7942" width="8.5546875" style="988" customWidth="1"/>
    <col min="7943" max="7943" width="12.44140625" style="988" customWidth="1"/>
    <col min="7944" max="7944" width="2.109375" style="988" customWidth="1"/>
    <col min="7945" max="7945" width="9.44140625" style="988" customWidth="1"/>
    <col min="7946" max="8190" width="11" style="988"/>
    <col min="8191" max="8191" width="46.6640625" style="988" bestFit="1" customWidth="1"/>
    <col min="8192" max="8192" width="11.88671875" style="988" customWidth="1"/>
    <col min="8193" max="8193" width="12.44140625" style="988" customWidth="1"/>
    <col min="8194" max="8194" width="12.5546875" style="988" customWidth="1"/>
    <col min="8195" max="8195" width="11.6640625" style="988" customWidth="1"/>
    <col min="8196" max="8196" width="10.6640625" style="988" customWidth="1"/>
    <col min="8197" max="8197" width="2.44140625" style="988" bestFit="1" customWidth="1"/>
    <col min="8198" max="8198" width="8.5546875" style="988" customWidth="1"/>
    <col min="8199" max="8199" width="12.44140625" style="988" customWidth="1"/>
    <col min="8200" max="8200" width="2.109375" style="988" customWidth="1"/>
    <col min="8201" max="8201" width="9.44140625" style="988" customWidth="1"/>
    <col min="8202" max="8446" width="11" style="988"/>
    <col min="8447" max="8447" width="46.6640625" style="988" bestFit="1" customWidth="1"/>
    <col min="8448" max="8448" width="11.88671875" style="988" customWidth="1"/>
    <col min="8449" max="8449" width="12.44140625" style="988" customWidth="1"/>
    <col min="8450" max="8450" width="12.5546875" style="988" customWidth="1"/>
    <col min="8451" max="8451" width="11.6640625" style="988" customWidth="1"/>
    <col min="8452" max="8452" width="10.6640625" style="988" customWidth="1"/>
    <col min="8453" max="8453" width="2.44140625" style="988" bestFit="1" customWidth="1"/>
    <col min="8454" max="8454" width="8.5546875" style="988" customWidth="1"/>
    <col min="8455" max="8455" width="12.44140625" style="988" customWidth="1"/>
    <col min="8456" max="8456" width="2.109375" style="988" customWidth="1"/>
    <col min="8457" max="8457" width="9.44140625" style="988" customWidth="1"/>
    <col min="8458" max="8702" width="11" style="988"/>
    <col min="8703" max="8703" width="46.6640625" style="988" bestFit="1" customWidth="1"/>
    <col min="8704" max="8704" width="11.88671875" style="988" customWidth="1"/>
    <col min="8705" max="8705" width="12.44140625" style="988" customWidth="1"/>
    <col min="8706" max="8706" width="12.5546875" style="988" customWidth="1"/>
    <col min="8707" max="8707" width="11.6640625" style="988" customWidth="1"/>
    <col min="8708" max="8708" width="10.6640625" style="988" customWidth="1"/>
    <col min="8709" max="8709" width="2.44140625" style="988" bestFit="1" customWidth="1"/>
    <col min="8710" max="8710" width="8.5546875" style="988" customWidth="1"/>
    <col min="8711" max="8711" width="12.44140625" style="988" customWidth="1"/>
    <col min="8712" max="8712" width="2.109375" style="988" customWidth="1"/>
    <col min="8713" max="8713" width="9.44140625" style="988" customWidth="1"/>
    <col min="8714" max="8958" width="11" style="988"/>
    <col min="8959" max="8959" width="46.6640625" style="988" bestFit="1" customWidth="1"/>
    <col min="8960" max="8960" width="11.88671875" style="988" customWidth="1"/>
    <col min="8961" max="8961" width="12.44140625" style="988" customWidth="1"/>
    <col min="8962" max="8962" width="12.5546875" style="988" customWidth="1"/>
    <col min="8963" max="8963" width="11.6640625" style="988" customWidth="1"/>
    <col min="8964" max="8964" width="10.6640625" style="988" customWidth="1"/>
    <col min="8965" max="8965" width="2.44140625" style="988" bestFit="1" customWidth="1"/>
    <col min="8966" max="8966" width="8.5546875" style="988" customWidth="1"/>
    <col min="8967" max="8967" width="12.44140625" style="988" customWidth="1"/>
    <col min="8968" max="8968" width="2.109375" style="988" customWidth="1"/>
    <col min="8969" max="8969" width="9.44140625" style="988" customWidth="1"/>
    <col min="8970" max="9214" width="11" style="988"/>
    <col min="9215" max="9215" width="46.6640625" style="988" bestFit="1" customWidth="1"/>
    <col min="9216" max="9216" width="11.88671875" style="988" customWidth="1"/>
    <col min="9217" max="9217" width="12.44140625" style="988" customWidth="1"/>
    <col min="9218" max="9218" width="12.5546875" style="988" customWidth="1"/>
    <col min="9219" max="9219" width="11.6640625" style="988" customWidth="1"/>
    <col min="9220" max="9220" width="10.6640625" style="988" customWidth="1"/>
    <col min="9221" max="9221" width="2.44140625" style="988" bestFit="1" customWidth="1"/>
    <col min="9222" max="9222" width="8.5546875" style="988" customWidth="1"/>
    <col min="9223" max="9223" width="12.44140625" style="988" customWidth="1"/>
    <col min="9224" max="9224" width="2.109375" style="988" customWidth="1"/>
    <col min="9225" max="9225" width="9.44140625" style="988" customWidth="1"/>
    <col min="9226" max="9470" width="11" style="988"/>
    <col min="9471" max="9471" width="46.6640625" style="988" bestFit="1" customWidth="1"/>
    <col min="9472" max="9472" width="11.88671875" style="988" customWidth="1"/>
    <col min="9473" max="9473" width="12.44140625" style="988" customWidth="1"/>
    <col min="9474" max="9474" width="12.5546875" style="988" customWidth="1"/>
    <col min="9475" max="9475" width="11.6640625" style="988" customWidth="1"/>
    <col min="9476" max="9476" width="10.6640625" style="988" customWidth="1"/>
    <col min="9477" max="9477" width="2.44140625" style="988" bestFit="1" customWidth="1"/>
    <col min="9478" max="9478" width="8.5546875" style="988" customWidth="1"/>
    <col min="9479" max="9479" width="12.44140625" style="988" customWidth="1"/>
    <col min="9480" max="9480" width="2.109375" style="988" customWidth="1"/>
    <col min="9481" max="9481" width="9.44140625" style="988" customWidth="1"/>
    <col min="9482" max="9726" width="11" style="988"/>
    <col min="9727" max="9727" width="46.6640625" style="988" bestFit="1" customWidth="1"/>
    <col min="9728" max="9728" width="11.88671875" style="988" customWidth="1"/>
    <col min="9729" max="9729" width="12.44140625" style="988" customWidth="1"/>
    <col min="9730" max="9730" width="12.5546875" style="988" customWidth="1"/>
    <col min="9731" max="9731" width="11.6640625" style="988" customWidth="1"/>
    <col min="9732" max="9732" width="10.6640625" style="988" customWidth="1"/>
    <col min="9733" max="9733" width="2.44140625" style="988" bestFit="1" customWidth="1"/>
    <col min="9734" max="9734" width="8.5546875" style="988" customWidth="1"/>
    <col min="9735" max="9735" width="12.44140625" style="988" customWidth="1"/>
    <col min="9736" max="9736" width="2.109375" style="988" customWidth="1"/>
    <col min="9737" max="9737" width="9.44140625" style="988" customWidth="1"/>
    <col min="9738" max="9982" width="11" style="988"/>
    <col min="9983" max="9983" width="46.6640625" style="988" bestFit="1" customWidth="1"/>
    <col min="9984" max="9984" width="11.88671875" style="988" customWidth="1"/>
    <col min="9985" max="9985" width="12.44140625" style="988" customWidth="1"/>
    <col min="9986" max="9986" width="12.5546875" style="988" customWidth="1"/>
    <col min="9987" max="9987" width="11.6640625" style="988" customWidth="1"/>
    <col min="9988" max="9988" width="10.6640625" style="988" customWidth="1"/>
    <col min="9989" max="9989" width="2.44140625" style="988" bestFit="1" customWidth="1"/>
    <col min="9990" max="9990" width="8.5546875" style="988" customWidth="1"/>
    <col min="9991" max="9991" width="12.44140625" style="988" customWidth="1"/>
    <col min="9992" max="9992" width="2.109375" style="988" customWidth="1"/>
    <col min="9993" max="9993" width="9.44140625" style="988" customWidth="1"/>
    <col min="9994" max="10238" width="11" style="988"/>
    <col min="10239" max="10239" width="46.6640625" style="988" bestFit="1" customWidth="1"/>
    <col min="10240" max="10240" width="11.88671875" style="988" customWidth="1"/>
    <col min="10241" max="10241" width="12.44140625" style="988" customWidth="1"/>
    <col min="10242" max="10242" width="12.5546875" style="988" customWidth="1"/>
    <col min="10243" max="10243" width="11.6640625" style="988" customWidth="1"/>
    <col min="10244" max="10244" width="10.6640625" style="988" customWidth="1"/>
    <col min="10245" max="10245" width="2.44140625" style="988" bestFit="1" customWidth="1"/>
    <col min="10246" max="10246" width="8.5546875" style="988" customWidth="1"/>
    <col min="10247" max="10247" width="12.44140625" style="988" customWidth="1"/>
    <col min="10248" max="10248" width="2.109375" style="988" customWidth="1"/>
    <col min="10249" max="10249" width="9.44140625" style="988" customWidth="1"/>
    <col min="10250" max="10494" width="11" style="988"/>
    <col min="10495" max="10495" width="46.6640625" style="988" bestFit="1" customWidth="1"/>
    <col min="10496" max="10496" width="11.88671875" style="988" customWidth="1"/>
    <col min="10497" max="10497" width="12.44140625" style="988" customWidth="1"/>
    <col min="10498" max="10498" width="12.5546875" style="988" customWidth="1"/>
    <col min="10499" max="10499" width="11.6640625" style="988" customWidth="1"/>
    <col min="10500" max="10500" width="10.6640625" style="988" customWidth="1"/>
    <col min="10501" max="10501" width="2.44140625" style="988" bestFit="1" customWidth="1"/>
    <col min="10502" max="10502" width="8.5546875" style="988" customWidth="1"/>
    <col min="10503" max="10503" width="12.44140625" style="988" customWidth="1"/>
    <col min="10504" max="10504" width="2.109375" style="988" customWidth="1"/>
    <col min="10505" max="10505" width="9.44140625" style="988" customWidth="1"/>
    <col min="10506" max="10750" width="11" style="988"/>
    <col min="10751" max="10751" width="46.6640625" style="988" bestFit="1" customWidth="1"/>
    <col min="10752" max="10752" width="11.88671875" style="988" customWidth="1"/>
    <col min="10753" max="10753" width="12.44140625" style="988" customWidth="1"/>
    <col min="10754" max="10754" width="12.5546875" style="988" customWidth="1"/>
    <col min="10755" max="10755" width="11.6640625" style="988" customWidth="1"/>
    <col min="10756" max="10756" width="10.6640625" style="988" customWidth="1"/>
    <col min="10757" max="10757" width="2.44140625" style="988" bestFit="1" customWidth="1"/>
    <col min="10758" max="10758" width="8.5546875" style="988" customWidth="1"/>
    <col min="10759" max="10759" width="12.44140625" style="988" customWidth="1"/>
    <col min="10760" max="10760" width="2.109375" style="988" customWidth="1"/>
    <col min="10761" max="10761" width="9.44140625" style="988" customWidth="1"/>
    <col min="10762" max="11006" width="11" style="988"/>
    <col min="11007" max="11007" width="46.6640625" style="988" bestFit="1" customWidth="1"/>
    <col min="11008" max="11008" width="11.88671875" style="988" customWidth="1"/>
    <col min="11009" max="11009" width="12.44140625" style="988" customWidth="1"/>
    <col min="11010" max="11010" width="12.5546875" style="988" customWidth="1"/>
    <col min="11011" max="11011" width="11.6640625" style="988" customWidth="1"/>
    <col min="11012" max="11012" width="10.6640625" style="988" customWidth="1"/>
    <col min="11013" max="11013" width="2.44140625" style="988" bestFit="1" customWidth="1"/>
    <col min="11014" max="11014" width="8.5546875" style="988" customWidth="1"/>
    <col min="11015" max="11015" width="12.44140625" style="988" customWidth="1"/>
    <col min="11016" max="11016" width="2.109375" style="988" customWidth="1"/>
    <col min="11017" max="11017" width="9.44140625" style="988" customWidth="1"/>
    <col min="11018" max="11262" width="11" style="988"/>
    <col min="11263" max="11263" width="46.6640625" style="988" bestFit="1" customWidth="1"/>
    <col min="11264" max="11264" width="11.88671875" style="988" customWidth="1"/>
    <col min="11265" max="11265" width="12.44140625" style="988" customWidth="1"/>
    <col min="11266" max="11266" width="12.5546875" style="988" customWidth="1"/>
    <col min="11267" max="11267" width="11.6640625" style="988" customWidth="1"/>
    <col min="11268" max="11268" width="10.6640625" style="988" customWidth="1"/>
    <col min="11269" max="11269" width="2.44140625" style="988" bestFit="1" customWidth="1"/>
    <col min="11270" max="11270" width="8.5546875" style="988" customWidth="1"/>
    <col min="11271" max="11271" width="12.44140625" style="988" customWidth="1"/>
    <col min="11272" max="11272" width="2.109375" style="988" customWidth="1"/>
    <col min="11273" max="11273" width="9.44140625" style="988" customWidth="1"/>
    <col min="11274" max="11518" width="11" style="988"/>
    <col min="11519" max="11519" width="46.6640625" style="988" bestFit="1" customWidth="1"/>
    <col min="11520" max="11520" width="11.88671875" style="988" customWidth="1"/>
    <col min="11521" max="11521" width="12.44140625" style="988" customWidth="1"/>
    <col min="11522" max="11522" width="12.5546875" style="988" customWidth="1"/>
    <col min="11523" max="11523" width="11.6640625" style="988" customWidth="1"/>
    <col min="11524" max="11524" width="10.6640625" style="988" customWidth="1"/>
    <col min="11525" max="11525" width="2.44140625" style="988" bestFit="1" customWidth="1"/>
    <col min="11526" max="11526" width="8.5546875" style="988" customWidth="1"/>
    <col min="11527" max="11527" width="12.44140625" style="988" customWidth="1"/>
    <col min="11528" max="11528" width="2.109375" style="988" customWidth="1"/>
    <col min="11529" max="11529" width="9.44140625" style="988" customWidth="1"/>
    <col min="11530" max="11774" width="11" style="988"/>
    <col min="11775" max="11775" width="46.6640625" style="988" bestFit="1" customWidth="1"/>
    <col min="11776" max="11776" width="11.88671875" style="988" customWidth="1"/>
    <col min="11777" max="11777" width="12.44140625" style="988" customWidth="1"/>
    <col min="11778" max="11778" width="12.5546875" style="988" customWidth="1"/>
    <col min="11779" max="11779" width="11.6640625" style="988" customWidth="1"/>
    <col min="11780" max="11780" width="10.6640625" style="988" customWidth="1"/>
    <col min="11781" max="11781" width="2.44140625" style="988" bestFit="1" customWidth="1"/>
    <col min="11782" max="11782" width="8.5546875" style="988" customWidth="1"/>
    <col min="11783" max="11783" width="12.44140625" style="988" customWidth="1"/>
    <col min="11784" max="11784" width="2.109375" style="988" customWidth="1"/>
    <col min="11785" max="11785" width="9.44140625" style="988" customWidth="1"/>
    <col min="11786" max="12030" width="11" style="988"/>
    <col min="12031" max="12031" width="46.6640625" style="988" bestFit="1" customWidth="1"/>
    <col min="12032" max="12032" width="11.88671875" style="988" customWidth="1"/>
    <col min="12033" max="12033" width="12.44140625" style="988" customWidth="1"/>
    <col min="12034" max="12034" width="12.5546875" style="988" customWidth="1"/>
    <col min="12035" max="12035" width="11.6640625" style="988" customWidth="1"/>
    <col min="12036" max="12036" width="10.6640625" style="988" customWidth="1"/>
    <col min="12037" max="12037" width="2.44140625" style="988" bestFit="1" customWidth="1"/>
    <col min="12038" max="12038" width="8.5546875" style="988" customWidth="1"/>
    <col min="12039" max="12039" width="12.44140625" style="988" customWidth="1"/>
    <col min="12040" max="12040" width="2.109375" style="988" customWidth="1"/>
    <col min="12041" max="12041" width="9.44140625" style="988" customWidth="1"/>
    <col min="12042" max="12286" width="11" style="988"/>
    <col min="12287" max="12287" width="46.6640625" style="988" bestFit="1" customWidth="1"/>
    <col min="12288" max="12288" width="11.88671875" style="988" customWidth="1"/>
    <col min="12289" max="12289" width="12.44140625" style="988" customWidth="1"/>
    <col min="12290" max="12290" width="12.5546875" style="988" customWidth="1"/>
    <col min="12291" max="12291" width="11.6640625" style="988" customWidth="1"/>
    <col min="12292" max="12292" width="10.6640625" style="988" customWidth="1"/>
    <col min="12293" max="12293" width="2.44140625" style="988" bestFit="1" customWidth="1"/>
    <col min="12294" max="12294" width="8.5546875" style="988" customWidth="1"/>
    <col min="12295" max="12295" width="12.44140625" style="988" customWidth="1"/>
    <col min="12296" max="12296" width="2.109375" style="988" customWidth="1"/>
    <col min="12297" max="12297" width="9.44140625" style="988" customWidth="1"/>
    <col min="12298" max="12542" width="11" style="988"/>
    <col min="12543" max="12543" width="46.6640625" style="988" bestFit="1" customWidth="1"/>
    <col min="12544" max="12544" width="11.88671875" style="988" customWidth="1"/>
    <col min="12545" max="12545" width="12.44140625" style="988" customWidth="1"/>
    <col min="12546" max="12546" width="12.5546875" style="988" customWidth="1"/>
    <col min="12547" max="12547" width="11.6640625" style="988" customWidth="1"/>
    <col min="12548" max="12548" width="10.6640625" style="988" customWidth="1"/>
    <col min="12549" max="12549" width="2.44140625" style="988" bestFit="1" customWidth="1"/>
    <col min="12550" max="12550" width="8.5546875" style="988" customWidth="1"/>
    <col min="12551" max="12551" width="12.44140625" style="988" customWidth="1"/>
    <col min="12552" max="12552" width="2.109375" style="988" customWidth="1"/>
    <col min="12553" max="12553" width="9.44140625" style="988" customWidth="1"/>
    <col min="12554" max="12798" width="11" style="988"/>
    <col min="12799" max="12799" width="46.6640625" style="988" bestFit="1" customWidth="1"/>
    <col min="12800" max="12800" width="11.88671875" style="988" customWidth="1"/>
    <col min="12801" max="12801" width="12.44140625" style="988" customWidth="1"/>
    <col min="12802" max="12802" width="12.5546875" style="988" customWidth="1"/>
    <col min="12803" max="12803" width="11.6640625" style="988" customWidth="1"/>
    <col min="12804" max="12804" width="10.6640625" style="988" customWidth="1"/>
    <col min="12805" max="12805" width="2.44140625" style="988" bestFit="1" customWidth="1"/>
    <col min="12806" max="12806" width="8.5546875" style="988" customWidth="1"/>
    <col min="12807" max="12807" width="12.44140625" style="988" customWidth="1"/>
    <col min="12808" max="12808" width="2.109375" style="988" customWidth="1"/>
    <col min="12809" max="12809" width="9.44140625" style="988" customWidth="1"/>
    <col min="12810" max="13054" width="11" style="988"/>
    <col min="13055" max="13055" width="46.6640625" style="988" bestFit="1" customWidth="1"/>
    <col min="13056" max="13056" width="11.88671875" style="988" customWidth="1"/>
    <col min="13057" max="13057" width="12.44140625" style="988" customWidth="1"/>
    <col min="13058" max="13058" width="12.5546875" style="988" customWidth="1"/>
    <col min="13059" max="13059" width="11.6640625" style="988" customWidth="1"/>
    <col min="13060" max="13060" width="10.6640625" style="988" customWidth="1"/>
    <col min="13061" max="13061" width="2.44140625" style="988" bestFit="1" customWidth="1"/>
    <col min="13062" max="13062" width="8.5546875" style="988" customWidth="1"/>
    <col min="13063" max="13063" width="12.44140625" style="988" customWidth="1"/>
    <col min="13064" max="13064" width="2.109375" style="988" customWidth="1"/>
    <col min="13065" max="13065" width="9.44140625" style="988" customWidth="1"/>
    <col min="13066" max="13310" width="11" style="988"/>
    <col min="13311" max="13311" width="46.6640625" style="988" bestFit="1" customWidth="1"/>
    <col min="13312" max="13312" width="11.88671875" style="988" customWidth="1"/>
    <col min="13313" max="13313" width="12.44140625" style="988" customWidth="1"/>
    <col min="13314" max="13314" width="12.5546875" style="988" customWidth="1"/>
    <col min="13315" max="13315" width="11.6640625" style="988" customWidth="1"/>
    <col min="13316" max="13316" width="10.6640625" style="988" customWidth="1"/>
    <col min="13317" max="13317" width="2.44140625" style="988" bestFit="1" customWidth="1"/>
    <col min="13318" max="13318" width="8.5546875" style="988" customWidth="1"/>
    <col min="13319" max="13319" width="12.44140625" style="988" customWidth="1"/>
    <col min="13320" max="13320" width="2.109375" style="988" customWidth="1"/>
    <col min="13321" max="13321" width="9.44140625" style="988" customWidth="1"/>
    <col min="13322" max="13566" width="11" style="988"/>
    <col min="13567" max="13567" width="46.6640625" style="988" bestFit="1" customWidth="1"/>
    <col min="13568" max="13568" width="11.88671875" style="988" customWidth="1"/>
    <col min="13569" max="13569" width="12.44140625" style="988" customWidth="1"/>
    <col min="13570" max="13570" width="12.5546875" style="988" customWidth="1"/>
    <col min="13571" max="13571" width="11.6640625" style="988" customWidth="1"/>
    <col min="13572" max="13572" width="10.6640625" style="988" customWidth="1"/>
    <col min="13573" max="13573" width="2.44140625" style="988" bestFit="1" customWidth="1"/>
    <col min="13574" max="13574" width="8.5546875" style="988" customWidth="1"/>
    <col min="13575" max="13575" width="12.44140625" style="988" customWidth="1"/>
    <col min="13576" max="13576" width="2.109375" style="988" customWidth="1"/>
    <col min="13577" max="13577" width="9.44140625" style="988" customWidth="1"/>
    <col min="13578" max="13822" width="11" style="988"/>
    <col min="13823" max="13823" width="46.6640625" style="988" bestFit="1" customWidth="1"/>
    <col min="13824" max="13824" width="11.88671875" style="988" customWidth="1"/>
    <col min="13825" max="13825" width="12.44140625" style="988" customWidth="1"/>
    <col min="13826" max="13826" width="12.5546875" style="988" customWidth="1"/>
    <col min="13827" max="13827" width="11.6640625" style="988" customWidth="1"/>
    <col min="13828" max="13828" width="10.6640625" style="988" customWidth="1"/>
    <col min="13829" max="13829" width="2.44140625" style="988" bestFit="1" customWidth="1"/>
    <col min="13830" max="13830" width="8.5546875" style="988" customWidth="1"/>
    <col min="13831" max="13831" width="12.44140625" style="988" customWidth="1"/>
    <col min="13832" max="13832" width="2.109375" style="988" customWidth="1"/>
    <col min="13833" max="13833" width="9.44140625" style="988" customWidth="1"/>
    <col min="13834" max="14078" width="11" style="988"/>
    <col min="14079" max="14079" width="46.6640625" style="988" bestFit="1" customWidth="1"/>
    <col min="14080" max="14080" width="11.88671875" style="988" customWidth="1"/>
    <col min="14081" max="14081" width="12.44140625" style="988" customWidth="1"/>
    <col min="14082" max="14082" width="12.5546875" style="988" customWidth="1"/>
    <col min="14083" max="14083" width="11.6640625" style="988" customWidth="1"/>
    <col min="14084" max="14084" width="10.6640625" style="988" customWidth="1"/>
    <col min="14085" max="14085" width="2.44140625" style="988" bestFit="1" customWidth="1"/>
    <col min="14086" max="14086" width="8.5546875" style="988" customWidth="1"/>
    <col min="14087" max="14087" width="12.44140625" style="988" customWidth="1"/>
    <col min="14088" max="14088" width="2.109375" style="988" customWidth="1"/>
    <col min="14089" max="14089" width="9.44140625" style="988" customWidth="1"/>
    <col min="14090" max="14334" width="11" style="988"/>
    <col min="14335" max="14335" width="46.6640625" style="988" bestFit="1" customWidth="1"/>
    <col min="14336" max="14336" width="11.88671875" style="988" customWidth="1"/>
    <col min="14337" max="14337" width="12.44140625" style="988" customWidth="1"/>
    <col min="14338" max="14338" width="12.5546875" style="988" customWidth="1"/>
    <col min="14339" max="14339" width="11.6640625" style="988" customWidth="1"/>
    <col min="14340" max="14340" width="10.6640625" style="988" customWidth="1"/>
    <col min="14341" max="14341" width="2.44140625" style="988" bestFit="1" customWidth="1"/>
    <col min="14342" max="14342" width="8.5546875" style="988" customWidth="1"/>
    <col min="14343" max="14343" width="12.44140625" style="988" customWidth="1"/>
    <col min="14344" max="14344" width="2.109375" style="988" customWidth="1"/>
    <col min="14345" max="14345" width="9.44140625" style="988" customWidth="1"/>
    <col min="14346" max="14590" width="11" style="988"/>
    <col min="14591" max="14591" width="46.6640625" style="988" bestFit="1" customWidth="1"/>
    <col min="14592" max="14592" width="11.88671875" style="988" customWidth="1"/>
    <col min="14593" max="14593" width="12.44140625" style="988" customWidth="1"/>
    <col min="14594" max="14594" width="12.5546875" style="988" customWidth="1"/>
    <col min="14595" max="14595" width="11.6640625" style="988" customWidth="1"/>
    <col min="14596" max="14596" width="10.6640625" style="988" customWidth="1"/>
    <col min="14597" max="14597" width="2.44140625" style="988" bestFit="1" customWidth="1"/>
    <col min="14598" max="14598" width="8.5546875" style="988" customWidth="1"/>
    <col min="14599" max="14599" width="12.44140625" style="988" customWidth="1"/>
    <col min="14600" max="14600" width="2.109375" style="988" customWidth="1"/>
    <col min="14601" max="14601" width="9.44140625" style="988" customWidth="1"/>
    <col min="14602" max="14846" width="11" style="988"/>
    <col min="14847" max="14847" width="46.6640625" style="988" bestFit="1" customWidth="1"/>
    <col min="14848" max="14848" width="11.88671875" style="988" customWidth="1"/>
    <col min="14849" max="14849" width="12.44140625" style="988" customWidth="1"/>
    <col min="14850" max="14850" width="12.5546875" style="988" customWidth="1"/>
    <col min="14851" max="14851" width="11.6640625" style="988" customWidth="1"/>
    <col min="14852" max="14852" width="10.6640625" style="988" customWidth="1"/>
    <col min="14853" max="14853" width="2.44140625" style="988" bestFit="1" customWidth="1"/>
    <col min="14854" max="14854" width="8.5546875" style="988" customWidth="1"/>
    <col min="14855" max="14855" width="12.44140625" style="988" customWidth="1"/>
    <col min="14856" max="14856" width="2.109375" style="988" customWidth="1"/>
    <col min="14857" max="14857" width="9.44140625" style="988" customWidth="1"/>
    <col min="14858" max="15102" width="11" style="988"/>
    <col min="15103" max="15103" width="46.6640625" style="988" bestFit="1" customWidth="1"/>
    <col min="15104" max="15104" width="11.88671875" style="988" customWidth="1"/>
    <col min="15105" max="15105" width="12.44140625" style="988" customWidth="1"/>
    <col min="15106" max="15106" width="12.5546875" style="988" customWidth="1"/>
    <col min="15107" max="15107" width="11.6640625" style="988" customWidth="1"/>
    <col min="15108" max="15108" width="10.6640625" style="988" customWidth="1"/>
    <col min="15109" max="15109" width="2.44140625" style="988" bestFit="1" customWidth="1"/>
    <col min="15110" max="15110" width="8.5546875" style="988" customWidth="1"/>
    <col min="15111" max="15111" width="12.44140625" style="988" customWidth="1"/>
    <col min="15112" max="15112" width="2.109375" style="988" customWidth="1"/>
    <col min="15113" max="15113" width="9.44140625" style="988" customWidth="1"/>
    <col min="15114" max="15358" width="11" style="988"/>
    <col min="15359" max="15359" width="46.6640625" style="988" bestFit="1" customWidth="1"/>
    <col min="15360" max="15360" width="11.88671875" style="988" customWidth="1"/>
    <col min="15361" max="15361" width="12.44140625" style="988" customWidth="1"/>
    <col min="15362" max="15362" width="12.5546875" style="988" customWidth="1"/>
    <col min="15363" max="15363" width="11.6640625" style="988" customWidth="1"/>
    <col min="15364" max="15364" width="10.6640625" style="988" customWidth="1"/>
    <col min="15365" max="15365" width="2.44140625" style="988" bestFit="1" customWidth="1"/>
    <col min="15366" max="15366" width="8.5546875" style="988" customWidth="1"/>
    <col min="15367" max="15367" width="12.44140625" style="988" customWidth="1"/>
    <col min="15368" max="15368" width="2.109375" style="988" customWidth="1"/>
    <col min="15369" max="15369" width="9.44140625" style="988" customWidth="1"/>
    <col min="15370" max="15614" width="11" style="988"/>
    <col min="15615" max="15615" width="46.6640625" style="988" bestFit="1" customWidth="1"/>
    <col min="15616" max="15616" width="11.88671875" style="988" customWidth="1"/>
    <col min="15617" max="15617" width="12.44140625" style="988" customWidth="1"/>
    <col min="15618" max="15618" width="12.5546875" style="988" customWidth="1"/>
    <col min="15619" max="15619" width="11.6640625" style="988" customWidth="1"/>
    <col min="15620" max="15620" width="10.6640625" style="988" customWidth="1"/>
    <col min="15621" max="15621" width="2.44140625" style="988" bestFit="1" customWidth="1"/>
    <col min="15622" max="15622" width="8.5546875" style="988" customWidth="1"/>
    <col min="15623" max="15623" width="12.44140625" style="988" customWidth="1"/>
    <col min="15624" max="15624" width="2.109375" style="988" customWidth="1"/>
    <col min="15625" max="15625" width="9.44140625" style="988" customWidth="1"/>
    <col min="15626" max="15870" width="11" style="988"/>
    <col min="15871" max="15871" width="46.6640625" style="988" bestFit="1" customWidth="1"/>
    <col min="15872" max="15872" width="11.88671875" style="988" customWidth="1"/>
    <col min="15873" max="15873" width="12.44140625" style="988" customWidth="1"/>
    <col min="15874" max="15874" width="12.5546875" style="988" customWidth="1"/>
    <col min="15875" max="15875" width="11.6640625" style="988" customWidth="1"/>
    <col min="15876" max="15876" width="10.6640625" style="988" customWidth="1"/>
    <col min="15877" max="15877" width="2.44140625" style="988" bestFit="1" customWidth="1"/>
    <col min="15878" max="15878" width="8.5546875" style="988" customWidth="1"/>
    <col min="15879" max="15879" width="12.44140625" style="988" customWidth="1"/>
    <col min="15880" max="15880" width="2.109375" style="988" customWidth="1"/>
    <col min="15881" max="15881" width="9.44140625" style="988" customWidth="1"/>
    <col min="15882" max="16126" width="11" style="988"/>
    <col min="16127" max="16127" width="46.6640625" style="988" bestFit="1" customWidth="1"/>
    <col min="16128" max="16128" width="11.88671875" style="988" customWidth="1"/>
    <col min="16129" max="16129" width="12.44140625" style="988" customWidth="1"/>
    <col min="16130" max="16130" width="12.5546875" style="988" customWidth="1"/>
    <col min="16131" max="16131" width="11.6640625" style="988" customWidth="1"/>
    <col min="16132" max="16132" width="10.6640625" style="988" customWidth="1"/>
    <col min="16133" max="16133" width="2.44140625" style="988" bestFit="1" customWidth="1"/>
    <col min="16134" max="16134" width="8.5546875" style="988" customWidth="1"/>
    <col min="16135" max="16135" width="12.44140625" style="988" customWidth="1"/>
    <col min="16136" max="16136" width="2.109375" style="988" customWidth="1"/>
    <col min="16137" max="16137" width="9.44140625" style="988" customWidth="1"/>
    <col min="16138" max="16384" width="11" style="988"/>
  </cols>
  <sheetData>
    <row r="1" spans="1:27" ht="15.6">
      <c r="A1" s="3302" t="s">
        <v>857</v>
      </c>
      <c r="B1" s="3302"/>
      <c r="C1" s="3302"/>
      <c r="D1" s="3302"/>
      <c r="E1" s="3302"/>
      <c r="F1" s="3302"/>
      <c r="G1" s="3302"/>
      <c r="H1" s="3302"/>
      <c r="I1" s="3302"/>
      <c r="J1" s="3302"/>
      <c r="K1" s="3302"/>
    </row>
    <row r="2" spans="1:27" ht="17.100000000000001" customHeight="1">
      <c r="A2" s="3303" t="s">
        <v>36</v>
      </c>
      <c r="B2" s="3303"/>
      <c r="C2" s="3303"/>
      <c r="D2" s="3303"/>
      <c r="E2" s="3303"/>
      <c r="F2" s="3303"/>
      <c r="G2" s="3303"/>
      <c r="H2" s="3303"/>
      <c r="I2" s="3303"/>
      <c r="J2" s="3303"/>
      <c r="K2" s="3303"/>
    </row>
    <row r="3" spans="1:27" ht="17.100000000000001" customHeight="1">
      <c r="A3" s="3303" t="s">
        <v>856</v>
      </c>
      <c r="B3" s="3303"/>
      <c r="C3" s="3303"/>
      <c r="D3" s="3303"/>
      <c r="E3" s="3303"/>
      <c r="F3" s="3303"/>
      <c r="G3" s="3303"/>
      <c r="H3" s="3303"/>
      <c r="I3" s="3303"/>
      <c r="J3" s="3303"/>
      <c r="K3" s="3303"/>
    </row>
    <row r="4" spans="1:27" ht="17.100000000000001" customHeight="1" thickBot="1">
      <c r="A4" s="991" t="s">
        <v>45</v>
      </c>
      <c r="B4" s="991"/>
      <c r="C4" s="991"/>
      <c r="D4" s="991"/>
      <c r="E4" s="1048"/>
      <c r="F4" s="991"/>
      <c r="G4" s="991"/>
      <c r="H4" s="991"/>
      <c r="I4" s="3304" t="s">
        <v>855</v>
      </c>
      <c r="J4" s="3304"/>
      <c r="K4" s="3304"/>
    </row>
    <row r="5" spans="1:27" ht="31.5" customHeight="1" thickTop="1">
      <c r="A5" s="3305" t="s">
        <v>854</v>
      </c>
      <c r="B5" s="1047">
        <v>2021</v>
      </c>
      <c r="C5" s="1047">
        <v>2022</v>
      </c>
      <c r="D5" s="1047">
        <v>2022</v>
      </c>
      <c r="E5" s="1047">
        <v>2023</v>
      </c>
      <c r="F5" s="3307" t="s">
        <v>853</v>
      </c>
      <c r="G5" s="3308"/>
      <c r="H5" s="3308"/>
      <c r="I5" s="3308"/>
      <c r="J5" s="3308"/>
      <c r="K5" s="3309"/>
    </row>
    <row r="6" spans="1:27" ht="19.5" customHeight="1">
      <c r="A6" s="3306"/>
      <c r="B6" s="3300" t="s">
        <v>852</v>
      </c>
      <c r="C6" s="3300" t="s">
        <v>851</v>
      </c>
      <c r="D6" s="3300" t="s">
        <v>850</v>
      </c>
      <c r="E6" s="3300" t="s">
        <v>849</v>
      </c>
      <c r="F6" s="3310" t="s">
        <v>221</v>
      </c>
      <c r="G6" s="3311"/>
      <c r="H6" s="3312"/>
      <c r="I6" s="3310" t="s">
        <v>432</v>
      </c>
      <c r="J6" s="3311"/>
      <c r="K6" s="3313"/>
    </row>
    <row r="7" spans="1:27" ht="15.6">
      <c r="A7" s="3306"/>
      <c r="B7" s="3301"/>
      <c r="C7" s="3301"/>
      <c r="D7" s="3301"/>
      <c r="E7" s="3301"/>
      <c r="F7" s="3314" t="s">
        <v>349</v>
      </c>
      <c r="G7" s="3315"/>
      <c r="H7" s="1046" t="s">
        <v>848</v>
      </c>
      <c r="I7" s="3314" t="s">
        <v>349</v>
      </c>
      <c r="J7" s="3315"/>
      <c r="K7" s="1045" t="s">
        <v>848</v>
      </c>
    </row>
    <row r="8" spans="1:27" ht="31.5" customHeight="1">
      <c r="A8" s="1033" t="s">
        <v>847</v>
      </c>
      <c r="B8" s="1032">
        <v>1335620.0863360981</v>
      </c>
      <c r="C8" s="1032">
        <v>1092609.3608473914</v>
      </c>
      <c r="D8" s="1032">
        <v>1112363.6059690623</v>
      </c>
      <c r="E8" s="1032">
        <v>1275274.2949192449</v>
      </c>
      <c r="F8" s="1031">
        <v>-247028.20043445472</v>
      </c>
      <c r="G8" s="1043" t="s">
        <v>831</v>
      </c>
      <c r="H8" s="1029">
        <v>-18.495394233857908</v>
      </c>
      <c r="I8" s="1028">
        <v>133206.15381256677</v>
      </c>
      <c r="J8" s="1042" t="s">
        <v>830</v>
      </c>
      <c r="K8" s="1026">
        <v>11.975055017780901</v>
      </c>
      <c r="O8" s="993"/>
      <c r="P8" s="993"/>
      <c r="Q8" s="993"/>
      <c r="R8" s="994"/>
      <c r="S8" s="994"/>
      <c r="T8" s="993"/>
      <c r="U8" s="993"/>
      <c r="V8" s="993"/>
      <c r="W8" s="993"/>
      <c r="X8" s="993"/>
      <c r="Y8" s="993"/>
      <c r="Z8" s="993"/>
      <c r="AA8" s="993"/>
    </row>
    <row r="9" spans="1:27" ht="31.5" customHeight="1">
      <c r="A9" s="1022" t="s">
        <v>846</v>
      </c>
      <c r="B9" s="1021">
        <v>1453294.9031834553</v>
      </c>
      <c r="C9" s="1021">
        <v>1257718.3158101258</v>
      </c>
      <c r="D9" s="1021">
        <v>1304086.8363298033</v>
      </c>
      <c r="E9" s="1021">
        <v>1477660.43606004</v>
      </c>
      <c r="F9" s="1020">
        <v>-195576.58737332956</v>
      </c>
      <c r="G9" s="1023"/>
      <c r="H9" s="1019">
        <v>-13.457460488226946</v>
      </c>
      <c r="I9" s="1018">
        <v>173573.59973023669</v>
      </c>
      <c r="J9" s="1017"/>
      <c r="K9" s="1016">
        <v>13.309972533634252</v>
      </c>
      <c r="O9" s="993"/>
      <c r="P9" s="993"/>
      <c r="Q9" s="993"/>
      <c r="R9" s="994"/>
      <c r="S9" s="994"/>
      <c r="T9" s="993"/>
      <c r="U9" s="993"/>
      <c r="V9" s="993"/>
      <c r="W9" s="993"/>
      <c r="X9" s="993"/>
      <c r="Y9" s="993"/>
      <c r="Z9" s="993"/>
      <c r="AA9" s="993"/>
    </row>
    <row r="10" spans="1:27" ht="31.5" customHeight="1">
      <c r="A10" s="1022" t="s">
        <v>845</v>
      </c>
      <c r="B10" s="1021">
        <v>117674.81684735705</v>
      </c>
      <c r="C10" s="1021">
        <v>165108.95496273437</v>
      </c>
      <c r="D10" s="1021">
        <v>191723.23036074103</v>
      </c>
      <c r="E10" s="1021">
        <v>202386.14114079491</v>
      </c>
      <c r="F10" s="1020">
        <v>47434.138115377311</v>
      </c>
      <c r="G10" s="1023"/>
      <c r="H10" s="1019">
        <v>40.309506643980534</v>
      </c>
      <c r="I10" s="1018">
        <v>10662.910780053877</v>
      </c>
      <c r="J10" s="1017"/>
      <c r="K10" s="1016">
        <v>5.5616164822545731</v>
      </c>
      <c r="O10" s="993"/>
      <c r="P10" s="993"/>
      <c r="Q10" s="993"/>
      <c r="R10" s="994"/>
      <c r="S10" s="994"/>
      <c r="T10" s="993"/>
      <c r="U10" s="993"/>
      <c r="V10" s="993"/>
      <c r="W10" s="993"/>
      <c r="X10" s="993"/>
      <c r="Y10" s="993"/>
      <c r="Z10" s="993"/>
      <c r="AA10" s="993"/>
    </row>
    <row r="11" spans="1:27" ht="31.5" customHeight="1">
      <c r="A11" s="1024" t="s">
        <v>844</v>
      </c>
      <c r="B11" s="1021">
        <v>91794.569223927057</v>
      </c>
      <c r="C11" s="1021">
        <v>89729.990694424385</v>
      </c>
      <c r="D11" s="1021">
        <v>97100.675944821036</v>
      </c>
      <c r="E11" s="1021">
        <v>100823.22281095586</v>
      </c>
      <c r="F11" s="1020">
        <v>-2064.5785295026726</v>
      </c>
      <c r="G11" s="1023"/>
      <c r="H11" s="1019">
        <v>-2.2491292752474972</v>
      </c>
      <c r="I11" s="1018">
        <v>3722.5468661348277</v>
      </c>
      <c r="J11" s="1017"/>
      <c r="K11" s="1016">
        <v>3.8336982002578672</v>
      </c>
      <c r="O11" s="993"/>
      <c r="P11" s="993"/>
      <c r="Q11" s="993"/>
      <c r="R11" s="994"/>
      <c r="S11" s="994"/>
      <c r="T11" s="993"/>
      <c r="U11" s="993"/>
      <c r="V11" s="993"/>
      <c r="W11" s="993"/>
      <c r="X11" s="993"/>
      <c r="Y11" s="993"/>
      <c r="Z11" s="993"/>
      <c r="AA11" s="993"/>
    </row>
    <row r="12" spans="1:27" s="1044" customFormat="1" ht="31.5" customHeight="1">
      <c r="A12" s="1024" t="s">
        <v>843</v>
      </c>
      <c r="B12" s="1021">
        <v>25880.247623430001</v>
      </c>
      <c r="C12" s="1021">
        <v>75378.964268309996</v>
      </c>
      <c r="D12" s="1021">
        <v>94622.554415919993</v>
      </c>
      <c r="E12" s="1021">
        <v>101562.91832983904</v>
      </c>
      <c r="F12" s="1020">
        <v>49498.716644879998</v>
      </c>
      <c r="G12" s="1023"/>
      <c r="H12" s="1019">
        <v>191.26059906810025</v>
      </c>
      <c r="I12" s="1018">
        <v>6940.3639139190491</v>
      </c>
      <c r="J12" s="1017"/>
      <c r="K12" s="1016">
        <v>7.334788155699326</v>
      </c>
      <c r="O12" s="993"/>
      <c r="P12" s="993"/>
      <c r="Q12" s="993"/>
      <c r="R12" s="994"/>
      <c r="S12" s="994"/>
      <c r="T12" s="993"/>
      <c r="U12" s="993"/>
      <c r="V12" s="993"/>
      <c r="W12" s="993"/>
      <c r="X12" s="993"/>
      <c r="Y12" s="993"/>
      <c r="Z12" s="993"/>
      <c r="AA12" s="993"/>
    </row>
    <row r="13" spans="1:27" ht="31.5" customHeight="1">
      <c r="A13" s="1033" t="s">
        <v>842</v>
      </c>
      <c r="B13" s="1032">
        <v>3819233.0769306011</v>
      </c>
      <c r="C13" s="1032">
        <v>4206006.3666204568</v>
      </c>
      <c r="D13" s="1032">
        <v>4393037.2018694337</v>
      </c>
      <c r="E13" s="1032">
        <v>4488196.5976022817</v>
      </c>
      <c r="F13" s="1031">
        <v>390790.76463560411</v>
      </c>
      <c r="G13" s="1043" t="s">
        <v>831</v>
      </c>
      <c r="H13" s="1029">
        <v>10.232178994157396</v>
      </c>
      <c r="I13" s="1028">
        <v>124863.93087046452</v>
      </c>
      <c r="J13" s="1042" t="s">
        <v>830</v>
      </c>
      <c r="K13" s="1041">
        <v>2.8423144428945273</v>
      </c>
      <c r="O13" s="993"/>
      <c r="P13" s="993"/>
      <c r="Q13" s="993"/>
      <c r="R13" s="994"/>
      <c r="S13" s="994"/>
      <c r="T13" s="993"/>
      <c r="U13" s="993"/>
      <c r="V13" s="993"/>
      <c r="W13" s="993"/>
      <c r="X13" s="993"/>
      <c r="Y13" s="993"/>
      <c r="Z13" s="993"/>
      <c r="AA13" s="993"/>
    </row>
    <row r="14" spans="1:27" ht="31.5" customHeight="1">
      <c r="A14" s="1022" t="s">
        <v>841</v>
      </c>
      <c r="B14" s="1021">
        <v>4955476.5157426633</v>
      </c>
      <c r="C14" s="1021">
        <v>5422358.9301301474</v>
      </c>
      <c r="D14" s="1021">
        <v>5666844.2691991916</v>
      </c>
      <c r="E14" s="1021">
        <v>5890591.9031183841</v>
      </c>
      <c r="F14" s="1020">
        <v>466882.41438748408</v>
      </c>
      <c r="G14" s="1023"/>
      <c r="H14" s="1019">
        <v>9.421544283466627</v>
      </c>
      <c r="I14" s="1040">
        <v>223747.63391919248</v>
      </c>
      <c r="J14" s="1039"/>
      <c r="K14" s="1038">
        <v>3.9483639092628766</v>
      </c>
      <c r="O14" s="993"/>
      <c r="P14" s="993"/>
      <c r="Q14" s="993"/>
      <c r="R14" s="994"/>
      <c r="S14" s="994"/>
      <c r="T14" s="993"/>
      <c r="U14" s="993"/>
      <c r="V14" s="993"/>
      <c r="W14" s="993"/>
      <c r="X14" s="993"/>
      <c r="Y14" s="993"/>
      <c r="Z14" s="993"/>
      <c r="AA14" s="993"/>
    </row>
    <row r="15" spans="1:27" ht="31.5" customHeight="1">
      <c r="A15" s="1022" t="s">
        <v>840</v>
      </c>
      <c r="B15" s="1021">
        <v>588866.21482360968</v>
      </c>
      <c r="C15" s="1021">
        <v>508522.44726622017</v>
      </c>
      <c r="D15" s="1021">
        <v>739060.65226090036</v>
      </c>
      <c r="E15" s="1021">
        <v>769566.4674260905</v>
      </c>
      <c r="F15" s="1020">
        <v>-80343.76755738951</v>
      </c>
      <c r="G15" s="1023"/>
      <c r="H15" s="1019">
        <v>-13.643806612586165</v>
      </c>
      <c r="I15" s="1018">
        <v>30505.815165190143</v>
      </c>
      <c r="J15" s="1017"/>
      <c r="K15" s="1016">
        <v>4.1276470438343802</v>
      </c>
      <c r="O15" s="993"/>
      <c r="P15" s="993"/>
      <c r="Q15" s="993"/>
      <c r="R15" s="994"/>
      <c r="S15" s="994"/>
      <c r="T15" s="993"/>
      <c r="U15" s="993"/>
      <c r="V15" s="993"/>
      <c r="W15" s="993"/>
      <c r="X15" s="993"/>
      <c r="Y15" s="993"/>
      <c r="Z15" s="993"/>
      <c r="AA15" s="993"/>
    </row>
    <row r="16" spans="1:27" ht="31.5" customHeight="1">
      <c r="A16" s="1024" t="s">
        <v>839</v>
      </c>
      <c r="B16" s="1021">
        <v>787627.51738267008</v>
      </c>
      <c r="C16" s="1021">
        <v>811526.94726622012</v>
      </c>
      <c r="D16" s="1021">
        <v>971587.75226090022</v>
      </c>
      <c r="E16" s="1021">
        <v>974489.30742609024</v>
      </c>
      <c r="F16" s="1020">
        <v>23899.429883550038</v>
      </c>
      <c r="G16" s="1023"/>
      <c r="H16" s="1019">
        <v>3.0343568953722149</v>
      </c>
      <c r="I16" s="1018">
        <v>2901.5551651900169</v>
      </c>
      <c r="J16" s="1017"/>
      <c r="K16" s="1016">
        <v>0.29864056627289215</v>
      </c>
      <c r="O16" s="993"/>
      <c r="P16" s="993"/>
      <c r="Q16" s="993"/>
      <c r="R16" s="994"/>
      <c r="S16" s="994"/>
      <c r="T16" s="993"/>
      <c r="U16" s="993"/>
      <c r="V16" s="993"/>
      <c r="W16" s="993"/>
      <c r="X16" s="993"/>
      <c r="Y16" s="993"/>
      <c r="Z16" s="993"/>
      <c r="AA16" s="993"/>
    </row>
    <row r="17" spans="1:27" ht="31.5" customHeight="1">
      <c r="A17" s="1024" t="s">
        <v>838</v>
      </c>
      <c r="B17" s="1021">
        <v>198761.30255906042</v>
      </c>
      <c r="C17" s="1021">
        <v>303004.49999999994</v>
      </c>
      <c r="D17" s="1021">
        <v>232527.09999999986</v>
      </c>
      <c r="E17" s="1021">
        <v>204922.83999999979</v>
      </c>
      <c r="F17" s="1020">
        <v>104243.19744093952</v>
      </c>
      <c r="G17" s="1023"/>
      <c r="H17" s="1019">
        <v>52.446424982531212</v>
      </c>
      <c r="I17" s="1018">
        <v>-27604.260000000068</v>
      </c>
      <c r="J17" s="1017"/>
      <c r="K17" s="1016">
        <v>-11.871416277930653</v>
      </c>
      <c r="O17" s="993"/>
      <c r="P17" s="993"/>
      <c r="Q17" s="993"/>
      <c r="R17" s="994"/>
      <c r="S17" s="994"/>
      <c r="T17" s="993"/>
      <c r="U17" s="993"/>
      <c r="V17" s="993"/>
      <c r="W17" s="993"/>
      <c r="X17" s="993"/>
      <c r="Y17" s="993"/>
      <c r="Z17" s="993"/>
      <c r="AA17" s="993"/>
    </row>
    <row r="18" spans="1:27" ht="31.5" customHeight="1">
      <c r="A18" s="1022" t="s">
        <v>837</v>
      </c>
      <c r="B18" s="1021">
        <v>7512.6334832899984</v>
      </c>
      <c r="C18" s="1021">
        <v>4697.8058822354988</v>
      </c>
      <c r="D18" s="1021">
        <v>3783.9317897000005</v>
      </c>
      <c r="E18" s="1021">
        <v>4602.2699975100004</v>
      </c>
      <c r="F18" s="1020">
        <v>-2814.8276010544996</v>
      </c>
      <c r="G18" s="1023"/>
      <c r="H18" s="1019">
        <v>-37.467921299706553</v>
      </c>
      <c r="I18" s="1018">
        <v>818.33820780999986</v>
      </c>
      <c r="J18" s="1017"/>
      <c r="K18" s="1016">
        <v>21.626663832512683</v>
      </c>
      <c r="O18" s="993"/>
      <c r="P18" s="993"/>
      <c r="Q18" s="993"/>
      <c r="R18" s="994"/>
      <c r="S18" s="994"/>
      <c r="T18" s="993"/>
      <c r="U18" s="993"/>
      <c r="V18" s="993"/>
      <c r="W18" s="993"/>
      <c r="X18" s="993"/>
      <c r="Y18" s="993"/>
      <c r="Z18" s="993"/>
      <c r="AA18" s="993"/>
    </row>
    <row r="19" spans="1:27" ht="31.5" customHeight="1">
      <c r="A19" s="1024" t="s">
        <v>836</v>
      </c>
      <c r="B19" s="1021">
        <v>219542.27037859094</v>
      </c>
      <c r="C19" s="1021">
        <v>235195.0763263409</v>
      </c>
      <c r="D19" s="1021">
        <v>235000.73912032708</v>
      </c>
      <c r="E19" s="1021">
        <v>227480.15081648168</v>
      </c>
      <c r="F19" s="1020">
        <v>15652.805947749963</v>
      </c>
      <c r="G19" s="1023"/>
      <c r="H19" s="1019">
        <v>7.1297458665966191</v>
      </c>
      <c r="I19" s="1018">
        <v>-7520.5883038454049</v>
      </c>
      <c r="J19" s="1017"/>
      <c r="K19" s="1016">
        <v>-3.200240276688938</v>
      </c>
      <c r="O19" s="993"/>
      <c r="P19" s="993"/>
      <c r="Q19" s="993"/>
      <c r="R19" s="994"/>
      <c r="S19" s="994"/>
      <c r="T19" s="993"/>
      <c r="U19" s="993"/>
      <c r="V19" s="993"/>
      <c r="W19" s="993"/>
      <c r="X19" s="993"/>
      <c r="Y19" s="993"/>
      <c r="Z19" s="993"/>
      <c r="AA19" s="993"/>
    </row>
    <row r="20" spans="1:27" ht="31.5" customHeight="1">
      <c r="A20" s="1024" t="s">
        <v>835</v>
      </c>
      <c r="B20" s="1021">
        <v>1615.68720288081</v>
      </c>
      <c r="C20" s="1021">
        <v>1582.15729645081</v>
      </c>
      <c r="D20" s="1021">
        <v>1564.4720644108102</v>
      </c>
      <c r="E20" s="1021">
        <v>1595.7296663208099</v>
      </c>
      <c r="F20" s="1020">
        <v>-33.529906429999983</v>
      </c>
      <c r="G20" s="1023"/>
      <c r="H20" s="1019">
        <v>-2.07527214241812</v>
      </c>
      <c r="I20" s="1018">
        <v>31.257601909999721</v>
      </c>
      <c r="J20" s="1017"/>
      <c r="K20" s="1016">
        <v>1.9979648484021686</v>
      </c>
      <c r="O20" s="993"/>
      <c r="P20" s="993"/>
      <c r="Q20" s="993"/>
      <c r="R20" s="994"/>
      <c r="S20" s="994"/>
      <c r="T20" s="993"/>
      <c r="U20" s="993"/>
      <c r="V20" s="993"/>
      <c r="W20" s="993"/>
      <c r="X20" s="993"/>
      <c r="Y20" s="993"/>
      <c r="Z20" s="993"/>
      <c r="AA20" s="993"/>
    </row>
    <row r="21" spans="1:27" ht="31.5" customHeight="1">
      <c r="A21" s="1024" t="s">
        <v>834</v>
      </c>
      <c r="B21" s="1021">
        <v>217926.58317571014</v>
      </c>
      <c r="C21" s="1021">
        <v>233612.91902989009</v>
      </c>
      <c r="D21" s="1021">
        <v>233436.26705591628</v>
      </c>
      <c r="E21" s="1021">
        <v>225884.42115016087</v>
      </c>
      <c r="F21" s="1020">
        <v>15686.335854179953</v>
      </c>
      <c r="G21" s="1023"/>
      <c r="H21" s="1019">
        <v>7.1979910048570588</v>
      </c>
      <c r="I21" s="1018">
        <v>-7551.8459057554137</v>
      </c>
      <c r="J21" s="1017"/>
      <c r="K21" s="1016">
        <v>-3.2350782511213128</v>
      </c>
      <c r="O21" s="993"/>
      <c r="P21" s="993"/>
      <c r="Q21" s="993"/>
      <c r="R21" s="994"/>
      <c r="S21" s="994"/>
      <c r="T21" s="993"/>
      <c r="U21" s="993"/>
      <c r="V21" s="993"/>
      <c r="W21" s="993"/>
      <c r="X21" s="993"/>
      <c r="Y21" s="993"/>
      <c r="Z21" s="993"/>
      <c r="AA21" s="993"/>
    </row>
    <row r="22" spans="1:27" ht="31.5" customHeight="1">
      <c r="A22" s="1022" t="s">
        <v>833</v>
      </c>
      <c r="B22" s="1021">
        <v>4139555.3970571724</v>
      </c>
      <c r="C22" s="1021">
        <v>4673943.6006553508</v>
      </c>
      <c r="D22" s="1021">
        <v>4688998.9460282642</v>
      </c>
      <c r="E22" s="1021">
        <v>4888943.0148783019</v>
      </c>
      <c r="F22" s="1020">
        <v>534388.20359817846</v>
      </c>
      <c r="G22" s="1037"/>
      <c r="H22" s="1019">
        <v>12.909313980387296</v>
      </c>
      <c r="I22" s="1018">
        <v>199944.06885003764</v>
      </c>
      <c r="J22" s="1036"/>
      <c r="K22" s="1016">
        <v>4.26410991240245</v>
      </c>
      <c r="O22" s="993"/>
      <c r="P22" s="993"/>
      <c r="Q22" s="993"/>
      <c r="R22" s="994"/>
      <c r="S22" s="994"/>
      <c r="T22" s="993"/>
      <c r="U22" s="993"/>
      <c r="V22" s="993"/>
      <c r="W22" s="993"/>
      <c r="X22" s="993"/>
      <c r="Y22" s="993"/>
      <c r="Z22" s="993"/>
      <c r="AA22" s="993"/>
    </row>
    <row r="23" spans="1:27" ht="31.5" customHeight="1">
      <c r="A23" s="1022" t="s">
        <v>832</v>
      </c>
      <c r="B23" s="1021">
        <v>1136243.4388120624</v>
      </c>
      <c r="C23" s="1021">
        <v>1216352.5635096903</v>
      </c>
      <c r="D23" s="1021">
        <v>1273807.0673297581</v>
      </c>
      <c r="E23" s="1021">
        <v>1402395.3055161019</v>
      </c>
      <c r="F23" s="1020">
        <v>76091.649751879988</v>
      </c>
      <c r="G23" s="1035" t="s">
        <v>831</v>
      </c>
      <c r="H23" s="1019">
        <v>6.6967735216524975</v>
      </c>
      <c r="I23" s="1018">
        <v>98883.703048727955</v>
      </c>
      <c r="J23" s="1034" t="s">
        <v>830</v>
      </c>
      <c r="K23" s="1016">
        <v>7.7628477329784937</v>
      </c>
      <c r="O23" s="993"/>
      <c r="P23" s="993"/>
      <c r="Q23" s="993"/>
      <c r="R23" s="994"/>
      <c r="S23" s="994"/>
      <c r="T23" s="993"/>
      <c r="U23" s="993"/>
      <c r="V23" s="993"/>
      <c r="W23" s="993"/>
      <c r="X23" s="993"/>
      <c r="Y23" s="993"/>
      <c r="Z23" s="993"/>
      <c r="AA23" s="993"/>
    </row>
    <row r="24" spans="1:27" ht="31.5" customHeight="1">
      <c r="A24" s="1033" t="s">
        <v>829</v>
      </c>
      <c r="B24" s="1032">
        <v>5154853.1632666998</v>
      </c>
      <c r="C24" s="1032">
        <v>5298615.727467848</v>
      </c>
      <c r="D24" s="1032">
        <v>5505400.8078384958</v>
      </c>
      <c r="E24" s="1032">
        <v>5763470.8925215267</v>
      </c>
      <c r="F24" s="1031">
        <v>143762.56420114823</v>
      </c>
      <c r="G24" s="1030"/>
      <c r="H24" s="1029">
        <v>2.7888779689321734</v>
      </c>
      <c r="I24" s="1028">
        <v>258070.08468303084</v>
      </c>
      <c r="J24" s="1027"/>
      <c r="K24" s="1026">
        <v>4.6875803177780462</v>
      </c>
      <c r="O24" s="993"/>
      <c r="P24" s="993"/>
      <c r="Q24" s="993"/>
      <c r="R24" s="994"/>
      <c r="S24" s="994"/>
      <c r="T24" s="993"/>
      <c r="U24" s="993"/>
      <c r="V24" s="993"/>
      <c r="W24" s="993"/>
      <c r="X24" s="993"/>
      <c r="Y24" s="993"/>
      <c r="Z24" s="993"/>
      <c r="AA24" s="993"/>
    </row>
    <row r="25" spans="1:27" ht="31.5" customHeight="1">
      <c r="A25" s="1022" t="s">
        <v>828</v>
      </c>
      <c r="B25" s="1021">
        <v>2964265.387397618</v>
      </c>
      <c r="C25" s="1021">
        <v>2652726.6693117325</v>
      </c>
      <c r="D25" s="1021">
        <v>2652266.1137062353</v>
      </c>
      <c r="E25" s="1021">
        <v>2560704.380770993</v>
      </c>
      <c r="F25" s="1020">
        <v>-311538.71808588551</v>
      </c>
      <c r="G25" s="1023"/>
      <c r="H25" s="1019">
        <v>-10.509811955784127</v>
      </c>
      <c r="I25" s="1018">
        <v>-91561.732935242355</v>
      </c>
      <c r="J25" s="1017"/>
      <c r="K25" s="1025">
        <v>-3.4522076220811577</v>
      </c>
      <c r="O25" s="993"/>
      <c r="P25" s="993"/>
      <c r="Q25" s="993"/>
      <c r="R25" s="994"/>
      <c r="S25" s="994"/>
      <c r="T25" s="993"/>
      <c r="U25" s="993"/>
      <c r="V25" s="993"/>
      <c r="W25" s="993"/>
      <c r="X25" s="993"/>
      <c r="Y25" s="993"/>
      <c r="Z25" s="993"/>
      <c r="AA25" s="993"/>
    </row>
    <row r="26" spans="1:27" ht="31.5" customHeight="1">
      <c r="A26" s="1022" t="s">
        <v>827</v>
      </c>
      <c r="B26" s="1021">
        <v>1049410.1784123378</v>
      </c>
      <c r="C26" s="1021">
        <v>938377.64583336608</v>
      </c>
      <c r="D26" s="1021">
        <v>948113.37525582127</v>
      </c>
      <c r="E26" s="1021">
        <v>918376.56607146561</v>
      </c>
      <c r="F26" s="1020">
        <v>-111032.5325789717</v>
      </c>
      <c r="G26" s="1023"/>
      <c r="H26" s="1019">
        <v>-10.580470331148668</v>
      </c>
      <c r="I26" s="1018">
        <v>-29736.809184355661</v>
      </c>
      <c r="J26" s="1017"/>
      <c r="K26" s="1025">
        <v>-3.1364191203749274</v>
      </c>
      <c r="O26" s="993"/>
      <c r="P26" s="993"/>
      <c r="Q26" s="993"/>
      <c r="R26" s="994"/>
      <c r="S26" s="994"/>
      <c r="T26" s="993"/>
      <c r="U26" s="993"/>
      <c r="V26" s="993"/>
      <c r="W26" s="993"/>
      <c r="X26" s="993"/>
      <c r="Y26" s="993"/>
      <c r="Z26" s="993"/>
      <c r="AA26" s="993"/>
    </row>
    <row r="27" spans="1:27" ht="31.5" customHeight="1">
      <c r="A27" s="1024" t="s">
        <v>826</v>
      </c>
      <c r="B27" s="1021">
        <v>571971.76198110427</v>
      </c>
      <c r="C27" s="1021">
        <v>546303.94819603546</v>
      </c>
      <c r="D27" s="1021">
        <v>505902.88640760048</v>
      </c>
      <c r="E27" s="1021">
        <v>516000.21475537948</v>
      </c>
      <c r="F27" s="1020">
        <v>-25667.813785068807</v>
      </c>
      <c r="G27" s="1023"/>
      <c r="H27" s="1019">
        <v>-4.4876015725260174</v>
      </c>
      <c r="I27" s="1018">
        <v>10097.328347778996</v>
      </c>
      <c r="J27" s="1017"/>
      <c r="K27" s="1016">
        <v>1.9959024981019158</v>
      </c>
      <c r="O27" s="993"/>
      <c r="P27" s="993"/>
      <c r="Q27" s="993"/>
      <c r="R27" s="994"/>
      <c r="S27" s="994"/>
      <c r="T27" s="993"/>
      <c r="U27" s="993"/>
      <c r="V27" s="993"/>
      <c r="W27" s="993"/>
      <c r="X27" s="993"/>
      <c r="Y27" s="993"/>
      <c r="Z27" s="993"/>
      <c r="AA27" s="993"/>
    </row>
    <row r="28" spans="1:27" ht="31.5" customHeight="1">
      <c r="A28" s="1024" t="s">
        <v>825</v>
      </c>
      <c r="B28" s="1021">
        <v>477438.40868539072</v>
      </c>
      <c r="C28" s="1021">
        <v>392073.7014403512</v>
      </c>
      <c r="D28" s="1021">
        <v>442210.4858836928</v>
      </c>
      <c r="E28" s="1021">
        <v>402376.35158902575</v>
      </c>
      <c r="F28" s="1020">
        <v>-85364.707245039521</v>
      </c>
      <c r="G28" s="1023"/>
      <c r="H28" s="1019">
        <v>-17.879731854856029</v>
      </c>
      <c r="I28" s="1018">
        <v>-39834.134294667048</v>
      </c>
      <c r="J28" s="1017"/>
      <c r="K28" s="1016">
        <v>-9.0079578766804609</v>
      </c>
      <c r="O28" s="993"/>
      <c r="P28" s="993"/>
      <c r="Q28" s="993"/>
      <c r="R28" s="994"/>
      <c r="S28" s="994"/>
      <c r="T28" s="993"/>
      <c r="U28" s="993"/>
      <c r="V28" s="993"/>
      <c r="W28" s="993"/>
      <c r="X28" s="993"/>
      <c r="Y28" s="993"/>
      <c r="Z28" s="993"/>
      <c r="AA28" s="993"/>
    </row>
    <row r="29" spans="1:27" ht="31.5" customHeight="1">
      <c r="A29" s="1024" t="s">
        <v>824</v>
      </c>
      <c r="B29" s="1021">
        <v>1914855.2089852802</v>
      </c>
      <c r="C29" s="1021">
        <v>1714349.0234783664</v>
      </c>
      <c r="D29" s="1021">
        <v>1704152.738450414</v>
      </c>
      <c r="E29" s="1021">
        <v>1642327.8146995273</v>
      </c>
      <c r="F29" s="1020">
        <v>-200506.18550691381</v>
      </c>
      <c r="G29" s="1023"/>
      <c r="H29" s="1019">
        <v>-10.471088600644956</v>
      </c>
      <c r="I29" s="1018">
        <v>-61824.923750886694</v>
      </c>
      <c r="J29" s="1017"/>
      <c r="K29" s="1016">
        <v>-3.6278980373029288</v>
      </c>
      <c r="O29" s="993"/>
      <c r="P29" s="993"/>
      <c r="Q29" s="993"/>
      <c r="R29" s="994"/>
      <c r="S29" s="994"/>
      <c r="T29" s="993"/>
      <c r="U29" s="993"/>
      <c r="V29" s="993"/>
      <c r="W29" s="993"/>
      <c r="X29" s="993"/>
      <c r="Y29" s="993"/>
      <c r="Z29" s="993"/>
      <c r="AA29" s="993"/>
    </row>
    <row r="30" spans="1:27" ht="31.5" customHeight="1">
      <c r="A30" s="1022" t="s">
        <v>823</v>
      </c>
      <c r="B30" s="1021">
        <v>2190587.7758690817</v>
      </c>
      <c r="C30" s="1021">
        <v>2645889.0581561155</v>
      </c>
      <c r="D30" s="1021">
        <v>2853134.6941322605</v>
      </c>
      <c r="E30" s="1021">
        <v>3202766.5117505337</v>
      </c>
      <c r="F30" s="1020">
        <v>455301.28228703374</v>
      </c>
      <c r="G30" s="1017"/>
      <c r="H30" s="1019">
        <v>20.784434538643399</v>
      </c>
      <c r="I30" s="1018">
        <v>349631.8176182732</v>
      </c>
      <c r="J30" s="1017"/>
      <c r="K30" s="1016">
        <v>12.25430465436223</v>
      </c>
      <c r="O30" s="993"/>
      <c r="P30" s="993"/>
      <c r="Q30" s="993"/>
      <c r="R30" s="994"/>
      <c r="S30" s="994"/>
      <c r="T30" s="993"/>
      <c r="U30" s="993"/>
      <c r="V30" s="993"/>
      <c r="W30" s="993"/>
      <c r="X30" s="993"/>
      <c r="Y30" s="993"/>
      <c r="Z30" s="993"/>
      <c r="AA30" s="993"/>
    </row>
    <row r="31" spans="1:27" ht="31.5" customHeight="1" thickBot="1">
      <c r="A31" s="1015" t="s">
        <v>822</v>
      </c>
      <c r="B31" s="1014">
        <v>5246647.7324906271</v>
      </c>
      <c r="C31" s="1014">
        <v>5388345.7181622721</v>
      </c>
      <c r="D31" s="1014">
        <v>5602501.4837833168</v>
      </c>
      <c r="E31" s="1014">
        <v>5864294.1153324824</v>
      </c>
      <c r="F31" s="1013">
        <v>141697.98567164503</v>
      </c>
      <c r="G31" s="1010"/>
      <c r="H31" s="1012">
        <v>2.7007337426936386</v>
      </c>
      <c r="I31" s="1011">
        <v>261792.63154916558</v>
      </c>
      <c r="J31" s="1010"/>
      <c r="K31" s="1009">
        <v>4.6727811194148847</v>
      </c>
      <c r="O31" s="993"/>
      <c r="P31" s="993"/>
      <c r="Q31" s="993"/>
      <c r="R31" s="994"/>
      <c r="S31" s="994"/>
      <c r="T31" s="993"/>
      <c r="U31" s="993"/>
      <c r="V31" s="993"/>
      <c r="W31" s="993"/>
      <c r="X31" s="993"/>
      <c r="Y31" s="993"/>
      <c r="Z31" s="993"/>
      <c r="AA31" s="993"/>
    </row>
    <row r="32" spans="1:27" ht="26.25" customHeight="1" thickTop="1">
      <c r="A32" s="1008" t="s">
        <v>821</v>
      </c>
      <c r="B32" s="1007">
        <v>4017.4749457479843</v>
      </c>
      <c r="C32" s="1004" t="s">
        <v>819</v>
      </c>
      <c r="D32" s="1001"/>
      <c r="E32" s="1001"/>
      <c r="F32" s="1001"/>
      <c r="G32" s="1003"/>
      <c r="H32" s="1002"/>
      <c r="I32" s="1001"/>
      <c r="J32" s="1000"/>
      <c r="K32" s="1000"/>
      <c r="O32" s="993"/>
      <c r="P32" s="993"/>
      <c r="Q32" s="993"/>
      <c r="R32" s="994"/>
      <c r="S32" s="994"/>
      <c r="T32" s="993"/>
      <c r="U32" s="993"/>
      <c r="V32" s="993"/>
      <c r="W32" s="993"/>
      <c r="X32" s="993"/>
      <c r="Y32" s="993"/>
      <c r="Z32" s="993"/>
      <c r="AA32" s="993"/>
    </row>
    <row r="33" spans="1:27" ht="26.25" customHeight="1">
      <c r="A33" s="1008" t="s">
        <v>820</v>
      </c>
      <c r="B33" s="1007">
        <v>29704.535137615854</v>
      </c>
      <c r="C33" s="1004" t="s">
        <v>819</v>
      </c>
      <c r="D33" s="1001"/>
      <c r="E33" s="1001"/>
      <c r="F33" s="1001"/>
      <c r="G33" s="1003"/>
      <c r="H33" s="1002"/>
      <c r="I33" s="1001"/>
      <c r="J33" s="1000"/>
      <c r="K33" s="1000"/>
      <c r="O33" s="993"/>
      <c r="P33" s="993"/>
      <c r="Q33" s="993"/>
      <c r="R33" s="994"/>
      <c r="S33" s="994"/>
      <c r="T33" s="993"/>
      <c r="U33" s="993"/>
      <c r="V33" s="993"/>
      <c r="W33" s="993"/>
      <c r="X33" s="993"/>
      <c r="Y33" s="993"/>
      <c r="Z33" s="993"/>
      <c r="AA33" s="993"/>
    </row>
    <row r="34" spans="1:27" ht="26.25" customHeight="1">
      <c r="A34" s="1006" t="s">
        <v>818</v>
      </c>
      <c r="B34" s="1004"/>
      <c r="C34" s="1004"/>
      <c r="D34" s="1001"/>
      <c r="E34" s="1001"/>
      <c r="F34" s="1001"/>
      <c r="G34" s="1003"/>
      <c r="H34" s="1002"/>
      <c r="I34" s="1001"/>
      <c r="J34" s="1000"/>
      <c r="K34" s="1000"/>
      <c r="O34" s="993"/>
      <c r="P34" s="993"/>
      <c r="Q34" s="993"/>
      <c r="R34" s="994"/>
      <c r="S34" s="994"/>
      <c r="T34" s="993"/>
      <c r="U34" s="993"/>
      <c r="V34" s="993"/>
      <c r="W34" s="993"/>
      <c r="X34" s="993"/>
      <c r="Y34" s="993"/>
      <c r="Z34" s="993"/>
      <c r="AA34" s="993"/>
    </row>
    <row r="35" spans="1:27" ht="26.25" customHeight="1">
      <c r="A35" s="1005" t="s">
        <v>817</v>
      </c>
      <c r="B35" s="1004"/>
      <c r="C35" s="1004"/>
      <c r="D35" s="1001"/>
      <c r="E35" s="1001"/>
      <c r="F35" s="1001"/>
      <c r="G35" s="1003"/>
      <c r="H35" s="1002"/>
      <c r="I35" s="1001"/>
      <c r="J35" s="1000"/>
      <c r="K35" s="1000"/>
      <c r="O35" s="993"/>
      <c r="P35" s="993"/>
      <c r="Q35" s="993"/>
      <c r="R35" s="994"/>
      <c r="S35" s="994"/>
      <c r="T35" s="993"/>
      <c r="U35" s="993"/>
      <c r="V35" s="993"/>
      <c r="W35" s="993"/>
      <c r="X35" s="993"/>
      <c r="Y35" s="993"/>
      <c r="Z35" s="993"/>
      <c r="AA35" s="993"/>
    </row>
    <row r="36" spans="1:27" ht="26.25" customHeight="1">
      <c r="A36" s="998" t="s">
        <v>816</v>
      </c>
      <c r="B36" s="999">
        <v>1.1264704619799226</v>
      </c>
      <c r="C36" s="999">
        <v>1.1650975382212738</v>
      </c>
      <c r="D36" s="999">
        <v>1.1482597125552227</v>
      </c>
      <c r="E36" s="999">
        <v>1.1355095776679232</v>
      </c>
      <c r="F36" s="995">
        <v>3.8627076241351199E-2</v>
      </c>
      <c r="G36" s="996"/>
      <c r="H36" s="995">
        <v>3.4290358731163657</v>
      </c>
      <c r="I36" s="995">
        <v>-1.2750134887299591E-2</v>
      </c>
      <c r="J36" s="995"/>
      <c r="K36" s="995">
        <v>-1.1103877239519893</v>
      </c>
      <c r="O36" s="993"/>
      <c r="P36" s="993"/>
      <c r="Q36" s="993"/>
      <c r="R36" s="994"/>
      <c r="S36" s="994"/>
      <c r="T36" s="993"/>
      <c r="U36" s="993"/>
      <c r="V36" s="993"/>
      <c r="W36" s="993"/>
      <c r="X36" s="993"/>
      <c r="Y36" s="993"/>
      <c r="Z36" s="993"/>
      <c r="AA36" s="993"/>
    </row>
    <row r="37" spans="1:27" ht="26.25" customHeight="1">
      <c r="A37" s="998" t="s">
        <v>815</v>
      </c>
      <c r="B37" s="999">
        <v>3.1819373101800204</v>
      </c>
      <c r="C37" s="999">
        <v>3.2936476329252331</v>
      </c>
      <c r="D37" s="999">
        <v>3.2121583819261499</v>
      </c>
      <c r="E37" s="999">
        <v>3.1661351752254978</v>
      </c>
      <c r="F37" s="995">
        <v>0.11171032274521275</v>
      </c>
      <c r="G37" s="996"/>
      <c r="H37" s="995">
        <v>3.5107644134853384</v>
      </c>
      <c r="I37" s="995">
        <v>-4.6023206700652075E-2</v>
      </c>
      <c r="J37" s="995"/>
      <c r="K37" s="995">
        <v>-1.4327813646926886</v>
      </c>
      <c r="O37" s="993"/>
      <c r="P37" s="993"/>
      <c r="Q37" s="993"/>
      <c r="R37" s="994"/>
      <c r="S37" s="994"/>
      <c r="T37" s="993"/>
      <c r="U37" s="993"/>
      <c r="V37" s="993"/>
      <c r="W37" s="993"/>
      <c r="X37" s="993"/>
      <c r="Y37" s="993"/>
      <c r="Z37" s="993"/>
      <c r="AA37" s="993"/>
    </row>
    <row r="38" spans="1:27" ht="26.25" customHeight="1">
      <c r="A38" s="998" t="s">
        <v>814</v>
      </c>
      <c r="B38" s="997">
        <v>5.5333843178926001</v>
      </c>
      <c r="C38" s="997">
        <v>6.5788056306166158</v>
      </c>
      <c r="D38" s="997">
        <v>6.667588617663168</v>
      </c>
      <c r="E38" s="997">
        <v>7.1261360980319406</v>
      </c>
      <c r="F38" s="995">
        <v>1.0454213127240157</v>
      </c>
      <c r="G38" s="996"/>
      <c r="H38" s="995">
        <v>18.892982172656435</v>
      </c>
      <c r="I38" s="995">
        <v>0.45854748036877258</v>
      </c>
      <c r="J38" s="995"/>
      <c r="K38" s="995">
        <v>6.8772611308686686</v>
      </c>
      <c r="O38" s="993"/>
      <c r="P38" s="993"/>
      <c r="Q38" s="993"/>
      <c r="R38" s="994"/>
      <c r="S38" s="994"/>
      <c r="T38" s="993"/>
      <c r="U38" s="993"/>
      <c r="V38" s="993"/>
      <c r="W38" s="993"/>
      <c r="X38" s="993"/>
      <c r="Y38" s="993"/>
      <c r="Z38" s="993"/>
      <c r="AA38" s="993"/>
    </row>
    <row r="39" spans="1:27" ht="17.100000000000001" customHeight="1">
      <c r="A39" s="992"/>
      <c r="B39" s="991"/>
      <c r="C39" s="991"/>
      <c r="D39" s="991"/>
      <c r="E39" s="991"/>
      <c r="F39" s="991"/>
      <c r="G39" s="991"/>
      <c r="H39" s="991"/>
      <c r="I39" s="991"/>
      <c r="J39" s="991"/>
      <c r="K39" s="991"/>
    </row>
    <row r="46" spans="1:27" ht="17.100000000000001" customHeight="1">
      <c r="B46" s="990"/>
      <c r="C46" s="990"/>
      <c r="D46" s="990"/>
      <c r="E46" s="990"/>
      <c r="F46" s="990"/>
      <c r="G46" s="990"/>
      <c r="H46" s="990"/>
      <c r="I46" s="990"/>
      <c r="J46" s="990"/>
      <c r="K46" s="990"/>
    </row>
    <row r="47" spans="1:27" ht="17.100000000000001" customHeight="1">
      <c r="B47" s="990"/>
      <c r="C47" s="990"/>
      <c r="D47" s="990"/>
      <c r="E47" s="990"/>
      <c r="F47" s="990"/>
      <c r="G47" s="990"/>
      <c r="H47" s="990"/>
      <c r="I47" s="990"/>
      <c r="J47" s="990"/>
      <c r="K47" s="990"/>
    </row>
    <row r="48" spans="1:27" ht="17.100000000000001" customHeight="1">
      <c r="B48" s="990"/>
      <c r="C48" s="990"/>
      <c r="D48" s="990"/>
      <c r="E48" s="990"/>
      <c r="F48" s="990"/>
      <c r="G48" s="990"/>
      <c r="H48" s="990"/>
      <c r="I48" s="990"/>
      <c r="J48" s="990"/>
      <c r="K48" s="990"/>
    </row>
    <row r="49" spans="2:2" ht="17.100000000000001" customHeight="1">
      <c r="B49" s="990"/>
    </row>
  </sheetData>
  <mergeCells count="14">
    <mergeCell ref="B6:B7"/>
    <mergeCell ref="C6:C7"/>
    <mergeCell ref="D6:D7"/>
    <mergeCell ref="E6:E7"/>
    <mergeCell ref="A1:K1"/>
    <mergeCell ref="A2:K2"/>
    <mergeCell ref="A3:K3"/>
    <mergeCell ref="I4:K4"/>
    <mergeCell ref="A5:A7"/>
    <mergeCell ref="F5:K5"/>
    <mergeCell ref="F6:H6"/>
    <mergeCell ref="I6:K6"/>
    <mergeCell ref="F7:G7"/>
    <mergeCell ref="I7:J7"/>
  </mergeCells>
  <pageMargins left="0.39370078740157483" right="0.39370078740157483" top="0.39370078740157483" bottom="0.39370078740157483" header="0.31496062992125984" footer="0.31496062992125984"/>
  <pageSetup paperSize="9" scale="5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8"/>
  <sheetViews>
    <sheetView showGridLines="0" workbookViewId="0">
      <selection activeCell="H22" sqref="H22"/>
    </sheetView>
  </sheetViews>
  <sheetFormatPr defaultRowHeight="15.6"/>
  <cols>
    <col min="1" max="1" width="50.44140625" style="988" customWidth="1"/>
    <col min="2" max="2" width="13" style="988" customWidth="1"/>
    <col min="3" max="3" width="13.44140625" style="988" customWidth="1"/>
    <col min="4" max="4" width="13.88671875" style="988" customWidth="1"/>
    <col min="5" max="5" width="11.44140625" style="988" bestFit="1" customWidth="1"/>
    <col min="6" max="6" width="8.33203125" style="988" bestFit="1" customWidth="1"/>
    <col min="7" max="7" width="11.5546875" style="988" bestFit="1" customWidth="1"/>
    <col min="8" max="8" width="8.33203125" style="988" bestFit="1" customWidth="1"/>
    <col min="9" max="256" width="8.88671875" style="988"/>
    <col min="257" max="257" width="44.33203125" style="988" bestFit="1" customWidth="1"/>
    <col min="258" max="258" width="11.44140625" style="988" customWidth="1"/>
    <col min="259" max="259" width="12.5546875" style="988" customWidth="1"/>
    <col min="260" max="260" width="12" style="988" customWidth="1"/>
    <col min="261" max="261" width="11.109375" style="988" customWidth="1"/>
    <col min="262" max="262" width="9.44140625" style="988" customWidth="1"/>
    <col min="263" max="263" width="10.88671875" style="988" customWidth="1"/>
    <col min="264" max="264" width="8.88671875" style="988" customWidth="1"/>
    <col min="265" max="512" width="8.88671875" style="988"/>
    <col min="513" max="513" width="44.33203125" style="988" bestFit="1" customWidth="1"/>
    <col min="514" max="514" width="11.44140625" style="988" customWidth="1"/>
    <col min="515" max="515" width="12.5546875" style="988" customWidth="1"/>
    <col min="516" max="516" width="12" style="988" customWidth="1"/>
    <col min="517" max="517" width="11.109375" style="988" customWidth="1"/>
    <col min="518" max="518" width="9.44140625" style="988" customWidth="1"/>
    <col min="519" max="519" width="10.88671875" style="988" customWidth="1"/>
    <col min="520" max="520" width="8.88671875" style="988" customWidth="1"/>
    <col min="521" max="768" width="8.88671875" style="988"/>
    <col min="769" max="769" width="44.33203125" style="988" bestFit="1" customWidth="1"/>
    <col min="770" max="770" width="11.44140625" style="988" customWidth="1"/>
    <col min="771" max="771" width="12.5546875" style="988" customWidth="1"/>
    <col min="772" max="772" width="12" style="988" customWidth="1"/>
    <col min="773" max="773" width="11.109375" style="988" customWidth="1"/>
    <col min="774" max="774" width="9.44140625" style="988" customWidth="1"/>
    <col min="775" max="775" width="10.88671875" style="988" customWidth="1"/>
    <col min="776" max="776" width="8.88671875" style="988" customWidth="1"/>
    <col min="777" max="1024" width="8.88671875" style="988"/>
    <col min="1025" max="1025" width="44.33203125" style="988" bestFit="1" customWidth="1"/>
    <col min="1026" max="1026" width="11.44140625" style="988" customWidth="1"/>
    <col min="1027" max="1027" width="12.5546875" style="988" customWidth="1"/>
    <col min="1028" max="1028" width="12" style="988" customWidth="1"/>
    <col min="1029" max="1029" width="11.109375" style="988" customWidth="1"/>
    <col min="1030" max="1030" width="9.44140625" style="988" customWidth="1"/>
    <col min="1031" max="1031" width="10.88671875" style="988" customWidth="1"/>
    <col min="1032" max="1032" width="8.88671875" style="988" customWidth="1"/>
    <col min="1033" max="1280" width="8.88671875" style="988"/>
    <col min="1281" max="1281" width="44.33203125" style="988" bestFit="1" customWidth="1"/>
    <col min="1282" max="1282" width="11.44140625" style="988" customWidth="1"/>
    <col min="1283" max="1283" width="12.5546875" style="988" customWidth="1"/>
    <col min="1284" max="1284" width="12" style="988" customWidth="1"/>
    <col min="1285" max="1285" width="11.109375" style="988" customWidth="1"/>
    <col min="1286" max="1286" width="9.44140625" style="988" customWidth="1"/>
    <col min="1287" max="1287" width="10.88671875" style="988" customWidth="1"/>
    <col min="1288" max="1288" width="8.88671875" style="988" customWidth="1"/>
    <col min="1289" max="1536" width="8.88671875" style="988"/>
    <col min="1537" max="1537" width="44.33203125" style="988" bestFit="1" customWidth="1"/>
    <col min="1538" max="1538" width="11.44140625" style="988" customWidth="1"/>
    <col min="1539" max="1539" width="12.5546875" style="988" customWidth="1"/>
    <col min="1540" max="1540" width="12" style="988" customWidth="1"/>
    <col min="1541" max="1541" width="11.109375" style="988" customWidth="1"/>
    <col min="1542" max="1542" width="9.44140625" style="988" customWidth="1"/>
    <col min="1543" max="1543" width="10.88671875" style="988" customWidth="1"/>
    <col min="1544" max="1544" width="8.88671875" style="988" customWidth="1"/>
    <col min="1545" max="1792" width="8.88671875" style="988"/>
    <col min="1793" max="1793" width="44.33203125" style="988" bestFit="1" customWidth="1"/>
    <col min="1794" max="1794" width="11.44140625" style="988" customWidth="1"/>
    <col min="1795" max="1795" width="12.5546875" style="988" customWidth="1"/>
    <col min="1796" max="1796" width="12" style="988" customWidth="1"/>
    <col min="1797" max="1797" width="11.109375" style="988" customWidth="1"/>
    <col min="1798" max="1798" width="9.44140625" style="988" customWidth="1"/>
    <col min="1799" max="1799" width="10.88671875" style="988" customWidth="1"/>
    <col min="1800" max="1800" width="8.88671875" style="988" customWidth="1"/>
    <col min="1801" max="2048" width="8.88671875" style="988"/>
    <col min="2049" max="2049" width="44.33203125" style="988" bestFit="1" customWidth="1"/>
    <col min="2050" max="2050" width="11.44140625" style="988" customWidth="1"/>
    <col min="2051" max="2051" width="12.5546875" style="988" customWidth="1"/>
    <col min="2052" max="2052" width="12" style="988" customWidth="1"/>
    <col min="2053" max="2053" width="11.109375" style="988" customWidth="1"/>
    <col min="2054" max="2054" width="9.44140625" style="988" customWidth="1"/>
    <col min="2055" max="2055" width="10.88671875" style="988" customWidth="1"/>
    <col min="2056" max="2056" width="8.88671875" style="988" customWidth="1"/>
    <col min="2057" max="2304" width="8.88671875" style="988"/>
    <col min="2305" max="2305" width="44.33203125" style="988" bestFit="1" customWidth="1"/>
    <col min="2306" max="2306" width="11.44140625" style="988" customWidth="1"/>
    <col min="2307" max="2307" width="12.5546875" style="988" customWidth="1"/>
    <col min="2308" max="2308" width="12" style="988" customWidth="1"/>
    <col min="2309" max="2309" width="11.109375" style="988" customWidth="1"/>
    <col min="2310" max="2310" width="9.44140625" style="988" customWidth="1"/>
    <col min="2311" max="2311" width="10.88671875" style="988" customWidth="1"/>
    <col min="2312" max="2312" width="8.88671875" style="988" customWidth="1"/>
    <col min="2313" max="2560" width="8.88671875" style="988"/>
    <col min="2561" max="2561" width="44.33203125" style="988" bestFit="1" customWidth="1"/>
    <col min="2562" max="2562" width="11.44140625" style="988" customWidth="1"/>
    <col min="2563" max="2563" width="12.5546875" style="988" customWidth="1"/>
    <col min="2564" max="2564" width="12" style="988" customWidth="1"/>
    <col min="2565" max="2565" width="11.109375" style="988" customWidth="1"/>
    <col min="2566" max="2566" width="9.44140625" style="988" customWidth="1"/>
    <col min="2567" max="2567" width="10.88671875" style="988" customWidth="1"/>
    <col min="2568" max="2568" width="8.88671875" style="988" customWidth="1"/>
    <col min="2569" max="2816" width="8.88671875" style="988"/>
    <col min="2817" max="2817" width="44.33203125" style="988" bestFit="1" customWidth="1"/>
    <col min="2818" max="2818" width="11.44140625" style="988" customWidth="1"/>
    <col min="2819" max="2819" width="12.5546875" style="988" customWidth="1"/>
    <col min="2820" max="2820" width="12" style="988" customWidth="1"/>
    <col min="2821" max="2821" width="11.109375" style="988" customWidth="1"/>
    <col min="2822" max="2822" width="9.44140625" style="988" customWidth="1"/>
    <col min="2823" max="2823" width="10.88671875" style="988" customWidth="1"/>
    <col min="2824" max="2824" width="8.88671875" style="988" customWidth="1"/>
    <col min="2825" max="3072" width="8.88671875" style="988"/>
    <col min="3073" max="3073" width="44.33203125" style="988" bestFit="1" customWidth="1"/>
    <col min="3074" max="3074" width="11.44140625" style="988" customWidth="1"/>
    <col min="3075" max="3075" width="12.5546875" style="988" customWidth="1"/>
    <col min="3076" max="3076" width="12" style="988" customWidth="1"/>
    <col min="3077" max="3077" width="11.109375" style="988" customWidth="1"/>
    <col min="3078" max="3078" width="9.44140625" style="988" customWidth="1"/>
    <col min="3079" max="3079" width="10.88671875" style="988" customWidth="1"/>
    <col min="3080" max="3080" width="8.88671875" style="988" customWidth="1"/>
    <col min="3081" max="3328" width="8.88671875" style="988"/>
    <col min="3329" max="3329" width="44.33203125" style="988" bestFit="1" customWidth="1"/>
    <col min="3330" max="3330" width="11.44140625" style="988" customWidth="1"/>
    <col min="3331" max="3331" width="12.5546875" style="988" customWidth="1"/>
    <col min="3332" max="3332" width="12" style="988" customWidth="1"/>
    <col min="3333" max="3333" width="11.109375" style="988" customWidth="1"/>
    <col min="3334" max="3334" width="9.44140625" style="988" customWidth="1"/>
    <col min="3335" max="3335" width="10.88671875" style="988" customWidth="1"/>
    <col min="3336" max="3336" width="8.88671875" style="988" customWidth="1"/>
    <col min="3337" max="3584" width="8.88671875" style="988"/>
    <col min="3585" max="3585" width="44.33203125" style="988" bestFit="1" customWidth="1"/>
    <col min="3586" max="3586" width="11.44140625" style="988" customWidth="1"/>
    <col min="3587" max="3587" width="12.5546875" style="988" customWidth="1"/>
    <col min="3588" max="3588" width="12" style="988" customWidth="1"/>
    <col min="3589" max="3589" width="11.109375" style="988" customWidth="1"/>
    <col min="3590" max="3590" width="9.44140625" style="988" customWidth="1"/>
    <col min="3591" max="3591" width="10.88671875" style="988" customWidth="1"/>
    <col min="3592" max="3592" width="8.88671875" style="988" customWidth="1"/>
    <col min="3593" max="3840" width="8.88671875" style="988"/>
    <col min="3841" max="3841" width="44.33203125" style="988" bestFit="1" customWidth="1"/>
    <col min="3842" max="3842" width="11.44140625" style="988" customWidth="1"/>
    <col min="3843" max="3843" width="12.5546875" style="988" customWidth="1"/>
    <col min="3844" max="3844" width="12" style="988" customWidth="1"/>
    <col min="3845" max="3845" width="11.109375" style="988" customWidth="1"/>
    <col min="3846" max="3846" width="9.44140625" style="988" customWidth="1"/>
    <col min="3847" max="3847" width="10.88671875" style="988" customWidth="1"/>
    <col min="3848" max="3848" width="8.88671875" style="988" customWidth="1"/>
    <col min="3849" max="4096" width="8.88671875" style="988"/>
    <col min="4097" max="4097" width="44.33203125" style="988" bestFit="1" customWidth="1"/>
    <col min="4098" max="4098" width="11.44140625" style="988" customWidth="1"/>
    <col min="4099" max="4099" width="12.5546875" style="988" customWidth="1"/>
    <col min="4100" max="4100" width="12" style="988" customWidth="1"/>
    <col min="4101" max="4101" width="11.109375" style="988" customWidth="1"/>
    <col min="4102" max="4102" width="9.44140625" style="988" customWidth="1"/>
    <col min="4103" max="4103" width="10.88671875" style="988" customWidth="1"/>
    <col min="4104" max="4104" width="8.88671875" style="988" customWidth="1"/>
    <col min="4105" max="4352" width="8.88671875" style="988"/>
    <col min="4353" max="4353" width="44.33203125" style="988" bestFit="1" customWidth="1"/>
    <col min="4354" max="4354" width="11.44140625" style="988" customWidth="1"/>
    <col min="4355" max="4355" width="12.5546875" style="988" customWidth="1"/>
    <col min="4356" max="4356" width="12" style="988" customWidth="1"/>
    <col min="4357" max="4357" width="11.109375" style="988" customWidth="1"/>
    <col min="4358" max="4358" width="9.44140625" style="988" customWidth="1"/>
    <col min="4359" max="4359" width="10.88671875" style="988" customWidth="1"/>
    <col min="4360" max="4360" width="8.88671875" style="988" customWidth="1"/>
    <col min="4361" max="4608" width="8.88671875" style="988"/>
    <col min="4609" max="4609" width="44.33203125" style="988" bestFit="1" customWidth="1"/>
    <col min="4610" max="4610" width="11.44140625" style="988" customWidth="1"/>
    <col min="4611" max="4611" width="12.5546875" style="988" customWidth="1"/>
    <col min="4612" max="4612" width="12" style="988" customWidth="1"/>
    <col min="4613" max="4613" width="11.109375" style="988" customWidth="1"/>
    <col min="4614" max="4614" width="9.44140625" style="988" customWidth="1"/>
    <col min="4615" max="4615" width="10.88671875" style="988" customWidth="1"/>
    <col min="4616" max="4616" width="8.88671875" style="988" customWidth="1"/>
    <col min="4617" max="4864" width="8.88671875" style="988"/>
    <col min="4865" max="4865" width="44.33203125" style="988" bestFit="1" customWidth="1"/>
    <col min="4866" max="4866" width="11.44140625" style="988" customWidth="1"/>
    <col min="4867" max="4867" width="12.5546875" style="988" customWidth="1"/>
    <col min="4868" max="4868" width="12" style="988" customWidth="1"/>
    <col min="4869" max="4869" width="11.109375" style="988" customWidth="1"/>
    <col min="4870" max="4870" width="9.44140625" style="988" customWidth="1"/>
    <col min="4871" max="4871" width="10.88671875" style="988" customWidth="1"/>
    <col min="4872" max="4872" width="8.88671875" style="988" customWidth="1"/>
    <col min="4873" max="5120" width="8.88671875" style="988"/>
    <col min="5121" max="5121" width="44.33203125" style="988" bestFit="1" customWidth="1"/>
    <col min="5122" max="5122" width="11.44140625" style="988" customWidth="1"/>
    <col min="5123" max="5123" width="12.5546875" style="988" customWidth="1"/>
    <col min="5124" max="5124" width="12" style="988" customWidth="1"/>
    <col min="5125" max="5125" width="11.109375" style="988" customWidth="1"/>
    <col min="5126" max="5126" width="9.44140625" style="988" customWidth="1"/>
    <col min="5127" max="5127" width="10.88671875" style="988" customWidth="1"/>
    <col min="5128" max="5128" width="8.88671875" style="988" customWidth="1"/>
    <col min="5129" max="5376" width="8.88671875" style="988"/>
    <col min="5377" max="5377" width="44.33203125" style="988" bestFit="1" customWidth="1"/>
    <col min="5378" max="5378" width="11.44140625" style="988" customWidth="1"/>
    <col min="5379" max="5379" width="12.5546875" style="988" customWidth="1"/>
    <col min="5380" max="5380" width="12" style="988" customWidth="1"/>
    <col min="5381" max="5381" width="11.109375" style="988" customWidth="1"/>
    <col min="5382" max="5382" width="9.44140625" style="988" customWidth="1"/>
    <col min="5383" max="5383" width="10.88671875" style="988" customWidth="1"/>
    <col min="5384" max="5384" width="8.88671875" style="988" customWidth="1"/>
    <col min="5385" max="5632" width="8.88671875" style="988"/>
    <col min="5633" max="5633" width="44.33203125" style="988" bestFit="1" customWidth="1"/>
    <col min="5634" max="5634" width="11.44140625" style="988" customWidth="1"/>
    <col min="5635" max="5635" width="12.5546875" style="988" customWidth="1"/>
    <col min="5636" max="5636" width="12" style="988" customWidth="1"/>
    <col min="5637" max="5637" width="11.109375" style="988" customWidth="1"/>
    <col min="5638" max="5638" width="9.44140625" style="988" customWidth="1"/>
    <col min="5639" max="5639" width="10.88671875" style="988" customWidth="1"/>
    <col min="5640" max="5640" width="8.88671875" style="988" customWidth="1"/>
    <col min="5641" max="5888" width="8.88671875" style="988"/>
    <col min="5889" max="5889" width="44.33203125" style="988" bestFit="1" customWidth="1"/>
    <col min="5890" max="5890" width="11.44140625" style="988" customWidth="1"/>
    <col min="5891" max="5891" width="12.5546875" style="988" customWidth="1"/>
    <col min="5892" max="5892" width="12" style="988" customWidth="1"/>
    <col min="5893" max="5893" width="11.109375" style="988" customWidth="1"/>
    <col min="5894" max="5894" width="9.44140625" style="988" customWidth="1"/>
    <col min="5895" max="5895" width="10.88671875" style="988" customWidth="1"/>
    <col min="5896" max="5896" width="8.88671875" style="988" customWidth="1"/>
    <col min="5897" max="6144" width="8.88671875" style="988"/>
    <col min="6145" max="6145" width="44.33203125" style="988" bestFit="1" customWidth="1"/>
    <col min="6146" max="6146" width="11.44140625" style="988" customWidth="1"/>
    <col min="6147" max="6147" width="12.5546875" style="988" customWidth="1"/>
    <col min="6148" max="6148" width="12" style="988" customWidth="1"/>
    <col min="6149" max="6149" width="11.109375" style="988" customWidth="1"/>
    <col min="6150" max="6150" width="9.44140625" style="988" customWidth="1"/>
    <col min="6151" max="6151" width="10.88671875" style="988" customWidth="1"/>
    <col min="6152" max="6152" width="8.88671875" style="988" customWidth="1"/>
    <col min="6153" max="6400" width="8.88671875" style="988"/>
    <col min="6401" max="6401" width="44.33203125" style="988" bestFit="1" customWidth="1"/>
    <col min="6402" max="6402" width="11.44140625" style="988" customWidth="1"/>
    <col min="6403" max="6403" width="12.5546875" style="988" customWidth="1"/>
    <col min="6404" max="6404" width="12" style="988" customWidth="1"/>
    <col min="6405" max="6405" width="11.109375" style="988" customWidth="1"/>
    <col min="6406" max="6406" width="9.44140625" style="988" customWidth="1"/>
    <col min="6407" max="6407" width="10.88671875" style="988" customWidth="1"/>
    <col min="6408" max="6408" width="8.88671875" style="988" customWidth="1"/>
    <col min="6409" max="6656" width="8.88671875" style="988"/>
    <col min="6657" max="6657" width="44.33203125" style="988" bestFit="1" customWidth="1"/>
    <col min="6658" max="6658" width="11.44140625" style="988" customWidth="1"/>
    <col min="6659" max="6659" width="12.5546875" style="988" customWidth="1"/>
    <col min="6660" max="6660" width="12" style="988" customWidth="1"/>
    <col min="6661" max="6661" width="11.109375" style="988" customWidth="1"/>
    <col min="6662" max="6662" width="9.44140625" style="988" customWidth="1"/>
    <col min="6663" max="6663" width="10.88671875" style="988" customWidth="1"/>
    <col min="6664" max="6664" width="8.88671875" style="988" customWidth="1"/>
    <col min="6665" max="6912" width="8.88671875" style="988"/>
    <col min="6913" max="6913" width="44.33203125" style="988" bestFit="1" customWidth="1"/>
    <col min="6914" max="6914" width="11.44140625" style="988" customWidth="1"/>
    <col min="6915" max="6915" width="12.5546875" style="988" customWidth="1"/>
    <col min="6916" max="6916" width="12" style="988" customWidth="1"/>
    <col min="6917" max="6917" width="11.109375" style="988" customWidth="1"/>
    <col min="6918" max="6918" width="9.44140625" style="988" customWidth="1"/>
    <col min="6919" max="6919" width="10.88671875" style="988" customWidth="1"/>
    <col min="6920" max="6920" width="8.88671875" style="988" customWidth="1"/>
    <col min="6921" max="7168" width="8.88671875" style="988"/>
    <col min="7169" max="7169" width="44.33203125" style="988" bestFit="1" customWidth="1"/>
    <col min="7170" max="7170" width="11.44140625" style="988" customWidth="1"/>
    <col min="7171" max="7171" width="12.5546875" style="988" customWidth="1"/>
    <col min="7172" max="7172" width="12" style="988" customWidth="1"/>
    <col min="7173" max="7173" width="11.109375" style="988" customWidth="1"/>
    <col min="7174" max="7174" width="9.44140625" style="988" customWidth="1"/>
    <col min="7175" max="7175" width="10.88671875" style="988" customWidth="1"/>
    <col min="7176" max="7176" width="8.88671875" style="988" customWidth="1"/>
    <col min="7177" max="7424" width="8.88671875" style="988"/>
    <col min="7425" max="7425" width="44.33203125" style="988" bestFit="1" customWidth="1"/>
    <col min="7426" max="7426" width="11.44140625" style="988" customWidth="1"/>
    <col min="7427" max="7427" width="12.5546875" style="988" customWidth="1"/>
    <col min="7428" max="7428" width="12" style="988" customWidth="1"/>
    <col min="7429" max="7429" width="11.109375" style="988" customWidth="1"/>
    <col min="7430" max="7430" width="9.44140625" style="988" customWidth="1"/>
    <col min="7431" max="7431" width="10.88671875" style="988" customWidth="1"/>
    <col min="7432" max="7432" width="8.88671875" style="988" customWidth="1"/>
    <col min="7433" max="7680" width="8.88671875" style="988"/>
    <col min="7681" max="7681" width="44.33203125" style="988" bestFit="1" customWidth="1"/>
    <col min="7682" max="7682" width="11.44140625" style="988" customWidth="1"/>
    <col min="7683" max="7683" width="12.5546875" style="988" customWidth="1"/>
    <col min="7684" max="7684" width="12" style="988" customWidth="1"/>
    <col min="7685" max="7685" width="11.109375" style="988" customWidth="1"/>
    <col min="7686" max="7686" width="9.44140625" style="988" customWidth="1"/>
    <col min="7687" max="7687" width="10.88671875" style="988" customWidth="1"/>
    <col min="7688" max="7688" width="8.88671875" style="988" customWidth="1"/>
    <col min="7689" max="7936" width="8.88671875" style="988"/>
    <col min="7937" max="7937" width="44.33203125" style="988" bestFit="1" customWidth="1"/>
    <col min="7938" max="7938" width="11.44140625" style="988" customWidth="1"/>
    <col min="7939" max="7939" width="12.5546875" style="988" customWidth="1"/>
    <col min="7940" max="7940" width="12" style="988" customWidth="1"/>
    <col min="7941" max="7941" width="11.109375" style="988" customWidth="1"/>
    <col min="7942" max="7942" width="9.44140625" style="988" customWidth="1"/>
    <col min="7943" max="7943" width="10.88671875" style="988" customWidth="1"/>
    <col min="7944" max="7944" width="8.88671875" style="988" customWidth="1"/>
    <col min="7945" max="8192" width="8.88671875" style="988"/>
    <col min="8193" max="8193" width="44.33203125" style="988" bestFit="1" customWidth="1"/>
    <col min="8194" max="8194" width="11.44140625" style="988" customWidth="1"/>
    <col min="8195" max="8195" width="12.5546875" style="988" customWidth="1"/>
    <col min="8196" max="8196" width="12" style="988" customWidth="1"/>
    <col min="8197" max="8197" width="11.109375" style="988" customWidth="1"/>
    <col min="8198" max="8198" width="9.44140625" style="988" customWidth="1"/>
    <col min="8199" max="8199" width="10.88671875" style="988" customWidth="1"/>
    <col min="8200" max="8200" width="8.88671875" style="988" customWidth="1"/>
    <col min="8201" max="8448" width="8.88671875" style="988"/>
    <col min="8449" max="8449" width="44.33203125" style="988" bestFit="1" customWidth="1"/>
    <col min="8450" max="8450" width="11.44140625" style="988" customWidth="1"/>
    <col min="8451" max="8451" width="12.5546875" style="988" customWidth="1"/>
    <col min="8452" max="8452" width="12" style="988" customWidth="1"/>
    <col min="8453" max="8453" width="11.109375" style="988" customWidth="1"/>
    <col min="8454" max="8454" width="9.44140625" style="988" customWidth="1"/>
    <col min="8455" max="8455" width="10.88671875" style="988" customWidth="1"/>
    <col min="8456" max="8456" width="8.88671875" style="988" customWidth="1"/>
    <col min="8457" max="8704" width="8.88671875" style="988"/>
    <col min="8705" max="8705" width="44.33203125" style="988" bestFit="1" customWidth="1"/>
    <col min="8706" max="8706" width="11.44140625" style="988" customWidth="1"/>
    <col min="8707" max="8707" width="12.5546875" style="988" customWidth="1"/>
    <col min="8708" max="8708" width="12" style="988" customWidth="1"/>
    <col min="8709" max="8709" width="11.109375" style="988" customWidth="1"/>
    <col min="8710" max="8710" width="9.44140625" style="988" customWidth="1"/>
    <col min="8711" max="8711" width="10.88671875" style="988" customWidth="1"/>
    <col min="8712" max="8712" width="8.88671875" style="988" customWidth="1"/>
    <col min="8713" max="8960" width="8.88671875" style="988"/>
    <col min="8961" max="8961" width="44.33203125" style="988" bestFit="1" customWidth="1"/>
    <col min="8962" max="8962" width="11.44140625" style="988" customWidth="1"/>
    <col min="8963" max="8963" width="12.5546875" style="988" customWidth="1"/>
    <col min="8964" max="8964" width="12" style="988" customWidth="1"/>
    <col min="8965" max="8965" width="11.109375" style="988" customWidth="1"/>
    <col min="8966" max="8966" width="9.44140625" style="988" customWidth="1"/>
    <col min="8967" max="8967" width="10.88671875" style="988" customWidth="1"/>
    <col min="8968" max="8968" width="8.88671875" style="988" customWidth="1"/>
    <col min="8969" max="9216" width="8.88671875" style="988"/>
    <col min="9217" max="9217" width="44.33203125" style="988" bestFit="1" customWidth="1"/>
    <col min="9218" max="9218" width="11.44140625" style="988" customWidth="1"/>
    <col min="9219" max="9219" width="12.5546875" style="988" customWidth="1"/>
    <col min="9220" max="9220" width="12" style="988" customWidth="1"/>
    <col min="9221" max="9221" width="11.109375" style="988" customWidth="1"/>
    <col min="9222" max="9222" width="9.44140625" style="988" customWidth="1"/>
    <col min="9223" max="9223" width="10.88671875" style="988" customWidth="1"/>
    <col min="9224" max="9224" width="8.88671875" style="988" customWidth="1"/>
    <col min="9225" max="9472" width="8.88671875" style="988"/>
    <col min="9473" max="9473" width="44.33203125" style="988" bestFit="1" customWidth="1"/>
    <col min="9474" max="9474" width="11.44140625" style="988" customWidth="1"/>
    <col min="9475" max="9475" width="12.5546875" style="988" customWidth="1"/>
    <col min="9476" max="9476" width="12" style="988" customWidth="1"/>
    <col min="9477" max="9477" width="11.109375" style="988" customWidth="1"/>
    <col min="9478" max="9478" width="9.44140625" style="988" customWidth="1"/>
    <col min="9479" max="9479" width="10.88671875" style="988" customWidth="1"/>
    <col min="9480" max="9480" width="8.88671875" style="988" customWidth="1"/>
    <col min="9481" max="9728" width="8.88671875" style="988"/>
    <col min="9729" max="9729" width="44.33203125" style="988" bestFit="1" customWidth="1"/>
    <col min="9730" max="9730" width="11.44140625" style="988" customWidth="1"/>
    <col min="9731" max="9731" width="12.5546875" style="988" customWidth="1"/>
    <col min="9732" max="9732" width="12" style="988" customWidth="1"/>
    <col min="9733" max="9733" width="11.109375" style="988" customWidth="1"/>
    <col min="9734" max="9734" width="9.44140625" style="988" customWidth="1"/>
    <col min="9735" max="9735" width="10.88671875" style="988" customWidth="1"/>
    <col min="9736" max="9736" width="8.88671875" style="988" customWidth="1"/>
    <col min="9737" max="9984" width="8.88671875" style="988"/>
    <col min="9985" max="9985" width="44.33203125" style="988" bestFit="1" customWidth="1"/>
    <col min="9986" max="9986" width="11.44140625" style="988" customWidth="1"/>
    <col min="9987" max="9987" width="12.5546875" style="988" customWidth="1"/>
    <col min="9988" max="9988" width="12" style="988" customWidth="1"/>
    <col min="9989" max="9989" width="11.109375" style="988" customWidth="1"/>
    <col min="9990" max="9990" width="9.44140625" style="988" customWidth="1"/>
    <col min="9991" max="9991" width="10.88671875" style="988" customWidth="1"/>
    <col min="9992" max="9992" width="8.88671875" style="988" customWidth="1"/>
    <col min="9993" max="10240" width="8.88671875" style="988"/>
    <col min="10241" max="10241" width="44.33203125" style="988" bestFit="1" customWidth="1"/>
    <col min="10242" max="10242" width="11.44140625" style="988" customWidth="1"/>
    <col min="10243" max="10243" width="12.5546875" style="988" customWidth="1"/>
    <col min="10244" max="10244" width="12" style="988" customWidth="1"/>
    <col min="10245" max="10245" width="11.109375" style="988" customWidth="1"/>
    <col min="10246" max="10246" width="9.44140625" style="988" customWidth="1"/>
    <col min="10247" max="10247" width="10.88671875" style="988" customWidth="1"/>
    <col min="10248" max="10248" width="8.88671875" style="988" customWidth="1"/>
    <col min="10249" max="10496" width="8.88671875" style="988"/>
    <col min="10497" max="10497" width="44.33203125" style="988" bestFit="1" customWidth="1"/>
    <col min="10498" max="10498" width="11.44140625" style="988" customWidth="1"/>
    <col min="10499" max="10499" width="12.5546875" style="988" customWidth="1"/>
    <col min="10500" max="10500" width="12" style="988" customWidth="1"/>
    <col min="10501" max="10501" width="11.109375" style="988" customWidth="1"/>
    <col min="10502" max="10502" width="9.44140625" style="988" customWidth="1"/>
    <col min="10503" max="10503" width="10.88671875" style="988" customWidth="1"/>
    <col min="10504" max="10504" width="8.88671875" style="988" customWidth="1"/>
    <col min="10505" max="10752" width="8.88671875" style="988"/>
    <col min="10753" max="10753" width="44.33203125" style="988" bestFit="1" customWidth="1"/>
    <col min="10754" max="10754" width="11.44140625" style="988" customWidth="1"/>
    <col min="10755" max="10755" width="12.5546875" style="988" customWidth="1"/>
    <col min="10756" max="10756" width="12" style="988" customWidth="1"/>
    <col min="10757" max="10757" width="11.109375" style="988" customWidth="1"/>
    <col min="10758" max="10758" width="9.44140625" style="988" customWidth="1"/>
    <col min="10759" max="10759" width="10.88671875" style="988" customWidth="1"/>
    <col min="10760" max="10760" width="8.88671875" style="988" customWidth="1"/>
    <col min="10761" max="11008" width="8.88671875" style="988"/>
    <col min="11009" max="11009" width="44.33203125" style="988" bestFit="1" customWidth="1"/>
    <col min="11010" max="11010" width="11.44140625" style="988" customWidth="1"/>
    <col min="11011" max="11011" width="12.5546875" style="988" customWidth="1"/>
    <col min="11012" max="11012" width="12" style="988" customWidth="1"/>
    <col min="11013" max="11013" width="11.109375" style="988" customWidth="1"/>
    <col min="11014" max="11014" width="9.44140625" style="988" customWidth="1"/>
    <col min="11015" max="11015" width="10.88671875" style="988" customWidth="1"/>
    <col min="11016" max="11016" width="8.88671875" style="988" customWidth="1"/>
    <col min="11017" max="11264" width="8.88671875" style="988"/>
    <col min="11265" max="11265" width="44.33203125" style="988" bestFit="1" customWidth="1"/>
    <col min="11266" max="11266" width="11.44140625" style="988" customWidth="1"/>
    <col min="11267" max="11267" width="12.5546875" style="988" customWidth="1"/>
    <col min="11268" max="11268" width="12" style="988" customWidth="1"/>
    <col min="11269" max="11269" width="11.109375" style="988" customWidth="1"/>
    <col min="11270" max="11270" width="9.44140625" style="988" customWidth="1"/>
    <col min="11271" max="11271" width="10.88671875" style="988" customWidth="1"/>
    <col min="11272" max="11272" width="8.88671875" style="988" customWidth="1"/>
    <col min="11273" max="11520" width="8.88671875" style="988"/>
    <col min="11521" max="11521" width="44.33203125" style="988" bestFit="1" customWidth="1"/>
    <col min="11522" max="11522" width="11.44140625" style="988" customWidth="1"/>
    <col min="11523" max="11523" width="12.5546875" style="988" customWidth="1"/>
    <col min="11524" max="11524" width="12" style="988" customWidth="1"/>
    <col min="11525" max="11525" width="11.109375" style="988" customWidth="1"/>
    <col min="11526" max="11526" width="9.44140625" style="988" customWidth="1"/>
    <col min="11527" max="11527" width="10.88671875" style="988" customWidth="1"/>
    <col min="11528" max="11528" width="8.88671875" style="988" customWidth="1"/>
    <col min="11529" max="11776" width="8.88671875" style="988"/>
    <col min="11777" max="11777" width="44.33203125" style="988" bestFit="1" customWidth="1"/>
    <col min="11778" max="11778" width="11.44140625" style="988" customWidth="1"/>
    <col min="11779" max="11779" width="12.5546875" style="988" customWidth="1"/>
    <col min="11780" max="11780" width="12" style="988" customWidth="1"/>
    <col min="11781" max="11781" width="11.109375" style="988" customWidth="1"/>
    <col min="11782" max="11782" width="9.44140625" style="988" customWidth="1"/>
    <col min="11783" max="11783" width="10.88671875" style="988" customWidth="1"/>
    <col min="11784" max="11784" width="8.88671875" style="988" customWidth="1"/>
    <col min="11785" max="12032" width="8.88671875" style="988"/>
    <col min="12033" max="12033" width="44.33203125" style="988" bestFit="1" customWidth="1"/>
    <col min="12034" max="12034" width="11.44140625" style="988" customWidth="1"/>
    <col min="12035" max="12035" width="12.5546875" style="988" customWidth="1"/>
    <col min="12036" max="12036" width="12" style="988" customWidth="1"/>
    <col min="12037" max="12037" width="11.109375" style="988" customWidth="1"/>
    <col min="12038" max="12038" width="9.44140625" style="988" customWidth="1"/>
    <col min="12039" max="12039" width="10.88671875" style="988" customWidth="1"/>
    <col min="12040" max="12040" width="8.88671875" style="988" customWidth="1"/>
    <col min="12041" max="12288" width="8.88671875" style="988"/>
    <col min="12289" max="12289" width="44.33203125" style="988" bestFit="1" customWidth="1"/>
    <col min="12290" max="12290" width="11.44140625" style="988" customWidth="1"/>
    <col min="12291" max="12291" width="12.5546875" style="988" customWidth="1"/>
    <col min="12292" max="12292" width="12" style="988" customWidth="1"/>
    <col min="12293" max="12293" width="11.109375" style="988" customWidth="1"/>
    <col min="12294" max="12294" width="9.44140625" style="988" customWidth="1"/>
    <col min="12295" max="12295" width="10.88671875" style="988" customWidth="1"/>
    <col min="12296" max="12296" width="8.88671875" style="988" customWidth="1"/>
    <col min="12297" max="12544" width="8.88671875" style="988"/>
    <col min="12545" max="12545" width="44.33203125" style="988" bestFit="1" customWidth="1"/>
    <col min="12546" max="12546" width="11.44140625" style="988" customWidth="1"/>
    <col min="12547" max="12547" width="12.5546875" style="988" customWidth="1"/>
    <col min="12548" max="12548" width="12" style="988" customWidth="1"/>
    <col min="12549" max="12549" width="11.109375" style="988" customWidth="1"/>
    <col min="12550" max="12550" width="9.44140625" style="988" customWidth="1"/>
    <col min="12551" max="12551" width="10.88671875" style="988" customWidth="1"/>
    <col min="12552" max="12552" width="8.88671875" style="988" customWidth="1"/>
    <col min="12553" max="12800" width="8.88671875" style="988"/>
    <col min="12801" max="12801" width="44.33203125" style="988" bestFit="1" customWidth="1"/>
    <col min="12802" max="12802" width="11.44140625" style="988" customWidth="1"/>
    <col min="12803" max="12803" width="12.5546875" style="988" customWidth="1"/>
    <col min="12804" max="12804" width="12" style="988" customWidth="1"/>
    <col min="12805" max="12805" width="11.109375" style="988" customWidth="1"/>
    <col min="12806" max="12806" width="9.44140625" style="988" customWidth="1"/>
    <col min="12807" max="12807" width="10.88671875" style="988" customWidth="1"/>
    <col min="12808" max="12808" width="8.88671875" style="988" customWidth="1"/>
    <col min="12809" max="13056" width="8.88671875" style="988"/>
    <col min="13057" max="13057" width="44.33203125" style="988" bestFit="1" customWidth="1"/>
    <col min="13058" max="13058" width="11.44140625" style="988" customWidth="1"/>
    <col min="13059" max="13059" width="12.5546875" style="988" customWidth="1"/>
    <col min="13060" max="13060" width="12" style="988" customWidth="1"/>
    <col min="13061" max="13061" width="11.109375" style="988" customWidth="1"/>
    <col min="13062" max="13062" width="9.44140625" style="988" customWidth="1"/>
    <col min="13063" max="13063" width="10.88671875" style="988" customWidth="1"/>
    <col min="13064" max="13064" width="8.88671875" style="988" customWidth="1"/>
    <col min="13065" max="13312" width="8.88671875" style="988"/>
    <col min="13313" max="13313" width="44.33203125" style="988" bestFit="1" customWidth="1"/>
    <col min="13314" max="13314" width="11.44140625" style="988" customWidth="1"/>
    <col min="13315" max="13315" width="12.5546875" style="988" customWidth="1"/>
    <col min="13316" max="13316" width="12" style="988" customWidth="1"/>
    <col min="13317" max="13317" width="11.109375" style="988" customWidth="1"/>
    <col min="13318" max="13318" width="9.44140625" style="988" customWidth="1"/>
    <col min="13319" max="13319" width="10.88671875" style="988" customWidth="1"/>
    <col min="13320" max="13320" width="8.88671875" style="988" customWidth="1"/>
    <col min="13321" max="13568" width="8.88671875" style="988"/>
    <col min="13569" max="13569" width="44.33203125" style="988" bestFit="1" customWidth="1"/>
    <col min="13570" max="13570" width="11.44140625" style="988" customWidth="1"/>
    <col min="13571" max="13571" width="12.5546875" style="988" customWidth="1"/>
    <col min="13572" max="13572" width="12" style="988" customWidth="1"/>
    <col min="13573" max="13573" width="11.109375" style="988" customWidth="1"/>
    <col min="13574" max="13574" width="9.44140625" style="988" customWidth="1"/>
    <col min="13575" max="13575" width="10.88671875" style="988" customWidth="1"/>
    <col min="13576" max="13576" width="8.88671875" style="988" customWidth="1"/>
    <col min="13577" max="13824" width="8.88671875" style="988"/>
    <col min="13825" max="13825" width="44.33203125" style="988" bestFit="1" customWidth="1"/>
    <col min="13826" max="13826" width="11.44140625" style="988" customWidth="1"/>
    <col min="13827" max="13827" width="12.5546875" style="988" customWidth="1"/>
    <col min="13828" max="13828" width="12" style="988" customWidth="1"/>
    <col min="13829" max="13829" width="11.109375" style="988" customWidth="1"/>
    <col min="13830" max="13830" width="9.44140625" style="988" customWidth="1"/>
    <col min="13831" max="13831" width="10.88671875" style="988" customWidth="1"/>
    <col min="13832" max="13832" width="8.88671875" style="988" customWidth="1"/>
    <col min="13833" max="14080" width="8.88671875" style="988"/>
    <col min="14081" max="14081" width="44.33203125" style="988" bestFit="1" customWidth="1"/>
    <col min="14082" max="14082" width="11.44140625" style="988" customWidth="1"/>
    <col min="14083" max="14083" width="12.5546875" style="988" customWidth="1"/>
    <col min="14084" max="14084" width="12" style="988" customWidth="1"/>
    <col min="14085" max="14085" width="11.109375" style="988" customWidth="1"/>
    <col min="14086" max="14086" width="9.44140625" style="988" customWidth="1"/>
    <col min="14087" max="14087" width="10.88671875" style="988" customWidth="1"/>
    <col min="14088" max="14088" width="8.88671875" style="988" customWidth="1"/>
    <col min="14089" max="14336" width="8.88671875" style="988"/>
    <col min="14337" max="14337" width="44.33203125" style="988" bestFit="1" customWidth="1"/>
    <col min="14338" max="14338" width="11.44140625" style="988" customWidth="1"/>
    <col min="14339" max="14339" width="12.5546875" style="988" customWidth="1"/>
    <col min="14340" max="14340" width="12" style="988" customWidth="1"/>
    <col min="14341" max="14341" width="11.109375" style="988" customWidth="1"/>
    <col min="14342" max="14342" width="9.44140625" style="988" customWidth="1"/>
    <col min="14343" max="14343" width="10.88671875" style="988" customWidth="1"/>
    <col min="14344" max="14344" width="8.88671875" style="988" customWidth="1"/>
    <col min="14345" max="14592" width="8.88671875" style="988"/>
    <col min="14593" max="14593" width="44.33203125" style="988" bestFit="1" customWidth="1"/>
    <col min="14594" max="14594" width="11.44140625" style="988" customWidth="1"/>
    <col min="14595" max="14595" width="12.5546875" style="988" customWidth="1"/>
    <col min="14596" max="14596" width="12" style="988" customWidth="1"/>
    <col min="14597" max="14597" width="11.109375" style="988" customWidth="1"/>
    <col min="14598" max="14598" width="9.44140625" style="988" customWidth="1"/>
    <col min="14599" max="14599" width="10.88671875" style="988" customWidth="1"/>
    <col min="14600" max="14600" width="8.88671875" style="988" customWidth="1"/>
    <col min="14601" max="14848" width="8.88671875" style="988"/>
    <col min="14849" max="14849" width="44.33203125" style="988" bestFit="1" customWidth="1"/>
    <col min="14850" max="14850" width="11.44140625" style="988" customWidth="1"/>
    <col min="14851" max="14851" width="12.5546875" style="988" customWidth="1"/>
    <col min="14852" max="14852" width="12" style="988" customWidth="1"/>
    <col min="14853" max="14853" width="11.109375" style="988" customWidth="1"/>
    <col min="14854" max="14854" width="9.44140625" style="988" customWidth="1"/>
    <col min="14855" max="14855" width="10.88671875" style="988" customWidth="1"/>
    <col min="14856" max="14856" width="8.88671875" style="988" customWidth="1"/>
    <col min="14857" max="15104" width="8.88671875" style="988"/>
    <col min="15105" max="15105" width="44.33203125" style="988" bestFit="1" customWidth="1"/>
    <col min="15106" max="15106" width="11.44140625" style="988" customWidth="1"/>
    <col min="15107" max="15107" width="12.5546875" style="988" customWidth="1"/>
    <col min="15108" max="15108" width="12" style="988" customWidth="1"/>
    <col min="15109" max="15109" width="11.109375" style="988" customWidth="1"/>
    <col min="15110" max="15110" width="9.44140625" style="988" customWidth="1"/>
    <col min="15111" max="15111" width="10.88671875" style="988" customWidth="1"/>
    <col min="15112" max="15112" width="8.88671875" style="988" customWidth="1"/>
    <col min="15113" max="15360" width="8.88671875" style="988"/>
    <col min="15361" max="15361" width="44.33203125" style="988" bestFit="1" customWidth="1"/>
    <col min="15362" max="15362" width="11.44140625" style="988" customWidth="1"/>
    <col min="15363" max="15363" width="12.5546875" style="988" customWidth="1"/>
    <col min="15364" max="15364" width="12" style="988" customWidth="1"/>
    <col min="15365" max="15365" width="11.109375" style="988" customWidth="1"/>
    <col min="15366" max="15366" width="9.44140625" style="988" customWidth="1"/>
    <col min="15367" max="15367" width="10.88671875" style="988" customWidth="1"/>
    <col min="15368" max="15368" width="8.88671875" style="988" customWidth="1"/>
    <col min="15369" max="15616" width="8.88671875" style="988"/>
    <col min="15617" max="15617" width="44.33203125" style="988" bestFit="1" customWidth="1"/>
    <col min="15618" max="15618" width="11.44140625" style="988" customWidth="1"/>
    <col min="15619" max="15619" width="12.5546875" style="988" customWidth="1"/>
    <col min="15620" max="15620" width="12" style="988" customWidth="1"/>
    <col min="15621" max="15621" width="11.109375" style="988" customWidth="1"/>
    <col min="15622" max="15622" width="9.44140625" style="988" customWidth="1"/>
    <col min="15623" max="15623" width="10.88671875" style="988" customWidth="1"/>
    <col min="15624" max="15624" width="8.88671875" style="988" customWidth="1"/>
    <col min="15625" max="15872" width="8.88671875" style="988"/>
    <col min="15873" max="15873" width="44.33203125" style="988" bestFit="1" customWidth="1"/>
    <col min="15874" max="15874" width="11.44140625" style="988" customWidth="1"/>
    <col min="15875" max="15875" width="12.5546875" style="988" customWidth="1"/>
    <col min="15876" max="15876" width="12" style="988" customWidth="1"/>
    <col min="15877" max="15877" width="11.109375" style="988" customWidth="1"/>
    <col min="15878" max="15878" width="9.44140625" style="988" customWidth="1"/>
    <col min="15879" max="15879" width="10.88671875" style="988" customWidth="1"/>
    <col min="15880" max="15880" width="8.88671875" style="988" customWidth="1"/>
    <col min="15881" max="16128" width="8.88671875" style="988"/>
    <col min="16129" max="16129" width="44.33203125" style="988" bestFit="1" customWidth="1"/>
    <col min="16130" max="16130" width="11.44140625" style="988" customWidth="1"/>
    <col min="16131" max="16131" width="12.5546875" style="988" customWidth="1"/>
    <col min="16132" max="16132" width="12" style="988" customWidth="1"/>
    <col min="16133" max="16133" width="11.109375" style="988" customWidth="1"/>
    <col min="16134" max="16134" width="9.44140625" style="988" customWidth="1"/>
    <col min="16135" max="16135" width="10.88671875" style="988" customWidth="1"/>
    <col min="16136" max="16136" width="8.88671875" style="988" customWidth="1"/>
    <col min="16137" max="16384" width="8.88671875" style="988"/>
  </cols>
  <sheetData>
    <row r="1" spans="1:22">
      <c r="A1" s="3302" t="s">
        <v>863</v>
      </c>
      <c r="B1" s="3302"/>
      <c r="C1" s="3302"/>
      <c r="D1" s="3302"/>
      <c r="E1" s="3302"/>
      <c r="F1" s="3302"/>
      <c r="G1" s="3302"/>
      <c r="H1" s="3302"/>
      <c r="I1" s="1078" t="s">
        <v>45</v>
      </c>
      <c r="J1" s="1078"/>
      <c r="K1" s="1078"/>
    </row>
    <row r="2" spans="1:22">
      <c r="A2" s="3303" t="s">
        <v>37</v>
      </c>
      <c r="B2" s="3303"/>
      <c r="C2" s="3303"/>
      <c r="D2" s="3303"/>
      <c r="E2" s="3303"/>
      <c r="F2" s="3303"/>
      <c r="G2" s="3303"/>
      <c r="H2" s="3303"/>
      <c r="I2" s="1077"/>
      <c r="J2" s="1077"/>
      <c r="K2" s="1077"/>
    </row>
    <row r="3" spans="1:22">
      <c r="A3" s="3303" t="s">
        <v>856</v>
      </c>
      <c r="B3" s="3303"/>
      <c r="C3" s="3303"/>
      <c r="D3" s="3303"/>
      <c r="E3" s="3303"/>
      <c r="F3" s="3303"/>
      <c r="G3" s="3303"/>
      <c r="H3" s="3303"/>
      <c r="I3" s="1077"/>
      <c r="J3" s="1077"/>
      <c r="K3" s="1077"/>
    </row>
    <row r="4" spans="1:22" ht="16.2" thickBot="1">
      <c r="A4" s="1044" t="s">
        <v>45</v>
      </c>
      <c r="B4" s="1044"/>
      <c r="C4" s="1044"/>
      <c r="D4" s="991"/>
      <c r="E4" s="1044"/>
      <c r="F4" s="1044"/>
      <c r="G4" s="3304" t="s">
        <v>855</v>
      </c>
      <c r="H4" s="3304"/>
    </row>
    <row r="5" spans="1:22" ht="21.75" customHeight="1" thickTop="1">
      <c r="A5" s="3305" t="s">
        <v>862</v>
      </c>
      <c r="B5" s="1076">
        <v>2021</v>
      </c>
      <c r="C5" s="1075">
        <v>2022</v>
      </c>
      <c r="D5" s="1075">
        <v>2023</v>
      </c>
      <c r="E5" s="3316" t="s">
        <v>861</v>
      </c>
      <c r="F5" s="3317"/>
      <c r="G5" s="3317"/>
      <c r="H5" s="3318"/>
    </row>
    <row r="6" spans="1:22">
      <c r="A6" s="3306"/>
      <c r="B6" s="3300" t="s">
        <v>860</v>
      </c>
      <c r="C6" s="3300" t="s">
        <v>851</v>
      </c>
      <c r="D6" s="3300" t="s">
        <v>849</v>
      </c>
      <c r="E6" s="3319" t="s">
        <v>221</v>
      </c>
      <c r="F6" s="3320"/>
      <c r="G6" s="3321" t="s">
        <v>432</v>
      </c>
      <c r="H6" s="3322"/>
    </row>
    <row r="7" spans="1:22">
      <c r="A7" s="3306"/>
      <c r="B7" s="3301"/>
      <c r="C7" s="3301"/>
      <c r="D7" s="3301"/>
      <c r="E7" s="1074" t="s">
        <v>349</v>
      </c>
      <c r="F7" s="1073" t="s">
        <v>848</v>
      </c>
      <c r="G7" s="1072" t="s">
        <v>349</v>
      </c>
      <c r="H7" s="1071" t="s">
        <v>848</v>
      </c>
    </row>
    <row r="8" spans="1:22" ht="24" customHeight="1">
      <c r="A8" s="1069" t="s">
        <v>847</v>
      </c>
      <c r="B8" s="1067">
        <v>1412384.6756613147</v>
      </c>
      <c r="C8" s="1067">
        <v>1092609.3608473914</v>
      </c>
      <c r="D8" s="1032">
        <v>1275274.2949192449</v>
      </c>
      <c r="E8" s="1067">
        <v>-319775.31481392332</v>
      </c>
      <c r="F8" s="1068">
        <v>-22.640808862089663</v>
      </c>
      <c r="G8" s="1067">
        <v>182664.93407185352</v>
      </c>
      <c r="H8" s="1066">
        <v>16.718228913047632</v>
      </c>
      <c r="K8" s="993"/>
      <c r="P8" s="993"/>
      <c r="Q8" s="993"/>
      <c r="R8" s="993"/>
      <c r="S8" s="993"/>
      <c r="T8" s="993"/>
      <c r="U8" s="993"/>
      <c r="V8" s="993"/>
    </row>
    <row r="9" spans="1:22" ht="24" customHeight="1">
      <c r="A9" s="1064" t="s">
        <v>846</v>
      </c>
      <c r="B9" s="1062">
        <v>1516077.6272708543</v>
      </c>
      <c r="C9" s="1062">
        <v>1257718.3158101258</v>
      </c>
      <c r="D9" s="1021">
        <v>1477660.43606004</v>
      </c>
      <c r="E9" s="1062">
        <v>-258359.31146072852</v>
      </c>
      <c r="F9" s="1063">
        <v>-17.04129833548236</v>
      </c>
      <c r="G9" s="1062">
        <v>219942.12024991424</v>
      </c>
      <c r="H9" s="1061">
        <v>17.487391054510038</v>
      </c>
      <c r="K9" s="993"/>
      <c r="P9" s="993"/>
      <c r="Q9" s="993"/>
      <c r="R9" s="993"/>
      <c r="S9" s="993"/>
      <c r="T9" s="993"/>
      <c r="U9" s="993"/>
      <c r="V9" s="993"/>
    </row>
    <row r="10" spans="1:22" ht="24" customHeight="1">
      <c r="A10" s="1064" t="s">
        <v>845</v>
      </c>
      <c r="B10" s="1062">
        <v>103692.95160953957</v>
      </c>
      <c r="C10" s="1062">
        <v>165108.95496273437</v>
      </c>
      <c r="D10" s="1062">
        <v>202386.14114079491</v>
      </c>
      <c r="E10" s="1062">
        <v>61416.003353194799</v>
      </c>
      <c r="F10" s="1063">
        <v>59.228715549017743</v>
      </c>
      <c r="G10" s="1062">
        <v>37277.18617806054</v>
      </c>
      <c r="H10" s="1061">
        <v>22.577325491808804</v>
      </c>
      <c r="K10" s="993"/>
      <c r="P10" s="993"/>
      <c r="Q10" s="993"/>
      <c r="R10" s="993"/>
      <c r="S10" s="993"/>
      <c r="T10" s="993"/>
      <c r="U10" s="993"/>
      <c r="V10" s="993"/>
    </row>
    <row r="11" spans="1:22" ht="24" customHeight="1">
      <c r="A11" s="1065" t="s">
        <v>844</v>
      </c>
      <c r="B11" s="1021">
        <v>87285.099420359562</v>
      </c>
      <c r="C11" s="1021">
        <v>89729.990694424385</v>
      </c>
      <c r="D11" s="1021">
        <v>100823.22281095586</v>
      </c>
      <c r="E11" s="1062">
        <v>2444.8912740648229</v>
      </c>
      <c r="F11" s="1063">
        <v>2.8010408309101877</v>
      </c>
      <c r="G11" s="1062">
        <v>11093.232116531479</v>
      </c>
      <c r="H11" s="1061">
        <v>12.362903451432974</v>
      </c>
      <c r="K11" s="993"/>
      <c r="P11" s="993"/>
      <c r="Q11" s="993"/>
      <c r="R11" s="993"/>
      <c r="S11" s="993"/>
      <c r="T11" s="993"/>
      <c r="U11" s="993"/>
      <c r="V11" s="993"/>
    </row>
    <row r="12" spans="1:22" ht="24" customHeight="1">
      <c r="A12" s="1065" t="s">
        <v>843</v>
      </c>
      <c r="B12" s="1062">
        <v>16407.852189180001</v>
      </c>
      <c r="C12" s="1062">
        <v>75378.964268309996</v>
      </c>
      <c r="D12" s="1021">
        <v>101562.91832983904</v>
      </c>
      <c r="E12" s="1062">
        <v>58971.112079129991</v>
      </c>
      <c r="F12" s="1063">
        <v>359.40787008075267</v>
      </c>
      <c r="G12" s="1062">
        <v>26183.954061529046</v>
      </c>
      <c r="H12" s="1061">
        <v>34.736420585891523</v>
      </c>
      <c r="K12" s="993"/>
      <c r="P12" s="993"/>
      <c r="Q12" s="993"/>
      <c r="R12" s="993"/>
      <c r="S12" s="993"/>
      <c r="T12" s="993"/>
      <c r="U12" s="993"/>
      <c r="V12" s="993"/>
    </row>
    <row r="13" spans="1:22" ht="24" customHeight="1">
      <c r="A13" s="1069" t="s">
        <v>842</v>
      </c>
      <c r="B13" s="1067">
        <v>3254422.1220673565</v>
      </c>
      <c r="C13" s="1067">
        <v>4206006.3666204568</v>
      </c>
      <c r="D13" s="1032">
        <v>4488196.5976022817</v>
      </c>
      <c r="E13" s="1067">
        <v>951584.24455310078</v>
      </c>
      <c r="F13" s="1068">
        <v>29.239730092192566</v>
      </c>
      <c r="G13" s="1067">
        <v>282190.23098182515</v>
      </c>
      <c r="H13" s="1066">
        <v>6.7092202527635774</v>
      </c>
      <c r="K13" s="993"/>
      <c r="P13" s="993"/>
      <c r="Q13" s="993"/>
      <c r="R13" s="993"/>
      <c r="S13" s="993"/>
      <c r="T13" s="993"/>
      <c r="U13" s="993"/>
      <c r="V13" s="993"/>
    </row>
    <row r="14" spans="1:22" ht="24" customHeight="1">
      <c r="A14" s="1064" t="s">
        <v>841</v>
      </c>
      <c r="B14" s="1062">
        <v>4316922.2410434447</v>
      </c>
      <c r="C14" s="1062">
        <v>5422358.9301301474</v>
      </c>
      <c r="D14" s="1021">
        <v>5890591.9031183841</v>
      </c>
      <c r="E14" s="1062">
        <v>1105436.6890867027</v>
      </c>
      <c r="F14" s="1063">
        <v>25.607055845868267</v>
      </c>
      <c r="G14" s="1062">
        <v>468232.9729882367</v>
      </c>
      <c r="H14" s="1061">
        <v>8.6352264581090381</v>
      </c>
      <c r="K14" s="993"/>
      <c r="P14" s="993"/>
      <c r="Q14" s="993"/>
      <c r="R14" s="993"/>
      <c r="S14" s="993"/>
      <c r="T14" s="993"/>
      <c r="U14" s="993"/>
      <c r="V14" s="993"/>
    </row>
    <row r="15" spans="1:22" ht="24" customHeight="1">
      <c r="A15" s="1064" t="s">
        <v>840</v>
      </c>
      <c r="B15" s="1062">
        <v>378555.62714846066</v>
      </c>
      <c r="C15" s="1062">
        <v>508522.44726622017</v>
      </c>
      <c r="D15" s="1021">
        <v>769566.4674260905</v>
      </c>
      <c r="E15" s="1062">
        <v>129966.82011775952</v>
      </c>
      <c r="F15" s="1063">
        <v>34.33229116068312</v>
      </c>
      <c r="G15" s="1070">
        <v>261044.02015987033</v>
      </c>
      <c r="H15" s="1061">
        <v>51.333824408976255</v>
      </c>
      <c r="K15" s="993"/>
      <c r="P15" s="993"/>
      <c r="Q15" s="993"/>
      <c r="R15" s="993"/>
      <c r="S15" s="993"/>
      <c r="T15" s="993"/>
      <c r="U15" s="993"/>
      <c r="V15" s="993"/>
    </row>
    <row r="16" spans="1:22" ht="24" customHeight="1">
      <c r="A16" s="1065" t="s">
        <v>839</v>
      </c>
      <c r="B16" s="1062">
        <v>686089.60000588011</v>
      </c>
      <c r="C16" s="1062">
        <v>811526.94726622012</v>
      </c>
      <c r="D16" s="1021">
        <v>974489.30742609024</v>
      </c>
      <c r="E16" s="1062">
        <v>125437.34726034</v>
      </c>
      <c r="F16" s="1063">
        <v>18.282939613027942</v>
      </c>
      <c r="G16" s="1062">
        <v>162962.36015987012</v>
      </c>
      <c r="H16" s="1061">
        <v>20.080954884965831</v>
      </c>
      <c r="K16" s="993"/>
      <c r="P16" s="993"/>
      <c r="Q16" s="993"/>
      <c r="R16" s="993"/>
      <c r="S16" s="993"/>
      <c r="T16" s="993"/>
      <c r="U16" s="993"/>
      <c r="V16" s="993"/>
    </row>
    <row r="17" spans="1:22" ht="24" customHeight="1">
      <c r="A17" s="1065" t="s">
        <v>838</v>
      </c>
      <c r="B17" s="1062">
        <v>307533.97285741946</v>
      </c>
      <c r="C17" s="1021">
        <v>303004.49999999994</v>
      </c>
      <c r="D17" s="1021">
        <v>204922.83999999979</v>
      </c>
      <c r="E17" s="1062">
        <v>-4529.4728574195178</v>
      </c>
      <c r="F17" s="1063">
        <v>-1.4728365830072037</v>
      </c>
      <c r="G17" s="1062">
        <v>-98081.660000000149</v>
      </c>
      <c r="H17" s="1061">
        <v>-32.36970408030249</v>
      </c>
      <c r="K17" s="993"/>
      <c r="P17" s="993"/>
      <c r="Q17" s="993"/>
      <c r="R17" s="993"/>
      <c r="S17" s="993"/>
      <c r="T17" s="993"/>
      <c r="U17" s="993"/>
      <c r="V17" s="993"/>
    </row>
    <row r="18" spans="1:22" ht="24" customHeight="1">
      <c r="A18" s="1064" t="s">
        <v>837</v>
      </c>
      <c r="B18" s="1062">
        <v>11835.195825432502</v>
      </c>
      <c r="C18" s="1062">
        <v>4697.8058822354988</v>
      </c>
      <c r="D18" s="1021">
        <v>4602.2699975100004</v>
      </c>
      <c r="E18" s="1062">
        <v>-7137.389943197003</v>
      </c>
      <c r="F18" s="1063">
        <v>-60.306479491108689</v>
      </c>
      <c r="G18" s="1062">
        <v>-95.535884725498363</v>
      </c>
      <c r="H18" s="1061">
        <v>-2.0336277641177598</v>
      </c>
      <c r="K18" s="993"/>
      <c r="P18" s="993"/>
      <c r="Q18" s="993"/>
      <c r="R18" s="993"/>
      <c r="S18" s="993"/>
      <c r="T18" s="993"/>
      <c r="U18" s="993"/>
      <c r="V18" s="993"/>
    </row>
    <row r="19" spans="1:22" ht="24" customHeight="1">
      <c r="A19" s="1065" t="s">
        <v>836</v>
      </c>
      <c r="B19" s="1062">
        <v>190758.78947561988</v>
      </c>
      <c r="C19" s="1062">
        <v>235195.0763263409</v>
      </c>
      <c r="D19" s="1062">
        <v>227480.15081648168</v>
      </c>
      <c r="E19" s="1062">
        <v>44436.286850721022</v>
      </c>
      <c r="F19" s="1063">
        <v>23.294489849129729</v>
      </c>
      <c r="G19" s="1062">
        <v>-7714.9255098592257</v>
      </c>
      <c r="H19" s="1061">
        <v>-3.2802240720186302</v>
      </c>
      <c r="K19" s="993"/>
      <c r="P19" s="993"/>
      <c r="Q19" s="993"/>
      <c r="R19" s="993"/>
      <c r="S19" s="993"/>
      <c r="T19" s="993"/>
      <c r="U19" s="993"/>
      <c r="V19" s="993"/>
    </row>
    <row r="20" spans="1:22" ht="24" customHeight="1">
      <c r="A20" s="1065" t="s">
        <v>835</v>
      </c>
      <c r="B20" s="1062">
        <v>1535.1692918199999</v>
      </c>
      <c r="C20" s="1062">
        <v>1582.15729645081</v>
      </c>
      <c r="D20" s="1062">
        <v>1595.7296663208099</v>
      </c>
      <c r="E20" s="1062">
        <v>46.98800463081011</v>
      </c>
      <c r="F20" s="1063">
        <v>3.0607702278296678</v>
      </c>
      <c r="G20" s="1062">
        <v>13.572369869999875</v>
      </c>
      <c r="H20" s="1061">
        <v>0.85783947654548809</v>
      </c>
      <c r="K20" s="993"/>
      <c r="P20" s="993"/>
      <c r="Q20" s="993"/>
      <c r="R20" s="993"/>
      <c r="S20" s="993"/>
      <c r="T20" s="993"/>
      <c r="U20" s="993"/>
      <c r="V20" s="993"/>
    </row>
    <row r="21" spans="1:22" ht="24" customHeight="1">
      <c r="A21" s="1065" t="s">
        <v>834</v>
      </c>
      <c r="B21" s="1062">
        <v>189223.62018379988</v>
      </c>
      <c r="C21" s="1062">
        <v>233612.91902989009</v>
      </c>
      <c r="D21" s="1062">
        <v>225884.42115016087</v>
      </c>
      <c r="E21" s="1062">
        <v>44389.298846090212</v>
      </c>
      <c r="F21" s="1063">
        <v>23.458645809108425</v>
      </c>
      <c r="G21" s="1062">
        <v>-7728.4978797292279</v>
      </c>
      <c r="H21" s="1061">
        <v>-3.3082493518863951</v>
      </c>
      <c r="K21" s="993"/>
      <c r="P21" s="993"/>
      <c r="Q21" s="993"/>
      <c r="R21" s="993"/>
      <c r="S21" s="993"/>
      <c r="T21" s="993"/>
      <c r="U21" s="993"/>
      <c r="V21" s="993"/>
    </row>
    <row r="22" spans="1:22" ht="24" customHeight="1">
      <c r="A22" s="1064" t="s">
        <v>833</v>
      </c>
      <c r="B22" s="1062">
        <v>3735772.6285939314</v>
      </c>
      <c r="C22" s="1062">
        <v>4673943.6006553508</v>
      </c>
      <c r="D22" s="1021">
        <v>4888943.0148783019</v>
      </c>
      <c r="E22" s="1062">
        <v>938170.97206141939</v>
      </c>
      <c r="F22" s="1063">
        <v>25.113171098277675</v>
      </c>
      <c r="G22" s="1062">
        <v>214999.41422295105</v>
      </c>
      <c r="H22" s="1061">
        <v>4.599957393426938</v>
      </c>
      <c r="K22" s="993"/>
      <c r="P22" s="993"/>
      <c r="Q22" s="993"/>
      <c r="R22" s="993"/>
      <c r="S22" s="993"/>
      <c r="T22" s="993"/>
      <c r="U22" s="993"/>
      <c r="V22" s="993"/>
    </row>
    <row r="23" spans="1:22" ht="24" customHeight="1">
      <c r="A23" s="1064" t="s">
        <v>832</v>
      </c>
      <c r="B23" s="1062">
        <v>1062500.1189760885</v>
      </c>
      <c r="C23" s="1062">
        <v>1216352.5635096903</v>
      </c>
      <c r="D23" s="1062">
        <v>1402395.3055161019</v>
      </c>
      <c r="E23" s="1062">
        <v>153852.44453360187</v>
      </c>
      <c r="F23" s="1063">
        <v>14.480228452291055</v>
      </c>
      <c r="G23" s="1062">
        <v>186042.74200641154</v>
      </c>
      <c r="H23" s="1061">
        <v>15.295132972762415</v>
      </c>
      <c r="K23" s="993"/>
      <c r="P23" s="993"/>
      <c r="Q23" s="993"/>
      <c r="R23" s="993"/>
      <c r="S23" s="993"/>
      <c r="T23" s="993"/>
      <c r="U23" s="993"/>
      <c r="V23" s="993"/>
    </row>
    <row r="24" spans="1:22" ht="24" customHeight="1">
      <c r="A24" s="1069" t="s">
        <v>829</v>
      </c>
      <c r="B24" s="1067">
        <v>4666806.7977286708</v>
      </c>
      <c r="C24" s="1067">
        <v>5298615.727467848</v>
      </c>
      <c r="D24" s="1032">
        <v>5763470.8925215267</v>
      </c>
      <c r="E24" s="1067">
        <v>631808.92973917723</v>
      </c>
      <c r="F24" s="1068">
        <v>13.538356249216871</v>
      </c>
      <c r="G24" s="1067">
        <v>464855.16505367868</v>
      </c>
      <c r="H24" s="1066">
        <v>8.773143571138494</v>
      </c>
      <c r="K24" s="993"/>
      <c r="P24" s="993"/>
      <c r="Q24" s="993"/>
      <c r="R24" s="993"/>
      <c r="S24" s="993"/>
      <c r="T24" s="993"/>
      <c r="U24" s="993"/>
      <c r="V24" s="993"/>
    </row>
    <row r="25" spans="1:22" ht="24" customHeight="1">
      <c r="A25" s="1064" t="s">
        <v>828</v>
      </c>
      <c r="B25" s="1021">
        <v>2598663.390288882</v>
      </c>
      <c r="C25" s="1021">
        <v>2652726.6693117325</v>
      </c>
      <c r="D25" s="1021">
        <v>2560704.380770993</v>
      </c>
      <c r="E25" s="1062">
        <v>54063.279022850562</v>
      </c>
      <c r="F25" s="1063">
        <v>2.0804263924632647</v>
      </c>
      <c r="G25" s="1062">
        <v>-92022.288540739566</v>
      </c>
      <c r="H25" s="1061">
        <v>-3.4689698567630924</v>
      </c>
      <c r="K25" s="993"/>
      <c r="P25" s="993"/>
      <c r="Q25" s="993"/>
      <c r="R25" s="993"/>
      <c r="S25" s="993"/>
      <c r="T25" s="993"/>
      <c r="U25" s="993"/>
      <c r="V25" s="993"/>
    </row>
    <row r="26" spans="1:22" ht="24" customHeight="1">
      <c r="A26" s="1064" t="s">
        <v>827</v>
      </c>
      <c r="B26" s="1021">
        <v>865706.58080922463</v>
      </c>
      <c r="C26" s="1021">
        <v>938377.64583336608</v>
      </c>
      <c r="D26" s="1021">
        <v>918376.56607146561</v>
      </c>
      <c r="E26" s="1062">
        <v>72671.065024141455</v>
      </c>
      <c r="F26" s="1063">
        <v>8.3944221558546701</v>
      </c>
      <c r="G26" s="1062">
        <v>-20001.079761900473</v>
      </c>
      <c r="H26" s="1061">
        <v>-2.1314531362410776</v>
      </c>
      <c r="K26" s="993"/>
      <c r="P26" s="993"/>
      <c r="Q26" s="993"/>
      <c r="R26" s="993"/>
      <c r="S26" s="993"/>
      <c r="T26" s="993"/>
      <c r="U26" s="993"/>
      <c r="V26" s="993"/>
    </row>
    <row r="27" spans="1:22" ht="24" customHeight="1">
      <c r="A27" s="1065" t="s">
        <v>826</v>
      </c>
      <c r="B27" s="1062">
        <v>526677.8805079317</v>
      </c>
      <c r="C27" s="1062">
        <v>546303.94819603546</v>
      </c>
      <c r="D27" s="1021">
        <v>516000.21475537948</v>
      </c>
      <c r="E27" s="1062">
        <v>19626.067688103765</v>
      </c>
      <c r="F27" s="1063">
        <v>3.7263892057088586</v>
      </c>
      <c r="G27" s="1062">
        <v>-30303.733440655982</v>
      </c>
      <c r="H27" s="1061">
        <v>-5.5470463906993039</v>
      </c>
      <c r="K27" s="993"/>
      <c r="P27" s="993"/>
      <c r="Q27" s="993"/>
      <c r="R27" s="993"/>
      <c r="S27" s="993"/>
      <c r="T27" s="993"/>
      <c r="U27" s="993"/>
      <c r="V27" s="993"/>
    </row>
    <row r="28" spans="1:22" ht="24" customHeight="1">
      <c r="A28" s="1065" t="s">
        <v>825</v>
      </c>
      <c r="B28" s="1062">
        <v>339028.68970425916</v>
      </c>
      <c r="C28" s="1062">
        <v>392073.7014403512</v>
      </c>
      <c r="D28" s="1021">
        <v>402376.35158902575</v>
      </c>
      <c r="E28" s="1062">
        <v>53045.011736092041</v>
      </c>
      <c r="F28" s="1063">
        <v>15.646171945614443</v>
      </c>
      <c r="G28" s="1062">
        <v>10302.650148674555</v>
      </c>
      <c r="H28" s="1061">
        <v>2.627733028465304</v>
      </c>
      <c r="K28" s="993"/>
      <c r="P28" s="993"/>
      <c r="Q28" s="993"/>
      <c r="R28" s="993"/>
      <c r="S28" s="993"/>
      <c r="T28" s="993"/>
      <c r="U28" s="993"/>
      <c r="V28" s="993"/>
    </row>
    <row r="29" spans="1:22" ht="24" customHeight="1">
      <c r="A29" s="1065" t="s">
        <v>824</v>
      </c>
      <c r="B29" s="1021">
        <v>1732956.8094796578</v>
      </c>
      <c r="C29" s="1021">
        <v>1714349.0234783664</v>
      </c>
      <c r="D29" s="1021">
        <v>1642327.8146995273</v>
      </c>
      <c r="E29" s="1062">
        <v>-18607.786001291359</v>
      </c>
      <c r="F29" s="1063">
        <v>-1.0737593631591189</v>
      </c>
      <c r="G29" s="1062">
        <v>-72021.208778839093</v>
      </c>
      <c r="H29" s="1061">
        <v>-4.2010820312838089</v>
      </c>
      <c r="K29" s="993"/>
      <c r="P29" s="993"/>
      <c r="Q29" s="993"/>
      <c r="R29" s="993"/>
      <c r="S29" s="993"/>
      <c r="T29" s="993"/>
      <c r="U29" s="993"/>
      <c r="V29" s="993"/>
    </row>
    <row r="30" spans="1:22" ht="24" customHeight="1">
      <c r="A30" s="1064" t="s">
        <v>823</v>
      </c>
      <c r="B30" s="1021">
        <v>2068143.4074397886</v>
      </c>
      <c r="C30" s="1021">
        <v>2645889.0581561155</v>
      </c>
      <c r="D30" s="1021">
        <v>3202766.5117505337</v>
      </c>
      <c r="E30" s="1062">
        <v>577745.6507163269</v>
      </c>
      <c r="F30" s="1063">
        <v>27.935473364080398</v>
      </c>
      <c r="G30" s="1062">
        <v>556877.45359441824</v>
      </c>
      <c r="H30" s="1061">
        <v>21.046893552766672</v>
      </c>
      <c r="K30" s="993"/>
      <c r="P30" s="993"/>
      <c r="Q30" s="993"/>
      <c r="R30" s="993"/>
      <c r="S30" s="993"/>
      <c r="T30" s="993"/>
      <c r="U30" s="993"/>
      <c r="V30" s="993"/>
    </row>
    <row r="31" spans="1:22" ht="24" customHeight="1" thickBot="1">
      <c r="A31" s="1060" t="s">
        <v>822</v>
      </c>
      <c r="B31" s="1058">
        <v>4754091.8971490301</v>
      </c>
      <c r="C31" s="1058">
        <v>5388345.7181622721</v>
      </c>
      <c r="D31" s="1014">
        <v>5864294.1153324824</v>
      </c>
      <c r="E31" s="1058">
        <v>634253.82101324201</v>
      </c>
      <c r="F31" s="1059">
        <v>13.341219200949736</v>
      </c>
      <c r="G31" s="1058">
        <v>475948.39717021026</v>
      </c>
      <c r="H31" s="1057">
        <v>8.8329224230351588</v>
      </c>
      <c r="K31" s="993"/>
      <c r="P31" s="993"/>
      <c r="Q31" s="993"/>
      <c r="R31" s="993"/>
      <c r="S31" s="993"/>
      <c r="T31" s="993"/>
      <c r="U31" s="993"/>
      <c r="V31" s="993"/>
    </row>
    <row r="32" spans="1:22" ht="24" customHeight="1" thickTop="1">
      <c r="A32" s="1056" t="s">
        <v>859</v>
      </c>
      <c r="B32" s="1018"/>
      <c r="C32" s="1018"/>
      <c r="D32" s="1018"/>
      <c r="E32" s="1018"/>
      <c r="F32" s="1018"/>
      <c r="G32" s="1018"/>
      <c r="H32" s="1055"/>
      <c r="P32" s="993"/>
      <c r="Q32" s="993"/>
      <c r="R32" s="993"/>
      <c r="S32" s="993"/>
      <c r="T32" s="993"/>
      <c r="U32" s="993"/>
      <c r="V32" s="993"/>
    </row>
    <row r="33" spans="1:22" ht="24" customHeight="1">
      <c r="A33" s="1054" t="s">
        <v>817</v>
      </c>
      <c r="B33" s="1053"/>
      <c r="C33" s="1053"/>
      <c r="D33" s="1053"/>
      <c r="E33" s="1053"/>
      <c r="F33" s="1053"/>
      <c r="G33" s="1053"/>
      <c r="H33" s="1052"/>
      <c r="P33" s="993"/>
      <c r="Q33" s="993"/>
      <c r="R33" s="993"/>
      <c r="S33" s="993"/>
      <c r="T33" s="993"/>
      <c r="U33" s="993"/>
      <c r="V33" s="993"/>
    </row>
    <row r="34" spans="1:22" ht="24" customHeight="1">
      <c r="A34" s="1051" t="s">
        <v>858</v>
      </c>
      <c r="B34" s="1049">
        <v>813925.48052772006</v>
      </c>
      <c r="C34" s="1049">
        <v>805406.94238008989</v>
      </c>
      <c r="D34" s="995">
        <v>808779.23368783994</v>
      </c>
      <c r="E34" s="1049">
        <v>-8518.53814763017</v>
      </c>
      <c r="F34" s="1049">
        <v>-1.0465992712388186</v>
      </c>
      <c r="G34" s="1049">
        <v>3372.2913077500416</v>
      </c>
      <c r="H34" s="1049">
        <v>0.41870651099485806</v>
      </c>
      <c r="P34" s="993"/>
      <c r="Q34" s="993"/>
      <c r="R34" s="993"/>
      <c r="S34" s="993"/>
      <c r="T34" s="993"/>
      <c r="U34" s="993"/>
      <c r="V34" s="993"/>
    </row>
    <row r="35" spans="1:22" ht="24" customHeight="1">
      <c r="A35" s="1051" t="s">
        <v>816</v>
      </c>
      <c r="B35" s="999">
        <v>1.0636189694515172</v>
      </c>
      <c r="C35" s="999">
        <v>1.1650975382212738</v>
      </c>
      <c r="D35" s="999">
        <v>1.1355095776679232</v>
      </c>
      <c r="E35" s="1049">
        <v>0.10147856876975658</v>
      </c>
      <c r="F35" s="1049">
        <v>9.5408761675326872</v>
      </c>
      <c r="G35" s="1049">
        <v>-2.9587960553350667E-2</v>
      </c>
      <c r="H35" s="1049">
        <v>-2.5395264844969021</v>
      </c>
      <c r="P35" s="993"/>
      <c r="Q35" s="993"/>
      <c r="R35" s="993"/>
      <c r="S35" s="993"/>
      <c r="T35" s="993"/>
      <c r="U35" s="993"/>
      <c r="V35" s="993"/>
    </row>
    <row r="36" spans="1:22" ht="24" customHeight="1">
      <c r="A36" s="1051" t="s">
        <v>815</v>
      </c>
      <c r="B36" s="999">
        <v>3.1927534552720993</v>
      </c>
      <c r="C36" s="999">
        <v>3.2936476329252331</v>
      </c>
      <c r="D36" s="999">
        <v>3.1661351752254978</v>
      </c>
      <c r="E36" s="1049">
        <v>0.1008941776531338</v>
      </c>
      <c r="F36" s="1049">
        <v>3.1600992393111413</v>
      </c>
      <c r="G36" s="1049">
        <v>-0.12751245769973529</v>
      </c>
      <c r="H36" s="1049">
        <v>-3.8714662863460556</v>
      </c>
      <c r="P36" s="993"/>
      <c r="Q36" s="993"/>
      <c r="R36" s="993"/>
      <c r="S36" s="993"/>
      <c r="T36" s="993"/>
      <c r="U36" s="993"/>
      <c r="V36" s="993"/>
    </row>
    <row r="37" spans="1:22" ht="24" customHeight="1">
      <c r="A37" s="1051" t="s">
        <v>814</v>
      </c>
      <c r="B37" s="1050">
        <v>5.7337027889861378</v>
      </c>
      <c r="C37" s="1050">
        <v>6.5788056306166158</v>
      </c>
      <c r="D37" s="997">
        <v>7.1261360980319406</v>
      </c>
      <c r="E37" s="1049">
        <v>0.845102841630478</v>
      </c>
      <c r="F37" s="1049">
        <v>14.739216048202481</v>
      </c>
      <c r="G37" s="1049">
        <v>0.54733046741532476</v>
      </c>
      <c r="H37" s="1049">
        <v>8.3196023434427691</v>
      </c>
      <c r="P37" s="993"/>
      <c r="Q37" s="993"/>
      <c r="R37" s="993"/>
      <c r="S37" s="993"/>
      <c r="T37" s="993"/>
      <c r="U37" s="993"/>
      <c r="V37" s="993"/>
    </row>
    <row r="45" spans="1:22">
      <c r="B45" s="994"/>
      <c r="C45" s="994"/>
      <c r="D45" s="994"/>
      <c r="E45" s="994"/>
      <c r="F45" s="994"/>
      <c r="G45" s="994"/>
      <c r="H45" s="994"/>
    </row>
    <row r="46" spans="1:22">
      <c r="B46" s="994"/>
      <c r="C46" s="994"/>
      <c r="D46" s="994"/>
      <c r="E46" s="994"/>
      <c r="F46" s="994"/>
      <c r="G46" s="994"/>
      <c r="H46" s="994"/>
    </row>
    <row r="47" spans="1:22">
      <c r="B47" s="994"/>
      <c r="C47" s="994"/>
      <c r="D47" s="994"/>
      <c r="E47" s="994"/>
      <c r="F47" s="994"/>
      <c r="G47" s="994"/>
      <c r="H47" s="994"/>
    </row>
    <row r="48" spans="1:22">
      <c r="B48" s="994"/>
      <c r="C48" s="994"/>
      <c r="D48" s="994"/>
      <c r="E48" s="994"/>
      <c r="F48" s="994"/>
      <c r="G48" s="994"/>
      <c r="H48" s="994"/>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5"/>
  <sheetViews>
    <sheetView showGridLines="0" topLeftCell="B10" zoomScale="91" zoomScaleNormal="91" workbookViewId="0">
      <selection activeCell="E23" sqref="E23"/>
    </sheetView>
  </sheetViews>
  <sheetFormatPr defaultColWidth="11" defaultRowHeight="17.100000000000001" customHeight="1"/>
  <cols>
    <col min="1" max="1" width="55.33203125" style="989" customWidth="1"/>
    <col min="2" max="2" width="12.44140625" style="989" customWidth="1"/>
    <col min="3" max="3" width="12.88671875" style="989" customWidth="1"/>
    <col min="4" max="5" width="13" style="989" customWidth="1"/>
    <col min="6" max="6" width="12.109375" style="989" bestFit="1" customWidth="1"/>
    <col min="7" max="7" width="2.5546875" style="989" customWidth="1"/>
    <col min="8" max="8" width="10" style="989" bestFit="1" customWidth="1"/>
    <col min="9" max="9" width="12.109375" style="989" bestFit="1" customWidth="1"/>
    <col min="10" max="10" width="2.109375" style="989" customWidth="1"/>
    <col min="11" max="11" width="8.6640625" style="989" bestFit="1" customWidth="1"/>
    <col min="12" max="254" width="11" style="988"/>
    <col min="255" max="255" width="46.6640625" style="988" bestFit="1" customWidth="1"/>
    <col min="256" max="256" width="11.88671875" style="988" customWidth="1"/>
    <col min="257" max="257" width="12.44140625" style="988" customWidth="1"/>
    <col min="258" max="258" width="12.5546875" style="988" customWidth="1"/>
    <col min="259" max="259" width="11.6640625" style="988" customWidth="1"/>
    <col min="260" max="260" width="10.6640625" style="988" customWidth="1"/>
    <col min="261" max="261" width="2.44140625" style="988" bestFit="1" customWidth="1"/>
    <col min="262" max="262" width="8.5546875" style="988" customWidth="1"/>
    <col min="263" max="263" width="12.44140625" style="988" customWidth="1"/>
    <col min="264" max="264" width="2.109375" style="988" customWidth="1"/>
    <col min="265" max="265" width="9.44140625" style="988" customWidth="1"/>
    <col min="266" max="510" width="11" style="988"/>
    <col min="511" max="511" width="46.6640625" style="988" bestFit="1" customWidth="1"/>
    <col min="512" max="512" width="11.88671875" style="988" customWidth="1"/>
    <col min="513" max="513" width="12.44140625" style="988" customWidth="1"/>
    <col min="514" max="514" width="12.5546875" style="988" customWidth="1"/>
    <col min="515" max="515" width="11.6640625" style="988" customWidth="1"/>
    <col min="516" max="516" width="10.6640625" style="988" customWidth="1"/>
    <col min="517" max="517" width="2.44140625" style="988" bestFit="1" customWidth="1"/>
    <col min="518" max="518" width="8.5546875" style="988" customWidth="1"/>
    <col min="519" max="519" width="12.44140625" style="988" customWidth="1"/>
    <col min="520" max="520" width="2.109375" style="988" customWidth="1"/>
    <col min="521" max="521" width="9.44140625" style="988" customWidth="1"/>
    <col min="522" max="766" width="11" style="988"/>
    <col min="767" max="767" width="46.6640625" style="988" bestFit="1" customWidth="1"/>
    <col min="768" max="768" width="11.88671875" style="988" customWidth="1"/>
    <col min="769" max="769" width="12.44140625" style="988" customWidth="1"/>
    <col min="770" max="770" width="12.5546875" style="988" customWidth="1"/>
    <col min="771" max="771" width="11.6640625" style="988" customWidth="1"/>
    <col min="772" max="772" width="10.6640625" style="988" customWidth="1"/>
    <col min="773" max="773" width="2.44140625" style="988" bestFit="1" customWidth="1"/>
    <col min="774" max="774" width="8.5546875" style="988" customWidth="1"/>
    <col min="775" max="775" width="12.44140625" style="988" customWidth="1"/>
    <col min="776" max="776" width="2.109375" style="988" customWidth="1"/>
    <col min="777" max="777" width="9.44140625" style="988" customWidth="1"/>
    <col min="778" max="1022" width="11" style="988"/>
    <col min="1023" max="1023" width="46.6640625" style="988" bestFit="1" customWidth="1"/>
    <col min="1024" max="1024" width="11.88671875" style="988" customWidth="1"/>
    <col min="1025" max="1025" width="12.44140625" style="988" customWidth="1"/>
    <col min="1026" max="1026" width="12.5546875" style="988" customWidth="1"/>
    <col min="1027" max="1027" width="11.6640625" style="988" customWidth="1"/>
    <col min="1028" max="1028" width="10.6640625" style="988" customWidth="1"/>
    <col min="1029" max="1029" width="2.44140625" style="988" bestFit="1" customWidth="1"/>
    <col min="1030" max="1030" width="8.5546875" style="988" customWidth="1"/>
    <col min="1031" max="1031" width="12.44140625" style="988" customWidth="1"/>
    <col min="1032" max="1032" width="2.109375" style="988" customWidth="1"/>
    <col min="1033" max="1033" width="9.44140625" style="988" customWidth="1"/>
    <col min="1034" max="1278" width="11" style="988"/>
    <col min="1279" max="1279" width="46.6640625" style="988" bestFit="1" customWidth="1"/>
    <col min="1280" max="1280" width="11.88671875" style="988" customWidth="1"/>
    <col min="1281" max="1281" width="12.44140625" style="988" customWidth="1"/>
    <col min="1282" max="1282" width="12.5546875" style="988" customWidth="1"/>
    <col min="1283" max="1283" width="11.6640625" style="988" customWidth="1"/>
    <col min="1284" max="1284" width="10.6640625" style="988" customWidth="1"/>
    <col min="1285" max="1285" width="2.44140625" style="988" bestFit="1" customWidth="1"/>
    <col min="1286" max="1286" width="8.5546875" style="988" customWidth="1"/>
    <col min="1287" max="1287" width="12.44140625" style="988" customWidth="1"/>
    <col min="1288" max="1288" width="2.109375" style="988" customWidth="1"/>
    <col min="1289" max="1289" width="9.44140625" style="988" customWidth="1"/>
    <col min="1290" max="1534" width="11" style="988"/>
    <col min="1535" max="1535" width="46.6640625" style="988" bestFit="1" customWidth="1"/>
    <col min="1536" max="1536" width="11.88671875" style="988" customWidth="1"/>
    <col min="1537" max="1537" width="12.44140625" style="988" customWidth="1"/>
    <col min="1538" max="1538" width="12.5546875" style="988" customWidth="1"/>
    <col min="1539" max="1539" width="11.6640625" style="988" customWidth="1"/>
    <col min="1540" max="1540" width="10.6640625" style="988" customWidth="1"/>
    <col min="1541" max="1541" width="2.44140625" style="988" bestFit="1" customWidth="1"/>
    <col min="1542" max="1542" width="8.5546875" style="988" customWidth="1"/>
    <col min="1543" max="1543" width="12.44140625" style="988" customWidth="1"/>
    <col min="1544" max="1544" width="2.109375" style="988" customWidth="1"/>
    <col min="1545" max="1545" width="9.44140625" style="988" customWidth="1"/>
    <col min="1546" max="1790" width="11" style="988"/>
    <col min="1791" max="1791" width="46.6640625" style="988" bestFit="1" customWidth="1"/>
    <col min="1792" max="1792" width="11.88671875" style="988" customWidth="1"/>
    <col min="1793" max="1793" width="12.44140625" style="988" customWidth="1"/>
    <col min="1794" max="1794" width="12.5546875" style="988" customWidth="1"/>
    <col min="1795" max="1795" width="11.6640625" style="988" customWidth="1"/>
    <col min="1796" max="1796" width="10.6640625" style="988" customWidth="1"/>
    <col min="1797" max="1797" width="2.44140625" style="988" bestFit="1" customWidth="1"/>
    <col min="1798" max="1798" width="8.5546875" style="988" customWidth="1"/>
    <col min="1799" max="1799" width="12.44140625" style="988" customWidth="1"/>
    <col min="1800" max="1800" width="2.109375" style="988" customWidth="1"/>
    <col min="1801" max="1801" width="9.44140625" style="988" customWidth="1"/>
    <col min="1802" max="2046" width="11" style="988"/>
    <col min="2047" max="2047" width="46.6640625" style="988" bestFit="1" customWidth="1"/>
    <col min="2048" max="2048" width="11.88671875" style="988" customWidth="1"/>
    <col min="2049" max="2049" width="12.44140625" style="988" customWidth="1"/>
    <col min="2050" max="2050" width="12.5546875" style="988" customWidth="1"/>
    <col min="2051" max="2051" width="11.6640625" style="988" customWidth="1"/>
    <col min="2052" max="2052" width="10.6640625" style="988" customWidth="1"/>
    <col min="2053" max="2053" width="2.44140625" style="988" bestFit="1" customWidth="1"/>
    <col min="2054" max="2054" width="8.5546875" style="988" customWidth="1"/>
    <col min="2055" max="2055" width="12.44140625" style="988" customWidth="1"/>
    <col min="2056" max="2056" width="2.109375" style="988" customWidth="1"/>
    <col min="2057" max="2057" width="9.44140625" style="988" customWidth="1"/>
    <col min="2058" max="2302" width="11" style="988"/>
    <col min="2303" max="2303" width="46.6640625" style="988" bestFit="1" customWidth="1"/>
    <col min="2304" max="2304" width="11.88671875" style="988" customWidth="1"/>
    <col min="2305" max="2305" width="12.44140625" style="988" customWidth="1"/>
    <col min="2306" max="2306" width="12.5546875" style="988" customWidth="1"/>
    <col min="2307" max="2307" width="11.6640625" style="988" customWidth="1"/>
    <col min="2308" max="2308" width="10.6640625" style="988" customWidth="1"/>
    <col min="2309" max="2309" width="2.44140625" style="988" bestFit="1" customWidth="1"/>
    <col min="2310" max="2310" width="8.5546875" style="988" customWidth="1"/>
    <col min="2311" max="2311" width="12.44140625" style="988" customWidth="1"/>
    <col min="2312" max="2312" width="2.109375" style="988" customWidth="1"/>
    <col min="2313" max="2313" width="9.44140625" style="988" customWidth="1"/>
    <col min="2314" max="2558" width="11" style="988"/>
    <col min="2559" max="2559" width="46.6640625" style="988" bestFit="1" customWidth="1"/>
    <col min="2560" max="2560" width="11.88671875" style="988" customWidth="1"/>
    <col min="2561" max="2561" width="12.44140625" style="988" customWidth="1"/>
    <col min="2562" max="2562" width="12.5546875" style="988" customWidth="1"/>
    <col min="2563" max="2563" width="11.6640625" style="988" customWidth="1"/>
    <col min="2564" max="2564" width="10.6640625" style="988" customWidth="1"/>
    <col min="2565" max="2565" width="2.44140625" style="988" bestFit="1" customWidth="1"/>
    <col min="2566" max="2566" width="8.5546875" style="988" customWidth="1"/>
    <col min="2567" max="2567" width="12.44140625" style="988" customWidth="1"/>
    <col min="2568" max="2568" width="2.109375" style="988" customWidth="1"/>
    <col min="2569" max="2569" width="9.44140625" style="988" customWidth="1"/>
    <col min="2570" max="2814" width="11" style="988"/>
    <col min="2815" max="2815" width="46.6640625" style="988" bestFit="1" customWidth="1"/>
    <col min="2816" max="2816" width="11.88671875" style="988" customWidth="1"/>
    <col min="2817" max="2817" width="12.44140625" style="988" customWidth="1"/>
    <col min="2818" max="2818" width="12.5546875" style="988" customWidth="1"/>
    <col min="2819" max="2819" width="11.6640625" style="988" customWidth="1"/>
    <col min="2820" max="2820" width="10.6640625" style="988" customWidth="1"/>
    <col min="2821" max="2821" width="2.44140625" style="988" bestFit="1" customWidth="1"/>
    <col min="2822" max="2822" width="8.5546875" style="988" customWidth="1"/>
    <col min="2823" max="2823" width="12.44140625" style="988" customWidth="1"/>
    <col min="2824" max="2824" width="2.109375" style="988" customWidth="1"/>
    <col min="2825" max="2825" width="9.44140625" style="988" customWidth="1"/>
    <col min="2826" max="3070" width="11" style="988"/>
    <col min="3071" max="3071" width="46.6640625" style="988" bestFit="1" customWidth="1"/>
    <col min="3072" max="3072" width="11.88671875" style="988" customWidth="1"/>
    <col min="3073" max="3073" width="12.44140625" style="988" customWidth="1"/>
    <col min="3074" max="3074" width="12.5546875" style="988" customWidth="1"/>
    <col min="3075" max="3075" width="11.6640625" style="988" customWidth="1"/>
    <col min="3076" max="3076" width="10.6640625" style="988" customWidth="1"/>
    <col min="3077" max="3077" width="2.44140625" style="988" bestFit="1" customWidth="1"/>
    <col min="3078" max="3078" width="8.5546875" style="988" customWidth="1"/>
    <col min="3079" max="3079" width="12.44140625" style="988" customWidth="1"/>
    <col min="3080" max="3080" width="2.109375" style="988" customWidth="1"/>
    <col min="3081" max="3081" width="9.44140625" style="988" customWidth="1"/>
    <col min="3082" max="3326" width="11" style="988"/>
    <col min="3327" max="3327" width="46.6640625" style="988" bestFit="1" customWidth="1"/>
    <col min="3328" max="3328" width="11.88671875" style="988" customWidth="1"/>
    <col min="3329" max="3329" width="12.44140625" style="988" customWidth="1"/>
    <col min="3330" max="3330" width="12.5546875" style="988" customWidth="1"/>
    <col min="3331" max="3331" width="11.6640625" style="988" customWidth="1"/>
    <col min="3332" max="3332" width="10.6640625" style="988" customWidth="1"/>
    <col min="3333" max="3333" width="2.44140625" style="988" bestFit="1" customWidth="1"/>
    <col min="3334" max="3334" width="8.5546875" style="988" customWidth="1"/>
    <col min="3335" max="3335" width="12.44140625" style="988" customWidth="1"/>
    <col min="3336" max="3336" width="2.109375" style="988" customWidth="1"/>
    <col min="3337" max="3337" width="9.44140625" style="988" customWidth="1"/>
    <col min="3338" max="3582" width="11" style="988"/>
    <col min="3583" max="3583" width="46.6640625" style="988" bestFit="1" customWidth="1"/>
    <col min="3584" max="3584" width="11.88671875" style="988" customWidth="1"/>
    <col min="3585" max="3585" width="12.44140625" style="988" customWidth="1"/>
    <col min="3586" max="3586" width="12.5546875" style="988" customWidth="1"/>
    <col min="3587" max="3587" width="11.6640625" style="988" customWidth="1"/>
    <col min="3588" max="3588" width="10.6640625" style="988" customWidth="1"/>
    <col min="3589" max="3589" width="2.44140625" style="988" bestFit="1" customWidth="1"/>
    <col min="3590" max="3590" width="8.5546875" style="988" customWidth="1"/>
    <col min="3591" max="3591" width="12.44140625" style="988" customWidth="1"/>
    <col min="3592" max="3592" width="2.109375" style="988" customWidth="1"/>
    <col min="3593" max="3593" width="9.44140625" style="988" customWidth="1"/>
    <col min="3594" max="3838" width="11" style="988"/>
    <col min="3839" max="3839" width="46.6640625" style="988" bestFit="1" customWidth="1"/>
    <col min="3840" max="3840" width="11.88671875" style="988" customWidth="1"/>
    <col min="3841" max="3841" width="12.44140625" style="988" customWidth="1"/>
    <col min="3842" max="3842" width="12.5546875" style="988" customWidth="1"/>
    <col min="3843" max="3843" width="11.6640625" style="988" customWidth="1"/>
    <col min="3844" max="3844" width="10.6640625" style="988" customWidth="1"/>
    <col min="3845" max="3845" width="2.44140625" style="988" bestFit="1" customWidth="1"/>
    <col min="3846" max="3846" width="8.5546875" style="988" customWidth="1"/>
    <col min="3847" max="3847" width="12.44140625" style="988" customWidth="1"/>
    <col min="3848" max="3848" width="2.109375" style="988" customWidth="1"/>
    <col min="3849" max="3849" width="9.44140625" style="988" customWidth="1"/>
    <col min="3850" max="4094" width="11" style="988"/>
    <col min="4095" max="4095" width="46.6640625" style="988" bestFit="1" customWidth="1"/>
    <col min="4096" max="4096" width="11.88671875" style="988" customWidth="1"/>
    <col min="4097" max="4097" width="12.44140625" style="988" customWidth="1"/>
    <col min="4098" max="4098" width="12.5546875" style="988" customWidth="1"/>
    <col min="4099" max="4099" width="11.6640625" style="988" customWidth="1"/>
    <col min="4100" max="4100" width="10.6640625" style="988" customWidth="1"/>
    <col min="4101" max="4101" width="2.44140625" style="988" bestFit="1" customWidth="1"/>
    <col min="4102" max="4102" width="8.5546875" style="988" customWidth="1"/>
    <col min="4103" max="4103" width="12.44140625" style="988" customWidth="1"/>
    <col min="4104" max="4104" width="2.109375" style="988" customWidth="1"/>
    <col min="4105" max="4105" width="9.44140625" style="988" customWidth="1"/>
    <col min="4106" max="4350" width="11" style="988"/>
    <col min="4351" max="4351" width="46.6640625" style="988" bestFit="1" customWidth="1"/>
    <col min="4352" max="4352" width="11.88671875" style="988" customWidth="1"/>
    <col min="4353" max="4353" width="12.44140625" style="988" customWidth="1"/>
    <col min="4354" max="4354" width="12.5546875" style="988" customWidth="1"/>
    <col min="4355" max="4355" width="11.6640625" style="988" customWidth="1"/>
    <col min="4356" max="4356" width="10.6640625" style="988" customWidth="1"/>
    <col min="4357" max="4357" width="2.44140625" style="988" bestFit="1" customWidth="1"/>
    <col min="4358" max="4358" width="8.5546875" style="988" customWidth="1"/>
    <col min="4359" max="4359" width="12.44140625" style="988" customWidth="1"/>
    <col min="4360" max="4360" width="2.109375" style="988" customWidth="1"/>
    <col min="4361" max="4361" width="9.44140625" style="988" customWidth="1"/>
    <col min="4362" max="4606" width="11" style="988"/>
    <col min="4607" max="4607" width="46.6640625" style="988" bestFit="1" customWidth="1"/>
    <col min="4608" max="4608" width="11.88671875" style="988" customWidth="1"/>
    <col min="4609" max="4609" width="12.44140625" style="988" customWidth="1"/>
    <col min="4610" max="4610" width="12.5546875" style="988" customWidth="1"/>
    <col min="4611" max="4611" width="11.6640625" style="988" customWidth="1"/>
    <col min="4612" max="4612" width="10.6640625" style="988" customWidth="1"/>
    <col min="4613" max="4613" width="2.44140625" style="988" bestFit="1" customWidth="1"/>
    <col min="4614" max="4614" width="8.5546875" style="988" customWidth="1"/>
    <col min="4615" max="4615" width="12.44140625" style="988" customWidth="1"/>
    <col min="4616" max="4616" width="2.109375" style="988" customWidth="1"/>
    <col min="4617" max="4617" width="9.44140625" style="988" customWidth="1"/>
    <col min="4618" max="4862" width="11" style="988"/>
    <col min="4863" max="4863" width="46.6640625" style="988" bestFit="1" customWidth="1"/>
    <col min="4864" max="4864" width="11.88671875" style="988" customWidth="1"/>
    <col min="4865" max="4865" width="12.44140625" style="988" customWidth="1"/>
    <col min="4866" max="4866" width="12.5546875" style="988" customWidth="1"/>
    <col min="4867" max="4867" width="11.6640625" style="988" customWidth="1"/>
    <col min="4868" max="4868" width="10.6640625" style="988" customWidth="1"/>
    <col min="4869" max="4869" width="2.44140625" style="988" bestFit="1" customWidth="1"/>
    <col min="4870" max="4870" width="8.5546875" style="988" customWidth="1"/>
    <col min="4871" max="4871" width="12.44140625" style="988" customWidth="1"/>
    <col min="4872" max="4872" width="2.109375" style="988" customWidth="1"/>
    <col min="4873" max="4873" width="9.44140625" style="988" customWidth="1"/>
    <col min="4874" max="5118" width="11" style="988"/>
    <col min="5119" max="5119" width="46.6640625" style="988" bestFit="1" customWidth="1"/>
    <col min="5120" max="5120" width="11.88671875" style="988" customWidth="1"/>
    <col min="5121" max="5121" width="12.44140625" style="988" customWidth="1"/>
    <col min="5122" max="5122" width="12.5546875" style="988" customWidth="1"/>
    <col min="5123" max="5123" width="11.6640625" style="988" customWidth="1"/>
    <col min="5124" max="5124" width="10.6640625" style="988" customWidth="1"/>
    <col min="5125" max="5125" width="2.44140625" style="988" bestFit="1" customWidth="1"/>
    <col min="5126" max="5126" width="8.5546875" style="988" customWidth="1"/>
    <col min="5127" max="5127" width="12.44140625" style="988" customWidth="1"/>
    <col min="5128" max="5128" width="2.109375" style="988" customWidth="1"/>
    <col min="5129" max="5129" width="9.44140625" style="988" customWidth="1"/>
    <col min="5130" max="5374" width="11" style="988"/>
    <col min="5375" max="5375" width="46.6640625" style="988" bestFit="1" customWidth="1"/>
    <col min="5376" max="5376" width="11.88671875" style="988" customWidth="1"/>
    <col min="5377" max="5377" width="12.44140625" style="988" customWidth="1"/>
    <col min="5378" max="5378" width="12.5546875" style="988" customWidth="1"/>
    <col min="5379" max="5379" width="11.6640625" style="988" customWidth="1"/>
    <col min="5380" max="5380" width="10.6640625" style="988" customWidth="1"/>
    <col min="5381" max="5381" width="2.44140625" style="988" bestFit="1" customWidth="1"/>
    <col min="5382" max="5382" width="8.5546875" style="988" customWidth="1"/>
    <col min="5383" max="5383" width="12.44140625" style="988" customWidth="1"/>
    <col min="5384" max="5384" width="2.109375" style="988" customWidth="1"/>
    <col min="5385" max="5385" width="9.44140625" style="988" customWidth="1"/>
    <col min="5386" max="5630" width="11" style="988"/>
    <col min="5631" max="5631" width="46.6640625" style="988" bestFit="1" customWidth="1"/>
    <col min="5632" max="5632" width="11.88671875" style="988" customWidth="1"/>
    <col min="5633" max="5633" width="12.44140625" style="988" customWidth="1"/>
    <col min="5634" max="5634" width="12.5546875" style="988" customWidth="1"/>
    <col min="5635" max="5635" width="11.6640625" style="988" customWidth="1"/>
    <col min="5636" max="5636" width="10.6640625" style="988" customWidth="1"/>
    <col min="5637" max="5637" width="2.44140625" style="988" bestFit="1" customWidth="1"/>
    <col min="5638" max="5638" width="8.5546875" style="988" customWidth="1"/>
    <col min="5639" max="5639" width="12.44140625" style="988" customWidth="1"/>
    <col min="5640" max="5640" width="2.109375" style="988" customWidth="1"/>
    <col min="5641" max="5641" width="9.44140625" style="988" customWidth="1"/>
    <col min="5642" max="5886" width="11" style="988"/>
    <col min="5887" max="5887" width="46.6640625" style="988" bestFit="1" customWidth="1"/>
    <col min="5888" max="5888" width="11.88671875" style="988" customWidth="1"/>
    <col min="5889" max="5889" width="12.44140625" style="988" customWidth="1"/>
    <col min="5890" max="5890" width="12.5546875" style="988" customWidth="1"/>
    <col min="5891" max="5891" width="11.6640625" style="988" customWidth="1"/>
    <col min="5892" max="5892" width="10.6640625" style="988" customWidth="1"/>
    <col min="5893" max="5893" width="2.44140625" style="988" bestFit="1" customWidth="1"/>
    <col min="5894" max="5894" width="8.5546875" style="988" customWidth="1"/>
    <col min="5895" max="5895" width="12.44140625" style="988" customWidth="1"/>
    <col min="5896" max="5896" width="2.109375" style="988" customWidth="1"/>
    <col min="5897" max="5897" width="9.44140625" style="988" customWidth="1"/>
    <col min="5898" max="6142" width="11" style="988"/>
    <col min="6143" max="6143" width="46.6640625" style="988" bestFit="1" customWidth="1"/>
    <col min="6144" max="6144" width="11.88671875" style="988" customWidth="1"/>
    <col min="6145" max="6145" width="12.44140625" style="988" customWidth="1"/>
    <col min="6146" max="6146" width="12.5546875" style="988" customWidth="1"/>
    <col min="6147" max="6147" width="11.6640625" style="988" customWidth="1"/>
    <col min="6148" max="6148" width="10.6640625" style="988" customWidth="1"/>
    <col min="6149" max="6149" width="2.44140625" style="988" bestFit="1" customWidth="1"/>
    <col min="6150" max="6150" width="8.5546875" style="988" customWidth="1"/>
    <col min="6151" max="6151" width="12.44140625" style="988" customWidth="1"/>
    <col min="6152" max="6152" width="2.109375" style="988" customWidth="1"/>
    <col min="6153" max="6153" width="9.44140625" style="988" customWidth="1"/>
    <col min="6154" max="6398" width="11" style="988"/>
    <col min="6399" max="6399" width="46.6640625" style="988" bestFit="1" customWidth="1"/>
    <col min="6400" max="6400" width="11.88671875" style="988" customWidth="1"/>
    <col min="6401" max="6401" width="12.44140625" style="988" customWidth="1"/>
    <col min="6402" max="6402" width="12.5546875" style="988" customWidth="1"/>
    <col min="6403" max="6403" width="11.6640625" style="988" customWidth="1"/>
    <col min="6404" max="6404" width="10.6640625" style="988" customWidth="1"/>
    <col min="6405" max="6405" width="2.44140625" style="988" bestFit="1" customWidth="1"/>
    <col min="6406" max="6406" width="8.5546875" style="988" customWidth="1"/>
    <col min="6407" max="6407" width="12.44140625" style="988" customWidth="1"/>
    <col min="6408" max="6408" width="2.109375" style="988" customWidth="1"/>
    <col min="6409" max="6409" width="9.44140625" style="988" customWidth="1"/>
    <col min="6410" max="6654" width="11" style="988"/>
    <col min="6655" max="6655" width="46.6640625" style="988" bestFit="1" customWidth="1"/>
    <col min="6656" max="6656" width="11.88671875" style="988" customWidth="1"/>
    <col min="6657" max="6657" width="12.44140625" style="988" customWidth="1"/>
    <col min="6658" max="6658" width="12.5546875" style="988" customWidth="1"/>
    <col min="6659" max="6659" width="11.6640625" style="988" customWidth="1"/>
    <col min="6660" max="6660" width="10.6640625" style="988" customWidth="1"/>
    <col min="6661" max="6661" width="2.44140625" style="988" bestFit="1" customWidth="1"/>
    <col min="6662" max="6662" width="8.5546875" style="988" customWidth="1"/>
    <col min="6663" max="6663" width="12.44140625" style="988" customWidth="1"/>
    <col min="6664" max="6664" width="2.109375" style="988" customWidth="1"/>
    <col min="6665" max="6665" width="9.44140625" style="988" customWidth="1"/>
    <col min="6666" max="6910" width="11" style="988"/>
    <col min="6911" max="6911" width="46.6640625" style="988" bestFit="1" customWidth="1"/>
    <col min="6912" max="6912" width="11.88671875" style="988" customWidth="1"/>
    <col min="6913" max="6913" width="12.44140625" style="988" customWidth="1"/>
    <col min="6914" max="6914" width="12.5546875" style="988" customWidth="1"/>
    <col min="6915" max="6915" width="11.6640625" style="988" customWidth="1"/>
    <col min="6916" max="6916" width="10.6640625" style="988" customWidth="1"/>
    <col min="6917" max="6917" width="2.44140625" style="988" bestFit="1" customWidth="1"/>
    <col min="6918" max="6918" width="8.5546875" style="988" customWidth="1"/>
    <col min="6919" max="6919" width="12.44140625" style="988" customWidth="1"/>
    <col min="6920" max="6920" width="2.109375" style="988" customWidth="1"/>
    <col min="6921" max="6921" width="9.44140625" style="988" customWidth="1"/>
    <col min="6922" max="7166" width="11" style="988"/>
    <col min="7167" max="7167" width="46.6640625" style="988" bestFit="1" customWidth="1"/>
    <col min="7168" max="7168" width="11.88671875" style="988" customWidth="1"/>
    <col min="7169" max="7169" width="12.44140625" style="988" customWidth="1"/>
    <col min="7170" max="7170" width="12.5546875" style="988" customWidth="1"/>
    <col min="7171" max="7171" width="11.6640625" style="988" customWidth="1"/>
    <col min="7172" max="7172" width="10.6640625" style="988" customWidth="1"/>
    <col min="7173" max="7173" width="2.44140625" style="988" bestFit="1" customWidth="1"/>
    <col min="7174" max="7174" width="8.5546875" style="988" customWidth="1"/>
    <col min="7175" max="7175" width="12.44140625" style="988" customWidth="1"/>
    <col min="7176" max="7176" width="2.109375" style="988" customWidth="1"/>
    <col min="7177" max="7177" width="9.44140625" style="988" customWidth="1"/>
    <col min="7178" max="7422" width="11" style="988"/>
    <col min="7423" max="7423" width="46.6640625" style="988" bestFit="1" customWidth="1"/>
    <col min="7424" max="7424" width="11.88671875" style="988" customWidth="1"/>
    <col min="7425" max="7425" width="12.44140625" style="988" customWidth="1"/>
    <col min="7426" max="7426" width="12.5546875" style="988" customWidth="1"/>
    <col min="7427" max="7427" width="11.6640625" style="988" customWidth="1"/>
    <col min="7428" max="7428" width="10.6640625" style="988" customWidth="1"/>
    <col min="7429" max="7429" width="2.44140625" style="988" bestFit="1" customWidth="1"/>
    <col min="7430" max="7430" width="8.5546875" style="988" customWidth="1"/>
    <col min="7431" max="7431" width="12.44140625" style="988" customWidth="1"/>
    <col min="7432" max="7432" width="2.109375" style="988" customWidth="1"/>
    <col min="7433" max="7433" width="9.44140625" style="988" customWidth="1"/>
    <col min="7434" max="7678" width="11" style="988"/>
    <col min="7679" max="7679" width="46.6640625" style="988" bestFit="1" customWidth="1"/>
    <col min="7680" max="7680" width="11.88671875" style="988" customWidth="1"/>
    <col min="7681" max="7681" width="12.44140625" style="988" customWidth="1"/>
    <col min="7682" max="7682" width="12.5546875" style="988" customWidth="1"/>
    <col min="7683" max="7683" width="11.6640625" style="988" customWidth="1"/>
    <col min="7684" max="7684" width="10.6640625" style="988" customWidth="1"/>
    <col min="7685" max="7685" width="2.44140625" style="988" bestFit="1" customWidth="1"/>
    <col min="7686" max="7686" width="8.5546875" style="988" customWidth="1"/>
    <col min="7687" max="7687" width="12.44140625" style="988" customWidth="1"/>
    <col min="7688" max="7688" width="2.109375" style="988" customWidth="1"/>
    <col min="7689" max="7689" width="9.44140625" style="988" customWidth="1"/>
    <col min="7690" max="7934" width="11" style="988"/>
    <col min="7935" max="7935" width="46.6640625" style="988" bestFit="1" customWidth="1"/>
    <col min="7936" max="7936" width="11.88671875" style="988" customWidth="1"/>
    <col min="7937" max="7937" width="12.44140625" style="988" customWidth="1"/>
    <col min="7938" max="7938" width="12.5546875" style="988" customWidth="1"/>
    <col min="7939" max="7939" width="11.6640625" style="988" customWidth="1"/>
    <col min="7940" max="7940" width="10.6640625" style="988" customWidth="1"/>
    <col min="7941" max="7941" width="2.44140625" style="988" bestFit="1" customWidth="1"/>
    <col min="7942" max="7942" width="8.5546875" style="988" customWidth="1"/>
    <col min="7943" max="7943" width="12.44140625" style="988" customWidth="1"/>
    <col min="7944" max="7944" width="2.109375" style="988" customWidth="1"/>
    <col min="7945" max="7945" width="9.44140625" style="988" customWidth="1"/>
    <col min="7946" max="8190" width="11" style="988"/>
    <col min="8191" max="8191" width="46.6640625" style="988" bestFit="1" customWidth="1"/>
    <col min="8192" max="8192" width="11.88671875" style="988" customWidth="1"/>
    <col min="8193" max="8193" width="12.44140625" style="988" customWidth="1"/>
    <col min="8194" max="8194" width="12.5546875" style="988" customWidth="1"/>
    <col min="8195" max="8195" width="11.6640625" style="988" customWidth="1"/>
    <col min="8196" max="8196" width="10.6640625" style="988" customWidth="1"/>
    <col min="8197" max="8197" width="2.44140625" style="988" bestFit="1" customWidth="1"/>
    <col min="8198" max="8198" width="8.5546875" style="988" customWidth="1"/>
    <col min="8199" max="8199" width="12.44140625" style="988" customWidth="1"/>
    <col min="8200" max="8200" width="2.109375" style="988" customWidth="1"/>
    <col min="8201" max="8201" width="9.44140625" style="988" customWidth="1"/>
    <col min="8202" max="8446" width="11" style="988"/>
    <col min="8447" max="8447" width="46.6640625" style="988" bestFit="1" customWidth="1"/>
    <col min="8448" max="8448" width="11.88671875" style="988" customWidth="1"/>
    <col min="8449" max="8449" width="12.44140625" style="988" customWidth="1"/>
    <col min="8450" max="8450" width="12.5546875" style="988" customWidth="1"/>
    <col min="8451" max="8451" width="11.6640625" style="988" customWidth="1"/>
    <col min="8452" max="8452" width="10.6640625" style="988" customWidth="1"/>
    <col min="8453" max="8453" width="2.44140625" style="988" bestFit="1" customWidth="1"/>
    <col min="8454" max="8454" width="8.5546875" style="988" customWidth="1"/>
    <col min="8455" max="8455" width="12.44140625" style="988" customWidth="1"/>
    <col min="8456" max="8456" width="2.109375" style="988" customWidth="1"/>
    <col min="8457" max="8457" width="9.44140625" style="988" customWidth="1"/>
    <col min="8458" max="8702" width="11" style="988"/>
    <col min="8703" max="8703" width="46.6640625" style="988" bestFit="1" customWidth="1"/>
    <col min="8704" max="8704" width="11.88671875" style="988" customWidth="1"/>
    <col min="8705" max="8705" width="12.44140625" style="988" customWidth="1"/>
    <col min="8706" max="8706" width="12.5546875" style="988" customWidth="1"/>
    <col min="8707" max="8707" width="11.6640625" style="988" customWidth="1"/>
    <col min="8708" max="8708" width="10.6640625" style="988" customWidth="1"/>
    <col min="8709" max="8709" width="2.44140625" style="988" bestFit="1" customWidth="1"/>
    <col min="8710" max="8710" width="8.5546875" style="988" customWidth="1"/>
    <col min="8711" max="8711" width="12.44140625" style="988" customWidth="1"/>
    <col min="8712" max="8712" width="2.109375" style="988" customWidth="1"/>
    <col min="8713" max="8713" width="9.44140625" style="988" customWidth="1"/>
    <col min="8714" max="8958" width="11" style="988"/>
    <col min="8959" max="8959" width="46.6640625" style="988" bestFit="1" customWidth="1"/>
    <col min="8960" max="8960" width="11.88671875" style="988" customWidth="1"/>
    <col min="8961" max="8961" width="12.44140625" style="988" customWidth="1"/>
    <col min="8962" max="8962" width="12.5546875" style="988" customWidth="1"/>
    <col min="8963" max="8963" width="11.6640625" style="988" customWidth="1"/>
    <col min="8964" max="8964" width="10.6640625" style="988" customWidth="1"/>
    <col min="8965" max="8965" width="2.44140625" style="988" bestFit="1" customWidth="1"/>
    <col min="8966" max="8966" width="8.5546875" style="988" customWidth="1"/>
    <col min="8967" max="8967" width="12.44140625" style="988" customWidth="1"/>
    <col min="8968" max="8968" width="2.109375" style="988" customWidth="1"/>
    <col min="8969" max="8969" width="9.44140625" style="988" customWidth="1"/>
    <col min="8970" max="9214" width="11" style="988"/>
    <col min="9215" max="9215" width="46.6640625" style="988" bestFit="1" customWidth="1"/>
    <col min="9216" max="9216" width="11.88671875" style="988" customWidth="1"/>
    <col min="9217" max="9217" width="12.44140625" style="988" customWidth="1"/>
    <col min="9218" max="9218" width="12.5546875" style="988" customWidth="1"/>
    <col min="9219" max="9219" width="11.6640625" style="988" customWidth="1"/>
    <col min="9220" max="9220" width="10.6640625" style="988" customWidth="1"/>
    <col min="9221" max="9221" width="2.44140625" style="988" bestFit="1" customWidth="1"/>
    <col min="9222" max="9222" width="8.5546875" style="988" customWidth="1"/>
    <col min="9223" max="9223" width="12.44140625" style="988" customWidth="1"/>
    <col min="9224" max="9224" width="2.109375" style="988" customWidth="1"/>
    <col min="9225" max="9225" width="9.44140625" style="988" customWidth="1"/>
    <col min="9226" max="9470" width="11" style="988"/>
    <col min="9471" max="9471" width="46.6640625" style="988" bestFit="1" customWidth="1"/>
    <col min="9472" max="9472" width="11.88671875" style="988" customWidth="1"/>
    <col min="9473" max="9473" width="12.44140625" style="988" customWidth="1"/>
    <col min="9474" max="9474" width="12.5546875" style="988" customWidth="1"/>
    <col min="9475" max="9475" width="11.6640625" style="988" customWidth="1"/>
    <col min="9476" max="9476" width="10.6640625" style="988" customWidth="1"/>
    <col min="9477" max="9477" width="2.44140625" style="988" bestFit="1" customWidth="1"/>
    <col min="9478" max="9478" width="8.5546875" style="988" customWidth="1"/>
    <col min="9479" max="9479" width="12.44140625" style="988" customWidth="1"/>
    <col min="9480" max="9480" width="2.109375" style="988" customWidth="1"/>
    <col min="9481" max="9481" width="9.44140625" style="988" customWidth="1"/>
    <col min="9482" max="9726" width="11" style="988"/>
    <col min="9727" max="9727" width="46.6640625" style="988" bestFit="1" customWidth="1"/>
    <col min="9728" max="9728" width="11.88671875" style="988" customWidth="1"/>
    <col min="9729" max="9729" width="12.44140625" style="988" customWidth="1"/>
    <col min="9730" max="9730" width="12.5546875" style="988" customWidth="1"/>
    <col min="9731" max="9731" width="11.6640625" style="988" customWidth="1"/>
    <col min="9732" max="9732" width="10.6640625" style="988" customWidth="1"/>
    <col min="9733" max="9733" width="2.44140625" style="988" bestFit="1" customWidth="1"/>
    <col min="9734" max="9734" width="8.5546875" style="988" customWidth="1"/>
    <col min="9735" max="9735" width="12.44140625" style="988" customWidth="1"/>
    <col min="9736" max="9736" width="2.109375" style="988" customWidth="1"/>
    <col min="9737" max="9737" width="9.44140625" style="988" customWidth="1"/>
    <col min="9738" max="9982" width="11" style="988"/>
    <col min="9983" max="9983" width="46.6640625" style="988" bestFit="1" customWidth="1"/>
    <col min="9984" max="9984" width="11.88671875" style="988" customWidth="1"/>
    <col min="9985" max="9985" width="12.44140625" style="988" customWidth="1"/>
    <col min="9986" max="9986" width="12.5546875" style="988" customWidth="1"/>
    <col min="9987" max="9987" width="11.6640625" style="988" customWidth="1"/>
    <col min="9988" max="9988" width="10.6640625" style="988" customWidth="1"/>
    <col min="9989" max="9989" width="2.44140625" style="988" bestFit="1" customWidth="1"/>
    <col min="9990" max="9990" width="8.5546875" style="988" customWidth="1"/>
    <col min="9991" max="9991" width="12.44140625" style="988" customWidth="1"/>
    <col min="9992" max="9992" width="2.109375" style="988" customWidth="1"/>
    <col min="9993" max="9993" width="9.44140625" style="988" customWidth="1"/>
    <col min="9994" max="10238" width="11" style="988"/>
    <col min="10239" max="10239" width="46.6640625" style="988" bestFit="1" customWidth="1"/>
    <col min="10240" max="10240" width="11.88671875" style="988" customWidth="1"/>
    <col min="10241" max="10241" width="12.44140625" style="988" customWidth="1"/>
    <col min="10242" max="10242" width="12.5546875" style="988" customWidth="1"/>
    <col min="10243" max="10243" width="11.6640625" style="988" customWidth="1"/>
    <col min="10244" max="10244" width="10.6640625" style="988" customWidth="1"/>
    <col min="10245" max="10245" width="2.44140625" style="988" bestFit="1" customWidth="1"/>
    <col min="10246" max="10246" width="8.5546875" style="988" customWidth="1"/>
    <col min="10247" max="10247" width="12.44140625" style="988" customWidth="1"/>
    <col min="10248" max="10248" width="2.109375" style="988" customWidth="1"/>
    <col min="10249" max="10249" width="9.44140625" style="988" customWidth="1"/>
    <col min="10250" max="10494" width="11" style="988"/>
    <col min="10495" max="10495" width="46.6640625" style="988" bestFit="1" customWidth="1"/>
    <col min="10496" max="10496" width="11.88671875" style="988" customWidth="1"/>
    <col min="10497" max="10497" width="12.44140625" style="988" customWidth="1"/>
    <col min="10498" max="10498" width="12.5546875" style="988" customWidth="1"/>
    <col min="10499" max="10499" width="11.6640625" style="988" customWidth="1"/>
    <col min="10500" max="10500" width="10.6640625" style="988" customWidth="1"/>
    <col min="10501" max="10501" width="2.44140625" style="988" bestFit="1" customWidth="1"/>
    <col min="10502" max="10502" width="8.5546875" style="988" customWidth="1"/>
    <col min="10503" max="10503" width="12.44140625" style="988" customWidth="1"/>
    <col min="10504" max="10504" width="2.109375" style="988" customWidth="1"/>
    <col min="10505" max="10505" width="9.44140625" style="988" customWidth="1"/>
    <col min="10506" max="10750" width="11" style="988"/>
    <col min="10751" max="10751" width="46.6640625" style="988" bestFit="1" customWidth="1"/>
    <col min="10752" max="10752" width="11.88671875" style="988" customWidth="1"/>
    <col min="10753" max="10753" width="12.44140625" style="988" customWidth="1"/>
    <col min="10754" max="10754" width="12.5546875" style="988" customWidth="1"/>
    <col min="10755" max="10755" width="11.6640625" style="988" customWidth="1"/>
    <col min="10756" max="10756" width="10.6640625" style="988" customWidth="1"/>
    <col min="10757" max="10757" width="2.44140625" style="988" bestFit="1" customWidth="1"/>
    <col min="10758" max="10758" width="8.5546875" style="988" customWidth="1"/>
    <col min="10759" max="10759" width="12.44140625" style="988" customWidth="1"/>
    <col min="10760" max="10760" width="2.109375" style="988" customWidth="1"/>
    <col min="10761" max="10761" width="9.44140625" style="988" customWidth="1"/>
    <col min="10762" max="11006" width="11" style="988"/>
    <col min="11007" max="11007" width="46.6640625" style="988" bestFit="1" customWidth="1"/>
    <col min="11008" max="11008" width="11.88671875" style="988" customWidth="1"/>
    <col min="11009" max="11009" width="12.44140625" style="988" customWidth="1"/>
    <col min="11010" max="11010" width="12.5546875" style="988" customWidth="1"/>
    <col min="11011" max="11011" width="11.6640625" style="988" customWidth="1"/>
    <col min="11012" max="11012" width="10.6640625" style="988" customWidth="1"/>
    <col min="11013" max="11013" width="2.44140625" style="988" bestFit="1" customWidth="1"/>
    <col min="11014" max="11014" width="8.5546875" style="988" customWidth="1"/>
    <col min="11015" max="11015" width="12.44140625" style="988" customWidth="1"/>
    <col min="11016" max="11016" width="2.109375" style="988" customWidth="1"/>
    <col min="11017" max="11017" width="9.44140625" style="988" customWidth="1"/>
    <col min="11018" max="11262" width="11" style="988"/>
    <col min="11263" max="11263" width="46.6640625" style="988" bestFit="1" customWidth="1"/>
    <col min="11264" max="11264" width="11.88671875" style="988" customWidth="1"/>
    <col min="11265" max="11265" width="12.44140625" style="988" customWidth="1"/>
    <col min="11266" max="11266" width="12.5546875" style="988" customWidth="1"/>
    <col min="11267" max="11267" width="11.6640625" style="988" customWidth="1"/>
    <col min="11268" max="11268" width="10.6640625" style="988" customWidth="1"/>
    <col min="11269" max="11269" width="2.44140625" style="988" bestFit="1" customWidth="1"/>
    <col min="11270" max="11270" width="8.5546875" style="988" customWidth="1"/>
    <col min="11271" max="11271" width="12.44140625" style="988" customWidth="1"/>
    <col min="11272" max="11272" width="2.109375" style="988" customWidth="1"/>
    <col min="11273" max="11273" width="9.44140625" style="988" customWidth="1"/>
    <col min="11274" max="11518" width="11" style="988"/>
    <col min="11519" max="11519" width="46.6640625" style="988" bestFit="1" customWidth="1"/>
    <col min="11520" max="11520" width="11.88671875" style="988" customWidth="1"/>
    <col min="11521" max="11521" width="12.44140625" style="988" customWidth="1"/>
    <col min="11522" max="11522" width="12.5546875" style="988" customWidth="1"/>
    <col min="11523" max="11523" width="11.6640625" style="988" customWidth="1"/>
    <col min="11524" max="11524" width="10.6640625" style="988" customWidth="1"/>
    <col min="11525" max="11525" width="2.44140625" style="988" bestFit="1" customWidth="1"/>
    <col min="11526" max="11526" width="8.5546875" style="988" customWidth="1"/>
    <col min="11527" max="11527" width="12.44140625" style="988" customWidth="1"/>
    <col min="11528" max="11528" width="2.109375" style="988" customWidth="1"/>
    <col min="11529" max="11529" width="9.44140625" style="988" customWidth="1"/>
    <col min="11530" max="11774" width="11" style="988"/>
    <col min="11775" max="11775" width="46.6640625" style="988" bestFit="1" customWidth="1"/>
    <col min="11776" max="11776" width="11.88671875" style="988" customWidth="1"/>
    <col min="11777" max="11777" width="12.44140625" style="988" customWidth="1"/>
    <col min="11778" max="11778" width="12.5546875" style="988" customWidth="1"/>
    <col min="11779" max="11779" width="11.6640625" style="988" customWidth="1"/>
    <col min="11780" max="11780" width="10.6640625" style="988" customWidth="1"/>
    <col min="11781" max="11781" width="2.44140625" style="988" bestFit="1" customWidth="1"/>
    <col min="11782" max="11782" width="8.5546875" style="988" customWidth="1"/>
    <col min="11783" max="11783" width="12.44140625" style="988" customWidth="1"/>
    <col min="11784" max="11784" width="2.109375" style="988" customWidth="1"/>
    <col min="11785" max="11785" width="9.44140625" style="988" customWidth="1"/>
    <col min="11786" max="12030" width="11" style="988"/>
    <col min="12031" max="12031" width="46.6640625" style="988" bestFit="1" customWidth="1"/>
    <col min="12032" max="12032" width="11.88671875" style="988" customWidth="1"/>
    <col min="12033" max="12033" width="12.44140625" style="988" customWidth="1"/>
    <col min="12034" max="12034" width="12.5546875" style="988" customWidth="1"/>
    <col min="12035" max="12035" width="11.6640625" style="988" customWidth="1"/>
    <col min="12036" max="12036" width="10.6640625" style="988" customWidth="1"/>
    <col min="12037" max="12037" width="2.44140625" style="988" bestFit="1" customWidth="1"/>
    <col min="12038" max="12038" width="8.5546875" style="988" customWidth="1"/>
    <col min="12039" max="12039" width="12.44140625" style="988" customWidth="1"/>
    <col min="12040" max="12040" width="2.109375" style="988" customWidth="1"/>
    <col min="12041" max="12041" width="9.44140625" style="988" customWidth="1"/>
    <col min="12042" max="12286" width="11" style="988"/>
    <col min="12287" max="12287" width="46.6640625" style="988" bestFit="1" customWidth="1"/>
    <col min="12288" max="12288" width="11.88671875" style="988" customWidth="1"/>
    <col min="12289" max="12289" width="12.44140625" style="988" customWidth="1"/>
    <col min="12290" max="12290" width="12.5546875" style="988" customWidth="1"/>
    <col min="12291" max="12291" width="11.6640625" style="988" customWidth="1"/>
    <col min="12292" max="12292" width="10.6640625" style="988" customWidth="1"/>
    <col min="12293" max="12293" width="2.44140625" style="988" bestFit="1" customWidth="1"/>
    <col min="12294" max="12294" width="8.5546875" style="988" customWidth="1"/>
    <col min="12295" max="12295" width="12.44140625" style="988" customWidth="1"/>
    <col min="12296" max="12296" width="2.109375" style="988" customWidth="1"/>
    <col min="12297" max="12297" width="9.44140625" style="988" customWidth="1"/>
    <col min="12298" max="12542" width="11" style="988"/>
    <col min="12543" max="12543" width="46.6640625" style="988" bestFit="1" customWidth="1"/>
    <col min="12544" max="12544" width="11.88671875" style="988" customWidth="1"/>
    <col min="12545" max="12545" width="12.44140625" style="988" customWidth="1"/>
    <col min="12546" max="12546" width="12.5546875" style="988" customWidth="1"/>
    <col min="12547" max="12547" width="11.6640625" style="988" customWidth="1"/>
    <col min="12548" max="12548" width="10.6640625" style="988" customWidth="1"/>
    <col min="12549" max="12549" width="2.44140625" style="988" bestFit="1" customWidth="1"/>
    <col min="12550" max="12550" width="8.5546875" style="988" customWidth="1"/>
    <col min="12551" max="12551" width="12.44140625" style="988" customWidth="1"/>
    <col min="12552" max="12552" width="2.109375" style="988" customWidth="1"/>
    <col min="12553" max="12553" width="9.44140625" style="988" customWidth="1"/>
    <col min="12554" max="12798" width="11" style="988"/>
    <col min="12799" max="12799" width="46.6640625" style="988" bestFit="1" customWidth="1"/>
    <col min="12800" max="12800" width="11.88671875" style="988" customWidth="1"/>
    <col min="12801" max="12801" width="12.44140625" style="988" customWidth="1"/>
    <col min="12802" max="12802" width="12.5546875" style="988" customWidth="1"/>
    <col min="12803" max="12803" width="11.6640625" style="988" customWidth="1"/>
    <col min="12804" max="12804" width="10.6640625" style="988" customWidth="1"/>
    <col min="12805" max="12805" width="2.44140625" style="988" bestFit="1" customWidth="1"/>
    <col min="12806" max="12806" width="8.5546875" style="988" customWidth="1"/>
    <col min="12807" max="12807" width="12.44140625" style="988" customWidth="1"/>
    <col min="12808" max="12808" width="2.109375" style="988" customWidth="1"/>
    <col min="12809" max="12809" width="9.44140625" style="988" customWidth="1"/>
    <col min="12810" max="13054" width="11" style="988"/>
    <col min="13055" max="13055" width="46.6640625" style="988" bestFit="1" customWidth="1"/>
    <col min="13056" max="13056" width="11.88671875" style="988" customWidth="1"/>
    <col min="13057" max="13057" width="12.44140625" style="988" customWidth="1"/>
    <col min="13058" max="13058" width="12.5546875" style="988" customWidth="1"/>
    <col min="13059" max="13059" width="11.6640625" style="988" customWidth="1"/>
    <col min="13060" max="13060" width="10.6640625" style="988" customWidth="1"/>
    <col min="13061" max="13061" width="2.44140625" style="988" bestFit="1" customWidth="1"/>
    <col min="13062" max="13062" width="8.5546875" style="988" customWidth="1"/>
    <col min="13063" max="13063" width="12.44140625" style="988" customWidth="1"/>
    <col min="13064" max="13064" width="2.109375" style="988" customWidth="1"/>
    <col min="13065" max="13065" width="9.44140625" style="988" customWidth="1"/>
    <col min="13066" max="13310" width="11" style="988"/>
    <col min="13311" max="13311" width="46.6640625" style="988" bestFit="1" customWidth="1"/>
    <col min="13312" max="13312" width="11.88671875" style="988" customWidth="1"/>
    <col min="13313" max="13313" width="12.44140625" style="988" customWidth="1"/>
    <col min="13314" max="13314" width="12.5546875" style="988" customWidth="1"/>
    <col min="13315" max="13315" width="11.6640625" style="988" customWidth="1"/>
    <col min="13316" max="13316" width="10.6640625" style="988" customWidth="1"/>
    <col min="13317" max="13317" width="2.44140625" style="988" bestFit="1" customWidth="1"/>
    <col min="13318" max="13318" width="8.5546875" style="988" customWidth="1"/>
    <col min="13319" max="13319" width="12.44140625" style="988" customWidth="1"/>
    <col min="13320" max="13320" width="2.109375" style="988" customWidth="1"/>
    <col min="13321" max="13321" width="9.44140625" style="988" customWidth="1"/>
    <col min="13322" max="13566" width="11" style="988"/>
    <col min="13567" max="13567" width="46.6640625" style="988" bestFit="1" customWidth="1"/>
    <col min="13568" max="13568" width="11.88671875" style="988" customWidth="1"/>
    <col min="13569" max="13569" width="12.44140625" style="988" customWidth="1"/>
    <col min="13570" max="13570" width="12.5546875" style="988" customWidth="1"/>
    <col min="13571" max="13571" width="11.6640625" style="988" customWidth="1"/>
    <col min="13572" max="13572" width="10.6640625" style="988" customWidth="1"/>
    <col min="13573" max="13573" width="2.44140625" style="988" bestFit="1" customWidth="1"/>
    <col min="13574" max="13574" width="8.5546875" style="988" customWidth="1"/>
    <col min="13575" max="13575" width="12.44140625" style="988" customWidth="1"/>
    <col min="13576" max="13576" width="2.109375" style="988" customWidth="1"/>
    <col min="13577" max="13577" width="9.44140625" style="988" customWidth="1"/>
    <col min="13578" max="13822" width="11" style="988"/>
    <col min="13823" max="13823" width="46.6640625" style="988" bestFit="1" customWidth="1"/>
    <col min="13824" max="13824" width="11.88671875" style="988" customWidth="1"/>
    <col min="13825" max="13825" width="12.44140625" style="988" customWidth="1"/>
    <col min="13826" max="13826" width="12.5546875" style="988" customWidth="1"/>
    <col min="13827" max="13827" width="11.6640625" style="988" customWidth="1"/>
    <col min="13828" max="13828" width="10.6640625" style="988" customWidth="1"/>
    <col min="13829" max="13829" width="2.44140625" style="988" bestFit="1" customWidth="1"/>
    <col min="13830" max="13830" width="8.5546875" style="988" customWidth="1"/>
    <col min="13831" max="13831" width="12.44140625" style="988" customWidth="1"/>
    <col min="13832" max="13832" width="2.109375" style="988" customWidth="1"/>
    <col min="13833" max="13833" width="9.44140625" style="988" customWidth="1"/>
    <col min="13834" max="14078" width="11" style="988"/>
    <col min="14079" max="14079" width="46.6640625" style="988" bestFit="1" customWidth="1"/>
    <col min="14080" max="14080" width="11.88671875" style="988" customWidth="1"/>
    <col min="14081" max="14081" width="12.44140625" style="988" customWidth="1"/>
    <col min="14082" max="14082" width="12.5546875" style="988" customWidth="1"/>
    <col min="14083" max="14083" width="11.6640625" style="988" customWidth="1"/>
    <col min="14084" max="14084" width="10.6640625" style="988" customWidth="1"/>
    <col min="14085" max="14085" width="2.44140625" style="988" bestFit="1" customWidth="1"/>
    <col min="14086" max="14086" width="8.5546875" style="988" customWidth="1"/>
    <col min="14087" max="14087" width="12.44140625" style="988" customWidth="1"/>
    <col min="14088" max="14088" width="2.109375" style="988" customWidth="1"/>
    <col min="14089" max="14089" width="9.44140625" style="988" customWidth="1"/>
    <col min="14090" max="14334" width="11" style="988"/>
    <col min="14335" max="14335" width="46.6640625" style="988" bestFit="1" customWidth="1"/>
    <col min="14336" max="14336" width="11.88671875" style="988" customWidth="1"/>
    <col min="14337" max="14337" width="12.44140625" style="988" customWidth="1"/>
    <col min="14338" max="14338" width="12.5546875" style="988" customWidth="1"/>
    <col min="14339" max="14339" width="11.6640625" style="988" customWidth="1"/>
    <col min="14340" max="14340" width="10.6640625" style="988" customWidth="1"/>
    <col min="14341" max="14341" width="2.44140625" style="988" bestFit="1" customWidth="1"/>
    <col min="14342" max="14342" width="8.5546875" style="988" customWidth="1"/>
    <col min="14343" max="14343" width="12.44140625" style="988" customWidth="1"/>
    <col min="14344" max="14344" width="2.109375" style="988" customWidth="1"/>
    <col min="14345" max="14345" width="9.44140625" style="988" customWidth="1"/>
    <col min="14346" max="14590" width="11" style="988"/>
    <col min="14591" max="14591" width="46.6640625" style="988" bestFit="1" customWidth="1"/>
    <col min="14592" max="14592" width="11.88671875" style="988" customWidth="1"/>
    <col min="14593" max="14593" width="12.44140625" style="988" customWidth="1"/>
    <col min="14594" max="14594" width="12.5546875" style="988" customWidth="1"/>
    <col min="14595" max="14595" width="11.6640625" style="988" customWidth="1"/>
    <col min="14596" max="14596" width="10.6640625" style="988" customWidth="1"/>
    <col min="14597" max="14597" width="2.44140625" style="988" bestFit="1" customWidth="1"/>
    <col min="14598" max="14598" width="8.5546875" style="988" customWidth="1"/>
    <col min="14599" max="14599" width="12.44140625" style="988" customWidth="1"/>
    <col min="14600" max="14600" width="2.109375" style="988" customWidth="1"/>
    <col min="14601" max="14601" width="9.44140625" style="988" customWidth="1"/>
    <col min="14602" max="14846" width="11" style="988"/>
    <col min="14847" max="14847" width="46.6640625" style="988" bestFit="1" customWidth="1"/>
    <col min="14848" max="14848" width="11.88671875" style="988" customWidth="1"/>
    <col min="14849" max="14849" width="12.44140625" style="988" customWidth="1"/>
    <col min="14850" max="14850" width="12.5546875" style="988" customWidth="1"/>
    <col min="14851" max="14851" width="11.6640625" style="988" customWidth="1"/>
    <col min="14852" max="14852" width="10.6640625" style="988" customWidth="1"/>
    <col min="14853" max="14853" width="2.44140625" style="988" bestFit="1" customWidth="1"/>
    <col min="14854" max="14854" width="8.5546875" style="988" customWidth="1"/>
    <col min="14855" max="14855" width="12.44140625" style="988" customWidth="1"/>
    <col min="14856" max="14856" width="2.109375" style="988" customWidth="1"/>
    <col min="14857" max="14857" width="9.44140625" style="988" customWidth="1"/>
    <col min="14858" max="15102" width="11" style="988"/>
    <col min="15103" max="15103" width="46.6640625" style="988" bestFit="1" customWidth="1"/>
    <col min="15104" max="15104" width="11.88671875" style="988" customWidth="1"/>
    <col min="15105" max="15105" width="12.44140625" style="988" customWidth="1"/>
    <col min="15106" max="15106" width="12.5546875" style="988" customWidth="1"/>
    <col min="15107" max="15107" width="11.6640625" style="988" customWidth="1"/>
    <col min="15108" max="15108" width="10.6640625" style="988" customWidth="1"/>
    <col min="15109" max="15109" width="2.44140625" style="988" bestFit="1" customWidth="1"/>
    <col min="15110" max="15110" width="8.5546875" style="988" customWidth="1"/>
    <col min="15111" max="15111" width="12.44140625" style="988" customWidth="1"/>
    <col min="15112" max="15112" width="2.109375" style="988" customWidth="1"/>
    <col min="15113" max="15113" width="9.44140625" style="988" customWidth="1"/>
    <col min="15114" max="15358" width="11" style="988"/>
    <col min="15359" max="15359" width="46.6640625" style="988" bestFit="1" customWidth="1"/>
    <col min="15360" max="15360" width="11.88671875" style="988" customWidth="1"/>
    <col min="15361" max="15361" width="12.44140625" style="988" customWidth="1"/>
    <col min="15362" max="15362" width="12.5546875" style="988" customWidth="1"/>
    <col min="15363" max="15363" width="11.6640625" style="988" customWidth="1"/>
    <col min="15364" max="15364" width="10.6640625" style="988" customWidth="1"/>
    <col min="15365" max="15365" width="2.44140625" style="988" bestFit="1" customWidth="1"/>
    <col min="15366" max="15366" width="8.5546875" style="988" customWidth="1"/>
    <col min="15367" max="15367" width="12.44140625" style="988" customWidth="1"/>
    <col min="15368" max="15368" width="2.109375" style="988" customWidth="1"/>
    <col min="15369" max="15369" width="9.44140625" style="988" customWidth="1"/>
    <col min="15370" max="15614" width="11" style="988"/>
    <col min="15615" max="15615" width="46.6640625" style="988" bestFit="1" customWidth="1"/>
    <col min="15616" max="15616" width="11.88671875" style="988" customWidth="1"/>
    <col min="15617" max="15617" width="12.44140625" style="988" customWidth="1"/>
    <col min="15618" max="15618" width="12.5546875" style="988" customWidth="1"/>
    <col min="15619" max="15619" width="11.6640625" style="988" customWidth="1"/>
    <col min="15620" max="15620" width="10.6640625" style="988" customWidth="1"/>
    <col min="15621" max="15621" width="2.44140625" style="988" bestFit="1" customWidth="1"/>
    <col min="15622" max="15622" width="8.5546875" style="988" customWidth="1"/>
    <col min="15623" max="15623" width="12.44140625" style="988" customWidth="1"/>
    <col min="15624" max="15624" width="2.109375" style="988" customWidth="1"/>
    <col min="15625" max="15625" width="9.44140625" style="988" customWidth="1"/>
    <col min="15626" max="15870" width="11" style="988"/>
    <col min="15871" max="15871" width="46.6640625" style="988" bestFit="1" customWidth="1"/>
    <col min="15872" max="15872" width="11.88671875" style="988" customWidth="1"/>
    <col min="15873" max="15873" width="12.44140625" style="988" customWidth="1"/>
    <col min="15874" max="15874" width="12.5546875" style="988" customWidth="1"/>
    <col min="15875" max="15875" width="11.6640625" style="988" customWidth="1"/>
    <col min="15876" max="15876" width="10.6640625" style="988" customWidth="1"/>
    <col min="15877" max="15877" width="2.44140625" style="988" bestFit="1" customWidth="1"/>
    <col min="15878" max="15878" width="8.5546875" style="988" customWidth="1"/>
    <col min="15879" max="15879" width="12.44140625" style="988" customWidth="1"/>
    <col min="15880" max="15880" width="2.109375" style="988" customWidth="1"/>
    <col min="15881" max="15881" width="9.44140625" style="988" customWidth="1"/>
    <col min="15882" max="16126" width="11" style="988"/>
    <col min="16127" max="16127" width="46.6640625" style="988" bestFit="1" customWidth="1"/>
    <col min="16128" max="16128" width="11.88671875" style="988" customWidth="1"/>
    <col min="16129" max="16129" width="12.44140625" style="988" customWidth="1"/>
    <col min="16130" max="16130" width="12.5546875" style="988" customWidth="1"/>
    <col min="16131" max="16131" width="11.6640625" style="988" customWidth="1"/>
    <col min="16132" max="16132" width="10.6640625" style="988" customWidth="1"/>
    <col min="16133" max="16133" width="2.44140625" style="988" bestFit="1" customWidth="1"/>
    <col min="16134" max="16134" width="8.5546875" style="988" customWidth="1"/>
    <col min="16135" max="16135" width="12.44140625" style="988" customWidth="1"/>
    <col min="16136" max="16136" width="2.109375" style="988" customWidth="1"/>
    <col min="16137" max="16137" width="9.44140625" style="988" customWidth="1"/>
    <col min="16138" max="16384" width="11" style="988"/>
  </cols>
  <sheetData>
    <row r="1" spans="1:27" ht="17.100000000000001" customHeight="1">
      <c r="A1" s="3302" t="s">
        <v>913</v>
      </c>
      <c r="B1" s="3302"/>
      <c r="C1" s="3302"/>
      <c r="D1" s="3302"/>
      <c r="E1" s="3302"/>
      <c r="F1" s="3302"/>
      <c r="G1" s="3302"/>
      <c r="H1" s="3302"/>
      <c r="I1" s="3302"/>
      <c r="J1" s="3302"/>
      <c r="K1" s="3302"/>
    </row>
    <row r="2" spans="1:27" ht="17.100000000000001" customHeight="1">
      <c r="A2" s="3323" t="s">
        <v>38</v>
      </c>
      <c r="B2" s="3323"/>
      <c r="C2" s="3323"/>
      <c r="D2" s="3323"/>
      <c r="E2" s="3323"/>
      <c r="F2" s="3323"/>
      <c r="G2" s="3323"/>
      <c r="H2" s="3323"/>
      <c r="I2" s="3323"/>
      <c r="J2" s="3323"/>
      <c r="K2" s="3323"/>
    </row>
    <row r="3" spans="1:27" ht="17.100000000000001" customHeight="1">
      <c r="A3" s="3323" t="s">
        <v>856</v>
      </c>
      <c r="B3" s="3323"/>
      <c r="C3" s="3323"/>
      <c r="D3" s="3323"/>
      <c r="E3" s="3323"/>
      <c r="F3" s="3323"/>
      <c r="G3" s="3323"/>
      <c r="H3" s="3323"/>
      <c r="I3" s="3323"/>
      <c r="J3" s="3323"/>
      <c r="K3" s="3323"/>
    </row>
    <row r="4" spans="1:27" ht="17.100000000000001" customHeight="1" thickBot="1">
      <c r="E4" s="1079"/>
      <c r="I4" s="3304" t="s">
        <v>855</v>
      </c>
      <c r="J4" s="3304"/>
      <c r="K4" s="3304"/>
    </row>
    <row r="5" spans="1:27" ht="18" customHeight="1" thickTop="1">
      <c r="A5" s="3324" t="s">
        <v>65</v>
      </c>
      <c r="B5" s="1108">
        <f>'32.MS'!B5</f>
        <v>2021</v>
      </c>
      <c r="C5" s="1108">
        <f>'32.MS'!C5</f>
        <v>2022</v>
      </c>
      <c r="D5" s="1108">
        <f>'32.MS'!D5</f>
        <v>2022</v>
      </c>
      <c r="E5" s="1108">
        <f>'32.MS'!E5</f>
        <v>2023</v>
      </c>
      <c r="F5" s="3307" t="str">
        <f>'32.MS'!F5</f>
        <v>Changes during seven months</v>
      </c>
      <c r="G5" s="3308"/>
      <c r="H5" s="3308"/>
      <c r="I5" s="3308"/>
      <c r="J5" s="3308"/>
      <c r="K5" s="3309"/>
    </row>
    <row r="6" spans="1:27" ht="15.6">
      <c r="A6" s="3325"/>
      <c r="B6" s="3326" t="str">
        <f>'32.MS'!B6</f>
        <v>Jul</v>
      </c>
      <c r="C6" s="3326" t="str">
        <f>'32.MS'!C6</f>
        <v xml:space="preserve">Feb (R) </v>
      </c>
      <c r="D6" s="3326" t="str">
        <f>'32.MS'!D6</f>
        <v xml:space="preserve">Jul (R) </v>
      </c>
      <c r="E6" s="3326" t="str">
        <f>'32.MS'!E6</f>
        <v>Feb (P)</v>
      </c>
      <c r="F6" s="3310" t="str">
        <f>'32.MS'!F6</f>
        <v>2021/22</v>
      </c>
      <c r="G6" s="3311"/>
      <c r="H6" s="3312"/>
      <c r="I6" s="3310" t="str">
        <f>'32.MS'!I6</f>
        <v>2022/23</v>
      </c>
      <c r="J6" s="3311"/>
      <c r="K6" s="3313"/>
    </row>
    <row r="7" spans="1:27" ht="15.6">
      <c r="A7" s="3325"/>
      <c r="B7" s="3327"/>
      <c r="C7" s="3327"/>
      <c r="D7" s="3327"/>
      <c r="E7" s="3327"/>
      <c r="F7" s="3328" t="str">
        <f>'32.MS'!F7</f>
        <v>Amount</v>
      </c>
      <c r="G7" s="3329"/>
      <c r="H7" s="1046" t="str">
        <f>'32.MS'!H7</f>
        <v>Percent</v>
      </c>
      <c r="I7" s="3328" t="str">
        <f>'32.MS'!I7</f>
        <v>Amount</v>
      </c>
      <c r="J7" s="3329"/>
      <c r="K7" s="1107" t="str">
        <f>'32.MS'!K7</f>
        <v>Percent</v>
      </c>
    </row>
    <row r="8" spans="1:27" ht="18" customHeight="1">
      <c r="A8" s="1097" t="s">
        <v>912</v>
      </c>
      <c r="B8" s="1032">
        <v>1298903.2257826997</v>
      </c>
      <c r="C8" s="1032">
        <v>1109300.0964450079</v>
      </c>
      <c r="D8" s="1032">
        <v>1144679.319930257</v>
      </c>
      <c r="E8" s="1032">
        <v>1322380.3013264737</v>
      </c>
      <c r="F8" s="1031">
        <v>-189603.1293376917</v>
      </c>
      <c r="G8" s="1043"/>
      <c r="H8" s="1029">
        <v>-14.597171334564951</v>
      </c>
      <c r="I8" s="1028">
        <v>177700.98139621667</v>
      </c>
      <c r="J8" s="1042"/>
      <c r="K8" s="1041">
        <v>15.524084195654344</v>
      </c>
      <c r="M8" s="993"/>
      <c r="N8" s="993"/>
      <c r="P8" s="993"/>
      <c r="Q8" s="993"/>
      <c r="R8" s="993"/>
      <c r="T8" s="993"/>
      <c r="U8" s="993"/>
      <c r="V8" s="993"/>
      <c r="W8" s="993"/>
      <c r="X8" s="993"/>
      <c r="Y8" s="993"/>
      <c r="Z8" s="993"/>
      <c r="AA8" s="993"/>
    </row>
    <row r="9" spans="1:27" ht="18" customHeight="1">
      <c r="A9" s="1024" t="s">
        <v>911</v>
      </c>
      <c r="B9" s="1021">
        <v>51132.914285190003</v>
      </c>
      <c r="C9" s="1021">
        <v>56145.339472109998</v>
      </c>
      <c r="D9" s="1021">
        <v>60042.216956660006</v>
      </c>
      <c r="E9" s="1021">
        <v>65802.115640860007</v>
      </c>
      <c r="F9" s="1020">
        <v>5012.4251869199943</v>
      </c>
      <c r="G9" s="1098"/>
      <c r="H9" s="1019">
        <v>9.8027371547093285</v>
      </c>
      <c r="I9" s="1018">
        <v>5759.8986842000013</v>
      </c>
      <c r="J9" s="1017"/>
      <c r="K9" s="1016">
        <v>9.5930812953786209</v>
      </c>
      <c r="M9" s="993"/>
      <c r="N9" s="993"/>
      <c r="P9" s="993"/>
      <c r="Q9" s="993"/>
      <c r="R9" s="993"/>
      <c r="T9" s="993"/>
      <c r="U9" s="993"/>
      <c r="V9" s="993"/>
      <c r="W9" s="993"/>
      <c r="X9" s="993"/>
      <c r="Y9" s="993"/>
      <c r="Z9" s="993"/>
      <c r="AA9" s="993"/>
    </row>
    <row r="10" spans="1:27" ht="18" customHeight="1">
      <c r="A10" s="1024" t="s">
        <v>910</v>
      </c>
      <c r="B10" s="1021">
        <v>419.92316168399998</v>
      </c>
      <c r="C10" s="1021">
        <v>25851.633843016003</v>
      </c>
      <c r="D10" s="1021">
        <v>25568.323386969001</v>
      </c>
      <c r="E10" s="1021">
        <v>25696.999184536682</v>
      </c>
      <c r="F10" s="1020">
        <v>25431.710681332002</v>
      </c>
      <c r="G10" s="1098"/>
      <c r="H10" s="1019">
        <v>6056.2771958908615</v>
      </c>
      <c r="I10" s="1018">
        <v>128.675797567681</v>
      </c>
      <c r="J10" s="1017"/>
      <c r="K10" s="1016">
        <v>0.50326255507727635</v>
      </c>
      <c r="M10" s="993"/>
      <c r="N10" s="993"/>
      <c r="P10" s="993"/>
      <c r="Q10" s="993"/>
      <c r="R10" s="993"/>
      <c r="T10" s="993"/>
      <c r="U10" s="993"/>
      <c r="V10" s="993"/>
      <c r="W10" s="993"/>
      <c r="X10" s="993"/>
      <c r="Y10" s="993"/>
      <c r="Z10" s="993"/>
      <c r="AA10" s="993"/>
    </row>
    <row r="11" spans="1:27" ht="18" customHeight="1">
      <c r="A11" s="1024" t="s">
        <v>909</v>
      </c>
      <c r="B11" s="1021">
        <v>2716.7498476559999</v>
      </c>
      <c r="C11" s="1021">
        <v>2702.8860822520001</v>
      </c>
      <c r="D11" s="1021">
        <v>2674.1397193780003</v>
      </c>
      <c r="E11" s="1021">
        <v>2826.7225657070398</v>
      </c>
      <c r="F11" s="1020">
        <v>-13.863765403999878</v>
      </c>
      <c r="G11" s="1098"/>
      <c r="H11" s="1019">
        <v>-0.51030702793492289</v>
      </c>
      <c r="I11" s="1018">
        <v>152.58284632903951</v>
      </c>
      <c r="J11" s="1017"/>
      <c r="K11" s="1016">
        <v>5.7058666465090306</v>
      </c>
      <c r="M11" s="993"/>
      <c r="N11" s="993"/>
      <c r="P11" s="993"/>
      <c r="Q11" s="993"/>
      <c r="R11" s="993"/>
      <c r="T11" s="993"/>
      <c r="U11" s="993"/>
      <c r="V11" s="993"/>
      <c r="W11" s="993"/>
      <c r="X11" s="993"/>
      <c r="Y11" s="993"/>
      <c r="Z11" s="993"/>
      <c r="AA11" s="993"/>
    </row>
    <row r="12" spans="1:27" ht="18" customHeight="1">
      <c r="A12" s="1024" t="s">
        <v>908</v>
      </c>
      <c r="B12" s="1021">
        <v>1244633.6384881698</v>
      </c>
      <c r="C12" s="1021">
        <v>1024600.23704763</v>
      </c>
      <c r="D12" s="1021">
        <v>1056394.6398672501</v>
      </c>
      <c r="E12" s="1021">
        <v>1228054.4639353701</v>
      </c>
      <c r="F12" s="1020">
        <v>-220033.40144053975</v>
      </c>
      <c r="G12" s="1098"/>
      <c r="H12" s="1019">
        <v>-17.678567783834744</v>
      </c>
      <c r="I12" s="1018">
        <v>171659.82406811998</v>
      </c>
      <c r="J12" s="1017"/>
      <c r="K12" s="1016">
        <v>16.249592490330254</v>
      </c>
      <c r="M12" s="993"/>
      <c r="N12" s="993"/>
      <c r="P12" s="993"/>
      <c r="Q12" s="993"/>
      <c r="R12" s="993"/>
      <c r="T12" s="993"/>
      <c r="U12" s="993"/>
      <c r="V12" s="993"/>
      <c r="W12" s="993"/>
      <c r="X12" s="993"/>
      <c r="Y12" s="993"/>
      <c r="Z12" s="993"/>
      <c r="AA12" s="993"/>
    </row>
    <row r="13" spans="1:27" ht="18" customHeight="1">
      <c r="A13" s="1097" t="s">
        <v>907</v>
      </c>
      <c r="B13" s="1032">
        <v>56786.517382669997</v>
      </c>
      <c r="C13" s="1032">
        <v>77746.847266219993</v>
      </c>
      <c r="D13" s="1032">
        <v>51589.727260899999</v>
      </c>
      <c r="E13" s="1032">
        <v>120929.15742608998</v>
      </c>
      <c r="F13" s="1031">
        <v>20960.329883549995</v>
      </c>
      <c r="G13" s="1043"/>
      <c r="H13" s="1029">
        <v>36.910750737368922</v>
      </c>
      <c r="I13" s="1028">
        <v>69339.430165189988</v>
      </c>
      <c r="J13" s="1027"/>
      <c r="K13" s="1041">
        <v>134.40549862674413</v>
      </c>
      <c r="M13" s="993"/>
      <c r="N13" s="993"/>
      <c r="P13" s="993"/>
      <c r="Q13" s="993"/>
      <c r="R13" s="993"/>
      <c r="T13" s="993"/>
      <c r="U13" s="993"/>
      <c r="V13" s="993"/>
      <c r="W13" s="993"/>
      <c r="X13" s="993"/>
      <c r="Y13" s="993"/>
      <c r="Z13" s="993"/>
      <c r="AA13" s="993"/>
    </row>
    <row r="14" spans="1:27" ht="18" customHeight="1">
      <c r="A14" s="1024" t="s">
        <v>906</v>
      </c>
      <c r="B14" s="1021">
        <v>15473.322381040001</v>
      </c>
      <c r="C14" s="1021">
        <v>35774.222264589996</v>
      </c>
      <c r="D14" s="1021">
        <v>15128.322260900002</v>
      </c>
      <c r="E14" s="1021">
        <v>85729.822426089988</v>
      </c>
      <c r="F14" s="1020">
        <v>20300.899883549995</v>
      </c>
      <c r="G14" s="1098"/>
      <c r="H14" s="1019">
        <v>131.19935966968148</v>
      </c>
      <c r="I14" s="1018">
        <v>70601.50016518998</v>
      </c>
      <c r="J14" s="1017"/>
      <c r="K14" s="1016">
        <v>466.68426906573455</v>
      </c>
      <c r="M14" s="993"/>
      <c r="N14" s="993"/>
      <c r="P14" s="993"/>
      <c r="Q14" s="993"/>
      <c r="R14" s="993"/>
      <c r="T14" s="993"/>
      <c r="U14" s="993"/>
      <c r="V14" s="993"/>
      <c r="W14" s="993"/>
      <c r="X14" s="993"/>
      <c r="Y14" s="993"/>
      <c r="Z14" s="993"/>
      <c r="AA14" s="993"/>
    </row>
    <row r="15" spans="1:27" ht="18" customHeight="1">
      <c r="A15" s="1024" t="s">
        <v>905</v>
      </c>
      <c r="B15" s="1021">
        <v>41129.025000000001</v>
      </c>
      <c r="C15" s="1021">
        <v>41129.025000000001</v>
      </c>
      <c r="D15" s="1021">
        <v>33457.025000000001</v>
      </c>
      <c r="E15" s="1021">
        <v>32082.025000000001</v>
      </c>
      <c r="F15" s="1020">
        <v>0</v>
      </c>
      <c r="G15" s="1098"/>
      <c r="H15" s="1019">
        <v>0</v>
      </c>
      <c r="I15" s="1018">
        <v>-1375</v>
      </c>
      <c r="J15" s="1017"/>
      <c r="K15" s="1016">
        <v>-4.10974974612955</v>
      </c>
      <c r="M15" s="993"/>
      <c r="N15" s="993"/>
      <c r="P15" s="993"/>
      <c r="Q15" s="993"/>
      <c r="R15" s="993"/>
      <c r="T15" s="993"/>
      <c r="U15" s="993"/>
      <c r="V15" s="993"/>
      <c r="W15" s="993"/>
      <c r="X15" s="993"/>
      <c r="Y15" s="993"/>
      <c r="Z15" s="993"/>
      <c r="AA15" s="993"/>
    </row>
    <row r="16" spans="1:27" ht="18" customHeight="1">
      <c r="A16" s="1024" t="s">
        <v>904</v>
      </c>
      <c r="B16" s="1021">
        <v>184.17000162999466</v>
      </c>
      <c r="C16" s="1021">
        <v>843.60000162999495</v>
      </c>
      <c r="D16" s="1021">
        <v>3004.3799999999974</v>
      </c>
      <c r="E16" s="1021">
        <v>3117.3099999999977</v>
      </c>
      <c r="F16" s="1020">
        <v>659.43000000000029</v>
      </c>
      <c r="G16" s="1098"/>
      <c r="H16" s="1019">
        <v>358.05505465804532</v>
      </c>
      <c r="I16" s="1018">
        <v>112.93000000000029</v>
      </c>
      <c r="J16" s="1017"/>
      <c r="K16" s="1016">
        <v>3.7588454190215748</v>
      </c>
      <c r="M16" s="993"/>
      <c r="N16" s="993"/>
      <c r="P16" s="993"/>
      <c r="Q16" s="993"/>
      <c r="R16" s="993"/>
      <c r="T16" s="993"/>
      <c r="U16" s="993"/>
      <c r="V16" s="993"/>
      <c r="W16" s="993"/>
      <c r="X16" s="993"/>
      <c r="Y16" s="993"/>
      <c r="Z16" s="993"/>
      <c r="AA16" s="993"/>
    </row>
    <row r="17" spans="1:27" ht="18" customHeight="1">
      <c r="A17" s="1024" t="s">
        <v>903</v>
      </c>
      <c r="B17" s="1021">
        <v>0</v>
      </c>
      <c r="C17" s="1021">
        <v>0</v>
      </c>
      <c r="D17" s="1021">
        <v>0</v>
      </c>
      <c r="E17" s="1021">
        <v>0</v>
      </c>
      <c r="F17" s="1020">
        <v>0</v>
      </c>
      <c r="G17" s="1098"/>
      <c r="H17" s="1019"/>
      <c r="I17" s="1018">
        <v>0</v>
      </c>
      <c r="J17" s="1017"/>
      <c r="K17" s="1016"/>
      <c r="M17" s="993"/>
      <c r="N17" s="993"/>
      <c r="P17" s="993"/>
      <c r="Q17" s="993"/>
      <c r="R17" s="993"/>
      <c r="T17" s="993"/>
      <c r="U17" s="993"/>
      <c r="V17" s="993"/>
      <c r="W17" s="993"/>
      <c r="X17" s="993"/>
      <c r="Y17" s="993"/>
      <c r="Z17" s="993"/>
      <c r="AA17" s="993"/>
    </row>
    <row r="18" spans="1:27" ht="18" customHeight="1">
      <c r="A18" s="1106" t="s">
        <v>902</v>
      </c>
      <c r="B18" s="1032">
        <v>33.645250000000004</v>
      </c>
      <c r="C18" s="1032">
        <v>33.645250000000004</v>
      </c>
      <c r="D18" s="1032">
        <v>33.645250000000004</v>
      </c>
      <c r="E18" s="1032">
        <v>33.645250000000004</v>
      </c>
      <c r="F18" s="1031">
        <v>0</v>
      </c>
      <c r="G18" s="1043"/>
      <c r="H18" s="1029">
        <v>0</v>
      </c>
      <c r="I18" s="1028">
        <v>0</v>
      </c>
      <c r="J18" s="1027"/>
      <c r="K18" s="1041">
        <v>0</v>
      </c>
      <c r="M18" s="993"/>
      <c r="N18" s="993"/>
      <c r="P18" s="993"/>
      <c r="Q18" s="993"/>
      <c r="R18" s="993"/>
      <c r="T18" s="993"/>
      <c r="U18" s="993"/>
      <c r="V18" s="993"/>
      <c r="W18" s="993"/>
      <c r="X18" s="993"/>
      <c r="Y18" s="993"/>
      <c r="Z18" s="993"/>
      <c r="AA18" s="993"/>
    </row>
    <row r="19" spans="1:27" ht="18" customHeight="1">
      <c r="A19" s="1097" t="s">
        <v>901</v>
      </c>
      <c r="B19" s="1032">
        <v>643.68970964080995</v>
      </c>
      <c r="C19" s="1032">
        <v>643.68970964080995</v>
      </c>
      <c r="D19" s="1032">
        <v>643.68970964080995</v>
      </c>
      <c r="E19" s="1032">
        <v>643.68970964080995</v>
      </c>
      <c r="F19" s="1031">
        <v>0</v>
      </c>
      <c r="G19" s="1043"/>
      <c r="H19" s="1029">
        <v>0</v>
      </c>
      <c r="I19" s="1028">
        <v>0</v>
      </c>
      <c r="J19" s="1027"/>
      <c r="K19" s="1041">
        <v>0</v>
      </c>
      <c r="M19" s="993"/>
      <c r="N19" s="993"/>
      <c r="P19" s="993"/>
      <c r="Q19" s="993"/>
      <c r="R19" s="993"/>
      <c r="T19" s="993"/>
      <c r="U19" s="993"/>
      <c r="V19" s="993"/>
      <c r="W19" s="993"/>
      <c r="X19" s="993"/>
      <c r="Y19" s="993"/>
      <c r="Z19" s="993"/>
      <c r="AA19" s="993"/>
    </row>
    <row r="20" spans="1:27" ht="18" customHeight="1">
      <c r="A20" s="1024" t="s">
        <v>900</v>
      </c>
      <c r="B20" s="1021">
        <v>643.68970964080995</v>
      </c>
      <c r="C20" s="1021">
        <v>643.68970964080995</v>
      </c>
      <c r="D20" s="1021">
        <v>643.68970964080995</v>
      </c>
      <c r="E20" s="1021">
        <v>643.68970964080995</v>
      </c>
      <c r="F20" s="1020">
        <v>0</v>
      </c>
      <c r="G20" s="1098"/>
      <c r="H20" s="1019">
        <v>0</v>
      </c>
      <c r="I20" s="1018">
        <v>0</v>
      </c>
      <c r="J20" s="1017"/>
      <c r="K20" s="1016">
        <v>0</v>
      </c>
      <c r="M20" s="993"/>
      <c r="N20" s="993"/>
      <c r="P20" s="993"/>
      <c r="Q20" s="993"/>
      <c r="R20" s="993"/>
      <c r="T20" s="993"/>
      <c r="U20" s="993"/>
      <c r="V20" s="993"/>
      <c r="W20" s="993"/>
      <c r="X20" s="993"/>
      <c r="Y20" s="993"/>
      <c r="Z20" s="993"/>
      <c r="AA20" s="993"/>
    </row>
    <row r="21" spans="1:27" ht="18" customHeight="1">
      <c r="A21" s="1024" t="s">
        <v>899</v>
      </c>
      <c r="B21" s="1021">
        <v>0</v>
      </c>
      <c r="C21" s="1021">
        <v>0</v>
      </c>
      <c r="D21" s="1021">
        <v>0</v>
      </c>
      <c r="E21" s="1021">
        <v>0</v>
      </c>
      <c r="F21" s="1020">
        <v>0</v>
      </c>
      <c r="G21" s="1098"/>
      <c r="H21" s="1019"/>
      <c r="I21" s="1018">
        <v>0</v>
      </c>
      <c r="J21" s="1017"/>
      <c r="K21" s="1016"/>
      <c r="M21" s="993"/>
      <c r="N21" s="993"/>
      <c r="P21" s="993"/>
      <c r="Q21" s="993"/>
      <c r="R21" s="993"/>
      <c r="T21" s="993"/>
      <c r="U21" s="993"/>
      <c r="V21" s="993"/>
      <c r="W21" s="993"/>
      <c r="X21" s="993"/>
      <c r="Y21" s="993"/>
      <c r="Z21" s="993"/>
      <c r="AA21" s="993"/>
    </row>
    <row r="22" spans="1:27" ht="18" customHeight="1">
      <c r="A22" s="1097" t="s">
        <v>898</v>
      </c>
      <c r="B22" s="1032">
        <v>122703.93236575001</v>
      </c>
      <c r="C22" s="1032">
        <v>306797.30188786006</v>
      </c>
      <c r="D22" s="1032">
        <v>270063.73877529998</v>
      </c>
      <c r="E22" s="1032">
        <v>54067.752294860002</v>
      </c>
      <c r="F22" s="1031">
        <v>184093.36952211004</v>
      </c>
      <c r="G22" s="1043"/>
      <c r="H22" s="1029">
        <v>150.0305377120053</v>
      </c>
      <c r="I22" s="1028">
        <v>-215995.98648043998</v>
      </c>
      <c r="J22" s="1027"/>
      <c r="K22" s="1041">
        <v>-79.979632756308035</v>
      </c>
      <c r="M22" s="993"/>
      <c r="N22" s="993"/>
      <c r="P22" s="993"/>
      <c r="Q22" s="993"/>
      <c r="R22" s="993"/>
      <c r="T22" s="993"/>
      <c r="U22" s="993"/>
      <c r="V22" s="993"/>
      <c r="W22" s="993"/>
      <c r="X22" s="993"/>
      <c r="Y22" s="993"/>
      <c r="Z22" s="993"/>
      <c r="AA22" s="993"/>
    </row>
    <row r="23" spans="1:27" ht="18" customHeight="1">
      <c r="A23" s="1024" t="s">
        <v>897</v>
      </c>
      <c r="B23" s="1021">
        <v>122703.93236575001</v>
      </c>
      <c r="C23" s="1021">
        <v>153685.80188786003</v>
      </c>
      <c r="D23" s="1021">
        <v>111961.23877530001</v>
      </c>
      <c r="E23" s="1021">
        <v>7860.6796506299997</v>
      </c>
      <c r="F23" s="1020">
        <v>30981.869522110021</v>
      </c>
      <c r="G23" s="1098"/>
      <c r="H23" s="1019">
        <v>25.249288205174018</v>
      </c>
      <c r="I23" s="1018">
        <v>-104100.55912467001</v>
      </c>
      <c r="J23" s="1017"/>
      <c r="K23" s="1016">
        <v>-92.979106218710257</v>
      </c>
      <c r="M23" s="993"/>
      <c r="N23" s="993"/>
      <c r="P23" s="993"/>
      <c r="Q23" s="993"/>
      <c r="R23" s="993"/>
      <c r="T23" s="993"/>
      <c r="U23" s="993"/>
      <c r="V23" s="993"/>
      <c r="W23" s="993"/>
      <c r="X23" s="993"/>
      <c r="Y23" s="993"/>
      <c r="Z23" s="993"/>
      <c r="AA23" s="993"/>
    </row>
    <row r="24" spans="1:27" ht="18" customHeight="1">
      <c r="A24" s="1024" t="s">
        <v>896</v>
      </c>
      <c r="B24" s="1021">
        <v>0</v>
      </c>
      <c r="C24" s="1021">
        <v>153111.5</v>
      </c>
      <c r="D24" s="1021">
        <v>158102.5</v>
      </c>
      <c r="E24" s="1021">
        <v>46207.07264423</v>
      </c>
      <c r="F24" s="1020">
        <v>153111.5</v>
      </c>
      <c r="G24" s="1098"/>
      <c r="H24" s="1019"/>
      <c r="I24" s="1018">
        <v>-111895.42735576999</v>
      </c>
      <c r="J24" s="1017"/>
      <c r="K24" s="1016">
        <v>-70.773977233611106</v>
      </c>
      <c r="M24" s="993"/>
      <c r="N24" s="993"/>
      <c r="P24" s="993"/>
      <c r="Q24" s="993"/>
      <c r="R24" s="993"/>
      <c r="T24" s="993"/>
      <c r="U24" s="993"/>
      <c r="V24" s="993"/>
      <c r="W24" s="993"/>
      <c r="X24" s="993"/>
      <c r="Y24" s="993"/>
      <c r="Z24" s="993"/>
      <c r="AA24" s="993"/>
    </row>
    <row r="25" spans="1:27" ht="18" customHeight="1">
      <c r="A25" s="1097" t="s">
        <v>895</v>
      </c>
      <c r="B25" s="1032">
        <v>3394.9956323500001</v>
      </c>
      <c r="C25" s="1032">
        <v>5839.2659802200005</v>
      </c>
      <c r="D25" s="1032">
        <v>6558.1312961599997</v>
      </c>
      <c r="E25" s="1032">
        <v>6569.093694889998</v>
      </c>
      <c r="F25" s="1031">
        <v>2444.2703478700005</v>
      </c>
      <c r="G25" s="1043"/>
      <c r="H25" s="1029">
        <v>71.996273708843859</v>
      </c>
      <c r="I25" s="1028">
        <v>10.962398729998313</v>
      </c>
      <c r="J25" s="1027"/>
      <c r="K25" s="1041">
        <v>0.16715735374827212</v>
      </c>
      <c r="M25" s="993"/>
      <c r="N25" s="993"/>
      <c r="P25" s="993"/>
      <c r="Q25" s="993"/>
      <c r="R25" s="993"/>
      <c r="T25" s="993"/>
      <c r="U25" s="993"/>
      <c r="V25" s="993"/>
      <c r="W25" s="993"/>
      <c r="X25" s="993"/>
      <c r="Y25" s="993"/>
      <c r="Z25" s="993"/>
      <c r="AA25" s="993"/>
    </row>
    <row r="26" spans="1:27" ht="18" customHeight="1">
      <c r="A26" s="1097" t="s">
        <v>894</v>
      </c>
      <c r="B26" s="1032">
        <v>73546.744636300005</v>
      </c>
      <c r="C26" s="1032">
        <v>56780.563704882006</v>
      </c>
      <c r="D26" s="1032">
        <v>61600.193208042998</v>
      </c>
      <c r="E26" s="1032">
        <v>56672.762213795402</v>
      </c>
      <c r="F26" s="1031">
        <v>-16766.180931417999</v>
      </c>
      <c r="G26" s="1043"/>
      <c r="H26" s="1029">
        <v>-22.796632283766399</v>
      </c>
      <c r="I26" s="1028">
        <v>-4927.4309942475957</v>
      </c>
      <c r="J26" s="1027"/>
      <c r="K26" s="1041">
        <v>-7.9990512003852485</v>
      </c>
      <c r="M26" s="993"/>
      <c r="N26" s="993"/>
      <c r="P26" s="993"/>
      <c r="Q26" s="993"/>
      <c r="R26" s="993"/>
      <c r="T26" s="993"/>
      <c r="U26" s="993"/>
      <c r="V26" s="993"/>
      <c r="W26" s="993"/>
      <c r="X26" s="993"/>
      <c r="Y26" s="993"/>
      <c r="Z26" s="993"/>
      <c r="AA26" s="993"/>
    </row>
    <row r="27" spans="1:27" ht="18" customHeight="1">
      <c r="A27" s="1097" t="s">
        <v>893</v>
      </c>
      <c r="B27" s="1032">
        <v>1556012.7507594104</v>
      </c>
      <c r="C27" s="1032">
        <v>1557141.4102438309</v>
      </c>
      <c r="D27" s="1032">
        <v>1535168.4454303009</v>
      </c>
      <c r="E27" s="1032">
        <v>1561296.40191575</v>
      </c>
      <c r="F27" s="1031">
        <v>1128.6594844204374</v>
      </c>
      <c r="G27" s="1043"/>
      <c r="H27" s="1029">
        <v>7.253536218579161E-2</v>
      </c>
      <c r="I27" s="1028">
        <v>26127.956485449104</v>
      </c>
      <c r="J27" s="1027"/>
      <c r="K27" s="1041">
        <v>1.7019602352578027</v>
      </c>
      <c r="M27" s="993"/>
      <c r="N27" s="993"/>
      <c r="P27" s="993"/>
      <c r="Q27" s="993"/>
      <c r="R27" s="993"/>
      <c r="T27" s="993"/>
      <c r="U27" s="993"/>
      <c r="V27" s="993"/>
      <c r="W27" s="993"/>
      <c r="X27" s="993"/>
      <c r="Y27" s="993"/>
      <c r="Z27" s="993"/>
      <c r="AA27" s="993"/>
    </row>
    <row r="28" spans="1:27" ht="18" customHeight="1">
      <c r="A28" s="1097" t="s">
        <v>892</v>
      </c>
      <c r="B28" s="1032">
        <v>931591.38551033009</v>
      </c>
      <c r="C28" s="1032">
        <v>805406.94238008989</v>
      </c>
      <c r="D28" s="1032">
        <v>825695.93349747011</v>
      </c>
      <c r="E28" s="1032">
        <v>808779.23368783994</v>
      </c>
      <c r="F28" s="1031">
        <v>-126184.44313024019</v>
      </c>
      <c r="G28" s="1043"/>
      <c r="H28" s="1029">
        <v>-13.545041859861742</v>
      </c>
      <c r="I28" s="1028">
        <v>-16916.699809630169</v>
      </c>
      <c r="J28" s="1027"/>
      <c r="K28" s="1041">
        <v>-2.0487808069944915</v>
      </c>
      <c r="M28" s="993"/>
      <c r="N28" s="993"/>
      <c r="P28" s="993"/>
      <c r="Q28" s="993"/>
      <c r="R28" s="993"/>
      <c r="T28" s="993"/>
      <c r="U28" s="993"/>
      <c r="V28" s="993"/>
      <c r="W28" s="993"/>
      <c r="X28" s="993"/>
      <c r="Y28" s="993"/>
      <c r="Z28" s="993"/>
      <c r="AA28" s="993"/>
    </row>
    <row r="29" spans="1:27" ht="18" customHeight="1">
      <c r="A29" s="1024" t="s">
        <v>891</v>
      </c>
      <c r="B29" s="1021">
        <v>571971.76198110427</v>
      </c>
      <c r="C29" s="1021">
        <v>546303.94819603546</v>
      </c>
      <c r="D29" s="1021">
        <v>505902.88640760048</v>
      </c>
      <c r="E29" s="1021">
        <v>516000.21475537948</v>
      </c>
      <c r="F29" s="1020">
        <v>-25667.813785068807</v>
      </c>
      <c r="G29" s="1098"/>
      <c r="H29" s="1019">
        <v>-4.4876015725260174</v>
      </c>
      <c r="I29" s="1018">
        <v>10097.328347778996</v>
      </c>
      <c r="J29" s="1017"/>
      <c r="K29" s="1016">
        <v>1.9959024981019158</v>
      </c>
      <c r="M29" s="993"/>
      <c r="N29" s="993"/>
      <c r="P29" s="993"/>
      <c r="Q29" s="993"/>
      <c r="R29" s="993"/>
      <c r="T29" s="993"/>
      <c r="U29" s="993"/>
      <c r="V29" s="993"/>
      <c r="W29" s="993"/>
      <c r="X29" s="993"/>
      <c r="Y29" s="993"/>
      <c r="Z29" s="993"/>
      <c r="AA29" s="993"/>
    </row>
    <row r="30" spans="1:27" ht="18" customHeight="1">
      <c r="A30" s="1024" t="s">
        <v>890</v>
      </c>
      <c r="B30" s="1021">
        <v>99629.185760645763</v>
      </c>
      <c r="C30" s="1021">
        <v>87785.292186714491</v>
      </c>
      <c r="D30" s="1021">
        <v>108250.18945014951</v>
      </c>
      <c r="E30" s="1021">
        <v>91782.920877370489</v>
      </c>
      <c r="F30" s="1020">
        <v>-11843.893573931273</v>
      </c>
      <c r="G30" s="1098"/>
      <c r="H30" s="1019">
        <v>-11.88797588127002</v>
      </c>
      <c r="I30" s="1018">
        <v>-16467.268572779023</v>
      </c>
      <c r="J30" s="1017"/>
      <c r="K30" s="1016">
        <v>-15.212230718877768</v>
      </c>
      <c r="M30" s="993"/>
      <c r="N30" s="993"/>
      <c r="P30" s="993"/>
      <c r="Q30" s="993"/>
      <c r="R30" s="993"/>
      <c r="T30" s="993"/>
      <c r="U30" s="993"/>
      <c r="V30" s="993"/>
      <c r="W30" s="993"/>
      <c r="X30" s="993"/>
      <c r="Y30" s="993"/>
      <c r="Z30" s="993"/>
      <c r="AA30" s="993"/>
    </row>
    <row r="31" spans="1:27" ht="18" customHeight="1">
      <c r="A31" s="1024" t="s">
        <v>889</v>
      </c>
      <c r="B31" s="1021">
        <v>229681.87686006</v>
      </c>
      <c r="C31" s="1021">
        <v>140444.94310929</v>
      </c>
      <c r="D31" s="1021">
        <v>180720.73504288998</v>
      </c>
      <c r="E31" s="1021">
        <v>165660.74242915999</v>
      </c>
      <c r="F31" s="1020">
        <v>-89236.933750769997</v>
      </c>
      <c r="G31" s="1098"/>
      <c r="H31" s="1019">
        <v>-38.852405322837051</v>
      </c>
      <c r="I31" s="1018">
        <v>-15059.992613729992</v>
      </c>
      <c r="J31" s="1017"/>
      <c r="K31" s="1016">
        <v>-8.3332953521663367</v>
      </c>
      <c r="M31" s="993"/>
      <c r="N31" s="993"/>
      <c r="P31" s="993"/>
      <c r="Q31" s="993"/>
      <c r="R31" s="993"/>
      <c r="T31" s="993"/>
      <c r="U31" s="993"/>
      <c r="V31" s="993"/>
      <c r="W31" s="993"/>
      <c r="X31" s="993"/>
      <c r="Y31" s="993"/>
      <c r="Z31" s="993"/>
      <c r="AA31" s="993"/>
    </row>
    <row r="32" spans="1:27" ht="18" customHeight="1">
      <c r="A32" s="1024" t="s">
        <v>888</v>
      </c>
      <c r="B32" s="1021">
        <v>14002.991811440001</v>
      </c>
      <c r="C32" s="1021">
        <v>15966.694772610001</v>
      </c>
      <c r="D32" s="1021">
        <v>13564.945786639999</v>
      </c>
      <c r="E32" s="1021">
        <v>19289.636698400001</v>
      </c>
      <c r="F32" s="1020">
        <v>1963.70296117</v>
      </c>
      <c r="G32" s="1098"/>
      <c r="H32" s="1019">
        <v>14.023452899299112</v>
      </c>
      <c r="I32" s="1018">
        <v>5724.6909117600026</v>
      </c>
      <c r="J32" s="1017"/>
      <c r="K32" s="1016">
        <v>42.202092082064951</v>
      </c>
      <c r="M32" s="993"/>
      <c r="N32" s="993"/>
      <c r="P32" s="993"/>
      <c r="Q32" s="993"/>
      <c r="R32" s="993"/>
      <c r="T32" s="993"/>
      <c r="U32" s="993"/>
      <c r="V32" s="993"/>
      <c r="W32" s="993"/>
      <c r="X32" s="993"/>
      <c r="Y32" s="993"/>
      <c r="Z32" s="993"/>
      <c r="AA32" s="993"/>
    </row>
    <row r="33" spans="1:27" ht="18" customHeight="1">
      <c r="A33" s="1024" t="s">
        <v>887</v>
      </c>
      <c r="B33" s="1021">
        <v>4358.9089121199995</v>
      </c>
      <c r="C33" s="1021">
        <v>2932.21960954</v>
      </c>
      <c r="D33" s="1021">
        <v>3427.8845721200005</v>
      </c>
      <c r="E33" s="1021">
        <v>4486.8439121899992</v>
      </c>
      <c r="F33" s="1020">
        <v>-1426.6893025799995</v>
      </c>
      <c r="G33" s="1098"/>
      <c r="H33" s="1019">
        <v>-32.730422482861997</v>
      </c>
      <c r="I33" s="1018">
        <v>1058.9593400699987</v>
      </c>
      <c r="J33" s="1017"/>
      <c r="K33" s="1016">
        <v>30.892502877221371</v>
      </c>
      <c r="M33" s="993"/>
      <c r="N33" s="993"/>
      <c r="P33" s="993"/>
      <c r="Q33" s="993"/>
      <c r="R33" s="993"/>
      <c r="T33" s="993"/>
      <c r="U33" s="993"/>
      <c r="V33" s="993"/>
      <c r="W33" s="993"/>
      <c r="X33" s="993"/>
      <c r="Y33" s="993"/>
      <c r="Z33" s="993"/>
      <c r="AA33" s="993"/>
    </row>
    <row r="34" spans="1:27" ht="18" customHeight="1">
      <c r="A34" s="1024" t="s">
        <v>886</v>
      </c>
      <c r="B34" s="1021">
        <v>11946.660184959997</v>
      </c>
      <c r="C34" s="1021">
        <v>11973.844505900004</v>
      </c>
      <c r="D34" s="1021">
        <v>13829.292238070004</v>
      </c>
      <c r="E34" s="1021">
        <v>11558.875015339998</v>
      </c>
      <c r="F34" s="1020">
        <v>27.184320940006728</v>
      </c>
      <c r="G34" s="1098"/>
      <c r="H34" s="1019">
        <v>0.22754745275361454</v>
      </c>
      <c r="I34" s="1018">
        <v>-2270.417222730006</v>
      </c>
      <c r="J34" s="1017"/>
      <c r="K34" s="1016">
        <v>-16.417450608787355</v>
      </c>
      <c r="M34" s="993"/>
      <c r="N34" s="993"/>
      <c r="P34" s="993"/>
      <c r="Q34" s="993"/>
      <c r="R34" s="993"/>
      <c r="T34" s="993"/>
      <c r="U34" s="993"/>
      <c r="V34" s="993"/>
      <c r="W34" s="993"/>
      <c r="X34" s="993"/>
      <c r="Y34" s="993"/>
      <c r="Z34" s="993"/>
      <c r="AA34" s="993"/>
    </row>
    <row r="35" spans="1:27" ht="18" customHeight="1">
      <c r="A35" s="1097" t="s">
        <v>885</v>
      </c>
      <c r="B35" s="1032">
        <v>198761.30255906042</v>
      </c>
      <c r="C35" s="1032">
        <v>303004.49999999994</v>
      </c>
      <c r="D35" s="1032">
        <v>232527.09999999986</v>
      </c>
      <c r="E35" s="1032">
        <v>204922.83999999979</v>
      </c>
      <c r="F35" s="1031">
        <v>104243.19744093952</v>
      </c>
      <c r="G35" s="1043"/>
      <c r="H35" s="1029">
        <v>52.446424982531212</v>
      </c>
      <c r="I35" s="1028">
        <v>-27604.260000000068</v>
      </c>
      <c r="J35" s="1027"/>
      <c r="K35" s="1041">
        <v>-11.871416277930653</v>
      </c>
      <c r="M35" s="993"/>
      <c r="N35" s="993"/>
      <c r="P35" s="993"/>
      <c r="Q35" s="993"/>
      <c r="R35" s="993"/>
      <c r="T35" s="993"/>
      <c r="U35" s="993"/>
      <c r="V35" s="993"/>
      <c r="W35" s="993"/>
      <c r="X35" s="993"/>
      <c r="Y35" s="993"/>
      <c r="Z35" s="993"/>
      <c r="AA35" s="993"/>
    </row>
    <row r="36" spans="1:27" ht="18" customHeight="1">
      <c r="A36" s="1097" t="s">
        <v>884</v>
      </c>
      <c r="B36" s="1105">
        <v>0</v>
      </c>
      <c r="C36" s="1105">
        <v>0</v>
      </c>
      <c r="D36" s="1105">
        <v>0</v>
      </c>
      <c r="E36" s="1105">
        <v>0</v>
      </c>
      <c r="F36" s="1104">
        <v>0</v>
      </c>
      <c r="G36" s="1103"/>
      <c r="H36" s="1102"/>
      <c r="I36" s="1101">
        <v>0</v>
      </c>
      <c r="J36" s="1100"/>
      <c r="K36" s="1099"/>
      <c r="M36" s="993"/>
      <c r="N36" s="993"/>
      <c r="P36" s="993"/>
      <c r="Q36" s="993"/>
      <c r="R36" s="993"/>
      <c r="T36" s="993"/>
      <c r="U36" s="993"/>
      <c r="V36" s="993"/>
      <c r="W36" s="993"/>
      <c r="X36" s="993"/>
      <c r="Y36" s="993"/>
      <c r="Z36" s="993"/>
      <c r="AA36" s="993"/>
    </row>
    <row r="37" spans="1:27" ht="18" customHeight="1">
      <c r="A37" s="1097" t="s">
        <v>883</v>
      </c>
      <c r="B37" s="1105">
        <v>0</v>
      </c>
      <c r="C37" s="1105">
        <v>0</v>
      </c>
      <c r="D37" s="1105">
        <v>0</v>
      </c>
      <c r="E37" s="1105">
        <v>0</v>
      </c>
      <c r="F37" s="1104">
        <v>0</v>
      </c>
      <c r="G37" s="1103"/>
      <c r="H37" s="1102"/>
      <c r="I37" s="1101">
        <v>0</v>
      </c>
      <c r="J37" s="1100"/>
      <c r="K37" s="1099"/>
      <c r="M37" s="993"/>
      <c r="N37" s="993"/>
      <c r="P37" s="993"/>
      <c r="Q37" s="993"/>
      <c r="R37" s="993"/>
      <c r="T37" s="993"/>
      <c r="U37" s="993"/>
      <c r="V37" s="993"/>
      <c r="W37" s="993"/>
      <c r="X37" s="993"/>
      <c r="Y37" s="993"/>
      <c r="Z37" s="993"/>
      <c r="AA37" s="993"/>
    </row>
    <row r="38" spans="1:27" ht="18" customHeight="1">
      <c r="A38" s="1097" t="s">
        <v>882</v>
      </c>
      <c r="B38" s="1105">
        <v>0</v>
      </c>
      <c r="C38" s="1105">
        <v>0</v>
      </c>
      <c r="D38" s="1105">
        <v>0</v>
      </c>
      <c r="E38" s="1105">
        <v>0</v>
      </c>
      <c r="F38" s="1104">
        <v>0</v>
      </c>
      <c r="G38" s="1103"/>
      <c r="H38" s="1102"/>
      <c r="I38" s="1101">
        <v>0</v>
      </c>
      <c r="J38" s="1100"/>
      <c r="K38" s="1099"/>
      <c r="M38" s="993"/>
      <c r="N38" s="993"/>
      <c r="P38" s="993"/>
      <c r="Q38" s="993"/>
      <c r="R38" s="993"/>
      <c r="T38" s="993"/>
      <c r="U38" s="993"/>
      <c r="V38" s="993"/>
      <c r="W38" s="993"/>
      <c r="X38" s="993"/>
      <c r="Y38" s="993"/>
      <c r="Z38" s="993"/>
      <c r="AA38" s="993"/>
    </row>
    <row r="39" spans="1:27" ht="18" customHeight="1">
      <c r="A39" s="1097" t="s">
        <v>881</v>
      </c>
      <c r="B39" s="1032">
        <v>132.24762343000032</v>
      </c>
      <c r="C39" s="1032">
        <v>37064.214268310003</v>
      </c>
      <c r="D39" s="1032">
        <v>36649.574415920004</v>
      </c>
      <c r="E39" s="1032">
        <v>38727.318285839036</v>
      </c>
      <c r="F39" s="1031">
        <v>36931.966644880005</v>
      </c>
      <c r="G39" s="1043"/>
      <c r="H39" s="1029">
        <v>27926.374544211285</v>
      </c>
      <c r="I39" s="1028">
        <v>2077.7438699190316</v>
      </c>
      <c r="J39" s="1027"/>
      <c r="K39" s="1041">
        <v>5.6692169091504976</v>
      </c>
      <c r="M39" s="993"/>
      <c r="N39" s="993"/>
      <c r="P39" s="993"/>
      <c r="Q39" s="993"/>
      <c r="R39" s="993"/>
      <c r="T39" s="993"/>
      <c r="U39" s="993"/>
      <c r="V39" s="993"/>
      <c r="W39" s="993"/>
      <c r="X39" s="993"/>
      <c r="Y39" s="993"/>
      <c r="Z39" s="993"/>
      <c r="AA39" s="993"/>
    </row>
    <row r="40" spans="1:27" ht="18" customHeight="1">
      <c r="A40" s="1024" t="s">
        <v>880</v>
      </c>
      <c r="B40" s="1021">
        <v>132.24762343000032</v>
      </c>
      <c r="C40" s="1021">
        <v>110.13462295000076</v>
      </c>
      <c r="D40" s="1021">
        <v>88.531746639999383</v>
      </c>
      <c r="E40" s="1021">
        <v>84.960601440000531</v>
      </c>
      <c r="F40" s="1020">
        <v>-22.113000479999556</v>
      </c>
      <c r="G40" s="1098"/>
      <c r="H40" s="1019">
        <v>-16.720905757300159</v>
      </c>
      <c r="I40" s="1018">
        <v>-3.5711451999988526</v>
      </c>
      <c r="J40" s="1017"/>
      <c r="K40" s="1016">
        <v>-4.0337453349026999</v>
      </c>
      <c r="M40" s="993"/>
      <c r="N40" s="993"/>
      <c r="P40" s="993"/>
      <c r="Q40" s="993"/>
      <c r="R40" s="993"/>
      <c r="T40" s="993"/>
      <c r="U40" s="993"/>
      <c r="V40" s="993"/>
      <c r="W40" s="993"/>
      <c r="X40" s="993"/>
      <c r="Y40" s="993"/>
      <c r="Z40" s="993"/>
      <c r="AA40" s="993"/>
    </row>
    <row r="41" spans="1:27" ht="18" customHeight="1">
      <c r="A41" s="1024" t="s">
        <v>879</v>
      </c>
      <c r="B41" s="1021">
        <v>0</v>
      </c>
      <c r="C41" s="1021">
        <v>0</v>
      </c>
      <c r="D41" s="1021">
        <v>0</v>
      </c>
      <c r="E41" s="1021">
        <v>0</v>
      </c>
      <c r="F41" s="1020">
        <v>0</v>
      </c>
      <c r="G41" s="1098"/>
      <c r="H41" s="1019"/>
      <c r="I41" s="1018">
        <v>0</v>
      </c>
      <c r="J41" s="1017"/>
      <c r="K41" s="1016"/>
      <c r="M41" s="993"/>
      <c r="N41" s="993"/>
      <c r="P41" s="993"/>
      <c r="Q41" s="993"/>
      <c r="R41" s="993"/>
      <c r="T41" s="993"/>
      <c r="U41" s="993"/>
      <c r="V41" s="993"/>
      <c r="W41" s="993"/>
      <c r="X41" s="993"/>
      <c r="Y41" s="993"/>
      <c r="Z41" s="993"/>
      <c r="AA41" s="993"/>
    </row>
    <row r="42" spans="1:27" ht="18" customHeight="1">
      <c r="A42" s="1024" t="s">
        <v>878</v>
      </c>
      <c r="B42" s="1021">
        <v>0</v>
      </c>
      <c r="C42" s="1021">
        <v>0</v>
      </c>
      <c r="D42" s="1021">
        <v>0</v>
      </c>
      <c r="E42" s="1021">
        <v>0</v>
      </c>
      <c r="F42" s="1020">
        <v>0</v>
      </c>
      <c r="G42" s="1098"/>
      <c r="H42" s="1019"/>
      <c r="I42" s="1018">
        <v>0</v>
      </c>
      <c r="J42" s="1017"/>
      <c r="K42" s="1016"/>
      <c r="M42" s="993"/>
      <c r="N42" s="993"/>
      <c r="P42" s="993"/>
      <c r="Q42" s="993"/>
      <c r="R42" s="993"/>
      <c r="T42" s="993"/>
      <c r="U42" s="993"/>
      <c r="V42" s="993"/>
      <c r="W42" s="993"/>
      <c r="X42" s="993"/>
      <c r="Y42" s="993"/>
      <c r="Z42" s="993"/>
      <c r="AA42" s="993"/>
    </row>
    <row r="43" spans="1:27" ht="18" customHeight="1">
      <c r="A43" s="1024" t="s">
        <v>877</v>
      </c>
      <c r="B43" s="1021">
        <v>0</v>
      </c>
      <c r="C43" s="1021">
        <v>0</v>
      </c>
      <c r="D43" s="1021">
        <v>0</v>
      </c>
      <c r="E43" s="1021">
        <v>0</v>
      </c>
      <c r="F43" s="1020">
        <v>0</v>
      </c>
      <c r="G43" s="1098"/>
      <c r="H43" s="1019"/>
      <c r="I43" s="1018">
        <v>0</v>
      </c>
      <c r="J43" s="1017"/>
      <c r="K43" s="1016"/>
      <c r="M43" s="993"/>
      <c r="N43" s="993"/>
      <c r="P43" s="993"/>
      <c r="Q43" s="993"/>
      <c r="R43" s="993"/>
      <c r="T43" s="993"/>
      <c r="U43" s="993"/>
      <c r="V43" s="993"/>
      <c r="W43" s="993"/>
      <c r="X43" s="993"/>
      <c r="Y43" s="993"/>
      <c r="Z43" s="993"/>
      <c r="AA43" s="993"/>
    </row>
    <row r="44" spans="1:27" ht="18" customHeight="1">
      <c r="A44" s="1024" t="s">
        <v>876</v>
      </c>
      <c r="B44" s="1021">
        <v>0</v>
      </c>
      <c r="C44" s="1021">
        <v>0</v>
      </c>
      <c r="D44" s="1021">
        <v>0</v>
      </c>
      <c r="E44" s="1021">
        <v>0</v>
      </c>
      <c r="F44" s="1020">
        <v>0</v>
      </c>
      <c r="G44" s="1098"/>
      <c r="H44" s="1019"/>
      <c r="I44" s="1018">
        <v>0</v>
      </c>
      <c r="J44" s="1037"/>
      <c r="K44" s="1016"/>
      <c r="M44" s="993"/>
      <c r="N44" s="993"/>
      <c r="P44" s="993"/>
      <c r="Q44" s="993"/>
      <c r="R44" s="993"/>
      <c r="T44" s="993"/>
      <c r="U44" s="993"/>
      <c r="V44" s="993"/>
      <c r="W44" s="993"/>
      <c r="X44" s="993"/>
      <c r="Y44" s="993"/>
      <c r="Z44" s="993"/>
      <c r="AA44" s="993"/>
    </row>
    <row r="45" spans="1:27" ht="18" customHeight="1">
      <c r="A45" s="1024" t="s">
        <v>875</v>
      </c>
      <c r="B45" s="1021">
        <v>0</v>
      </c>
      <c r="C45" s="1021">
        <v>0</v>
      </c>
      <c r="D45" s="1021">
        <v>0</v>
      </c>
      <c r="E45" s="1021">
        <v>0</v>
      </c>
      <c r="F45" s="1020">
        <v>0</v>
      </c>
      <c r="G45" s="1098"/>
      <c r="H45" s="1019"/>
      <c r="I45" s="1018">
        <v>0</v>
      </c>
      <c r="J45" s="1037"/>
      <c r="K45" s="1016"/>
      <c r="M45" s="993"/>
      <c r="N45" s="993"/>
      <c r="P45" s="993"/>
      <c r="Q45" s="993"/>
      <c r="R45" s="993"/>
      <c r="T45" s="993"/>
      <c r="U45" s="993"/>
      <c r="V45" s="993"/>
      <c r="W45" s="993"/>
      <c r="X45" s="993"/>
      <c r="Y45" s="993"/>
      <c r="Z45" s="993"/>
      <c r="AA45" s="993"/>
    </row>
    <row r="46" spans="1:27" ht="18" customHeight="1">
      <c r="A46" s="1024" t="s">
        <v>874</v>
      </c>
      <c r="B46" s="1021">
        <v>0</v>
      </c>
      <c r="C46" s="1021">
        <v>0</v>
      </c>
      <c r="D46" s="1021">
        <v>0</v>
      </c>
      <c r="E46" s="1021">
        <v>0</v>
      </c>
      <c r="F46" s="1020">
        <v>0</v>
      </c>
      <c r="G46" s="1098"/>
      <c r="H46" s="1019"/>
      <c r="I46" s="1018">
        <v>0</v>
      </c>
      <c r="J46" s="1037"/>
      <c r="K46" s="1016"/>
      <c r="M46" s="993"/>
      <c r="N46" s="993"/>
      <c r="P46" s="993"/>
      <c r="Q46" s="993"/>
      <c r="R46" s="993"/>
      <c r="T46" s="993"/>
      <c r="U46" s="993"/>
      <c r="V46" s="993"/>
      <c r="W46" s="993"/>
      <c r="X46" s="993"/>
      <c r="Y46" s="993"/>
      <c r="Z46" s="993"/>
      <c r="AA46" s="993"/>
    </row>
    <row r="47" spans="1:27" ht="18" customHeight="1">
      <c r="A47" s="1024" t="s">
        <v>873</v>
      </c>
      <c r="B47" s="1021">
        <v>0</v>
      </c>
      <c r="C47" s="1021">
        <v>36954.079645360005</v>
      </c>
      <c r="D47" s="1021">
        <v>36561.042669280003</v>
      </c>
      <c r="E47" s="1021">
        <v>38642.357684399038</v>
      </c>
      <c r="F47" s="1020">
        <v>36954.079645360005</v>
      </c>
      <c r="G47" s="1098"/>
      <c r="H47" s="1019"/>
      <c r="I47" s="1018">
        <v>2081.3150151190348</v>
      </c>
      <c r="J47" s="1017"/>
      <c r="K47" s="1016">
        <v>5.692712415086115</v>
      </c>
      <c r="M47" s="993"/>
      <c r="N47" s="993"/>
      <c r="P47" s="993"/>
      <c r="Q47" s="993"/>
      <c r="R47" s="993"/>
      <c r="T47" s="993"/>
      <c r="U47" s="993"/>
      <c r="V47" s="993"/>
      <c r="W47" s="993"/>
      <c r="X47" s="993"/>
      <c r="Y47" s="993"/>
      <c r="Z47" s="993"/>
      <c r="AA47" s="993"/>
    </row>
    <row r="48" spans="1:27" ht="18" customHeight="1">
      <c r="A48" s="1097" t="s">
        <v>872</v>
      </c>
      <c r="B48" s="1032">
        <v>348295.49930964003</v>
      </c>
      <c r="C48" s="1032">
        <v>358948.96171419998</v>
      </c>
      <c r="D48" s="1032">
        <v>390656.87591142993</v>
      </c>
      <c r="E48" s="1032">
        <v>429409.29818051995</v>
      </c>
      <c r="F48" s="1031">
        <v>10653.462404559948</v>
      </c>
      <c r="G48" s="1043"/>
      <c r="H48" s="1029">
        <v>3.0587424832294081</v>
      </c>
      <c r="I48" s="1028">
        <v>38752.422269090021</v>
      </c>
      <c r="J48" s="1096"/>
      <c r="K48" s="1041">
        <v>9.919810621194852</v>
      </c>
      <c r="M48" s="993"/>
      <c r="N48" s="993"/>
      <c r="P48" s="993"/>
      <c r="Q48" s="993"/>
      <c r="R48" s="993"/>
      <c r="T48" s="993"/>
      <c r="U48" s="993"/>
      <c r="V48" s="993"/>
      <c r="W48" s="993"/>
      <c r="X48" s="993"/>
      <c r="Y48" s="993"/>
      <c r="Z48" s="993"/>
      <c r="AA48" s="993"/>
    </row>
    <row r="49" spans="1:27" ht="18" customHeight="1" thickBot="1">
      <c r="A49" s="1095" t="s">
        <v>871</v>
      </c>
      <c r="B49" s="1094">
        <v>77232.31856347977</v>
      </c>
      <c r="C49" s="1094">
        <v>52716.796311070051</v>
      </c>
      <c r="D49" s="1094">
        <v>49638.958565000154</v>
      </c>
      <c r="E49" s="1094">
        <v>79457.711761551298</v>
      </c>
      <c r="F49" s="1093">
        <v>-24515.522252409719</v>
      </c>
      <c r="G49" s="1092"/>
      <c r="H49" s="1091">
        <v>-31.742569313466369</v>
      </c>
      <c r="I49" s="1090">
        <v>29818.753196551144</v>
      </c>
      <c r="J49" s="1089"/>
      <c r="K49" s="1088">
        <v>60.071270748971749</v>
      </c>
      <c r="M49" s="993"/>
      <c r="N49" s="993"/>
      <c r="P49" s="993"/>
      <c r="Q49" s="993"/>
      <c r="R49" s="993"/>
      <c r="T49" s="993"/>
      <c r="U49" s="993"/>
      <c r="V49" s="993"/>
      <c r="W49" s="993"/>
      <c r="X49" s="993"/>
      <c r="Y49" s="993"/>
      <c r="Z49" s="993"/>
      <c r="AA49" s="993"/>
    </row>
    <row r="50" spans="1:27" ht="18" customHeight="1" thickTop="1">
      <c r="A50" s="1006" t="s">
        <v>870</v>
      </c>
      <c r="B50" s="1004"/>
      <c r="C50" s="1004"/>
      <c r="D50" s="1001"/>
      <c r="E50" s="1001"/>
      <c r="F50" s="1001"/>
      <c r="G50" s="1001"/>
      <c r="H50" s="1001"/>
      <c r="I50" s="1001"/>
      <c r="J50" s="1001"/>
      <c r="K50" s="1001"/>
      <c r="M50" s="993"/>
      <c r="T50" s="993"/>
      <c r="U50" s="993"/>
      <c r="V50" s="993"/>
      <c r="W50" s="993"/>
      <c r="X50" s="993"/>
      <c r="Y50" s="993"/>
      <c r="Z50" s="993"/>
      <c r="AA50" s="993"/>
    </row>
    <row r="51" spans="1:27" ht="18" customHeight="1">
      <c r="A51" s="1006" t="s">
        <v>869</v>
      </c>
      <c r="B51" s="1004"/>
      <c r="C51" s="1004"/>
      <c r="D51" s="1001"/>
      <c r="E51" s="1001"/>
      <c r="F51" s="1001"/>
      <c r="G51" s="1001"/>
      <c r="H51" s="1001"/>
      <c r="I51" s="1001"/>
      <c r="J51" s="1001"/>
      <c r="K51" s="1001"/>
      <c r="M51" s="993"/>
      <c r="T51" s="993"/>
      <c r="U51" s="993"/>
      <c r="V51" s="993"/>
      <c r="W51" s="993"/>
      <c r="X51" s="993"/>
      <c r="Y51" s="993"/>
      <c r="Z51" s="993"/>
      <c r="AA51" s="993"/>
    </row>
    <row r="52" spans="1:27" ht="18" customHeight="1">
      <c r="A52" s="1087" t="s">
        <v>817</v>
      </c>
      <c r="M52" s="993"/>
      <c r="T52" s="993"/>
      <c r="U52" s="993"/>
      <c r="V52" s="993"/>
      <c r="W52" s="993"/>
      <c r="X52" s="993"/>
      <c r="Y52" s="993"/>
      <c r="Z52" s="993"/>
      <c r="AA52" s="993"/>
    </row>
    <row r="53" spans="1:27" ht="18" customHeight="1">
      <c r="A53" s="998" t="s">
        <v>868</v>
      </c>
      <c r="B53" s="1086">
        <v>1298770.9781592696</v>
      </c>
      <c r="C53" s="1086">
        <v>1072235.882176698</v>
      </c>
      <c r="D53" s="1086">
        <v>1108029.745514337</v>
      </c>
      <c r="E53" s="1086">
        <v>1283652.9830406348</v>
      </c>
      <c r="F53" s="1086">
        <v>-230373.30764843136</v>
      </c>
      <c r="G53" s="1086" t="s">
        <v>831</v>
      </c>
      <c r="H53" s="1086">
        <v>-17.737792999881805</v>
      </c>
      <c r="I53" s="1086">
        <v>146135.5029377692</v>
      </c>
      <c r="J53" s="1086" t="s">
        <v>830</v>
      </c>
      <c r="K53" s="1086">
        <v>13.188770746396747</v>
      </c>
      <c r="L53" s="993"/>
      <c r="M53" s="993"/>
      <c r="T53" s="993"/>
      <c r="U53" s="993"/>
      <c r="V53" s="993"/>
      <c r="W53" s="993"/>
      <c r="X53" s="993"/>
      <c r="Y53" s="993"/>
      <c r="Z53" s="993"/>
      <c r="AA53" s="993"/>
    </row>
    <row r="54" spans="1:27" ht="18" customHeight="1">
      <c r="A54" s="998" t="s">
        <v>867</v>
      </c>
      <c r="B54" s="1085">
        <v>-367179.59545546939</v>
      </c>
      <c r="C54" s="1085">
        <v>-266828.94422644714</v>
      </c>
      <c r="D54" s="1084">
        <v>-282333.80897638615</v>
      </c>
      <c r="E54" s="1084">
        <v>-474873.74935279484</v>
      </c>
      <c r="F54" s="1084">
        <v>104188.86289488201</v>
      </c>
      <c r="G54" s="1084" t="s">
        <v>831</v>
      </c>
      <c r="H54" s="1084">
        <v>-28.375450102460221</v>
      </c>
      <c r="I54" s="1084">
        <v>-163052.20578788008</v>
      </c>
      <c r="J54" s="1084" t="s">
        <v>830</v>
      </c>
      <c r="K54" s="1084">
        <v>57.751569455685505</v>
      </c>
      <c r="M54" s="993"/>
      <c r="T54" s="993"/>
      <c r="U54" s="993"/>
      <c r="V54" s="993"/>
      <c r="W54" s="993"/>
      <c r="X54" s="993"/>
      <c r="Y54" s="993"/>
      <c r="Z54" s="993"/>
      <c r="AA54" s="993"/>
    </row>
    <row r="55" spans="1:27" ht="18" customHeight="1">
      <c r="A55" s="998" t="s">
        <v>866</v>
      </c>
      <c r="B55" s="1082">
        <v>351981.07323681976</v>
      </c>
      <c r="C55" s="1082">
        <v>354885.19432038802</v>
      </c>
      <c r="D55" s="1082">
        <v>378695.64126838709</v>
      </c>
      <c r="E55" s="1082">
        <v>452194.24772827589</v>
      </c>
      <c r="F55" s="1082">
        <v>-934.09058229150742</v>
      </c>
      <c r="G55" s="1083" t="s">
        <v>831</v>
      </c>
      <c r="H55" s="1082">
        <v>-0.26538091201938946</v>
      </c>
      <c r="I55" s="1082">
        <v>44010.871871360207</v>
      </c>
      <c r="J55" s="1083" t="s">
        <v>830</v>
      </c>
      <c r="K55" s="1082">
        <v>11.621700139973109</v>
      </c>
      <c r="M55" s="993"/>
      <c r="T55" s="993"/>
      <c r="U55" s="993"/>
      <c r="V55" s="993"/>
      <c r="W55" s="993"/>
      <c r="X55" s="993"/>
      <c r="Y55" s="993"/>
      <c r="Z55" s="993"/>
      <c r="AA55" s="993"/>
    </row>
    <row r="56" spans="1:27" ht="18" customHeight="1">
      <c r="A56" s="1008" t="s">
        <v>865</v>
      </c>
      <c r="B56" s="1082">
        <v>3838.2116658597652</v>
      </c>
      <c r="C56" s="1082" t="s">
        <v>819</v>
      </c>
      <c r="D56" s="1082"/>
      <c r="E56" s="1082"/>
      <c r="F56" s="1082"/>
      <c r="G56" s="1083"/>
      <c r="H56" s="1082"/>
      <c r="I56" s="1082"/>
      <c r="J56" s="1083"/>
      <c r="K56" s="1082"/>
      <c r="T56" s="993"/>
    </row>
    <row r="57" spans="1:27" ht="18" customHeight="1">
      <c r="A57" s="1008" t="s">
        <v>864</v>
      </c>
      <c r="B57" s="1082">
        <v>29487.734588528598</v>
      </c>
      <c r="C57" s="1082" t="s">
        <v>819</v>
      </c>
      <c r="D57" s="1082"/>
      <c r="E57" s="1082"/>
      <c r="F57" s="1082"/>
      <c r="G57" s="1083"/>
      <c r="H57" s="1082"/>
      <c r="I57" s="1082"/>
      <c r="J57" s="1083"/>
      <c r="K57" s="1082"/>
      <c r="T57" s="993"/>
    </row>
    <row r="58" spans="1:27" ht="17.100000000000001" customHeight="1">
      <c r="A58" s="1081"/>
      <c r="B58" s="991"/>
      <c r="C58" s="991"/>
      <c r="D58" s="991"/>
      <c r="E58" s="991"/>
      <c r="F58" s="991"/>
      <c r="G58" s="991"/>
      <c r="H58" s="991"/>
      <c r="I58" s="991"/>
      <c r="J58" s="991"/>
      <c r="K58" s="991"/>
    </row>
    <row r="59" spans="1:27" ht="17.100000000000001" customHeight="1">
      <c r="E59" s="1080"/>
    </row>
    <row r="60" spans="1:27" ht="17.100000000000001" customHeight="1">
      <c r="E60" s="1080"/>
    </row>
    <row r="63" spans="1:27" ht="17.100000000000001" customHeight="1">
      <c r="B63" s="1079"/>
      <c r="C63" s="1079"/>
      <c r="D63" s="1079"/>
      <c r="E63" s="1079"/>
      <c r="F63" s="1079"/>
      <c r="G63" s="1079"/>
      <c r="H63" s="1079"/>
      <c r="I63" s="1079"/>
      <c r="J63" s="1079"/>
      <c r="K63" s="1079"/>
    </row>
    <row r="64" spans="1:27" ht="17.100000000000001" customHeight="1">
      <c r="B64" s="1079"/>
      <c r="C64" s="1079"/>
      <c r="D64" s="1079"/>
      <c r="E64" s="1079"/>
      <c r="F64" s="1079"/>
      <c r="G64" s="1079"/>
      <c r="H64" s="1079"/>
      <c r="I64" s="1079"/>
      <c r="J64" s="1079"/>
      <c r="K64" s="1079"/>
    </row>
    <row r="65" spans="2:11" ht="17.100000000000001" customHeight="1">
      <c r="B65" s="1079"/>
      <c r="C65" s="1079"/>
      <c r="D65" s="1079"/>
      <c r="E65" s="1079"/>
      <c r="F65" s="1079"/>
      <c r="G65" s="1079"/>
      <c r="H65" s="1079"/>
      <c r="I65" s="1079"/>
      <c r="J65" s="1079"/>
      <c r="K65" s="1079"/>
    </row>
  </sheetData>
  <mergeCells count="14">
    <mergeCell ref="A1:K1"/>
    <mergeCell ref="A2:K2"/>
    <mergeCell ref="A3:K3"/>
    <mergeCell ref="I4:K4"/>
    <mergeCell ref="A5:A7"/>
    <mergeCell ref="F5:K5"/>
    <mergeCell ref="F6:H6"/>
    <mergeCell ref="I6:K6"/>
    <mergeCell ref="B6:B7"/>
    <mergeCell ref="C6:C7"/>
    <mergeCell ref="F7:G7"/>
    <mergeCell ref="I7:J7"/>
    <mergeCell ref="D6:D7"/>
    <mergeCell ref="E6:E7"/>
  </mergeCells>
  <pageMargins left="0.39370078740157483" right="0.39370078740157483" top="0.39370078740157483" bottom="0.39370078740157483" header="0.31496062992125984" footer="0.31496062992125984"/>
  <pageSetup scale="56"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2"/>
  <sheetViews>
    <sheetView showGridLines="0" zoomScale="90" zoomScaleNormal="90" workbookViewId="0">
      <selection sqref="A1:H1"/>
    </sheetView>
  </sheetViews>
  <sheetFormatPr defaultRowHeight="15.6"/>
  <cols>
    <col min="1" max="1" width="52.109375" style="988" customWidth="1"/>
    <col min="2" max="2" width="14.33203125" style="988" customWidth="1"/>
    <col min="3" max="3" width="13.33203125" style="988" customWidth="1"/>
    <col min="4" max="4" width="12.88671875" style="988" customWidth="1"/>
    <col min="5" max="5" width="11.109375" style="988" bestFit="1" customWidth="1"/>
    <col min="6" max="6" width="9.109375" style="988" bestFit="1" customWidth="1"/>
    <col min="7" max="7" width="11.109375" style="988" bestFit="1" customWidth="1"/>
    <col min="8" max="8" width="9.109375" style="988" bestFit="1" customWidth="1"/>
    <col min="9" max="256" width="8.88671875" style="988"/>
    <col min="257" max="257" width="41" style="988" bestFit="1" customWidth="1"/>
    <col min="258" max="259" width="11.33203125" style="988" bestFit="1" customWidth="1"/>
    <col min="260" max="260" width="11.6640625" style="988" bestFit="1" customWidth="1"/>
    <col min="261" max="261" width="8.88671875" style="988"/>
    <col min="262" max="262" width="7.6640625" style="988" customWidth="1"/>
    <col min="263" max="512" width="8.88671875" style="988"/>
    <col min="513" max="513" width="41" style="988" bestFit="1" customWidth="1"/>
    <col min="514" max="515" width="11.33203125" style="988" bestFit="1" customWidth="1"/>
    <col min="516" max="516" width="11.6640625" style="988" bestFit="1" customWidth="1"/>
    <col min="517" max="517" width="8.88671875" style="988"/>
    <col min="518" max="518" width="7.6640625" style="988" customWidth="1"/>
    <col min="519" max="768" width="8.88671875" style="988"/>
    <col min="769" max="769" width="41" style="988" bestFit="1" customWidth="1"/>
    <col min="770" max="771" width="11.33203125" style="988" bestFit="1" customWidth="1"/>
    <col min="772" max="772" width="11.6640625" style="988" bestFit="1" customWidth="1"/>
    <col min="773" max="773" width="8.88671875" style="988"/>
    <col min="774" max="774" width="7.6640625" style="988" customWidth="1"/>
    <col min="775" max="1024" width="8.88671875" style="988"/>
    <col min="1025" max="1025" width="41" style="988" bestFit="1" customWidth="1"/>
    <col min="1026" max="1027" width="11.33203125" style="988" bestFit="1" customWidth="1"/>
    <col min="1028" max="1028" width="11.6640625" style="988" bestFit="1" customWidth="1"/>
    <col min="1029" max="1029" width="8.88671875" style="988"/>
    <col min="1030" max="1030" width="7.6640625" style="988" customWidth="1"/>
    <col min="1031" max="1280" width="8.88671875" style="988"/>
    <col min="1281" max="1281" width="41" style="988" bestFit="1" customWidth="1"/>
    <col min="1282" max="1283" width="11.33203125" style="988" bestFit="1" customWidth="1"/>
    <col min="1284" max="1284" width="11.6640625" style="988" bestFit="1" customWidth="1"/>
    <col min="1285" max="1285" width="8.88671875" style="988"/>
    <col min="1286" max="1286" width="7.6640625" style="988" customWidth="1"/>
    <col min="1287" max="1536" width="8.88671875" style="988"/>
    <col min="1537" max="1537" width="41" style="988" bestFit="1" customWidth="1"/>
    <col min="1538" max="1539" width="11.33203125" style="988" bestFit="1" customWidth="1"/>
    <col min="1540" max="1540" width="11.6640625" style="988" bestFit="1" customWidth="1"/>
    <col min="1541" max="1541" width="8.88671875" style="988"/>
    <col min="1542" max="1542" width="7.6640625" style="988" customWidth="1"/>
    <col min="1543" max="1792" width="8.88671875" style="988"/>
    <col min="1793" max="1793" width="41" style="988" bestFit="1" customWidth="1"/>
    <col min="1794" max="1795" width="11.33203125" style="988" bestFit="1" customWidth="1"/>
    <col min="1796" max="1796" width="11.6640625" style="988" bestFit="1" customWidth="1"/>
    <col min="1797" max="1797" width="8.88671875" style="988"/>
    <col min="1798" max="1798" width="7.6640625" style="988" customWidth="1"/>
    <col min="1799" max="2048" width="8.88671875" style="988"/>
    <col min="2049" max="2049" width="41" style="988" bestFit="1" customWidth="1"/>
    <col min="2050" max="2051" width="11.33203125" style="988" bestFit="1" customWidth="1"/>
    <col min="2052" max="2052" width="11.6640625" style="988" bestFit="1" customWidth="1"/>
    <col min="2053" max="2053" width="8.88671875" style="988"/>
    <col min="2054" max="2054" width="7.6640625" style="988" customWidth="1"/>
    <col min="2055" max="2304" width="8.88671875" style="988"/>
    <col min="2305" max="2305" width="41" style="988" bestFit="1" customWidth="1"/>
    <col min="2306" max="2307" width="11.33203125" style="988" bestFit="1" customWidth="1"/>
    <col min="2308" max="2308" width="11.6640625" style="988" bestFit="1" customWidth="1"/>
    <col min="2309" max="2309" width="8.88671875" style="988"/>
    <col min="2310" max="2310" width="7.6640625" style="988" customWidth="1"/>
    <col min="2311" max="2560" width="8.88671875" style="988"/>
    <col min="2561" max="2561" width="41" style="988" bestFit="1" customWidth="1"/>
    <col min="2562" max="2563" width="11.33203125" style="988" bestFit="1" customWidth="1"/>
    <col min="2564" max="2564" width="11.6640625" style="988" bestFit="1" customWidth="1"/>
    <col min="2565" max="2565" width="8.88671875" style="988"/>
    <col min="2566" max="2566" width="7.6640625" style="988" customWidth="1"/>
    <col min="2567" max="2816" width="8.88671875" style="988"/>
    <col min="2817" max="2817" width="41" style="988" bestFit="1" customWidth="1"/>
    <col min="2818" max="2819" width="11.33203125" style="988" bestFit="1" customWidth="1"/>
    <col min="2820" max="2820" width="11.6640625" style="988" bestFit="1" customWidth="1"/>
    <col min="2821" max="2821" width="8.88671875" style="988"/>
    <col min="2822" max="2822" width="7.6640625" style="988" customWidth="1"/>
    <col min="2823" max="3072" width="8.88671875" style="988"/>
    <col min="3073" max="3073" width="41" style="988" bestFit="1" customWidth="1"/>
    <col min="3074" max="3075" width="11.33203125" style="988" bestFit="1" customWidth="1"/>
    <col min="3076" max="3076" width="11.6640625" style="988" bestFit="1" customWidth="1"/>
    <col min="3077" max="3077" width="8.88671875" style="988"/>
    <col min="3078" max="3078" width="7.6640625" style="988" customWidth="1"/>
    <col min="3079" max="3328" width="8.88671875" style="988"/>
    <col min="3329" max="3329" width="41" style="988" bestFit="1" customWidth="1"/>
    <col min="3330" max="3331" width="11.33203125" style="988" bestFit="1" customWidth="1"/>
    <col min="3332" max="3332" width="11.6640625" style="988" bestFit="1" customWidth="1"/>
    <col min="3333" max="3333" width="8.88671875" style="988"/>
    <col min="3334" max="3334" width="7.6640625" style="988" customWidth="1"/>
    <col min="3335" max="3584" width="8.88671875" style="988"/>
    <col min="3585" max="3585" width="41" style="988" bestFit="1" customWidth="1"/>
    <col min="3586" max="3587" width="11.33203125" style="988" bestFit="1" customWidth="1"/>
    <col min="3588" max="3588" width="11.6640625" style="988" bestFit="1" customWidth="1"/>
    <col min="3589" max="3589" width="8.88671875" style="988"/>
    <col min="3590" max="3590" width="7.6640625" style="988" customWidth="1"/>
    <col min="3591" max="3840" width="8.88671875" style="988"/>
    <col min="3841" max="3841" width="41" style="988" bestFit="1" customWidth="1"/>
    <col min="3842" max="3843" width="11.33203125" style="988" bestFit="1" customWidth="1"/>
    <col min="3844" max="3844" width="11.6640625" style="988" bestFit="1" customWidth="1"/>
    <col min="3845" max="3845" width="8.88671875" style="988"/>
    <col min="3846" max="3846" width="7.6640625" style="988" customWidth="1"/>
    <col min="3847" max="4096" width="8.88671875" style="988"/>
    <col min="4097" max="4097" width="41" style="988" bestFit="1" customWidth="1"/>
    <col min="4098" max="4099" width="11.33203125" style="988" bestFit="1" customWidth="1"/>
    <col min="4100" max="4100" width="11.6640625" style="988" bestFit="1" customWidth="1"/>
    <col min="4101" max="4101" width="8.88671875" style="988"/>
    <col min="4102" max="4102" width="7.6640625" style="988" customWidth="1"/>
    <col min="4103" max="4352" width="8.88671875" style="988"/>
    <col min="4353" max="4353" width="41" style="988" bestFit="1" customWidth="1"/>
    <col min="4354" max="4355" width="11.33203125" style="988" bestFit="1" customWidth="1"/>
    <col min="4356" max="4356" width="11.6640625" style="988" bestFit="1" customWidth="1"/>
    <col min="4357" max="4357" width="8.88671875" style="988"/>
    <col min="4358" max="4358" width="7.6640625" style="988" customWidth="1"/>
    <col min="4359" max="4608" width="8.88671875" style="988"/>
    <col min="4609" max="4609" width="41" style="988" bestFit="1" customWidth="1"/>
    <col min="4610" max="4611" width="11.33203125" style="988" bestFit="1" customWidth="1"/>
    <col min="4612" max="4612" width="11.6640625" style="988" bestFit="1" customWidth="1"/>
    <col min="4613" max="4613" width="8.88671875" style="988"/>
    <col min="4614" max="4614" width="7.6640625" style="988" customWidth="1"/>
    <col min="4615" max="4864" width="8.88671875" style="988"/>
    <col min="4865" max="4865" width="41" style="988" bestFit="1" customWidth="1"/>
    <col min="4866" max="4867" width="11.33203125" style="988" bestFit="1" customWidth="1"/>
    <col min="4868" max="4868" width="11.6640625" style="988" bestFit="1" customWidth="1"/>
    <col min="4869" max="4869" width="8.88671875" style="988"/>
    <col min="4870" max="4870" width="7.6640625" style="988" customWidth="1"/>
    <col min="4871" max="5120" width="8.88671875" style="988"/>
    <col min="5121" max="5121" width="41" style="988" bestFit="1" customWidth="1"/>
    <col min="5122" max="5123" width="11.33203125" style="988" bestFit="1" customWidth="1"/>
    <col min="5124" max="5124" width="11.6640625" style="988" bestFit="1" customWidth="1"/>
    <col min="5125" max="5125" width="8.88671875" style="988"/>
    <col min="5126" max="5126" width="7.6640625" style="988" customWidth="1"/>
    <col min="5127" max="5376" width="8.88671875" style="988"/>
    <col min="5377" max="5377" width="41" style="988" bestFit="1" customWidth="1"/>
    <col min="5378" max="5379" width="11.33203125" style="988" bestFit="1" customWidth="1"/>
    <col min="5380" max="5380" width="11.6640625" style="988" bestFit="1" customWidth="1"/>
    <col min="5381" max="5381" width="8.88671875" style="988"/>
    <col min="5382" max="5382" width="7.6640625" style="988" customWidth="1"/>
    <col min="5383" max="5632" width="8.88671875" style="988"/>
    <col min="5633" max="5633" width="41" style="988" bestFit="1" customWidth="1"/>
    <col min="5634" max="5635" width="11.33203125" style="988" bestFit="1" customWidth="1"/>
    <col min="5636" max="5636" width="11.6640625" style="988" bestFit="1" customWidth="1"/>
    <col min="5637" max="5637" width="8.88671875" style="988"/>
    <col min="5638" max="5638" width="7.6640625" style="988" customWidth="1"/>
    <col min="5639" max="5888" width="8.88671875" style="988"/>
    <col min="5889" max="5889" width="41" style="988" bestFit="1" customWidth="1"/>
    <col min="5890" max="5891" width="11.33203125" style="988" bestFit="1" customWidth="1"/>
    <col min="5892" max="5892" width="11.6640625" style="988" bestFit="1" customWidth="1"/>
    <col min="5893" max="5893" width="8.88671875" style="988"/>
    <col min="5894" max="5894" width="7.6640625" style="988" customWidth="1"/>
    <col min="5895" max="6144" width="8.88671875" style="988"/>
    <col min="6145" max="6145" width="41" style="988" bestFit="1" customWidth="1"/>
    <col min="6146" max="6147" width="11.33203125" style="988" bestFit="1" customWidth="1"/>
    <col min="6148" max="6148" width="11.6640625" style="988" bestFit="1" customWidth="1"/>
    <col min="6149" max="6149" width="8.88671875" style="988"/>
    <col min="6150" max="6150" width="7.6640625" style="988" customWidth="1"/>
    <col min="6151" max="6400" width="8.88671875" style="988"/>
    <col min="6401" max="6401" width="41" style="988" bestFit="1" customWidth="1"/>
    <col min="6402" max="6403" width="11.33203125" style="988" bestFit="1" customWidth="1"/>
    <col min="6404" max="6404" width="11.6640625" style="988" bestFit="1" customWidth="1"/>
    <col min="6405" max="6405" width="8.88671875" style="988"/>
    <col min="6406" max="6406" width="7.6640625" style="988" customWidth="1"/>
    <col min="6407" max="6656" width="8.88671875" style="988"/>
    <col min="6657" max="6657" width="41" style="988" bestFit="1" customWidth="1"/>
    <col min="6658" max="6659" width="11.33203125" style="988" bestFit="1" customWidth="1"/>
    <col min="6660" max="6660" width="11.6640625" style="988" bestFit="1" customWidth="1"/>
    <col min="6661" max="6661" width="8.88671875" style="988"/>
    <col min="6662" max="6662" width="7.6640625" style="988" customWidth="1"/>
    <col min="6663" max="6912" width="8.88671875" style="988"/>
    <col min="6913" max="6913" width="41" style="988" bestFit="1" customWidth="1"/>
    <col min="6914" max="6915" width="11.33203125" style="988" bestFit="1" customWidth="1"/>
    <col min="6916" max="6916" width="11.6640625" style="988" bestFit="1" customWidth="1"/>
    <col min="6917" max="6917" width="8.88671875" style="988"/>
    <col min="6918" max="6918" width="7.6640625" style="988" customWidth="1"/>
    <col min="6919" max="7168" width="8.88671875" style="988"/>
    <col min="7169" max="7169" width="41" style="988" bestFit="1" customWidth="1"/>
    <col min="7170" max="7171" width="11.33203125" style="988" bestFit="1" customWidth="1"/>
    <col min="7172" max="7172" width="11.6640625" style="988" bestFit="1" customWidth="1"/>
    <col min="7173" max="7173" width="8.88671875" style="988"/>
    <col min="7174" max="7174" width="7.6640625" style="988" customWidth="1"/>
    <col min="7175" max="7424" width="8.88671875" style="988"/>
    <col min="7425" max="7425" width="41" style="988" bestFit="1" customWidth="1"/>
    <col min="7426" max="7427" width="11.33203125" style="988" bestFit="1" customWidth="1"/>
    <col min="7428" max="7428" width="11.6640625" style="988" bestFit="1" customWidth="1"/>
    <col min="7429" max="7429" width="8.88671875" style="988"/>
    <col min="7430" max="7430" width="7.6640625" style="988" customWidth="1"/>
    <col min="7431" max="7680" width="8.88671875" style="988"/>
    <col min="7681" max="7681" width="41" style="988" bestFit="1" customWidth="1"/>
    <col min="7682" max="7683" width="11.33203125" style="988" bestFit="1" customWidth="1"/>
    <col min="7684" max="7684" width="11.6640625" style="988" bestFit="1" customWidth="1"/>
    <col min="7685" max="7685" width="8.88671875" style="988"/>
    <col min="7686" max="7686" width="7.6640625" style="988" customWidth="1"/>
    <col min="7687" max="7936" width="8.88671875" style="988"/>
    <col min="7937" max="7937" width="41" style="988" bestFit="1" customWidth="1"/>
    <col min="7938" max="7939" width="11.33203125" style="988" bestFit="1" customWidth="1"/>
    <col min="7940" max="7940" width="11.6640625" style="988" bestFit="1" customWidth="1"/>
    <col min="7941" max="7941" width="8.88671875" style="988"/>
    <col min="7942" max="7942" width="7.6640625" style="988" customWidth="1"/>
    <col min="7943" max="8192" width="8.88671875" style="988"/>
    <col min="8193" max="8193" width="41" style="988" bestFit="1" customWidth="1"/>
    <col min="8194" max="8195" width="11.33203125" style="988" bestFit="1" customWidth="1"/>
    <col min="8196" max="8196" width="11.6640625" style="988" bestFit="1" customWidth="1"/>
    <col min="8197" max="8197" width="8.88671875" style="988"/>
    <col min="8198" max="8198" width="7.6640625" style="988" customWidth="1"/>
    <col min="8199" max="8448" width="8.88671875" style="988"/>
    <col min="8449" max="8449" width="41" style="988" bestFit="1" customWidth="1"/>
    <col min="8450" max="8451" width="11.33203125" style="988" bestFit="1" customWidth="1"/>
    <col min="8452" max="8452" width="11.6640625" style="988" bestFit="1" customWidth="1"/>
    <col min="8453" max="8453" width="8.88671875" style="988"/>
    <col min="8454" max="8454" width="7.6640625" style="988" customWidth="1"/>
    <col min="8455" max="8704" width="8.88671875" style="988"/>
    <col min="8705" max="8705" width="41" style="988" bestFit="1" customWidth="1"/>
    <col min="8706" max="8707" width="11.33203125" style="988" bestFit="1" customWidth="1"/>
    <col min="8708" max="8708" width="11.6640625" style="988" bestFit="1" customWidth="1"/>
    <col min="8709" max="8709" width="8.88671875" style="988"/>
    <col min="8710" max="8710" width="7.6640625" style="988" customWidth="1"/>
    <col min="8711" max="8960" width="8.88671875" style="988"/>
    <col min="8961" max="8961" width="41" style="988" bestFit="1" customWidth="1"/>
    <col min="8962" max="8963" width="11.33203125" style="988" bestFit="1" customWidth="1"/>
    <col min="8964" max="8964" width="11.6640625" style="988" bestFit="1" customWidth="1"/>
    <col min="8965" max="8965" width="8.88671875" style="988"/>
    <col min="8966" max="8966" width="7.6640625" style="988" customWidth="1"/>
    <col min="8967" max="9216" width="8.88671875" style="988"/>
    <col min="9217" max="9217" width="41" style="988" bestFit="1" customWidth="1"/>
    <col min="9218" max="9219" width="11.33203125" style="988" bestFit="1" customWidth="1"/>
    <col min="9220" max="9220" width="11.6640625" style="988" bestFit="1" customWidth="1"/>
    <col min="9221" max="9221" width="8.88671875" style="988"/>
    <col min="9222" max="9222" width="7.6640625" style="988" customWidth="1"/>
    <col min="9223" max="9472" width="8.88671875" style="988"/>
    <col min="9473" max="9473" width="41" style="988" bestFit="1" customWidth="1"/>
    <col min="9474" max="9475" width="11.33203125" style="988" bestFit="1" customWidth="1"/>
    <col min="9476" max="9476" width="11.6640625" style="988" bestFit="1" customWidth="1"/>
    <col min="9477" max="9477" width="8.88671875" style="988"/>
    <col min="9478" max="9478" width="7.6640625" style="988" customWidth="1"/>
    <col min="9479" max="9728" width="8.88671875" style="988"/>
    <col min="9729" max="9729" width="41" style="988" bestFit="1" customWidth="1"/>
    <col min="9730" max="9731" width="11.33203125" style="988" bestFit="1" customWidth="1"/>
    <col min="9732" max="9732" width="11.6640625" style="988" bestFit="1" customWidth="1"/>
    <col min="9733" max="9733" width="8.88671875" style="988"/>
    <col min="9734" max="9734" width="7.6640625" style="988" customWidth="1"/>
    <col min="9735" max="9984" width="8.88671875" style="988"/>
    <col min="9985" max="9985" width="41" style="988" bestFit="1" customWidth="1"/>
    <col min="9986" max="9987" width="11.33203125" style="988" bestFit="1" customWidth="1"/>
    <col min="9988" max="9988" width="11.6640625" style="988" bestFit="1" customWidth="1"/>
    <col min="9989" max="9989" width="8.88671875" style="988"/>
    <col min="9990" max="9990" width="7.6640625" style="988" customWidth="1"/>
    <col min="9991" max="10240" width="8.88671875" style="988"/>
    <col min="10241" max="10241" width="41" style="988" bestFit="1" customWidth="1"/>
    <col min="10242" max="10243" width="11.33203125" style="988" bestFit="1" customWidth="1"/>
    <col min="10244" max="10244" width="11.6640625" style="988" bestFit="1" customWidth="1"/>
    <col min="10245" max="10245" width="8.88671875" style="988"/>
    <col min="10246" max="10246" width="7.6640625" style="988" customWidth="1"/>
    <col min="10247" max="10496" width="8.88671875" style="988"/>
    <col min="10497" max="10497" width="41" style="988" bestFit="1" customWidth="1"/>
    <col min="10498" max="10499" width="11.33203125" style="988" bestFit="1" customWidth="1"/>
    <col min="10500" max="10500" width="11.6640625" style="988" bestFit="1" customWidth="1"/>
    <col min="10501" max="10501" width="8.88671875" style="988"/>
    <col min="10502" max="10502" width="7.6640625" style="988" customWidth="1"/>
    <col min="10503" max="10752" width="8.88671875" style="988"/>
    <col min="10753" max="10753" width="41" style="988" bestFit="1" customWidth="1"/>
    <col min="10754" max="10755" width="11.33203125" style="988" bestFit="1" customWidth="1"/>
    <col min="10756" max="10756" width="11.6640625" style="988" bestFit="1" customWidth="1"/>
    <col min="10757" max="10757" width="8.88671875" style="988"/>
    <col min="10758" max="10758" width="7.6640625" style="988" customWidth="1"/>
    <col min="10759" max="11008" width="8.88671875" style="988"/>
    <col min="11009" max="11009" width="41" style="988" bestFit="1" customWidth="1"/>
    <col min="11010" max="11011" width="11.33203125" style="988" bestFit="1" customWidth="1"/>
    <col min="11012" max="11012" width="11.6640625" style="988" bestFit="1" customWidth="1"/>
    <col min="11013" max="11013" width="8.88671875" style="988"/>
    <col min="11014" max="11014" width="7.6640625" style="988" customWidth="1"/>
    <col min="11015" max="11264" width="8.88671875" style="988"/>
    <col min="11265" max="11265" width="41" style="988" bestFit="1" customWidth="1"/>
    <col min="11266" max="11267" width="11.33203125" style="988" bestFit="1" customWidth="1"/>
    <col min="11268" max="11268" width="11.6640625" style="988" bestFit="1" customWidth="1"/>
    <col min="11269" max="11269" width="8.88671875" style="988"/>
    <col min="11270" max="11270" width="7.6640625" style="988" customWidth="1"/>
    <col min="11271" max="11520" width="8.88671875" style="988"/>
    <col min="11521" max="11521" width="41" style="988" bestFit="1" customWidth="1"/>
    <col min="11522" max="11523" width="11.33203125" style="988" bestFit="1" customWidth="1"/>
    <col min="11524" max="11524" width="11.6640625" style="988" bestFit="1" customWidth="1"/>
    <col min="11525" max="11525" width="8.88671875" style="988"/>
    <col min="11526" max="11526" width="7.6640625" style="988" customWidth="1"/>
    <col min="11527" max="11776" width="8.88671875" style="988"/>
    <col min="11777" max="11777" width="41" style="988" bestFit="1" customWidth="1"/>
    <col min="11778" max="11779" width="11.33203125" style="988" bestFit="1" customWidth="1"/>
    <col min="11780" max="11780" width="11.6640625" style="988" bestFit="1" customWidth="1"/>
    <col min="11781" max="11781" width="8.88671875" style="988"/>
    <col min="11782" max="11782" width="7.6640625" style="988" customWidth="1"/>
    <col min="11783" max="12032" width="8.88671875" style="988"/>
    <col min="12033" max="12033" width="41" style="988" bestFit="1" customWidth="1"/>
    <col min="12034" max="12035" width="11.33203125" style="988" bestFit="1" customWidth="1"/>
    <col min="12036" max="12036" width="11.6640625" style="988" bestFit="1" customWidth="1"/>
    <col min="12037" max="12037" width="8.88671875" style="988"/>
    <col min="12038" max="12038" width="7.6640625" style="988" customWidth="1"/>
    <col min="12039" max="12288" width="8.88671875" style="988"/>
    <col min="12289" max="12289" width="41" style="988" bestFit="1" customWidth="1"/>
    <col min="12290" max="12291" width="11.33203125" style="988" bestFit="1" customWidth="1"/>
    <col min="12292" max="12292" width="11.6640625" style="988" bestFit="1" customWidth="1"/>
    <col min="12293" max="12293" width="8.88671875" style="988"/>
    <col min="12294" max="12294" width="7.6640625" style="988" customWidth="1"/>
    <col min="12295" max="12544" width="8.88671875" style="988"/>
    <col min="12545" max="12545" width="41" style="988" bestFit="1" customWidth="1"/>
    <col min="12546" max="12547" width="11.33203125" style="988" bestFit="1" customWidth="1"/>
    <col min="12548" max="12548" width="11.6640625" style="988" bestFit="1" customWidth="1"/>
    <col min="12549" max="12549" width="8.88671875" style="988"/>
    <col min="12550" max="12550" width="7.6640625" style="988" customWidth="1"/>
    <col min="12551" max="12800" width="8.88671875" style="988"/>
    <col min="12801" max="12801" width="41" style="988" bestFit="1" customWidth="1"/>
    <col min="12802" max="12803" width="11.33203125" style="988" bestFit="1" customWidth="1"/>
    <col min="12804" max="12804" width="11.6640625" style="988" bestFit="1" customWidth="1"/>
    <col min="12805" max="12805" width="8.88671875" style="988"/>
    <col min="12806" max="12806" width="7.6640625" style="988" customWidth="1"/>
    <col min="12807" max="13056" width="8.88671875" style="988"/>
    <col min="13057" max="13057" width="41" style="988" bestFit="1" customWidth="1"/>
    <col min="13058" max="13059" width="11.33203125" style="988" bestFit="1" customWidth="1"/>
    <col min="13060" max="13060" width="11.6640625" style="988" bestFit="1" customWidth="1"/>
    <col min="13061" max="13061" width="8.88671875" style="988"/>
    <col min="13062" max="13062" width="7.6640625" style="988" customWidth="1"/>
    <col min="13063" max="13312" width="8.88671875" style="988"/>
    <col min="13313" max="13313" width="41" style="988" bestFit="1" customWidth="1"/>
    <col min="13314" max="13315" width="11.33203125" style="988" bestFit="1" customWidth="1"/>
    <col min="13316" max="13316" width="11.6640625" style="988" bestFit="1" customWidth="1"/>
    <col min="13317" max="13317" width="8.88671875" style="988"/>
    <col min="13318" max="13318" width="7.6640625" style="988" customWidth="1"/>
    <col min="13319" max="13568" width="8.88671875" style="988"/>
    <col min="13569" max="13569" width="41" style="988" bestFit="1" customWidth="1"/>
    <col min="13570" max="13571" width="11.33203125" style="988" bestFit="1" customWidth="1"/>
    <col min="13572" max="13572" width="11.6640625" style="988" bestFit="1" customWidth="1"/>
    <col min="13573" max="13573" width="8.88671875" style="988"/>
    <col min="13574" max="13574" width="7.6640625" style="988" customWidth="1"/>
    <col min="13575" max="13824" width="8.88671875" style="988"/>
    <col min="13825" max="13825" width="41" style="988" bestFit="1" customWidth="1"/>
    <col min="13826" max="13827" width="11.33203125" style="988" bestFit="1" customWidth="1"/>
    <col min="13828" max="13828" width="11.6640625" style="988" bestFit="1" customWidth="1"/>
    <col min="13829" max="13829" width="8.88671875" style="988"/>
    <col min="13830" max="13830" width="7.6640625" style="988" customWidth="1"/>
    <col min="13831" max="14080" width="8.88671875" style="988"/>
    <col min="14081" max="14081" width="41" style="988" bestFit="1" customWidth="1"/>
    <col min="14082" max="14083" width="11.33203125" style="988" bestFit="1" customWidth="1"/>
    <col min="14084" max="14084" width="11.6640625" style="988" bestFit="1" customWidth="1"/>
    <col min="14085" max="14085" width="8.88671875" style="988"/>
    <col min="14086" max="14086" width="7.6640625" style="988" customWidth="1"/>
    <col min="14087" max="14336" width="8.88671875" style="988"/>
    <col min="14337" max="14337" width="41" style="988" bestFit="1" customWidth="1"/>
    <col min="14338" max="14339" width="11.33203125" style="988" bestFit="1" customWidth="1"/>
    <col min="14340" max="14340" width="11.6640625" style="988" bestFit="1" customWidth="1"/>
    <col min="14341" max="14341" width="8.88671875" style="988"/>
    <col min="14342" max="14342" width="7.6640625" style="988" customWidth="1"/>
    <col min="14343" max="14592" width="8.88671875" style="988"/>
    <col min="14593" max="14593" width="41" style="988" bestFit="1" customWidth="1"/>
    <col min="14594" max="14595" width="11.33203125" style="988" bestFit="1" customWidth="1"/>
    <col min="14596" max="14596" width="11.6640625" style="988" bestFit="1" customWidth="1"/>
    <col min="14597" max="14597" width="8.88671875" style="988"/>
    <col min="14598" max="14598" width="7.6640625" style="988" customWidth="1"/>
    <col min="14599" max="14848" width="8.88671875" style="988"/>
    <col min="14849" max="14849" width="41" style="988" bestFit="1" customWidth="1"/>
    <col min="14850" max="14851" width="11.33203125" style="988" bestFit="1" customWidth="1"/>
    <col min="14852" max="14852" width="11.6640625" style="988" bestFit="1" customWidth="1"/>
    <col min="14853" max="14853" width="8.88671875" style="988"/>
    <col min="14854" max="14854" width="7.6640625" style="988" customWidth="1"/>
    <col min="14855" max="15104" width="8.88671875" style="988"/>
    <col min="15105" max="15105" width="41" style="988" bestFit="1" customWidth="1"/>
    <col min="15106" max="15107" width="11.33203125" style="988" bestFit="1" customWidth="1"/>
    <col min="15108" max="15108" width="11.6640625" style="988" bestFit="1" customWidth="1"/>
    <col min="15109" max="15109" width="8.88671875" style="988"/>
    <col min="15110" max="15110" width="7.6640625" style="988" customWidth="1"/>
    <col min="15111" max="15360" width="8.88671875" style="988"/>
    <col min="15361" max="15361" width="41" style="988" bestFit="1" customWidth="1"/>
    <col min="15362" max="15363" width="11.33203125" style="988" bestFit="1" customWidth="1"/>
    <col min="15364" max="15364" width="11.6640625" style="988" bestFit="1" customWidth="1"/>
    <col min="15365" max="15365" width="8.88671875" style="988"/>
    <col min="15366" max="15366" width="7.6640625" style="988" customWidth="1"/>
    <col min="15367" max="15616" width="8.88671875" style="988"/>
    <col min="15617" max="15617" width="41" style="988" bestFit="1" customWidth="1"/>
    <col min="15618" max="15619" width="11.33203125" style="988" bestFit="1" customWidth="1"/>
    <col min="15620" max="15620" width="11.6640625" style="988" bestFit="1" customWidth="1"/>
    <col min="15621" max="15621" width="8.88671875" style="988"/>
    <col min="15622" max="15622" width="7.6640625" style="988" customWidth="1"/>
    <col min="15623" max="15872" width="8.88671875" style="988"/>
    <col min="15873" max="15873" width="41" style="988" bestFit="1" customWidth="1"/>
    <col min="15874" max="15875" width="11.33203125" style="988" bestFit="1" customWidth="1"/>
    <col min="15876" max="15876" width="11.6640625" style="988" bestFit="1" customWidth="1"/>
    <col min="15877" max="15877" width="8.88671875" style="988"/>
    <col min="15878" max="15878" width="7.6640625" style="988" customWidth="1"/>
    <col min="15879" max="16128" width="8.88671875" style="988"/>
    <col min="16129" max="16129" width="41" style="988" bestFit="1" customWidth="1"/>
    <col min="16130" max="16131" width="11.33203125" style="988" bestFit="1" customWidth="1"/>
    <col min="16132" max="16132" width="11.6640625" style="988" bestFit="1" customWidth="1"/>
    <col min="16133" max="16133" width="8.88671875" style="988"/>
    <col min="16134" max="16134" width="7.6640625" style="988" customWidth="1"/>
    <col min="16135" max="16384" width="8.88671875" style="988"/>
  </cols>
  <sheetData>
    <row r="1" spans="1:22">
      <c r="A1" s="3302" t="s">
        <v>919</v>
      </c>
      <c r="B1" s="3302"/>
      <c r="C1" s="3302"/>
      <c r="D1" s="3302"/>
      <c r="E1" s="3302"/>
      <c r="F1" s="3302"/>
      <c r="G1" s="3302"/>
      <c r="H1" s="3302"/>
      <c r="I1" s="1078"/>
      <c r="J1" s="1078"/>
      <c r="K1" s="1078"/>
    </row>
    <row r="2" spans="1:22">
      <c r="A2" s="3323" t="s">
        <v>39</v>
      </c>
      <c r="B2" s="3323"/>
      <c r="C2" s="3323"/>
      <c r="D2" s="3323"/>
      <c r="E2" s="3323"/>
      <c r="F2" s="3323"/>
      <c r="G2" s="3323"/>
      <c r="H2" s="3323"/>
      <c r="I2" s="1130"/>
      <c r="J2" s="1130"/>
      <c r="K2" s="1130"/>
    </row>
    <row r="3" spans="1:22">
      <c r="A3" s="3323" t="s">
        <v>856</v>
      </c>
      <c r="B3" s="3323"/>
      <c r="C3" s="3323"/>
      <c r="D3" s="3323"/>
      <c r="E3" s="3323"/>
      <c r="F3" s="3323"/>
      <c r="G3" s="3323"/>
      <c r="H3" s="3323"/>
      <c r="I3" s="1130"/>
      <c r="J3" s="1130"/>
      <c r="K3" s="1130"/>
    </row>
    <row r="4" spans="1:22" ht="16.2" thickBot="1">
      <c r="G4" s="3304" t="s">
        <v>855</v>
      </c>
      <c r="H4" s="3304"/>
    </row>
    <row r="5" spans="1:22" ht="19.5" customHeight="1" thickTop="1">
      <c r="A5" s="3324" t="s">
        <v>65</v>
      </c>
      <c r="B5" s="1129">
        <f>'33.MS y-o-y'!B5</f>
        <v>2021</v>
      </c>
      <c r="C5" s="1129">
        <f>'33.MS y-o-y'!C5</f>
        <v>2022</v>
      </c>
      <c r="D5" s="1129">
        <f>'33.MS y-o-y'!D5</f>
        <v>2023</v>
      </c>
      <c r="E5" s="3307" t="str">
        <f>'33.MS y-o-y'!E5:H5</f>
        <v xml:space="preserve">Changes </v>
      </c>
      <c r="F5" s="3308"/>
      <c r="G5" s="3308"/>
      <c r="H5" s="3309"/>
    </row>
    <row r="6" spans="1:22">
      <c r="A6" s="3325"/>
      <c r="B6" s="3330" t="str">
        <f>'33.MS y-o-y'!B6:B7</f>
        <v>Feb</v>
      </c>
      <c r="C6" s="3330" t="str">
        <f>'33.MS y-o-y'!C6:C7</f>
        <v xml:space="preserve">Feb (R) </v>
      </c>
      <c r="D6" s="3330" t="str">
        <f>'33.MS y-o-y'!D6:D7</f>
        <v>Feb (P)</v>
      </c>
      <c r="E6" s="3310" t="str">
        <f>'33.MS y-o-y'!E6:F6</f>
        <v>2021/22</v>
      </c>
      <c r="F6" s="3312"/>
      <c r="G6" s="3310" t="str">
        <f>'33.MS y-o-y'!G6:H6</f>
        <v>2022/23</v>
      </c>
      <c r="H6" s="3311"/>
      <c r="I6" s="1126"/>
    </row>
    <row r="7" spans="1:22">
      <c r="A7" s="3325"/>
      <c r="B7" s="3331"/>
      <c r="C7" s="3331"/>
      <c r="D7" s="3331"/>
      <c r="E7" s="1128" t="str">
        <f>'33.MS y-o-y'!E7</f>
        <v>Amount</v>
      </c>
      <c r="F7" s="1128" t="str">
        <f>'33.MS y-o-y'!F7</f>
        <v>Percent</v>
      </c>
      <c r="G7" s="1128" t="str">
        <f>'33.MS y-o-y'!G7</f>
        <v>Amount</v>
      </c>
      <c r="H7" s="1127" t="str">
        <f>'33.MS y-o-y'!H7</f>
        <v>Percent</v>
      </c>
      <c r="I7" s="1126"/>
    </row>
    <row r="8" spans="1:22" ht="19.5" customHeight="1">
      <c r="A8" s="1069" t="s">
        <v>912</v>
      </c>
      <c r="B8" s="1067">
        <v>1341547.6511053161</v>
      </c>
      <c r="C8" s="1067">
        <v>1109300.0964450079</v>
      </c>
      <c r="D8" s="1067">
        <v>1322380.3013264737</v>
      </c>
      <c r="E8" s="1067">
        <v>-232247.55466030817</v>
      </c>
      <c r="F8" s="1120">
        <v>-17.311912437024269</v>
      </c>
      <c r="G8" s="1067">
        <v>213080.20488146576</v>
      </c>
      <c r="H8" s="1066">
        <v>19.208526670494969</v>
      </c>
      <c r="P8" s="993"/>
      <c r="Q8" s="993"/>
      <c r="R8" s="993"/>
      <c r="S8" s="993"/>
      <c r="T8" s="993"/>
      <c r="U8" s="993"/>
      <c r="V8" s="993"/>
    </row>
    <row r="9" spans="1:22" ht="19.5" customHeight="1">
      <c r="A9" s="1065" t="s">
        <v>911</v>
      </c>
      <c r="B9" s="1062">
        <v>50952.035658460001</v>
      </c>
      <c r="C9" s="1062">
        <v>56145.339472109998</v>
      </c>
      <c r="D9" s="1062">
        <v>65802.115640860007</v>
      </c>
      <c r="E9" s="1062">
        <v>5193.3038136499963</v>
      </c>
      <c r="F9" s="1121">
        <v>10.192534501391815</v>
      </c>
      <c r="G9" s="1062">
        <v>9656.7761687500097</v>
      </c>
      <c r="H9" s="1061">
        <v>17.199604204988344</v>
      </c>
      <c r="P9" s="993"/>
      <c r="Q9" s="993"/>
      <c r="R9" s="993"/>
      <c r="S9" s="993"/>
      <c r="T9" s="993"/>
      <c r="U9" s="993"/>
      <c r="V9" s="993"/>
    </row>
    <row r="10" spans="1:22" ht="19.5" customHeight="1">
      <c r="A10" s="1065" t="s">
        <v>910</v>
      </c>
      <c r="B10" s="1062">
        <v>417.16115400000007</v>
      </c>
      <c r="C10" s="1062">
        <v>25851.633843016003</v>
      </c>
      <c r="D10" s="1062">
        <v>25696.999184536682</v>
      </c>
      <c r="E10" s="1062">
        <v>25434.472689016002</v>
      </c>
      <c r="F10" s="1121">
        <v>6097.0376664112873</v>
      </c>
      <c r="G10" s="1062">
        <v>-154.63465847932093</v>
      </c>
      <c r="H10" s="1061">
        <v>-0.59816203269139434</v>
      </c>
      <c r="P10" s="993"/>
      <c r="Q10" s="993"/>
      <c r="R10" s="993"/>
      <c r="S10" s="993"/>
      <c r="T10" s="993"/>
      <c r="U10" s="993"/>
      <c r="V10" s="993"/>
    </row>
    <row r="11" spans="1:22" ht="19.5" customHeight="1">
      <c r="A11" s="1065" t="s">
        <v>909</v>
      </c>
      <c r="B11" s="1062">
        <v>2677.2029990859996</v>
      </c>
      <c r="C11" s="1062">
        <v>2702.8860822520001</v>
      </c>
      <c r="D11" s="1062">
        <v>2826.7225657070398</v>
      </c>
      <c r="E11" s="1062">
        <v>25.683083166000415</v>
      </c>
      <c r="F11" s="1121">
        <v>0.95932520525222231</v>
      </c>
      <c r="G11" s="1062">
        <v>123.8364834550398</v>
      </c>
      <c r="H11" s="1061">
        <v>4.5816390216439045</v>
      </c>
      <c r="P11" s="993"/>
      <c r="Q11" s="993"/>
      <c r="R11" s="993"/>
      <c r="S11" s="993"/>
      <c r="T11" s="993"/>
      <c r="U11" s="993"/>
      <c r="V11" s="993"/>
    </row>
    <row r="12" spans="1:22" ht="19.5" customHeight="1">
      <c r="A12" s="1065" t="s">
        <v>908</v>
      </c>
      <c r="B12" s="1062">
        <v>1287501.25129377</v>
      </c>
      <c r="C12" s="1062">
        <v>1024600.23704763</v>
      </c>
      <c r="D12" s="1062">
        <v>1228054.4639353701</v>
      </c>
      <c r="E12" s="1062">
        <v>-262901.01424614002</v>
      </c>
      <c r="F12" s="1121">
        <v>-20.419476406874086</v>
      </c>
      <c r="G12" s="1062">
        <v>203454.22688774008</v>
      </c>
      <c r="H12" s="1061">
        <v>19.856937323574154</v>
      </c>
      <c r="P12" s="993"/>
      <c r="Q12" s="993"/>
      <c r="R12" s="993"/>
      <c r="S12" s="993"/>
      <c r="T12" s="993"/>
      <c r="U12" s="993"/>
      <c r="V12" s="993"/>
    </row>
    <row r="13" spans="1:22" ht="19.5" customHeight="1">
      <c r="A13" s="1069" t="s">
        <v>907</v>
      </c>
      <c r="B13" s="1067">
        <v>63873.400005879994</v>
      </c>
      <c r="C13" s="1067">
        <v>77746.847266219993</v>
      </c>
      <c r="D13" s="1067">
        <v>120929.15742608998</v>
      </c>
      <c r="E13" s="1067">
        <v>13873.447260339999</v>
      </c>
      <c r="F13" s="1120">
        <v>21.720226665658711</v>
      </c>
      <c r="G13" s="1067">
        <v>43182.310159869987</v>
      </c>
      <c r="H13" s="1066">
        <v>55.542200974408061</v>
      </c>
      <c r="P13" s="993"/>
      <c r="Q13" s="993"/>
      <c r="R13" s="993"/>
      <c r="S13" s="993"/>
      <c r="T13" s="993"/>
      <c r="U13" s="993"/>
      <c r="V13" s="993"/>
    </row>
    <row r="14" spans="1:22" ht="19.5" customHeight="1">
      <c r="A14" s="1065" t="s">
        <v>906</v>
      </c>
      <c r="B14" s="1062">
        <v>20779.900004250001</v>
      </c>
      <c r="C14" s="1062">
        <v>35774.222264589996</v>
      </c>
      <c r="D14" s="1062">
        <v>85729.822426089988</v>
      </c>
      <c r="E14" s="1062">
        <v>14994.322260339995</v>
      </c>
      <c r="F14" s="1121">
        <v>72.157817204477823</v>
      </c>
      <c r="G14" s="1062">
        <v>49955.600161499991</v>
      </c>
      <c r="H14" s="1061">
        <v>139.64133110154847</v>
      </c>
      <c r="P14" s="993"/>
      <c r="Q14" s="993"/>
      <c r="R14" s="993"/>
      <c r="S14" s="993"/>
      <c r="T14" s="993"/>
      <c r="U14" s="993"/>
      <c r="V14" s="993"/>
    </row>
    <row r="15" spans="1:22" ht="19.5" customHeight="1">
      <c r="A15" s="1065" t="s">
        <v>905</v>
      </c>
      <c r="B15" s="1062">
        <v>41129</v>
      </c>
      <c r="C15" s="1062">
        <v>41129.025000000001</v>
      </c>
      <c r="D15" s="1062">
        <v>32082.025000000001</v>
      </c>
      <c r="E15" s="1062">
        <v>2.5000000001455192E-2</v>
      </c>
      <c r="F15" s="1121">
        <v>6.0784361403037257E-5</v>
      </c>
      <c r="G15" s="1062">
        <v>-9047</v>
      </c>
      <c r="H15" s="1061">
        <v>-21.996631332738861</v>
      </c>
      <c r="P15" s="993"/>
      <c r="Q15" s="993"/>
      <c r="R15" s="993"/>
      <c r="S15" s="993"/>
      <c r="T15" s="993"/>
      <c r="U15" s="993"/>
      <c r="V15" s="993"/>
    </row>
    <row r="16" spans="1:22" ht="19.5" customHeight="1">
      <c r="A16" s="1065" t="s">
        <v>904</v>
      </c>
      <c r="B16" s="1062">
        <v>1964.5000016299964</v>
      </c>
      <c r="C16" s="1062">
        <v>843.60000162999495</v>
      </c>
      <c r="D16" s="1062">
        <v>3117.3099999999977</v>
      </c>
      <c r="E16" s="1062">
        <v>-1120.9000000000015</v>
      </c>
      <c r="F16" s="1121">
        <v>-57.057775468056079</v>
      </c>
      <c r="G16" s="1062">
        <v>2273.7099983700027</v>
      </c>
      <c r="H16" s="1061">
        <v>269.52465552119065</v>
      </c>
      <c r="P16" s="993"/>
      <c r="Q16" s="993"/>
      <c r="R16" s="993"/>
      <c r="S16" s="993"/>
      <c r="T16" s="993"/>
      <c r="U16" s="993"/>
      <c r="V16" s="993"/>
    </row>
    <row r="17" spans="1:22" ht="19.5" customHeight="1">
      <c r="A17" s="1065" t="s">
        <v>903</v>
      </c>
      <c r="B17" s="1062">
        <v>0</v>
      </c>
      <c r="C17" s="1062">
        <v>0</v>
      </c>
      <c r="D17" s="1062">
        <v>0</v>
      </c>
      <c r="E17" s="1062">
        <v>0</v>
      </c>
      <c r="F17" s="1121"/>
      <c r="G17" s="1062">
        <v>0</v>
      </c>
      <c r="H17" s="1061"/>
      <c r="P17" s="993"/>
      <c r="Q17" s="993"/>
      <c r="R17" s="993"/>
      <c r="S17" s="993"/>
      <c r="T17" s="993"/>
      <c r="U17" s="993"/>
      <c r="V17" s="993"/>
    </row>
    <row r="18" spans="1:22" ht="19.5" customHeight="1">
      <c r="A18" s="1125" t="s">
        <v>902</v>
      </c>
      <c r="B18" s="1067">
        <v>31</v>
      </c>
      <c r="C18" s="1067">
        <v>33.645250000000004</v>
      </c>
      <c r="D18" s="1067">
        <v>33.645250000000004</v>
      </c>
      <c r="E18" s="1067">
        <v>2.6452500000000043</v>
      </c>
      <c r="F18" s="1120">
        <v>8.5330645161290466</v>
      </c>
      <c r="G18" s="1067">
        <v>0</v>
      </c>
      <c r="H18" s="1066">
        <v>0</v>
      </c>
      <c r="P18" s="993"/>
      <c r="Q18" s="993"/>
      <c r="R18" s="993"/>
      <c r="S18" s="993"/>
      <c r="T18" s="993"/>
      <c r="U18" s="993"/>
      <c r="V18" s="993"/>
    </row>
    <row r="19" spans="1:22" ht="19.5" customHeight="1">
      <c r="A19" s="1069" t="s">
        <v>901</v>
      </c>
      <c r="B19" s="1067">
        <v>577.71908449999989</v>
      </c>
      <c r="C19" s="1067">
        <v>643.68970964080995</v>
      </c>
      <c r="D19" s="1067">
        <v>643.68970964080995</v>
      </c>
      <c r="E19" s="1067">
        <v>65.970625140810057</v>
      </c>
      <c r="F19" s="1120">
        <v>11.419152821981955</v>
      </c>
      <c r="G19" s="1067">
        <v>0</v>
      </c>
      <c r="H19" s="1066">
        <v>0</v>
      </c>
      <c r="P19" s="993"/>
      <c r="Q19" s="993"/>
      <c r="R19" s="993"/>
      <c r="S19" s="993"/>
      <c r="T19" s="993"/>
      <c r="U19" s="993"/>
      <c r="V19" s="993"/>
    </row>
    <row r="20" spans="1:22" ht="19.5" customHeight="1">
      <c r="A20" s="1065" t="s">
        <v>900</v>
      </c>
      <c r="B20" s="1062">
        <v>577.71908449999989</v>
      </c>
      <c r="C20" s="1062">
        <v>643.68970964080995</v>
      </c>
      <c r="D20" s="1021">
        <v>643.68970964080995</v>
      </c>
      <c r="E20" s="1062">
        <v>65.970625140810057</v>
      </c>
      <c r="F20" s="1121">
        <v>11.419152821981955</v>
      </c>
      <c r="G20" s="1062">
        <v>0</v>
      </c>
      <c r="H20" s="1061">
        <v>0</v>
      </c>
      <c r="P20" s="993"/>
      <c r="Q20" s="993"/>
      <c r="R20" s="993"/>
      <c r="S20" s="993"/>
      <c r="T20" s="993"/>
      <c r="U20" s="993"/>
      <c r="V20" s="993"/>
    </row>
    <row r="21" spans="1:22" ht="19.5" customHeight="1">
      <c r="A21" s="1065" t="s">
        <v>899</v>
      </c>
      <c r="B21" s="1062">
        <v>0</v>
      </c>
      <c r="C21" s="1062">
        <v>0</v>
      </c>
      <c r="D21" s="1021">
        <v>0</v>
      </c>
      <c r="E21" s="1062">
        <v>0</v>
      </c>
      <c r="F21" s="1121"/>
      <c r="G21" s="1062">
        <v>0</v>
      </c>
      <c r="H21" s="1061"/>
      <c r="P21" s="993"/>
      <c r="Q21" s="993"/>
      <c r="R21" s="993"/>
      <c r="S21" s="993"/>
      <c r="T21" s="993"/>
      <c r="U21" s="993"/>
      <c r="V21" s="993"/>
    </row>
    <row r="22" spans="1:22" ht="19.5" customHeight="1">
      <c r="A22" s="1069" t="s">
        <v>898</v>
      </c>
      <c r="B22" s="1067">
        <v>82286.014704339992</v>
      </c>
      <c r="C22" s="1067">
        <v>306797.30188786006</v>
      </c>
      <c r="D22" s="1067">
        <v>54067.752294860002</v>
      </c>
      <c r="E22" s="1067">
        <v>224511.28718352006</v>
      </c>
      <c r="F22" s="1120">
        <v>272.84258204775921</v>
      </c>
      <c r="G22" s="1067">
        <v>-252729.54959300006</v>
      </c>
      <c r="H22" s="1066">
        <v>-82.376718451512744</v>
      </c>
      <c r="P22" s="993"/>
      <c r="Q22" s="993"/>
      <c r="R22" s="993"/>
      <c r="S22" s="993"/>
      <c r="T22" s="993"/>
      <c r="U22" s="993"/>
      <c r="V22" s="993"/>
    </row>
    <row r="23" spans="1:22" ht="19.5" customHeight="1">
      <c r="A23" s="1065" t="s">
        <v>897</v>
      </c>
      <c r="B23" s="1062">
        <v>82286.014704339992</v>
      </c>
      <c r="C23" s="1062">
        <v>153685.80188786003</v>
      </c>
      <c r="D23" s="1062">
        <v>7860.6796506299997</v>
      </c>
      <c r="E23" s="1062">
        <v>71399.787183520035</v>
      </c>
      <c r="F23" s="1121">
        <v>86.770257910855193</v>
      </c>
      <c r="G23" s="1062">
        <v>-145825.12223723004</v>
      </c>
      <c r="H23" s="1061">
        <v>-94.885227162125432</v>
      </c>
      <c r="P23" s="993"/>
      <c r="Q23" s="993"/>
      <c r="R23" s="993"/>
      <c r="S23" s="993"/>
      <c r="T23" s="993"/>
      <c r="U23" s="993"/>
      <c r="V23" s="993"/>
    </row>
    <row r="24" spans="1:22" ht="19.5" customHeight="1">
      <c r="A24" s="1065" t="s">
        <v>896</v>
      </c>
      <c r="B24" s="1062">
        <v>0</v>
      </c>
      <c r="C24" s="1062">
        <v>153111.5</v>
      </c>
      <c r="D24" s="1062">
        <v>46207.07264423</v>
      </c>
      <c r="E24" s="1062">
        <v>153111.5</v>
      </c>
      <c r="F24" s="1121"/>
      <c r="G24" s="1062">
        <v>-106904.42735576999</v>
      </c>
      <c r="H24" s="1061">
        <v>-69.821291905421859</v>
      </c>
      <c r="P24" s="993"/>
      <c r="Q24" s="993"/>
      <c r="R24" s="993"/>
      <c r="S24" s="993"/>
      <c r="T24" s="993"/>
      <c r="U24" s="993"/>
      <c r="V24" s="993"/>
    </row>
    <row r="25" spans="1:22" ht="19.5" customHeight="1">
      <c r="A25" s="1069" t="s">
        <v>895</v>
      </c>
      <c r="B25" s="1067">
        <v>3664.5486523599998</v>
      </c>
      <c r="C25" s="1067">
        <v>5839.2659802200005</v>
      </c>
      <c r="D25" s="1067">
        <v>6569.093694889998</v>
      </c>
      <c r="E25" s="1067">
        <v>2174.7173278600008</v>
      </c>
      <c r="F25" s="1120">
        <v>59.344752496585485</v>
      </c>
      <c r="G25" s="1067">
        <v>729.82771466999748</v>
      </c>
      <c r="H25" s="1066">
        <v>12.498620839369616</v>
      </c>
      <c r="P25" s="993"/>
      <c r="Q25" s="993"/>
      <c r="R25" s="993"/>
      <c r="S25" s="993"/>
      <c r="T25" s="993"/>
      <c r="U25" s="993"/>
      <c r="V25" s="993"/>
    </row>
    <row r="26" spans="1:22" ht="19.5" customHeight="1">
      <c r="A26" s="1069" t="s">
        <v>894</v>
      </c>
      <c r="B26" s="1067">
        <v>62522.650585174</v>
      </c>
      <c r="C26" s="1067">
        <v>56780.563704882006</v>
      </c>
      <c r="D26" s="1067">
        <v>56672.762213795402</v>
      </c>
      <c r="E26" s="1067">
        <v>-5742.086880291994</v>
      </c>
      <c r="F26" s="1120">
        <v>-9.184010637024425</v>
      </c>
      <c r="G26" s="1067">
        <v>-107.80149108660407</v>
      </c>
      <c r="H26" s="1066">
        <v>-0.18985632415856993</v>
      </c>
      <c r="P26" s="993"/>
      <c r="Q26" s="993"/>
      <c r="R26" s="993"/>
      <c r="S26" s="993"/>
      <c r="T26" s="993"/>
      <c r="U26" s="993"/>
      <c r="V26" s="993"/>
    </row>
    <row r="27" spans="1:22" ht="19.5" customHeight="1">
      <c r="A27" s="1069" t="s">
        <v>893</v>
      </c>
      <c r="B27" s="1067">
        <v>1554502.9841375703</v>
      </c>
      <c r="C27" s="1067">
        <v>1557141.4102438309</v>
      </c>
      <c r="D27" s="1067">
        <v>1561296.40191575</v>
      </c>
      <c r="E27" s="1067">
        <v>2638.4261062606238</v>
      </c>
      <c r="F27" s="1120">
        <v>0.16972795376937846</v>
      </c>
      <c r="G27" s="1067">
        <v>4154.9916719191242</v>
      </c>
      <c r="H27" s="1066">
        <v>0.26683457549744949</v>
      </c>
      <c r="P27" s="993"/>
      <c r="Q27" s="993"/>
      <c r="R27" s="993"/>
      <c r="S27" s="993"/>
      <c r="T27" s="993"/>
      <c r="U27" s="993"/>
      <c r="V27" s="993"/>
    </row>
    <row r="28" spans="1:22" ht="19.5" customHeight="1">
      <c r="A28" s="1069" t="s">
        <v>892</v>
      </c>
      <c r="B28" s="1067">
        <v>813925.48052772006</v>
      </c>
      <c r="C28" s="1067">
        <v>805406.94238008989</v>
      </c>
      <c r="D28" s="1067">
        <v>808779.23368783994</v>
      </c>
      <c r="E28" s="1067">
        <v>-8518.53814763017</v>
      </c>
      <c r="F28" s="1120">
        <v>-1.0465992712388186</v>
      </c>
      <c r="G28" s="1067">
        <v>3372.2913077500416</v>
      </c>
      <c r="H28" s="1066">
        <v>0.41870651099485806</v>
      </c>
      <c r="P28" s="993"/>
      <c r="Q28" s="993"/>
      <c r="R28" s="993"/>
      <c r="S28" s="993"/>
      <c r="T28" s="993"/>
      <c r="U28" s="993"/>
      <c r="V28" s="993"/>
    </row>
    <row r="29" spans="1:22" ht="19.5" customHeight="1">
      <c r="A29" s="1065" t="s">
        <v>891</v>
      </c>
      <c r="B29" s="1062">
        <v>526677.8805079317</v>
      </c>
      <c r="C29" s="1062">
        <v>546303.94819603546</v>
      </c>
      <c r="D29" s="1062">
        <v>516000.21475537948</v>
      </c>
      <c r="E29" s="1062">
        <v>19626.067688103765</v>
      </c>
      <c r="F29" s="1121">
        <v>3.7263892057088586</v>
      </c>
      <c r="G29" s="1062">
        <v>-30303.733440655982</v>
      </c>
      <c r="H29" s="1061">
        <v>-5.5470463906993039</v>
      </c>
      <c r="P29" s="993"/>
      <c r="Q29" s="993"/>
      <c r="R29" s="993"/>
      <c r="S29" s="993"/>
      <c r="T29" s="993"/>
      <c r="U29" s="993"/>
      <c r="V29" s="993"/>
    </row>
    <row r="30" spans="1:22" ht="19.5" customHeight="1">
      <c r="A30" s="1065" t="s">
        <v>890</v>
      </c>
      <c r="B30" s="1062">
        <v>78031.604814818216</v>
      </c>
      <c r="C30" s="1062">
        <v>87785.292186714491</v>
      </c>
      <c r="D30" s="1062">
        <v>91782.920877370489</v>
      </c>
      <c r="E30" s="1062">
        <v>9753.6873718962743</v>
      </c>
      <c r="F30" s="1121">
        <v>12.499662662383239</v>
      </c>
      <c r="G30" s="1062">
        <v>3997.6286906559981</v>
      </c>
      <c r="H30" s="1061">
        <v>4.5538706895834693</v>
      </c>
      <c r="P30" s="993"/>
      <c r="Q30" s="993"/>
      <c r="R30" s="993"/>
      <c r="S30" s="993"/>
      <c r="T30" s="993"/>
      <c r="U30" s="993"/>
      <c r="V30" s="993"/>
    </row>
    <row r="31" spans="1:22" ht="19.5" customHeight="1">
      <c r="A31" s="1065" t="s">
        <v>889</v>
      </c>
      <c r="B31" s="1062">
        <v>179991.43524623004</v>
      </c>
      <c r="C31" s="1062">
        <v>140444.94310929</v>
      </c>
      <c r="D31" s="1062">
        <v>165660.74242915999</v>
      </c>
      <c r="E31" s="1062">
        <v>-39546.49213694004</v>
      </c>
      <c r="F31" s="1121">
        <v>-21.971318847944097</v>
      </c>
      <c r="G31" s="1062">
        <v>25215.799319869984</v>
      </c>
      <c r="H31" s="1061">
        <v>17.954223741788848</v>
      </c>
      <c r="P31" s="993"/>
      <c r="Q31" s="993"/>
      <c r="R31" s="993"/>
      <c r="S31" s="993"/>
      <c r="T31" s="993"/>
      <c r="U31" s="993"/>
      <c r="V31" s="993"/>
    </row>
    <row r="32" spans="1:22" ht="19.5" customHeight="1">
      <c r="A32" s="1065" t="s">
        <v>888</v>
      </c>
      <c r="B32" s="1062">
        <v>13428.48425392</v>
      </c>
      <c r="C32" s="1062">
        <v>15966.694772610001</v>
      </c>
      <c r="D32" s="1062">
        <v>19289.636698400001</v>
      </c>
      <c r="E32" s="1062">
        <v>2538.2105186900008</v>
      </c>
      <c r="F32" s="1121">
        <v>18.901690397030883</v>
      </c>
      <c r="G32" s="1062">
        <v>3322.9419257900008</v>
      </c>
      <c r="H32" s="1061">
        <v>20.81170820331787</v>
      </c>
      <c r="P32" s="993"/>
      <c r="Q32" s="993"/>
      <c r="R32" s="993"/>
      <c r="S32" s="993"/>
      <c r="T32" s="993"/>
      <c r="U32" s="993"/>
      <c r="V32" s="993"/>
    </row>
    <row r="33" spans="1:22" ht="19.5" customHeight="1">
      <c r="A33" s="1065" t="s">
        <v>887</v>
      </c>
      <c r="B33" s="1062">
        <v>3736.8076696599996</v>
      </c>
      <c r="C33" s="1062">
        <v>2932.21960954</v>
      </c>
      <c r="D33" s="1062">
        <v>4486.8439121899992</v>
      </c>
      <c r="E33" s="1062">
        <v>-804.58806011999968</v>
      </c>
      <c r="F33" s="1121">
        <v>-21.531428193445308</v>
      </c>
      <c r="G33" s="1062">
        <v>1554.6243026499992</v>
      </c>
      <c r="H33" s="1061">
        <v>53.018685830761669</v>
      </c>
      <c r="P33" s="993"/>
      <c r="Q33" s="993"/>
      <c r="R33" s="993"/>
      <c r="S33" s="993"/>
      <c r="T33" s="993"/>
      <c r="U33" s="993"/>
      <c r="V33" s="993"/>
    </row>
    <row r="34" spans="1:22" ht="19.5" customHeight="1">
      <c r="A34" s="1065" t="s">
        <v>886</v>
      </c>
      <c r="B34" s="1062">
        <v>12059.268035159994</v>
      </c>
      <c r="C34" s="1062">
        <v>11973.844505900004</v>
      </c>
      <c r="D34" s="1021">
        <v>11558.875015339998</v>
      </c>
      <c r="E34" s="1062">
        <v>-85.423529259989664</v>
      </c>
      <c r="F34" s="1121">
        <v>-0.70836413131318487</v>
      </c>
      <c r="G34" s="1062">
        <v>-414.96949056000631</v>
      </c>
      <c r="H34" s="1061">
        <v>-3.465632866332395</v>
      </c>
      <c r="P34" s="993"/>
      <c r="Q34" s="993"/>
      <c r="R34" s="993"/>
      <c r="S34" s="993"/>
      <c r="T34" s="993"/>
      <c r="U34" s="993"/>
      <c r="V34" s="993"/>
    </row>
    <row r="35" spans="1:22" ht="19.5" customHeight="1">
      <c r="A35" s="1097" t="s">
        <v>885</v>
      </c>
      <c r="B35" s="1067">
        <v>307533.97285741946</v>
      </c>
      <c r="C35" s="1067">
        <v>303004.49999999994</v>
      </c>
      <c r="D35" s="1067">
        <v>204922.83999999979</v>
      </c>
      <c r="E35" s="1067">
        <v>-4529.4728574195178</v>
      </c>
      <c r="F35" s="1120">
        <v>-1.4728365830072037</v>
      </c>
      <c r="G35" s="1067">
        <v>-98081.660000000149</v>
      </c>
      <c r="H35" s="1066">
        <v>-32.36970408030249</v>
      </c>
      <c r="P35" s="993"/>
      <c r="Q35" s="993"/>
      <c r="R35" s="993"/>
      <c r="S35" s="993"/>
      <c r="T35" s="993"/>
      <c r="U35" s="993"/>
      <c r="V35" s="993"/>
    </row>
    <row r="36" spans="1:22" ht="19.5" customHeight="1">
      <c r="A36" s="1069" t="s">
        <v>884</v>
      </c>
      <c r="B36" s="1123">
        <v>41950</v>
      </c>
      <c r="C36" s="1123">
        <v>0</v>
      </c>
      <c r="D36" s="1123">
        <v>0</v>
      </c>
      <c r="E36" s="1123">
        <v>-41950</v>
      </c>
      <c r="F36" s="1124">
        <v>-100</v>
      </c>
      <c r="G36" s="1123">
        <v>0</v>
      </c>
      <c r="H36" s="1122"/>
      <c r="P36" s="993"/>
      <c r="Q36" s="993"/>
      <c r="R36" s="993"/>
      <c r="S36" s="993"/>
      <c r="T36" s="993"/>
      <c r="U36" s="993"/>
      <c r="V36" s="993"/>
    </row>
    <row r="37" spans="1:22" ht="19.5" customHeight="1">
      <c r="A37" s="1069" t="s">
        <v>883</v>
      </c>
      <c r="B37" s="1123">
        <v>9540</v>
      </c>
      <c r="C37" s="1123">
        <v>0</v>
      </c>
      <c r="D37" s="1123">
        <v>0</v>
      </c>
      <c r="E37" s="1123">
        <v>-9540</v>
      </c>
      <c r="F37" s="1124">
        <v>-100</v>
      </c>
      <c r="G37" s="1123">
        <v>0</v>
      </c>
      <c r="H37" s="1122"/>
      <c r="P37" s="993"/>
      <c r="Q37" s="993"/>
      <c r="R37" s="993"/>
      <c r="S37" s="993"/>
      <c r="T37" s="993"/>
      <c r="U37" s="993"/>
      <c r="V37" s="993"/>
    </row>
    <row r="38" spans="1:22" ht="19.5" customHeight="1">
      <c r="A38" s="1069" t="s">
        <v>882</v>
      </c>
      <c r="B38" s="1123">
        <v>0</v>
      </c>
      <c r="C38" s="1123">
        <v>0</v>
      </c>
      <c r="D38" s="1123">
        <v>0</v>
      </c>
      <c r="E38" s="1123">
        <v>0</v>
      </c>
      <c r="F38" s="1124"/>
      <c r="G38" s="1123">
        <v>0</v>
      </c>
      <c r="H38" s="1122"/>
      <c r="P38" s="993"/>
      <c r="Q38" s="993"/>
      <c r="R38" s="993"/>
      <c r="S38" s="993"/>
      <c r="T38" s="993"/>
      <c r="U38" s="993"/>
      <c r="V38" s="993"/>
    </row>
    <row r="39" spans="1:22" ht="19.5" customHeight="1">
      <c r="A39" s="1069" t="s">
        <v>881</v>
      </c>
      <c r="B39" s="1067">
        <v>182.82158493000031</v>
      </c>
      <c r="C39" s="1067">
        <v>37064.214268310003</v>
      </c>
      <c r="D39" s="1067">
        <v>38727.318285839036</v>
      </c>
      <c r="E39" s="1067">
        <v>36881.39268338</v>
      </c>
      <c r="F39" s="1120">
        <v>20173.434497628572</v>
      </c>
      <c r="G39" s="1067">
        <v>1663.1040175290327</v>
      </c>
      <c r="H39" s="1066">
        <v>4.4870882881523562</v>
      </c>
      <c r="P39" s="993"/>
      <c r="Q39" s="993"/>
      <c r="R39" s="993"/>
      <c r="S39" s="993"/>
      <c r="T39" s="993"/>
      <c r="U39" s="993"/>
      <c r="V39" s="993"/>
    </row>
    <row r="40" spans="1:22" ht="19.5" customHeight="1">
      <c r="A40" s="1065" t="s">
        <v>880</v>
      </c>
      <c r="B40" s="1062">
        <v>182.82158493000031</v>
      </c>
      <c r="C40" s="1062">
        <v>110.13462295000076</v>
      </c>
      <c r="D40" s="1062">
        <v>84.960601440000531</v>
      </c>
      <c r="E40" s="1062">
        <v>-72.686961979999552</v>
      </c>
      <c r="F40" s="1121">
        <v>-39.758413651118012</v>
      </c>
      <c r="G40" s="1062">
        <v>-25.17402151000023</v>
      </c>
      <c r="H40" s="1061">
        <v>-22.857500062835651</v>
      </c>
      <c r="P40" s="993"/>
      <c r="Q40" s="993"/>
      <c r="R40" s="993"/>
      <c r="S40" s="993"/>
      <c r="T40" s="993"/>
      <c r="U40" s="993"/>
      <c r="V40" s="993"/>
    </row>
    <row r="41" spans="1:22" ht="19.5" customHeight="1">
      <c r="A41" s="1065" t="s">
        <v>879</v>
      </c>
      <c r="B41" s="1062">
        <v>0</v>
      </c>
      <c r="C41" s="1062">
        <v>0</v>
      </c>
      <c r="D41" s="1062">
        <v>0</v>
      </c>
      <c r="E41" s="1062">
        <v>0</v>
      </c>
      <c r="F41" s="1121"/>
      <c r="G41" s="1062">
        <v>0</v>
      </c>
      <c r="H41" s="1061"/>
      <c r="P41" s="993"/>
      <c r="Q41" s="993"/>
      <c r="R41" s="993"/>
      <c r="S41" s="993"/>
      <c r="T41" s="993"/>
      <c r="U41" s="993"/>
      <c r="V41" s="993"/>
    </row>
    <row r="42" spans="1:22" ht="19.5" customHeight="1">
      <c r="A42" s="1065" t="s">
        <v>878</v>
      </c>
      <c r="B42" s="1062">
        <v>0</v>
      </c>
      <c r="C42" s="1062">
        <v>0</v>
      </c>
      <c r="D42" s="1062">
        <v>0</v>
      </c>
      <c r="E42" s="1062">
        <v>0</v>
      </c>
      <c r="F42" s="1121"/>
      <c r="G42" s="1062">
        <v>0</v>
      </c>
      <c r="H42" s="1061"/>
      <c r="P42" s="993"/>
      <c r="Q42" s="993"/>
      <c r="R42" s="993"/>
      <c r="S42" s="993"/>
      <c r="T42" s="993"/>
      <c r="U42" s="993"/>
      <c r="V42" s="993"/>
    </row>
    <row r="43" spans="1:22" ht="19.5" customHeight="1">
      <c r="A43" s="1065" t="s">
        <v>877</v>
      </c>
      <c r="B43" s="1062">
        <v>0</v>
      </c>
      <c r="C43" s="1062">
        <v>0</v>
      </c>
      <c r="D43" s="1062">
        <v>0</v>
      </c>
      <c r="E43" s="1062">
        <v>0</v>
      </c>
      <c r="F43" s="1121"/>
      <c r="G43" s="1062">
        <v>0</v>
      </c>
      <c r="H43" s="1061"/>
      <c r="P43" s="993"/>
      <c r="Q43" s="993"/>
      <c r="R43" s="993"/>
      <c r="S43" s="993"/>
      <c r="T43" s="993"/>
      <c r="U43" s="993"/>
      <c r="V43" s="993"/>
    </row>
    <row r="44" spans="1:22" ht="19.5" customHeight="1">
      <c r="A44" s="1065" t="s">
        <v>876</v>
      </c>
      <c r="B44" s="1062">
        <v>0</v>
      </c>
      <c r="C44" s="1062">
        <v>0</v>
      </c>
      <c r="D44" s="1062">
        <v>0</v>
      </c>
      <c r="E44" s="1062">
        <v>0</v>
      </c>
      <c r="F44" s="1121"/>
      <c r="G44" s="1062">
        <v>0</v>
      </c>
      <c r="H44" s="1061"/>
      <c r="P44" s="993"/>
      <c r="Q44" s="993"/>
      <c r="R44" s="993"/>
      <c r="S44" s="993"/>
      <c r="T44" s="993"/>
      <c r="U44" s="993"/>
      <c r="V44" s="993"/>
    </row>
    <row r="45" spans="1:22" ht="19.5" customHeight="1">
      <c r="A45" s="1065" t="s">
        <v>918</v>
      </c>
      <c r="B45" s="1062">
        <v>0</v>
      </c>
      <c r="C45" s="1062">
        <v>0</v>
      </c>
      <c r="D45" s="1062">
        <v>0</v>
      </c>
      <c r="E45" s="1062">
        <v>0</v>
      </c>
      <c r="F45" s="1121"/>
      <c r="G45" s="1062">
        <v>0</v>
      </c>
      <c r="H45" s="1061"/>
      <c r="P45" s="993"/>
      <c r="Q45" s="993"/>
      <c r="R45" s="993"/>
      <c r="S45" s="993"/>
      <c r="T45" s="993"/>
      <c r="U45" s="993"/>
      <c r="V45" s="993"/>
    </row>
    <row r="46" spans="1:22" ht="19.5" customHeight="1">
      <c r="A46" s="1065" t="s">
        <v>917</v>
      </c>
      <c r="B46" s="1062">
        <v>0</v>
      </c>
      <c r="C46" s="1062">
        <v>36954.079645360005</v>
      </c>
      <c r="D46" s="1062">
        <v>38642.357684399038</v>
      </c>
      <c r="E46" s="1062">
        <v>36954.079645360005</v>
      </c>
      <c r="F46" s="1121"/>
      <c r="G46" s="1062">
        <v>1688.2780390390326</v>
      </c>
      <c r="H46" s="1061">
        <v>4.5685836455434892</v>
      </c>
      <c r="P46" s="993"/>
      <c r="Q46" s="993"/>
      <c r="R46" s="993"/>
      <c r="S46" s="993"/>
      <c r="T46" s="993"/>
      <c r="U46" s="993"/>
      <c r="V46" s="993"/>
    </row>
    <row r="47" spans="1:22" ht="19.5" customHeight="1">
      <c r="A47" s="1069" t="s">
        <v>872</v>
      </c>
      <c r="B47" s="1067">
        <v>301255.03680818999</v>
      </c>
      <c r="C47" s="1067">
        <v>358948.96171419998</v>
      </c>
      <c r="D47" s="1067">
        <v>429409.29818051995</v>
      </c>
      <c r="E47" s="1067">
        <v>57693.924906009983</v>
      </c>
      <c r="F47" s="1120">
        <v>19.151190140181416</v>
      </c>
      <c r="G47" s="1067">
        <v>70460.336466319975</v>
      </c>
      <c r="H47" s="1066">
        <v>19.629625373431629</v>
      </c>
      <c r="P47" s="993"/>
      <c r="Q47" s="993"/>
      <c r="R47" s="993"/>
      <c r="S47" s="993"/>
      <c r="T47" s="993"/>
      <c r="U47" s="993"/>
      <c r="V47" s="993"/>
    </row>
    <row r="48" spans="1:22" ht="19.5" customHeight="1" thickBot="1">
      <c r="A48" s="1119" t="s">
        <v>871</v>
      </c>
      <c r="B48" s="1117">
        <v>80115.672362019977</v>
      </c>
      <c r="C48" s="1117">
        <v>52716.796311070051</v>
      </c>
      <c r="D48" s="1117">
        <v>79457.711761551298</v>
      </c>
      <c r="E48" s="1117">
        <v>-27398.876050949926</v>
      </c>
      <c r="F48" s="1118">
        <v>-34.19914636320118</v>
      </c>
      <c r="G48" s="1117">
        <v>26740.915450481247</v>
      </c>
      <c r="H48" s="1116">
        <v>50.725608006770884</v>
      </c>
      <c r="P48" s="993"/>
      <c r="Q48" s="993"/>
      <c r="R48" s="993"/>
      <c r="S48" s="993"/>
      <c r="T48" s="993"/>
      <c r="U48" s="993"/>
      <c r="V48" s="993"/>
    </row>
    <row r="49" spans="1:22" ht="19.5" customHeight="1" thickTop="1">
      <c r="A49" s="1056" t="s">
        <v>859</v>
      </c>
      <c r="B49" s="1114"/>
      <c r="C49" s="1114"/>
      <c r="D49" s="1018"/>
      <c r="E49" s="1114"/>
      <c r="F49" s="1115"/>
      <c r="G49" s="1114"/>
      <c r="H49" s="1113"/>
      <c r="P49" s="993"/>
      <c r="Q49" s="993"/>
      <c r="R49" s="993"/>
      <c r="S49" s="993"/>
      <c r="T49" s="993"/>
      <c r="U49" s="993"/>
      <c r="V49" s="993"/>
    </row>
    <row r="50" spans="1:22" ht="19.5" customHeight="1">
      <c r="A50" s="1006" t="s">
        <v>916</v>
      </c>
      <c r="B50" s="1114"/>
      <c r="C50" s="1114"/>
      <c r="D50" s="1018"/>
      <c r="E50" s="1114"/>
      <c r="F50" s="1115"/>
      <c r="G50" s="1114"/>
      <c r="H50" s="1113"/>
      <c r="P50" s="993"/>
      <c r="Q50" s="993"/>
      <c r="R50" s="993"/>
      <c r="S50" s="993"/>
      <c r="T50" s="993"/>
      <c r="U50" s="993"/>
      <c r="V50" s="993"/>
    </row>
    <row r="51" spans="1:22" ht="19.5" customHeight="1">
      <c r="A51" s="1112" t="s">
        <v>817</v>
      </c>
      <c r="P51" s="993"/>
      <c r="Q51" s="993"/>
      <c r="R51" s="993"/>
      <c r="S51" s="993"/>
      <c r="T51" s="993"/>
      <c r="U51" s="993"/>
      <c r="V51" s="993"/>
    </row>
    <row r="52" spans="1:22" ht="19.5" customHeight="1">
      <c r="A52" s="1051" t="s">
        <v>915</v>
      </c>
      <c r="B52" s="994">
        <v>1341364.8295203862</v>
      </c>
      <c r="C52" s="994">
        <v>1072235.882176698</v>
      </c>
      <c r="D52" s="994">
        <v>1283652.9830406348</v>
      </c>
      <c r="E52" s="988">
        <v>-269128.94734368823</v>
      </c>
      <c r="F52" s="994">
        <v>-20.063814215250975</v>
      </c>
      <c r="G52" s="988">
        <v>211417.10086393682</v>
      </c>
      <c r="H52" s="994">
        <v>19.717405878522591</v>
      </c>
      <c r="P52" s="993"/>
      <c r="Q52" s="993"/>
      <c r="R52" s="993"/>
      <c r="S52" s="993"/>
      <c r="T52" s="993"/>
      <c r="U52" s="993"/>
      <c r="V52" s="993"/>
    </row>
    <row r="53" spans="1:22" ht="19.5" customHeight="1">
      <c r="A53" s="1051" t="s">
        <v>914</v>
      </c>
      <c r="B53" s="1111">
        <v>-527439.34899537545</v>
      </c>
      <c r="C53" s="1111">
        <v>-266828.94422644714</v>
      </c>
      <c r="D53" s="1111">
        <v>-474873.74935279484</v>
      </c>
      <c r="E53" s="1111">
        <v>260610.4047689283</v>
      </c>
      <c r="F53" s="1111">
        <v>-49.410497200354556</v>
      </c>
      <c r="G53" s="1111">
        <v>-208044.8051263477</v>
      </c>
      <c r="H53" s="1111">
        <v>77.969354385253027</v>
      </c>
      <c r="P53" s="993"/>
      <c r="Q53" s="993"/>
      <c r="R53" s="993"/>
      <c r="S53" s="993"/>
      <c r="T53" s="993"/>
      <c r="U53" s="993"/>
      <c r="V53" s="993"/>
    </row>
    <row r="54" spans="1:22" ht="19.5" customHeight="1">
      <c r="A54" s="1051" t="s">
        <v>866</v>
      </c>
      <c r="B54" s="1109">
        <v>370338.05858503596</v>
      </c>
      <c r="C54" s="1109">
        <v>354885.19432038802</v>
      </c>
      <c r="D54" s="1110">
        <v>452194.24772827589</v>
      </c>
      <c r="E54" s="1109">
        <v>-15452.864264647942</v>
      </c>
      <c r="F54" s="1109">
        <v>-4.1726373799358516</v>
      </c>
      <c r="G54" s="1109">
        <v>97309.05340788787</v>
      </c>
      <c r="H54" s="1109">
        <v>27.419868443437483</v>
      </c>
      <c r="P54" s="993"/>
      <c r="Q54" s="993"/>
      <c r="R54" s="993"/>
      <c r="S54" s="993"/>
      <c r="T54" s="993"/>
      <c r="U54" s="993"/>
      <c r="V54" s="993"/>
    </row>
    <row r="60" spans="1:22">
      <c r="B60" s="994"/>
      <c r="C60" s="994"/>
      <c r="D60" s="994"/>
      <c r="E60" s="994"/>
      <c r="F60" s="994"/>
      <c r="G60" s="994"/>
      <c r="H60" s="994"/>
    </row>
    <row r="61" spans="1:22">
      <c r="B61" s="994"/>
      <c r="C61" s="994"/>
      <c r="D61" s="994"/>
      <c r="E61" s="994"/>
      <c r="F61" s="994"/>
      <c r="G61" s="994"/>
      <c r="H61" s="994"/>
    </row>
    <row r="62" spans="1:22">
      <c r="B62" s="994"/>
      <c r="C62" s="994"/>
      <c r="D62" s="994"/>
      <c r="E62" s="994"/>
      <c r="F62" s="994"/>
      <c r="G62" s="994"/>
      <c r="H62" s="994"/>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1"/>
  <sheetViews>
    <sheetView showGridLines="0" view="pageBreakPreview" zoomScaleSheetLayoutView="100" workbookViewId="0">
      <selection sqref="A1:G1"/>
    </sheetView>
  </sheetViews>
  <sheetFormatPr defaultColWidth="9.109375" defaultRowHeight="13.8"/>
  <cols>
    <col min="1" max="1" width="11.88671875" style="622" bestFit="1" customWidth="1"/>
    <col min="2" max="2" width="9.109375" style="622" customWidth="1"/>
    <col min="3" max="3" width="10.88671875" style="622" bestFit="1" customWidth="1"/>
    <col min="4" max="4" width="9.109375" style="622" customWidth="1"/>
    <col min="5" max="5" width="10.88671875" style="622" bestFit="1" customWidth="1"/>
    <col min="6" max="6" width="8.109375" style="622" customWidth="1"/>
    <col min="7" max="7" width="10.88671875" style="622" bestFit="1" customWidth="1"/>
    <col min="8" max="16384" width="9.109375" style="622"/>
  </cols>
  <sheetData>
    <row r="1" spans="1:9">
      <c r="A1" s="2961" t="s">
        <v>723</v>
      </c>
      <c r="B1" s="2961"/>
      <c r="C1" s="2961"/>
      <c r="D1" s="2961"/>
      <c r="E1" s="2961"/>
      <c r="F1" s="2961"/>
      <c r="G1" s="2961"/>
    </row>
    <row r="2" spans="1:9">
      <c r="A2" s="2962" t="s">
        <v>6</v>
      </c>
      <c r="B2" s="2962"/>
      <c r="C2" s="2962"/>
      <c r="D2" s="2962"/>
      <c r="E2" s="2962"/>
      <c r="F2" s="2962"/>
      <c r="G2" s="2962"/>
    </row>
    <row r="3" spans="1:9">
      <c r="A3" s="2963" t="s">
        <v>722</v>
      </c>
      <c r="B3" s="2963"/>
      <c r="C3" s="2963"/>
      <c r="D3" s="2963"/>
      <c r="E3" s="2963"/>
      <c r="F3" s="2963"/>
      <c r="G3" s="2963"/>
    </row>
    <row r="4" spans="1:9">
      <c r="A4" s="2964" t="s">
        <v>721</v>
      </c>
      <c r="B4" s="2964"/>
      <c r="C4" s="2964"/>
      <c r="D4" s="2964"/>
      <c r="E4" s="2964"/>
      <c r="F4" s="2964"/>
      <c r="G4" s="2964"/>
    </row>
    <row r="5" spans="1:9" ht="14.4" thickBot="1">
      <c r="A5" s="2965"/>
      <c r="B5" s="2965"/>
      <c r="C5" s="2965"/>
      <c r="D5" s="2965"/>
      <c r="E5" s="2965"/>
      <c r="F5" s="2965"/>
      <c r="G5" s="2965"/>
    </row>
    <row r="6" spans="1:9" ht="17.399999999999999" thickTop="1">
      <c r="A6" s="2957" t="s">
        <v>143</v>
      </c>
      <c r="B6" s="2960" t="s">
        <v>72</v>
      </c>
      <c r="C6" s="2966"/>
      <c r="D6" s="2959" t="s">
        <v>221</v>
      </c>
      <c r="E6" s="2960"/>
      <c r="F6" s="2960" t="s">
        <v>720</v>
      </c>
      <c r="G6" s="2967"/>
    </row>
    <row r="7" spans="1:9" ht="15" customHeight="1">
      <c r="A7" s="2958"/>
      <c r="B7" s="704" t="s">
        <v>719</v>
      </c>
      <c r="C7" s="704" t="s">
        <v>532</v>
      </c>
      <c r="D7" s="704" t="s">
        <v>719</v>
      </c>
      <c r="E7" s="705" t="s">
        <v>532</v>
      </c>
      <c r="F7" s="704" t="s">
        <v>719</v>
      </c>
      <c r="G7" s="703" t="s">
        <v>532</v>
      </c>
    </row>
    <row r="8" spans="1:9">
      <c r="A8" s="702" t="s">
        <v>718</v>
      </c>
      <c r="B8" s="701">
        <v>136.47999999999999</v>
      </c>
      <c r="C8" s="701">
        <v>3.49</v>
      </c>
      <c r="D8" s="699">
        <v>142.41999999999999</v>
      </c>
      <c r="E8" s="700">
        <v>4.3499999999999996</v>
      </c>
      <c r="F8" s="699">
        <v>154.19</v>
      </c>
      <c r="G8" s="682">
        <v>8.26</v>
      </c>
      <c r="H8" s="681"/>
      <c r="I8" s="681"/>
    </row>
    <row r="9" spans="1:9">
      <c r="A9" s="690" t="s">
        <v>717</v>
      </c>
      <c r="B9" s="698">
        <v>137.62</v>
      </c>
      <c r="C9" s="698">
        <v>4.5199999999999996</v>
      </c>
      <c r="D9" s="687">
        <v>142.41999999999999</v>
      </c>
      <c r="E9" s="688">
        <v>3.49</v>
      </c>
      <c r="F9" s="687">
        <v>154.72999999999999</v>
      </c>
      <c r="G9" s="682">
        <v>8.64</v>
      </c>
      <c r="H9" s="681"/>
      <c r="I9" s="681"/>
    </row>
    <row r="10" spans="1:9">
      <c r="A10" s="690" t="s">
        <v>716</v>
      </c>
      <c r="B10" s="689">
        <v>137.58000000000001</v>
      </c>
      <c r="C10" s="696">
        <v>3.79</v>
      </c>
      <c r="D10" s="687">
        <v>143.41999999999999</v>
      </c>
      <c r="E10" s="688">
        <v>4.24</v>
      </c>
      <c r="F10" s="687">
        <v>155.6</v>
      </c>
      <c r="G10" s="682">
        <v>8.5</v>
      </c>
      <c r="H10" s="681"/>
      <c r="I10" s="681"/>
    </row>
    <row r="11" spans="1:9">
      <c r="A11" s="690" t="s">
        <v>715</v>
      </c>
      <c r="B11" s="689">
        <v>138.19</v>
      </c>
      <c r="C11" s="696">
        <v>4.05</v>
      </c>
      <c r="D11" s="697">
        <v>146.54</v>
      </c>
      <c r="E11" s="688">
        <v>6.04</v>
      </c>
      <c r="F11" s="695">
        <v>158.38</v>
      </c>
      <c r="G11" s="694">
        <v>8.08</v>
      </c>
      <c r="H11" s="693"/>
      <c r="I11" s="693"/>
    </row>
    <row r="12" spans="1:9">
      <c r="A12" s="690" t="s">
        <v>714</v>
      </c>
      <c r="B12" s="689">
        <v>136.38999999999999</v>
      </c>
      <c r="C12" s="696">
        <v>2.93</v>
      </c>
      <c r="D12" s="687">
        <v>146.09</v>
      </c>
      <c r="E12" s="688">
        <v>7.11</v>
      </c>
      <c r="F12" s="687">
        <v>156.87</v>
      </c>
      <c r="G12" s="682">
        <v>7.38</v>
      </c>
      <c r="H12" s="693"/>
      <c r="I12" s="692"/>
    </row>
    <row r="13" spans="1:9">
      <c r="A13" s="690" t="s">
        <v>713</v>
      </c>
      <c r="B13" s="689">
        <v>137.1</v>
      </c>
      <c r="C13" s="689">
        <v>3.56</v>
      </c>
      <c r="D13" s="687">
        <v>144.84</v>
      </c>
      <c r="E13" s="688">
        <v>5.65</v>
      </c>
      <c r="F13" s="687">
        <v>155.36000000000001</v>
      </c>
      <c r="G13" s="682">
        <v>7.26</v>
      </c>
      <c r="H13" s="693"/>
      <c r="I13" s="692"/>
    </row>
    <row r="14" spans="1:9">
      <c r="A14" s="690" t="s">
        <v>712</v>
      </c>
      <c r="B14" s="689">
        <v>136.34</v>
      </c>
      <c r="C14" s="689">
        <v>2.7</v>
      </c>
      <c r="D14" s="687">
        <v>144.85</v>
      </c>
      <c r="E14" s="688">
        <v>6.24</v>
      </c>
      <c r="F14" s="695">
        <v>156.26</v>
      </c>
      <c r="G14" s="694">
        <v>7.88</v>
      </c>
      <c r="H14" s="693"/>
      <c r="I14" s="692"/>
    </row>
    <row r="15" spans="1:9">
      <c r="A15" s="690" t="s">
        <v>711</v>
      </c>
      <c r="B15" s="689">
        <v>136.41</v>
      </c>
      <c r="C15" s="689">
        <v>3.03</v>
      </c>
      <c r="D15" s="687">
        <v>146.15</v>
      </c>
      <c r="E15" s="688">
        <v>7.14</v>
      </c>
      <c r="F15" s="687"/>
      <c r="G15" s="682"/>
      <c r="H15" s="681"/>
      <c r="I15" s="681"/>
    </row>
    <row r="16" spans="1:9">
      <c r="A16" s="690" t="s">
        <v>710</v>
      </c>
      <c r="B16" s="691">
        <v>137.35</v>
      </c>
      <c r="C16" s="691">
        <v>3.1</v>
      </c>
      <c r="D16" s="687">
        <v>147.34</v>
      </c>
      <c r="E16" s="688">
        <v>7.28</v>
      </c>
      <c r="F16" s="687"/>
      <c r="G16" s="682"/>
      <c r="H16" s="681"/>
      <c r="I16" s="681"/>
    </row>
    <row r="17" spans="1:9">
      <c r="A17" s="690" t="s">
        <v>709</v>
      </c>
      <c r="B17" s="689">
        <v>138.54</v>
      </c>
      <c r="C17" s="689">
        <v>3.65</v>
      </c>
      <c r="D17" s="687">
        <v>149.44</v>
      </c>
      <c r="E17" s="688">
        <v>7.87</v>
      </c>
      <c r="F17" s="687"/>
      <c r="G17" s="682"/>
      <c r="H17" s="681"/>
      <c r="I17" s="681"/>
    </row>
    <row r="18" spans="1:9">
      <c r="A18" s="690" t="s">
        <v>708</v>
      </c>
      <c r="B18" s="689">
        <v>139.13999999999999</v>
      </c>
      <c r="C18" s="689">
        <v>4.1900000000000004</v>
      </c>
      <c r="D18" s="687">
        <v>151.04</v>
      </c>
      <c r="E18" s="688">
        <v>8.56</v>
      </c>
      <c r="F18" s="687"/>
      <c r="G18" s="682"/>
      <c r="H18" s="681"/>
      <c r="I18" s="681"/>
    </row>
    <row r="19" spans="1:9">
      <c r="A19" s="686" t="s">
        <v>707</v>
      </c>
      <c r="B19" s="685">
        <v>140.33000000000001</v>
      </c>
      <c r="C19" s="685">
        <v>4.1900000000000004</v>
      </c>
      <c r="D19" s="683">
        <v>151.66999999999999</v>
      </c>
      <c r="E19" s="684">
        <v>8.08</v>
      </c>
      <c r="F19" s="683"/>
      <c r="G19" s="682"/>
      <c r="H19" s="681"/>
      <c r="I19" s="681"/>
    </row>
    <row r="20" spans="1:9" ht="14.4" thickBot="1">
      <c r="A20" s="680" t="s">
        <v>706</v>
      </c>
      <c r="B20" s="678">
        <v>137.62</v>
      </c>
      <c r="C20" s="678">
        <v>3.5999999999999996</v>
      </c>
      <c r="D20" s="678">
        <v>146.32</v>
      </c>
      <c r="E20" s="679">
        <v>6.32</v>
      </c>
      <c r="F20" s="678">
        <f>AVERAGE(F8:F19)</f>
        <v>155.91285714285712</v>
      </c>
      <c r="G20" s="677">
        <f>AVERAGE(G8:G19)</f>
        <v>8</v>
      </c>
      <c r="H20" s="676"/>
      <c r="I20" s="676"/>
    </row>
    <row r="21" spans="1:9" ht="14.4" thickTop="1">
      <c r="A21" s="2956"/>
      <c r="B21" s="2956"/>
    </row>
  </sheetData>
  <mergeCells count="10">
    <mergeCell ref="A21:B21"/>
    <mergeCell ref="A6:A7"/>
    <mergeCell ref="D6:E6"/>
    <mergeCell ref="A1:G1"/>
    <mergeCell ref="A2:G2"/>
    <mergeCell ref="A3:G3"/>
    <mergeCell ref="A4:G4"/>
    <mergeCell ref="A5:G5"/>
    <mergeCell ref="B6:C6"/>
    <mergeCell ref="F6:G6"/>
  </mergeCells>
  <printOptions horizontalCentered="1"/>
  <pageMargins left="0" right="0"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4"/>
  <sheetViews>
    <sheetView showGridLines="0" topLeftCell="C34" zoomScale="86" zoomScaleNormal="86" workbookViewId="0">
      <selection sqref="A1:I1"/>
    </sheetView>
  </sheetViews>
  <sheetFormatPr defaultColWidth="11" defaultRowHeight="17.100000000000001" customHeight="1"/>
  <cols>
    <col min="1" max="1" width="56.5546875" style="989" bestFit="1" customWidth="1"/>
    <col min="2" max="2" width="14.109375" style="989" customWidth="1"/>
    <col min="3" max="3" width="15.109375" style="989" customWidth="1"/>
    <col min="4" max="4" width="14.6640625" style="989" customWidth="1"/>
    <col min="5" max="5" width="14.44140625" style="989" customWidth="1"/>
    <col min="6" max="6" width="12.109375" style="989" bestFit="1" customWidth="1"/>
    <col min="7" max="7" width="9.109375" style="989" bestFit="1" customWidth="1"/>
    <col min="8" max="8" width="12.44140625" style="989" customWidth="1"/>
    <col min="9" max="9" width="9.44140625" style="989" customWidth="1"/>
    <col min="10" max="10" width="11" style="989"/>
    <col min="11" max="11" width="13.6640625" style="989" bestFit="1" customWidth="1"/>
    <col min="12" max="250" width="11" style="989"/>
    <col min="251" max="251" width="46.6640625" style="989" bestFit="1" customWidth="1"/>
    <col min="252" max="252" width="11.88671875" style="989" customWidth="1"/>
    <col min="253" max="253" width="12.44140625" style="989" customWidth="1"/>
    <col min="254" max="254" width="12.5546875" style="989" customWidth="1"/>
    <col min="255" max="255" width="11.6640625" style="989" customWidth="1"/>
    <col min="256" max="256" width="10.6640625" style="989" customWidth="1"/>
    <col min="257" max="257" width="2.44140625" style="989" bestFit="1" customWidth="1"/>
    <col min="258" max="258" width="8.5546875" style="989" customWidth="1"/>
    <col min="259" max="259" width="12.44140625" style="989" customWidth="1"/>
    <col min="260" max="260" width="2.109375" style="989" customWidth="1"/>
    <col min="261" max="261" width="9.44140625" style="989" customWidth="1"/>
    <col min="262" max="506" width="11" style="989"/>
    <col min="507" max="507" width="46.6640625" style="989" bestFit="1" customWidth="1"/>
    <col min="508" max="508" width="11.88671875" style="989" customWidth="1"/>
    <col min="509" max="509" width="12.44140625" style="989" customWidth="1"/>
    <col min="510" max="510" width="12.5546875" style="989" customWidth="1"/>
    <col min="511" max="511" width="11.6640625" style="989" customWidth="1"/>
    <col min="512" max="512" width="10.6640625" style="989" customWidth="1"/>
    <col min="513" max="513" width="2.44140625" style="989" bestFit="1" customWidth="1"/>
    <col min="514" max="514" width="8.5546875" style="989" customWidth="1"/>
    <col min="515" max="515" width="12.44140625" style="989" customWidth="1"/>
    <col min="516" max="516" width="2.109375" style="989" customWidth="1"/>
    <col min="517" max="517" width="9.44140625" style="989" customWidth="1"/>
    <col min="518" max="762" width="11" style="989"/>
    <col min="763" max="763" width="46.6640625" style="989" bestFit="1" customWidth="1"/>
    <col min="764" max="764" width="11.88671875" style="989" customWidth="1"/>
    <col min="765" max="765" width="12.44140625" style="989" customWidth="1"/>
    <col min="766" max="766" width="12.5546875" style="989" customWidth="1"/>
    <col min="767" max="767" width="11.6640625" style="989" customWidth="1"/>
    <col min="768" max="768" width="10.6640625" style="989" customWidth="1"/>
    <col min="769" max="769" width="2.44140625" style="989" bestFit="1" customWidth="1"/>
    <col min="770" max="770" width="8.5546875" style="989" customWidth="1"/>
    <col min="771" max="771" width="12.44140625" style="989" customWidth="1"/>
    <col min="772" max="772" width="2.109375" style="989" customWidth="1"/>
    <col min="773" max="773" width="9.44140625" style="989" customWidth="1"/>
    <col min="774" max="1018" width="11" style="989"/>
    <col min="1019" max="1019" width="46.6640625" style="989" bestFit="1" customWidth="1"/>
    <col min="1020" max="1020" width="11.88671875" style="989" customWidth="1"/>
    <col min="1021" max="1021" width="12.44140625" style="989" customWidth="1"/>
    <col min="1022" max="1022" width="12.5546875" style="989" customWidth="1"/>
    <col min="1023" max="1023" width="11.6640625" style="989" customWidth="1"/>
    <col min="1024" max="1024" width="10.6640625" style="989" customWidth="1"/>
    <col min="1025" max="1025" width="2.44140625" style="989" bestFit="1" customWidth="1"/>
    <col min="1026" max="1026" width="8.5546875" style="989" customWidth="1"/>
    <col min="1027" max="1027" width="12.44140625" style="989" customWidth="1"/>
    <col min="1028" max="1028" width="2.109375" style="989" customWidth="1"/>
    <col min="1029" max="1029" width="9.44140625" style="989" customWidth="1"/>
    <col min="1030" max="1274" width="11" style="989"/>
    <col min="1275" max="1275" width="46.6640625" style="989" bestFit="1" customWidth="1"/>
    <col min="1276" max="1276" width="11.88671875" style="989" customWidth="1"/>
    <col min="1277" max="1277" width="12.44140625" style="989" customWidth="1"/>
    <col min="1278" max="1278" width="12.5546875" style="989" customWidth="1"/>
    <col min="1279" max="1279" width="11.6640625" style="989" customWidth="1"/>
    <col min="1280" max="1280" width="10.6640625" style="989" customWidth="1"/>
    <col min="1281" max="1281" width="2.44140625" style="989" bestFit="1" customWidth="1"/>
    <col min="1282" max="1282" width="8.5546875" style="989" customWidth="1"/>
    <col min="1283" max="1283" width="12.44140625" style="989" customWidth="1"/>
    <col min="1284" max="1284" width="2.109375" style="989" customWidth="1"/>
    <col min="1285" max="1285" width="9.44140625" style="989" customWidth="1"/>
    <col min="1286" max="1530" width="11" style="989"/>
    <col min="1531" max="1531" width="46.6640625" style="989" bestFit="1" customWidth="1"/>
    <col min="1532" max="1532" width="11.88671875" style="989" customWidth="1"/>
    <col min="1533" max="1533" width="12.44140625" style="989" customWidth="1"/>
    <col min="1534" max="1534" width="12.5546875" style="989" customWidth="1"/>
    <col min="1535" max="1535" width="11.6640625" style="989" customWidth="1"/>
    <col min="1536" max="1536" width="10.6640625" style="989" customWidth="1"/>
    <col min="1537" max="1537" width="2.44140625" style="989" bestFit="1" customWidth="1"/>
    <col min="1538" max="1538" width="8.5546875" style="989" customWidth="1"/>
    <col min="1539" max="1539" width="12.44140625" style="989" customWidth="1"/>
    <col min="1540" max="1540" width="2.109375" style="989" customWidth="1"/>
    <col min="1541" max="1541" width="9.44140625" style="989" customWidth="1"/>
    <col min="1542" max="1786" width="11" style="989"/>
    <col min="1787" max="1787" width="46.6640625" style="989" bestFit="1" customWidth="1"/>
    <col min="1788" max="1788" width="11.88671875" style="989" customWidth="1"/>
    <col min="1789" max="1789" width="12.44140625" style="989" customWidth="1"/>
    <col min="1790" max="1790" width="12.5546875" style="989" customWidth="1"/>
    <col min="1791" max="1791" width="11.6640625" style="989" customWidth="1"/>
    <col min="1792" max="1792" width="10.6640625" style="989" customWidth="1"/>
    <col min="1793" max="1793" width="2.44140625" style="989" bestFit="1" customWidth="1"/>
    <col min="1794" max="1794" width="8.5546875" style="989" customWidth="1"/>
    <col min="1795" max="1795" width="12.44140625" style="989" customWidth="1"/>
    <col min="1796" max="1796" width="2.109375" style="989" customWidth="1"/>
    <col min="1797" max="1797" width="9.44140625" style="989" customWidth="1"/>
    <col min="1798" max="2042" width="11" style="989"/>
    <col min="2043" max="2043" width="46.6640625" style="989" bestFit="1" customWidth="1"/>
    <col min="2044" max="2044" width="11.88671875" style="989" customWidth="1"/>
    <col min="2045" max="2045" width="12.44140625" style="989" customWidth="1"/>
    <col min="2046" max="2046" width="12.5546875" style="989" customWidth="1"/>
    <col min="2047" max="2047" width="11.6640625" style="989" customWidth="1"/>
    <col min="2048" max="2048" width="10.6640625" style="989" customWidth="1"/>
    <col min="2049" max="2049" width="2.44140625" style="989" bestFit="1" customWidth="1"/>
    <col min="2050" max="2050" width="8.5546875" style="989" customWidth="1"/>
    <col min="2051" max="2051" width="12.44140625" style="989" customWidth="1"/>
    <col min="2052" max="2052" width="2.109375" style="989" customWidth="1"/>
    <col min="2053" max="2053" width="9.44140625" style="989" customWidth="1"/>
    <col min="2054" max="2298" width="11" style="989"/>
    <col min="2299" max="2299" width="46.6640625" style="989" bestFit="1" customWidth="1"/>
    <col min="2300" max="2300" width="11.88671875" style="989" customWidth="1"/>
    <col min="2301" max="2301" width="12.44140625" style="989" customWidth="1"/>
    <col min="2302" max="2302" width="12.5546875" style="989" customWidth="1"/>
    <col min="2303" max="2303" width="11.6640625" style="989" customWidth="1"/>
    <col min="2304" max="2304" width="10.6640625" style="989" customWidth="1"/>
    <col min="2305" max="2305" width="2.44140625" style="989" bestFit="1" customWidth="1"/>
    <col min="2306" max="2306" width="8.5546875" style="989" customWidth="1"/>
    <col min="2307" max="2307" width="12.44140625" style="989" customWidth="1"/>
    <col min="2308" max="2308" width="2.109375" style="989" customWidth="1"/>
    <col min="2309" max="2309" width="9.44140625" style="989" customWidth="1"/>
    <col min="2310" max="2554" width="11" style="989"/>
    <col min="2555" max="2555" width="46.6640625" style="989" bestFit="1" customWidth="1"/>
    <col min="2556" max="2556" width="11.88671875" style="989" customWidth="1"/>
    <col min="2557" max="2557" width="12.44140625" style="989" customWidth="1"/>
    <col min="2558" max="2558" width="12.5546875" style="989" customWidth="1"/>
    <col min="2559" max="2559" width="11.6640625" style="989" customWidth="1"/>
    <col min="2560" max="2560" width="10.6640625" style="989" customWidth="1"/>
    <col min="2561" max="2561" width="2.44140625" style="989" bestFit="1" customWidth="1"/>
    <col min="2562" max="2562" width="8.5546875" style="989" customWidth="1"/>
    <col min="2563" max="2563" width="12.44140625" style="989" customWidth="1"/>
    <col min="2564" max="2564" width="2.109375" style="989" customWidth="1"/>
    <col min="2565" max="2565" width="9.44140625" style="989" customWidth="1"/>
    <col min="2566" max="2810" width="11" style="989"/>
    <col min="2811" max="2811" width="46.6640625" style="989" bestFit="1" customWidth="1"/>
    <col min="2812" max="2812" width="11.88671875" style="989" customWidth="1"/>
    <col min="2813" max="2813" width="12.44140625" style="989" customWidth="1"/>
    <col min="2814" max="2814" width="12.5546875" style="989" customWidth="1"/>
    <col min="2815" max="2815" width="11.6640625" style="989" customWidth="1"/>
    <col min="2816" max="2816" width="10.6640625" style="989" customWidth="1"/>
    <col min="2817" max="2817" width="2.44140625" style="989" bestFit="1" customWidth="1"/>
    <col min="2818" max="2818" width="8.5546875" style="989" customWidth="1"/>
    <col min="2819" max="2819" width="12.44140625" style="989" customWidth="1"/>
    <col min="2820" max="2820" width="2.109375" style="989" customWidth="1"/>
    <col min="2821" max="2821" width="9.44140625" style="989" customWidth="1"/>
    <col min="2822" max="3066" width="11" style="989"/>
    <col min="3067" max="3067" width="46.6640625" style="989" bestFit="1" customWidth="1"/>
    <col min="3068" max="3068" width="11.88671875" style="989" customWidth="1"/>
    <col min="3069" max="3069" width="12.44140625" style="989" customWidth="1"/>
    <col min="3070" max="3070" width="12.5546875" style="989" customWidth="1"/>
    <col min="3071" max="3071" width="11.6640625" style="989" customWidth="1"/>
    <col min="3072" max="3072" width="10.6640625" style="989" customWidth="1"/>
    <col min="3073" max="3073" width="2.44140625" style="989" bestFit="1" customWidth="1"/>
    <col min="3074" max="3074" width="8.5546875" style="989" customWidth="1"/>
    <col min="3075" max="3075" width="12.44140625" style="989" customWidth="1"/>
    <col min="3076" max="3076" width="2.109375" style="989" customWidth="1"/>
    <col min="3077" max="3077" width="9.44140625" style="989" customWidth="1"/>
    <col min="3078" max="3322" width="11" style="989"/>
    <col min="3323" max="3323" width="46.6640625" style="989" bestFit="1" customWidth="1"/>
    <col min="3324" max="3324" width="11.88671875" style="989" customWidth="1"/>
    <col min="3325" max="3325" width="12.44140625" style="989" customWidth="1"/>
    <col min="3326" max="3326" width="12.5546875" style="989" customWidth="1"/>
    <col min="3327" max="3327" width="11.6640625" style="989" customWidth="1"/>
    <col min="3328" max="3328" width="10.6640625" style="989" customWidth="1"/>
    <col min="3329" max="3329" width="2.44140625" style="989" bestFit="1" customWidth="1"/>
    <col min="3330" max="3330" width="8.5546875" style="989" customWidth="1"/>
    <col min="3331" max="3331" width="12.44140625" style="989" customWidth="1"/>
    <col min="3332" max="3332" width="2.109375" style="989" customWidth="1"/>
    <col min="3333" max="3333" width="9.44140625" style="989" customWidth="1"/>
    <col min="3334" max="3578" width="11" style="989"/>
    <col min="3579" max="3579" width="46.6640625" style="989" bestFit="1" customWidth="1"/>
    <col min="3580" max="3580" width="11.88671875" style="989" customWidth="1"/>
    <col min="3581" max="3581" width="12.44140625" style="989" customWidth="1"/>
    <col min="3582" max="3582" width="12.5546875" style="989" customWidth="1"/>
    <col min="3583" max="3583" width="11.6640625" style="989" customWidth="1"/>
    <col min="3584" max="3584" width="10.6640625" style="989" customWidth="1"/>
    <col min="3585" max="3585" width="2.44140625" style="989" bestFit="1" customWidth="1"/>
    <col min="3586" max="3586" width="8.5546875" style="989" customWidth="1"/>
    <col min="3587" max="3587" width="12.44140625" style="989" customWidth="1"/>
    <col min="3588" max="3588" width="2.109375" style="989" customWidth="1"/>
    <col min="3589" max="3589" width="9.44140625" style="989" customWidth="1"/>
    <col min="3590" max="3834" width="11" style="989"/>
    <col min="3835" max="3835" width="46.6640625" style="989" bestFit="1" customWidth="1"/>
    <col min="3836" max="3836" width="11.88671875" style="989" customWidth="1"/>
    <col min="3837" max="3837" width="12.44140625" style="989" customWidth="1"/>
    <col min="3838" max="3838" width="12.5546875" style="989" customWidth="1"/>
    <col min="3839" max="3839" width="11.6640625" style="989" customWidth="1"/>
    <col min="3840" max="3840" width="10.6640625" style="989" customWidth="1"/>
    <col min="3841" max="3841" width="2.44140625" style="989" bestFit="1" customWidth="1"/>
    <col min="3842" max="3842" width="8.5546875" style="989" customWidth="1"/>
    <col min="3843" max="3843" width="12.44140625" style="989" customWidth="1"/>
    <col min="3844" max="3844" width="2.109375" style="989" customWidth="1"/>
    <col min="3845" max="3845" width="9.44140625" style="989" customWidth="1"/>
    <col min="3846" max="4090" width="11" style="989"/>
    <col min="4091" max="4091" width="46.6640625" style="989" bestFit="1" customWidth="1"/>
    <col min="4092" max="4092" width="11.88671875" style="989" customWidth="1"/>
    <col min="4093" max="4093" width="12.44140625" style="989" customWidth="1"/>
    <col min="4094" max="4094" width="12.5546875" style="989" customWidth="1"/>
    <col min="4095" max="4095" width="11.6640625" style="989" customWidth="1"/>
    <col min="4096" max="4096" width="10.6640625" style="989" customWidth="1"/>
    <col min="4097" max="4097" width="2.44140625" style="989" bestFit="1" customWidth="1"/>
    <col min="4098" max="4098" width="8.5546875" style="989" customWidth="1"/>
    <col min="4099" max="4099" width="12.44140625" style="989" customWidth="1"/>
    <col min="4100" max="4100" width="2.109375" style="989" customWidth="1"/>
    <col min="4101" max="4101" width="9.44140625" style="989" customWidth="1"/>
    <col min="4102" max="4346" width="11" style="989"/>
    <col min="4347" max="4347" width="46.6640625" style="989" bestFit="1" customWidth="1"/>
    <col min="4348" max="4348" width="11.88671875" style="989" customWidth="1"/>
    <col min="4349" max="4349" width="12.44140625" style="989" customWidth="1"/>
    <col min="4350" max="4350" width="12.5546875" style="989" customWidth="1"/>
    <col min="4351" max="4351" width="11.6640625" style="989" customWidth="1"/>
    <col min="4352" max="4352" width="10.6640625" style="989" customWidth="1"/>
    <col min="4353" max="4353" width="2.44140625" style="989" bestFit="1" customWidth="1"/>
    <col min="4354" max="4354" width="8.5546875" style="989" customWidth="1"/>
    <col min="4355" max="4355" width="12.44140625" style="989" customWidth="1"/>
    <col min="4356" max="4356" width="2.109375" style="989" customWidth="1"/>
    <col min="4357" max="4357" width="9.44140625" style="989" customWidth="1"/>
    <col min="4358" max="4602" width="11" style="989"/>
    <col min="4603" max="4603" width="46.6640625" style="989" bestFit="1" customWidth="1"/>
    <col min="4604" max="4604" width="11.88671875" style="989" customWidth="1"/>
    <col min="4605" max="4605" width="12.44140625" style="989" customWidth="1"/>
    <col min="4606" max="4606" width="12.5546875" style="989" customWidth="1"/>
    <col min="4607" max="4607" width="11.6640625" style="989" customWidth="1"/>
    <col min="4608" max="4608" width="10.6640625" style="989" customWidth="1"/>
    <col min="4609" max="4609" width="2.44140625" style="989" bestFit="1" customWidth="1"/>
    <col min="4610" max="4610" width="8.5546875" style="989" customWidth="1"/>
    <col min="4611" max="4611" width="12.44140625" style="989" customWidth="1"/>
    <col min="4612" max="4612" width="2.109375" style="989" customWidth="1"/>
    <col min="4613" max="4613" width="9.44140625" style="989" customWidth="1"/>
    <col min="4614" max="4858" width="11" style="989"/>
    <col min="4859" max="4859" width="46.6640625" style="989" bestFit="1" customWidth="1"/>
    <col min="4860" max="4860" width="11.88671875" style="989" customWidth="1"/>
    <col min="4861" max="4861" width="12.44140625" style="989" customWidth="1"/>
    <col min="4862" max="4862" width="12.5546875" style="989" customWidth="1"/>
    <col min="4863" max="4863" width="11.6640625" style="989" customWidth="1"/>
    <col min="4864" max="4864" width="10.6640625" style="989" customWidth="1"/>
    <col min="4865" max="4865" width="2.44140625" style="989" bestFit="1" customWidth="1"/>
    <col min="4866" max="4866" width="8.5546875" style="989" customWidth="1"/>
    <col min="4867" max="4867" width="12.44140625" style="989" customWidth="1"/>
    <col min="4868" max="4868" width="2.109375" style="989" customWidth="1"/>
    <col min="4869" max="4869" width="9.44140625" style="989" customWidth="1"/>
    <col min="4870" max="5114" width="11" style="989"/>
    <col min="5115" max="5115" width="46.6640625" style="989" bestFit="1" customWidth="1"/>
    <col min="5116" max="5116" width="11.88671875" style="989" customWidth="1"/>
    <col min="5117" max="5117" width="12.44140625" style="989" customWidth="1"/>
    <col min="5118" max="5118" width="12.5546875" style="989" customWidth="1"/>
    <col min="5119" max="5119" width="11.6640625" style="989" customWidth="1"/>
    <col min="5120" max="5120" width="10.6640625" style="989" customWidth="1"/>
    <col min="5121" max="5121" width="2.44140625" style="989" bestFit="1" customWidth="1"/>
    <col min="5122" max="5122" width="8.5546875" style="989" customWidth="1"/>
    <col min="5123" max="5123" width="12.44140625" style="989" customWidth="1"/>
    <col min="5124" max="5124" width="2.109375" style="989" customWidth="1"/>
    <col min="5125" max="5125" width="9.44140625" style="989" customWidth="1"/>
    <col min="5126" max="5370" width="11" style="989"/>
    <col min="5371" max="5371" width="46.6640625" style="989" bestFit="1" customWidth="1"/>
    <col min="5372" max="5372" width="11.88671875" style="989" customWidth="1"/>
    <col min="5373" max="5373" width="12.44140625" style="989" customWidth="1"/>
    <col min="5374" max="5374" width="12.5546875" style="989" customWidth="1"/>
    <col min="5375" max="5375" width="11.6640625" style="989" customWidth="1"/>
    <col min="5376" max="5376" width="10.6640625" style="989" customWidth="1"/>
    <col min="5377" max="5377" width="2.44140625" style="989" bestFit="1" customWidth="1"/>
    <col min="5378" max="5378" width="8.5546875" style="989" customWidth="1"/>
    <col min="5379" max="5379" width="12.44140625" style="989" customWidth="1"/>
    <col min="5380" max="5380" width="2.109375" style="989" customWidth="1"/>
    <col min="5381" max="5381" width="9.44140625" style="989" customWidth="1"/>
    <col min="5382" max="5626" width="11" style="989"/>
    <col min="5627" max="5627" width="46.6640625" style="989" bestFit="1" customWidth="1"/>
    <col min="5628" max="5628" width="11.88671875" style="989" customWidth="1"/>
    <col min="5629" max="5629" width="12.44140625" style="989" customWidth="1"/>
    <col min="5630" max="5630" width="12.5546875" style="989" customWidth="1"/>
    <col min="5631" max="5631" width="11.6640625" style="989" customWidth="1"/>
    <col min="5632" max="5632" width="10.6640625" style="989" customWidth="1"/>
    <col min="5633" max="5633" width="2.44140625" style="989" bestFit="1" customWidth="1"/>
    <col min="5634" max="5634" width="8.5546875" style="989" customWidth="1"/>
    <col min="5635" max="5635" width="12.44140625" style="989" customWidth="1"/>
    <col min="5636" max="5636" width="2.109375" style="989" customWidth="1"/>
    <col min="5637" max="5637" width="9.44140625" style="989" customWidth="1"/>
    <col min="5638" max="5882" width="11" style="989"/>
    <col min="5883" max="5883" width="46.6640625" style="989" bestFit="1" customWidth="1"/>
    <col min="5884" max="5884" width="11.88671875" style="989" customWidth="1"/>
    <col min="5885" max="5885" width="12.44140625" style="989" customWidth="1"/>
    <col min="5886" max="5886" width="12.5546875" style="989" customWidth="1"/>
    <col min="5887" max="5887" width="11.6640625" style="989" customWidth="1"/>
    <col min="5888" max="5888" width="10.6640625" style="989" customWidth="1"/>
    <col min="5889" max="5889" width="2.44140625" style="989" bestFit="1" customWidth="1"/>
    <col min="5890" max="5890" width="8.5546875" style="989" customWidth="1"/>
    <col min="5891" max="5891" width="12.44140625" style="989" customWidth="1"/>
    <col min="5892" max="5892" width="2.109375" style="989" customWidth="1"/>
    <col min="5893" max="5893" width="9.44140625" style="989" customWidth="1"/>
    <col min="5894" max="6138" width="11" style="989"/>
    <col min="6139" max="6139" width="46.6640625" style="989" bestFit="1" customWidth="1"/>
    <col min="6140" max="6140" width="11.88671875" style="989" customWidth="1"/>
    <col min="6141" max="6141" width="12.44140625" style="989" customWidth="1"/>
    <col min="6142" max="6142" width="12.5546875" style="989" customWidth="1"/>
    <col min="6143" max="6143" width="11.6640625" style="989" customWidth="1"/>
    <col min="6144" max="6144" width="10.6640625" style="989" customWidth="1"/>
    <col min="6145" max="6145" width="2.44140625" style="989" bestFit="1" customWidth="1"/>
    <col min="6146" max="6146" width="8.5546875" style="989" customWidth="1"/>
    <col min="6147" max="6147" width="12.44140625" style="989" customWidth="1"/>
    <col min="6148" max="6148" width="2.109375" style="989" customWidth="1"/>
    <col min="6149" max="6149" width="9.44140625" style="989" customWidth="1"/>
    <col min="6150" max="6394" width="11" style="989"/>
    <col min="6395" max="6395" width="46.6640625" style="989" bestFit="1" customWidth="1"/>
    <col min="6396" max="6396" width="11.88671875" style="989" customWidth="1"/>
    <col min="6397" max="6397" width="12.44140625" style="989" customWidth="1"/>
    <col min="6398" max="6398" width="12.5546875" style="989" customWidth="1"/>
    <col min="6399" max="6399" width="11.6640625" style="989" customWidth="1"/>
    <col min="6400" max="6400" width="10.6640625" style="989" customWidth="1"/>
    <col min="6401" max="6401" width="2.44140625" style="989" bestFit="1" customWidth="1"/>
    <col min="6402" max="6402" width="8.5546875" style="989" customWidth="1"/>
    <col min="6403" max="6403" width="12.44140625" style="989" customWidth="1"/>
    <col min="6404" max="6404" width="2.109375" style="989" customWidth="1"/>
    <col min="6405" max="6405" width="9.44140625" style="989" customWidth="1"/>
    <col min="6406" max="6650" width="11" style="989"/>
    <col min="6651" max="6651" width="46.6640625" style="989" bestFit="1" customWidth="1"/>
    <col min="6652" max="6652" width="11.88671875" style="989" customWidth="1"/>
    <col min="6653" max="6653" width="12.44140625" style="989" customWidth="1"/>
    <col min="6654" max="6654" width="12.5546875" style="989" customWidth="1"/>
    <col min="6655" max="6655" width="11.6640625" style="989" customWidth="1"/>
    <col min="6656" max="6656" width="10.6640625" style="989" customWidth="1"/>
    <col min="6657" max="6657" width="2.44140625" style="989" bestFit="1" customWidth="1"/>
    <col min="6658" max="6658" width="8.5546875" style="989" customWidth="1"/>
    <col min="6659" max="6659" width="12.44140625" style="989" customWidth="1"/>
    <col min="6660" max="6660" width="2.109375" style="989" customWidth="1"/>
    <col min="6661" max="6661" width="9.44140625" style="989" customWidth="1"/>
    <col min="6662" max="6906" width="11" style="989"/>
    <col min="6907" max="6907" width="46.6640625" style="989" bestFit="1" customWidth="1"/>
    <col min="6908" max="6908" width="11.88671875" style="989" customWidth="1"/>
    <col min="6909" max="6909" width="12.44140625" style="989" customWidth="1"/>
    <col min="6910" max="6910" width="12.5546875" style="989" customWidth="1"/>
    <col min="6911" max="6911" width="11.6640625" style="989" customWidth="1"/>
    <col min="6912" max="6912" width="10.6640625" style="989" customWidth="1"/>
    <col min="6913" max="6913" width="2.44140625" style="989" bestFit="1" customWidth="1"/>
    <col min="6914" max="6914" width="8.5546875" style="989" customWidth="1"/>
    <col min="6915" max="6915" width="12.44140625" style="989" customWidth="1"/>
    <col min="6916" max="6916" width="2.109375" style="989" customWidth="1"/>
    <col min="6917" max="6917" width="9.44140625" style="989" customWidth="1"/>
    <col min="6918" max="7162" width="11" style="989"/>
    <col min="7163" max="7163" width="46.6640625" style="989" bestFit="1" customWidth="1"/>
    <col min="7164" max="7164" width="11.88671875" style="989" customWidth="1"/>
    <col min="7165" max="7165" width="12.44140625" style="989" customWidth="1"/>
    <col min="7166" max="7166" width="12.5546875" style="989" customWidth="1"/>
    <col min="7167" max="7167" width="11.6640625" style="989" customWidth="1"/>
    <col min="7168" max="7168" width="10.6640625" style="989" customWidth="1"/>
    <col min="7169" max="7169" width="2.44140625" style="989" bestFit="1" customWidth="1"/>
    <col min="7170" max="7170" width="8.5546875" style="989" customWidth="1"/>
    <col min="7171" max="7171" width="12.44140625" style="989" customWidth="1"/>
    <col min="7172" max="7172" width="2.109375" style="989" customWidth="1"/>
    <col min="7173" max="7173" width="9.44140625" style="989" customWidth="1"/>
    <col min="7174" max="7418" width="11" style="989"/>
    <col min="7419" max="7419" width="46.6640625" style="989" bestFit="1" customWidth="1"/>
    <col min="7420" max="7420" width="11.88671875" style="989" customWidth="1"/>
    <col min="7421" max="7421" width="12.44140625" style="989" customWidth="1"/>
    <col min="7422" max="7422" width="12.5546875" style="989" customWidth="1"/>
    <col min="7423" max="7423" width="11.6640625" style="989" customWidth="1"/>
    <col min="7424" max="7424" width="10.6640625" style="989" customWidth="1"/>
    <col min="7425" max="7425" width="2.44140625" style="989" bestFit="1" customWidth="1"/>
    <col min="7426" max="7426" width="8.5546875" style="989" customWidth="1"/>
    <col min="7427" max="7427" width="12.44140625" style="989" customWidth="1"/>
    <col min="7428" max="7428" width="2.109375" style="989" customWidth="1"/>
    <col min="7429" max="7429" width="9.44140625" style="989" customWidth="1"/>
    <col min="7430" max="7674" width="11" style="989"/>
    <col min="7675" max="7675" width="46.6640625" style="989" bestFit="1" customWidth="1"/>
    <col min="7676" max="7676" width="11.88671875" style="989" customWidth="1"/>
    <col min="7677" max="7677" width="12.44140625" style="989" customWidth="1"/>
    <col min="7678" max="7678" width="12.5546875" style="989" customWidth="1"/>
    <col min="7679" max="7679" width="11.6640625" style="989" customWidth="1"/>
    <col min="7680" max="7680" width="10.6640625" style="989" customWidth="1"/>
    <col min="7681" max="7681" width="2.44140625" style="989" bestFit="1" customWidth="1"/>
    <col min="7682" max="7682" width="8.5546875" style="989" customWidth="1"/>
    <col min="7683" max="7683" width="12.44140625" style="989" customWidth="1"/>
    <col min="7684" max="7684" width="2.109375" style="989" customWidth="1"/>
    <col min="7685" max="7685" width="9.44140625" style="989" customWidth="1"/>
    <col min="7686" max="7930" width="11" style="989"/>
    <col min="7931" max="7931" width="46.6640625" style="989" bestFit="1" customWidth="1"/>
    <col min="7932" max="7932" width="11.88671875" style="989" customWidth="1"/>
    <col min="7933" max="7933" width="12.44140625" style="989" customWidth="1"/>
    <col min="7934" max="7934" width="12.5546875" style="989" customWidth="1"/>
    <col min="7935" max="7935" width="11.6640625" style="989" customWidth="1"/>
    <col min="7936" max="7936" width="10.6640625" style="989" customWidth="1"/>
    <col min="7937" max="7937" width="2.44140625" style="989" bestFit="1" customWidth="1"/>
    <col min="7938" max="7938" width="8.5546875" style="989" customWidth="1"/>
    <col min="7939" max="7939" width="12.44140625" style="989" customWidth="1"/>
    <col min="7940" max="7940" width="2.109375" style="989" customWidth="1"/>
    <col min="7941" max="7941" width="9.44140625" style="989" customWidth="1"/>
    <col min="7942" max="8186" width="11" style="989"/>
    <col min="8187" max="8187" width="46.6640625" style="989" bestFit="1" customWidth="1"/>
    <col min="8188" max="8188" width="11.88671875" style="989" customWidth="1"/>
    <col min="8189" max="8189" width="12.44140625" style="989" customWidth="1"/>
    <col min="8190" max="8190" width="12.5546875" style="989" customWidth="1"/>
    <col min="8191" max="8191" width="11.6640625" style="989" customWidth="1"/>
    <col min="8192" max="8192" width="10.6640625" style="989" customWidth="1"/>
    <col min="8193" max="8193" width="2.44140625" style="989" bestFit="1" customWidth="1"/>
    <col min="8194" max="8194" width="8.5546875" style="989" customWidth="1"/>
    <col min="8195" max="8195" width="12.44140625" style="989" customWidth="1"/>
    <col min="8196" max="8196" width="2.109375" style="989" customWidth="1"/>
    <col min="8197" max="8197" width="9.44140625" style="989" customWidth="1"/>
    <col min="8198" max="8442" width="11" style="989"/>
    <col min="8443" max="8443" width="46.6640625" style="989" bestFit="1" customWidth="1"/>
    <col min="8444" max="8444" width="11.88671875" style="989" customWidth="1"/>
    <col min="8445" max="8445" width="12.44140625" style="989" customWidth="1"/>
    <col min="8446" max="8446" width="12.5546875" style="989" customWidth="1"/>
    <col min="8447" max="8447" width="11.6640625" style="989" customWidth="1"/>
    <col min="8448" max="8448" width="10.6640625" style="989" customWidth="1"/>
    <col min="8449" max="8449" width="2.44140625" style="989" bestFit="1" customWidth="1"/>
    <col min="8450" max="8450" width="8.5546875" style="989" customWidth="1"/>
    <col min="8451" max="8451" width="12.44140625" style="989" customWidth="1"/>
    <col min="8452" max="8452" width="2.109375" style="989" customWidth="1"/>
    <col min="8453" max="8453" width="9.44140625" style="989" customWidth="1"/>
    <col min="8454" max="8698" width="11" style="989"/>
    <col min="8699" max="8699" width="46.6640625" style="989" bestFit="1" customWidth="1"/>
    <col min="8700" max="8700" width="11.88671875" style="989" customWidth="1"/>
    <col min="8701" max="8701" width="12.44140625" style="989" customWidth="1"/>
    <col min="8702" max="8702" width="12.5546875" style="989" customWidth="1"/>
    <col min="8703" max="8703" width="11.6640625" style="989" customWidth="1"/>
    <col min="8704" max="8704" width="10.6640625" style="989" customWidth="1"/>
    <col min="8705" max="8705" width="2.44140625" style="989" bestFit="1" customWidth="1"/>
    <col min="8706" max="8706" width="8.5546875" style="989" customWidth="1"/>
    <col min="8707" max="8707" width="12.44140625" style="989" customWidth="1"/>
    <col min="8708" max="8708" width="2.109375" style="989" customWidth="1"/>
    <col min="8709" max="8709" width="9.44140625" style="989" customWidth="1"/>
    <col min="8710" max="8954" width="11" style="989"/>
    <col min="8955" max="8955" width="46.6640625" style="989" bestFit="1" customWidth="1"/>
    <col min="8956" max="8956" width="11.88671875" style="989" customWidth="1"/>
    <col min="8957" max="8957" width="12.44140625" style="989" customWidth="1"/>
    <col min="8958" max="8958" width="12.5546875" style="989" customWidth="1"/>
    <col min="8959" max="8959" width="11.6640625" style="989" customWidth="1"/>
    <col min="8960" max="8960" width="10.6640625" style="989" customWidth="1"/>
    <col min="8961" max="8961" width="2.44140625" style="989" bestFit="1" customWidth="1"/>
    <col min="8962" max="8962" width="8.5546875" style="989" customWidth="1"/>
    <col min="8963" max="8963" width="12.44140625" style="989" customWidth="1"/>
    <col min="8964" max="8964" width="2.109375" style="989" customWidth="1"/>
    <col min="8965" max="8965" width="9.44140625" style="989" customWidth="1"/>
    <col min="8966" max="9210" width="11" style="989"/>
    <col min="9211" max="9211" width="46.6640625" style="989" bestFit="1" customWidth="1"/>
    <col min="9212" max="9212" width="11.88671875" style="989" customWidth="1"/>
    <col min="9213" max="9213" width="12.44140625" style="989" customWidth="1"/>
    <col min="9214" max="9214" width="12.5546875" style="989" customWidth="1"/>
    <col min="9215" max="9215" width="11.6640625" style="989" customWidth="1"/>
    <col min="9216" max="9216" width="10.6640625" style="989" customWidth="1"/>
    <col min="9217" max="9217" width="2.44140625" style="989" bestFit="1" customWidth="1"/>
    <col min="9218" max="9218" width="8.5546875" style="989" customWidth="1"/>
    <col min="9219" max="9219" width="12.44140625" style="989" customWidth="1"/>
    <col min="9220" max="9220" width="2.109375" style="989" customWidth="1"/>
    <col min="9221" max="9221" width="9.44140625" style="989" customWidth="1"/>
    <col min="9222" max="9466" width="11" style="989"/>
    <col min="9467" max="9467" width="46.6640625" style="989" bestFit="1" customWidth="1"/>
    <col min="9468" max="9468" width="11.88671875" style="989" customWidth="1"/>
    <col min="9469" max="9469" width="12.44140625" style="989" customWidth="1"/>
    <col min="9470" max="9470" width="12.5546875" style="989" customWidth="1"/>
    <col min="9471" max="9471" width="11.6640625" style="989" customWidth="1"/>
    <col min="9472" max="9472" width="10.6640625" style="989" customWidth="1"/>
    <col min="9473" max="9473" width="2.44140625" style="989" bestFit="1" customWidth="1"/>
    <col min="9474" max="9474" width="8.5546875" style="989" customWidth="1"/>
    <col min="9475" max="9475" width="12.44140625" style="989" customWidth="1"/>
    <col min="9476" max="9476" width="2.109375" style="989" customWidth="1"/>
    <col min="9477" max="9477" width="9.44140625" style="989" customWidth="1"/>
    <col min="9478" max="9722" width="11" style="989"/>
    <col min="9723" max="9723" width="46.6640625" style="989" bestFit="1" customWidth="1"/>
    <col min="9724" max="9724" width="11.88671875" style="989" customWidth="1"/>
    <col min="9725" max="9725" width="12.44140625" style="989" customWidth="1"/>
    <col min="9726" max="9726" width="12.5546875" style="989" customWidth="1"/>
    <col min="9727" max="9727" width="11.6640625" style="989" customWidth="1"/>
    <col min="9728" max="9728" width="10.6640625" style="989" customWidth="1"/>
    <col min="9729" max="9729" width="2.44140625" style="989" bestFit="1" customWidth="1"/>
    <col min="9730" max="9730" width="8.5546875" style="989" customWidth="1"/>
    <col min="9731" max="9731" width="12.44140625" style="989" customWidth="1"/>
    <col min="9732" max="9732" width="2.109375" style="989" customWidth="1"/>
    <col min="9733" max="9733" width="9.44140625" style="989" customWidth="1"/>
    <col min="9734" max="9978" width="11" style="989"/>
    <col min="9979" max="9979" width="46.6640625" style="989" bestFit="1" customWidth="1"/>
    <col min="9980" max="9980" width="11.88671875" style="989" customWidth="1"/>
    <col min="9981" max="9981" width="12.44140625" style="989" customWidth="1"/>
    <col min="9982" max="9982" width="12.5546875" style="989" customWidth="1"/>
    <col min="9983" max="9983" width="11.6640625" style="989" customWidth="1"/>
    <col min="9984" max="9984" width="10.6640625" style="989" customWidth="1"/>
    <col min="9985" max="9985" width="2.44140625" style="989" bestFit="1" customWidth="1"/>
    <col min="9986" max="9986" width="8.5546875" style="989" customWidth="1"/>
    <col min="9987" max="9987" width="12.44140625" style="989" customWidth="1"/>
    <col min="9988" max="9988" width="2.109375" style="989" customWidth="1"/>
    <col min="9989" max="9989" width="9.44140625" style="989" customWidth="1"/>
    <col min="9990" max="10234" width="11" style="989"/>
    <col min="10235" max="10235" width="46.6640625" style="989" bestFit="1" customWidth="1"/>
    <col min="10236" max="10236" width="11.88671875" style="989" customWidth="1"/>
    <col min="10237" max="10237" width="12.44140625" style="989" customWidth="1"/>
    <col min="10238" max="10238" width="12.5546875" style="989" customWidth="1"/>
    <col min="10239" max="10239" width="11.6640625" style="989" customWidth="1"/>
    <col min="10240" max="10240" width="10.6640625" style="989" customWidth="1"/>
    <col min="10241" max="10241" width="2.44140625" style="989" bestFit="1" customWidth="1"/>
    <col min="10242" max="10242" width="8.5546875" style="989" customWidth="1"/>
    <col min="10243" max="10243" width="12.44140625" style="989" customWidth="1"/>
    <col min="10244" max="10244" width="2.109375" style="989" customWidth="1"/>
    <col min="10245" max="10245" width="9.44140625" style="989" customWidth="1"/>
    <col min="10246" max="10490" width="11" style="989"/>
    <col min="10491" max="10491" width="46.6640625" style="989" bestFit="1" customWidth="1"/>
    <col min="10492" max="10492" width="11.88671875" style="989" customWidth="1"/>
    <col min="10493" max="10493" width="12.44140625" style="989" customWidth="1"/>
    <col min="10494" max="10494" width="12.5546875" style="989" customWidth="1"/>
    <col min="10495" max="10495" width="11.6640625" style="989" customWidth="1"/>
    <col min="10496" max="10496" width="10.6640625" style="989" customWidth="1"/>
    <col min="10497" max="10497" width="2.44140625" style="989" bestFit="1" customWidth="1"/>
    <col min="10498" max="10498" width="8.5546875" style="989" customWidth="1"/>
    <col min="10499" max="10499" width="12.44140625" style="989" customWidth="1"/>
    <col min="10500" max="10500" width="2.109375" style="989" customWidth="1"/>
    <col min="10501" max="10501" width="9.44140625" style="989" customWidth="1"/>
    <col min="10502" max="10746" width="11" style="989"/>
    <col min="10747" max="10747" width="46.6640625" style="989" bestFit="1" customWidth="1"/>
    <col min="10748" max="10748" width="11.88671875" style="989" customWidth="1"/>
    <col min="10749" max="10749" width="12.44140625" style="989" customWidth="1"/>
    <col min="10750" max="10750" width="12.5546875" style="989" customWidth="1"/>
    <col min="10751" max="10751" width="11.6640625" style="989" customWidth="1"/>
    <col min="10752" max="10752" width="10.6640625" style="989" customWidth="1"/>
    <col min="10753" max="10753" width="2.44140625" style="989" bestFit="1" customWidth="1"/>
    <col min="10754" max="10754" width="8.5546875" style="989" customWidth="1"/>
    <col min="10755" max="10755" width="12.44140625" style="989" customWidth="1"/>
    <col min="10756" max="10756" width="2.109375" style="989" customWidth="1"/>
    <col min="10757" max="10757" width="9.44140625" style="989" customWidth="1"/>
    <col min="10758" max="11002" width="11" style="989"/>
    <col min="11003" max="11003" width="46.6640625" style="989" bestFit="1" customWidth="1"/>
    <col min="11004" max="11004" width="11.88671875" style="989" customWidth="1"/>
    <col min="11005" max="11005" width="12.44140625" style="989" customWidth="1"/>
    <col min="11006" max="11006" width="12.5546875" style="989" customWidth="1"/>
    <col min="11007" max="11007" width="11.6640625" style="989" customWidth="1"/>
    <col min="11008" max="11008" width="10.6640625" style="989" customWidth="1"/>
    <col min="11009" max="11009" width="2.44140625" style="989" bestFit="1" customWidth="1"/>
    <col min="11010" max="11010" width="8.5546875" style="989" customWidth="1"/>
    <col min="11011" max="11011" width="12.44140625" style="989" customWidth="1"/>
    <col min="11012" max="11012" width="2.109375" style="989" customWidth="1"/>
    <col min="11013" max="11013" width="9.44140625" style="989" customWidth="1"/>
    <col min="11014" max="11258" width="11" style="989"/>
    <col min="11259" max="11259" width="46.6640625" style="989" bestFit="1" customWidth="1"/>
    <col min="11260" max="11260" width="11.88671875" style="989" customWidth="1"/>
    <col min="11261" max="11261" width="12.44140625" style="989" customWidth="1"/>
    <col min="11262" max="11262" width="12.5546875" style="989" customWidth="1"/>
    <col min="11263" max="11263" width="11.6640625" style="989" customWidth="1"/>
    <col min="11264" max="11264" width="10.6640625" style="989" customWidth="1"/>
    <col min="11265" max="11265" width="2.44140625" style="989" bestFit="1" customWidth="1"/>
    <col min="11266" max="11266" width="8.5546875" style="989" customWidth="1"/>
    <col min="11267" max="11267" width="12.44140625" style="989" customWidth="1"/>
    <col min="11268" max="11268" width="2.109375" style="989" customWidth="1"/>
    <col min="11269" max="11269" width="9.44140625" style="989" customWidth="1"/>
    <col min="11270" max="11514" width="11" style="989"/>
    <col min="11515" max="11515" width="46.6640625" style="989" bestFit="1" customWidth="1"/>
    <col min="11516" max="11516" width="11.88671875" style="989" customWidth="1"/>
    <col min="11517" max="11517" width="12.44140625" style="989" customWidth="1"/>
    <col min="11518" max="11518" width="12.5546875" style="989" customWidth="1"/>
    <col min="11519" max="11519" width="11.6640625" style="989" customWidth="1"/>
    <col min="11520" max="11520" width="10.6640625" style="989" customWidth="1"/>
    <col min="11521" max="11521" width="2.44140625" style="989" bestFit="1" customWidth="1"/>
    <col min="11522" max="11522" width="8.5546875" style="989" customWidth="1"/>
    <col min="11523" max="11523" width="12.44140625" style="989" customWidth="1"/>
    <col min="11524" max="11524" width="2.109375" style="989" customWidth="1"/>
    <col min="11525" max="11525" width="9.44140625" style="989" customWidth="1"/>
    <col min="11526" max="11770" width="11" style="989"/>
    <col min="11771" max="11771" width="46.6640625" style="989" bestFit="1" customWidth="1"/>
    <col min="11772" max="11772" width="11.88671875" style="989" customWidth="1"/>
    <col min="11773" max="11773" width="12.44140625" style="989" customWidth="1"/>
    <col min="11774" max="11774" width="12.5546875" style="989" customWidth="1"/>
    <col min="11775" max="11775" width="11.6640625" style="989" customWidth="1"/>
    <col min="11776" max="11776" width="10.6640625" style="989" customWidth="1"/>
    <col min="11777" max="11777" width="2.44140625" style="989" bestFit="1" customWidth="1"/>
    <col min="11778" max="11778" width="8.5546875" style="989" customWidth="1"/>
    <col min="11779" max="11779" width="12.44140625" style="989" customWidth="1"/>
    <col min="11780" max="11780" width="2.109375" style="989" customWidth="1"/>
    <col min="11781" max="11781" width="9.44140625" style="989" customWidth="1"/>
    <col min="11782" max="12026" width="11" style="989"/>
    <col min="12027" max="12027" width="46.6640625" style="989" bestFit="1" customWidth="1"/>
    <col min="12028" max="12028" width="11.88671875" style="989" customWidth="1"/>
    <col min="12029" max="12029" width="12.44140625" style="989" customWidth="1"/>
    <col min="12030" max="12030" width="12.5546875" style="989" customWidth="1"/>
    <col min="12031" max="12031" width="11.6640625" style="989" customWidth="1"/>
    <col min="12032" max="12032" width="10.6640625" style="989" customWidth="1"/>
    <col min="12033" max="12033" width="2.44140625" style="989" bestFit="1" customWidth="1"/>
    <col min="12034" max="12034" width="8.5546875" style="989" customWidth="1"/>
    <col min="12035" max="12035" width="12.44140625" style="989" customWidth="1"/>
    <col min="12036" max="12036" width="2.109375" style="989" customWidth="1"/>
    <col min="12037" max="12037" width="9.44140625" style="989" customWidth="1"/>
    <col min="12038" max="12282" width="11" style="989"/>
    <col min="12283" max="12283" width="46.6640625" style="989" bestFit="1" customWidth="1"/>
    <col min="12284" max="12284" width="11.88671875" style="989" customWidth="1"/>
    <col min="12285" max="12285" width="12.44140625" style="989" customWidth="1"/>
    <col min="12286" max="12286" width="12.5546875" style="989" customWidth="1"/>
    <col min="12287" max="12287" width="11.6640625" style="989" customWidth="1"/>
    <col min="12288" max="12288" width="10.6640625" style="989" customWidth="1"/>
    <col min="12289" max="12289" width="2.44140625" style="989" bestFit="1" customWidth="1"/>
    <col min="12290" max="12290" width="8.5546875" style="989" customWidth="1"/>
    <col min="12291" max="12291" width="12.44140625" style="989" customWidth="1"/>
    <col min="12292" max="12292" width="2.109375" style="989" customWidth="1"/>
    <col min="12293" max="12293" width="9.44140625" style="989" customWidth="1"/>
    <col min="12294" max="12538" width="11" style="989"/>
    <col min="12539" max="12539" width="46.6640625" style="989" bestFit="1" customWidth="1"/>
    <col min="12540" max="12540" width="11.88671875" style="989" customWidth="1"/>
    <col min="12541" max="12541" width="12.44140625" style="989" customWidth="1"/>
    <col min="12542" max="12542" width="12.5546875" style="989" customWidth="1"/>
    <col min="12543" max="12543" width="11.6640625" style="989" customWidth="1"/>
    <col min="12544" max="12544" width="10.6640625" style="989" customWidth="1"/>
    <col min="12545" max="12545" width="2.44140625" style="989" bestFit="1" customWidth="1"/>
    <col min="12546" max="12546" width="8.5546875" style="989" customWidth="1"/>
    <col min="12547" max="12547" width="12.44140625" style="989" customWidth="1"/>
    <col min="12548" max="12548" width="2.109375" style="989" customWidth="1"/>
    <col min="12549" max="12549" width="9.44140625" style="989" customWidth="1"/>
    <col min="12550" max="12794" width="11" style="989"/>
    <col min="12795" max="12795" width="46.6640625" style="989" bestFit="1" customWidth="1"/>
    <col min="12796" max="12796" width="11.88671875" style="989" customWidth="1"/>
    <col min="12797" max="12797" width="12.44140625" style="989" customWidth="1"/>
    <col min="12798" max="12798" width="12.5546875" style="989" customWidth="1"/>
    <col min="12799" max="12799" width="11.6640625" style="989" customWidth="1"/>
    <col min="12800" max="12800" width="10.6640625" style="989" customWidth="1"/>
    <col min="12801" max="12801" width="2.44140625" style="989" bestFit="1" customWidth="1"/>
    <col min="12802" max="12802" width="8.5546875" style="989" customWidth="1"/>
    <col min="12803" max="12803" width="12.44140625" style="989" customWidth="1"/>
    <col min="12804" max="12804" width="2.109375" style="989" customWidth="1"/>
    <col min="12805" max="12805" width="9.44140625" style="989" customWidth="1"/>
    <col min="12806" max="13050" width="11" style="989"/>
    <col min="13051" max="13051" width="46.6640625" style="989" bestFit="1" customWidth="1"/>
    <col min="13052" max="13052" width="11.88671875" style="989" customWidth="1"/>
    <col min="13053" max="13053" width="12.44140625" style="989" customWidth="1"/>
    <col min="13054" max="13054" width="12.5546875" style="989" customWidth="1"/>
    <col min="13055" max="13055" width="11.6640625" style="989" customWidth="1"/>
    <col min="13056" max="13056" width="10.6640625" style="989" customWidth="1"/>
    <col min="13057" max="13057" width="2.44140625" style="989" bestFit="1" customWidth="1"/>
    <col min="13058" max="13058" width="8.5546875" style="989" customWidth="1"/>
    <col min="13059" max="13059" width="12.44140625" style="989" customWidth="1"/>
    <col min="13060" max="13060" width="2.109375" style="989" customWidth="1"/>
    <col min="13061" max="13061" width="9.44140625" style="989" customWidth="1"/>
    <col min="13062" max="13306" width="11" style="989"/>
    <col min="13307" max="13307" width="46.6640625" style="989" bestFit="1" customWidth="1"/>
    <col min="13308" max="13308" width="11.88671875" style="989" customWidth="1"/>
    <col min="13309" max="13309" width="12.44140625" style="989" customWidth="1"/>
    <col min="13310" max="13310" width="12.5546875" style="989" customWidth="1"/>
    <col min="13311" max="13311" width="11.6640625" style="989" customWidth="1"/>
    <col min="13312" max="13312" width="10.6640625" style="989" customWidth="1"/>
    <col min="13313" max="13313" width="2.44140625" style="989" bestFit="1" customWidth="1"/>
    <col min="13314" max="13314" width="8.5546875" style="989" customWidth="1"/>
    <col min="13315" max="13315" width="12.44140625" style="989" customWidth="1"/>
    <col min="13316" max="13316" width="2.109375" style="989" customWidth="1"/>
    <col min="13317" max="13317" width="9.44140625" style="989" customWidth="1"/>
    <col min="13318" max="13562" width="11" style="989"/>
    <col min="13563" max="13563" width="46.6640625" style="989" bestFit="1" customWidth="1"/>
    <col min="13564" max="13564" width="11.88671875" style="989" customWidth="1"/>
    <col min="13565" max="13565" width="12.44140625" style="989" customWidth="1"/>
    <col min="13566" max="13566" width="12.5546875" style="989" customWidth="1"/>
    <col min="13567" max="13567" width="11.6640625" style="989" customWidth="1"/>
    <col min="13568" max="13568" width="10.6640625" style="989" customWidth="1"/>
    <col min="13569" max="13569" width="2.44140625" style="989" bestFit="1" customWidth="1"/>
    <col min="13570" max="13570" width="8.5546875" style="989" customWidth="1"/>
    <col min="13571" max="13571" width="12.44140625" style="989" customWidth="1"/>
    <col min="13572" max="13572" width="2.109375" style="989" customWidth="1"/>
    <col min="13573" max="13573" width="9.44140625" style="989" customWidth="1"/>
    <col min="13574" max="13818" width="11" style="989"/>
    <col min="13819" max="13819" width="46.6640625" style="989" bestFit="1" customWidth="1"/>
    <col min="13820" max="13820" width="11.88671875" style="989" customWidth="1"/>
    <col min="13821" max="13821" width="12.44140625" style="989" customWidth="1"/>
    <col min="13822" max="13822" width="12.5546875" style="989" customWidth="1"/>
    <col min="13823" max="13823" width="11.6640625" style="989" customWidth="1"/>
    <col min="13824" max="13824" width="10.6640625" style="989" customWidth="1"/>
    <col min="13825" max="13825" width="2.44140625" style="989" bestFit="1" customWidth="1"/>
    <col min="13826" max="13826" width="8.5546875" style="989" customWidth="1"/>
    <col min="13827" max="13827" width="12.44140625" style="989" customWidth="1"/>
    <col min="13828" max="13828" width="2.109375" style="989" customWidth="1"/>
    <col min="13829" max="13829" width="9.44140625" style="989" customWidth="1"/>
    <col min="13830" max="14074" width="11" style="989"/>
    <col min="14075" max="14075" width="46.6640625" style="989" bestFit="1" customWidth="1"/>
    <col min="14076" max="14076" width="11.88671875" style="989" customWidth="1"/>
    <col min="14077" max="14077" width="12.44140625" style="989" customWidth="1"/>
    <col min="14078" max="14078" width="12.5546875" style="989" customWidth="1"/>
    <col min="14079" max="14079" width="11.6640625" style="989" customWidth="1"/>
    <col min="14080" max="14080" width="10.6640625" style="989" customWidth="1"/>
    <col min="14081" max="14081" width="2.44140625" style="989" bestFit="1" customWidth="1"/>
    <col min="14082" max="14082" width="8.5546875" style="989" customWidth="1"/>
    <col min="14083" max="14083" width="12.44140625" style="989" customWidth="1"/>
    <col min="14084" max="14084" width="2.109375" style="989" customWidth="1"/>
    <col min="14085" max="14085" width="9.44140625" style="989" customWidth="1"/>
    <col min="14086" max="14330" width="11" style="989"/>
    <col min="14331" max="14331" width="46.6640625" style="989" bestFit="1" customWidth="1"/>
    <col min="14332" max="14332" width="11.88671875" style="989" customWidth="1"/>
    <col min="14333" max="14333" width="12.44140625" style="989" customWidth="1"/>
    <col min="14334" max="14334" width="12.5546875" style="989" customWidth="1"/>
    <col min="14335" max="14335" width="11.6640625" style="989" customWidth="1"/>
    <col min="14336" max="14336" width="10.6640625" style="989" customWidth="1"/>
    <col min="14337" max="14337" width="2.44140625" style="989" bestFit="1" customWidth="1"/>
    <col min="14338" max="14338" width="8.5546875" style="989" customWidth="1"/>
    <col min="14339" max="14339" width="12.44140625" style="989" customWidth="1"/>
    <col min="14340" max="14340" width="2.109375" style="989" customWidth="1"/>
    <col min="14341" max="14341" width="9.44140625" style="989" customWidth="1"/>
    <col min="14342" max="14586" width="11" style="989"/>
    <col min="14587" max="14587" width="46.6640625" style="989" bestFit="1" customWidth="1"/>
    <col min="14588" max="14588" width="11.88671875" style="989" customWidth="1"/>
    <col min="14589" max="14589" width="12.44140625" style="989" customWidth="1"/>
    <col min="14590" max="14590" width="12.5546875" style="989" customWidth="1"/>
    <col min="14591" max="14591" width="11.6640625" style="989" customWidth="1"/>
    <col min="14592" max="14592" width="10.6640625" style="989" customWidth="1"/>
    <col min="14593" max="14593" width="2.44140625" style="989" bestFit="1" customWidth="1"/>
    <col min="14594" max="14594" width="8.5546875" style="989" customWidth="1"/>
    <col min="14595" max="14595" width="12.44140625" style="989" customWidth="1"/>
    <col min="14596" max="14596" width="2.109375" style="989" customWidth="1"/>
    <col min="14597" max="14597" width="9.44140625" style="989" customWidth="1"/>
    <col min="14598" max="14842" width="11" style="989"/>
    <col min="14843" max="14843" width="46.6640625" style="989" bestFit="1" customWidth="1"/>
    <col min="14844" max="14844" width="11.88671875" style="989" customWidth="1"/>
    <col min="14845" max="14845" width="12.44140625" style="989" customWidth="1"/>
    <col min="14846" max="14846" width="12.5546875" style="989" customWidth="1"/>
    <col min="14847" max="14847" width="11.6640625" style="989" customWidth="1"/>
    <col min="14848" max="14848" width="10.6640625" style="989" customWidth="1"/>
    <col min="14849" max="14849" width="2.44140625" style="989" bestFit="1" customWidth="1"/>
    <col min="14850" max="14850" width="8.5546875" style="989" customWidth="1"/>
    <col min="14851" max="14851" width="12.44140625" style="989" customWidth="1"/>
    <col min="14852" max="14852" width="2.109375" style="989" customWidth="1"/>
    <col min="14853" max="14853" width="9.44140625" style="989" customWidth="1"/>
    <col min="14854" max="15098" width="11" style="989"/>
    <col min="15099" max="15099" width="46.6640625" style="989" bestFit="1" customWidth="1"/>
    <col min="15100" max="15100" width="11.88671875" style="989" customWidth="1"/>
    <col min="15101" max="15101" width="12.44140625" style="989" customWidth="1"/>
    <col min="15102" max="15102" width="12.5546875" style="989" customWidth="1"/>
    <col min="15103" max="15103" width="11.6640625" style="989" customWidth="1"/>
    <col min="15104" max="15104" width="10.6640625" style="989" customWidth="1"/>
    <col min="15105" max="15105" width="2.44140625" style="989" bestFit="1" customWidth="1"/>
    <col min="15106" max="15106" width="8.5546875" style="989" customWidth="1"/>
    <col min="15107" max="15107" width="12.44140625" style="989" customWidth="1"/>
    <col min="15108" max="15108" width="2.109375" style="989" customWidth="1"/>
    <col min="15109" max="15109" width="9.44140625" style="989" customWidth="1"/>
    <col min="15110" max="15354" width="11" style="989"/>
    <col min="15355" max="15355" width="46.6640625" style="989" bestFit="1" customWidth="1"/>
    <col min="15356" max="15356" width="11.88671875" style="989" customWidth="1"/>
    <col min="15357" max="15357" width="12.44140625" style="989" customWidth="1"/>
    <col min="15358" max="15358" width="12.5546875" style="989" customWidth="1"/>
    <col min="15359" max="15359" width="11.6640625" style="989" customWidth="1"/>
    <col min="15360" max="15360" width="10.6640625" style="989" customWidth="1"/>
    <col min="15361" max="15361" width="2.44140625" style="989" bestFit="1" customWidth="1"/>
    <col min="15362" max="15362" width="8.5546875" style="989" customWidth="1"/>
    <col min="15363" max="15363" width="12.44140625" style="989" customWidth="1"/>
    <col min="15364" max="15364" width="2.109375" style="989" customWidth="1"/>
    <col min="15365" max="15365" width="9.44140625" style="989" customWidth="1"/>
    <col min="15366" max="15610" width="11" style="989"/>
    <col min="15611" max="15611" width="46.6640625" style="989" bestFit="1" customWidth="1"/>
    <col min="15612" max="15612" width="11.88671875" style="989" customWidth="1"/>
    <col min="15613" max="15613" width="12.44140625" style="989" customWidth="1"/>
    <col min="15614" max="15614" width="12.5546875" style="989" customWidth="1"/>
    <col min="15615" max="15615" width="11.6640625" style="989" customWidth="1"/>
    <col min="15616" max="15616" width="10.6640625" style="989" customWidth="1"/>
    <col min="15617" max="15617" width="2.44140625" style="989" bestFit="1" customWidth="1"/>
    <col min="15618" max="15618" width="8.5546875" style="989" customWidth="1"/>
    <col min="15619" max="15619" width="12.44140625" style="989" customWidth="1"/>
    <col min="15620" max="15620" width="2.109375" style="989" customWidth="1"/>
    <col min="15621" max="15621" width="9.44140625" style="989" customWidth="1"/>
    <col min="15622" max="15866" width="11" style="989"/>
    <col min="15867" max="15867" width="46.6640625" style="989" bestFit="1" customWidth="1"/>
    <col min="15868" max="15868" width="11.88671875" style="989" customWidth="1"/>
    <col min="15869" max="15869" width="12.44140625" style="989" customWidth="1"/>
    <col min="15870" max="15870" width="12.5546875" style="989" customWidth="1"/>
    <col min="15871" max="15871" width="11.6640625" style="989" customWidth="1"/>
    <col min="15872" max="15872" width="10.6640625" style="989" customWidth="1"/>
    <col min="15873" max="15873" width="2.44140625" style="989" bestFit="1" customWidth="1"/>
    <col min="15874" max="15874" width="8.5546875" style="989" customWidth="1"/>
    <col min="15875" max="15875" width="12.44140625" style="989" customWidth="1"/>
    <col min="15876" max="15876" width="2.109375" style="989" customWidth="1"/>
    <col min="15877" max="15877" width="9.44140625" style="989" customWidth="1"/>
    <col min="15878" max="16122" width="11" style="989"/>
    <col min="16123" max="16123" width="46.6640625" style="989" bestFit="1" customWidth="1"/>
    <col min="16124" max="16124" width="11.88671875" style="989" customWidth="1"/>
    <col min="16125" max="16125" width="12.44140625" style="989" customWidth="1"/>
    <col min="16126" max="16126" width="12.5546875" style="989" customWidth="1"/>
    <col min="16127" max="16127" width="11.6640625" style="989" customWidth="1"/>
    <col min="16128" max="16128" width="10.6640625" style="989" customWidth="1"/>
    <col min="16129" max="16129" width="2.44140625" style="989" bestFit="1" customWidth="1"/>
    <col min="16130" max="16130" width="8.5546875" style="989" customWidth="1"/>
    <col min="16131" max="16131" width="12.44140625" style="989" customWidth="1"/>
    <col min="16132" max="16132" width="2.109375" style="989" customWidth="1"/>
    <col min="16133" max="16133" width="9.44140625" style="989" customWidth="1"/>
    <col min="16134" max="16384" width="11" style="989"/>
  </cols>
  <sheetData>
    <row r="1" spans="1:24" ht="17.100000000000001" customHeight="1">
      <c r="A1" s="3302" t="s">
        <v>956</v>
      </c>
      <c r="B1" s="3302"/>
      <c r="C1" s="3302"/>
      <c r="D1" s="3302"/>
      <c r="E1" s="3302"/>
      <c r="F1" s="3302"/>
      <c r="G1" s="3302"/>
      <c r="H1" s="3302"/>
      <c r="I1" s="3302"/>
    </row>
    <row r="2" spans="1:24" ht="17.100000000000001" customHeight="1">
      <c r="A2" s="3323" t="s">
        <v>40</v>
      </c>
      <c r="B2" s="3323"/>
      <c r="C2" s="3323"/>
      <c r="D2" s="3323"/>
      <c r="E2" s="3323"/>
      <c r="F2" s="3323"/>
      <c r="G2" s="3323"/>
      <c r="H2" s="3323"/>
      <c r="I2" s="3323"/>
    </row>
    <row r="3" spans="1:24" ht="17.100000000000001" customHeight="1">
      <c r="A3" s="3323" t="s">
        <v>856</v>
      </c>
      <c r="B3" s="3323"/>
      <c r="C3" s="3323"/>
      <c r="D3" s="3323"/>
      <c r="E3" s="3323"/>
      <c r="F3" s="3323"/>
      <c r="G3" s="3323"/>
      <c r="H3" s="3323"/>
      <c r="I3" s="3323"/>
    </row>
    <row r="4" spans="1:24" ht="17.100000000000001" customHeight="1" thickBot="1">
      <c r="B4" s="991"/>
      <c r="C4" s="991"/>
      <c r="D4" s="991"/>
      <c r="E4" s="991"/>
      <c r="H4" s="3304" t="s">
        <v>855</v>
      </c>
      <c r="I4" s="3304"/>
    </row>
    <row r="5" spans="1:24" ht="19.5" customHeight="1" thickTop="1">
      <c r="A5" s="3332" t="s">
        <v>65</v>
      </c>
      <c r="B5" s="1151">
        <f>'34.CBS'!B5</f>
        <v>2021</v>
      </c>
      <c r="C5" s="1151">
        <f>'34.CBS'!C5</f>
        <v>2022</v>
      </c>
      <c r="D5" s="1151">
        <f>'34.CBS'!D5</f>
        <v>2022</v>
      </c>
      <c r="E5" s="1151">
        <f>'34.CBS'!E5</f>
        <v>2023</v>
      </c>
      <c r="F5" s="3335" t="str">
        <f>'34.CBS'!F5</f>
        <v>Changes during seven months</v>
      </c>
      <c r="G5" s="3336"/>
      <c r="H5" s="3336"/>
      <c r="I5" s="3337"/>
    </row>
    <row r="6" spans="1:24" ht="15.6">
      <c r="A6" s="3333"/>
      <c r="B6" s="3341" t="str">
        <f>'34.CBS'!B6</f>
        <v>Jul</v>
      </c>
      <c r="C6" s="3341" t="str">
        <f>'34.CBS'!C6</f>
        <v xml:space="preserve">Feb (R) </v>
      </c>
      <c r="D6" s="3341" t="str">
        <f>'34.CBS'!D6</f>
        <v xml:space="preserve">Jul (R) </v>
      </c>
      <c r="E6" s="3341" t="str">
        <f>'34.CBS'!E6</f>
        <v>Feb (P)</v>
      </c>
      <c r="F6" s="3338" t="str">
        <f>'34.CBS'!F6</f>
        <v>2021/22</v>
      </c>
      <c r="G6" s="3339"/>
      <c r="H6" s="3338" t="str">
        <f>'34.CBS'!I6</f>
        <v>2022/23</v>
      </c>
      <c r="I6" s="3340"/>
    </row>
    <row r="7" spans="1:24" ht="15.6">
      <c r="A7" s="3334"/>
      <c r="B7" s="3342"/>
      <c r="C7" s="3342"/>
      <c r="D7" s="3342"/>
      <c r="E7" s="3342"/>
      <c r="F7" s="1149" t="str">
        <f>'34.CBS'!F7</f>
        <v>Amount</v>
      </c>
      <c r="G7" s="1150" t="str">
        <f>'34.CBS'!H7</f>
        <v>Percent</v>
      </c>
      <c r="H7" s="1149" t="str">
        <f>'34.CBS'!I7</f>
        <v>Amount</v>
      </c>
      <c r="I7" s="1148" t="str">
        <f>'34.CBS'!K7</f>
        <v>Percent</v>
      </c>
    </row>
    <row r="8" spans="1:24" ht="20.25" customHeight="1">
      <c r="A8" s="1097" t="s">
        <v>955</v>
      </c>
      <c r="B8" s="1032">
        <v>4662729.3025787203</v>
      </c>
      <c r="C8" s="1032">
        <v>4830067.9292633571</v>
      </c>
      <c r="D8" s="1032">
        <v>5082769.302173119</v>
      </c>
      <c r="E8" s="1032">
        <v>5336735.025834702</v>
      </c>
      <c r="F8" s="1032">
        <v>167338.62668463681</v>
      </c>
      <c r="G8" s="1145">
        <v>3.588855707151823</v>
      </c>
      <c r="H8" s="1032">
        <v>253965.72366158292</v>
      </c>
      <c r="I8" s="1026">
        <v>4.9966014305036586</v>
      </c>
      <c r="K8" s="1080"/>
      <c r="N8" s="1080"/>
      <c r="O8" s="1080"/>
      <c r="Q8" s="1080"/>
      <c r="R8" s="1080"/>
      <c r="S8" s="1080"/>
      <c r="T8" s="1080"/>
      <c r="U8" s="1080"/>
      <c r="V8" s="1080"/>
      <c r="W8" s="1080"/>
      <c r="X8" s="1080"/>
    </row>
    <row r="9" spans="1:24" ht="25.5" customHeight="1">
      <c r="A9" s="1022" t="s">
        <v>954</v>
      </c>
      <c r="B9" s="1021">
        <v>486192.56193235121</v>
      </c>
      <c r="C9" s="1021">
        <v>401733.3490016461</v>
      </c>
      <c r="D9" s="1021">
        <v>451151.27465810714</v>
      </c>
      <c r="E9" s="1021">
        <v>415826.91506351193</v>
      </c>
      <c r="F9" s="1021">
        <v>-84459.212930705107</v>
      </c>
      <c r="G9" s="1139">
        <v>-17.371555952033827</v>
      </c>
      <c r="H9" s="1021">
        <v>-35324.359594595211</v>
      </c>
      <c r="I9" s="1138">
        <v>-7.8298259539142006</v>
      </c>
      <c r="J9" s="1079"/>
      <c r="K9" s="1079"/>
      <c r="L9" s="1079"/>
      <c r="N9" s="1080"/>
      <c r="Q9" s="1080"/>
      <c r="R9" s="1080"/>
      <c r="S9" s="1080"/>
      <c r="T9" s="1080"/>
      <c r="U9" s="1080"/>
      <c r="V9" s="1080"/>
      <c r="W9" s="1080"/>
      <c r="X9" s="1080"/>
    </row>
    <row r="10" spans="1:24" ht="25.5" customHeight="1">
      <c r="A10" s="1022" t="s">
        <v>950</v>
      </c>
      <c r="B10" s="1021">
        <v>465491.74850043072</v>
      </c>
      <c r="C10" s="1021">
        <v>380099.85693445121</v>
      </c>
      <c r="D10" s="1021">
        <v>428381.19364562281</v>
      </c>
      <c r="E10" s="1021">
        <v>390817.47657368577</v>
      </c>
      <c r="F10" s="1021">
        <v>-85391.891565979517</v>
      </c>
      <c r="G10" s="1139">
        <v>-18.344447960907413</v>
      </c>
      <c r="H10" s="1021">
        <v>-37563.717071937048</v>
      </c>
      <c r="I10" s="1138">
        <v>-8.7687596068961735</v>
      </c>
      <c r="J10" s="1079"/>
      <c r="K10" s="1079"/>
      <c r="L10" s="1079"/>
      <c r="N10" s="1080"/>
      <c r="Q10" s="1080"/>
      <c r="R10" s="1080"/>
      <c r="S10" s="1080"/>
      <c r="T10" s="1080"/>
      <c r="U10" s="1080"/>
      <c r="V10" s="1080"/>
      <c r="W10" s="1080"/>
      <c r="X10" s="1080"/>
    </row>
    <row r="11" spans="1:24" ht="25.5" customHeight="1">
      <c r="A11" s="1022" t="s">
        <v>949</v>
      </c>
      <c r="B11" s="1021">
        <v>20700.813431920502</v>
      </c>
      <c r="C11" s="1021">
        <v>21633.492067194882</v>
      </c>
      <c r="D11" s="1021">
        <v>22770.081012484334</v>
      </c>
      <c r="E11" s="1021">
        <v>25009.438489826171</v>
      </c>
      <c r="F11" s="1021">
        <v>932.67863527438021</v>
      </c>
      <c r="G11" s="1139">
        <v>4.505516840397183</v>
      </c>
      <c r="H11" s="1021">
        <v>2239.3574773418368</v>
      </c>
      <c r="I11" s="1138">
        <v>9.83464870464908</v>
      </c>
      <c r="J11" s="1079"/>
      <c r="K11" s="1079"/>
      <c r="L11" s="1079"/>
      <c r="N11" s="1080"/>
      <c r="Q11" s="1080"/>
      <c r="R11" s="1080"/>
      <c r="S11" s="1080"/>
      <c r="T11" s="1080"/>
      <c r="U11" s="1080"/>
      <c r="V11" s="1080"/>
      <c r="W11" s="1080"/>
      <c r="X11" s="1080"/>
    </row>
    <row r="12" spans="1:24" ht="25.5" customHeight="1">
      <c r="A12" s="1022" t="s">
        <v>953</v>
      </c>
      <c r="B12" s="1021">
        <v>1593008.2668889905</v>
      </c>
      <c r="C12" s="1021">
        <v>1455480.4418272176</v>
      </c>
      <c r="D12" s="1021">
        <v>1402175.8610467464</v>
      </c>
      <c r="E12" s="1021">
        <v>1377584.5541740528</v>
      </c>
      <c r="F12" s="1021">
        <v>-137527.82506177295</v>
      </c>
      <c r="G12" s="1139">
        <v>-8.6332147748582049</v>
      </c>
      <c r="H12" s="1021">
        <v>-24591.306872693589</v>
      </c>
      <c r="I12" s="1138">
        <v>-1.7537961931776369</v>
      </c>
      <c r="J12" s="1079"/>
      <c r="K12" s="1079"/>
      <c r="L12" s="1079"/>
      <c r="N12" s="1080"/>
      <c r="Q12" s="1080"/>
      <c r="R12" s="1080"/>
      <c r="S12" s="1080"/>
      <c r="T12" s="1080"/>
      <c r="U12" s="1080"/>
      <c r="V12" s="1080"/>
      <c r="W12" s="1080"/>
      <c r="X12" s="1080"/>
    </row>
    <row r="13" spans="1:24" ht="25.5" customHeight="1">
      <c r="A13" s="1022" t="s">
        <v>950</v>
      </c>
      <c r="B13" s="1021">
        <v>1578479.0824486786</v>
      </c>
      <c r="C13" s="1021">
        <v>1442061.4501008175</v>
      </c>
      <c r="D13" s="1021">
        <v>1389415.5610904291</v>
      </c>
      <c r="E13" s="1021">
        <v>1365319.1303505395</v>
      </c>
      <c r="F13" s="1021">
        <v>-136417.63234786107</v>
      </c>
      <c r="G13" s="1139">
        <v>-8.6423465388111307</v>
      </c>
      <c r="H13" s="1021">
        <v>-24096.43073988962</v>
      </c>
      <c r="I13" s="1138">
        <v>-1.7342853653501955</v>
      </c>
      <c r="J13" s="1079"/>
      <c r="K13" s="1079"/>
      <c r="L13" s="1079"/>
      <c r="N13" s="1080"/>
      <c r="Q13" s="1080"/>
      <c r="R13" s="1080"/>
      <c r="S13" s="1080"/>
      <c r="T13" s="1080"/>
      <c r="U13" s="1080"/>
      <c r="V13" s="1080"/>
      <c r="W13" s="1080"/>
      <c r="X13" s="1080"/>
    </row>
    <row r="14" spans="1:24" ht="25.5" customHeight="1">
      <c r="A14" s="1022" t="s">
        <v>949</v>
      </c>
      <c r="B14" s="1021">
        <v>14529.184440311994</v>
      </c>
      <c r="C14" s="1021">
        <v>13418.991726400027</v>
      </c>
      <c r="D14" s="1021">
        <v>12760.29995631732</v>
      </c>
      <c r="E14" s="1021">
        <v>12265.423823513425</v>
      </c>
      <c r="F14" s="1021">
        <v>-1110.1927139119671</v>
      </c>
      <c r="G14" s="1139">
        <v>-7.641122035946343</v>
      </c>
      <c r="H14" s="1021">
        <v>-494.87613280389451</v>
      </c>
      <c r="I14" s="1138">
        <v>-3.8782484306639922</v>
      </c>
      <c r="J14" s="1079"/>
      <c r="K14" s="1079"/>
      <c r="L14" s="1079"/>
      <c r="N14" s="1080"/>
      <c r="Q14" s="1080"/>
      <c r="R14" s="1080"/>
      <c r="S14" s="1080"/>
      <c r="T14" s="1080"/>
      <c r="U14" s="1080"/>
      <c r="V14" s="1080"/>
      <c r="W14" s="1080"/>
      <c r="X14" s="1080"/>
    </row>
    <row r="15" spans="1:24" ht="25.5" customHeight="1">
      <c r="A15" s="1022" t="s">
        <v>952</v>
      </c>
      <c r="B15" s="1021">
        <v>2189914.5059946021</v>
      </c>
      <c r="C15" s="1021">
        <v>2638074.5565875429</v>
      </c>
      <c r="D15" s="1021">
        <v>2837429.8723428049</v>
      </c>
      <c r="E15" s="1021">
        <v>3209310.0367349032</v>
      </c>
      <c r="F15" s="1021">
        <v>448160.05059294077</v>
      </c>
      <c r="G15" s="1139">
        <v>20.464728160216382</v>
      </c>
      <c r="H15" s="1021">
        <v>371880.16439209832</v>
      </c>
      <c r="I15" s="1138">
        <v>13.106232792461753</v>
      </c>
      <c r="J15" s="1079"/>
      <c r="K15" s="1079"/>
      <c r="L15" s="1079"/>
      <c r="N15" s="1080"/>
      <c r="Q15" s="1080"/>
      <c r="R15" s="1080"/>
      <c r="S15" s="1080"/>
      <c r="T15" s="1080"/>
      <c r="U15" s="1080"/>
      <c r="V15" s="1080"/>
      <c r="W15" s="1080"/>
      <c r="X15" s="1080"/>
    </row>
    <row r="16" spans="1:24" ht="25.5" customHeight="1">
      <c r="A16" s="1022" t="s">
        <v>950</v>
      </c>
      <c r="B16" s="1021">
        <v>2157760.3244706304</v>
      </c>
      <c r="C16" s="1021">
        <v>2606071.4146469599</v>
      </c>
      <c r="D16" s="1021">
        <v>2800271.3447633069</v>
      </c>
      <c r="E16" s="1021">
        <v>3162696.2129636784</v>
      </c>
      <c r="F16" s="1021">
        <v>448311.09017632948</v>
      </c>
      <c r="G16" s="1139">
        <v>20.776686135718755</v>
      </c>
      <c r="H16" s="1021">
        <v>362424.86820037151</v>
      </c>
      <c r="I16" s="1138">
        <v>12.942491051023683</v>
      </c>
      <c r="J16" s="1079"/>
      <c r="K16" s="1079"/>
      <c r="L16" s="1079"/>
      <c r="N16" s="1080"/>
      <c r="Q16" s="1080"/>
      <c r="R16" s="1080"/>
      <c r="S16" s="1080"/>
      <c r="T16" s="1080"/>
      <c r="U16" s="1080"/>
      <c r="V16" s="1080"/>
      <c r="W16" s="1080"/>
      <c r="X16" s="1080"/>
    </row>
    <row r="17" spans="1:24" ht="25.5" customHeight="1">
      <c r="A17" s="1022" t="s">
        <v>949</v>
      </c>
      <c r="B17" s="1021">
        <v>32154.181523971783</v>
      </c>
      <c r="C17" s="1021">
        <v>32003.141940583144</v>
      </c>
      <c r="D17" s="1021">
        <v>37158.527579498215</v>
      </c>
      <c r="E17" s="1021">
        <v>46613.823771225041</v>
      </c>
      <c r="F17" s="1021">
        <v>-151.03958338863958</v>
      </c>
      <c r="G17" s="1139">
        <v>-0.46973543169194221</v>
      </c>
      <c r="H17" s="1021">
        <v>9455.2961917268258</v>
      </c>
      <c r="I17" s="1138">
        <v>25.445831166204968</v>
      </c>
      <c r="J17" s="1079"/>
      <c r="K17" s="1079"/>
      <c r="L17" s="1079"/>
      <c r="N17" s="1080"/>
      <c r="Q17" s="1080"/>
      <c r="R17" s="1080"/>
      <c r="S17" s="1080"/>
      <c r="T17" s="1080"/>
      <c r="U17" s="1080"/>
      <c r="V17" s="1080"/>
      <c r="W17" s="1080"/>
      <c r="X17" s="1080"/>
    </row>
    <row r="18" spans="1:24" ht="25.5" customHeight="1">
      <c r="A18" s="1022" t="s">
        <v>951</v>
      </c>
      <c r="B18" s="1021">
        <v>360786.51636432449</v>
      </c>
      <c r="C18" s="1021">
        <v>294961.93833779515</v>
      </c>
      <c r="D18" s="1021">
        <v>339148.94475650607</v>
      </c>
      <c r="E18" s="1021">
        <v>293943.22107537923</v>
      </c>
      <c r="F18" s="1021">
        <v>-65824.578026529343</v>
      </c>
      <c r="G18" s="1139">
        <v>-18.244744479325075</v>
      </c>
      <c r="H18" s="1021">
        <v>-45205.723681126838</v>
      </c>
      <c r="I18" s="1138">
        <v>-13.329165365259369</v>
      </c>
      <c r="J18" s="1079"/>
      <c r="K18" s="1079"/>
      <c r="L18" s="1079"/>
      <c r="N18" s="1080"/>
      <c r="Q18" s="1080"/>
      <c r="R18" s="1080"/>
      <c r="S18" s="1080"/>
      <c r="T18" s="1080"/>
      <c r="U18" s="1080"/>
      <c r="V18" s="1080"/>
      <c r="W18" s="1080"/>
      <c r="X18" s="1080"/>
    </row>
    <row r="19" spans="1:24" ht="25.5" customHeight="1">
      <c r="A19" s="1022" t="s">
        <v>950</v>
      </c>
      <c r="B19" s="1021">
        <v>336376.12653660169</v>
      </c>
      <c r="C19" s="1021">
        <v>272287.57337754883</v>
      </c>
      <c r="D19" s="1021">
        <v>314737.1773599849</v>
      </c>
      <c r="E19" s="1021">
        <v>277008.684348988</v>
      </c>
      <c r="F19" s="1021">
        <v>-64088.553159052855</v>
      </c>
      <c r="G19" s="1139">
        <v>-19.05264616098707</v>
      </c>
      <c r="H19" s="1021">
        <v>-37728.493010996899</v>
      </c>
      <c r="I19" s="1138">
        <v>-11.987301064165173</v>
      </c>
      <c r="J19" s="1079"/>
      <c r="K19" s="1079"/>
      <c r="L19" s="1079"/>
      <c r="N19" s="1080"/>
      <c r="Q19" s="1080"/>
      <c r="R19" s="1080"/>
      <c r="S19" s="1080"/>
      <c r="T19" s="1080"/>
      <c r="U19" s="1080"/>
      <c r="V19" s="1080"/>
      <c r="W19" s="1080"/>
      <c r="X19" s="1080"/>
    </row>
    <row r="20" spans="1:24" ht="25.5" customHeight="1">
      <c r="A20" s="1022" t="s">
        <v>949</v>
      </c>
      <c r="B20" s="1021">
        <v>24410.389827722789</v>
      </c>
      <c r="C20" s="1021">
        <v>22674.364960246327</v>
      </c>
      <c r="D20" s="1021">
        <v>24411.76739652118</v>
      </c>
      <c r="E20" s="1021">
        <v>16934.536726391234</v>
      </c>
      <c r="F20" s="1021">
        <v>-1736.0248674764625</v>
      </c>
      <c r="G20" s="1139">
        <v>-7.1118277083181427</v>
      </c>
      <c r="H20" s="1021">
        <v>-7477.2306701299458</v>
      </c>
      <c r="I20" s="1138">
        <v>-30.62961623661667</v>
      </c>
      <c r="J20" s="1079"/>
      <c r="K20" s="1079"/>
      <c r="L20" s="1079"/>
      <c r="N20" s="1080"/>
      <c r="Q20" s="1080"/>
      <c r="R20" s="1080"/>
      <c r="S20" s="1080"/>
      <c r="T20" s="1080"/>
      <c r="U20" s="1080"/>
      <c r="V20" s="1080"/>
      <c r="W20" s="1080"/>
      <c r="X20" s="1080"/>
    </row>
    <row r="21" spans="1:24" ht="25.5" customHeight="1">
      <c r="A21" s="1022" t="s">
        <v>948</v>
      </c>
      <c r="B21" s="1021">
        <v>32827.451398451522</v>
      </c>
      <c r="C21" s="1021">
        <v>39817.643509155474</v>
      </c>
      <c r="D21" s="1021">
        <v>52863.349368953626</v>
      </c>
      <c r="E21" s="1021">
        <v>40070.298786855492</v>
      </c>
      <c r="F21" s="1021">
        <v>6990.1921107039525</v>
      </c>
      <c r="G21" s="1139">
        <v>21.293739882084424</v>
      </c>
      <c r="H21" s="1021">
        <v>-12793.050582098134</v>
      </c>
      <c r="I21" s="1138">
        <v>-24.200227066224123</v>
      </c>
      <c r="J21" s="1079"/>
      <c r="K21" s="1079"/>
      <c r="L21" s="1079"/>
      <c r="N21" s="1080"/>
      <c r="Q21" s="1080"/>
      <c r="R21" s="1080"/>
      <c r="S21" s="1080"/>
      <c r="T21" s="1080"/>
      <c r="U21" s="1080"/>
      <c r="V21" s="1080"/>
      <c r="W21" s="1080"/>
      <c r="X21" s="1080"/>
    </row>
    <row r="22" spans="1:24" ht="25.5" customHeight="1">
      <c r="A22" s="1097" t="s">
        <v>947</v>
      </c>
      <c r="B22" s="1032">
        <v>122703.93236575001</v>
      </c>
      <c r="C22" s="1032">
        <v>306797.30188786006</v>
      </c>
      <c r="D22" s="1032">
        <v>270063.73877529998</v>
      </c>
      <c r="E22" s="1032">
        <v>54067.752294860002</v>
      </c>
      <c r="F22" s="1032">
        <v>184093.36952211004</v>
      </c>
      <c r="G22" s="1145">
        <v>150.0305377120053</v>
      </c>
      <c r="H22" s="1032">
        <v>-215995.98648043998</v>
      </c>
      <c r="I22" s="1026">
        <v>-79.979632756308035</v>
      </c>
      <c r="K22" s="1080"/>
      <c r="N22" s="1080"/>
      <c r="Q22" s="1080"/>
      <c r="R22" s="1080"/>
      <c r="S22" s="1080"/>
      <c r="T22" s="1080"/>
      <c r="U22" s="1080"/>
      <c r="V22" s="1080"/>
      <c r="W22" s="1080"/>
      <c r="X22" s="1080"/>
    </row>
    <row r="23" spans="1:24" ht="25.5" customHeight="1">
      <c r="A23" s="1097" t="s">
        <v>946</v>
      </c>
      <c r="B23" s="1032">
        <v>25748</v>
      </c>
      <c r="C23" s="1032">
        <v>38314.75</v>
      </c>
      <c r="D23" s="1032">
        <v>57972.979999999996</v>
      </c>
      <c r="E23" s="1032">
        <v>62835.600043999999</v>
      </c>
      <c r="F23" s="1032">
        <v>12566.75</v>
      </c>
      <c r="G23" s="1145">
        <v>48.806703433276368</v>
      </c>
      <c r="H23" s="1032">
        <v>4862.620044000003</v>
      </c>
      <c r="I23" s="1026">
        <v>8.3877351897383967</v>
      </c>
      <c r="K23" s="1080"/>
      <c r="N23" s="1080"/>
      <c r="Q23" s="1080"/>
      <c r="R23" s="1080"/>
      <c r="S23" s="1080"/>
      <c r="T23" s="1080"/>
      <c r="U23" s="1080"/>
      <c r="V23" s="1080"/>
      <c r="W23" s="1080"/>
      <c r="X23" s="1080"/>
    </row>
    <row r="24" spans="1:24" ht="25.5" customHeight="1">
      <c r="A24" s="1147" t="s">
        <v>945</v>
      </c>
      <c r="B24" s="1032">
        <v>1185000.5581057111</v>
      </c>
      <c r="C24" s="1032">
        <v>1227536.7916310003</v>
      </c>
      <c r="D24" s="1032">
        <v>1244169.9285034765</v>
      </c>
      <c r="E24" s="1032">
        <v>1348279.4752227413</v>
      </c>
      <c r="F24" s="1032">
        <v>42536.233525289223</v>
      </c>
      <c r="G24" s="1145">
        <v>3.5895538811632073</v>
      </c>
      <c r="H24" s="1032">
        <v>104109.5467192647</v>
      </c>
      <c r="I24" s="1026">
        <v>8.3677915961600728</v>
      </c>
      <c r="K24" s="1080"/>
      <c r="N24" s="1080"/>
      <c r="Q24" s="1080"/>
      <c r="R24" s="1080"/>
      <c r="S24" s="1080"/>
      <c r="T24" s="1080"/>
      <c r="U24" s="1080"/>
      <c r="V24" s="1080"/>
      <c r="W24" s="1080"/>
      <c r="X24" s="1080"/>
    </row>
    <row r="25" spans="1:24" ht="25.5" customHeight="1">
      <c r="A25" s="1140" t="s">
        <v>944</v>
      </c>
      <c r="B25" s="1021">
        <v>365763.54907185002</v>
      </c>
      <c r="C25" s="1021">
        <v>408338.51375962247</v>
      </c>
      <c r="D25" s="1021">
        <v>407837.57888932998</v>
      </c>
      <c r="E25" s="1021">
        <v>424877.26880256715</v>
      </c>
      <c r="F25" s="1021">
        <v>42574.964687772444</v>
      </c>
      <c r="G25" s="1139">
        <v>11.640023943285033</v>
      </c>
      <c r="H25" s="1021">
        <v>17039.689913237176</v>
      </c>
      <c r="I25" s="1138">
        <v>4.1780578336213186</v>
      </c>
      <c r="K25" s="1080"/>
      <c r="N25" s="1080"/>
      <c r="Q25" s="1080"/>
      <c r="R25" s="1080"/>
      <c r="S25" s="1080"/>
      <c r="T25" s="1080"/>
      <c r="U25" s="1080"/>
      <c r="V25" s="1080"/>
      <c r="W25" s="1080"/>
      <c r="X25" s="1080"/>
    </row>
    <row r="26" spans="1:24" ht="25.5" customHeight="1">
      <c r="A26" s="1140" t="s">
        <v>943</v>
      </c>
      <c r="B26" s="1021">
        <v>287790.81498379138</v>
      </c>
      <c r="C26" s="1021">
        <v>313766.32802929566</v>
      </c>
      <c r="D26" s="1021">
        <v>315540.83873108868</v>
      </c>
      <c r="E26" s="1021">
        <v>380615.88148457027</v>
      </c>
      <c r="F26" s="1021">
        <v>25975.513045504282</v>
      </c>
      <c r="G26" s="1139">
        <v>9.0258311569002796</v>
      </c>
      <c r="H26" s="1021">
        <v>65075.042753481597</v>
      </c>
      <c r="I26" s="1138">
        <v>20.623334531014567</v>
      </c>
      <c r="K26" s="1080"/>
      <c r="N26" s="1080"/>
      <c r="Q26" s="1080"/>
      <c r="R26" s="1080"/>
      <c r="S26" s="1080"/>
      <c r="T26" s="1080"/>
      <c r="U26" s="1080"/>
      <c r="V26" s="1080"/>
      <c r="W26" s="1080"/>
      <c r="X26" s="1080"/>
    </row>
    <row r="27" spans="1:24" ht="23.25" customHeight="1">
      <c r="A27" s="1140" t="s">
        <v>942</v>
      </c>
      <c r="B27" s="1021">
        <v>100380.26210733008</v>
      </c>
      <c r="C27" s="1021">
        <v>116097.34461086646</v>
      </c>
      <c r="D27" s="1021">
        <v>136839.11380798175</v>
      </c>
      <c r="E27" s="1021">
        <v>150618.42641925527</v>
      </c>
      <c r="F27" s="1021">
        <v>15717.082503536381</v>
      </c>
      <c r="G27" s="1139">
        <v>15.657542801323956</v>
      </c>
      <c r="H27" s="1021">
        <v>13779.312611273519</v>
      </c>
      <c r="I27" s="1138">
        <v>10.069717807884386</v>
      </c>
      <c r="K27" s="1080"/>
      <c r="N27" s="1080"/>
      <c r="Q27" s="1080"/>
      <c r="R27" s="1080"/>
      <c r="S27" s="1080"/>
      <c r="T27" s="1080"/>
      <c r="U27" s="1080"/>
      <c r="V27" s="1080"/>
      <c r="W27" s="1080"/>
      <c r="X27" s="1080"/>
    </row>
    <row r="28" spans="1:24" ht="19.5" customHeight="1">
      <c r="A28" s="1146" t="s">
        <v>941</v>
      </c>
      <c r="B28" s="1021">
        <v>431065.93194273947</v>
      </c>
      <c r="C28" s="1021">
        <v>389334.60523121571</v>
      </c>
      <c r="D28" s="1021">
        <v>383952.39707507624</v>
      </c>
      <c r="E28" s="1021">
        <v>392167.89851634862</v>
      </c>
      <c r="F28" s="1021">
        <v>-41731.326711523754</v>
      </c>
      <c r="G28" s="1139">
        <v>-9.6809614537265549</v>
      </c>
      <c r="H28" s="1021">
        <v>8215.5014412723831</v>
      </c>
      <c r="I28" s="1138">
        <v>2.1397187525999382</v>
      </c>
      <c r="K28" s="1080"/>
      <c r="N28" s="1080"/>
      <c r="Q28" s="1080"/>
      <c r="R28" s="1080"/>
      <c r="S28" s="1080"/>
      <c r="T28" s="1080"/>
      <c r="U28" s="1080"/>
      <c r="V28" s="1080"/>
      <c r="W28" s="1080"/>
      <c r="X28" s="1080"/>
    </row>
    <row r="29" spans="1:24" ht="25.5" customHeight="1">
      <c r="A29" s="1097" t="s">
        <v>940</v>
      </c>
      <c r="B29" s="1032">
        <v>5996181.7930501811</v>
      </c>
      <c r="C29" s="1032">
        <v>6402716.7727822177</v>
      </c>
      <c r="D29" s="1032">
        <v>6654975.9494518954</v>
      </c>
      <c r="E29" s="1032">
        <v>6801917.853396303</v>
      </c>
      <c r="F29" s="1032">
        <v>406534.97973203659</v>
      </c>
      <c r="G29" s="1145">
        <v>6.7798975041621858</v>
      </c>
      <c r="H29" s="1032">
        <v>146941.90394440759</v>
      </c>
      <c r="I29" s="1026">
        <v>2.2080005256293935</v>
      </c>
      <c r="K29" s="1080"/>
      <c r="N29" s="1080"/>
      <c r="Q29" s="1080"/>
      <c r="R29" s="1080"/>
      <c r="S29" s="1080"/>
      <c r="T29" s="1080"/>
      <c r="U29" s="1080"/>
      <c r="V29" s="1080"/>
      <c r="W29" s="1080"/>
      <c r="X29" s="1080"/>
    </row>
    <row r="30" spans="1:24" ht="25.5" customHeight="1">
      <c r="A30" s="1106" t="s">
        <v>939</v>
      </c>
      <c r="B30" s="1032">
        <v>502055.92020334152</v>
      </c>
      <c r="C30" s="1032">
        <v>396089.99518482224</v>
      </c>
      <c r="D30" s="1032">
        <v>465361.04458213563</v>
      </c>
      <c r="E30" s="1032">
        <v>436578.2005050169</v>
      </c>
      <c r="F30" s="1032">
        <v>-105965.92501851928</v>
      </c>
      <c r="G30" s="1145">
        <v>-21.106398860031607</v>
      </c>
      <c r="H30" s="1032">
        <v>-28782.844077118731</v>
      </c>
      <c r="I30" s="1026">
        <v>-6.1850566161943954</v>
      </c>
      <c r="K30" s="1080"/>
      <c r="N30" s="1080"/>
      <c r="Q30" s="1080"/>
      <c r="R30" s="1080"/>
      <c r="S30" s="1080"/>
      <c r="T30" s="1080"/>
      <c r="U30" s="1080"/>
      <c r="V30" s="1080"/>
      <c r="W30" s="1080"/>
      <c r="X30" s="1080"/>
    </row>
    <row r="31" spans="1:24" ht="25.5" customHeight="1">
      <c r="A31" s="1022" t="s">
        <v>938</v>
      </c>
      <c r="B31" s="1021">
        <v>99629.185760645763</v>
      </c>
      <c r="C31" s="1021">
        <v>87785.292186714491</v>
      </c>
      <c r="D31" s="1021">
        <v>108250.18945014951</v>
      </c>
      <c r="E31" s="1021">
        <v>91782.920877370489</v>
      </c>
      <c r="F31" s="1021">
        <v>-11843.893573931273</v>
      </c>
      <c r="G31" s="1139">
        <v>-11.88797588127002</v>
      </c>
      <c r="H31" s="1021">
        <v>-16467.268572779023</v>
      </c>
      <c r="I31" s="1138">
        <v>-15.212230718877768</v>
      </c>
      <c r="K31" s="1080"/>
      <c r="N31" s="1080"/>
      <c r="Q31" s="1080"/>
      <c r="R31" s="1080"/>
      <c r="S31" s="1080"/>
      <c r="T31" s="1080"/>
      <c r="U31" s="1080"/>
      <c r="V31" s="1080"/>
      <c r="W31" s="1080"/>
      <c r="X31" s="1080"/>
    </row>
    <row r="32" spans="1:24" ht="25.5" customHeight="1">
      <c r="A32" s="1022" t="s">
        <v>937</v>
      </c>
      <c r="B32" s="1021">
        <v>248043.77758361999</v>
      </c>
      <c r="C32" s="1021">
        <v>159343.85749143999</v>
      </c>
      <c r="D32" s="1021">
        <v>197713.56540164998</v>
      </c>
      <c r="E32" s="1021">
        <v>189437.22303974998</v>
      </c>
      <c r="F32" s="1021">
        <v>-88699.920092179993</v>
      </c>
      <c r="G32" s="1139">
        <v>-35.759784404298415</v>
      </c>
      <c r="H32" s="1021">
        <v>-8276.342361899995</v>
      </c>
      <c r="I32" s="1138">
        <v>-4.1860265607404434</v>
      </c>
      <c r="K32" s="1080"/>
      <c r="N32" s="1080"/>
      <c r="Q32" s="1080"/>
      <c r="R32" s="1080"/>
      <c r="S32" s="1080"/>
      <c r="T32" s="1080"/>
      <c r="U32" s="1080"/>
      <c r="V32" s="1080"/>
      <c r="W32" s="1080"/>
      <c r="X32" s="1080"/>
    </row>
    <row r="33" spans="1:24" ht="25.5" customHeight="1">
      <c r="A33" s="1022" t="s">
        <v>936</v>
      </c>
      <c r="B33" s="1021">
        <v>2736.1031004904748</v>
      </c>
      <c r="C33" s="1021">
        <v>3531.8532941205412</v>
      </c>
      <c r="D33" s="1021">
        <v>3390.1623359088708</v>
      </c>
      <c r="E33" s="1021">
        <v>3941.7468295610274</v>
      </c>
      <c r="F33" s="1021">
        <v>795.75019363006641</v>
      </c>
      <c r="G33" s="1139">
        <v>29.083340956246129</v>
      </c>
      <c r="H33" s="1021">
        <v>551.58449365215665</v>
      </c>
      <c r="I33" s="1138">
        <v>16.270149892520767</v>
      </c>
      <c r="K33" s="1080"/>
      <c r="N33" s="1080"/>
      <c r="Q33" s="1080"/>
      <c r="R33" s="1080"/>
      <c r="S33" s="1080"/>
      <c r="T33" s="1080"/>
      <c r="U33" s="1080"/>
      <c r="V33" s="1080"/>
      <c r="W33" s="1080"/>
      <c r="X33" s="1080"/>
    </row>
    <row r="34" spans="1:24" ht="25.5" customHeight="1">
      <c r="A34" s="1022" t="s">
        <v>935</v>
      </c>
      <c r="B34" s="1021">
        <v>151631.32974208531</v>
      </c>
      <c r="C34" s="1021">
        <v>144865.45819604723</v>
      </c>
      <c r="D34" s="1021">
        <v>155995.21817792731</v>
      </c>
      <c r="E34" s="1021">
        <v>151315.13774183544</v>
      </c>
      <c r="F34" s="1021">
        <v>-6765.8715460380772</v>
      </c>
      <c r="G34" s="1139">
        <v>-4.4620538232741014</v>
      </c>
      <c r="H34" s="1021">
        <v>-4680.0804360918701</v>
      </c>
      <c r="I34" s="1138">
        <v>-3.0001435241135375</v>
      </c>
      <c r="K34" s="1080"/>
      <c r="N34" s="1080"/>
      <c r="Q34" s="1080"/>
      <c r="R34" s="1080"/>
      <c r="S34" s="1080"/>
      <c r="T34" s="1080"/>
      <c r="U34" s="1080"/>
      <c r="V34" s="1080"/>
      <c r="W34" s="1080"/>
      <c r="X34" s="1080"/>
    </row>
    <row r="35" spans="1:24" ht="25.5" customHeight="1">
      <c r="A35" s="1022" t="s">
        <v>934</v>
      </c>
      <c r="B35" s="1021">
        <v>15.5240165</v>
      </c>
      <c r="C35" s="1021">
        <v>563.53401650000001</v>
      </c>
      <c r="D35" s="1021">
        <v>11.909216500000001</v>
      </c>
      <c r="E35" s="1021">
        <v>101.17201650000001</v>
      </c>
      <c r="F35" s="1021">
        <v>548.01</v>
      </c>
      <c r="G35" s="1139">
        <v>3530.0787009598962</v>
      </c>
      <c r="H35" s="1021">
        <v>89.262800000000013</v>
      </c>
      <c r="I35" s="1138">
        <v>749.52705746847414</v>
      </c>
      <c r="K35" s="1080"/>
      <c r="N35" s="1080"/>
      <c r="Q35" s="1080"/>
      <c r="R35" s="1080"/>
      <c r="S35" s="1080"/>
      <c r="T35" s="1080"/>
      <c r="U35" s="1080"/>
      <c r="V35" s="1080"/>
      <c r="W35" s="1080"/>
      <c r="X35" s="1080"/>
    </row>
    <row r="36" spans="1:24" ht="25.5" customHeight="1">
      <c r="A36" s="1106" t="s">
        <v>933</v>
      </c>
      <c r="B36" s="1032">
        <v>5093403.2148852423</v>
      </c>
      <c r="C36" s="1032">
        <v>5641120.8897990165</v>
      </c>
      <c r="D36" s="1032">
        <v>5840568.3115682006</v>
      </c>
      <c r="E36" s="1032">
        <v>5967362.4071999332</v>
      </c>
      <c r="F36" s="1032">
        <v>547717.67491377424</v>
      </c>
      <c r="G36" s="1145">
        <v>10.75347173208463</v>
      </c>
      <c r="H36" s="1032">
        <v>126794.09563173261</v>
      </c>
      <c r="I36" s="1026">
        <v>2.1709205143717978</v>
      </c>
      <c r="K36" s="1080"/>
      <c r="N36" s="1080"/>
      <c r="Q36" s="1080"/>
      <c r="R36" s="1080"/>
      <c r="S36" s="1080"/>
      <c r="T36" s="1080"/>
      <c r="U36" s="1080"/>
      <c r="V36" s="1080"/>
      <c r="W36" s="1080"/>
      <c r="X36" s="1080"/>
    </row>
    <row r="37" spans="1:24" ht="25.5" customHeight="1">
      <c r="A37" s="1022" t="s">
        <v>932</v>
      </c>
      <c r="B37" s="1021">
        <v>730841.00000000012</v>
      </c>
      <c r="C37" s="1021">
        <v>733780.10000000009</v>
      </c>
      <c r="D37" s="1021">
        <v>919998.02500000026</v>
      </c>
      <c r="E37" s="1021">
        <v>853560.15000000026</v>
      </c>
      <c r="F37" s="1021">
        <v>2939.0999999999767</v>
      </c>
      <c r="G37" s="1139">
        <v>0.40215313590780705</v>
      </c>
      <c r="H37" s="1021">
        <v>-66437.875</v>
      </c>
      <c r="I37" s="1138">
        <v>-7.2215236549013229</v>
      </c>
      <c r="K37" s="1080"/>
      <c r="N37" s="1080"/>
      <c r="Q37" s="1080"/>
      <c r="R37" s="1080"/>
      <c r="S37" s="1080"/>
      <c r="T37" s="1080"/>
      <c r="U37" s="1080"/>
      <c r="V37" s="1080"/>
      <c r="W37" s="1080"/>
      <c r="X37" s="1080"/>
    </row>
    <row r="38" spans="1:24" ht="25.5" customHeight="1">
      <c r="A38" s="1024" t="s">
        <v>931</v>
      </c>
      <c r="B38" s="1021">
        <v>7478.9882332899988</v>
      </c>
      <c r="C38" s="1021">
        <v>4664.1606322354992</v>
      </c>
      <c r="D38" s="1021">
        <v>3750.2865397000005</v>
      </c>
      <c r="E38" s="1021">
        <v>4568.6247475100008</v>
      </c>
      <c r="F38" s="1021">
        <v>-2814.8276010544996</v>
      </c>
      <c r="G38" s="1139">
        <v>-37.636475860803166</v>
      </c>
      <c r="H38" s="1021">
        <v>818.33820781000031</v>
      </c>
      <c r="I38" s="1138">
        <v>21.820684876933758</v>
      </c>
      <c r="K38" s="1080"/>
      <c r="N38" s="1080"/>
      <c r="Q38" s="1080"/>
      <c r="R38" s="1080"/>
      <c r="S38" s="1080"/>
      <c r="T38" s="1080"/>
      <c r="U38" s="1080"/>
      <c r="V38" s="1080"/>
      <c r="W38" s="1080"/>
      <c r="X38" s="1080"/>
    </row>
    <row r="39" spans="1:24" ht="25.5" customHeight="1">
      <c r="A39" s="1144" t="s">
        <v>930</v>
      </c>
      <c r="B39" s="1021">
        <v>218898.58066895013</v>
      </c>
      <c r="C39" s="1021">
        <v>234551.3866167001</v>
      </c>
      <c r="D39" s="1021">
        <v>234357.04941068628</v>
      </c>
      <c r="E39" s="1021">
        <v>226836.46110684087</v>
      </c>
      <c r="F39" s="1021">
        <v>15652.805947749963</v>
      </c>
      <c r="G39" s="1139">
        <v>7.1507114847045914</v>
      </c>
      <c r="H39" s="1021">
        <v>-7520.5883038454049</v>
      </c>
      <c r="I39" s="1138">
        <v>-3.2090301199629625</v>
      </c>
      <c r="K39" s="1080"/>
      <c r="N39" s="1080"/>
      <c r="Q39" s="1080"/>
      <c r="R39" s="1080"/>
      <c r="S39" s="1080"/>
      <c r="T39" s="1080"/>
      <c r="U39" s="1080"/>
      <c r="V39" s="1080"/>
      <c r="W39" s="1080"/>
      <c r="X39" s="1080"/>
    </row>
    <row r="40" spans="1:24" ht="25.5" customHeight="1">
      <c r="A40" s="1143" t="s">
        <v>929</v>
      </c>
      <c r="B40" s="1021">
        <v>971.99749324000004</v>
      </c>
      <c r="C40" s="1021">
        <v>938.46758680999994</v>
      </c>
      <c r="D40" s="1021">
        <v>920.7823547700001</v>
      </c>
      <c r="E40" s="1021">
        <v>952.03995668000005</v>
      </c>
      <c r="F40" s="1021">
        <v>-33.529906430000096</v>
      </c>
      <c r="G40" s="1139">
        <v>-3.4495877472104843</v>
      </c>
      <c r="H40" s="1021">
        <v>31.257601909999948</v>
      </c>
      <c r="I40" s="1138">
        <v>3.3946786391022563</v>
      </c>
      <c r="K40" s="1080"/>
      <c r="N40" s="1080"/>
      <c r="Q40" s="1080"/>
      <c r="R40" s="1080"/>
      <c r="S40" s="1080"/>
      <c r="T40" s="1080"/>
      <c r="U40" s="1080"/>
      <c r="V40" s="1080"/>
      <c r="W40" s="1080"/>
      <c r="X40" s="1080"/>
    </row>
    <row r="41" spans="1:24" ht="25.5" customHeight="1">
      <c r="A41" s="1141" t="s">
        <v>928</v>
      </c>
      <c r="B41" s="1021">
        <v>217926.58317571014</v>
      </c>
      <c r="C41" s="1021">
        <v>233612.91902989009</v>
      </c>
      <c r="D41" s="1021">
        <v>233436.26705591628</v>
      </c>
      <c r="E41" s="1021">
        <v>225884.42115016087</v>
      </c>
      <c r="F41" s="1021">
        <v>15686.335854179953</v>
      </c>
      <c r="G41" s="1139">
        <v>7.1979910048570588</v>
      </c>
      <c r="H41" s="1021">
        <v>-7551.8459057554137</v>
      </c>
      <c r="I41" s="1138">
        <v>-3.2350782511213128</v>
      </c>
      <c r="K41" s="1080"/>
      <c r="N41" s="1080"/>
      <c r="Q41" s="1080"/>
      <c r="R41" s="1080"/>
      <c r="S41" s="1080"/>
      <c r="T41" s="1080"/>
      <c r="U41" s="1080"/>
      <c r="V41" s="1080"/>
      <c r="W41" s="1080"/>
      <c r="X41" s="1080"/>
    </row>
    <row r="42" spans="1:24" ht="25.5" customHeight="1">
      <c r="A42" s="1024" t="s">
        <v>927</v>
      </c>
      <c r="B42" s="1021">
        <v>4136160.4014248224</v>
      </c>
      <c r="C42" s="1021">
        <v>4668104.3346751304</v>
      </c>
      <c r="D42" s="1021">
        <v>4682440.8147321045</v>
      </c>
      <c r="E42" s="1021">
        <v>4882373.921183412</v>
      </c>
      <c r="F42" s="1021">
        <v>531943.93325030804</v>
      </c>
      <c r="G42" s="1139">
        <v>12.860814901353057</v>
      </c>
      <c r="H42" s="1021">
        <v>199933.10645130742</v>
      </c>
      <c r="I42" s="1138">
        <v>4.2698480207644902</v>
      </c>
      <c r="K42" s="1080"/>
      <c r="N42" s="1080"/>
      <c r="Q42" s="1080"/>
      <c r="R42" s="1080"/>
      <c r="S42" s="1080"/>
      <c r="T42" s="1080"/>
      <c r="U42" s="1080"/>
      <c r="V42" s="1080"/>
      <c r="W42" s="1080"/>
      <c r="X42" s="1080"/>
    </row>
    <row r="43" spans="1:24" ht="25.5" customHeight="1">
      <c r="A43" s="1143" t="s">
        <v>926</v>
      </c>
      <c r="B43" s="1021">
        <v>4084810.1881419471</v>
      </c>
      <c r="C43" s="1021">
        <v>4588804.946420948</v>
      </c>
      <c r="D43" s="1021">
        <v>4621095.6963277441</v>
      </c>
      <c r="E43" s="1021">
        <v>4769220.2261249814</v>
      </c>
      <c r="F43" s="1021">
        <v>503994.75827900087</v>
      </c>
      <c r="G43" s="1139">
        <v>12.338266285715772</v>
      </c>
      <c r="H43" s="1021">
        <v>148124.52979723737</v>
      </c>
      <c r="I43" s="1138">
        <v>3.2053984494402012</v>
      </c>
      <c r="K43" s="1080"/>
      <c r="N43" s="1080"/>
      <c r="Q43" s="1080"/>
      <c r="R43" s="1080"/>
      <c r="S43" s="1080"/>
      <c r="T43" s="1080"/>
      <c r="U43" s="1080"/>
      <c r="V43" s="1080"/>
      <c r="W43" s="1080"/>
      <c r="X43" s="1080"/>
    </row>
    <row r="44" spans="1:24" ht="25.5" customHeight="1">
      <c r="A44" s="1142" t="s">
        <v>925</v>
      </c>
      <c r="B44" s="1021">
        <v>2597215.8801086964</v>
      </c>
      <c r="C44" s="1021">
        <v>2931684.3297259123</v>
      </c>
      <c r="D44" s="1021">
        <v>2926802.1699913875</v>
      </c>
      <c r="E44" s="1021">
        <v>3077605.6680090539</v>
      </c>
      <c r="F44" s="1021">
        <v>334468.4496172159</v>
      </c>
      <c r="G44" s="1139">
        <v>12.877961057408058</v>
      </c>
      <c r="H44" s="1021">
        <v>150803.4980176664</v>
      </c>
      <c r="I44" s="1138">
        <v>5.1525005538078501</v>
      </c>
      <c r="K44" s="1080"/>
      <c r="N44" s="1080"/>
      <c r="Q44" s="1080"/>
      <c r="R44" s="1080"/>
      <c r="S44" s="1080"/>
      <c r="T44" s="1080"/>
      <c r="U44" s="1080"/>
      <c r="V44" s="1080"/>
      <c r="W44" s="1080"/>
      <c r="X44" s="1080"/>
    </row>
    <row r="45" spans="1:24" ht="25.5" customHeight="1">
      <c r="A45" s="1142" t="s">
        <v>924</v>
      </c>
      <c r="B45" s="1021">
        <v>1487594.30803325</v>
      </c>
      <c r="C45" s="1021">
        <v>1657120.6166950339</v>
      </c>
      <c r="D45" s="1021">
        <v>1694293.526336357</v>
      </c>
      <c r="E45" s="1021">
        <v>1691614.5581159275</v>
      </c>
      <c r="F45" s="1021">
        <v>169526.30866178381</v>
      </c>
      <c r="G45" s="1139">
        <v>11.396004121978304</v>
      </c>
      <c r="H45" s="1021">
        <v>-2678.968220429495</v>
      </c>
      <c r="I45" s="1138">
        <v>-0.15811712544415737</v>
      </c>
      <c r="K45" s="1080"/>
      <c r="N45" s="1080"/>
      <c r="Q45" s="1080"/>
      <c r="R45" s="1080"/>
      <c r="S45" s="1080"/>
      <c r="T45" s="1080"/>
      <c r="U45" s="1080"/>
      <c r="V45" s="1080"/>
      <c r="W45" s="1080"/>
      <c r="X45" s="1080"/>
    </row>
    <row r="46" spans="1:24" ht="25.5" customHeight="1">
      <c r="A46" s="1141" t="s">
        <v>923</v>
      </c>
      <c r="B46" s="1021">
        <v>51350.2132828752</v>
      </c>
      <c r="C46" s="1021">
        <v>79299.388254182471</v>
      </c>
      <c r="D46" s="1021">
        <v>61345.118404360263</v>
      </c>
      <c r="E46" s="1021">
        <v>113153.69505843078</v>
      </c>
      <c r="F46" s="1021">
        <v>27949.174971307271</v>
      </c>
      <c r="G46" s="1139">
        <v>54.428547000072633</v>
      </c>
      <c r="H46" s="1021">
        <v>51808.576654070515</v>
      </c>
      <c r="I46" s="1138">
        <v>84.454277702377183</v>
      </c>
      <c r="K46" s="1080"/>
      <c r="N46" s="1080"/>
      <c r="Q46" s="1080"/>
      <c r="R46" s="1080"/>
      <c r="S46" s="1080"/>
      <c r="T46" s="1080"/>
      <c r="U46" s="1080"/>
      <c r="V46" s="1080"/>
      <c r="W46" s="1080"/>
      <c r="X46" s="1080"/>
    </row>
    <row r="47" spans="1:24" ht="25.5" customHeight="1">
      <c r="A47" s="1140" t="s">
        <v>922</v>
      </c>
      <c r="B47" s="1021">
        <v>24.24455817999997</v>
      </c>
      <c r="C47" s="1021">
        <v>20.907874949999936</v>
      </c>
      <c r="D47" s="1021">
        <v>22.135885710000061</v>
      </c>
      <c r="E47" s="1021">
        <v>23.250162169999964</v>
      </c>
      <c r="F47" s="1021">
        <v>-3.336683230000034</v>
      </c>
      <c r="G47" s="1139">
        <v>-13.762606871312505</v>
      </c>
      <c r="H47" s="1021">
        <v>1.1142764599999033</v>
      </c>
      <c r="I47" s="1138">
        <v>5.0338011073869984</v>
      </c>
      <c r="K47" s="1080"/>
      <c r="N47" s="1080"/>
      <c r="Q47" s="1080"/>
      <c r="R47" s="1080"/>
      <c r="S47" s="1080"/>
      <c r="T47" s="1080"/>
      <c r="U47" s="1080"/>
      <c r="V47" s="1080"/>
      <c r="W47" s="1080"/>
      <c r="X47" s="1080"/>
    </row>
    <row r="48" spans="1:24" s="1080" customFormat="1" ht="19.5" customHeight="1">
      <c r="A48" s="1137" t="s">
        <v>921</v>
      </c>
      <c r="B48" s="1105">
        <v>0</v>
      </c>
      <c r="C48" s="1105">
        <v>0</v>
      </c>
      <c r="D48" s="1105">
        <v>0</v>
      </c>
      <c r="E48" s="1105">
        <v>0</v>
      </c>
      <c r="F48" s="1105">
        <v>0</v>
      </c>
      <c r="G48" s="1136"/>
      <c r="H48" s="1105">
        <v>0</v>
      </c>
      <c r="I48" s="1135"/>
      <c r="J48" s="989"/>
      <c r="L48" s="989"/>
      <c r="M48" s="989"/>
    </row>
    <row r="49" spans="1:24" ht="19.5" customHeight="1" thickBot="1">
      <c r="A49" s="1095" t="s">
        <v>920</v>
      </c>
      <c r="B49" s="1134">
        <v>400722.66851396865</v>
      </c>
      <c r="C49" s="1133">
        <v>365505.88842519821</v>
      </c>
      <c r="D49" s="1094">
        <v>349046.59322560596</v>
      </c>
      <c r="E49" s="1094">
        <v>397977.24541841488</v>
      </c>
      <c r="F49" s="1094">
        <v>-35216.780088770436</v>
      </c>
      <c r="G49" s="1132">
        <v>-8.7883174214644733</v>
      </c>
      <c r="H49" s="1094">
        <v>48930.652192808921</v>
      </c>
      <c r="I49" s="1131">
        <v>14.018372659257739</v>
      </c>
      <c r="J49" s="1080"/>
      <c r="K49" s="1080"/>
      <c r="L49" s="1080"/>
      <c r="M49" s="1080"/>
      <c r="N49" s="1080"/>
      <c r="Q49" s="1080"/>
      <c r="R49" s="1080"/>
      <c r="S49" s="1080"/>
      <c r="T49" s="1080"/>
      <c r="U49" s="1080"/>
      <c r="V49" s="1080"/>
      <c r="W49" s="1080"/>
      <c r="X49" s="1080"/>
    </row>
    <row r="50" spans="1:24" ht="17.100000000000001" customHeight="1" thickTop="1"/>
    <row r="54" spans="1:24" ht="17.100000000000001" customHeight="1">
      <c r="E54" s="1079"/>
    </row>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68"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8"/>
  <sheetViews>
    <sheetView showGridLines="0" topLeftCell="A34" zoomScale="90" zoomScaleNormal="90" workbookViewId="0">
      <selection activeCell="L9" sqref="L9"/>
    </sheetView>
  </sheetViews>
  <sheetFormatPr defaultRowHeight="15.6"/>
  <cols>
    <col min="1" max="1" width="53.5546875" style="988" bestFit="1" customWidth="1"/>
    <col min="2" max="5" width="11.44140625" style="988" bestFit="1" customWidth="1"/>
    <col min="6" max="6" width="9.109375" style="988" bestFit="1" customWidth="1"/>
    <col min="7" max="7" width="11.109375" style="988" bestFit="1" customWidth="1"/>
    <col min="8" max="8" width="8.5546875" style="988" bestFit="1" customWidth="1"/>
    <col min="9" max="9" width="8.88671875" style="988"/>
    <col min="10" max="10" width="18" style="988" bestFit="1" customWidth="1"/>
    <col min="11" max="11" width="13.109375" style="988" bestFit="1" customWidth="1"/>
    <col min="12" max="256" width="8.88671875" style="988"/>
    <col min="257" max="257" width="44.109375" style="988" bestFit="1" customWidth="1"/>
    <col min="258" max="258" width="11.109375" style="988" customWidth="1"/>
    <col min="259" max="259" width="10.33203125" style="988" customWidth="1"/>
    <col min="260" max="260" width="10.88671875" style="988" customWidth="1"/>
    <col min="261" max="261" width="9.33203125" style="988" customWidth="1"/>
    <col min="262" max="263" width="8.88671875" style="988"/>
    <col min="264" max="264" width="9.5546875" style="988" customWidth="1"/>
    <col min="265" max="512" width="8.88671875" style="988"/>
    <col min="513" max="513" width="44.109375" style="988" bestFit="1" customWidth="1"/>
    <col min="514" max="514" width="11.109375" style="988" customWidth="1"/>
    <col min="515" max="515" width="10.33203125" style="988" customWidth="1"/>
    <col min="516" max="516" width="10.88671875" style="988" customWidth="1"/>
    <col min="517" max="517" width="9.33203125" style="988" customWidth="1"/>
    <col min="518" max="519" width="8.88671875" style="988"/>
    <col min="520" max="520" width="9.5546875" style="988" customWidth="1"/>
    <col min="521" max="768" width="8.88671875" style="988"/>
    <col min="769" max="769" width="44.109375" style="988" bestFit="1" customWidth="1"/>
    <col min="770" max="770" width="11.109375" style="988" customWidth="1"/>
    <col min="771" max="771" width="10.33203125" style="988" customWidth="1"/>
    <col min="772" max="772" width="10.88671875" style="988" customWidth="1"/>
    <col min="773" max="773" width="9.33203125" style="988" customWidth="1"/>
    <col min="774" max="775" width="8.88671875" style="988"/>
    <col min="776" max="776" width="9.5546875" style="988" customWidth="1"/>
    <col min="777" max="1024" width="8.88671875" style="988"/>
    <col min="1025" max="1025" width="44.109375" style="988" bestFit="1" customWidth="1"/>
    <col min="1026" max="1026" width="11.109375" style="988" customWidth="1"/>
    <col min="1027" max="1027" width="10.33203125" style="988" customWidth="1"/>
    <col min="1028" max="1028" width="10.88671875" style="988" customWidth="1"/>
    <col min="1029" max="1029" width="9.33203125" style="988" customWidth="1"/>
    <col min="1030" max="1031" width="8.88671875" style="988"/>
    <col min="1032" max="1032" width="9.5546875" style="988" customWidth="1"/>
    <col min="1033" max="1280" width="8.88671875" style="988"/>
    <col min="1281" max="1281" width="44.109375" style="988" bestFit="1" customWidth="1"/>
    <col min="1282" max="1282" width="11.109375" style="988" customWidth="1"/>
    <col min="1283" max="1283" width="10.33203125" style="988" customWidth="1"/>
    <col min="1284" max="1284" width="10.88671875" style="988" customWidth="1"/>
    <col min="1285" max="1285" width="9.33203125" style="988" customWidth="1"/>
    <col min="1286" max="1287" width="8.88671875" style="988"/>
    <col min="1288" max="1288" width="9.5546875" style="988" customWidth="1"/>
    <col min="1289" max="1536" width="8.88671875" style="988"/>
    <col min="1537" max="1537" width="44.109375" style="988" bestFit="1" customWidth="1"/>
    <col min="1538" max="1538" width="11.109375" style="988" customWidth="1"/>
    <col min="1539" max="1539" width="10.33203125" style="988" customWidth="1"/>
    <col min="1540" max="1540" width="10.88671875" style="988" customWidth="1"/>
    <col min="1541" max="1541" width="9.33203125" style="988" customWidth="1"/>
    <col min="1542" max="1543" width="8.88671875" style="988"/>
    <col min="1544" max="1544" width="9.5546875" style="988" customWidth="1"/>
    <col min="1545" max="1792" width="8.88671875" style="988"/>
    <col min="1793" max="1793" width="44.109375" style="988" bestFit="1" customWidth="1"/>
    <col min="1794" max="1794" width="11.109375" style="988" customWidth="1"/>
    <col min="1795" max="1795" width="10.33203125" style="988" customWidth="1"/>
    <col min="1796" max="1796" width="10.88671875" style="988" customWidth="1"/>
    <col min="1797" max="1797" width="9.33203125" style="988" customWidth="1"/>
    <col min="1798" max="1799" width="8.88671875" style="988"/>
    <col min="1800" max="1800" width="9.5546875" style="988" customWidth="1"/>
    <col min="1801" max="2048" width="8.88671875" style="988"/>
    <col min="2049" max="2049" width="44.109375" style="988" bestFit="1" customWidth="1"/>
    <col min="2050" max="2050" width="11.109375" style="988" customWidth="1"/>
    <col min="2051" max="2051" width="10.33203125" style="988" customWidth="1"/>
    <col min="2052" max="2052" width="10.88671875" style="988" customWidth="1"/>
    <col min="2053" max="2053" width="9.33203125" style="988" customWidth="1"/>
    <col min="2054" max="2055" width="8.88671875" style="988"/>
    <col min="2056" max="2056" width="9.5546875" style="988" customWidth="1"/>
    <col min="2057" max="2304" width="8.88671875" style="988"/>
    <col min="2305" max="2305" width="44.109375" style="988" bestFit="1" customWidth="1"/>
    <col min="2306" max="2306" width="11.109375" style="988" customWidth="1"/>
    <col min="2307" max="2307" width="10.33203125" style="988" customWidth="1"/>
    <col min="2308" max="2308" width="10.88671875" style="988" customWidth="1"/>
    <col min="2309" max="2309" width="9.33203125" style="988" customWidth="1"/>
    <col min="2310" max="2311" width="8.88671875" style="988"/>
    <col min="2312" max="2312" width="9.5546875" style="988" customWidth="1"/>
    <col min="2313" max="2560" width="8.88671875" style="988"/>
    <col min="2561" max="2561" width="44.109375" style="988" bestFit="1" customWidth="1"/>
    <col min="2562" max="2562" width="11.109375" style="988" customWidth="1"/>
    <col min="2563" max="2563" width="10.33203125" style="988" customWidth="1"/>
    <col min="2564" max="2564" width="10.88671875" style="988" customWidth="1"/>
    <col min="2565" max="2565" width="9.33203125" style="988" customWidth="1"/>
    <col min="2566" max="2567" width="8.88671875" style="988"/>
    <col min="2568" max="2568" width="9.5546875" style="988" customWidth="1"/>
    <col min="2569" max="2816" width="8.88671875" style="988"/>
    <col min="2817" max="2817" width="44.109375" style="988" bestFit="1" customWidth="1"/>
    <col min="2818" max="2818" width="11.109375" style="988" customWidth="1"/>
    <col min="2819" max="2819" width="10.33203125" style="988" customWidth="1"/>
    <col min="2820" max="2820" width="10.88671875" style="988" customWidth="1"/>
    <col min="2821" max="2821" width="9.33203125" style="988" customWidth="1"/>
    <col min="2822" max="2823" width="8.88671875" style="988"/>
    <col min="2824" max="2824" width="9.5546875" style="988" customWidth="1"/>
    <col min="2825" max="3072" width="8.88671875" style="988"/>
    <col min="3073" max="3073" width="44.109375" style="988" bestFit="1" customWidth="1"/>
    <col min="3074" max="3074" width="11.109375" style="988" customWidth="1"/>
    <col min="3075" max="3075" width="10.33203125" style="988" customWidth="1"/>
    <col min="3076" max="3076" width="10.88671875" style="988" customWidth="1"/>
    <col min="3077" max="3077" width="9.33203125" style="988" customWidth="1"/>
    <col min="3078" max="3079" width="8.88671875" style="988"/>
    <col min="3080" max="3080" width="9.5546875" style="988" customWidth="1"/>
    <col min="3081" max="3328" width="8.88671875" style="988"/>
    <col min="3329" max="3329" width="44.109375" style="988" bestFit="1" customWidth="1"/>
    <col min="3330" max="3330" width="11.109375" style="988" customWidth="1"/>
    <col min="3331" max="3331" width="10.33203125" style="988" customWidth="1"/>
    <col min="3332" max="3332" width="10.88671875" style="988" customWidth="1"/>
    <col min="3333" max="3333" width="9.33203125" style="988" customWidth="1"/>
    <col min="3334" max="3335" width="8.88671875" style="988"/>
    <col min="3336" max="3336" width="9.5546875" style="988" customWidth="1"/>
    <col min="3337" max="3584" width="8.88671875" style="988"/>
    <col min="3585" max="3585" width="44.109375" style="988" bestFit="1" customWidth="1"/>
    <col min="3586" max="3586" width="11.109375" style="988" customWidth="1"/>
    <col min="3587" max="3587" width="10.33203125" style="988" customWidth="1"/>
    <col min="3588" max="3588" width="10.88671875" style="988" customWidth="1"/>
    <col min="3589" max="3589" width="9.33203125" style="988" customWidth="1"/>
    <col min="3590" max="3591" width="8.88671875" style="988"/>
    <col min="3592" max="3592" width="9.5546875" style="988" customWidth="1"/>
    <col min="3593" max="3840" width="8.88671875" style="988"/>
    <col min="3841" max="3841" width="44.109375" style="988" bestFit="1" customWidth="1"/>
    <col min="3842" max="3842" width="11.109375" style="988" customWidth="1"/>
    <col min="3843" max="3843" width="10.33203125" style="988" customWidth="1"/>
    <col min="3844" max="3844" width="10.88671875" style="988" customWidth="1"/>
    <col min="3845" max="3845" width="9.33203125" style="988" customWidth="1"/>
    <col min="3846" max="3847" width="8.88671875" style="988"/>
    <col min="3848" max="3848" width="9.5546875" style="988" customWidth="1"/>
    <col min="3849" max="4096" width="8.88671875" style="988"/>
    <col min="4097" max="4097" width="44.109375" style="988" bestFit="1" customWidth="1"/>
    <col min="4098" max="4098" width="11.109375" style="988" customWidth="1"/>
    <col min="4099" max="4099" width="10.33203125" style="988" customWidth="1"/>
    <col min="4100" max="4100" width="10.88671875" style="988" customWidth="1"/>
    <col min="4101" max="4101" width="9.33203125" style="988" customWidth="1"/>
    <col min="4102" max="4103" width="8.88671875" style="988"/>
    <col min="4104" max="4104" width="9.5546875" style="988" customWidth="1"/>
    <col min="4105" max="4352" width="8.88671875" style="988"/>
    <col min="4353" max="4353" width="44.109375" style="988" bestFit="1" customWidth="1"/>
    <col min="4354" max="4354" width="11.109375" style="988" customWidth="1"/>
    <col min="4355" max="4355" width="10.33203125" style="988" customWidth="1"/>
    <col min="4356" max="4356" width="10.88671875" style="988" customWidth="1"/>
    <col min="4357" max="4357" width="9.33203125" style="988" customWidth="1"/>
    <col min="4358" max="4359" width="8.88671875" style="988"/>
    <col min="4360" max="4360" width="9.5546875" style="988" customWidth="1"/>
    <col min="4361" max="4608" width="8.88671875" style="988"/>
    <col min="4609" max="4609" width="44.109375" style="988" bestFit="1" customWidth="1"/>
    <col min="4610" max="4610" width="11.109375" style="988" customWidth="1"/>
    <col min="4611" max="4611" width="10.33203125" style="988" customWidth="1"/>
    <col min="4612" max="4612" width="10.88671875" style="988" customWidth="1"/>
    <col min="4613" max="4613" width="9.33203125" style="988" customWidth="1"/>
    <col min="4614" max="4615" width="8.88671875" style="988"/>
    <col min="4616" max="4616" width="9.5546875" style="988" customWidth="1"/>
    <col min="4617" max="4864" width="8.88671875" style="988"/>
    <col min="4865" max="4865" width="44.109375" style="988" bestFit="1" customWidth="1"/>
    <col min="4866" max="4866" width="11.109375" style="988" customWidth="1"/>
    <col min="4867" max="4867" width="10.33203125" style="988" customWidth="1"/>
    <col min="4868" max="4868" width="10.88671875" style="988" customWidth="1"/>
    <col min="4869" max="4869" width="9.33203125" style="988" customWidth="1"/>
    <col min="4870" max="4871" width="8.88671875" style="988"/>
    <col min="4872" max="4872" width="9.5546875" style="988" customWidth="1"/>
    <col min="4873" max="5120" width="8.88671875" style="988"/>
    <col min="5121" max="5121" width="44.109375" style="988" bestFit="1" customWidth="1"/>
    <col min="5122" max="5122" width="11.109375" style="988" customWidth="1"/>
    <col min="5123" max="5123" width="10.33203125" style="988" customWidth="1"/>
    <col min="5124" max="5124" width="10.88671875" style="988" customWidth="1"/>
    <col min="5125" max="5125" width="9.33203125" style="988" customWidth="1"/>
    <col min="5126" max="5127" width="8.88671875" style="988"/>
    <col min="5128" max="5128" width="9.5546875" style="988" customWidth="1"/>
    <col min="5129" max="5376" width="8.88671875" style="988"/>
    <col min="5377" max="5377" width="44.109375" style="988" bestFit="1" customWidth="1"/>
    <col min="5378" max="5378" width="11.109375" style="988" customWidth="1"/>
    <col min="5379" max="5379" width="10.33203125" style="988" customWidth="1"/>
    <col min="5380" max="5380" width="10.88671875" style="988" customWidth="1"/>
    <col min="5381" max="5381" width="9.33203125" style="988" customWidth="1"/>
    <col min="5382" max="5383" width="8.88671875" style="988"/>
    <col min="5384" max="5384" width="9.5546875" style="988" customWidth="1"/>
    <col min="5385" max="5632" width="8.88671875" style="988"/>
    <col min="5633" max="5633" width="44.109375" style="988" bestFit="1" customWidth="1"/>
    <col min="5634" max="5634" width="11.109375" style="988" customWidth="1"/>
    <col min="5635" max="5635" width="10.33203125" style="988" customWidth="1"/>
    <col min="5636" max="5636" width="10.88671875" style="988" customWidth="1"/>
    <col min="5637" max="5637" width="9.33203125" style="988" customWidth="1"/>
    <col min="5638" max="5639" width="8.88671875" style="988"/>
    <col min="5640" max="5640" width="9.5546875" style="988" customWidth="1"/>
    <col min="5641" max="5888" width="8.88671875" style="988"/>
    <col min="5889" max="5889" width="44.109375" style="988" bestFit="1" customWidth="1"/>
    <col min="5890" max="5890" width="11.109375" style="988" customWidth="1"/>
    <col min="5891" max="5891" width="10.33203125" style="988" customWidth="1"/>
    <col min="5892" max="5892" width="10.88671875" style="988" customWidth="1"/>
    <col min="5893" max="5893" width="9.33203125" style="988" customWidth="1"/>
    <col min="5894" max="5895" width="8.88671875" style="988"/>
    <col min="5896" max="5896" width="9.5546875" style="988" customWidth="1"/>
    <col min="5897" max="6144" width="8.88671875" style="988"/>
    <col min="6145" max="6145" width="44.109375" style="988" bestFit="1" customWidth="1"/>
    <col min="6146" max="6146" width="11.109375" style="988" customWidth="1"/>
    <col min="6147" max="6147" width="10.33203125" style="988" customWidth="1"/>
    <col min="6148" max="6148" width="10.88671875" style="988" customWidth="1"/>
    <col min="6149" max="6149" width="9.33203125" style="988" customWidth="1"/>
    <col min="6150" max="6151" width="8.88671875" style="988"/>
    <col min="6152" max="6152" width="9.5546875" style="988" customWidth="1"/>
    <col min="6153" max="6400" width="8.88671875" style="988"/>
    <col min="6401" max="6401" width="44.109375" style="988" bestFit="1" customWidth="1"/>
    <col min="6402" max="6402" width="11.109375" style="988" customWidth="1"/>
    <col min="6403" max="6403" width="10.33203125" style="988" customWidth="1"/>
    <col min="6404" max="6404" width="10.88671875" style="988" customWidth="1"/>
    <col min="6405" max="6405" width="9.33203125" style="988" customWidth="1"/>
    <col min="6406" max="6407" width="8.88671875" style="988"/>
    <col min="6408" max="6408" width="9.5546875" style="988" customWidth="1"/>
    <col min="6409" max="6656" width="8.88671875" style="988"/>
    <col min="6657" max="6657" width="44.109375" style="988" bestFit="1" customWidth="1"/>
    <col min="6658" max="6658" width="11.109375" style="988" customWidth="1"/>
    <col min="6659" max="6659" width="10.33203125" style="988" customWidth="1"/>
    <col min="6660" max="6660" width="10.88671875" style="988" customWidth="1"/>
    <col min="6661" max="6661" width="9.33203125" style="988" customWidth="1"/>
    <col min="6662" max="6663" width="8.88671875" style="988"/>
    <col min="6664" max="6664" width="9.5546875" style="988" customWidth="1"/>
    <col min="6665" max="6912" width="8.88671875" style="988"/>
    <col min="6913" max="6913" width="44.109375" style="988" bestFit="1" customWidth="1"/>
    <col min="6914" max="6914" width="11.109375" style="988" customWidth="1"/>
    <col min="6915" max="6915" width="10.33203125" style="988" customWidth="1"/>
    <col min="6916" max="6916" width="10.88671875" style="988" customWidth="1"/>
    <col min="6917" max="6917" width="9.33203125" style="988" customWidth="1"/>
    <col min="6918" max="6919" width="8.88671875" style="988"/>
    <col min="6920" max="6920" width="9.5546875" style="988" customWidth="1"/>
    <col min="6921" max="7168" width="8.88671875" style="988"/>
    <col min="7169" max="7169" width="44.109375" style="988" bestFit="1" customWidth="1"/>
    <col min="7170" max="7170" width="11.109375" style="988" customWidth="1"/>
    <col min="7171" max="7171" width="10.33203125" style="988" customWidth="1"/>
    <col min="7172" max="7172" width="10.88671875" style="988" customWidth="1"/>
    <col min="7173" max="7173" width="9.33203125" style="988" customWidth="1"/>
    <col min="7174" max="7175" width="8.88671875" style="988"/>
    <col min="7176" max="7176" width="9.5546875" style="988" customWidth="1"/>
    <col min="7177" max="7424" width="8.88671875" style="988"/>
    <col min="7425" max="7425" width="44.109375" style="988" bestFit="1" customWidth="1"/>
    <col min="7426" max="7426" width="11.109375" style="988" customWidth="1"/>
    <col min="7427" max="7427" width="10.33203125" style="988" customWidth="1"/>
    <col min="7428" max="7428" width="10.88671875" style="988" customWidth="1"/>
    <col min="7429" max="7429" width="9.33203125" style="988" customWidth="1"/>
    <col min="7430" max="7431" width="8.88671875" style="988"/>
    <col min="7432" max="7432" width="9.5546875" style="988" customWidth="1"/>
    <col min="7433" max="7680" width="8.88671875" style="988"/>
    <col min="7681" max="7681" width="44.109375" style="988" bestFit="1" customWidth="1"/>
    <col min="7682" max="7682" width="11.109375" style="988" customWidth="1"/>
    <col min="7683" max="7683" width="10.33203125" style="988" customWidth="1"/>
    <col min="7684" max="7684" width="10.88671875" style="988" customWidth="1"/>
    <col min="7685" max="7685" width="9.33203125" style="988" customWidth="1"/>
    <col min="7686" max="7687" width="8.88671875" style="988"/>
    <col min="7688" max="7688" width="9.5546875" style="988" customWidth="1"/>
    <col min="7689" max="7936" width="8.88671875" style="988"/>
    <col min="7937" max="7937" width="44.109375" style="988" bestFit="1" customWidth="1"/>
    <col min="7938" max="7938" width="11.109375" style="988" customWidth="1"/>
    <col min="7939" max="7939" width="10.33203125" style="988" customWidth="1"/>
    <col min="7940" max="7940" width="10.88671875" style="988" customWidth="1"/>
    <col min="7941" max="7941" width="9.33203125" style="988" customWidth="1"/>
    <col min="7942" max="7943" width="8.88671875" style="988"/>
    <col min="7944" max="7944" width="9.5546875" style="988" customWidth="1"/>
    <col min="7945" max="8192" width="8.88671875" style="988"/>
    <col min="8193" max="8193" width="44.109375" style="988" bestFit="1" customWidth="1"/>
    <col min="8194" max="8194" width="11.109375" style="988" customWidth="1"/>
    <col min="8195" max="8195" width="10.33203125" style="988" customWidth="1"/>
    <col min="8196" max="8196" width="10.88671875" style="988" customWidth="1"/>
    <col min="8197" max="8197" width="9.33203125" style="988" customWidth="1"/>
    <col min="8198" max="8199" width="8.88671875" style="988"/>
    <col min="8200" max="8200" width="9.5546875" style="988" customWidth="1"/>
    <col min="8201" max="8448" width="8.88671875" style="988"/>
    <col min="8449" max="8449" width="44.109375" style="988" bestFit="1" customWidth="1"/>
    <col min="8450" max="8450" width="11.109375" style="988" customWidth="1"/>
    <col min="8451" max="8451" width="10.33203125" style="988" customWidth="1"/>
    <col min="8452" max="8452" width="10.88671875" style="988" customWidth="1"/>
    <col min="8453" max="8453" width="9.33203125" style="988" customWidth="1"/>
    <col min="8454" max="8455" width="8.88671875" style="988"/>
    <col min="8456" max="8456" width="9.5546875" style="988" customWidth="1"/>
    <col min="8457" max="8704" width="8.88671875" style="988"/>
    <col min="8705" max="8705" width="44.109375" style="988" bestFit="1" customWidth="1"/>
    <col min="8706" max="8706" width="11.109375" style="988" customWidth="1"/>
    <col min="8707" max="8707" width="10.33203125" style="988" customWidth="1"/>
    <col min="8708" max="8708" width="10.88671875" style="988" customWidth="1"/>
    <col min="8709" max="8709" width="9.33203125" style="988" customWidth="1"/>
    <col min="8710" max="8711" width="8.88671875" style="988"/>
    <col min="8712" max="8712" width="9.5546875" style="988" customWidth="1"/>
    <col min="8713" max="8960" width="8.88671875" style="988"/>
    <col min="8961" max="8961" width="44.109375" style="988" bestFit="1" customWidth="1"/>
    <col min="8962" max="8962" width="11.109375" style="988" customWidth="1"/>
    <col min="8963" max="8963" width="10.33203125" style="988" customWidth="1"/>
    <col min="8964" max="8964" width="10.88671875" style="988" customWidth="1"/>
    <col min="8965" max="8965" width="9.33203125" style="988" customWidth="1"/>
    <col min="8966" max="8967" width="8.88671875" style="988"/>
    <col min="8968" max="8968" width="9.5546875" style="988" customWidth="1"/>
    <col min="8969" max="9216" width="8.88671875" style="988"/>
    <col min="9217" max="9217" width="44.109375" style="988" bestFit="1" customWidth="1"/>
    <col min="9218" max="9218" width="11.109375" style="988" customWidth="1"/>
    <col min="9219" max="9219" width="10.33203125" style="988" customWidth="1"/>
    <col min="9220" max="9220" width="10.88671875" style="988" customWidth="1"/>
    <col min="9221" max="9221" width="9.33203125" style="988" customWidth="1"/>
    <col min="9222" max="9223" width="8.88671875" style="988"/>
    <col min="9224" max="9224" width="9.5546875" style="988" customWidth="1"/>
    <col min="9225" max="9472" width="8.88671875" style="988"/>
    <col min="9473" max="9473" width="44.109375" style="988" bestFit="1" customWidth="1"/>
    <col min="9474" max="9474" width="11.109375" style="988" customWidth="1"/>
    <col min="9475" max="9475" width="10.33203125" style="988" customWidth="1"/>
    <col min="9476" max="9476" width="10.88671875" style="988" customWidth="1"/>
    <col min="9477" max="9477" width="9.33203125" style="988" customWidth="1"/>
    <col min="9478" max="9479" width="8.88671875" style="988"/>
    <col min="9480" max="9480" width="9.5546875" style="988" customWidth="1"/>
    <col min="9481" max="9728" width="8.88671875" style="988"/>
    <col min="9729" max="9729" width="44.109375" style="988" bestFit="1" customWidth="1"/>
    <col min="9730" max="9730" width="11.109375" style="988" customWidth="1"/>
    <col min="9731" max="9731" width="10.33203125" style="988" customWidth="1"/>
    <col min="9732" max="9732" width="10.88671875" style="988" customWidth="1"/>
    <col min="9733" max="9733" width="9.33203125" style="988" customWidth="1"/>
    <col min="9734" max="9735" width="8.88671875" style="988"/>
    <col min="9736" max="9736" width="9.5546875" style="988" customWidth="1"/>
    <col min="9737" max="9984" width="8.88671875" style="988"/>
    <col min="9985" max="9985" width="44.109375" style="988" bestFit="1" customWidth="1"/>
    <col min="9986" max="9986" width="11.109375" style="988" customWidth="1"/>
    <col min="9987" max="9987" width="10.33203125" style="988" customWidth="1"/>
    <col min="9988" max="9988" width="10.88671875" style="988" customWidth="1"/>
    <col min="9989" max="9989" width="9.33203125" style="988" customWidth="1"/>
    <col min="9990" max="9991" width="8.88671875" style="988"/>
    <col min="9992" max="9992" width="9.5546875" style="988" customWidth="1"/>
    <col min="9993" max="10240" width="8.88671875" style="988"/>
    <col min="10241" max="10241" width="44.109375" style="988" bestFit="1" customWidth="1"/>
    <col min="10242" max="10242" width="11.109375" style="988" customWidth="1"/>
    <col min="10243" max="10243" width="10.33203125" style="988" customWidth="1"/>
    <col min="10244" max="10244" width="10.88671875" style="988" customWidth="1"/>
    <col min="10245" max="10245" width="9.33203125" style="988" customWidth="1"/>
    <col min="10246" max="10247" width="8.88671875" style="988"/>
    <col min="10248" max="10248" width="9.5546875" style="988" customWidth="1"/>
    <col min="10249" max="10496" width="8.88671875" style="988"/>
    <col min="10497" max="10497" width="44.109375" style="988" bestFit="1" customWidth="1"/>
    <col min="10498" max="10498" width="11.109375" style="988" customWidth="1"/>
    <col min="10499" max="10499" width="10.33203125" style="988" customWidth="1"/>
    <col min="10500" max="10500" width="10.88671875" style="988" customWidth="1"/>
    <col min="10501" max="10501" width="9.33203125" style="988" customWidth="1"/>
    <col min="10502" max="10503" width="8.88671875" style="988"/>
    <col min="10504" max="10504" width="9.5546875" style="988" customWidth="1"/>
    <col min="10505" max="10752" width="8.88671875" style="988"/>
    <col min="10753" max="10753" width="44.109375" style="988" bestFit="1" customWidth="1"/>
    <col min="10754" max="10754" width="11.109375" style="988" customWidth="1"/>
    <col min="10755" max="10755" width="10.33203125" style="988" customWidth="1"/>
    <col min="10756" max="10756" width="10.88671875" style="988" customWidth="1"/>
    <col min="10757" max="10757" width="9.33203125" style="988" customWidth="1"/>
    <col min="10758" max="10759" width="8.88671875" style="988"/>
    <col min="10760" max="10760" width="9.5546875" style="988" customWidth="1"/>
    <col min="10761" max="11008" width="8.88671875" style="988"/>
    <col min="11009" max="11009" width="44.109375" style="988" bestFit="1" customWidth="1"/>
    <col min="11010" max="11010" width="11.109375" style="988" customWidth="1"/>
    <col min="11011" max="11011" width="10.33203125" style="988" customWidth="1"/>
    <col min="11012" max="11012" width="10.88671875" style="988" customWidth="1"/>
    <col min="11013" max="11013" width="9.33203125" style="988" customWidth="1"/>
    <col min="11014" max="11015" width="8.88671875" style="988"/>
    <col min="11016" max="11016" width="9.5546875" style="988" customWidth="1"/>
    <col min="11017" max="11264" width="8.88671875" style="988"/>
    <col min="11265" max="11265" width="44.109375" style="988" bestFit="1" customWidth="1"/>
    <col min="11266" max="11266" width="11.109375" style="988" customWidth="1"/>
    <col min="11267" max="11267" width="10.33203125" style="988" customWidth="1"/>
    <col min="11268" max="11268" width="10.88671875" style="988" customWidth="1"/>
    <col min="11269" max="11269" width="9.33203125" style="988" customWidth="1"/>
    <col min="11270" max="11271" width="8.88671875" style="988"/>
    <col min="11272" max="11272" width="9.5546875" style="988" customWidth="1"/>
    <col min="11273" max="11520" width="8.88671875" style="988"/>
    <col min="11521" max="11521" width="44.109375" style="988" bestFit="1" customWidth="1"/>
    <col min="11522" max="11522" width="11.109375" style="988" customWidth="1"/>
    <col min="11523" max="11523" width="10.33203125" style="988" customWidth="1"/>
    <col min="11524" max="11524" width="10.88671875" style="988" customWidth="1"/>
    <col min="11525" max="11525" width="9.33203125" style="988" customWidth="1"/>
    <col min="11526" max="11527" width="8.88671875" style="988"/>
    <col min="11528" max="11528" width="9.5546875" style="988" customWidth="1"/>
    <col min="11529" max="11776" width="8.88671875" style="988"/>
    <col min="11777" max="11777" width="44.109375" style="988" bestFit="1" customWidth="1"/>
    <col min="11778" max="11778" width="11.109375" style="988" customWidth="1"/>
    <col min="11779" max="11779" width="10.33203125" style="988" customWidth="1"/>
    <col min="11780" max="11780" width="10.88671875" style="988" customWidth="1"/>
    <col min="11781" max="11781" width="9.33203125" style="988" customWidth="1"/>
    <col min="11782" max="11783" width="8.88671875" style="988"/>
    <col min="11784" max="11784" width="9.5546875" style="988" customWidth="1"/>
    <col min="11785" max="12032" width="8.88671875" style="988"/>
    <col min="12033" max="12033" width="44.109375" style="988" bestFit="1" customWidth="1"/>
    <col min="12034" max="12034" width="11.109375" style="988" customWidth="1"/>
    <col min="12035" max="12035" width="10.33203125" style="988" customWidth="1"/>
    <col min="12036" max="12036" width="10.88671875" style="988" customWidth="1"/>
    <col min="12037" max="12037" width="9.33203125" style="988" customWidth="1"/>
    <col min="12038" max="12039" width="8.88671875" style="988"/>
    <col min="12040" max="12040" width="9.5546875" style="988" customWidth="1"/>
    <col min="12041" max="12288" width="8.88671875" style="988"/>
    <col min="12289" max="12289" width="44.109375" style="988" bestFit="1" customWidth="1"/>
    <col min="12290" max="12290" width="11.109375" style="988" customWidth="1"/>
    <col min="12291" max="12291" width="10.33203125" style="988" customWidth="1"/>
    <col min="12292" max="12292" width="10.88671875" style="988" customWidth="1"/>
    <col min="12293" max="12293" width="9.33203125" style="988" customWidth="1"/>
    <col min="12294" max="12295" width="8.88671875" style="988"/>
    <col min="12296" max="12296" width="9.5546875" style="988" customWidth="1"/>
    <col min="12297" max="12544" width="8.88671875" style="988"/>
    <col min="12545" max="12545" width="44.109375" style="988" bestFit="1" customWidth="1"/>
    <col min="12546" max="12546" width="11.109375" style="988" customWidth="1"/>
    <col min="12547" max="12547" width="10.33203125" style="988" customWidth="1"/>
    <col min="12548" max="12548" width="10.88671875" style="988" customWidth="1"/>
    <col min="12549" max="12549" width="9.33203125" style="988" customWidth="1"/>
    <col min="12550" max="12551" width="8.88671875" style="988"/>
    <col min="12552" max="12552" width="9.5546875" style="988" customWidth="1"/>
    <col min="12553" max="12800" width="8.88671875" style="988"/>
    <col min="12801" max="12801" width="44.109375" style="988" bestFit="1" customWidth="1"/>
    <col min="12802" max="12802" width="11.109375" style="988" customWidth="1"/>
    <col min="12803" max="12803" width="10.33203125" style="988" customWidth="1"/>
    <col min="12804" max="12804" width="10.88671875" style="988" customWidth="1"/>
    <col min="12805" max="12805" width="9.33203125" style="988" customWidth="1"/>
    <col min="12806" max="12807" width="8.88671875" style="988"/>
    <col min="12808" max="12808" width="9.5546875" style="988" customWidth="1"/>
    <col min="12809" max="13056" width="8.88671875" style="988"/>
    <col min="13057" max="13057" width="44.109375" style="988" bestFit="1" customWidth="1"/>
    <col min="13058" max="13058" width="11.109375" style="988" customWidth="1"/>
    <col min="13059" max="13059" width="10.33203125" style="988" customWidth="1"/>
    <col min="13060" max="13060" width="10.88671875" style="988" customWidth="1"/>
    <col min="13061" max="13061" width="9.33203125" style="988" customWidth="1"/>
    <col min="13062" max="13063" width="8.88671875" style="988"/>
    <col min="13064" max="13064" width="9.5546875" style="988" customWidth="1"/>
    <col min="13065" max="13312" width="8.88671875" style="988"/>
    <col min="13313" max="13313" width="44.109375" style="988" bestFit="1" customWidth="1"/>
    <col min="13314" max="13314" width="11.109375" style="988" customWidth="1"/>
    <col min="13315" max="13315" width="10.33203125" style="988" customWidth="1"/>
    <col min="13316" max="13316" width="10.88671875" style="988" customWidth="1"/>
    <col min="13317" max="13317" width="9.33203125" style="988" customWidth="1"/>
    <col min="13318" max="13319" width="8.88671875" style="988"/>
    <col min="13320" max="13320" width="9.5546875" style="988" customWidth="1"/>
    <col min="13321" max="13568" width="8.88671875" style="988"/>
    <col min="13569" max="13569" width="44.109375" style="988" bestFit="1" customWidth="1"/>
    <col min="13570" max="13570" width="11.109375" style="988" customWidth="1"/>
    <col min="13571" max="13571" width="10.33203125" style="988" customWidth="1"/>
    <col min="13572" max="13572" width="10.88671875" style="988" customWidth="1"/>
    <col min="13573" max="13573" width="9.33203125" style="988" customWidth="1"/>
    <col min="13574" max="13575" width="8.88671875" style="988"/>
    <col min="13576" max="13576" width="9.5546875" style="988" customWidth="1"/>
    <col min="13577" max="13824" width="8.88671875" style="988"/>
    <col min="13825" max="13825" width="44.109375" style="988" bestFit="1" customWidth="1"/>
    <col min="13826" max="13826" width="11.109375" style="988" customWidth="1"/>
    <col min="13827" max="13827" width="10.33203125" style="988" customWidth="1"/>
    <col min="13828" max="13828" width="10.88671875" style="988" customWidth="1"/>
    <col min="13829" max="13829" width="9.33203125" style="988" customWidth="1"/>
    <col min="13830" max="13831" width="8.88671875" style="988"/>
    <col min="13832" max="13832" width="9.5546875" style="988" customWidth="1"/>
    <col min="13833" max="14080" width="8.88671875" style="988"/>
    <col min="14081" max="14081" width="44.109375" style="988" bestFit="1" customWidth="1"/>
    <col min="14082" max="14082" width="11.109375" style="988" customWidth="1"/>
    <col min="14083" max="14083" width="10.33203125" style="988" customWidth="1"/>
    <col min="14084" max="14084" width="10.88671875" style="988" customWidth="1"/>
    <col min="14085" max="14085" width="9.33203125" style="988" customWidth="1"/>
    <col min="14086" max="14087" width="8.88671875" style="988"/>
    <col min="14088" max="14088" width="9.5546875" style="988" customWidth="1"/>
    <col min="14089" max="14336" width="8.88671875" style="988"/>
    <col min="14337" max="14337" width="44.109375" style="988" bestFit="1" customWidth="1"/>
    <col min="14338" max="14338" width="11.109375" style="988" customWidth="1"/>
    <col min="14339" max="14339" width="10.33203125" style="988" customWidth="1"/>
    <col min="14340" max="14340" width="10.88671875" style="988" customWidth="1"/>
    <col min="14341" max="14341" width="9.33203125" style="988" customWidth="1"/>
    <col min="14342" max="14343" width="8.88671875" style="988"/>
    <col min="14344" max="14344" width="9.5546875" style="988" customWidth="1"/>
    <col min="14345" max="14592" width="8.88671875" style="988"/>
    <col min="14593" max="14593" width="44.109375" style="988" bestFit="1" customWidth="1"/>
    <col min="14594" max="14594" width="11.109375" style="988" customWidth="1"/>
    <col min="14595" max="14595" width="10.33203125" style="988" customWidth="1"/>
    <col min="14596" max="14596" width="10.88671875" style="988" customWidth="1"/>
    <col min="14597" max="14597" width="9.33203125" style="988" customWidth="1"/>
    <col min="14598" max="14599" width="8.88671875" style="988"/>
    <col min="14600" max="14600" width="9.5546875" style="988" customWidth="1"/>
    <col min="14601" max="14848" width="8.88671875" style="988"/>
    <col min="14849" max="14849" width="44.109375" style="988" bestFit="1" customWidth="1"/>
    <col min="14850" max="14850" width="11.109375" style="988" customWidth="1"/>
    <col min="14851" max="14851" width="10.33203125" style="988" customWidth="1"/>
    <col min="14852" max="14852" width="10.88671875" style="988" customWidth="1"/>
    <col min="14853" max="14853" width="9.33203125" style="988" customWidth="1"/>
    <col min="14854" max="14855" width="8.88671875" style="988"/>
    <col min="14856" max="14856" width="9.5546875" style="988" customWidth="1"/>
    <col min="14857" max="15104" width="8.88671875" style="988"/>
    <col min="15105" max="15105" width="44.109375" style="988" bestFit="1" customWidth="1"/>
    <col min="15106" max="15106" width="11.109375" style="988" customWidth="1"/>
    <col min="15107" max="15107" width="10.33203125" style="988" customWidth="1"/>
    <col min="15108" max="15108" width="10.88671875" style="988" customWidth="1"/>
    <col min="15109" max="15109" width="9.33203125" style="988" customWidth="1"/>
    <col min="15110" max="15111" width="8.88671875" style="988"/>
    <col min="15112" max="15112" width="9.5546875" style="988" customWidth="1"/>
    <col min="15113" max="15360" width="8.88671875" style="988"/>
    <col min="15361" max="15361" width="44.109375" style="988" bestFit="1" customWidth="1"/>
    <col min="15362" max="15362" width="11.109375" style="988" customWidth="1"/>
    <col min="15363" max="15363" width="10.33203125" style="988" customWidth="1"/>
    <col min="15364" max="15364" width="10.88671875" style="988" customWidth="1"/>
    <col min="15365" max="15365" width="9.33203125" style="988" customWidth="1"/>
    <col min="15366" max="15367" width="8.88671875" style="988"/>
    <col min="15368" max="15368" width="9.5546875" style="988" customWidth="1"/>
    <col min="15369" max="15616" width="8.88671875" style="988"/>
    <col min="15617" max="15617" width="44.109375" style="988" bestFit="1" customWidth="1"/>
    <col min="15618" max="15618" width="11.109375" style="988" customWidth="1"/>
    <col min="15619" max="15619" width="10.33203125" style="988" customWidth="1"/>
    <col min="15620" max="15620" width="10.88671875" style="988" customWidth="1"/>
    <col min="15621" max="15621" width="9.33203125" style="988" customWidth="1"/>
    <col min="15622" max="15623" width="8.88671875" style="988"/>
    <col min="15624" max="15624" width="9.5546875" style="988" customWidth="1"/>
    <col min="15625" max="15872" width="8.88671875" style="988"/>
    <col min="15873" max="15873" width="44.109375" style="988" bestFit="1" customWidth="1"/>
    <col min="15874" max="15874" width="11.109375" style="988" customWidth="1"/>
    <col min="15875" max="15875" width="10.33203125" style="988" customWidth="1"/>
    <col min="15876" max="15876" width="10.88671875" style="988" customWidth="1"/>
    <col min="15877" max="15877" width="9.33203125" style="988" customWidth="1"/>
    <col min="15878" max="15879" width="8.88671875" style="988"/>
    <col min="15880" max="15880" width="9.5546875" style="988" customWidth="1"/>
    <col min="15881" max="16128" width="8.88671875" style="988"/>
    <col min="16129" max="16129" width="44.109375" style="988" bestFit="1" customWidth="1"/>
    <col min="16130" max="16130" width="11.109375" style="988" customWidth="1"/>
    <col min="16131" max="16131" width="10.33203125" style="988" customWidth="1"/>
    <col min="16132" max="16132" width="10.88671875" style="988" customWidth="1"/>
    <col min="16133" max="16133" width="9.33203125" style="988" customWidth="1"/>
    <col min="16134" max="16135" width="8.88671875" style="988"/>
    <col min="16136" max="16136" width="9.5546875" style="988" customWidth="1"/>
    <col min="16137" max="16384" width="8.88671875" style="988"/>
  </cols>
  <sheetData>
    <row r="1" spans="1:22">
      <c r="A1" s="3302" t="s">
        <v>957</v>
      </c>
      <c r="B1" s="3302"/>
      <c r="C1" s="3302"/>
      <c r="D1" s="3302"/>
      <c r="E1" s="3302"/>
      <c r="F1" s="3302"/>
      <c r="G1" s="3302"/>
      <c r="H1" s="3302"/>
      <c r="I1" s="1078"/>
      <c r="J1" s="1078"/>
      <c r="K1" s="1078"/>
    </row>
    <row r="2" spans="1:22">
      <c r="A2" s="3323" t="s">
        <v>41</v>
      </c>
      <c r="B2" s="3323"/>
      <c r="C2" s="3323"/>
      <c r="D2" s="3323"/>
      <c r="E2" s="3323"/>
      <c r="F2" s="3323"/>
      <c r="G2" s="3323"/>
      <c r="H2" s="3323"/>
      <c r="I2" s="1130"/>
      <c r="J2" s="1130"/>
      <c r="K2" s="1130"/>
    </row>
    <row r="3" spans="1:22">
      <c r="A3" s="3323" t="s">
        <v>856</v>
      </c>
      <c r="B3" s="3323"/>
      <c r="C3" s="3323"/>
      <c r="D3" s="3323"/>
      <c r="E3" s="3323"/>
      <c r="F3" s="3323"/>
      <c r="G3" s="3323"/>
      <c r="H3" s="3323"/>
      <c r="I3" s="1130"/>
      <c r="J3" s="1130"/>
      <c r="K3" s="1130"/>
    </row>
    <row r="4" spans="1:22" ht="16.2" thickBot="1">
      <c r="B4" s="1044"/>
      <c r="C4" s="1044"/>
      <c r="D4" s="1044"/>
      <c r="G4" s="3304" t="s">
        <v>855</v>
      </c>
      <c r="H4" s="3304"/>
    </row>
    <row r="5" spans="1:22" ht="19.5" customHeight="1" thickTop="1">
      <c r="A5" s="3324" t="s">
        <v>65</v>
      </c>
      <c r="B5" s="1129">
        <f>'35.CBS y-o-y'!B5</f>
        <v>2021</v>
      </c>
      <c r="C5" s="1129">
        <f>'35.CBS y-o-y'!C5</f>
        <v>2022</v>
      </c>
      <c r="D5" s="1129">
        <f>'35.CBS y-o-y'!D5</f>
        <v>2023</v>
      </c>
      <c r="E5" s="3307" t="str">
        <f>'35.CBS y-o-y'!E5:H5</f>
        <v xml:space="preserve">Changes </v>
      </c>
      <c r="F5" s="3308"/>
      <c r="G5" s="3308"/>
      <c r="H5" s="3309"/>
    </row>
    <row r="6" spans="1:22" ht="19.5" customHeight="1">
      <c r="A6" s="3325"/>
      <c r="B6" s="3300" t="str">
        <f>'35.CBS y-o-y'!B6:B7</f>
        <v>Feb</v>
      </c>
      <c r="C6" s="3300" t="str">
        <f>'35.CBS y-o-y'!C6:C7</f>
        <v xml:space="preserve">Feb (R) </v>
      </c>
      <c r="D6" s="3300" t="str">
        <f>'35.CBS y-o-y'!D6:D7</f>
        <v>Feb (P)</v>
      </c>
      <c r="E6" s="3310" t="str">
        <f>'35.CBS y-o-y'!E6:F6</f>
        <v>2021/22</v>
      </c>
      <c r="F6" s="3312"/>
      <c r="G6" s="3310" t="str">
        <f>'35.CBS y-o-y'!G6:H6</f>
        <v>2022/23</v>
      </c>
      <c r="H6" s="3313"/>
    </row>
    <row r="7" spans="1:22" ht="19.5" customHeight="1">
      <c r="A7" s="3325"/>
      <c r="B7" s="3301"/>
      <c r="C7" s="3301"/>
      <c r="D7" s="3301"/>
      <c r="E7" s="1128" t="str">
        <f>'35.CBS y-o-y'!E7</f>
        <v>Amount</v>
      </c>
      <c r="F7" s="1128" t="str">
        <f>'35.CBS y-o-y'!F7</f>
        <v>Percent</v>
      </c>
      <c r="G7" s="1128" t="str">
        <f>'35.CBS y-o-y'!G7</f>
        <v>Amount</v>
      </c>
      <c r="H7" s="1171" t="str">
        <f>'35.CBS y-o-y'!H7</f>
        <v>Percent</v>
      </c>
    </row>
    <row r="8" spans="1:22" ht="24.75" customHeight="1">
      <c r="A8" s="1069" t="s">
        <v>955</v>
      </c>
      <c r="B8" s="1170">
        <v>4215354.7380089052</v>
      </c>
      <c r="C8" s="1170">
        <v>4830067.9292633571</v>
      </c>
      <c r="D8" s="1170">
        <v>5336735.025834702</v>
      </c>
      <c r="E8" s="1164">
        <v>614713.19125445187</v>
      </c>
      <c r="F8" s="1165">
        <v>14.582715559184647</v>
      </c>
      <c r="G8" s="1164">
        <v>506667.09657134488</v>
      </c>
      <c r="H8" s="1163">
        <v>10.489854469782118</v>
      </c>
      <c r="K8" s="993"/>
      <c r="P8" s="993"/>
      <c r="Q8" s="993"/>
      <c r="R8" s="993"/>
      <c r="S8" s="993"/>
      <c r="T8" s="993"/>
      <c r="U8" s="993"/>
      <c r="V8" s="993"/>
    </row>
    <row r="9" spans="1:22" ht="24.75" customHeight="1">
      <c r="A9" s="1064" t="s">
        <v>954</v>
      </c>
      <c r="B9" s="1161">
        <v>347701.45337336307</v>
      </c>
      <c r="C9" s="1161">
        <v>401733.3490016461</v>
      </c>
      <c r="D9" s="1161">
        <v>415826.91506351193</v>
      </c>
      <c r="E9" s="1161">
        <v>54031.895628283033</v>
      </c>
      <c r="F9" s="1162">
        <v>15.539738216240181</v>
      </c>
      <c r="G9" s="1161">
        <v>14093.566061865829</v>
      </c>
      <c r="H9" s="1160">
        <v>3.5081892247407329</v>
      </c>
      <c r="J9" s="994"/>
      <c r="K9" s="994"/>
      <c r="P9" s="993"/>
      <c r="Q9" s="993"/>
      <c r="R9" s="993"/>
      <c r="S9" s="993"/>
      <c r="T9" s="993"/>
      <c r="U9" s="993"/>
      <c r="V9" s="993"/>
    </row>
    <row r="10" spans="1:22" ht="24.75" customHeight="1">
      <c r="A10" s="1064" t="s">
        <v>950</v>
      </c>
      <c r="B10" s="1161">
        <v>326969.42166909919</v>
      </c>
      <c r="C10" s="1161">
        <v>380099.85693445121</v>
      </c>
      <c r="D10" s="1161">
        <v>390817.47657368577</v>
      </c>
      <c r="E10" s="1161">
        <v>53130.435265352018</v>
      </c>
      <c r="F10" s="1162">
        <v>16.24935903612457</v>
      </c>
      <c r="G10" s="1161">
        <v>10717.619639234559</v>
      </c>
      <c r="H10" s="1160">
        <v>2.819685259992831</v>
      </c>
      <c r="J10" s="994"/>
      <c r="K10" s="994"/>
      <c r="P10" s="993"/>
      <c r="Q10" s="993"/>
      <c r="R10" s="993"/>
      <c r="S10" s="993"/>
      <c r="T10" s="993"/>
      <c r="U10" s="993"/>
      <c r="V10" s="993"/>
    </row>
    <row r="11" spans="1:22" ht="24.75" customHeight="1">
      <c r="A11" s="1064" t="s">
        <v>949</v>
      </c>
      <c r="B11" s="1161">
        <v>20732.0317042639</v>
      </c>
      <c r="C11" s="1161">
        <v>21633.492067194882</v>
      </c>
      <c r="D11" s="1161">
        <v>25009.438489826171</v>
      </c>
      <c r="E11" s="1161">
        <v>901.46036293098223</v>
      </c>
      <c r="F11" s="1162">
        <v>4.3481525389794839</v>
      </c>
      <c r="G11" s="1161">
        <v>3375.9464226312884</v>
      </c>
      <c r="H11" s="1160">
        <v>15.605184831673974</v>
      </c>
      <c r="J11" s="994"/>
      <c r="K11" s="994"/>
      <c r="P11" s="993"/>
      <c r="Q11" s="993"/>
      <c r="R11" s="993"/>
      <c r="S11" s="993"/>
      <c r="T11" s="993"/>
      <c r="U11" s="993"/>
      <c r="V11" s="993"/>
    </row>
    <row r="12" spans="1:22" ht="24.75" customHeight="1">
      <c r="A12" s="1064" t="s">
        <v>953</v>
      </c>
      <c r="B12" s="1161">
        <v>1430079.6849057495</v>
      </c>
      <c r="C12" s="1161">
        <v>1455480.4418272176</v>
      </c>
      <c r="D12" s="1161">
        <v>1377584.5541740528</v>
      </c>
      <c r="E12" s="1161">
        <v>25400.75692146807</v>
      </c>
      <c r="F12" s="1162">
        <v>1.7761777325815329</v>
      </c>
      <c r="G12" s="1161">
        <v>-77895.887653164798</v>
      </c>
      <c r="H12" s="1160">
        <v>-5.3519020534122674</v>
      </c>
      <c r="J12" s="994"/>
      <c r="K12" s="994"/>
      <c r="P12" s="993"/>
      <c r="Q12" s="993"/>
      <c r="R12" s="993"/>
      <c r="S12" s="993"/>
      <c r="T12" s="993"/>
      <c r="U12" s="993"/>
      <c r="V12" s="993"/>
    </row>
    <row r="13" spans="1:22" ht="24.75" customHeight="1">
      <c r="A13" s="1064" t="s">
        <v>950</v>
      </c>
      <c r="B13" s="1161">
        <v>1416942.3928282908</v>
      </c>
      <c r="C13" s="1161">
        <v>1442061.4501008175</v>
      </c>
      <c r="D13" s="1161">
        <v>1365319.1303505395</v>
      </c>
      <c r="E13" s="1161">
        <v>25119.057272526668</v>
      </c>
      <c r="F13" s="1162">
        <v>1.77276489147789</v>
      </c>
      <c r="G13" s="1161">
        <v>-76742.319750278024</v>
      </c>
      <c r="H13" s="1160">
        <v>-5.3217094004498078</v>
      </c>
      <c r="J13" s="994"/>
      <c r="K13" s="994"/>
      <c r="P13" s="993"/>
      <c r="Q13" s="993"/>
      <c r="R13" s="993"/>
      <c r="S13" s="993"/>
      <c r="T13" s="993"/>
      <c r="U13" s="993"/>
      <c r="V13" s="993"/>
    </row>
    <row r="14" spans="1:22" ht="24.75" customHeight="1">
      <c r="A14" s="1064" t="s">
        <v>949</v>
      </c>
      <c r="B14" s="1161">
        <v>13137.292077458598</v>
      </c>
      <c r="C14" s="1161">
        <v>13418.991726400027</v>
      </c>
      <c r="D14" s="1161">
        <v>12265.423823513425</v>
      </c>
      <c r="E14" s="1161">
        <v>281.69964894142868</v>
      </c>
      <c r="F14" s="1162">
        <v>2.1442748420336812</v>
      </c>
      <c r="G14" s="1161">
        <v>-1153.5679028866016</v>
      </c>
      <c r="H14" s="1160">
        <v>-8.5965318885853019</v>
      </c>
      <c r="J14" s="994"/>
      <c r="K14" s="994"/>
      <c r="P14" s="993"/>
      <c r="Q14" s="993"/>
      <c r="R14" s="993"/>
      <c r="S14" s="993"/>
      <c r="T14" s="993"/>
      <c r="U14" s="993"/>
      <c r="V14" s="993"/>
    </row>
    <row r="15" spans="1:22" ht="24.75" customHeight="1">
      <c r="A15" s="1064" t="s">
        <v>952</v>
      </c>
      <c r="B15" s="1161">
        <v>2062722.7972063464</v>
      </c>
      <c r="C15" s="1161">
        <v>2638074.5565875429</v>
      </c>
      <c r="D15" s="1161">
        <v>3209310.0367349032</v>
      </c>
      <c r="E15" s="1161">
        <v>575351.75938119646</v>
      </c>
      <c r="F15" s="1162">
        <v>27.892829815059279</v>
      </c>
      <c r="G15" s="1161">
        <v>571235.48014736036</v>
      </c>
      <c r="H15" s="1160">
        <v>21.653500228828893</v>
      </c>
      <c r="J15" s="994"/>
      <c r="K15" s="994"/>
      <c r="P15" s="993"/>
      <c r="Q15" s="993"/>
      <c r="R15" s="993"/>
      <c r="S15" s="993"/>
      <c r="T15" s="993"/>
      <c r="U15" s="993"/>
      <c r="V15" s="993"/>
    </row>
    <row r="16" spans="1:22" ht="24.75" customHeight="1">
      <c r="A16" s="1064" t="s">
        <v>950</v>
      </c>
      <c r="B16" s="1161">
        <v>2036312.0564244704</v>
      </c>
      <c r="C16" s="1161">
        <v>2606071.4146469599</v>
      </c>
      <c r="D16" s="1161">
        <v>3162696.2129636784</v>
      </c>
      <c r="E16" s="1161">
        <v>569759.35822248948</v>
      </c>
      <c r="F16" s="1162">
        <v>27.979962915061325</v>
      </c>
      <c r="G16" s="1161">
        <v>556624.79831671854</v>
      </c>
      <c r="H16" s="1160">
        <v>21.358769954971613</v>
      </c>
      <c r="J16" s="994"/>
      <c r="K16" s="994"/>
      <c r="P16" s="993"/>
      <c r="Q16" s="993"/>
      <c r="R16" s="993"/>
      <c r="S16" s="993"/>
      <c r="T16" s="993"/>
      <c r="U16" s="993"/>
      <c r="V16" s="993"/>
    </row>
    <row r="17" spans="1:22" ht="24.75" customHeight="1">
      <c r="A17" s="1064" t="s">
        <v>949</v>
      </c>
      <c r="B17" s="1161">
        <v>26410.740781875986</v>
      </c>
      <c r="C17" s="1161">
        <v>32003.141940583144</v>
      </c>
      <c r="D17" s="1161">
        <v>46613.823771225041</v>
      </c>
      <c r="E17" s="1161">
        <v>5592.4011587071582</v>
      </c>
      <c r="F17" s="1162">
        <v>21.17472283301068</v>
      </c>
      <c r="G17" s="1161">
        <v>14610.681830641897</v>
      </c>
      <c r="H17" s="1160">
        <v>45.653898163399106</v>
      </c>
      <c r="J17" s="994"/>
      <c r="K17" s="994"/>
      <c r="P17" s="993"/>
      <c r="Q17" s="993"/>
      <c r="R17" s="993"/>
      <c r="S17" s="993"/>
      <c r="T17" s="993"/>
      <c r="U17" s="993"/>
      <c r="V17" s="993"/>
    </row>
    <row r="18" spans="1:22" ht="24.75" customHeight="1">
      <c r="A18" s="1064" t="s">
        <v>951</v>
      </c>
      <c r="B18" s="1161">
        <v>343019.45150812808</v>
      </c>
      <c r="C18" s="1161">
        <v>294961.93833779515</v>
      </c>
      <c r="D18" s="1161">
        <v>293943.22107537923</v>
      </c>
      <c r="E18" s="1161">
        <v>-48057.513170332939</v>
      </c>
      <c r="F18" s="1162">
        <v>-14.010142270078868</v>
      </c>
      <c r="G18" s="1161">
        <v>-1018.7172624159139</v>
      </c>
      <c r="H18" s="1160">
        <v>-0.34537244641010684</v>
      </c>
      <c r="J18" s="994"/>
      <c r="K18" s="994"/>
      <c r="P18" s="993"/>
      <c r="Q18" s="993"/>
      <c r="R18" s="993"/>
      <c r="S18" s="993"/>
      <c r="T18" s="993"/>
      <c r="U18" s="993"/>
      <c r="V18" s="993"/>
    </row>
    <row r="19" spans="1:22" ht="24.75" customHeight="1">
      <c r="A19" s="1064" t="s">
        <v>950</v>
      </c>
      <c r="B19" s="1161">
        <v>316014.41665136698</v>
      </c>
      <c r="C19" s="1161">
        <v>272287.57337754883</v>
      </c>
      <c r="D19" s="1161">
        <v>277008.684348988</v>
      </c>
      <c r="E19" s="1161">
        <v>-43726.843273818144</v>
      </c>
      <c r="F19" s="1162">
        <v>-13.8369773560231</v>
      </c>
      <c r="G19" s="1161">
        <v>4721.1109714391641</v>
      </c>
      <c r="H19" s="1160">
        <v>1.7338694208027483</v>
      </c>
      <c r="J19" s="994"/>
      <c r="K19" s="994"/>
      <c r="P19" s="993"/>
      <c r="Q19" s="993"/>
      <c r="R19" s="993"/>
      <c r="S19" s="993"/>
      <c r="T19" s="993"/>
      <c r="U19" s="993"/>
      <c r="V19" s="993"/>
    </row>
    <row r="20" spans="1:22" ht="24.75" customHeight="1">
      <c r="A20" s="1064" t="s">
        <v>949</v>
      </c>
      <c r="B20" s="1161">
        <v>27005.034856761085</v>
      </c>
      <c r="C20" s="1161">
        <v>22674.364960246327</v>
      </c>
      <c r="D20" s="1161">
        <v>16934.536726391234</v>
      </c>
      <c r="E20" s="1161">
        <v>-4330.6698965147589</v>
      </c>
      <c r="F20" s="1162">
        <v>-16.036527704871727</v>
      </c>
      <c r="G20" s="1161">
        <v>-5739.8282338550925</v>
      </c>
      <c r="H20" s="1160">
        <v>-25.314174151815966</v>
      </c>
      <c r="J20" s="994"/>
      <c r="K20" s="994"/>
      <c r="P20" s="993"/>
      <c r="Q20" s="993"/>
      <c r="R20" s="993"/>
      <c r="S20" s="993"/>
      <c r="T20" s="993"/>
      <c r="U20" s="993"/>
      <c r="V20" s="993"/>
    </row>
    <row r="21" spans="1:22" ht="24.75" customHeight="1">
      <c r="A21" s="1064" t="s">
        <v>948</v>
      </c>
      <c r="B21" s="1161">
        <v>31831.351015318138</v>
      </c>
      <c r="C21" s="1161">
        <v>39817.643509155474</v>
      </c>
      <c r="D21" s="1161">
        <v>40070.298786855492</v>
      </c>
      <c r="E21" s="1161">
        <v>7986.2924938373362</v>
      </c>
      <c r="F21" s="1162">
        <v>25.089392184435116</v>
      </c>
      <c r="G21" s="1161">
        <v>252.6552777000179</v>
      </c>
      <c r="H21" s="1160">
        <v>0.63453096525394226</v>
      </c>
      <c r="J21" s="994"/>
      <c r="K21" s="994"/>
      <c r="P21" s="993"/>
      <c r="Q21" s="993"/>
      <c r="R21" s="993"/>
      <c r="S21" s="993"/>
      <c r="T21" s="993"/>
      <c r="U21" s="993"/>
      <c r="V21" s="993"/>
    </row>
    <row r="22" spans="1:22" ht="24.75" customHeight="1">
      <c r="A22" s="1069" t="s">
        <v>947</v>
      </c>
      <c r="B22" s="1164">
        <v>82286.014704339992</v>
      </c>
      <c r="C22" s="1164">
        <v>306797.30188786006</v>
      </c>
      <c r="D22" s="1164">
        <v>54067.752294860002</v>
      </c>
      <c r="E22" s="1164">
        <v>224511.28718352006</v>
      </c>
      <c r="F22" s="1165">
        <v>272.84258204775921</v>
      </c>
      <c r="G22" s="1164">
        <v>-252729.54959300006</v>
      </c>
      <c r="H22" s="1163">
        <v>-82.376718451512744</v>
      </c>
      <c r="K22" s="993"/>
      <c r="P22" s="993"/>
      <c r="Q22" s="993"/>
      <c r="R22" s="993"/>
      <c r="S22" s="993"/>
      <c r="T22" s="993"/>
      <c r="U22" s="993"/>
      <c r="V22" s="993"/>
    </row>
    <row r="23" spans="1:22" ht="24.75" customHeight="1">
      <c r="A23" s="1069" t="s">
        <v>946</v>
      </c>
      <c r="B23" s="1164">
        <v>16225.03060425</v>
      </c>
      <c r="C23" s="1164">
        <v>38314.75</v>
      </c>
      <c r="D23" s="1164">
        <v>62835.600043999999</v>
      </c>
      <c r="E23" s="1164">
        <v>22089.719395749999</v>
      </c>
      <c r="F23" s="1165">
        <v>136.14593361669097</v>
      </c>
      <c r="G23" s="1164">
        <v>24520.850043999999</v>
      </c>
      <c r="H23" s="1163">
        <v>63.998460237897937</v>
      </c>
      <c r="K23" s="993"/>
      <c r="P23" s="993"/>
      <c r="Q23" s="993"/>
      <c r="R23" s="993"/>
      <c r="S23" s="993"/>
      <c r="T23" s="993"/>
      <c r="U23" s="993"/>
      <c r="V23" s="993"/>
    </row>
    <row r="24" spans="1:22" ht="24.75" customHeight="1">
      <c r="A24" s="1169" t="s">
        <v>945</v>
      </c>
      <c r="B24" s="1164">
        <v>1129889.0761164469</v>
      </c>
      <c r="C24" s="1164">
        <v>1227536.7916310003</v>
      </c>
      <c r="D24" s="1164">
        <v>1348279.4752227413</v>
      </c>
      <c r="E24" s="1164">
        <v>97647.715514553478</v>
      </c>
      <c r="F24" s="1165">
        <v>8.6422390992733042</v>
      </c>
      <c r="G24" s="1164">
        <v>120742.6835917409</v>
      </c>
      <c r="H24" s="1163">
        <v>9.8361763504711615</v>
      </c>
      <c r="K24" s="993"/>
      <c r="P24" s="993"/>
      <c r="Q24" s="993"/>
      <c r="R24" s="993"/>
      <c r="S24" s="993"/>
      <c r="T24" s="993"/>
      <c r="U24" s="993"/>
      <c r="V24" s="993"/>
    </row>
    <row r="25" spans="1:22" ht="24.75" customHeight="1">
      <c r="A25" s="1168" t="s">
        <v>944</v>
      </c>
      <c r="B25" s="1161">
        <v>361697.49423790228</v>
      </c>
      <c r="C25" s="1161">
        <v>408338.51375962247</v>
      </c>
      <c r="D25" s="1161">
        <v>424877.26880256715</v>
      </c>
      <c r="E25" s="1161">
        <v>46641.019521720184</v>
      </c>
      <c r="F25" s="1162">
        <v>12.895035289086799</v>
      </c>
      <c r="G25" s="1161">
        <v>16538.755042944686</v>
      </c>
      <c r="H25" s="1160">
        <v>4.0502559728374266</v>
      </c>
      <c r="K25" s="993"/>
      <c r="P25" s="993"/>
      <c r="Q25" s="993"/>
      <c r="R25" s="993"/>
      <c r="S25" s="993"/>
      <c r="T25" s="993"/>
      <c r="U25" s="993"/>
      <c r="V25" s="993"/>
    </row>
    <row r="26" spans="1:22" ht="24.75" customHeight="1">
      <c r="A26" s="1168" t="s">
        <v>943</v>
      </c>
      <c r="B26" s="1161">
        <v>270755.66251445917</v>
      </c>
      <c r="C26" s="1161">
        <v>313766.32802929566</v>
      </c>
      <c r="D26" s="1161">
        <v>380615.88148457027</v>
      </c>
      <c r="E26" s="1161">
        <v>43010.665514836495</v>
      </c>
      <c r="F26" s="1162">
        <v>15.885416805471095</v>
      </c>
      <c r="G26" s="1161">
        <v>66849.55345527461</v>
      </c>
      <c r="H26" s="1160">
        <v>21.305521811452316</v>
      </c>
      <c r="K26" s="993"/>
      <c r="P26" s="993"/>
      <c r="Q26" s="993"/>
      <c r="R26" s="993"/>
      <c r="S26" s="993"/>
      <c r="T26" s="993"/>
      <c r="U26" s="993"/>
      <c r="V26" s="993"/>
    </row>
    <row r="27" spans="1:22" ht="24.75" customHeight="1">
      <c r="A27" s="1168" t="s">
        <v>942</v>
      </c>
      <c r="B27" s="1161">
        <v>67848.665424578838</v>
      </c>
      <c r="C27" s="1161">
        <v>116097.34461086646</v>
      </c>
      <c r="D27" s="1161">
        <v>150618.42641925527</v>
      </c>
      <c r="E27" s="1161">
        <v>48248.679186287627</v>
      </c>
      <c r="F27" s="1162">
        <v>71.112200784437348</v>
      </c>
      <c r="G27" s="1161">
        <v>34521.081808388801</v>
      </c>
      <c r="H27" s="1160">
        <v>29.734600669891375</v>
      </c>
      <c r="K27" s="993"/>
      <c r="P27" s="993"/>
      <c r="Q27" s="993"/>
      <c r="R27" s="993"/>
      <c r="S27" s="993"/>
      <c r="T27" s="993"/>
      <c r="U27" s="993"/>
      <c r="V27" s="993"/>
    </row>
    <row r="28" spans="1:22" ht="24.75" customHeight="1">
      <c r="A28" s="1168" t="s">
        <v>941</v>
      </c>
      <c r="B28" s="1161">
        <v>429587.25393950671</v>
      </c>
      <c r="C28" s="1161">
        <v>389334.60523121571</v>
      </c>
      <c r="D28" s="1161">
        <v>392167.89851634862</v>
      </c>
      <c r="E28" s="1161">
        <v>-40252.648708291003</v>
      </c>
      <c r="F28" s="1162">
        <v>-9.3700751917465581</v>
      </c>
      <c r="G28" s="1161">
        <v>2833.2932851329097</v>
      </c>
      <c r="H28" s="1160">
        <v>0.72772706229139072</v>
      </c>
      <c r="K28" s="993"/>
      <c r="P28" s="993"/>
      <c r="Q28" s="993"/>
      <c r="R28" s="993"/>
      <c r="S28" s="993"/>
      <c r="T28" s="993"/>
      <c r="U28" s="993"/>
      <c r="V28" s="993"/>
    </row>
    <row r="29" spans="1:22" ht="24.75" customHeight="1">
      <c r="A29" s="1069" t="s">
        <v>940</v>
      </c>
      <c r="B29" s="1164">
        <v>5443754.8594339415</v>
      </c>
      <c r="C29" s="1164">
        <v>6402716.7727822177</v>
      </c>
      <c r="D29" s="1164">
        <v>6801917.853396303</v>
      </c>
      <c r="E29" s="1164">
        <v>958961.91334827617</v>
      </c>
      <c r="F29" s="1165">
        <v>17.615817356037077</v>
      </c>
      <c r="G29" s="1164">
        <v>399201.08061408531</v>
      </c>
      <c r="H29" s="1163">
        <v>6.2348702087070089</v>
      </c>
      <c r="J29" s="1167"/>
      <c r="K29" s="993"/>
      <c r="P29" s="993"/>
      <c r="Q29" s="993"/>
      <c r="R29" s="993"/>
      <c r="S29" s="993"/>
      <c r="T29" s="993"/>
      <c r="U29" s="993"/>
      <c r="V29" s="993"/>
    </row>
    <row r="30" spans="1:22" ht="24.75" customHeight="1">
      <c r="A30" s="1125" t="s">
        <v>939</v>
      </c>
      <c r="B30" s="1164">
        <v>450130.34012320644</v>
      </c>
      <c r="C30" s="1164">
        <v>396089.99518482224</v>
      </c>
      <c r="D30" s="1164">
        <v>436578.2005050169</v>
      </c>
      <c r="E30" s="1164">
        <v>-54040.344938384194</v>
      </c>
      <c r="F30" s="1165">
        <v>-12.005488215611651</v>
      </c>
      <c r="G30" s="1164">
        <v>40488.205320194655</v>
      </c>
      <c r="H30" s="1163">
        <v>10.221971221793213</v>
      </c>
      <c r="K30" s="993"/>
      <c r="P30" s="993"/>
      <c r="Q30" s="993"/>
      <c r="R30" s="993"/>
      <c r="S30" s="993"/>
      <c r="T30" s="993"/>
      <c r="U30" s="993"/>
      <c r="V30" s="993"/>
    </row>
    <row r="31" spans="1:22" ht="24.75" customHeight="1">
      <c r="A31" s="1064" t="s">
        <v>938</v>
      </c>
      <c r="B31" s="1161">
        <v>78031.604814818216</v>
      </c>
      <c r="C31" s="1161">
        <v>87785.292186714491</v>
      </c>
      <c r="D31" s="1161">
        <v>91782.920877370489</v>
      </c>
      <c r="E31" s="1161">
        <v>9753.6873718962743</v>
      </c>
      <c r="F31" s="1162">
        <v>12.499662662383239</v>
      </c>
      <c r="G31" s="1161">
        <v>3997.6286906559981</v>
      </c>
      <c r="H31" s="1160">
        <v>4.5538706895834693</v>
      </c>
      <c r="K31" s="993"/>
      <c r="P31" s="993"/>
      <c r="Q31" s="993"/>
      <c r="R31" s="993"/>
      <c r="S31" s="993"/>
      <c r="T31" s="993"/>
      <c r="U31" s="993"/>
      <c r="V31" s="993"/>
    </row>
    <row r="32" spans="1:22" ht="24.75" customHeight="1">
      <c r="A32" s="1064" t="s">
        <v>937</v>
      </c>
      <c r="B32" s="1161">
        <v>197156.72716981004</v>
      </c>
      <c r="C32" s="1161">
        <v>159343.85749143999</v>
      </c>
      <c r="D32" s="1161">
        <v>189437.22303974998</v>
      </c>
      <c r="E32" s="1161">
        <v>-37812.869678370043</v>
      </c>
      <c r="F32" s="1162">
        <v>-19.179091792187247</v>
      </c>
      <c r="G32" s="1161">
        <v>30093.365548309986</v>
      </c>
      <c r="H32" s="1160">
        <v>18.885802077388902</v>
      </c>
      <c r="K32" s="993"/>
      <c r="P32" s="993"/>
      <c r="Q32" s="993"/>
      <c r="R32" s="993"/>
      <c r="S32" s="993"/>
      <c r="T32" s="993"/>
      <c r="U32" s="993"/>
      <c r="V32" s="993"/>
    </row>
    <row r="33" spans="1:22" ht="24.75" customHeight="1">
      <c r="A33" s="1064" t="s">
        <v>936</v>
      </c>
      <c r="B33" s="1166">
        <v>2708.3013008919324</v>
      </c>
      <c r="C33" s="1166">
        <v>3531.8532941205412</v>
      </c>
      <c r="D33" s="1166">
        <v>3941.7468295610274</v>
      </c>
      <c r="E33" s="1161">
        <v>823.55199322860881</v>
      </c>
      <c r="F33" s="1162">
        <v>30.408433247710885</v>
      </c>
      <c r="G33" s="1161">
        <v>409.89353544048618</v>
      </c>
      <c r="H33" s="1160">
        <v>11.605621788505029</v>
      </c>
      <c r="K33" s="993"/>
      <c r="P33" s="993"/>
      <c r="Q33" s="993"/>
      <c r="R33" s="993"/>
      <c r="S33" s="993"/>
      <c r="T33" s="993"/>
      <c r="U33" s="993"/>
      <c r="V33" s="993"/>
    </row>
    <row r="34" spans="1:22" ht="24.75" customHeight="1">
      <c r="A34" s="1064" t="s">
        <v>935</v>
      </c>
      <c r="B34" s="1161">
        <v>171808.89282118628</v>
      </c>
      <c r="C34" s="1161">
        <v>144865.45819604723</v>
      </c>
      <c r="D34" s="1161">
        <v>151315.13774183544</v>
      </c>
      <c r="E34" s="1161">
        <v>-26943.434625139053</v>
      </c>
      <c r="F34" s="1162">
        <v>-15.682211894107834</v>
      </c>
      <c r="G34" s="1161">
        <v>6449.6795457882108</v>
      </c>
      <c r="H34" s="1160">
        <v>4.4521859290016694</v>
      </c>
      <c r="K34" s="993"/>
      <c r="P34" s="993"/>
      <c r="Q34" s="993"/>
      <c r="R34" s="993"/>
      <c r="S34" s="993"/>
      <c r="T34" s="993"/>
      <c r="U34" s="993"/>
      <c r="V34" s="993"/>
    </row>
    <row r="35" spans="1:22" ht="24.75" customHeight="1">
      <c r="A35" s="1064" t="s">
        <v>934</v>
      </c>
      <c r="B35" s="1161">
        <v>424.81401649999998</v>
      </c>
      <c r="C35" s="1161">
        <v>563.53401650000001</v>
      </c>
      <c r="D35" s="1161">
        <v>101.17201650000001</v>
      </c>
      <c r="E35" s="1161">
        <v>138.72000000000003</v>
      </c>
      <c r="F35" s="1162">
        <v>32.654289786128096</v>
      </c>
      <c r="G35" s="1161">
        <v>-462.36199999999997</v>
      </c>
      <c r="H35" s="1160">
        <v>-82.046866109634379</v>
      </c>
      <c r="K35" s="993"/>
      <c r="P35" s="993"/>
      <c r="Q35" s="993"/>
      <c r="R35" s="993"/>
      <c r="S35" s="993"/>
      <c r="T35" s="993"/>
      <c r="U35" s="993"/>
      <c r="V35" s="993"/>
    </row>
    <row r="36" spans="1:22" ht="24.75" customHeight="1">
      <c r="A36" s="1125" t="s">
        <v>933</v>
      </c>
      <c r="B36" s="1164">
        <v>4556322.3282015836</v>
      </c>
      <c r="C36" s="1164">
        <v>5641120.8897990165</v>
      </c>
      <c r="D36" s="1164">
        <v>5967362.4071999332</v>
      </c>
      <c r="E36" s="1164">
        <v>1084798.5615974329</v>
      </c>
      <c r="F36" s="1165">
        <v>23.808643977688284</v>
      </c>
      <c r="G36" s="1164">
        <v>326241.51740091667</v>
      </c>
      <c r="H36" s="1163">
        <v>5.7832747032751515</v>
      </c>
      <c r="K36" s="993"/>
      <c r="P36" s="993"/>
      <c r="Q36" s="993"/>
      <c r="R36" s="993"/>
      <c r="S36" s="993"/>
      <c r="T36" s="993"/>
      <c r="U36" s="993"/>
      <c r="V36" s="993"/>
    </row>
    <row r="37" spans="1:22" ht="24.75" customHeight="1">
      <c r="A37" s="1064" t="s">
        <v>932</v>
      </c>
      <c r="B37" s="1161">
        <v>622216.20000000007</v>
      </c>
      <c r="C37" s="1161">
        <v>733780.10000000009</v>
      </c>
      <c r="D37" s="1161">
        <v>853560.15000000026</v>
      </c>
      <c r="E37" s="1161">
        <v>111563.90000000002</v>
      </c>
      <c r="F37" s="1162">
        <v>17.930086037618437</v>
      </c>
      <c r="G37" s="1161">
        <v>119780.05000000016</v>
      </c>
      <c r="H37" s="1160">
        <v>16.323698339597946</v>
      </c>
      <c r="K37" s="993"/>
      <c r="P37" s="993"/>
      <c r="Q37" s="993"/>
      <c r="R37" s="993"/>
      <c r="S37" s="993"/>
      <c r="T37" s="993"/>
      <c r="U37" s="993"/>
      <c r="V37" s="993"/>
    </row>
    <row r="38" spans="1:22" ht="24.75" customHeight="1">
      <c r="A38" s="1065" t="s">
        <v>931</v>
      </c>
      <c r="B38" s="1161">
        <v>11804.195825432502</v>
      </c>
      <c r="C38" s="1161">
        <v>4664.1606322354992</v>
      </c>
      <c r="D38" s="1161">
        <v>4568.6247475100008</v>
      </c>
      <c r="E38" s="1161">
        <v>-7140.0351931970026</v>
      </c>
      <c r="F38" s="1162">
        <v>-60.487264857243204</v>
      </c>
      <c r="G38" s="1161">
        <v>-95.535884725498363</v>
      </c>
      <c r="H38" s="1160">
        <v>-2.0482974806917977</v>
      </c>
      <c r="K38" s="993"/>
      <c r="P38" s="993"/>
      <c r="Q38" s="993"/>
      <c r="R38" s="993"/>
      <c r="S38" s="993"/>
      <c r="T38" s="993"/>
      <c r="U38" s="993"/>
      <c r="V38" s="993"/>
    </row>
    <row r="39" spans="1:22" ht="24.75" customHeight="1">
      <c r="A39" s="1144" t="s">
        <v>930</v>
      </c>
      <c r="B39" s="1161">
        <v>190181.07039111989</v>
      </c>
      <c r="C39" s="1161">
        <v>234551.3866167001</v>
      </c>
      <c r="D39" s="1161">
        <v>226836.46110684087</v>
      </c>
      <c r="E39" s="1161">
        <v>44370.316225580202</v>
      </c>
      <c r="F39" s="1162">
        <v>23.330563938003777</v>
      </c>
      <c r="G39" s="1161">
        <v>-7714.9255098592257</v>
      </c>
      <c r="H39" s="1160">
        <v>-3.2892261355362726</v>
      </c>
      <c r="K39" s="993"/>
      <c r="P39" s="993"/>
      <c r="Q39" s="993"/>
      <c r="R39" s="993"/>
      <c r="S39" s="993"/>
      <c r="T39" s="993"/>
      <c r="U39" s="993"/>
      <c r="V39" s="993"/>
    </row>
    <row r="40" spans="1:22" ht="24.75" customHeight="1">
      <c r="A40" s="1143" t="s">
        <v>929</v>
      </c>
      <c r="B40" s="1161">
        <v>957.45020732</v>
      </c>
      <c r="C40" s="1161">
        <v>938.46758680999994</v>
      </c>
      <c r="D40" s="1161">
        <v>952.03995668000005</v>
      </c>
      <c r="E40" s="1161">
        <v>-18.982620510000061</v>
      </c>
      <c r="F40" s="1162">
        <v>-1.9826222152203963</v>
      </c>
      <c r="G40" s="1161">
        <v>13.572369870000102</v>
      </c>
      <c r="H40" s="1160">
        <v>1.4462268128124423</v>
      </c>
      <c r="K40" s="993"/>
      <c r="P40" s="993"/>
      <c r="Q40" s="993"/>
      <c r="R40" s="993"/>
      <c r="S40" s="993"/>
      <c r="T40" s="993"/>
      <c r="U40" s="993"/>
      <c r="V40" s="993"/>
    </row>
    <row r="41" spans="1:22" ht="24.75" customHeight="1">
      <c r="A41" s="1141" t="s">
        <v>928</v>
      </c>
      <c r="B41" s="1161">
        <v>189223.62018379988</v>
      </c>
      <c r="C41" s="1161">
        <v>233612.91902989009</v>
      </c>
      <c r="D41" s="1161">
        <v>225884.42115016087</v>
      </c>
      <c r="E41" s="1161">
        <v>44389.298846090212</v>
      </c>
      <c r="F41" s="1162">
        <v>23.458645809108425</v>
      </c>
      <c r="G41" s="1161">
        <v>-7728.4978797292279</v>
      </c>
      <c r="H41" s="1160">
        <v>-3.3082493518863951</v>
      </c>
      <c r="K41" s="993"/>
      <c r="P41" s="993"/>
      <c r="Q41" s="993"/>
      <c r="R41" s="993"/>
      <c r="S41" s="993"/>
      <c r="T41" s="993"/>
      <c r="U41" s="993"/>
      <c r="V41" s="993"/>
    </row>
    <row r="42" spans="1:22" ht="24.75" customHeight="1">
      <c r="A42" s="1024" t="s">
        <v>927</v>
      </c>
      <c r="B42" s="1161">
        <v>3732108.0799415712</v>
      </c>
      <c r="C42" s="1161">
        <v>4668104.3346751304</v>
      </c>
      <c r="D42" s="1161">
        <v>4882373.921183412</v>
      </c>
      <c r="E42" s="1161">
        <v>935996.25473355921</v>
      </c>
      <c r="F42" s="1162">
        <v>25.079559184368875</v>
      </c>
      <c r="G42" s="1161">
        <v>214269.58650828153</v>
      </c>
      <c r="H42" s="1160">
        <v>4.5900770665442572</v>
      </c>
      <c r="K42" s="993"/>
      <c r="P42" s="993"/>
      <c r="Q42" s="993"/>
      <c r="R42" s="993"/>
      <c r="S42" s="993"/>
      <c r="T42" s="993"/>
      <c r="U42" s="993"/>
      <c r="V42" s="993"/>
    </row>
    <row r="43" spans="1:22" ht="24.75" customHeight="1">
      <c r="A43" s="1143" t="s">
        <v>926</v>
      </c>
      <c r="B43" s="1161">
        <v>3661650.2502626255</v>
      </c>
      <c r="C43" s="1161">
        <v>4588804.946420948</v>
      </c>
      <c r="D43" s="1161">
        <v>4769220.2261249814</v>
      </c>
      <c r="E43" s="1161">
        <v>927154.69615832251</v>
      </c>
      <c r="F43" s="1162">
        <v>25.320678731995876</v>
      </c>
      <c r="G43" s="1161">
        <v>180415.2797040334</v>
      </c>
      <c r="H43" s="1160">
        <v>3.9316397582936888</v>
      </c>
      <c r="K43" s="993"/>
      <c r="P43" s="993"/>
      <c r="Q43" s="993"/>
      <c r="R43" s="993"/>
      <c r="S43" s="993"/>
      <c r="T43" s="993"/>
      <c r="U43" s="993"/>
      <c r="V43" s="993"/>
    </row>
    <row r="44" spans="1:22" ht="24.75" customHeight="1">
      <c r="A44" s="1142" t="s">
        <v>925</v>
      </c>
      <c r="B44" s="1161">
        <v>2315321.9798565684</v>
      </c>
      <c r="C44" s="1161">
        <v>2931684.3297259123</v>
      </c>
      <c r="D44" s="1161">
        <v>3077605.6680090539</v>
      </c>
      <c r="E44" s="1161">
        <v>616362.34986934392</v>
      </c>
      <c r="F44" s="1162">
        <v>26.621020973831332</v>
      </c>
      <c r="G44" s="1161">
        <v>145921.33828314161</v>
      </c>
      <c r="H44" s="1160">
        <v>4.9773891685256579</v>
      </c>
      <c r="K44" s="993"/>
      <c r="P44" s="993"/>
      <c r="Q44" s="993"/>
      <c r="R44" s="993"/>
      <c r="S44" s="993"/>
      <c r="T44" s="993"/>
      <c r="U44" s="993"/>
      <c r="V44" s="993"/>
    </row>
    <row r="45" spans="1:22" ht="24.75" customHeight="1">
      <c r="A45" s="1142" t="s">
        <v>924</v>
      </c>
      <c r="B45" s="1161">
        <v>1346328.2704060564</v>
      </c>
      <c r="C45" s="1161">
        <v>1657120.6166950339</v>
      </c>
      <c r="D45" s="1161">
        <v>1691614.5581159275</v>
      </c>
      <c r="E45" s="1161">
        <v>310792.34628897742</v>
      </c>
      <c r="F45" s="1162">
        <v>23.084440334543487</v>
      </c>
      <c r="G45" s="1161">
        <v>34493.941420893651</v>
      </c>
      <c r="H45" s="1160">
        <v>2.0815588843308501</v>
      </c>
      <c r="K45" s="993"/>
      <c r="P45" s="993"/>
      <c r="Q45" s="993"/>
      <c r="R45" s="993"/>
      <c r="S45" s="993"/>
      <c r="T45" s="993"/>
      <c r="U45" s="993"/>
      <c r="V45" s="993"/>
    </row>
    <row r="46" spans="1:22" ht="24.75" customHeight="1">
      <c r="A46" s="1141" t="s">
        <v>923</v>
      </c>
      <c r="B46" s="1161">
        <v>70457.829678945927</v>
      </c>
      <c r="C46" s="1161">
        <v>79299.388254182471</v>
      </c>
      <c r="D46" s="1161">
        <v>113153.69505843078</v>
      </c>
      <c r="E46" s="1161">
        <v>8841.5585752365441</v>
      </c>
      <c r="F46" s="1162">
        <v>12.548723989263838</v>
      </c>
      <c r="G46" s="1161">
        <v>33854.306804248306</v>
      </c>
      <c r="H46" s="1160">
        <v>42.691762886913239</v>
      </c>
      <c r="K46" s="993"/>
      <c r="P46" s="993"/>
      <c r="Q46" s="993"/>
      <c r="R46" s="993"/>
      <c r="S46" s="993"/>
      <c r="T46" s="993"/>
      <c r="U46" s="993"/>
      <c r="V46" s="993"/>
    </row>
    <row r="47" spans="1:22" ht="24.75" customHeight="1">
      <c r="A47" s="1065" t="s">
        <v>922</v>
      </c>
      <c r="B47" s="1161">
        <v>12.782043459999988</v>
      </c>
      <c r="C47" s="1161">
        <v>20.907874949999936</v>
      </c>
      <c r="D47" s="1161">
        <v>23.250162169999964</v>
      </c>
      <c r="E47" s="1161">
        <v>8.125831489999948</v>
      </c>
      <c r="F47" s="1162">
        <v>63.57224113209169</v>
      </c>
      <c r="G47" s="1161">
        <v>2.3422872200000278</v>
      </c>
      <c r="H47" s="1160">
        <v>11.202894725559066</v>
      </c>
      <c r="K47" s="993"/>
      <c r="P47" s="993"/>
      <c r="Q47" s="993"/>
      <c r="R47" s="993"/>
      <c r="S47" s="993"/>
      <c r="T47" s="993"/>
      <c r="U47" s="993"/>
      <c r="V47" s="993"/>
    </row>
    <row r="48" spans="1:22" ht="24.75" customHeight="1">
      <c r="A48" s="1159" t="s">
        <v>921</v>
      </c>
      <c r="B48" s="1157">
        <v>0</v>
      </c>
      <c r="C48" s="1157">
        <v>0</v>
      </c>
      <c r="D48" s="1157">
        <v>0</v>
      </c>
      <c r="E48" s="1157">
        <v>0</v>
      </c>
      <c r="F48" s="1158"/>
      <c r="G48" s="1157">
        <v>0</v>
      </c>
      <c r="H48" s="1156"/>
      <c r="K48" s="993"/>
      <c r="P48" s="993"/>
      <c r="Q48" s="993"/>
      <c r="R48" s="993"/>
      <c r="S48" s="993"/>
      <c r="T48" s="993"/>
      <c r="U48" s="993"/>
      <c r="V48" s="993"/>
    </row>
    <row r="49" spans="1:22" ht="16.2" thickBot="1">
      <c r="A49" s="1155" t="s">
        <v>920</v>
      </c>
      <c r="B49" s="1153">
        <v>437302.2017088944</v>
      </c>
      <c r="C49" s="1153">
        <v>365505.88842519821</v>
      </c>
      <c r="D49" s="1153">
        <v>397977.24541841488</v>
      </c>
      <c r="E49" s="1153">
        <v>-71796.313283696189</v>
      </c>
      <c r="F49" s="1154">
        <v>-16.418008645538432</v>
      </c>
      <c r="G49" s="1153">
        <v>32471.356993216672</v>
      </c>
      <c r="H49" s="1152">
        <v>8.8839490748346801</v>
      </c>
      <c r="K49" s="993"/>
      <c r="P49" s="993"/>
      <c r="Q49" s="993"/>
      <c r="R49" s="993"/>
      <c r="S49" s="993"/>
      <c r="T49" s="993"/>
      <c r="U49" s="993"/>
      <c r="V49" s="993"/>
    </row>
    <row r="50" spans="1:22" ht="16.2" thickTop="1">
      <c r="P50" s="993"/>
      <c r="Q50" s="993"/>
      <c r="R50" s="993"/>
      <c r="S50" s="993"/>
      <c r="T50" s="993"/>
      <c r="U50" s="993"/>
      <c r="V50" s="993"/>
    </row>
    <row r="51" spans="1:22">
      <c r="P51" s="993"/>
    </row>
    <row r="52" spans="1:22">
      <c r="P52" s="993"/>
    </row>
    <row r="53" spans="1:22">
      <c r="P53" s="993"/>
    </row>
    <row r="54" spans="1:22">
      <c r="P54" s="993"/>
    </row>
    <row r="55" spans="1:22">
      <c r="P55" s="993"/>
    </row>
    <row r="56" spans="1:22">
      <c r="P56" s="993"/>
    </row>
    <row r="57" spans="1:22">
      <c r="P57" s="993"/>
    </row>
    <row r="58" spans="1:22">
      <c r="P58" s="993"/>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0"/>
  <sheetViews>
    <sheetView showGridLines="0" topLeftCell="C34" zoomScale="90" zoomScaleNormal="90" workbookViewId="0">
      <selection sqref="A1:I1"/>
    </sheetView>
  </sheetViews>
  <sheetFormatPr defaultColWidth="11" defaultRowHeight="17.100000000000001" customHeight="1"/>
  <cols>
    <col min="1" max="1" width="53.5546875" style="989" bestFit="1" customWidth="1"/>
    <col min="2" max="2" width="13.33203125" style="989" customWidth="1"/>
    <col min="3" max="3" width="13.6640625" style="989" bestFit="1" customWidth="1"/>
    <col min="4" max="4" width="14" style="989" customWidth="1"/>
    <col min="5" max="5" width="13.44140625" style="989" customWidth="1"/>
    <col min="6" max="6" width="11.109375" style="989" bestFit="1" customWidth="1"/>
    <col min="7" max="7" width="8.5546875" style="989" customWidth="1"/>
    <col min="8" max="8" width="11.109375" style="989" bestFit="1" customWidth="1"/>
    <col min="9" max="9" width="8.5546875" style="989" bestFit="1" customWidth="1"/>
    <col min="10" max="250" width="11" style="988"/>
    <col min="251" max="251" width="46.6640625" style="988" bestFit="1" customWidth="1"/>
    <col min="252" max="252" width="11.88671875" style="988" customWidth="1"/>
    <col min="253" max="253" width="12.44140625" style="988" customWidth="1"/>
    <col min="254" max="254" width="12.5546875" style="988" customWidth="1"/>
    <col min="255" max="255" width="11.6640625" style="988" customWidth="1"/>
    <col min="256" max="256" width="10.6640625" style="988" customWidth="1"/>
    <col min="257" max="257" width="2.44140625" style="988" bestFit="1" customWidth="1"/>
    <col min="258" max="258" width="8.5546875" style="988" customWidth="1"/>
    <col min="259" max="259" width="12.44140625" style="988" customWidth="1"/>
    <col min="260" max="260" width="2.109375" style="988" customWidth="1"/>
    <col min="261" max="261" width="9.44140625" style="988" customWidth="1"/>
    <col min="262" max="506" width="11" style="988"/>
    <col min="507" max="507" width="46.6640625" style="988" bestFit="1" customWidth="1"/>
    <col min="508" max="508" width="11.88671875" style="988" customWidth="1"/>
    <col min="509" max="509" width="12.44140625" style="988" customWidth="1"/>
    <col min="510" max="510" width="12.5546875" style="988" customWidth="1"/>
    <col min="511" max="511" width="11.6640625" style="988" customWidth="1"/>
    <col min="512" max="512" width="10.6640625" style="988" customWidth="1"/>
    <col min="513" max="513" width="2.44140625" style="988" bestFit="1" customWidth="1"/>
    <col min="514" max="514" width="8.5546875" style="988" customWidth="1"/>
    <col min="515" max="515" width="12.44140625" style="988" customWidth="1"/>
    <col min="516" max="516" width="2.109375" style="988" customWidth="1"/>
    <col min="517" max="517" width="9.44140625" style="988" customWidth="1"/>
    <col min="518" max="762" width="11" style="988"/>
    <col min="763" max="763" width="46.6640625" style="988" bestFit="1" customWidth="1"/>
    <col min="764" max="764" width="11.88671875" style="988" customWidth="1"/>
    <col min="765" max="765" width="12.44140625" style="988" customWidth="1"/>
    <col min="766" max="766" width="12.5546875" style="988" customWidth="1"/>
    <col min="767" max="767" width="11.6640625" style="988" customWidth="1"/>
    <col min="768" max="768" width="10.6640625" style="988" customWidth="1"/>
    <col min="769" max="769" width="2.44140625" style="988" bestFit="1" customWidth="1"/>
    <col min="770" max="770" width="8.5546875" style="988" customWidth="1"/>
    <col min="771" max="771" width="12.44140625" style="988" customWidth="1"/>
    <col min="772" max="772" width="2.109375" style="988" customWidth="1"/>
    <col min="773" max="773" width="9.44140625" style="988" customWidth="1"/>
    <col min="774" max="1018" width="11" style="988"/>
    <col min="1019" max="1019" width="46.6640625" style="988" bestFit="1" customWidth="1"/>
    <col min="1020" max="1020" width="11.88671875" style="988" customWidth="1"/>
    <col min="1021" max="1021" width="12.44140625" style="988" customWidth="1"/>
    <col min="1022" max="1022" width="12.5546875" style="988" customWidth="1"/>
    <col min="1023" max="1023" width="11.6640625" style="988" customWidth="1"/>
    <col min="1024" max="1024" width="10.6640625" style="988" customWidth="1"/>
    <col min="1025" max="1025" width="2.44140625" style="988" bestFit="1" customWidth="1"/>
    <col min="1026" max="1026" width="8.5546875" style="988" customWidth="1"/>
    <col min="1027" max="1027" width="12.44140625" style="988" customWidth="1"/>
    <col min="1028" max="1028" width="2.109375" style="988" customWidth="1"/>
    <col min="1029" max="1029" width="9.44140625" style="988" customWidth="1"/>
    <col min="1030" max="1274" width="11" style="988"/>
    <col min="1275" max="1275" width="46.6640625" style="988" bestFit="1" customWidth="1"/>
    <col min="1276" max="1276" width="11.88671875" style="988" customWidth="1"/>
    <col min="1277" max="1277" width="12.44140625" style="988" customWidth="1"/>
    <col min="1278" max="1278" width="12.5546875" style="988" customWidth="1"/>
    <col min="1279" max="1279" width="11.6640625" style="988" customWidth="1"/>
    <col min="1280" max="1280" width="10.6640625" style="988" customWidth="1"/>
    <col min="1281" max="1281" width="2.44140625" style="988" bestFit="1" customWidth="1"/>
    <col min="1282" max="1282" width="8.5546875" style="988" customWidth="1"/>
    <col min="1283" max="1283" width="12.44140625" style="988" customWidth="1"/>
    <col min="1284" max="1284" width="2.109375" style="988" customWidth="1"/>
    <col min="1285" max="1285" width="9.44140625" style="988" customWidth="1"/>
    <col min="1286" max="1530" width="11" style="988"/>
    <col min="1531" max="1531" width="46.6640625" style="988" bestFit="1" customWidth="1"/>
    <col min="1532" max="1532" width="11.88671875" style="988" customWidth="1"/>
    <col min="1533" max="1533" width="12.44140625" style="988" customWidth="1"/>
    <col min="1534" max="1534" width="12.5546875" style="988" customWidth="1"/>
    <col min="1535" max="1535" width="11.6640625" style="988" customWidth="1"/>
    <col min="1536" max="1536" width="10.6640625" style="988" customWidth="1"/>
    <col min="1537" max="1537" width="2.44140625" style="988" bestFit="1" customWidth="1"/>
    <col min="1538" max="1538" width="8.5546875" style="988" customWidth="1"/>
    <col min="1539" max="1539" width="12.44140625" style="988" customWidth="1"/>
    <col min="1540" max="1540" width="2.109375" style="988" customWidth="1"/>
    <col min="1541" max="1541" width="9.44140625" style="988" customWidth="1"/>
    <col min="1542" max="1786" width="11" style="988"/>
    <col min="1787" max="1787" width="46.6640625" style="988" bestFit="1" customWidth="1"/>
    <col min="1788" max="1788" width="11.88671875" style="988" customWidth="1"/>
    <col min="1789" max="1789" width="12.44140625" style="988" customWidth="1"/>
    <col min="1790" max="1790" width="12.5546875" style="988" customWidth="1"/>
    <col min="1791" max="1791" width="11.6640625" style="988" customWidth="1"/>
    <col min="1792" max="1792" width="10.6640625" style="988" customWidth="1"/>
    <col min="1793" max="1793" width="2.44140625" style="988" bestFit="1" customWidth="1"/>
    <col min="1794" max="1794" width="8.5546875" style="988" customWidth="1"/>
    <col min="1795" max="1795" width="12.44140625" style="988" customWidth="1"/>
    <col min="1796" max="1796" width="2.109375" style="988" customWidth="1"/>
    <col min="1797" max="1797" width="9.44140625" style="988" customWidth="1"/>
    <col min="1798" max="2042" width="11" style="988"/>
    <col min="2043" max="2043" width="46.6640625" style="988" bestFit="1" customWidth="1"/>
    <col min="2044" max="2044" width="11.88671875" style="988" customWidth="1"/>
    <col min="2045" max="2045" width="12.44140625" style="988" customWidth="1"/>
    <col min="2046" max="2046" width="12.5546875" style="988" customWidth="1"/>
    <col min="2047" max="2047" width="11.6640625" style="988" customWidth="1"/>
    <col min="2048" max="2048" width="10.6640625" style="988" customWidth="1"/>
    <col min="2049" max="2049" width="2.44140625" style="988" bestFit="1" customWidth="1"/>
    <col min="2050" max="2050" width="8.5546875" style="988" customWidth="1"/>
    <col min="2051" max="2051" width="12.44140625" style="988" customWidth="1"/>
    <col min="2052" max="2052" width="2.109375" style="988" customWidth="1"/>
    <col min="2053" max="2053" width="9.44140625" style="988" customWidth="1"/>
    <col min="2054" max="2298" width="11" style="988"/>
    <col min="2299" max="2299" width="46.6640625" style="988" bestFit="1" customWidth="1"/>
    <col min="2300" max="2300" width="11.88671875" style="988" customWidth="1"/>
    <col min="2301" max="2301" width="12.44140625" style="988" customWidth="1"/>
    <col min="2302" max="2302" width="12.5546875" style="988" customWidth="1"/>
    <col min="2303" max="2303" width="11.6640625" style="988" customWidth="1"/>
    <col min="2304" max="2304" width="10.6640625" style="988" customWidth="1"/>
    <col min="2305" max="2305" width="2.44140625" style="988" bestFit="1" customWidth="1"/>
    <col min="2306" max="2306" width="8.5546875" style="988" customWidth="1"/>
    <col min="2307" max="2307" width="12.44140625" style="988" customWidth="1"/>
    <col min="2308" max="2308" width="2.109375" style="988" customWidth="1"/>
    <col min="2309" max="2309" width="9.44140625" style="988" customWidth="1"/>
    <col min="2310" max="2554" width="11" style="988"/>
    <col min="2555" max="2555" width="46.6640625" style="988" bestFit="1" customWidth="1"/>
    <col min="2556" max="2556" width="11.88671875" style="988" customWidth="1"/>
    <col min="2557" max="2557" width="12.44140625" style="988" customWidth="1"/>
    <col min="2558" max="2558" width="12.5546875" style="988" customWidth="1"/>
    <col min="2559" max="2559" width="11.6640625" style="988" customWidth="1"/>
    <col min="2560" max="2560" width="10.6640625" style="988" customWidth="1"/>
    <col min="2561" max="2561" width="2.44140625" style="988" bestFit="1" customWidth="1"/>
    <col min="2562" max="2562" width="8.5546875" style="988" customWidth="1"/>
    <col min="2563" max="2563" width="12.44140625" style="988" customWidth="1"/>
    <col min="2564" max="2564" width="2.109375" style="988" customWidth="1"/>
    <col min="2565" max="2565" width="9.44140625" style="988" customWidth="1"/>
    <col min="2566" max="2810" width="11" style="988"/>
    <col min="2811" max="2811" width="46.6640625" style="988" bestFit="1" customWidth="1"/>
    <col min="2812" max="2812" width="11.88671875" style="988" customWidth="1"/>
    <col min="2813" max="2813" width="12.44140625" style="988" customWidth="1"/>
    <col min="2814" max="2814" width="12.5546875" style="988" customWidth="1"/>
    <col min="2815" max="2815" width="11.6640625" style="988" customWidth="1"/>
    <col min="2816" max="2816" width="10.6640625" style="988" customWidth="1"/>
    <col min="2817" max="2817" width="2.44140625" style="988" bestFit="1" customWidth="1"/>
    <col min="2818" max="2818" width="8.5546875" style="988" customWidth="1"/>
    <col min="2819" max="2819" width="12.44140625" style="988" customWidth="1"/>
    <col min="2820" max="2820" width="2.109375" style="988" customWidth="1"/>
    <col min="2821" max="2821" width="9.44140625" style="988" customWidth="1"/>
    <col min="2822" max="3066" width="11" style="988"/>
    <col min="3067" max="3067" width="46.6640625" style="988" bestFit="1" customWidth="1"/>
    <col min="3068" max="3068" width="11.88671875" style="988" customWidth="1"/>
    <col min="3069" max="3069" width="12.44140625" style="988" customWidth="1"/>
    <col min="3070" max="3070" width="12.5546875" style="988" customWidth="1"/>
    <col min="3071" max="3071" width="11.6640625" style="988" customWidth="1"/>
    <col min="3072" max="3072" width="10.6640625" style="988" customWidth="1"/>
    <col min="3073" max="3073" width="2.44140625" style="988" bestFit="1" customWidth="1"/>
    <col min="3074" max="3074" width="8.5546875" style="988" customWidth="1"/>
    <col min="3075" max="3075" width="12.44140625" style="988" customWidth="1"/>
    <col min="3076" max="3076" width="2.109375" style="988" customWidth="1"/>
    <col min="3077" max="3077" width="9.44140625" style="988" customWidth="1"/>
    <col min="3078" max="3322" width="11" style="988"/>
    <col min="3323" max="3323" width="46.6640625" style="988" bestFit="1" customWidth="1"/>
    <col min="3324" max="3324" width="11.88671875" style="988" customWidth="1"/>
    <col min="3325" max="3325" width="12.44140625" style="988" customWidth="1"/>
    <col min="3326" max="3326" width="12.5546875" style="988" customWidth="1"/>
    <col min="3327" max="3327" width="11.6640625" style="988" customWidth="1"/>
    <col min="3328" max="3328" width="10.6640625" style="988" customWidth="1"/>
    <col min="3329" max="3329" width="2.44140625" style="988" bestFit="1" customWidth="1"/>
    <col min="3330" max="3330" width="8.5546875" style="988" customWidth="1"/>
    <col min="3331" max="3331" width="12.44140625" style="988" customWidth="1"/>
    <col min="3332" max="3332" width="2.109375" style="988" customWidth="1"/>
    <col min="3333" max="3333" width="9.44140625" style="988" customWidth="1"/>
    <col min="3334" max="3578" width="11" style="988"/>
    <col min="3579" max="3579" width="46.6640625" style="988" bestFit="1" customWidth="1"/>
    <col min="3580" max="3580" width="11.88671875" style="988" customWidth="1"/>
    <col min="3581" max="3581" width="12.44140625" style="988" customWidth="1"/>
    <col min="3582" max="3582" width="12.5546875" style="988" customWidth="1"/>
    <col min="3583" max="3583" width="11.6640625" style="988" customWidth="1"/>
    <col min="3584" max="3584" width="10.6640625" style="988" customWidth="1"/>
    <col min="3585" max="3585" width="2.44140625" style="988" bestFit="1" customWidth="1"/>
    <col min="3586" max="3586" width="8.5546875" style="988" customWidth="1"/>
    <col min="3587" max="3587" width="12.44140625" style="988" customWidth="1"/>
    <col min="3588" max="3588" width="2.109375" style="988" customWidth="1"/>
    <col min="3589" max="3589" width="9.44140625" style="988" customWidth="1"/>
    <col min="3590" max="3834" width="11" style="988"/>
    <col min="3835" max="3835" width="46.6640625" style="988" bestFit="1" customWidth="1"/>
    <col min="3836" max="3836" width="11.88671875" style="988" customWidth="1"/>
    <col min="3837" max="3837" width="12.44140625" style="988" customWidth="1"/>
    <col min="3838" max="3838" width="12.5546875" style="988" customWidth="1"/>
    <col min="3839" max="3839" width="11.6640625" style="988" customWidth="1"/>
    <col min="3840" max="3840" width="10.6640625" style="988" customWidth="1"/>
    <col min="3841" max="3841" width="2.44140625" style="988" bestFit="1" customWidth="1"/>
    <col min="3842" max="3842" width="8.5546875" style="988" customWidth="1"/>
    <col min="3843" max="3843" width="12.44140625" style="988" customWidth="1"/>
    <col min="3844" max="3844" width="2.109375" style="988" customWidth="1"/>
    <col min="3845" max="3845" width="9.44140625" style="988" customWidth="1"/>
    <col min="3846" max="4090" width="11" style="988"/>
    <col min="4091" max="4091" width="46.6640625" style="988" bestFit="1" customWidth="1"/>
    <col min="4092" max="4092" width="11.88671875" style="988" customWidth="1"/>
    <col min="4093" max="4093" width="12.44140625" style="988" customWidth="1"/>
    <col min="4094" max="4094" width="12.5546875" style="988" customWidth="1"/>
    <col min="4095" max="4095" width="11.6640625" style="988" customWidth="1"/>
    <col min="4096" max="4096" width="10.6640625" style="988" customWidth="1"/>
    <col min="4097" max="4097" width="2.44140625" style="988" bestFit="1" customWidth="1"/>
    <col min="4098" max="4098" width="8.5546875" style="988" customWidth="1"/>
    <col min="4099" max="4099" width="12.44140625" style="988" customWidth="1"/>
    <col min="4100" max="4100" width="2.109375" style="988" customWidth="1"/>
    <col min="4101" max="4101" width="9.44140625" style="988" customWidth="1"/>
    <col min="4102" max="4346" width="11" style="988"/>
    <col min="4347" max="4347" width="46.6640625" style="988" bestFit="1" customWidth="1"/>
    <col min="4348" max="4348" width="11.88671875" style="988" customWidth="1"/>
    <col min="4349" max="4349" width="12.44140625" style="988" customWidth="1"/>
    <col min="4350" max="4350" width="12.5546875" style="988" customWidth="1"/>
    <col min="4351" max="4351" width="11.6640625" style="988" customWidth="1"/>
    <col min="4352" max="4352" width="10.6640625" style="988" customWidth="1"/>
    <col min="4353" max="4353" width="2.44140625" style="988" bestFit="1" customWidth="1"/>
    <col min="4354" max="4354" width="8.5546875" style="988" customWidth="1"/>
    <col min="4355" max="4355" width="12.44140625" style="988" customWidth="1"/>
    <col min="4356" max="4356" width="2.109375" style="988" customWidth="1"/>
    <col min="4357" max="4357" width="9.44140625" style="988" customWidth="1"/>
    <col min="4358" max="4602" width="11" style="988"/>
    <col min="4603" max="4603" width="46.6640625" style="988" bestFit="1" customWidth="1"/>
    <col min="4604" max="4604" width="11.88671875" style="988" customWidth="1"/>
    <col min="4605" max="4605" width="12.44140625" style="988" customWidth="1"/>
    <col min="4606" max="4606" width="12.5546875" style="988" customWidth="1"/>
    <col min="4607" max="4607" width="11.6640625" style="988" customWidth="1"/>
    <col min="4608" max="4608" width="10.6640625" style="988" customWidth="1"/>
    <col min="4609" max="4609" width="2.44140625" style="988" bestFit="1" customWidth="1"/>
    <col min="4610" max="4610" width="8.5546875" style="988" customWidth="1"/>
    <col min="4611" max="4611" width="12.44140625" style="988" customWidth="1"/>
    <col min="4612" max="4612" width="2.109375" style="988" customWidth="1"/>
    <col min="4613" max="4613" width="9.44140625" style="988" customWidth="1"/>
    <col min="4614" max="4858" width="11" style="988"/>
    <col min="4859" max="4859" width="46.6640625" style="988" bestFit="1" customWidth="1"/>
    <col min="4860" max="4860" width="11.88671875" style="988" customWidth="1"/>
    <col min="4861" max="4861" width="12.44140625" style="988" customWidth="1"/>
    <col min="4862" max="4862" width="12.5546875" style="988" customWidth="1"/>
    <col min="4863" max="4863" width="11.6640625" style="988" customWidth="1"/>
    <col min="4864" max="4864" width="10.6640625" style="988" customWidth="1"/>
    <col min="4865" max="4865" width="2.44140625" style="988" bestFit="1" customWidth="1"/>
    <col min="4866" max="4866" width="8.5546875" style="988" customWidth="1"/>
    <col min="4867" max="4867" width="12.44140625" style="988" customWidth="1"/>
    <col min="4868" max="4868" width="2.109375" style="988" customWidth="1"/>
    <col min="4869" max="4869" width="9.44140625" style="988" customWidth="1"/>
    <col min="4870" max="5114" width="11" style="988"/>
    <col min="5115" max="5115" width="46.6640625" style="988" bestFit="1" customWidth="1"/>
    <col min="5116" max="5116" width="11.88671875" style="988" customWidth="1"/>
    <col min="5117" max="5117" width="12.44140625" style="988" customWidth="1"/>
    <col min="5118" max="5118" width="12.5546875" style="988" customWidth="1"/>
    <col min="5119" max="5119" width="11.6640625" style="988" customWidth="1"/>
    <col min="5120" max="5120" width="10.6640625" style="988" customWidth="1"/>
    <col min="5121" max="5121" width="2.44140625" style="988" bestFit="1" customWidth="1"/>
    <col min="5122" max="5122" width="8.5546875" style="988" customWidth="1"/>
    <col min="5123" max="5123" width="12.44140625" style="988" customWidth="1"/>
    <col min="5124" max="5124" width="2.109375" style="988" customWidth="1"/>
    <col min="5125" max="5125" width="9.44140625" style="988" customWidth="1"/>
    <col min="5126" max="5370" width="11" style="988"/>
    <col min="5371" max="5371" width="46.6640625" style="988" bestFit="1" customWidth="1"/>
    <col min="5372" max="5372" width="11.88671875" style="988" customWidth="1"/>
    <col min="5373" max="5373" width="12.44140625" style="988" customWidth="1"/>
    <col min="5374" max="5374" width="12.5546875" style="988" customWidth="1"/>
    <col min="5375" max="5375" width="11.6640625" style="988" customWidth="1"/>
    <col min="5376" max="5376" width="10.6640625" style="988" customWidth="1"/>
    <col min="5377" max="5377" width="2.44140625" style="988" bestFit="1" customWidth="1"/>
    <col min="5378" max="5378" width="8.5546875" style="988" customWidth="1"/>
    <col min="5379" max="5379" width="12.44140625" style="988" customWidth="1"/>
    <col min="5380" max="5380" width="2.109375" style="988" customWidth="1"/>
    <col min="5381" max="5381" width="9.44140625" style="988" customWidth="1"/>
    <col min="5382" max="5626" width="11" style="988"/>
    <col min="5627" max="5627" width="46.6640625" style="988" bestFit="1" customWidth="1"/>
    <col min="5628" max="5628" width="11.88671875" style="988" customWidth="1"/>
    <col min="5629" max="5629" width="12.44140625" style="988" customWidth="1"/>
    <col min="5630" max="5630" width="12.5546875" style="988" customWidth="1"/>
    <col min="5631" max="5631" width="11.6640625" style="988" customWidth="1"/>
    <col min="5632" max="5632" width="10.6640625" style="988" customWidth="1"/>
    <col min="5633" max="5633" width="2.44140625" style="988" bestFit="1" customWidth="1"/>
    <col min="5634" max="5634" width="8.5546875" style="988" customWidth="1"/>
    <col min="5635" max="5635" width="12.44140625" style="988" customWidth="1"/>
    <col min="5636" max="5636" width="2.109375" style="988" customWidth="1"/>
    <col min="5637" max="5637" width="9.44140625" style="988" customWidth="1"/>
    <col min="5638" max="5882" width="11" style="988"/>
    <col min="5883" max="5883" width="46.6640625" style="988" bestFit="1" customWidth="1"/>
    <col min="5884" max="5884" width="11.88671875" style="988" customWidth="1"/>
    <col min="5885" max="5885" width="12.44140625" style="988" customWidth="1"/>
    <col min="5886" max="5886" width="12.5546875" style="988" customWidth="1"/>
    <col min="5887" max="5887" width="11.6640625" style="988" customWidth="1"/>
    <col min="5888" max="5888" width="10.6640625" style="988" customWidth="1"/>
    <col min="5889" max="5889" width="2.44140625" style="988" bestFit="1" customWidth="1"/>
    <col min="5890" max="5890" width="8.5546875" style="988" customWidth="1"/>
    <col min="5891" max="5891" width="12.44140625" style="988" customWidth="1"/>
    <col min="5892" max="5892" width="2.109375" style="988" customWidth="1"/>
    <col min="5893" max="5893" width="9.44140625" style="988" customWidth="1"/>
    <col min="5894" max="6138" width="11" style="988"/>
    <col min="6139" max="6139" width="46.6640625" style="988" bestFit="1" customWidth="1"/>
    <col min="6140" max="6140" width="11.88671875" style="988" customWidth="1"/>
    <col min="6141" max="6141" width="12.44140625" style="988" customWidth="1"/>
    <col min="6142" max="6142" width="12.5546875" style="988" customWidth="1"/>
    <col min="6143" max="6143" width="11.6640625" style="988" customWidth="1"/>
    <col min="6144" max="6144" width="10.6640625" style="988" customWidth="1"/>
    <col min="6145" max="6145" width="2.44140625" style="988" bestFit="1" customWidth="1"/>
    <col min="6146" max="6146" width="8.5546875" style="988" customWidth="1"/>
    <col min="6147" max="6147" width="12.44140625" style="988" customWidth="1"/>
    <col min="6148" max="6148" width="2.109375" style="988" customWidth="1"/>
    <col min="6149" max="6149" width="9.44140625" style="988" customWidth="1"/>
    <col min="6150" max="6394" width="11" style="988"/>
    <col min="6395" max="6395" width="46.6640625" style="988" bestFit="1" customWidth="1"/>
    <col min="6396" max="6396" width="11.88671875" style="988" customWidth="1"/>
    <col min="6397" max="6397" width="12.44140625" style="988" customWidth="1"/>
    <col min="6398" max="6398" width="12.5546875" style="988" customWidth="1"/>
    <col min="6399" max="6399" width="11.6640625" style="988" customWidth="1"/>
    <col min="6400" max="6400" width="10.6640625" style="988" customWidth="1"/>
    <col min="6401" max="6401" width="2.44140625" style="988" bestFit="1" customWidth="1"/>
    <col min="6402" max="6402" width="8.5546875" style="988" customWidth="1"/>
    <col min="6403" max="6403" width="12.44140625" style="988" customWidth="1"/>
    <col min="6404" max="6404" width="2.109375" style="988" customWidth="1"/>
    <col min="6405" max="6405" width="9.44140625" style="988" customWidth="1"/>
    <col min="6406" max="6650" width="11" style="988"/>
    <col min="6651" max="6651" width="46.6640625" style="988" bestFit="1" customWidth="1"/>
    <col min="6652" max="6652" width="11.88671875" style="988" customWidth="1"/>
    <col min="6653" max="6653" width="12.44140625" style="988" customWidth="1"/>
    <col min="6654" max="6654" width="12.5546875" style="988" customWidth="1"/>
    <col min="6655" max="6655" width="11.6640625" style="988" customWidth="1"/>
    <col min="6656" max="6656" width="10.6640625" style="988" customWidth="1"/>
    <col min="6657" max="6657" width="2.44140625" style="988" bestFit="1" customWidth="1"/>
    <col min="6658" max="6658" width="8.5546875" style="988" customWidth="1"/>
    <col min="6659" max="6659" width="12.44140625" style="988" customWidth="1"/>
    <col min="6660" max="6660" width="2.109375" style="988" customWidth="1"/>
    <col min="6661" max="6661" width="9.44140625" style="988" customWidth="1"/>
    <col min="6662" max="6906" width="11" style="988"/>
    <col min="6907" max="6907" width="46.6640625" style="988" bestFit="1" customWidth="1"/>
    <col min="6908" max="6908" width="11.88671875" style="988" customWidth="1"/>
    <col min="6909" max="6909" width="12.44140625" style="988" customWidth="1"/>
    <col min="6910" max="6910" width="12.5546875" style="988" customWidth="1"/>
    <col min="6911" max="6911" width="11.6640625" style="988" customWidth="1"/>
    <col min="6912" max="6912" width="10.6640625" style="988" customWidth="1"/>
    <col min="6913" max="6913" width="2.44140625" style="988" bestFit="1" customWidth="1"/>
    <col min="6914" max="6914" width="8.5546875" style="988" customWidth="1"/>
    <col min="6915" max="6915" width="12.44140625" style="988" customWidth="1"/>
    <col min="6916" max="6916" width="2.109375" style="988" customWidth="1"/>
    <col min="6917" max="6917" width="9.44140625" style="988" customWidth="1"/>
    <col min="6918" max="7162" width="11" style="988"/>
    <col min="7163" max="7163" width="46.6640625" style="988" bestFit="1" customWidth="1"/>
    <col min="7164" max="7164" width="11.88671875" style="988" customWidth="1"/>
    <col min="7165" max="7165" width="12.44140625" style="988" customWidth="1"/>
    <col min="7166" max="7166" width="12.5546875" style="988" customWidth="1"/>
    <col min="7167" max="7167" width="11.6640625" style="988" customWidth="1"/>
    <col min="7168" max="7168" width="10.6640625" style="988" customWidth="1"/>
    <col min="7169" max="7169" width="2.44140625" style="988" bestFit="1" customWidth="1"/>
    <col min="7170" max="7170" width="8.5546875" style="988" customWidth="1"/>
    <col min="7171" max="7171" width="12.44140625" style="988" customWidth="1"/>
    <col min="7172" max="7172" width="2.109375" style="988" customWidth="1"/>
    <col min="7173" max="7173" width="9.44140625" style="988" customWidth="1"/>
    <col min="7174" max="7418" width="11" style="988"/>
    <col min="7419" max="7419" width="46.6640625" style="988" bestFit="1" customWidth="1"/>
    <col min="7420" max="7420" width="11.88671875" style="988" customWidth="1"/>
    <col min="7421" max="7421" width="12.44140625" style="988" customWidth="1"/>
    <col min="7422" max="7422" width="12.5546875" style="988" customWidth="1"/>
    <col min="7423" max="7423" width="11.6640625" style="988" customWidth="1"/>
    <col min="7424" max="7424" width="10.6640625" style="988" customWidth="1"/>
    <col min="7425" max="7425" width="2.44140625" style="988" bestFit="1" customWidth="1"/>
    <col min="7426" max="7426" width="8.5546875" style="988" customWidth="1"/>
    <col min="7427" max="7427" width="12.44140625" style="988" customWidth="1"/>
    <col min="7428" max="7428" width="2.109375" style="988" customWidth="1"/>
    <col min="7429" max="7429" width="9.44140625" style="988" customWidth="1"/>
    <col min="7430" max="7674" width="11" style="988"/>
    <col min="7675" max="7675" width="46.6640625" style="988" bestFit="1" customWidth="1"/>
    <col min="7676" max="7676" width="11.88671875" style="988" customWidth="1"/>
    <col min="7677" max="7677" width="12.44140625" style="988" customWidth="1"/>
    <col min="7678" max="7678" width="12.5546875" style="988" customWidth="1"/>
    <col min="7679" max="7679" width="11.6640625" style="988" customWidth="1"/>
    <col min="7680" max="7680" width="10.6640625" style="988" customWidth="1"/>
    <col min="7681" max="7681" width="2.44140625" style="988" bestFit="1" customWidth="1"/>
    <col min="7682" max="7682" width="8.5546875" style="988" customWidth="1"/>
    <col min="7683" max="7683" width="12.44140625" style="988" customWidth="1"/>
    <col min="7684" max="7684" width="2.109375" style="988" customWidth="1"/>
    <col min="7685" max="7685" width="9.44140625" style="988" customWidth="1"/>
    <col min="7686" max="7930" width="11" style="988"/>
    <col min="7931" max="7931" width="46.6640625" style="988" bestFit="1" customWidth="1"/>
    <col min="7932" max="7932" width="11.88671875" style="988" customWidth="1"/>
    <col min="7933" max="7933" width="12.44140625" style="988" customWidth="1"/>
    <col min="7934" max="7934" width="12.5546875" style="988" customWidth="1"/>
    <col min="7935" max="7935" width="11.6640625" style="988" customWidth="1"/>
    <col min="7936" max="7936" width="10.6640625" style="988" customWidth="1"/>
    <col min="7937" max="7937" width="2.44140625" style="988" bestFit="1" customWidth="1"/>
    <col min="7938" max="7938" width="8.5546875" style="988" customWidth="1"/>
    <col min="7939" max="7939" width="12.44140625" style="988" customWidth="1"/>
    <col min="7940" max="7940" width="2.109375" style="988" customWidth="1"/>
    <col min="7941" max="7941" width="9.44140625" style="988" customWidth="1"/>
    <col min="7942" max="8186" width="11" style="988"/>
    <col min="8187" max="8187" width="46.6640625" style="988" bestFit="1" customWidth="1"/>
    <col min="8188" max="8188" width="11.88671875" style="988" customWidth="1"/>
    <col min="8189" max="8189" width="12.44140625" style="988" customWidth="1"/>
    <col min="8190" max="8190" width="12.5546875" style="988" customWidth="1"/>
    <col min="8191" max="8191" width="11.6640625" style="988" customWidth="1"/>
    <col min="8192" max="8192" width="10.6640625" style="988" customWidth="1"/>
    <col min="8193" max="8193" width="2.44140625" style="988" bestFit="1" customWidth="1"/>
    <col min="8194" max="8194" width="8.5546875" style="988" customWidth="1"/>
    <col min="8195" max="8195" width="12.44140625" style="988" customWidth="1"/>
    <col min="8196" max="8196" width="2.109375" style="988" customWidth="1"/>
    <col min="8197" max="8197" width="9.44140625" style="988" customWidth="1"/>
    <col min="8198" max="8442" width="11" style="988"/>
    <col min="8443" max="8443" width="46.6640625" style="988" bestFit="1" customWidth="1"/>
    <col min="8444" max="8444" width="11.88671875" style="988" customWidth="1"/>
    <col min="8445" max="8445" width="12.44140625" style="988" customWidth="1"/>
    <col min="8446" max="8446" width="12.5546875" style="988" customWidth="1"/>
    <col min="8447" max="8447" width="11.6640625" style="988" customWidth="1"/>
    <col min="8448" max="8448" width="10.6640625" style="988" customWidth="1"/>
    <col min="8449" max="8449" width="2.44140625" style="988" bestFit="1" customWidth="1"/>
    <col min="8450" max="8450" width="8.5546875" style="988" customWidth="1"/>
    <col min="8451" max="8451" width="12.44140625" style="988" customWidth="1"/>
    <col min="8452" max="8452" width="2.109375" style="988" customWidth="1"/>
    <col min="8453" max="8453" width="9.44140625" style="988" customWidth="1"/>
    <col min="8454" max="8698" width="11" style="988"/>
    <col min="8699" max="8699" width="46.6640625" style="988" bestFit="1" customWidth="1"/>
    <col min="8700" max="8700" width="11.88671875" style="988" customWidth="1"/>
    <col min="8701" max="8701" width="12.44140625" style="988" customWidth="1"/>
    <col min="8702" max="8702" width="12.5546875" style="988" customWidth="1"/>
    <col min="8703" max="8703" width="11.6640625" style="988" customWidth="1"/>
    <col min="8704" max="8704" width="10.6640625" style="988" customWidth="1"/>
    <col min="8705" max="8705" width="2.44140625" style="988" bestFit="1" customWidth="1"/>
    <col min="8706" max="8706" width="8.5546875" style="988" customWidth="1"/>
    <col min="8707" max="8707" width="12.44140625" style="988" customWidth="1"/>
    <col min="8708" max="8708" width="2.109375" style="988" customWidth="1"/>
    <col min="8709" max="8709" width="9.44140625" style="988" customWidth="1"/>
    <col min="8710" max="8954" width="11" style="988"/>
    <col min="8955" max="8955" width="46.6640625" style="988" bestFit="1" customWidth="1"/>
    <col min="8956" max="8956" width="11.88671875" style="988" customWidth="1"/>
    <col min="8957" max="8957" width="12.44140625" style="988" customWidth="1"/>
    <col min="8958" max="8958" width="12.5546875" style="988" customWidth="1"/>
    <col min="8959" max="8959" width="11.6640625" style="988" customWidth="1"/>
    <col min="8960" max="8960" width="10.6640625" style="988" customWidth="1"/>
    <col min="8961" max="8961" width="2.44140625" style="988" bestFit="1" customWidth="1"/>
    <col min="8962" max="8962" width="8.5546875" style="988" customWidth="1"/>
    <col min="8963" max="8963" width="12.44140625" style="988" customWidth="1"/>
    <col min="8964" max="8964" width="2.109375" style="988" customWidth="1"/>
    <col min="8965" max="8965" width="9.44140625" style="988" customWidth="1"/>
    <col min="8966" max="9210" width="11" style="988"/>
    <col min="9211" max="9211" width="46.6640625" style="988" bestFit="1" customWidth="1"/>
    <col min="9212" max="9212" width="11.88671875" style="988" customWidth="1"/>
    <col min="9213" max="9213" width="12.44140625" style="988" customWidth="1"/>
    <col min="9214" max="9214" width="12.5546875" style="988" customWidth="1"/>
    <col min="9215" max="9215" width="11.6640625" style="988" customWidth="1"/>
    <col min="9216" max="9216" width="10.6640625" style="988" customWidth="1"/>
    <col min="9217" max="9217" width="2.44140625" style="988" bestFit="1" customWidth="1"/>
    <col min="9218" max="9218" width="8.5546875" style="988" customWidth="1"/>
    <col min="9219" max="9219" width="12.44140625" style="988" customWidth="1"/>
    <col min="9220" max="9220" width="2.109375" style="988" customWidth="1"/>
    <col min="9221" max="9221" width="9.44140625" style="988" customWidth="1"/>
    <col min="9222" max="9466" width="11" style="988"/>
    <col min="9467" max="9467" width="46.6640625" style="988" bestFit="1" customWidth="1"/>
    <col min="9468" max="9468" width="11.88671875" style="988" customWidth="1"/>
    <col min="9469" max="9469" width="12.44140625" style="988" customWidth="1"/>
    <col min="9470" max="9470" width="12.5546875" style="988" customWidth="1"/>
    <col min="9471" max="9471" width="11.6640625" style="988" customWidth="1"/>
    <col min="9472" max="9472" width="10.6640625" style="988" customWidth="1"/>
    <col min="9473" max="9473" width="2.44140625" style="988" bestFit="1" customWidth="1"/>
    <col min="9474" max="9474" width="8.5546875" style="988" customWidth="1"/>
    <col min="9475" max="9475" width="12.44140625" style="988" customWidth="1"/>
    <col min="9476" max="9476" width="2.109375" style="988" customWidth="1"/>
    <col min="9477" max="9477" width="9.44140625" style="988" customWidth="1"/>
    <col min="9478" max="9722" width="11" style="988"/>
    <col min="9723" max="9723" width="46.6640625" style="988" bestFit="1" customWidth="1"/>
    <col min="9724" max="9724" width="11.88671875" style="988" customWidth="1"/>
    <col min="9725" max="9725" width="12.44140625" style="988" customWidth="1"/>
    <col min="9726" max="9726" width="12.5546875" style="988" customWidth="1"/>
    <col min="9727" max="9727" width="11.6640625" style="988" customWidth="1"/>
    <col min="9728" max="9728" width="10.6640625" style="988" customWidth="1"/>
    <col min="9729" max="9729" width="2.44140625" style="988" bestFit="1" customWidth="1"/>
    <col min="9730" max="9730" width="8.5546875" style="988" customWidth="1"/>
    <col min="9731" max="9731" width="12.44140625" style="988" customWidth="1"/>
    <col min="9732" max="9732" width="2.109375" style="988" customWidth="1"/>
    <col min="9733" max="9733" width="9.44140625" style="988" customWidth="1"/>
    <col min="9734" max="9978" width="11" style="988"/>
    <col min="9979" max="9979" width="46.6640625" style="988" bestFit="1" customWidth="1"/>
    <col min="9980" max="9980" width="11.88671875" style="988" customWidth="1"/>
    <col min="9981" max="9981" width="12.44140625" style="988" customWidth="1"/>
    <col min="9982" max="9982" width="12.5546875" style="988" customWidth="1"/>
    <col min="9983" max="9983" width="11.6640625" style="988" customWidth="1"/>
    <col min="9984" max="9984" width="10.6640625" style="988" customWidth="1"/>
    <col min="9985" max="9985" width="2.44140625" style="988" bestFit="1" customWidth="1"/>
    <col min="9986" max="9986" width="8.5546875" style="988" customWidth="1"/>
    <col min="9987" max="9987" width="12.44140625" style="988" customWidth="1"/>
    <col min="9988" max="9988" width="2.109375" style="988" customWidth="1"/>
    <col min="9989" max="9989" width="9.44140625" style="988" customWidth="1"/>
    <col min="9990" max="10234" width="11" style="988"/>
    <col min="10235" max="10235" width="46.6640625" style="988" bestFit="1" customWidth="1"/>
    <col min="10236" max="10236" width="11.88671875" style="988" customWidth="1"/>
    <col min="10237" max="10237" width="12.44140625" style="988" customWidth="1"/>
    <col min="10238" max="10238" width="12.5546875" style="988" customWidth="1"/>
    <col min="10239" max="10239" width="11.6640625" style="988" customWidth="1"/>
    <col min="10240" max="10240" width="10.6640625" style="988" customWidth="1"/>
    <col min="10241" max="10241" width="2.44140625" style="988" bestFit="1" customWidth="1"/>
    <col min="10242" max="10242" width="8.5546875" style="988" customWidth="1"/>
    <col min="10243" max="10243" width="12.44140625" style="988" customWidth="1"/>
    <col min="10244" max="10244" width="2.109375" style="988" customWidth="1"/>
    <col min="10245" max="10245" width="9.44140625" style="988" customWidth="1"/>
    <col min="10246" max="10490" width="11" style="988"/>
    <col min="10491" max="10491" width="46.6640625" style="988" bestFit="1" customWidth="1"/>
    <col min="10492" max="10492" width="11.88671875" style="988" customWidth="1"/>
    <col min="10493" max="10493" width="12.44140625" style="988" customWidth="1"/>
    <col min="10494" max="10494" width="12.5546875" style="988" customWidth="1"/>
    <col min="10495" max="10495" width="11.6640625" style="988" customWidth="1"/>
    <col min="10496" max="10496" width="10.6640625" style="988" customWidth="1"/>
    <col min="10497" max="10497" width="2.44140625" style="988" bestFit="1" customWidth="1"/>
    <col min="10498" max="10498" width="8.5546875" style="988" customWidth="1"/>
    <col min="10499" max="10499" width="12.44140625" style="988" customWidth="1"/>
    <col min="10500" max="10500" width="2.109375" style="988" customWidth="1"/>
    <col min="10501" max="10501" width="9.44140625" style="988" customWidth="1"/>
    <col min="10502" max="10746" width="11" style="988"/>
    <col min="10747" max="10747" width="46.6640625" style="988" bestFit="1" customWidth="1"/>
    <col min="10748" max="10748" width="11.88671875" style="988" customWidth="1"/>
    <col min="10749" max="10749" width="12.44140625" style="988" customWidth="1"/>
    <col min="10750" max="10750" width="12.5546875" style="988" customWidth="1"/>
    <col min="10751" max="10751" width="11.6640625" style="988" customWidth="1"/>
    <col min="10752" max="10752" width="10.6640625" style="988" customWidth="1"/>
    <col min="10753" max="10753" width="2.44140625" style="988" bestFit="1" customWidth="1"/>
    <col min="10754" max="10754" width="8.5546875" style="988" customWidth="1"/>
    <col min="10755" max="10755" width="12.44140625" style="988" customWidth="1"/>
    <col min="10756" max="10756" width="2.109375" style="988" customWidth="1"/>
    <col min="10757" max="10757" width="9.44140625" style="988" customWidth="1"/>
    <col min="10758" max="11002" width="11" style="988"/>
    <col min="11003" max="11003" width="46.6640625" style="988" bestFit="1" customWidth="1"/>
    <col min="11004" max="11004" width="11.88671875" style="988" customWidth="1"/>
    <col min="11005" max="11005" width="12.44140625" style="988" customWidth="1"/>
    <col min="11006" max="11006" width="12.5546875" style="988" customWidth="1"/>
    <col min="11007" max="11007" width="11.6640625" style="988" customWidth="1"/>
    <col min="11008" max="11008" width="10.6640625" style="988" customWidth="1"/>
    <col min="11009" max="11009" width="2.44140625" style="988" bestFit="1" customWidth="1"/>
    <col min="11010" max="11010" width="8.5546875" style="988" customWidth="1"/>
    <col min="11011" max="11011" width="12.44140625" style="988" customWidth="1"/>
    <col min="11012" max="11012" width="2.109375" style="988" customWidth="1"/>
    <col min="11013" max="11013" width="9.44140625" style="988" customWidth="1"/>
    <col min="11014" max="11258" width="11" style="988"/>
    <col min="11259" max="11259" width="46.6640625" style="988" bestFit="1" customWidth="1"/>
    <col min="11260" max="11260" width="11.88671875" style="988" customWidth="1"/>
    <col min="11261" max="11261" width="12.44140625" style="988" customWidth="1"/>
    <col min="11262" max="11262" width="12.5546875" style="988" customWidth="1"/>
    <col min="11263" max="11263" width="11.6640625" style="988" customWidth="1"/>
    <col min="11264" max="11264" width="10.6640625" style="988" customWidth="1"/>
    <col min="11265" max="11265" width="2.44140625" style="988" bestFit="1" customWidth="1"/>
    <col min="11266" max="11266" width="8.5546875" style="988" customWidth="1"/>
    <col min="11267" max="11267" width="12.44140625" style="988" customWidth="1"/>
    <col min="11268" max="11268" width="2.109375" style="988" customWidth="1"/>
    <col min="11269" max="11269" width="9.44140625" style="988" customWidth="1"/>
    <col min="11270" max="11514" width="11" style="988"/>
    <col min="11515" max="11515" width="46.6640625" style="988" bestFit="1" customWidth="1"/>
    <col min="11516" max="11516" width="11.88671875" style="988" customWidth="1"/>
    <col min="11517" max="11517" width="12.44140625" style="988" customWidth="1"/>
    <col min="11518" max="11518" width="12.5546875" style="988" customWidth="1"/>
    <col min="11519" max="11519" width="11.6640625" style="988" customWidth="1"/>
    <col min="11520" max="11520" width="10.6640625" style="988" customWidth="1"/>
    <col min="11521" max="11521" width="2.44140625" style="988" bestFit="1" customWidth="1"/>
    <col min="11522" max="11522" width="8.5546875" style="988" customWidth="1"/>
    <col min="11523" max="11523" width="12.44140625" style="988" customWidth="1"/>
    <col min="11524" max="11524" width="2.109375" style="988" customWidth="1"/>
    <col min="11525" max="11525" width="9.44140625" style="988" customWidth="1"/>
    <col min="11526" max="11770" width="11" style="988"/>
    <col min="11771" max="11771" width="46.6640625" style="988" bestFit="1" customWidth="1"/>
    <col min="11772" max="11772" width="11.88671875" style="988" customWidth="1"/>
    <col min="11773" max="11773" width="12.44140625" style="988" customWidth="1"/>
    <col min="11774" max="11774" width="12.5546875" style="988" customWidth="1"/>
    <col min="11775" max="11775" width="11.6640625" style="988" customWidth="1"/>
    <col min="11776" max="11776" width="10.6640625" style="988" customWidth="1"/>
    <col min="11777" max="11777" width="2.44140625" style="988" bestFit="1" customWidth="1"/>
    <col min="11778" max="11778" width="8.5546875" style="988" customWidth="1"/>
    <col min="11779" max="11779" width="12.44140625" style="988" customWidth="1"/>
    <col min="11780" max="11780" width="2.109375" style="988" customWidth="1"/>
    <col min="11781" max="11781" width="9.44140625" style="988" customWidth="1"/>
    <col min="11782" max="12026" width="11" style="988"/>
    <col min="12027" max="12027" width="46.6640625" style="988" bestFit="1" customWidth="1"/>
    <col min="12028" max="12028" width="11.88671875" style="988" customWidth="1"/>
    <col min="12029" max="12029" width="12.44140625" style="988" customWidth="1"/>
    <col min="12030" max="12030" width="12.5546875" style="988" customWidth="1"/>
    <col min="12031" max="12031" width="11.6640625" style="988" customWidth="1"/>
    <col min="12032" max="12032" width="10.6640625" style="988" customWidth="1"/>
    <col min="12033" max="12033" width="2.44140625" style="988" bestFit="1" customWidth="1"/>
    <col min="12034" max="12034" width="8.5546875" style="988" customWidth="1"/>
    <col min="12035" max="12035" width="12.44140625" style="988" customWidth="1"/>
    <col min="12036" max="12036" width="2.109375" style="988" customWidth="1"/>
    <col min="12037" max="12037" width="9.44140625" style="988" customWidth="1"/>
    <col min="12038" max="12282" width="11" style="988"/>
    <col min="12283" max="12283" width="46.6640625" style="988" bestFit="1" customWidth="1"/>
    <col min="12284" max="12284" width="11.88671875" style="988" customWidth="1"/>
    <col min="12285" max="12285" width="12.44140625" style="988" customWidth="1"/>
    <col min="12286" max="12286" width="12.5546875" style="988" customWidth="1"/>
    <col min="12287" max="12287" width="11.6640625" style="988" customWidth="1"/>
    <col min="12288" max="12288" width="10.6640625" style="988" customWidth="1"/>
    <col min="12289" max="12289" width="2.44140625" style="988" bestFit="1" customWidth="1"/>
    <col min="12290" max="12290" width="8.5546875" style="988" customWidth="1"/>
    <col min="12291" max="12291" width="12.44140625" style="988" customWidth="1"/>
    <col min="12292" max="12292" width="2.109375" style="988" customWidth="1"/>
    <col min="12293" max="12293" width="9.44140625" style="988" customWidth="1"/>
    <col min="12294" max="12538" width="11" style="988"/>
    <col min="12539" max="12539" width="46.6640625" style="988" bestFit="1" customWidth="1"/>
    <col min="12540" max="12540" width="11.88671875" style="988" customWidth="1"/>
    <col min="12541" max="12541" width="12.44140625" style="988" customWidth="1"/>
    <col min="12542" max="12542" width="12.5546875" style="988" customWidth="1"/>
    <col min="12543" max="12543" width="11.6640625" style="988" customWidth="1"/>
    <col min="12544" max="12544" width="10.6640625" style="988" customWidth="1"/>
    <col min="12545" max="12545" width="2.44140625" style="988" bestFit="1" customWidth="1"/>
    <col min="12546" max="12546" width="8.5546875" style="988" customWidth="1"/>
    <col min="12547" max="12547" width="12.44140625" style="988" customWidth="1"/>
    <col min="12548" max="12548" width="2.109375" style="988" customWidth="1"/>
    <col min="12549" max="12549" width="9.44140625" style="988" customWidth="1"/>
    <col min="12550" max="12794" width="11" style="988"/>
    <col min="12795" max="12795" width="46.6640625" style="988" bestFit="1" customWidth="1"/>
    <col min="12796" max="12796" width="11.88671875" style="988" customWidth="1"/>
    <col min="12797" max="12797" width="12.44140625" style="988" customWidth="1"/>
    <col min="12798" max="12798" width="12.5546875" style="988" customWidth="1"/>
    <col min="12799" max="12799" width="11.6640625" style="988" customWidth="1"/>
    <col min="12800" max="12800" width="10.6640625" style="988" customWidth="1"/>
    <col min="12801" max="12801" width="2.44140625" style="988" bestFit="1" customWidth="1"/>
    <col min="12802" max="12802" width="8.5546875" style="988" customWidth="1"/>
    <col min="12803" max="12803" width="12.44140625" style="988" customWidth="1"/>
    <col min="12804" max="12804" width="2.109375" style="988" customWidth="1"/>
    <col min="12805" max="12805" width="9.44140625" style="988" customWidth="1"/>
    <col min="12806" max="13050" width="11" style="988"/>
    <col min="13051" max="13051" width="46.6640625" style="988" bestFit="1" customWidth="1"/>
    <col min="13052" max="13052" width="11.88671875" style="988" customWidth="1"/>
    <col min="13053" max="13053" width="12.44140625" style="988" customWidth="1"/>
    <col min="13054" max="13054" width="12.5546875" style="988" customWidth="1"/>
    <col min="13055" max="13055" width="11.6640625" style="988" customWidth="1"/>
    <col min="13056" max="13056" width="10.6640625" style="988" customWidth="1"/>
    <col min="13057" max="13057" width="2.44140625" style="988" bestFit="1" customWidth="1"/>
    <col min="13058" max="13058" width="8.5546875" style="988" customWidth="1"/>
    <col min="13059" max="13059" width="12.44140625" style="988" customWidth="1"/>
    <col min="13060" max="13060" width="2.109375" style="988" customWidth="1"/>
    <col min="13061" max="13061" width="9.44140625" style="988" customWidth="1"/>
    <col min="13062" max="13306" width="11" style="988"/>
    <col min="13307" max="13307" width="46.6640625" style="988" bestFit="1" customWidth="1"/>
    <col min="13308" max="13308" width="11.88671875" style="988" customWidth="1"/>
    <col min="13309" max="13309" width="12.44140625" style="988" customWidth="1"/>
    <col min="13310" max="13310" width="12.5546875" style="988" customWidth="1"/>
    <col min="13311" max="13311" width="11.6640625" style="988" customWidth="1"/>
    <col min="13312" max="13312" width="10.6640625" style="988" customWidth="1"/>
    <col min="13313" max="13313" width="2.44140625" style="988" bestFit="1" customWidth="1"/>
    <col min="13314" max="13314" width="8.5546875" style="988" customWidth="1"/>
    <col min="13315" max="13315" width="12.44140625" style="988" customWidth="1"/>
    <col min="13316" max="13316" width="2.109375" style="988" customWidth="1"/>
    <col min="13317" max="13317" width="9.44140625" style="988" customWidth="1"/>
    <col min="13318" max="13562" width="11" style="988"/>
    <col min="13563" max="13563" width="46.6640625" style="988" bestFit="1" customWidth="1"/>
    <col min="13564" max="13564" width="11.88671875" style="988" customWidth="1"/>
    <col min="13565" max="13565" width="12.44140625" style="988" customWidth="1"/>
    <col min="13566" max="13566" width="12.5546875" style="988" customWidth="1"/>
    <col min="13567" max="13567" width="11.6640625" style="988" customWidth="1"/>
    <col min="13568" max="13568" width="10.6640625" style="988" customWidth="1"/>
    <col min="13569" max="13569" width="2.44140625" style="988" bestFit="1" customWidth="1"/>
    <col min="13570" max="13570" width="8.5546875" style="988" customWidth="1"/>
    <col min="13571" max="13571" width="12.44140625" style="988" customWidth="1"/>
    <col min="13572" max="13572" width="2.109375" style="988" customWidth="1"/>
    <col min="13573" max="13573" width="9.44140625" style="988" customWidth="1"/>
    <col min="13574" max="13818" width="11" style="988"/>
    <col min="13819" max="13819" width="46.6640625" style="988" bestFit="1" customWidth="1"/>
    <col min="13820" max="13820" width="11.88671875" style="988" customWidth="1"/>
    <col min="13821" max="13821" width="12.44140625" style="988" customWidth="1"/>
    <col min="13822" max="13822" width="12.5546875" style="988" customWidth="1"/>
    <col min="13823" max="13823" width="11.6640625" style="988" customWidth="1"/>
    <col min="13824" max="13824" width="10.6640625" style="988" customWidth="1"/>
    <col min="13825" max="13825" width="2.44140625" style="988" bestFit="1" customWidth="1"/>
    <col min="13826" max="13826" width="8.5546875" style="988" customWidth="1"/>
    <col min="13827" max="13827" width="12.44140625" style="988" customWidth="1"/>
    <col min="13828" max="13828" width="2.109375" style="988" customWidth="1"/>
    <col min="13829" max="13829" width="9.44140625" style="988" customWidth="1"/>
    <col min="13830" max="14074" width="11" style="988"/>
    <col min="14075" max="14075" width="46.6640625" style="988" bestFit="1" customWidth="1"/>
    <col min="14076" max="14076" width="11.88671875" style="988" customWidth="1"/>
    <col min="14077" max="14077" width="12.44140625" style="988" customWidth="1"/>
    <col min="14078" max="14078" width="12.5546875" style="988" customWidth="1"/>
    <col min="14079" max="14079" width="11.6640625" style="988" customWidth="1"/>
    <col min="14080" max="14080" width="10.6640625" style="988" customWidth="1"/>
    <col min="14081" max="14081" width="2.44140625" style="988" bestFit="1" customWidth="1"/>
    <col min="14082" max="14082" width="8.5546875" style="988" customWidth="1"/>
    <col min="14083" max="14083" width="12.44140625" style="988" customWidth="1"/>
    <col min="14084" max="14084" width="2.109375" style="988" customWidth="1"/>
    <col min="14085" max="14085" width="9.44140625" style="988" customWidth="1"/>
    <col min="14086" max="14330" width="11" style="988"/>
    <col min="14331" max="14331" width="46.6640625" style="988" bestFit="1" customWidth="1"/>
    <col min="14332" max="14332" width="11.88671875" style="988" customWidth="1"/>
    <col min="14333" max="14333" width="12.44140625" style="988" customWidth="1"/>
    <col min="14334" max="14334" width="12.5546875" style="988" customWidth="1"/>
    <col min="14335" max="14335" width="11.6640625" style="988" customWidth="1"/>
    <col min="14336" max="14336" width="10.6640625" style="988" customWidth="1"/>
    <col min="14337" max="14337" width="2.44140625" style="988" bestFit="1" customWidth="1"/>
    <col min="14338" max="14338" width="8.5546875" style="988" customWidth="1"/>
    <col min="14339" max="14339" width="12.44140625" style="988" customWidth="1"/>
    <col min="14340" max="14340" width="2.109375" style="988" customWidth="1"/>
    <col min="14341" max="14341" width="9.44140625" style="988" customWidth="1"/>
    <col min="14342" max="14586" width="11" style="988"/>
    <col min="14587" max="14587" width="46.6640625" style="988" bestFit="1" customWidth="1"/>
    <col min="14588" max="14588" width="11.88671875" style="988" customWidth="1"/>
    <col min="14589" max="14589" width="12.44140625" style="988" customWidth="1"/>
    <col min="14590" max="14590" width="12.5546875" style="988" customWidth="1"/>
    <col min="14591" max="14591" width="11.6640625" style="988" customWidth="1"/>
    <col min="14592" max="14592" width="10.6640625" style="988" customWidth="1"/>
    <col min="14593" max="14593" width="2.44140625" style="988" bestFit="1" customWidth="1"/>
    <col min="14594" max="14594" width="8.5546875" style="988" customWidth="1"/>
    <col min="14595" max="14595" width="12.44140625" style="988" customWidth="1"/>
    <col min="14596" max="14596" width="2.109375" style="988" customWidth="1"/>
    <col min="14597" max="14597" width="9.44140625" style="988" customWidth="1"/>
    <col min="14598" max="14842" width="11" style="988"/>
    <col min="14843" max="14843" width="46.6640625" style="988" bestFit="1" customWidth="1"/>
    <col min="14844" max="14844" width="11.88671875" style="988" customWidth="1"/>
    <col min="14845" max="14845" width="12.44140625" style="988" customWidth="1"/>
    <col min="14846" max="14846" width="12.5546875" style="988" customWidth="1"/>
    <col min="14847" max="14847" width="11.6640625" style="988" customWidth="1"/>
    <col min="14848" max="14848" width="10.6640625" style="988" customWidth="1"/>
    <col min="14849" max="14849" width="2.44140625" style="988" bestFit="1" customWidth="1"/>
    <col min="14850" max="14850" width="8.5546875" style="988" customWidth="1"/>
    <col min="14851" max="14851" width="12.44140625" style="988" customWidth="1"/>
    <col min="14852" max="14852" width="2.109375" style="988" customWidth="1"/>
    <col min="14853" max="14853" width="9.44140625" style="988" customWidth="1"/>
    <col min="14854" max="15098" width="11" style="988"/>
    <col min="15099" max="15099" width="46.6640625" style="988" bestFit="1" customWidth="1"/>
    <col min="15100" max="15100" width="11.88671875" style="988" customWidth="1"/>
    <col min="15101" max="15101" width="12.44140625" style="988" customWidth="1"/>
    <col min="15102" max="15102" width="12.5546875" style="988" customWidth="1"/>
    <col min="15103" max="15103" width="11.6640625" style="988" customWidth="1"/>
    <col min="15104" max="15104" width="10.6640625" style="988" customWidth="1"/>
    <col min="15105" max="15105" width="2.44140625" style="988" bestFit="1" customWidth="1"/>
    <col min="15106" max="15106" width="8.5546875" style="988" customWidth="1"/>
    <col min="15107" max="15107" width="12.44140625" style="988" customWidth="1"/>
    <col min="15108" max="15108" width="2.109375" style="988" customWidth="1"/>
    <col min="15109" max="15109" width="9.44140625" style="988" customWidth="1"/>
    <col min="15110" max="15354" width="11" style="988"/>
    <col min="15355" max="15355" width="46.6640625" style="988" bestFit="1" customWidth="1"/>
    <col min="15356" max="15356" width="11.88671875" style="988" customWidth="1"/>
    <col min="15357" max="15357" width="12.44140625" style="988" customWidth="1"/>
    <col min="15358" max="15358" width="12.5546875" style="988" customWidth="1"/>
    <col min="15359" max="15359" width="11.6640625" style="988" customWidth="1"/>
    <col min="15360" max="15360" width="10.6640625" style="988" customWidth="1"/>
    <col min="15361" max="15361" width="2.44140625" style="988" bestFit="1" customWidth="1"/>
    <col min="15362" max="15362" width="8.5546875" style="988" customWidth="1"/>
    <col min="15363" max="15363" width="12.44140625" style="988" customWidth="1"/>
    <col min="15364" max="15364" width="2.109375" style="988" customWidth="1"/>
    <col min="15365" max="15365" width="9.44140625" style="988" customWidth="1"/>
    <col min="15366" max="15610" width="11" style="988"/>
    <col min="15611" max="15611" width="46.6640625" style="988" bestFit="1" customWidth="1"/>
    <col min="15612" max="15612" width="11.88671875" style="988" customWidth="1"/>
    <col min="15613" max="15613" width="12.44140625" style="988" customWidth="1"/>
    <col min="15614" max="15614" width="12.5546875" style="988" customWidth="1"/>
    <col min="15615" max="15615" width="11.6640625" style="988" customWidth="1"/>
    <col min="15616" max="15616" width="10.6640625" style="988" customWidth="1"/>
    <col min="15617" max="15617" width="2.44140625" style="988" bestFit="1" customWidth="1"/>
    <col min="15618" max="15618" width="8.5546875" style="988" customWidth="1"/>
    <col min="15619" max="15619" width="12.44140625" style="988" customWidth="1"/>
    <col min="15620" max="15620" width="2.109375" style="988" customWidth="1"/>
    <col min="15621" max="15621" width="9.44140625" style="988" customWidth="1"/>
    <col min="15622" max="15866" width="11" style="988"/>
    <col min="15867" max="15867" width="46.6640625" style="988" bestFit="1" customWidth="1"/>
    <col min="15868" max="15868" width="11.88671875" style="988" customWidth="1"/>
    <col min="15869" max="15869" width="12.44140625" style="988" customWidth="1"/>
    <col min="15870" max="15870" width="12.5546875" style="988" customWidth="1"/>
    <col min="15871" max="15871" width="11.6640625" style="988" customWidth="1"/>
    <col min="15872" max="15872" width="10.6640625" style="988" customWidth="1"/>
    <col min="15873" max="15873" width="2.44140625" style="988" bestFit="1" customWidth="1"/>
    <col min="15874" max="15874" width="8.5546875" style="988" customWidth="1"/>
    <col min="15875" max="15875" width="12.44140625" style="988" customWidth="1"/>
    <col min="15876" max="15876" width="2.109375" style="988" customWidth="1"/>
    <col min="15877" max="15877" width="9.44140625" style="988" customWidth="1"/>
    <col min="15878" max="16122" width="11" style="988"/>
    <col min="16123" max="16123" width="46.6640625" style="988" bestFit="1" customWidth="1"/>
    <col min="16124" max="16124" width="11.88671875" style="988" customWidth="1"/>
    <col min="16125" max="16125" width="12.44140625" style="988" customWidth="1"/>
    <col min="16126" max="16126" width="12.5546875" style="988" customWidth="1"/>
    <col min="16127" max="16127" width="11.6640625" style="988" customWidth="1"/>
    <col min="16128" max="16128" width="10.6640625" style="988" customWidth="1"/>
    <col min="16129" max="16129" width="2.44140625" style="988" bestFit="1" customWidth="1"/>
    <col min="16130" max="16130" width="8.5546875" style="988" customWidth="1"/>
    <col min="16131" max="16131" width="12.44140625" style="988" customWidth="1"/>
    <col min="16132" max="16132" width="2.109375" style="988" customWidth="1"/>
    <col min="16133" max="16133" width="9.44140625" style="988" customWidth="1"/>
    <col min="16134" max="16384" width="11" style="988"/>
  </cols>
  <sheetData>
    <row r="1" spans="1:25" s="989" customFormat="1" ht="17.100000000000001" customHeight="1">
      <c r="A1" s="3302" t="s">
        <v>958</v>
      </c>
      <c r="B1" s="3302"/>
      <c r="C1" s="3302"/>
      <c r="D1" s="3302"/>
      <c r="E1" s="3302"/>
      <c r="F1" s="3302"/>
      <c r="G1" s="3302"/>
      <c r="H1" s="3302"/>
      <c r="I1" s="3302"/>
    </row>
    <row r="2" spans="1:25" s="989" customFormat="1" ht="17.100000000000001" customHeight="1">
      <c r="A2" s="3323" t="s">
        <v>42</v>
      </c>
      <c r="B2" s="3323"/>
      <c r="C2" s="3323"/>
      <c r="D2" s="3323"/>
      <c r="E2" s="3323"/>
      <c r="F2" s="3323"/>
      <c r="G2" s="3323"/>
      <c r="H2" s="3323"/>
      <c r="I2" s="3323"/>
    </row>
    <row r="3" spans="1:25" s="989" customFormat="1" ht="17.100000000000001" customHeight="1">
      <c r="A3" s="3323" t="s">
        <v>856</v>
      </c>
      <c r="B3" s="3323"/>
      <c r="C3" s="3323"/>
      <c r="D3" s="3323"/>
      <c r="E3" s="3323"/>
      <c r="F3" s="3323"/>
      <c r="G3" s="3323"/>
      <c r="H3" s="3323"/>
      <c r="I3" s="3323"/>
    </row>
    <row r="4" spans="1:25" s="989" customFormat="1" ht="17.100000000000001" customHeight="1" thickBot="1">
      <c r="B4" s="991"/>
      <c r="C4" s="991"/>
      <c r="D4" s="991"/>
      <c r="E4" s="991"/>
      <c r="H4" s="3304" t="s">
        <v>855</v>
      </c>
      <c r="I4" s="3304"/>
    </row>
    <row r="5" spans="1:25" s="989" customFormat="1" ht="20.25" customHeight="1" thickTop="1">
      <c r="A5" s="3344" t="s">
        <v>65</v>
      </c>
      <c r="B5" s="1108">
        <f>'36.ODCS'!B5</f>
        <v>2021</v>
      </c>
      <c r="C5" s="1108">
        <f>'36.ODCS'!C5</f>
        <v>2022</v>
      </c>
      <c r="D5" s="1108">
        <f>'36.ODCS'!D5</f>
        <v>2022</v>
      </c>
      <c r="E5" s="1108">
        <f>'36.ODCS'!E5</f>
        <v>2023</v>
      </c>
      <c r="F5" s="3347" t="str">
        <f>'36.ODCS'!F5</f>
        <v>Changes during seven months</v>
      </c>
      <c r="G5" s="3347"/>
      <c r="H5" s="3347"/>
      <c r="I5" s="3348"/>
    </row>
    <row r="6" spans="1:25" s="989" customFormat="1" ht="15.6">
      <c r="A6" s="3345"/>
      <c r="B6" s="3300" t="str">
        <f>'36.ODCS'!B6</f>
        <v>Jul</v>
      </c>
      <c r="C6" s="3300" t="str">
        <f>'36.ODCS'!C6</f>
        <v xml:space="preserve">Feb (R) </v>
      </c>
      <c r="D6" s="3300" t="str">
        <f>'36.ODCS'!D6</f>
        <v xml:space="preserve">Jul (R) </v>
      </c>
      <c r="E6" s="3300" t="str">
        <f>'36.ODCS'!E6</f>
        <v>Feb (P)</v>
      </c>
      <c r="F6" s="3349" t="str">
        <f>'36.ODCS'!F6</f>
        <v>2021/22</v>
      </c>
      <c r="G6" s="3349"/>
      <c r="H6" s="3349" t="str">
        <f>'36.ODCS'!H6</f>
        <v>2022/23</v>
      </c>
      <c r="I6" s="3310"/>
      <c r="J6" s="1172"/>
    </row>
    <row r="7" spans="1:25" s="989" customFormat="1" ht="15.6">
      <c r="A7" s="3346"/>
      <c r="B7" s="3343"/>
      <c r="C7" s="3343"/>
      <c r="D7" s="3343"/>
      <c r="E7" s="3343"/>
      <c r="F7" s="1128" t="str">
        <f>'36.ODCS'!F7</f>
        <v>Amount</v>
      </c>
      <c r="G7" s="1128" t="str">
        <f>'36.ODCS'!G7</f>
        <v>Percent</v>
      </c>
      <c r="H7" s="1128" t="str">
        <f>'36.ODCS'!H7</f>
        <v>Amount</v>
      </c>
      <c r="I7" s="1127" t="str">
        <f>'36.ODCS'!I7</f>
        <v>Percent</v>
      </c>
      <c r="J7" s="1172"/>
    </row>
    <row r="8" spans="1:25" s="989" customFormat="1" ht="24.75" customHeight="1">
      <c r="A8" s="1069" t="s">
        <v>955</v>
      </c>
      <c r="B8" s="1032">
        <v>4167463.2587729897</v>
      </c>
      <c r="C8" s="1032">
        <v>4297823.8365239464</v>
      </c>
      <c r="D8" s="1032">
        <v>4525619.5850835824</v>
      </c>
      <c r="E8" s="1032">
        <v>4723343.5848732619</v>
      </c>
      <c r="F8" s="1032">
        <v>130360.57775095664</v>
      </c>
      <c r="G8" s="1145">
        <v>3.1280558377217274</v>
      </c>
      <c r="H8" s="1032">
        <v>197723.99978967942</v>
      </c>
      <c r="I8" s="1026">
        <v>4.3689929317385987</v>
      </c>
      <c r="K8" s="1079"/>
      <c r="N8" s="1079"/>
      <c r="O8" s="1079"/>
      <c r="P8" s="1079"/>
      <c r="Q8" s="1079"/>
      <c r="R8" s="1080"/>
      <c r="S8" s="1080"/>
      <c r="T8" s="1080"/>
      <c r="U8" s="1080"/>
      <c r="V8" s="1080"/>
      <c r="W8" s="1080"/>
      <c r="X8" s="1080"/>
      <c r="Y8" s="1080"/>
    </row>
    <row r="9" spans="1:25" s="989" customFormat="1" ht="24.75" customHeight="1">
      <c r="A9" s="1064" t="s">
        <v>954</v>
      </c>
      <c r="B9" s="1021">
        <v>474641.3855329568</v>
      </c>
      <c r="C9" s="1021">
        <v>392937.00990016543</v>
      </c>
      <c r="D9" s="1021">
        <v>442501.54692363826</v>
      </c>
      <c r="E9" s="1021">
        <v>408830.30328724656</v>
      </c>
      <c r="F9" s="1021">
        <v>-81704.375632791372</v>
      </c>
      <c r="G9" s="1139">
        <v>-17.213917311708634</v>
      </c>
      <c r="H9" s="1021">
        <v>-33671.243636391708</v>
      </c>
      <c r="I9" s="1138">
        <v>-7.609293994672135</v>
      </c>
      <c r="K9" s="1079"/>
      <c r="N9" s="1079"/>
      <c r="O9" s="1079"/>
      <c r="P9" s="1079"/>
      <c r="Q9" s="1079"/>
      <c r="R9" s="1080"/>
      <c r="S9" s="1080"/>
      <c r="T9" s="1080"/>
      <c r="U9" s="1080"/>
      <c r="V9" s="1080"/>
      <c r="W9" s="1080"/>
      <c r="X9" s="1080"/>
      <c r="Y9" s="1080"/>
    </row>
    <row r="10" spans="1:25" s="989" customFormat="1" ht="24.75" customHeight="1">
      <c r="A10" s="1064" t="s">
        <v>950</v>
      </c>
      <c r="B10" s="1021">
        <v>453926.88305266033</v>
      </c>
      <c r="C10" s="1021">
        <v>371305.27805010055</v>
      </c>
      <c r="D10" s="1021">
        <v>419717.42744747963</v>
      </c>
      <c r="E10" s="1021">
        <v>383806.64775623102</v>
      </c>
      <c r="F10" s="1021">
        <v>-82621.60500255978</v>
      </c>
      <c r="G10" s="1139">
        <v>-18.201522775414645</v>
      </c>
      <c r="H10" s="1021">
        <v>-35910.779691248608</v>
      </c>
      <c r="I10" s="1138">
        <v>-8.5559420083270723</v>
      </c>
      <c r="K10" s="1079"/>
      <c r="N10" s="1079"/>
      <c r="O10" s="1079"/>
      <c r="P10" s="1079"/>
      <c r="Q10" s="1079"/>
      <c r="R10" s="1080"/>
      <c r="S10" s="1080"/>
      <c r="T10" s="1080"/>
      <c r="U10" s="1080"/>
      <c r="V10" s="1080"/>
      <c r="W10" s="1080"/>
      <c r="X10" s="1080"/>
      <c r="Y10" s="1080"/>
    </row>
    <row r="11" spans="1:25" s="989" customFormat="1" ht="24.75" customHeight="1">
      <c r="A11" s="1064" t="s">
        <v>949</v>
      </c>
      <c r="B11" s="1021">
        <v>20714.502480296502</v>
      </c>
      <c r="C11" s="1021">
        <v>21631.731850064883</v>
      </c>
      <c r="D11" s="1021">
        <v>22784.119476158641</v>
      </c>
      <c r="E11" s="1021">
        <v>25023.65553101556</v>
      </c>
      <c r="F11" s="1021">
        <v>917.22936976838173</v>
      </c>
      <c r="G11" s="1139">
        <v>4.4279575174004018</v>
      </c>
      <c r="H11" s="1021">
        <v>2239.5360548569188</v>
      </c>
      <c r="I11" s="1138">
        <v>9.8293728541951104</v>
      </c>
      <c r="K11" s="1079"/>
      <c r="N11" s="1079"/>
      <c r="O11" s="1079"/>
      <c r="P11" s="1079"/>
      <c r="Q11" s="1079"/>
      <c r="R11" s="1080"/>
      <c r="S11" s="1080"/>
      <c r="T11" s="1080"/>
      <c r="U11" s="1080"/>
      <c r="V11" s="1080"/>
      <c r="W11" s="1080"/>
      <c r="X11" s="1080"/>
      <c r="Y11" s="1080"/>
    </row>
    <row r="12" spans="1:25" s="989" customFormat="1" ht="24.75" customHeight="1">
      <c r="A12" s="1064" t="s">
        <v>953</v>
      </c>
      <c r="B12" s="1021">
        <v>1426354.0935485177</v>
      </c>
      <c r="C12" s="1021">
        <v>1309727.4925470052</v>
      </c>
      <c r="D12" s="1021">
        <v>1261714.2341400851</v>
      </c>
      <c r="E12" s="1021">
        <v>1239301.7655029548</v>
      </c>
      <c r="F12" s="1021">
        <v>-116626.60100151249</v>
      </c>
      <c r="G12" s="1139">
        <v>-8.1765531805195764</v>
      </c>
      <c r="H12" s="1021">
        <v>-22412.468637130223</v>
      </c>
      <c r="I12" s="1138">
        <v>-1.7763506212962183</v>
      </c>
      <c r="K12" s="1079"/>
      <c r="N12" s="1079"/>
      <c r="O12" s="1079"/>
      <c r="P12" s="1079"/>
      <c r="Q12" s="1079"/>
      <c r="R12" s="1080"/>
      <c r="S12" s="1080"/>
      <c r="T12" s="1080"/>
      <c r="U12" s="1080"/>
      <c r="V12" s="1080"/>
      <c r="W12" s="1080"/>
      <c r="X12" s="1080"/>
      <c r="Y12" s="1080"/>
    </row>
    <row r="13" spans="1:25" s="989" customFormat="1" ht="24.75" customHeight="1">
      <c r="A13" s="1064" t="s">
        <v>950</v>
      </c>
      <c r="B13" s="1021">
        <v>1411828.1146087358</v>
      </c>
      <c r="C13" s="1021">
        <v>1296312.6077195851</v>
      </c>
      <c r="D13" s="1021">
        <v>1248958.655105158</v>
      </c>
      <c r="E13" s="1021">
        <v>1227042.2927850215</v>
      </c>
      <c r="F13" s="1021">
        <v>-115515.50688915071</v>
      </c>
      <c r="G13" s="1139">
        <v>-8.1819809149475589</v>
      </c>
      <c r="H13" s="1021">
        <v>-21916.362320136512</v>
      </c>
      <c r="I13" s="1138">
        <v>-1.7547708429380497</v>
      </c>
      <c r="K13" s="1079"/>
      <c r="N13" s="1079"/>
      <c r="O13" s="1079"/>
      <c r="P13" s="1079"/>
      <c r="Q13" s="1079"/>
      <c r="R13" s="1080"/>
      <c r="S13" s="1080"/>
      <c r="T13" s="1080"/>
      <c r="U13" s="1080"/>
      <c r="V13" s="1080"/>
      <c r="W13" s="1080"/>
      <c r="X13" s="1080"/>
      <c r="Y13" s="1080"/>
    </row>
    <row r="14" spans="1:25" s="989" customFormat="1" ht="24.75" customHeight="1">
      <c r="A14" s="1064" t="s">
        <v>949</v>
      </c>
      <c r="B14" s="1021">
        <v>14525.978939781993</v>
      </c>
      <c r="C14" s="1021">
        <v>13414.884827420026</v>
      </c>
      <c r="D14" s="1021">
        <v>12755.579034927008</v>
      </c>
      <c r="E14" s="1021">
        <v>12259.472717933426</v>
      </c>
      <c r="F14" s="1021">
        <v>-1111.0941123619668</v>
      </c>
      <c r="G14" s="1139">
        <v>-7.6490136531799369</v>
      </c>
      <c r="H14" s="1021">
        <v>-496.10631699358237</v>
      </c>
      <c r="I14" s="1138">
        <v>-3.8893280786011863</v>
      </c>
      <c r="K14" s="1079"/>
      <c r="N14" s="1079"/>
      <c r="O14" s="1079"/>
      <c r="P14" s="1079"/>
      <c r="Q14" s="1079"/>
      <c r="R14" s="1080"/>
      <c r="S14" s="1080"/>
      <c r="T14" s="1080"/>
      <c r="U14" s="1080"/>
      <c r="V14" s="1080"/>
      <c r="W14" s="1080"/>
      <c r="X14" s="1080"/>
      <c r="Y14" s="1080"/>
    </row>
    <row r="15" spans="1:25" s="989" customFormat="1" ht="24.75" customHeight="1">
      <c r="A15" s="1064" t="s">
        <v>952</v>
      </c>
      <c r="B15" s="1021">
        <v>1896158.4936243813</v>
      </c>
      <c r="C15" s="1021">
        <v>2276744.9310054835</v>
      </c>
      <c r="D15" s="1021">
        <v>2439039.7308560954</v>
      </c>
      <c r="E15" s="1021">
        <v>2758830.6830218532</v>
      </c>
      <c r="F15" s="1021">
        <v>380586.43738110224</v>
      </c>
      <c r="G15" s="1139">
        <v>20.071446488296267</v>
      </c>
      <c r="H15" s="1021">
        <v>319790.95216575777</v>
      </c>
      <c r="I15" s="1138">
        <v>13.111346573001995</v>
      </c>
      <c r="K15" s="1079"/>
      <c r="N15" s="1079"/>
      <c r="O15" s="1079"/>
      <c r="P15" s="1079"/>
      <c r="Q15" s="1079"/>
      <c r="R15" s="1080"/>
      <c r="S15" s="1080"/>
      <c r="T15" s="1080"/>
      <c r="U15" s="1080"/>
      <c r="V15" s="1080"/>
      <c r="W15" s="1080"/>
      <c r="X15" s="1080"/>
      <c r="Y15" s="1080"/>
    </row>
    <row r="16" spans="1:25" s="989" customFormat="1" ht="24.75" customHeight="1">
      <c r="A16" s="1064" t="s">
        <v>950</v>
      </c>
      <c r="B16" s="1021">
        <v>1864001.8121004095</v>
      </c>
      <c r="C16" s="1021">
        <v>2244741.7890649005</v>
      </c>
      <c r="D16" s="1021">
        <v>2401881.2032765974</v>
      </c>
      <c r="E16" s="1021">
        <v>2712237.3270006282</v>
      </c>
      <c r="F16" s="1021">
        <v>380739.97696449095</v>
      </c>
      <c r="G16" s="1139">
        <v>20.425944572203093</v>
      </c>
      <c r="H16" s="1021">
        <v>310356.1237240308</v>
      </c>
      <c r="I16" s="1138">
        <v>12.921376931575521</v>
      </c>
      <c r="K16" s="1079"/>
      <c r="N16" s="1079"/>
      <c r="O16" s="1079"/>
      <c r="P16" s="1079"/>
      <c r="Q16" s="1079"/>
      <c r="R16" s="1080"/>
      <c r="S16" s="1080"/>
      <c r="T16" s="1080"/>
      <c r="U16" s="1080"/>
      <c r="V16" s="1080"/>
      <c r="W16" s="1080"/>
      <c r="X16" s="1080"/>
      <c r="Y16" s="1080"/>
    </row>
    <row r="17" spans="1:25" s="989" customFormat="1" ht="24.75" customHeight="1">
      <c r="A17" s="1064" t="s">
        <v>949</v>
      </c>
      <c r="B17" s="1021">
        <v>32156.681523971787</v>
      </c>
      <c r="C17" s="1021">
        <v>32003.141940583144</v>
      </c>
      <c r="D17" s="1021">
        <v>37158.527579498215</v>
      </c>
      <c r="E17" s="1021">
        <v>46593.356021225038</v>
      </c>
      <c r="F17" s="1021">
        <v>-153.53958338864322</v>
      </c>
      <c r="G17" s="1139">
        <v>-0.47747334647757211</v>
      </c>
      <c r="H17" s="1021">
        <v>9434.8284417268223</v>
      </c>
      <c r="I17" s="1138">
        <v>25.390748924433641</v>
      </c>
      <c r="K17" s="1079"/>
      <c r="N17" s="1079"/>
      <c r="O17" s="1079"/>
      <c r="P17" s="1079"/>
      <c r="Q17" s="1079"/>
      <c r="R17" s="1080"/>
      <c r="S17" s="1080"/>
      <c r="T17" s="1080"/>
      <c r="U17" s="1080"/>
      <c r="V17" s="1080"/>
      <c r="W17" s="1080"/>
      <c r="X17" s="1080"/>
      <c r="Y17" s="1080"/>
    </row>
    <row r="18" spans="1:25" s="989" customFormat="1" ht="24.75" customHeight="1">
      <c r="A18" s="1064" t="s">
        <v>951</v>
      </c>
      <c r="B18" s="1021">
        <v>337684.24512737244</v>
      </c>
      <c r="C18" s="1021">
        <v>278810.91318739712</v>
      </c>
      <c r="D18" s="1021">
        <v>329727.89886709006</v>
      </c>
      <c r="E18" s="1021">
        <v>276544.00807374128</v>
      </c>
      <c r="F18" s="1021">
        <v>-58873.331939975324</v>
      </c>
      <c r="G18" s="1139">
        <v>-17.434432547413831</v>
      </c>
      <c r="H18" s="1021">
        <v>-53183.890793348779</v>
      </c>
      <c r="I18" s="1138">
        <v>-16.129630212087896</v>
      </c>
      <c r="K18" s="1079"/>
      <c r="N18" s="1079"/>
      <c r="O18" s="1079"/>
      <c r="P18" s="1079"/>
      <c r="Q18" s="1079"/>
      <c r="R18" s="1080"/>
      <c r="S18" s="1080"/>
      <c r="T18" s="1080"/>
      <c r="U18" s="1080"/>
      <c r="V18" s="1080"/>
      <c r="W18" s="1080"/>
      <c r="X18" s="1080"/>
      <c r="Y18" s="1080"/>
    </row>
    <row r="19" spans="1:25" s="989" customFormat="1" ht="24.75" customHeight="1">
      <c r="A19" s="1064" t="s">
        <v>950</v>
      </c>
      <c r="B19" s="1021">
        <v>313273.15263708367</v>
      </c>
      <c r="C19" s="1021">
        <v>256127.58144991079</v>
      </c>
      <c r="D19" s="1021">
        <v>305315.3504221469</v>
      </c>
      <c r="E19" s="1021">
        <v>259608.66463067004</v>
      </c>
      <c r="F19" s="1021">
        <v>-57145.571187172871</v>
      </c>
      <c r="G19" s="1139">
        <v>-18.241451814855669</v>
      </c>
      <c r="H19" s="1021">
        <v>-45706.685791476863</v>
      </c>
      <c r="I19" s="1138">
        <v>-14.970320269937334</v>
      </c>
      <c r="K19" s="1079"/>
      <c r="N19" s="1079"/>
      <c r="O19" s="1079"/>
      <c r="P19" s="1079"/>
      <c r="Q19" s="1079"/>
      <c r="R19" s="1080"/>
      <c r="S19" s="1080"/>
      <c r="T19" s="1080"/>
      <c r="U19" s="1080"/>
      <c r="V19" s="1080"/>
      <c r="W19" s="1080"/>
      <c r="X19" s="1080"/>
      <c r="Y19" s="1080"/>
    </row>
    <row r="20" spans="1:25" s="989" customFormat="1" ht="24.75" customHeight="1">
      <c r="A20" s="1064" t="s">
        <v>949</v>
      </c>
      <c r="B20" s="1021">
        <v>24411.092490288789</v>
      </c>
      <c r="C20" s="1021">
        <v>22683.331737486325</v>
      </c>
      <c r="D20" s="1021">
        <v>24412.548444943179</v>
      </c>
      <c r="E20" s="1021">
        <v>16935.343443071237</v>
      </c>
      <c r="F20" s="1021">
        <v>-1727.7607528024637</v>
      </c>
      <c r="G20" s="1139">
        <v>-7.0777690653943512</v>
      </c>
      <c r="H20" s="1021">
        <v>-7477.2050018719419</v>
      </c>
      <c r="I20" s="1138">
        <v>-30.628531137316685</v>
      </c>
      <c r="K20" s="1079"/>
      <c r="N20" s="1079"/>
      <c r="O20" s="1079"/>
      <c r="P20" s="1079"/>
      <c r="Q20" s="1079"/>
      <c r="R20" s="1080"/>
      <c r="S20" s="1080"/>
      <c r="T20" s="1080"/>
      <c r="U20" s="1080"/>
      <c r="V20" s="1080"/>
      <c r="W20" s="1080"/>
      <c r="X20" s="1080"/>
      <c r="Y20" s="1080"/>
    </row>
    <row r="21" spans="1:25" s="989" customFormat="1" ht="24.75" customHeight="1">
      <c r="A21" s="1064" t="s">
        <v>948</v>
      </c>
      <c r="B21" s="1021">
        <v>32625.040939761519</v>
      </c>
      <c r="C21" s="1021">
        <v>39603.489883895476</v>
      </c>
      <c r="D21" s="1021">
        <v>52636.174296673627</v>
      </c>
      <c r="E21" s="1021">
        <v>39836.824987465494</v>
      </c>
      <c r="F21" s="1021">
        <v>6978.4489441339574</v>
      </c>
      <c r="G21" s="1139">
        <v>21.389854979856977</v>
      </c>
      <c r="H21" s="1021">
        <v>-12799.349309208133</v>
      </c>
      <c r="I21" s="1138">
        <v>-24.316640561806551</v>
      </c>
      <c r="K21" s="1079"/>
      <c r="N21" s="1079"/>
      <c r="O21" s="1079"/>
      <c r="P21" s="1079"/>
      <c r="Q21" s="1079"/>
      <c r="R21" s="1080"/>
      <c r="S21" s="1080"/>
      <c r="T21" s="1080"/>
      <c r="U21" s="1080"/>
      <c r="V21" s="1080"/>
      <c r="W21" s="1080"/>
      <c r="X21" s="1080"/>
      <c r="Y21" s="1080"/>
    </row>
    <row r="22" spans="1:25" s="989" customFormat="1" ht="24.75" customHeight="1">
      <c r="A22" s="1069" t="s">
        <v>947</v>
      </c>
      <c r="B22" s="1032">
        <v>113365.46701867</v>
      </c>
      <c r="C22" s="1032">
        <v>277255.04816983006</v>
      </c>
      <c r="D22" s="1032">
        <v>240011.52393048999</v>
      </c>
      <c r="E22" s="1032">
        <v>50113.746370700006</v>
      </c>
      <c r="F22" s="1032">
        <v>163889.58115116006</v>
      </c>
      <c r="G22" s="1145">
        <v>144.56746437975625</v>
      </c>
      <c r="H22" s="1032">
        <v>-189897.77755978997</v>
      </c>
      <c r="I22" s="1026">
        <v>-79.120274914293901</v>
      </c>
      <c r="K22" s="1079"/>
      <c r="N22" s="1079"/>
      <c r="O22" s="1079"/>
      <c r="P22" s="1079"/>
      <c r="Q22" s="1079"/>
      <c r="R22" s="1080"/>
      <c r="S22" s="1080"/>
      <c r="T22" s="1080"/>
      <c r="U22" s="1080"/>
      <c r="V22" s="1080"/>
      <c r="W22" s="1080"/>
      <c r="X22" s="1080"/>
      <c r="Y22" s="1080"/>
    </row>
    <row r="23" spans="1:25" s="989" customFormat="1" ht="24.75" customHeight="1">
      <c r="A23" s="1069" t="s">
        <v>946</v>
      </c>
      <c r="B23" s="1032">
        <v>25748</v>
      </c>
      <c r="C23" s="1032">
        <v>38314.75</v>
      </c>
      <c r="D23" s="1032">
        <v>57972.979999999996</v>
      </c>
      <c r="E23" s="1032">
        <v>62835.600043999999</v>
      </c>
      <c r="F23" s="1032">
        <v>12566.75</v>
      </c>
      <c r="G23" s="1145">
        <v>48.806703433276368</v>
      </c>
      <c r="H23" s="1032">
        <v>4862.620044000003</v>
      </c>
      <c r="I23" s="1026">
        <v>8.3877351897383967</v>
      </c>
      <c r="K23" s="1079"/>
      <c r="N23" s="1079"/>
      <c r="O23" s="1079"/>
      <c r="P23" s="1079"/>
      <c r="Q23" s="1079"/>
      <c r="R23" s="1080"/>
      <c r="S23" s="1080"/>
      <c r="T23" s="1080"/>
      <c r="U23" s="1080"/>
      <c r="V23" s="1080"/>
      <c r="W23" s="1080"/>
      <c r="X23" s="1080"/>
      <c r="Y23" s="1080"/>
    </row>
    <row r="24" spans="1:25" s="989" customFormat="1" ht="24.75" customHeight="1">
      <c r="A24" s="1169" t="s">
        <v>945</v>
      </c>
      <c r="B24" s="1032">
        <v>1085949.8654342839</v>
      </c>
      <c r="C24" s="1032">
        <v>1114808.3220397241</v>
      </c>
      <c r="D24" s="1032">
        <v>1132473.1945383321</v>
      </c>
      <c r="E24" s="1032">
        <v>1218900.4816888864</v>
      </c>
      <c r="F24" s="1032">
        <v>28858.456605440238</v>
      </c>
      <c r="G24" s="1145">
        <v>2.6574391253227336</v>
      </c>
      <c r="H24" s="1032">
        <v>86427.287150554359</v>
      </c>
      <c r="I24" s="1026">
        <v>7.6317291718138724</v>
      </c>
      <c r="K24" s="1079"/>
      <c r="N24" s="1079"/>
      <c r="O24" s="1079"/>
      <c r="P24" s="1079"/>
      <c r="Q24" s="1079"/>
      <c r="R24" s="1080"/>
      <c r="S24" s="1080"/>
      <c r="T24" s="1080"/>
      <c r="U24" s="1080"/>
      <c r="V24" s="1080"/>
      <c r="W24" s="1080"/>
      <c r="X24" s="1080"/>
      <c r="Y24" s="1080"/>
    </row>
    <row r="25" spans="1:25" s="989" customFormat="1" ht="24.75" customHeight="1">
      <c r="A25" s="1168" t="s">
        <v>944</v>
      </c>
      <c r="B25" s="1021">
        <v>320629.07600300998</v>
      </c>
      <c r="C25" s="1021">
        <v>359079.66827775241</v>
      </c>
      <c r="D25" s="1021">
        <v>356095.44869552995</v>
      </c>
      <c r="E25" s="1021">
        <v>370472.81978412712</v>
      </c>
      <c r="F25" s="1021">
        <v>38450.592274742434</v>
      </c>
      <c r="G25" s="1139">
        <v>11.992235000665215</v>
      </c>
      <c r="H25" s="1021">
        <v>14377.371088597167</v>
      </c>
      <c r="I25" s="1138">
        <v>4.0375048715913691</v>
      </c>
      <c r="K25" s="1079"/>
      <c r="N25" s="1079"/>
      <c r="O25" s="1079"/>
      <c r="P25" s="1079"/>
      <c r="Q25" s="1079"/>
      <c r="R25" s="1080"/>
      <c r="S25" s="1080"/>
      <c r="T25" s="1080"/>
      <c r="U25" s="1080"/>
      <c r="V25" s="1080"/>
      <c r="W25" s="1080"/>
      <c r="X25" s="1080"/>
      <c r="Y25" s="1080"/>
    </row>
    <row r="26" spans="1:25" s="989" customFormat="1" ht="24.75" customHeight="1">
      <c r="A26" s="1168" t="s">
        <v>943</v>
      </c>
      <c r="B26" s="1021">
        <v>263123.04731813452</v>
      </c>
      <c r="C26" s="1021">
        <v>282213.50288186059</v>
      </c>
      <c r="D26" s="1021">
        <v>287025.27952427714</v>
      </c>
      <c r="E26" s="1021">
        <v>344358.24783612526</v>
      </c>
      <c r="F26" s="1021">
        <v>19090.455563726078</v>
      </c>
      <c r="G26" s="1139">
        <v>7.2553338669129799</v>
      </c>
      <c r="H26" s="1021">
        <v>57332.968311848119</v>
      </c>
      <c r="I26" s="1138">
        <v>19.974884583989681</v>
      </c>
      <c r="K26" s="1079"/>
      <c r="N26" s="1079"/>
      <c r="O26" s="1079"/>
      <c r="P26" s="1079"/>
      <c r="Q26" s="1079"/>
      <c r="R26" s="1080"/>
      <c r="S26" s="1080"/>
      <c r="T26" s="1080"/>
      <c r="U26" s="1080"/>
      <c r="V26" s="1080"/>
      <c r="W26" s="1080"/>
      <c r="X26" s="1080"/>
      <c r="Y26" s="1080"/>
    </row>
    <row r="27" spans="1:25" s="989" customFormat="1" ht="24.75" customHeight="1">
      <c r="A27" s="1168" t="s">
        <v>942</v>
      </c>
      <c r="B27" s="1021">
        <v>98433.531226560081</v>
      </c>
      <c r="C27" s="1021">
        <v>109650.61373009646</v>
      </c>
      <c r="D27" s="1021">
        <v>130392.21446815174</v>
      </c>
      <c r="E27" s="1021">
        <v>144177.86617846557</v>
      </c>
      <c r="F27" s="1021">
        <v>11217.082503536381</v>
      </c>
      <c r="G27" s="1139">
        <v>11.395590876160403</v>
      </c>
      <c r="H27" s="1021">
        <v>13785.651710313832</v>
      </c>
      <c r="I27" s="1138">
        <v>10.572450024369342</v>
      </c>
      <c r="K27" s="1079"/>
      <c r="N27" s="1079"/>
      <c r="O27" s="1079"/>
      <c r="P27" s="1079"/>
      <c r="Q27" s="1079"/>
      <c r="R27" s="1080"/>
      <c r="S27" s="1080"/>
      <c r="T27" s="1080"/>
      <c r="U27" s="1080"/>
      <c r="V27" s="1080"/>
      <c r="W27" s="1080"/>
      <c r="X27" s="1080"/>
      <c r="Y27" s="1080"/>
    </row>
    <row r="28" spans="1:25" s="989" customFormat="1" ht="24.75" customHeight="1">
      <c r="A28" s="1168" t="s">
        <v>941</v>
      </c>
      <c r="B28" s="1021">
        <v>403764.2108865793</v>
      </c>
      <c r="C28" s="1021">
        <v>363864.53715001472</v>
      </c>
      <c r="D28" s="1021">
        <v>358960.25185037311</v>
      </c>
      <c r="E28" s="1021">
        <v>359891.54789016844</v>
      </c>
      <c r="F28" s="1021">
        <v>-39899.673736564582</v>
      </c>
      <c r="G28" s="1139">
        <v>-9.8819243164106805</v>
      </c>
      <c r="H28" s="1021">
        <v>931.2960397953284</v>
      </c>
      <c r="I28" s="1138">
        <v>0.25944266391464543</v>
      </c>
      <c r="K28" s="1079"/>
      <c r="N28" s="1079"/>
      <c r="O28" s="1079"/>
      <c r="P28" s="1079"/>
      <c r="Q28" s="1079"/>
      <c r="R28" s="1080"/>
      <c r="S28" s="1080"/>
      <c r="T28" s="1080"/>
      <c r="U28" s="1080"/>
      <c r="V28" s="1080"/>
      <c r="W28" s="1080"/>
      <c r="X28" s="1080"/>
      <c r="Y28" s="1080"/>
    </row>
    <row r="29" spans="1:25" s="989" customFormat="1" ht="24.75" customHeight="1">
      <c r="A29" s="1069" t="s">
        <v>940</v>
      </c>
      <c r="B29" s="1032">
        <v>5392526.5912259445</v>
      </c>
      <c r="C29" s="1032">
        <v>5728201.9567335006</v>
      </c>
      <c r="D29" s="1032">
        <v>5956077.2835524045</v>
      </c>
      <c r="E29" s="1032">
        <v>6055193.412976848</v>
      </c>
      <c r="F29" s="1032">
        <v>335675.36550755613</v>
      </c>
      <c r="G29" s="1145">
        <v>6.2248254102951623</v>
      </c>
      <c r="H29" s="1032">
        <v>99116.129424443468</v>
      </c>
      <c r="I29" s="1026">
        <v>1.6641175845409326</v>
      </c>
      <c r="K29" s="1079"/>
      <c r="N29" s="1079"/>
      <c r="O29" s="1079"/>
      <c r="P29" s="1079"/>
      <c r="Q29" s="1079"/>
      <c r="R29" s="1080"/>
      <c r="S29" s="1080"/>
      <c r="T29" s="1080"/>
      <c r="U29" s="1080"/>
      <c r="V29" s="1080"/>
      <c r="W29" s="1080"/>
      <c r="X29" s="1080"/>
      <c r="Y29" s="1080"/>
    </row>
    <row r="30" spans="1:25" s="989" customFormat="1" ht="24.75" customHeight="1">
      <c r="A30" s="1125" t="s">
        <v>939</v>
      </c>
      <c r="B30" s="1032">
        <v>474058.5552322453</v>
      </c>
      <c r="C30" s="1032">
        <v>368030.39756023604</v>
      </c>
      <c r="D30" s="1032">
        <v>439269.47731861565</v>
      </c>
      <c r="E30" s="1032">
        <v>403130.45373317896</v>
      </c>
      <c r="F30" s="1032">
        <v>-106028.15767200926</v>
      </c>
      <c r="G30" s="1145">
        <v>-22.366046662751433</v>
      </c>
      <c r="H30" s="1032">
        <v>-36139.023585436691</v>
      </c>
      <c r="I30" s="1026">
        <v>-8.2270736874403738</v>
      </c>
      <c r="K30" s="1079"/>
      <c r="N30" s="1079"/>
      <c r="O30" s="1079"/>
      <c r="P30" s="1079"/>
      <c r="Q30" s="1079"/>
      <c r="R30" s="1080"/>
      <c r="S30" s="1080"/>
      <c r="T30" s="1080"/>
      <c r="U30" s="1080"/>
      <c r="V30" s="1080"/>
      <c r="W30" s="1080"/>
      <c r="X30" s="1080"/>
      <c r="Y30" s="1080"/>
    </row>
    <row r="31" spans="1:25" s="989" customFormat="1" ht="24.75" customHeight="1">
      <c r="A31" s="1064" t="s">
        <v>938</v>
      </c>
      <c r="B31" s="1021">
        <v>90132.884610875757</v>
      </c>
      <c r="C31" s="1021">
        <v>78776.431850914494</v>
      </c>
      <c r="D31" s="1021">
        <v>99279.354120529504</v>
      </c>
      <c r="E31" s="1021">
        <v>82431.487930252493</v>
      </c>
      <c r="F31" s="1021">
        <v>-11356.452759961263</v>
      </c>
      <c r="G31" s="1139">
        <v>-12.599677475085439</v>
      </c>
      <c r="H31" s="1021">
        <v>-16847.866190277011</v>
      </c>
      <c r="I31" s="1138">
        <v>-16.970160955945541</v>
      </c>
      <c r="K31" s="1079"/>
      <c r="N31" s="1079"/>
      <c r="O31" s="1079"/>
      <c r="P31" s="1079"/>
      <c r="Q31" s="1079"/>
      <c r="R31" s="1080"/>
      <c r="S31" s="1080"/>
      <c r="T31" s="1080"/>
      <c r="U31" s="1080"/>
      <c r="V31" s="1080"/>
      <c r="W31" s="1080"/>
      <c r="X31" s="1080"/>
      <c r="Y31" s="1080"/>
    </row>
    <row r="32" spans="1:25" s="989" customFormat="1" ht="24.75" customHeight="1">
      <c r="A32" s="1064" t="s">
        <v>937</v>
      </c>
      <c r="B32" s="1021">
        <v>229681.87686006</v>
      </c>
      <c r="C32" s="1021">
        <v>140444.94310929</v>
      </c>
      <c r="D32" s="1021">
        <v>180720.73504288998</v>
      </c>
      <c r="E32" s="1021">
        <v>165660.74242915999</v>
      </c>
      <c r="F32" s="1021">
        <v>-89236.933750769997</v>
      </c>
      <c r="G32" s="1139">
        <v>-38.852405322837051</v>
      </c>
      <c r="H32" s="1021">
        <v>-15059.992613729992</v>
      </c>
      <c r="I32" s="1138">
        <v>-8.3332953521663367</v>
      </c>
      <c r="K32" s="1079"/>
      <c r="N32" s="1079"/>
      <c r="O32" s="1079"/>
      <c r="P32" s="1079"/>
      <c r="Q32" s="1079"/>
      <c r="R32" s="1080"/>
      <c r="S32" s="1080"/>
      <c r="T32" s="1080"/>
      <c r="U32" s="1080"/>
      <c r="V32" s="1080"/>
      <c r="W32" s="1080"/>
      <c r="X32" s="1080"/>
      <c r="Y32" s="1080"/>
    </row>
    <row r="33" spans="1:25" s="989" customFormat="1" ht="24.75" customHeight="1">
      <c r="A33" s="1064" t="s">
        <v>936</v>
      </c>
      <c r="B33" s="1021">
        <v>2660.1819641862753</v>
      </c>
      <c r="C33" s="1021">
        <v>3384.9669817463414</v>
      </c>
      <c r="D33" s="1021">
        <v>3267.1973076688705</v>
      </c>
      <c r="E33" s="1021">
        <v>3626.8501625810272</v>
      </c>
      <c r="F33" s="1021">
        <v>724.78501756006608</v>
      </c>
      <c r="G33" s="1139">
        <v>27.245693238949954</v>
      </c>
      <c r="H33" s="1021">
        <v>359.65285491215673</v>
      </c>
      <c r="I33" s="1138">
        <v>11.007993122055041</v>
      </c>
      <c r="K33" s="1079"/>
      <c r="N33" s="1079"/>
      <c r="O33" s="1079"/>
      <c r="P33" s="1079"/>
      <c r="Q33" s="1079"/>
      <c r="R33" s="1080"/>
      <c r="S33" s="1080"/>
      <c r="T33" s="1080"/>
      <c r="U33" s="1080"/>
      <c r="V33" s="1080"/>
      <c r="W33" s="1080"/>
      <c r="X33" s="1080"/>
      <c r="Y33" s="1080"/>
    </row>
    <row r="34" spans="1:25" s="989" customFormat="1" ht="24.75" customHeight="1">
      <c r="A34" s="1064" t="s">
        <v>935</v>
      </c>
      <c r="B34" s="1021">
        <v>151568.5669971233</v>
      </c>
      <c r="C34" s="1021">
        <v>144861.00081828522</v>
      </c>
      <c r="D34" s="1021">
        <v>155990.7608475273</v>
      </c>
      <c r="E34" s="1021">
        <v>151310.68041118543</v>
      </c>
      <c r="F34" s="1021">
        <v>-6707.5661788380821</v>
      </c>
      <c r="G34" s="1139">
        <v>-4.4254335260459303</v>
      </c>
      <c r="H34" s="1021">
        <v>-4680.080436341872</v>
      </c>
      <c r="I34" s="1138">
        <v>-3.0002292513441886</v>
      </c>
      <c r="K34" s="1079"/>
      <c r="N34" s="1079"/>
      <c r="O34" s="1079"/>
      <c r="P34" s="1079"/>
      <c r="Q34" s="1079"/>
      <c r="R34" s="1080"/>
      <c r="S34" s="1080"/>
      <c r="T34" s="1080"/>
      <c r="U34" s="1080"/>
      <c r="V34" s="1080"/>
      <c r="W34" s="1080"/>
      <c r="X34" s="1080"/>
      <c r="Y34" s="1080"/>
    </row>
    <row r="35" spans="1:25" s="989" customFormat="1" ht="24.75" customHeight="1">
      <c r="A35" s="1064" t="s">
        <v>934</v>
      </c>
      <c r="B35" s="1021">
        <v>15.044799999999999</v>
      </c>
      <c r="C35" s="1021">
        <v>563.0548</v>
      </c>
      <c r="D35" s="1021">
        <v>11.43</v>
      </c>
      <c r="E35" s="1021">
        <v>100.69280000000001</v>
      </c>
      <c r="F35" s="1021">
        <v>548.01</v>
      </c>
      <c r="G35" s="1139">
        <v>3642.5210039349145</v>
      </c>
      <c r="H35" s="1021">
        <v>89.262799999999999</v>
      </c>
      <c r="I35" s="1138">
        <v>780.95188101487315</v>
      </c>
      <c r="K35" s="1079"/>
      <c r="N35" s="1079"/>
      <c r="O35" s="1079"/>
      <c r="P35" s="1079"/>
      <c r="Q35" s="1079"/>
      <c r="R35" s="1080"/>
      <c r="S35" s="1080"/>
      <c r="T35" s="1080"/>
      <c r="U35" s="1080"/>
      <c r="V35" s="1080"/>
      <c r="W35" s="1080"/>
      <c r="X35" s="1080"/>
      <c r="Y35" s="1080"/>
    </row>
    <row r="36" spans="1:25" s="989" customFormat="1" ht="24.75" customHeight="1">
      <c r="A36" s="1125" t="s">
        <v>933</v>
      </c>
      <c r="B36" s="1032">
        <v>4536868.9163219668</v>
      </c>
      <c r="C36" s="1032">
        <v>5016244.9818944903</v>
      </c>
      <c r="D36" s="1032">
        <v>5191736.3904241864</v>
      </c>
      <c r="E36" s="1032">
        <v>5291955.5140862083</v>
      </c>
      <c r="F36" s="1032">
        <v>479376.06557252351</v>
      </c>
      <c r="G36" s="1145">
        <v>10.566231346202372</v>
      </c>
      <c r="H36" s="1032">
        <v>100219.12366202194</v>
      </c>
      <c r="I36" s="1026">
        <v>1.9303584798116766</v>
      </c>
      <c r="K36" s="1079"/>
      <c r="N36" s="1079"/>
      <c r="O36" s="1079"/>
      <c r="P36" s="1079"/>
      <c r="Q36" s="1079"/>
      <c r="R36" s="1080"/>
      <c r="S36" s="1080"/>
      <c r="T36" s="1080"/>
      <c r="U36" s="1080"/>
      <c r="V36" s="1080"/>
      <c r="W36" s="1080"/>
      <c r="X36" s="1080"/>
      <c r="Y36" s="1080"/>
    </row>
    <row r="37" spans="1:25" s="989" customFormat="1" ht="24.75" customHeight="1">
      <c r="A37" s="1064" t="s">
        <v>932</v>
      </c>
      <c r="B37" s="1021">
        <v>651641.60000000009</v>
      </c>
      <c r="C37" s="1021">
        <v>660701.10000000009</v>
      </c>
      <c r="D37" s="1021">
        <v>828830.20000000019</v>
      </c>
      <c r="E37" s="1021">
        <v>755033.75000000023</v>
      </c>
      <c r="F37" s="1021">
        <v>9059.5</v>
      </c>
      <c r="G37" s="1139">
        <v>1.3902580805154243</v>
      </c>
      <c r="H37" s="1021">
        <v>-73796.449999999953</v>
      </c>
      <c r="I37" s="1138">
        <v>-8.9036873897693329</v>
      </c>
      <c r="K37" s="1079"/>
      <c r="N37" s="1079"/>
      <c r="O37" s="1079"/>
      <c r="P37" s="1079"/>
      <c r="Q37" s="1079"/>
      <c r="R37" s="1080"/>
      <c r="S37" s="1080"/>
      <c r="T37" s="1080"/>
      <c r="U37" s="1080"/>
      <c r="V37" s="1080"/>
      <c r="W37" s="1080"/>
      <c r="X37" s="1080"/>
      <c r="Y37" s="1080"/>
    </row>
    <row r="38" spans="1:25" s="989" customFormat="1" ht="24.75" customHeight="1">
      <c r="A38" s="1065" t="s">
        <v>931</v>
      </c>
      <c r="B38" s="1021">
        <v>7332.9753332899991</v>
      </c>
      <c r="C38" s="1021">
        <v>4064.5974570754988</v>
      </c>
      <c r="D38" s="1021">
        <v>3636.5913686200001</v>
      </c>
      <c r="E38" s="1021">
        <v>4458.5795159700001</v>
      </c>
      <c r="F38" s="1021">
        <v>-3268.3778762145002</v>
      </c>
      <c r="G38" s="1139">
        <v>-44.570965094848013</v>
      </c>
      <c r="H38" s="1021">
        <v>821.98814734999996</v>
      </c>
      <c r="I38" s="1138">
        <v>22.603258492084166</v>
      </c>
      <c r="K38" s="1079"/>
      <c r="N38" s="1079"/>
      <c r="O38" s="1079"/>
      <c r="P38" s="1079"/>
      <c r="Q38" s="1079"/>
      <c r="R38" s="1080"/>
      <c r="S38" s="1080"/>
      <c r="T38" s="1080"/>
      <c r="U38" s="1080"/>
      <c r="V38" s="1080"/>
      <c r="W38" s="1080"/>
      <c r="X38" s="1080"/>
      <c r="Y38" s="1080"/>
    </row>
    <row r="39" spans="1:25" s="989" customFormat="1" ht="24.75" customHeight="1">
      <c r="A39" s="1144" t="s">
        <v>930</v>
      </c>
      <c r="B39" s="1021">
        <v>195313.07870186999</v>
      </c>
      <c r="C39" s="1021">
        <v>203349.63843968377</v>
      </c>
      <c r="D39" s="1021">
        <v>204044.41309976063</v>
      </c>
      <c r="E39" s="1021">
        <v>202077.08403417151</v>
      </c>
      <c r="F39" s="1021">
        <v>8036.5597378137754</v>
      </c>
      <c r="G39" s="1139">
        <v>4.1147063940766353</v>
      </c>
      <c r="H39" s="1021">
        <v>-1967.3290655891178</v>
      </c>
      <c r="I39" s="1138">
        <v>-0.9641670828925164</v>
      </c>
      <c r="K39" s="1079"/>
      <c r="N39" s="1079"/>
      <c r="O39" s="1079"/>
      <c r="P39" s="1079"/>
      <c r="Q39" s="1079"/>
      <c r="R39" s="1080"/>
      <c r="S39" s="1080"/>
      <c r="T39" s="1080"/>
      <c r="U39" s="1080"/>
      <c r="V39" s="1080"/>
      <c r="W39" s="1080"/>
      <c r="X39" s="1080"/>
      <c r="Y39" s="1080"/>
    </row>
    <row r="40" spans="1:25" s="989" customFormat="1" ht="24.75" customHeight="1">
      <c r="A40" s="1143" t="s">
        <v>929</v>
      </c>
      <c r="B40" s="1021">
        <v>971.99749324000004</v>
      </c>
      <c r="C40" s="1021">
        <v>938.46758680999994</v>
      </c>
      <c r="D40" s="1021">
        <v>920.7823547700001</v>
      </c>
      <c r="E40" s="1021">
        <v>952.03995668000005</v>
      </c>
      <c r="F40" s="1021">
        <v>-33.529906430000096</v>
      </c>
      <c r="G40" s="1139">
        <v>-3.4495877472104843</v>
      </c>
      <c r="H40" s="1021">
        <v>31.257601909999948</v>
      </c>
      <c r="I40" s="1138">
        <v>3.3946786391022563</v>
      </c>
      <c r="K40" s="1079"/>
      <c r="N40" s="1079"/>
      <c r="O40" s="1079"/>
      <c r="P40" s="1079"/>
      <c r="Q40" s="1079"/>
      <c r="R40" s="1080"/>
      <c r="S40" s="1080"/>
      <c r="T40" s="1080"/>
      <c r="U40" s="1080"/>
      <c r="V40" s="1080"/>
      <c r="W40" s="1080"/>
      <c r="X40" s="1080"/>
      <c r="Y40" s="1080"/>
    </row>
    <row r="41" spans="1:25" s="989" customFormat="1" ht="24.75" customHeight="1">
      <c r="A41" s="1141" t="s">
        <v>928</v>
      </c>
      <c r="B41" s="1021">
        <v>194341.08120863</v>
      </c>
      <c r="C41" s="1021">
        <v>202411.17085287377</v>
      </c>
      <c r="D41" s="1021">
        <v>203123.63074499063</v>
      </c>
      <c r="E41" s="1021">
        <v>201125.0440774915</v>
      </c>
      <c r="F41" s="1021">
        <v>8070.0896442437661</v>
      </c>
      <c r="G41" s="1139">
        <v>4.1525392336272553</v>
      </c>
      <c r="H41" s="1021">
        <v>-1998.5866674991266</v>
      </c>
      <c r="I41" s="1138">
        <v>-0.98392622274866226</v>
      </c>
      <c r="K41" s="1079"/>
      <c r="N41" s="1079"/>
      <c r="O41" s="1079"/>
      <c r="P41" s="1079"/>
      <c r="Q41" s="1079"/>
      <c r="R41" s="1080"/>
      <c r="S41" s="1080"/>
      <c r="T41" s="1080"/>
      <c r="U41" s="1080"/>
      <c r="V41" s="1080"/>
      <c r="W41" s="1080"/>
      <c r="X41" s="1080"/>
      <c r="Y41" s="1080"/>
    </row>
    <row r="42" spans="1:25" s="989" customFormat="1" ht="24.75" customHeight="1">
      <c r="A42" s="1024" t="s">
        <v>927</v>
      </c>
      <c r="B42" s="1021">
        <v>3682557.0177286267</v>
      </c>
      <c r="C42" s="1021">
        <v>4148108.7381227808</v>
      </c>
      <c r="D42" s="1021">
        <v>4155203.0500700953</v>
      </c>
      <c r="E42" s="1021">
        <v>4330362.8503738958</v>
      </c>
      <c r="F42" s="1021">
        <v>465551.72039415408</v>
      </c>
      <c r="G42" s="1139">
        <v>12.642077723518938</v>
      </c>
      <c r="H42" s="1021">
        <v>175159.8003038005</v>
      </c>
      <c r="I42" s="1138">
        <v>4.2154329931204124</v>
      </c>
      <c r="K42" s="1079"/>
      <c r="N42" s="1079"/>
      <c r="O42" s="1079"/>
      <c r="P42" s="1079"/>
      <c r="Q42" s="1079"/>
      <c r="R42" s="1080"/>
      <c r="S42" s="1080"/>
      <c r="T42" s="1080"/>
      <c r="U42" s="1080"/>
      <c r="V42" s="1080"/>
      <c r="W42" s="1080"/>
      <c r="X42" s="1080"/>
      <c r="Y42" s="1080"/>
    </row>
    <row r="43" spans="1:25" s="989" customFormat="1" ht="24.75" customHeight="1">
      <c r="A43" s="1143" t="s">
        <v>926</v>
      </c>
      <c r="B43" s="1021">
        <v>3642346.0340747489</v>
      </c>
      <c r="C43" s="1021">
        <v>4082885.6126826005</v>
      </c>
      <c r="D43" s="1021">
        <v>4106414.4597245972</v>
      </c>
      <c r="E43" s="1021">
        <v>4236488.3474279791</v>
      </c>
      <c r="F43" s="1021">
        <v>440539.57860785164</v>
      </c>
      <c r="G43" s="1139">
        <v>12.094940307332996</v>
      </c>
      <c r="H43" s="1021">
        <v>130073.88770338194</v>
      </c>
      <c r="I43" s="1138">
        <v>3.1675781628751025</v>
      </c>
      <c r="K43" s="1079"/>
      <c r="N43" s="1079"/>
      <c r="O43" s="1079"/>
      <c r="P43" s="1079"/>
      <c r="Q43" s="1079"/>
      <c r="R43" s="1080"/>
      <c r="S43" s="1080"/>
      <c r="T43" s="1080"/>
      <c r="U43" s="1080"/>
      <c r="V43" s="1080"/>
      <c r="W43" s="1080"/>
      <c r="X43" s="1080"/>
      <c r="Y43" s="1080"/>
    </row>
    <row r="44" spans="1:25" s="989" customFormat="1" ht="24.75" customHeight="1">
      <c r="A44" s="1142" t="s">
        <v>925</v>
      </c>
      <c r="B44" s="1021">
        <v>2494309.0175663289</v>
      </c>
      <c r="C44" s="1021">
        <v>2807651.3323858413</v>
      </c>
      <c r="D44" s="1021">
        <v>2784850.4387235134</v>
      </c>
      <c r="E44" s="1021">
        <v>2930325.7454576986</v>
      </c>
      <c r="F44" s="1021">
        <v>313342.31481951242</v>
      </c>
      <c r="G44" s="1139">
        <v>12.562289299873406</v>
      </c>
      <c r="H44" s="1021">
        <v>145475.3067341852</v>
      </c>
      <c r="I44" s="1138">
        <v>5.2238103961111264</v>
      </c>
      <c r="K44" s="1079"/>
      <c r="N44" s="1079"/>
      <c r="O44" s="1079"/>
      <c r="P44" s="1079"/>
      <c r="Q44" s="1079"/>
      <c r="R44" s="1080"/>
      <c r="S44" s="1080"/>
      <c r="T44" s="1080"/>
      <c r="U44" s="1080"/>
      <c r="V44" s="1080"/>
      <c r="W44" s="1080"/>
      <c r="X44" s="1080"/>
      <c r="Y44" s="1080"/>
    </row>
    <row r="45" spans="1:25" s="989" customFormat="1" ht="24.75" customHeight="1">
      <c r="A45" s="1142" t="s">
        <v>924</v>
      </c>
      <c r="B45" s="1021">
        <v>1148037.0165084195</v>
      </c>
      <c r="C45" s="1021">
        <v>1275234.2802967585</v>
      </c>
      <c r="D45" s="1021">
        <v>1321564.0210010838</v>
      </c>
      <c r="E45" s="1021">
        <v>1306162.6019702801</v>
      </c>
      <c r="F45" s="1021">
        <v>127197.26378833898</v>
      </c>
      <c r="G45" s="1139">
        <v>11.079543774223428</v>
      </c>
      <c r="H45" s="1021">
        <v>-15401.419030803721</v>
      </c>
      <c r="I45" s="1138">
        <v>-1.1653933359306468</v>
      </c>
      <c r="K45" s="1079"/>
      <c r="N45" s="1079"/>
      <c r="O45" s="1079"/>
      <c r="P45" s="1079"/>
      <c r="Q45" s="1079"/>
      <c r="R45" s="1080"/>
      <c r="S45" s="1080"/>
      <c r="T45" s="1080"/>
      <c r="U45" s="1080"/>
      <c r="V45" s="1080"/>
      <c r="W45" s="1080"/>
      <c r="X45" s="1080"/>
      <c r="Y45" s="1080"/>
    </row>
    <row r="46" spans="1:25" s="989" customFormat="1" ht="24.75" customHeight="1">
      <c r="A46" s="1141" t="s">
        <v>923</v>
      </c>
      <c r="B46" s="1021">
        <v>40210.983653877818</v>
      </c>
      <c r="C46" s="1021">
        <v>65223.125440180382</v>
      </c>
      <c r="D46" s="1021">
        <v>48788.590345498174</v>
      </c>
      <c r="E46" s="1021">
        <v>93874.502945916582</v>
      </c>
      <c r="F46" s="1021">
        <v>25012.141786302564</v>
      </c>
      <c r="G46" s="1139">
        <v>62.202262947851253</v>
      </c>
      <c r="H46" s="1021">
        <v>45085.912600418407</v>
      </c>
      <c r="I46" s="1138">
        <v>92.410771209294793</v>
      </c>
      <c r="K46" s="1079"/>
      <c r="N46" s="1079"/>
      <c r="O46" s="1079"/>
      <c r="P46" s="1079"/>
      <c r="Q46" s="1079"/>
      <c r="R46" s="1080"/>
      <c r="S46" s="1080"/>
      <c r="T46" s="1080"/>
      <c r="U46" s="1080"/>
      <c r="V46" s="1080"/>
      <c r="W46" s="1080"/>
      <c r="X46" s="1080"/>
      <c r="Y46" s="1080"/>
    </row>
    <row r="47" spans="1:25" s="989" customFormat="1" ht="24.75" customHeight="1">
      <c r="A47" s="1065" t="s">
        <v>922</v>
      </c>
      <c r="B47" s="1021">
        <v>24.24455817999997</v>
      </c>
      <c r="C47" s="1021">
        <v>20.907874949999936</v>
      </c>
      <c r="D47" s="1021">
        <v>22.135885710000061</v>
      </c>
      <c r="E47" s="1021">
        <v>23.250162169999964</v>
      </c>
      <c r="F47" s="1021">
        <v>-3.336683230000034</v>
      </c>
      <c r="G47" s="1139">
        <v>-13.762606871312505</v>
      </c>
      <c r="H47" s="1021">
        <v>1.1142764599999033</v>
      </c>
      <c r="I47" s="1138">
        <v>5.0338011073869984</v>
      </c>
      <c r="K47" s="1079"/>
      <c r="N47" s="1079"/>
      <c r="O47" s="1079"/>
      <c r="P47" s="1079"/>
      <c r="Q47" s="1079"/>
      <c r="R47" s="1080"/>
      <c r="S47" s="1080"/>
      <c r="T47" s="1080"/>
      <c r="U47" s="1080"/>
      <c r="V47" s="1080"/>
      <c r="W47" s="1080"/>
      <c r="X47" s="1080"/>
      <c r="Y47" s="1080"/>
    </row>
    <row r="48" spans="1:25" s="989" customFormat="1" ht="24.75" customHeight="1">
      <c r="A48" s="1159" t="s">
        <v>921</v>
      </c>
      <c r="B48" s="1105">
        <v>0</v>
      </c>
      <c r="C48" s="1105">
        <v>0</v>
      </c>
      <c r="D48" s="1105">
        <v>0</v>
      </c>
      <c r="E48" s="1105">
        <v>0</v>
      </c>
      <c r="F48" s="1105">
        <v>0</v>
      </c>
      <c r="G48" s="1136"/>
      <c r="H48" s="1105">
        <v>0</v>
      </c>
      <c r="I48" s="1135"/>
      <c r="K48" s="1079"/>
      <c r="N48" s="1079"/>
      <c r="O48" s="1079"/>
      <c r="P48" s="1079"/>
      <c r="Q48" s="1079"/>
      <c r="R48" s="1080"/>
      <c r="S48" s="1080"/>
      <c r="T48" s="1080"/>
      <c r="U48" s="1080"/>
      <c r="V48" s="1080"/>
      <c r="W48" s="1080"/>
      <c r="X48" s="1080"/>
      <c r="Y48" s="1080"/>
    </row>
    <row r="49" spans="1:25" s="989" customFormat="1" ht="20.25" customHeight="1" thickBot="1">
      <c r="A49" s="1155" t="s">
        <v>920</v>
      </c>
      <c r="B49" s="1134">
        <v>381599.1302240892</v>
      </c>
      <c r="C49" s="1133">
        <v>343926.57791866182</v>
      </c>
      <c r="D49" s="1094">
        <v>325071.41573864844</v>
      </c>
      <c r="E49" s="1094">
        <v>360107.44488932169</v>
      </c>
      <c r="F49" s="1094">
        <v>-37672.55230542738</v>
      </c>
      <c r="G49" s="1132">
        <v>-9.8722846363157739</v>
      </c>
      <c r="H49" s="1094">
        <v>35036.029150673246</v>
      </c>
      <c r="I49" s="1131">
        <v>10.777948307470252</v>
      </c>
      <c r="K49" s="1079"/>
      <c r="N49" s="1079"/>
      <c r="O49" s="1079"/>
      <c r="P49" s="1079"/>
      <c r="Q49" s="1079"/>
      <c r="R49" s="1080"/>
      <c r="S49" s="1080"/>
      <c r="T49" s="1080"/>
      <c r="U49" s="1080"/>
      <c r="V49" s="1080"/>
      <c r="W49" s="1080"/>
      <c r="X49" s="1080"/>
      <c r="Y49" s="1080"/>
    </row>
    <row r="50" spans="1:25"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8"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0"/>
  <sheetViews>
    <sheetView showGridLines="0" topLeftCell="B34" zoomScale="90" zoomScaleNormal="90" workbookViewId="0">
      <selection activeCell="J46" sqref="J46"/>
    </sheetView>
  </sheetViews>
  <sheetFormatPr defaultColWidth="11" defaultRowHeight="17.100000000000001" customHeight="1"/>
  <cols>
    <col min="1" max="1" width="53.5546875" style="989" bestFit="1" customWidth="1"/>
    <col min="2" max="5" width="12.6640625" style="989" customWidth="1"/>
    <col min="6" max="6" width="10" style="989" bestFit="1" customWidth="1"/>
    <col min="7" max="7" width="9.109375" style="989" bestFit="1" customWidth="1"/>
    <col min="8" max="8" width="10" style="989" bestFit="1" customWidth="1"/>
    <col min="9" max="9" width="9.44140625" style="989" customWidth="1"/>
    <col min="10" max="252" width="11" style="988"/>
    <col min="253" max="253" width="46.6640625" style="988" bestFit="1" customWidth="1"/>
    <col min="254" max="254" width="11.88671875" style="988" customWidth="1"/>
    <col min="255" max="255" width="12.44140625" style="988" customWidth="1"/>
    <col min="256" max="256" width="12.5546875" style="988" customWidth="1"/>
    <col min="257" max="257" width="11.6640625" style="988" customWidth="1"/>
    <col min="258" max="258" width="10.6640625" style="988" customWidth="1"/>
    <col min="259" max="259" width="2.44140625" style="988" bestFit="1" customWidth="1"/>
    <col min="260" max="260" width="8.5546875" style="988" customWidth="1"/>
    <col min="261" max="261" width="12.44140625" style="988" customWidth="1"/>
    <col min="262" max="262" width="2.109375" style="988" customWidth="1"/>
    <col min="263" max="263" width="9.44140625" style="988" customWidth="1"/>
    <col min="264" max="508" width="11" style="988"/>
    <col min="509" max="509" width="46.6640625" style="988" bestFit="1" customWidth="1"/>
    <col min="510" max="510" width="11.88671875" style="988" customWidth="1"/>
    <col min="511" max="511" width="12.44140625" style="988" customWidth="1"/>
    <col min="512" max="512" width="12.5546875" style="988" customWidth="1"/>
    <col min="513" max="513" width="11.6640625" style="988" customWidth="1"/>
    <col min="514" max="514" width="10.6640625" style="988" customWidth="1"/>
    <col min="515" max="515" width="2.44140625" style="988" bestFit="1" customWidth="1"/>
    <col min="516" max="516" width="8.5546875" style="988" customWidth="1"/>
    <col min="517" max="517" width="12.44140625" style="988" customWidth="1"/>
    <col min="518" max="518" width="2.109375" style="988" customWidth="1"/>
    <col min="519" max="519" width="9.44140625" style="988" customWidth="1"/>
    <col min="520" max="764" width="11" style="988"/>
    <col min="765" max="765" width="46.6640625" style="988" bestFit="1" customWidth="1"/>
    <col min="766" max="766" width="11.88671875" style="988" customWidth="1"/>
    <col min="767" max="767" width="12.44140625" style="988" customWidth="1"/>
    <col min="768" max="768" width="12.5546875" style="988" customWidth="1"/>
    <col min="769" max="769" width="11.6640625" style="988" customWidth="1"/>
    <col min="770" max="770" width="10.6640625" style="988" customWidth="1"/>
    <col min="771" max="771" width="2.44140625" style="988" bestFit="1" customWidth="1"/>
    <col min="772" max="772" width="8.5546875" style="988" customWidth="1"/>
    <col min="773" max="773" width="12.44140625" style="988" customWidth="1"/>
    <col min="774" max="774" width="2.109375" style="988" customWidth="1"/>
    <col min="775" max="775" width="9.44140625" style="988" customWidth="1"/>
    <col min="776" max="1020" width="11" style="988"/>
    <col min="1021" max="1021" width="46.6640625" style="988" bestFit="1" customWidth="1"/>
    <col min="1022" max="1022" width="11.88671875" style="988" customWidth="1"/>
    <col min="1023" max="1023" width="12.44140625" style="988" customWidth="1"/>
    <col min="1024" max="1024" width="12.5546875" style="988" customWidth="1"/>
    <col min="1025" max="1025" width="11.6640625" style="988" customWidth="1"/>
    <col min="1026" max="1026" width="10.6640625" style="988" customWidth="1"/>
    <col min="1027" max="1027" width="2.44140625" style="988" bestFit="1" customWidth="1"/>
    <col min="1028" max="1028" width="8.5546875" style="988" customWidth="1"/>
    <col min="1029" max="1029" width="12.44140625" style="988" customWidth="1"/>
    <col min="1030" max="1030" width="2.109375" style="988" customWidth="1"/>
    <col min="1031" max="1031" width="9.44140625" style="988" customWidth="1"/>
    <col min="1032" max="1276" width="11" style="988"/>
    <col min="1277" max="1277" width="46.6640625" style="988" bestFit="1" customWidth="1"/>
    <col min="1278" max="1278" width="11.88671875" style="988" customWidth="1"/>
    <col min="1279" max="1279" width="12.44140625" style="988" customWidth="1"/>
    <col min="1280" max="1280" width="12.5546875" style="988" customWidth="1"/>
    <col min="1281" max="1281" width="11.6640625" style="988" customWidth="1"/>
    <col min="1282" max="1282" width="10.6640625" style="988" customWidth="1"/>
    <col min="1283" max="1283" width="2.44140625" style="988" bestFit="1" customWidth="1"/>
    <col min="1284" max="1284" width="8.5546875" style="988" customWidth="1"/>
    <col min="1285" max="1285" width="12.44140625" style="988" customWidth="1"/>
    <col min="1286" max="1286" width="2.109375" style="988" customWidth="1"/>
    <col min="1287" max="1287" width="9.44140625" style="988" customWidth="1"/>
    <col min="1288" max="1532" width="11" style="988"/>
    <col min="1533" max="1533" width="46.6640625" style="988" bestFit="1" customWidth="1"/>
    <col min="1534" max="1534" width="11.88671875" style="988" customWidth="1"/>
    <col min="1535" max="1535" width="12.44140625" style="988" customWidth="1"/>
    <col min="1536" max="1536" width="12.5546875" style="988" customWidth="1"/>
    <col min="1537" max="1537" width="11.6640625" style="988" customWidth="1"/>
    <col min="1538" max="1538" width="10.6640625" style="988" customWidth="1"/>
    <col min="1539" max="1539" width="2.44140625" style="988" bestFit="1" customWidth="1"/>
    <col min="1540" max="1540" width="8.5546875" style="988" customWidth="1"/>
    <col min="1541" max="1541" width="12.44140625" style="988" customWidth="1"/>
    <col min="1542" max="1542" width="2.109375" style="988" customWidth="1"/>
    <col min="1543" max="1543" width="9.44140625" style="988" customWidth="1"/>
    <col min="1544" max="1788" width="11" style="988"/>
    <col min="1789" max="1789" width="46.6640625" style="988" bestFit="1" customWidth="1"/>
    <col min="1790" max="1790" width="11.88671875" style="988" customWidth="1"/>
    <col min="1791" max="1791" width="12.44140625" style="988" customWidth="1"/>
    <col min="1792" max="1792" width="12.5546875" style="988" customWidth="1"/>
    <col min="1793" max="1793" width="11.6640625" style="988" customWidth="1"/>
    <col min="1794" max="1794" width="10.6640625" style="988" customWidth="1"/>
    <col min="1795" max="1795" width="2.44140625" style="988" bestFit="1" customWidth="1"/>
    <col min="1796" max="1796" width="8.5546875" style="988" customWidth="1"/>
    <col min="1797" max="1797" width="12.44140625" style="988" customWidth="1"/>
    <col min="1798" max="1798" width="2.109375" style="988" customWidth="1"/>
    <col min="1799" max="1799" width="9.44140625" style="988" customWidth="1"/>
    <col min="1800" max="2044" width="11" style="988"/>
    <col min="2045" max="2045" width="46.6640625" style="988" bestFit="1" customWidth="1"/>
    <col min="2046" max="2046" width="11.88671875" style="988" customWidth="1"/>
    <col min="2047" max="2047" width="12.44140625" style="988" customWidth="1"/>
    <col min="2048" max="2048" width="12.5546875" style="988" customWidth="1"/>
    <col min="2049" max="2049" width="11.6640625" style="988" customWidth="1"/>
    <col min="2050" max="2050" width="10.6640625" style="988" customWidth="1"/>
    <col min="2051" max="2051" width="2.44140625" style="988" bestFit="1" customWidth="1"/>
    <col min="2052" max="2052" width="8.5546875" style="988" customWidth="1"/>
    <col min="2053" max="2053" width="12.44140625" style="988" customWidth="1"/>
    <col min="2054" max="2054" width="2.109375" style="988" customWidth="1"/>
    <col min="2055" max="2055" width="9.44140625" style="988" customWidth="1"/>
    <col min="2056" max="2300" width="11" style="988"/>
    <col min="2301" max="2301" width="46.6640625" style="988" bestFit="1" customWidth="1"/>
    <col min="2302" max="2302" width="11.88671875" style="988" customWidth="1"/>
    <col min="2303" max="2303" width="12.44140625" style="988" customWidth="1"/>
    <col min="2304" max="2304" width="12.5546875" style="988" customWidth="1"/>
    <col min="2305" max="2305" width="11.6640625" style="988" customWidth="1"/>
    <col min="2306" max="2306" width="10.6640625" style="988" customWidth="1"/>
    <col min="2307" max="2307" width="2.44140625" style="988" bestFit="1" customWidth="1"/>
    <col min="2308" max="2308" width="8.5546875" style="988" customWidth="1"/>
    <col min="2309" max="2309" width="12.44140625" style="988" customWidth="1"/>
    <col min="2310" max="2310" width="2.109375" style="988" customWidth="1"/>
    <col min="2311" max="2311" width="9.44140625" style="988" customWidth="1"/>
    <col min="2312" max="2556" width="11" style="988"/>
    <col min="2557" max="2557" width="46.6640625" style="988" bestFit="1" customWidth="1"/>
    <col min="2558" max="2558" width="11.88671875" style="988" customWidth="1"/>
    <col min="2559" max="2559" width="12.44140625" style="988" customWidth="1"/>
    <col min="2560" max="2560" width="12.5546875" style="988" customWidth="1"/>
    <col min="2561" max="2561" width="11.6640625" style="988" customWidth="1"/>
    <col min="2562" max="2562" width="10.6640625" style="988" customWidth="1"/>
    <col min="2563" max="2563" width="2.44140625" style="988" bestFit="1" customWidth="1"/>
    <col min="2564" max="2564" width="8.5546875" style="988" customWidth="1"/>
    <col min="2565" max="2565" width="12.44140625" style="988" customWidth="1"/>
    <col min="2566" max="2566" width="2.109375" style="988" customWidth="1"/>
    <col min="2567" max="2567" width="9.44140625" style="988" customWidth="1"/>
    <col min="2568" max="2812" width="11" style="988"/>
    <col min="2813" max="2813" width="46.6640625" style="988" bestFit="1" customWidth="1"/>
    <col min="2814" max="2814" width="11.88671875" style="988" customWidth="1"/>
    <col min="2815" max="2815" width="12.44140625" style="988" customWidth="1"/>
    <col min="2816" max="2816" width="12.5546875" style="988" customWidth="1"/>
    <col min="2817" max="2817" width="11.6640625" style="988" customWidth="1"/>
    <col min="2818" max="2818" width="10.6640625" style="988" customWidth="1"/>
    <col min="2819" max="2819" width="2.44140625" style="988" bestFit="1" customWidth="1"/>
    <col min="2820" max="2820" width="8.5546875" style="988" customWidth="1"/>
    <col min="2821" max="2821" width="12.44140625" style="988" customWidth="1"/>
    <col min="2822" max="2822" width="2.109375" style="988" customWidth="1"/>
    <col min="2823" max="2823" width="9.44140625" style="988" customWidth="1"/>
    <col min="2824" max="3068" width="11" style="988"/>
    <col min="3069" max="3069" width="46.6640625" style="988" bestFit="1" customWidth="1"/>
    <col min="3070" max="3070" width="11.88671875" style="988" customWidth="1"/>
    <col min="3071" max="3071" width="12.44140625" style="988" customWidth="1"/>
    <col min="3072" max="3072" width="12.5546875" style="988" customWidth="1"/>
    <col min="3073" max="3073" width="11.6640625" style="988" customWidth="1"/>
    <col min="3074" max="3074" width="10.6640625" style="988" customWidth="1"/>
    <col min="3075" max="3075" width="2.44140625" style="988" bestFit="1" customWidth="1"/>
    <col min="3076" max="3076" width="8.5546875" style="988" customWidth="1"/>
    <col min="3077" max="3077" width="12.44140625" style="988" customWidth="1"/>
    <col min="3078" max="3078" width="2.109375" style="988" customWidth="1"/>
    <col min="3079" max="3079" width="9.44140625" style="988" customWidth="1"/>
    <col min="3080" max="3324" width="11" style="988"/>
    <col min="3325" max="3325" width="46.6640625" style="988" bestFit="1" customWidth="1"/>
    <col min="3326" max="3326" width="11.88671875" style="988" customWidth="1"/>
    <col min="3327" max="3327" width="12.44140625" style="988" customWidth="1"/>
    <col min="3328" max="3328" width="12.5546875" style="988" customWidth="1"/>
    <col min="3329" max="3329" width="11.6640625" style="988" customWidth="1"/>
    <col min="3330" max="3330" width="10.6640625" style="988" customWidth="1"/>
    <col min="3331" max="3331" width="2.44140625" style="988" bestFit="1" customWidth="1"/>
    <col min="3332" max="3332" width="8.5546875" style="988" customWidth="1"/>
    <col min="3333" max="3333" width="12.44140625" style="988" customWidth="1"/>
    <col min="3334" max="3334" width="2.109375" style="988" customWidth="1"/>
    <col min="3335" max="3335" width="9.44140625" style="988" customWidth="1"/>
    <col min="3336" max="3580" width="11" style="988"/>
    <col min="3581" max="3581" width="46.6640625" style="988" bestFit="1" customWidth="1"/>
    <col min="3582" max="3582" width="11.88671875" style="988" customWidth="1"/>
    <col min="3583" max="3583" width="12.44140625" style="988" customWidth="1"/>
    <col min="3584" max="3584" width="12.5546875" style="988" customWidth="1"/>
    <col min="3585" max="3585" width="11.6640625" style="988" customWidth="1"/>
    <col min="3586" max="3586" width="10.6640625" style="988" customWidth="1"/>
    <col min="3587" max="3587" width="2.44140625" style="988" bestFit="1" customWidth="1"/>
    <col min="3588" max="3588" width="8.5546875" style="988" customWidth="1"/>
    <col min="3589" max="3589" width="12.44140625" style="988" customWidth="1"/>
    <col min="3590" max="3590" width="2.109375" style="988" customWidth="1"/>
    <col min="3591" max="3591" width="9.44140625" style="988" customWidth="1"/>
    <col min="3592" max="3836" width="11" style="988"/>
    <col min="3837" max="3837" width="46.6640625" style="988" bestFit="1" customWidth="1"/>
    <col min="3838" max="3838" width="11.88671875" style="988" customWidth="1"/>
    <col min="3839" max="3839" width="12.44140625" style="988" customWidth="1"/>
    <col min="3840" max="3840" width="12.5546875" style="988" customWidth="1"/>
    <col min="3841" max="3841" width="11.6640625" style="988" customWidth="1"/>
    <col min="3842" max="3842" width="10.6640625" style="988" customWidth="1"/>
    <col min="3843" max="3843" width="2.44140625" style="988" bestFit="1" customWidth="1"/>
    <col min="3844" max="3844" width="8.5546875" style="988" customWidth="1"/>
    <col min="3845" max="3845" width="12.44140625" style="988" customWidth="1"/>
    <col min="3846" max="3846" width="2.109375" style="988" customWidth="1"/>
    <col min="3847" max="3847" width="9.44140625" style="988" customWidth="1"/>
    <col min="3848" max="4092" width="11" style="988"/>
    <col min="4093" max="4093" width="46.6640625" style="988" bestFit="1" customWidth="1"/>
    <col min="4094" max="4094" width="11.88671875" style="988" customWidth="1"/>
    <col min="4095" max="4095" width="12.44140625" style="988" customWidth="1"/>
    <col min="4096" max="4096" width="12.5546875" style="988" customWidth="1"/>
    <col min="4097" max="4097" width="11.6640625" style="988" customWidth="1"/>
    <col min="4098" max="4098" width="10.6640625" style="988" customWidth="1"/>
    <col min="4099" max="4099" width="2.44140625" style="988" bestFit="1" customWidth="1"/>
    <col min="4100" max="4100" width="8.5546875" style="988" customWidth="1"/>
    <col min="4101" max="4101" width="12.44140625" style="988" customWidth="1"/>
    <col min="4102" max="4102" width="2.109375" style="988" customWidth="1"/>
    <col min="4103" max="4103" width="9.44140625" style="988" customWidth="1"/>
    <col min="4104" max="4348" width="11" style="988"/>
    <col min="4349" max="4349" width="46.6640625" style="988" bestFit="1" customWidth="1"/>
    <col min="4350" max="4350" width="11.88671875" style="988" customWidth="1"/>
    <col min="4351" max="4351" width="12.44140625" style="988" customWidth="1"/>
    <col min="4352" max="4352" width="12.5546875" style="988" customWidth="1"/>
    <col min="4353" max="4353" width="11.6640625" style="988" customWidth="1"/>
    <col min="4354" max="4354" width="10.6640625" style="988" customWidth="1"/>
    <col min="4355" max="4355" width="2.44140625" style="988" bestFit="1" customWidth="1"/>
    <col min="4356" max="4356" width="8.5546875" style="988" customWidth="1"/>
    <col min="4357" max="4357" width="12.44140625" style="988" customWidth="1"/>
    <col min="4358" max="4358" width="2.109375" style="988" customWidth="1"/>
    <col min="4359" max="4359" width="9.44140625" style="988" customWidth="1"/>
    <col min="4360" max="4604" width="11" style="988"/>
    <col min="4605" max="4605" width="46.6640625" style="988" bestFit="1" customWidth="1"/>
    <col min="4606" max="4606" width="11.88671875" style="988" customWidth="1"/>
    <col min="4607" max="4607" width="12.44140625" style="988" customWidth="1"/>
    <col min="4608" max="4608" width="12.5546875" style="988" customWidth="1"/>
    <col min="4609" max="4609" width="11.6640625" style="988" customWidth="1"/>
    <col min="4610" max="4610" width="10.6640625" style="988" customWidth="1"/>
    <col min="4611" max="4611" width="2.44140625" style="988" bestFit="1" customWidth="1"/>
    <col min="4612" max="4612" width="8.5546875" style="988" customWidth="1"/>
    <col min="4613" max="4613" width="12.44140625" style="988" customWidth="1"/>
    <col min="4614" max="4614" width="2.109375" style="988" customWidth="1"/>
    <col min="4615" max="4615" width="9.44140625" style="988" customWidth="1"/>
    <col min="4616" max="4860" width="11" style="988"/>
    <col min="4861" max="4861" width="46.6640625" style="988" bestFit="1" customWidth="1"/>
    <col min="4862" max="4862" width="11.88671875" style="988" customWidth="1"/>
    <col min="4863" max="4863" width="12.44140625" style="988" customWidth="1"/>
    <col min="4864" max="4864" width="12.5546875" style="988" customWidth="1"/>
    <col min="4865" max="4865" width="11.6640625" style="988" customWidth="1"/>
    <col min="4866" max="4866" width="10.6640625" style="988" customWidth="1"/>
    <col min="4867" max="4867" width="2.44140625" style="988" bestFit="1" customWidth="1"/>
    <col min="4868" max="4868" width="8.5546875" style="988" customWidth="1"/>
    <col min="4869" max="4869" width="12.44140625" style="988" customWidth="1"/>
    <col min="4870" max="4870" width="2.109375" style="988" customWidth="1"/>
    <col min="4871" max="4871" width="9.44140625" style="988" customWidth="1"/>
    <col min="4872" max="5116" width="11" style="988"/>
    <col min="5117" max="5117" width="46.6640625" style="988" bestFit="1" customWidth="1"/>
    <col min="5118" max="5118" width="11.88671875" style="988" customWidth="1"/>
    <col min="5119" max="5119" width="12.44140625" style="988" customWidth="1"/>
    <col min="5120" max="5120" width="12.5546875" style="988" customWidth="1"/>
    <col min="5121" max="5121" width="11.6640625" style="988" customWidth="1"/>
    <col min="5122" max="5122" width="10.6640625" style="988" customWidth="1"/>
    <col min="5123" max="5123" width="2.44140625" style="988" bestFit="1" customWidth="1"/>
    <col min="5124" max="5124" width="8.5546875" style="988" customWidth="1"/>
    <col min="5125" max="5125" width="12.44140625" style="988" customWidth="1"/>
    <col min="5126" max="5126" width="2.109375" style="988" customWidth="1"/>
    <col min="5127" max="5127" width="9.44140625" style="988" customWidth="1"/>
    <col min="5128" max="5372" width="11" style="988"/>
    <col min="5373" max="5373" width="46.6640625" style="988" bestFit="1" customWidth="1"/>
    <col min="5374" max="5374" width="11.88671875" style="988" customWidth="1"/>
    <col min="5375" max="5375" width="12.44140625" style="988" customWidth="1"/>
    <col min="5376" max="5376" width="12.5546875" style="988" customWidth="1"/>
    <col min="5377" max="5377" width="11.6640625" style="988" customWidth="1"/>
    <col min="5378" max="5378" width="10.6640625" style="988" customWidth="1"/>
    <col min="5379" max="5379" width="2.44140625" style="988" bestFit="1" customWidth="1"/>
    <col min="5380" max="5380" width="8.5546875" style="988" customWidth="1"/>
    <col min="5381" max="5381" width="12.44140625" style="988" customWidth="1"/>
    <col min="5382" max="5382" width="2.109375" style="988" customWidth="1"/>
    <col min="5383" max="5383" width="9.44140625" style="988" customWidth="1"/>
    <col min="5384" max="5628" width="11" style="988"/>
    <col min="5629" max="5629" width="46.6640625" style="988" bestFit="1" customWidth="1"/>
    <col min="5630" max="5630" width="11.88671875" style="988" customWidth="1"/>
    <col min="5631" max="5631" width="12.44140625" style="988" customWidth="1"/>
    <col min="5632" max="5632" width="12.5546875" style="988" customWidth="1"/>
    <col min="5633" max="5633" width="11.6640625" style="988" customWidth="1"/>
    <col min="5634" max="5634" width="10.6640625" style="988" customWidth="1"/>
    <col min="5635" max="5635" width="2.44140625" style="988" bestFit="1" customWidth="1"/>
    <col min="5636" max="5636" width="8.5546875" style="988" customWidth="1"/>
    <col min="5637" max="5637" width="12.44140625" style="988" customWidth="1"/>
    <col min="5638" max="5638" width="2.109375" style="988" customWidth="1"/>
    <col min="5639" max="5639" width="9.44140625" style="988" customWidth="1"/>
    <col min="5640" max="5884" width="11" style="988"/>
    <col min="5885" max="5885" width="46.6640625" style="988" bestFit="1" customWidth="1"/>
    <col min="5886" max="5886" width="11.88671875" style="988" customWidth="1"/>
    <col min="5887" max="5887" width="12.44140625" style="988" customWidth="1"/>
    <col min="5888" max="5888" width="12.5546875" style="988" customWidth="1"/>
    <col min="5889" max="5889" width="11.6640625" style="988" customWidth="1"/>
    <col min="5890" max="5890" width="10.6640625" style="988" customWidth="1"/>
    <col min="5891" max="5891" width="2.44140625" style="988" bestFit="1" customWidth="1"/>
    <col min="5892" max="5892" width="8.5546875" style="988" customWidth="1"/>
    <col min="5893" max="5893" width="12.44140625" style="988" customWidth="1"/>
    <col min="5894" max="5894" width="2.109375" style="988" customWidth="1"/>
    <col min="5895" max="5895" width="9.44140625" style="988" customWidth="1"/>
    <col min="5896" max="6140" width="11" style="988"/>
    <col min="6141" max="6141" width="46.6640625" style="988" bestFit="1" customWidth="1"/>
    <col min="6142" max="6142" width="11.88671875" style="988" customWidth="1"/>
    <col min="6143" max="6143" width="12.44140625" style="988" customWidth="1"/>
    <col min="6144" max="6144" width="12.5546875" style="988" customWidth="1"/>
    <col min="6145" max="6145" width="11.6640625" style="988" customWidth="1"/>
    <col min="6146" max="6146" width="10.6640625" style="988" customWidth="1"/>
    <col min="6147" max="6147" width="2.44140625" style="988" bestFit="1" customWidth="1"/>
    <col min="6148" max="6148" width="8.5546875" style="988" customWidth="1"/>
    <col min="6149" max="6149" width="12.44140625" style="988" customWidth="1"/>
    <col min="6150" max="6150" width="2.109375" style="988" customWidth="1"/>
    <col min="6151" max="6151" width="9.44140625" style="988" customWidth="1"/>
    <col min="6152" max="6396" width="11" style="988"/>
    <col min="6397" max="6397" width="46.6640625" style="988" bestFit="1" customWidth="1"/>
    <col min="6398" max="6398" width="11.88671875" style="988" customWidth="1"/>
    <col min="6399" max="6399" width="12.44140625" style="988" customWidth="1"/>
    <col min="6400" max="6400" width="12.5546875" style="988" customWidth="1"/>
    <col min="6401" max="6401" width="11.6640625" style="988" customWidth="1"/>
    <col min="6402" max="6402" width="10.6640625" style="988" customWidth="1"/>
    <col min="6403" max="6403" width="2.44140625" style="988" bestFit="1" customWidth="1"/>
    <col min="6404" max="6404" width="8.5546875" style="988" customWidth="1"/>
    <col min="6405" max="6405" width="12.44140625" style="988" customWidth="1"/>
    <col min="6406" max="6406" width="2.109375" style="988" customWidth="1"/>
    <col min="6407" max="6407" width="9.44140625" style="988" customWidth="1"/>
    <col min="6408" max="6652" width="11" style="988"/>
    <col min="6653" max="6653" width="46.6640625" style="988" bestFit="1" customWidth="1"/>
    <col min="6654" max="6654" width="11.88671875" style="988" customWidth="1"/>
    <col min="6655" max="6655" width="12.44140625" style="988" customWidth="1"/>
    <col min="6656" max="6656" width="12.5546875" style="988" customWidth="1"/>
    <col min="6657" max="6657" width="11.6640625" style="988" customWidth="1"/>
    <col min="6658" max="6658" width="10.6640625" style="988" customWidth="1"/>
    <col min="6659" max="6659" width="2.44140625" style="988" bestFit="1" customWidth="1"/>
    <col min="6660" max="6660" width="8.5546875" style="988" customWidth="1"/>
    <col min="6661" max="6661" width="12.44140625" style="988" customWidth="1"/>
    <col min="6662" max="6662" width="2.109375" style="988" customWidth="1"/>
    <col min="6663" max="6663" width="9.44140625" style="988" customWidth="1"/>
    <col min="6664" max="6908" width="11" style="988"/>
    <col min="6909" max="6909" width="46.6640625" style="988" bestFit="1" customWidth="1"/>
    <col min="6910" max="6910" width="11.88671875" style="988" customWidth="1"/>
    <col min="6911" max="6911" width="12.44140625" style="988" customWidth="1"/>
    <col min="6912" max="6912" width="12.5546875" style="988" customWidth="1"/>
    <col min="6913" max="6913" width="11.6640625" style="988" customWidth="1"/>
    <col min="6914" max="6914" width="10.6640625" style="988" customWidth="1"/>
    <col min="6915" max="6915" width="2.44140625" style="988" bestFit="1" customWidth="1"/>
    <col min="6916" max="6916" width="8.5546875" style="988" customWidth="1"/>
    <col min="6917" max="6917" width="12.44140625" style="988" customWidth="1"/>
    <col min="6918" max="6918" width="2.109375" style="988" customWidth="1"/>
    <col min="6919" max="6919" width="9.44140625" style="988" customWidth="1"/>
    <col min="6920" max="7164" width="11" style="988"/>
    <col min="7165" max="7165" width="46.6640625" style="988" bestFit="1" customWidth="1"/>
    <col min="7166" max="7166" width="11.88671875" style="988" customWidth="1"/>
    <col min="7167" max="7167" width="12.44140625" style="988" customWidth="1"/>
    <col min="7168" max="7168" width="12.5546875" style="988" customWidth="1"/>
    <col min="7169" max="7169" width="11.6640625" style="988" customWidth="1"/>
    <col min="7170" max="7170" width="10.6640625" style="988" customWidth="1"/>
    <col min="7171" max="7171" width="2.44140625" style="988" bestFit="1" customWidth="1"/>
    <col min="7172" max="7172" width="8.5546875" style="988" customWidth="1"/>
    <col min="7173" max="7173" width="12.44140625" style="988" customWidth="1"/>
    <col min="7174" max="7174" width="2.109375" style="988" customWidth="1"/>
    <col min="7175" max="7175" width="9.44140625" style="988" customWidth="1"/>
    <col min="7176" max="7420" width="11" style="988"/>
    <col min="7421" max="7421" width="46.6640625" style="988" bestFit="1" customWidth="1"/>
    <col min="7422" max="7422" width="11.88671875" style="988" customWidth="1"/>
    <col min="7423" max="7423" width="12.44140625" style="988" customWidth="1"/>
    <col min="7424" max="7424" width="12.5546875" style="988" customWidth="1"/>
    <col min="7425" max="7425" width="11.6640625" style="988" customWidth="1"/>
    <col min="7426" max="7426" width="10.6640625" style="988" customWidth="1"/>
    <col min="7427" max="7427" width="2.44140625" style="988" bestFit="1" customWidth="1"/>
    <col min="7428" max="7428" width="8.5546875" style="988" customWidth="1"/>
    <col min="7429" max="7429" width="12.44140625" style="988" customWidth="1"/>
    <col min="7430" max="7430" width="2.109375" style="988" customWidth="1"/>
    <col min="7431" max="7431" width="9.44140625" style="988" customWidth="1"/>
    <col min="7432" max="7676" width="11" style="988"/>
    <col min="7677" max="7677" width="46.6640625" style="988" bestFit="1" customWidth="1"/>
    <col min="7678" max="7678" width="11.88671875" style="988" customWidth="1"/>
    <col min="7679" max="7679" width="12.44140625" style="988" customWidth="1"/>
    <col min="7680" max="7680" width="12.5546875" style="988" customWidth="1"/>
    <col min="7681" max="7681" width="11.6640625" style="988" customWidth="1"/>
    <col min="7682" max="7682" width="10.6640625" style="988" customWidth="1"/>
    <col min="7683" max="7683" width="2.44140625" style="988" bestFit="1" customWidth="1"/>
    <col min="7684" max="7684" width="8.5546875" style="988" customWidth="1"/>
    <col min="7685" max="7685" width="12.44140625" style="988" customWidth="1"/>
    <col min="7686" max="7686" width="2.109375" style="988" customWidth="1"/>
    <col min="7687" max="7687" width="9.44140625" style="988" customWidth="1"/>
    <col min="7688" max="7932" width="11" style="988"/>
    <col min="7933" max="7933" width="46.6640625" style="988" bestFit="1" customWidth="1"/>
    <col min="7934" max="7934" width="11.88671875" style="988" customWidth="1"/>
    <col min="7935" max="7935" width="12.44140625" style="988" customWidth="1"/>
    <col min="7936" max="7936" width="12.5546875" style="988" customWidth="1"/>
    <col min="7937" max="7937" width="11.6640625" style="988" customWidth="1"/>
    <col min="7938" max="7938" width="10.6640625" style="988" customWidth="1"/>
    <col min="7939" max="7939" width="2.44140625" style="988" bestFit="1" customWidth="1"/>
    <col min="7940" max="7940" width="8.5546875" style="988" customWidth="1"/>
    <col min="7941" max="7941" width="12.44140625" style="988" customWidth="1"/>
    <col min="7942" max="7942" width="2.109375" style="988" customWidth="1"/>
    <col min="7943" max="7943" width="9.44140625" style="988" customWidth="1"/>
    <col min="7944" max="8188" width="11" style="988"/>
    <col min="8189" max="8189" width="46.6640625" style="988" bestFit="1" customWidth="1"/>
    <col min="8190" max="8190" width="11.88671875" style="988" customWidth="1"/>
    <col min="8191" max="8191" width="12.44140625" style="988" customWidth="1"/>
    <col min="8192" max="8192" width="12.5546875" style="988" customWidth="1"/>
    <col min="8193" max="8193" width="11.6640625" style="988" customWidth="1"/>
    <col min="8194" max="8194" width="10.6640625" style="988" customWidth="1"/>
    <col min="8195" max="8195" width="2.44140625" style="988" bestFit="1" customWidth="1"/>
    <col min="8196" max="8196" width="8.5546875" style="988" customWidth="1"/>
    <col min="8197" max="8197" width="12.44140625" style="988" customWidth="1"/>
    <col min="8198" max="8198" width="2.109375" style="988" customWidth="1"/>
    <col min="8199" max="8199" width="9.44140625" style="988" customWidth="1"/>
    <col min="8200" max="8444" width="11" style="988"/>
    <col min="8445" max="8445" width="46.6640625" style="988" bestFit="1" customWidth="1"/>
    <col min="8446" max="8446" width="11.88671875" style="988" customWidth="1"/>
    <col min="8447" max="8447" width="12.44140625" style="988" customWidth="1"/>
    <col min="8448" max="8448" width="12.5546875" style="988" customWidth="1"/>
    <col min="8449" max="8449" width="11.6640625" style="988" customWidth="1"/>
    <col min="8450" max="8450" width="10.6640625" style="988" customWidth="1"/>
    <col min="8451" max="8451" width="2.44140625" style="988" bestFit="1" customWidth="1"/>
    <col min="8452" max="8452" width="8.5546875" style="988" customWidth="1"/>
    <col min="8453" max="8453" width="12.44140625" style="988" customWidth="1"/>
    <col min="8454" max="8454" width="2.109375" style="988" customWidth="1"/>
    <col min="8455" max="8455" width="9.44140625" style="988" customWidth="1"/>
    <col min="8456" max="8700" width="11" style="988"/>
    <col min="8701" max="8701" width="46.6640625" style="988" bestFit="1" customWidth="1"/>
    <col min="8702" max="8702" width="11.88671875" style="988" customWidth="1"/>
    <col min="8703" max="8703" width="12.44140625" style="988" customWidth="1"/>
    <col min="8704" max="8704" width="12.5546875" style="988" customWidth="1"/>
    <col min="8705" max="8705" width="11.6640625" style="988" customWidth="1"/>
    <col min="8706" max="8706" width="10.6640625" style="988" customWidth="1"/>
    <col min="8707" max="8707" width="2.44140625" style="988" bestFit="1" customWidth="1"/>
    <col min="8708" max="8708" width="8.5546875" style="988" customWidth="1"/>
    <col min="8709" max="8709" width="12.44140625" style="988" customWidth="1"/>
    <col min="8710" max="8710" width="2.109375" style="988" customWidth="1"/>
    <col min="8711" max="8711" width="9.44140625" style="988" customWidth="1"/>
    <col min="8712" max="8956" width="11" style="988"/>
    <col min="8957" max="8957" width="46.6640625" style="988" bestFit="1" customWidth="1"/>
    <col min="8958" max="8958" width="11.88671875" style="988" customWidth="1"/>
    <col min="8959" max="8959" width="12.44140625" style="988" customWidth="1"/>
    <col min="8960" max="8960" width="12.5546875" style="988" customWidth="1"/>
    <col min="8961" max="8961" width="11.6640625" style="988" customWidth="1"/>
    <col min="8962" max="8962" width="10.6640625" style="988" customWidth="1"/>
    <col min="8963" max="8963" width="2.44140625" style="988" bestFit="1" customWidth="1"/>
    <col min="8964" max="8964" width="8.5546875" style="988" customWidth="1"/>
    <col min="8965" max="8965" width="12.44140625" style="988" customWidth="1"/>
    <col min="8966" max="8966" width="2.109375" style="988" customWidth="1"/>
    <col min="8967" max="8967" width="9.44140625" style="988" customWidth="1"/>
    <col min="8968" max="9212" width="11" style="988"/>
    <col min="9213" max="9213" width="46.6640625" style="988" bestFit="1" customWidth="1"/>
    <col min="9214" max="9214" width="11.88671875" style="988" customWidth="1"/>
    <col min="9215" max="9215" width="12.44140625" style="988" customWidth="1"/>
    <col min="9216" max="9216" width="12.5546875" style="988" customWidth="1"/>
    <col min="9217" max="9217" width="11.6640625" style="988" customWidth="1"/>
    <col min="9218" max="9218" width="10.6640625" style="988" customWidth="1"/>
    <col min="9219" max="9219" width="2.44140625" style="988" bestFit="1" customWidth="1"/>
    <col min="9220" max="9220" width="8.5546875" style="988" customWidth="1"/>
    <col min="9221" max="9221" width="12.44140625" style="988" customWidth="1"/>
    <col min="9222" max="9222" width="2.109375" style="988" customWidth="1"/>
    <col min="9223" max="9223" width="9.44140625" style="988" customWidth="1"/>
    <col min="9224" max="9468" width="11" style="988"/>
    <col min="9469" max="9469" width="46.6640625" style="988" bestFit="1" customWidth="1"/>
    <col min="9470" max="9470" width="11.88671875" style="988" customWidth="1"/>
    <col min="9471" max="9471" width="12.44140625" style="988" customWidth="1"/>
    <col min="9472" max="9472" width="12.5546875" style="988" customWidth="1"/>
    <col min="9473" max="9473" width="11.6640625" style="988" customWidth="1"/>
    <col min="9474" max="9474" width="10.6640625" style="988" customWidth="1"/>
    <col min="9475" max="9475" width="2.44140625" style="988" bestFit="1" customWidth="1"/>
    <col min="9476" max="9476" width="8.5546875" style="988" customWidth="1"/>
    <col min="9477" max="9477" width="12.44140625" style="988" customWidth="1"/>
    <col min="9478" max="9478" width="2.109375" style="988" customWidth="1"/>
    <col min="9479" max="9479" width="9.44140625" style="988" customWidth="1"/>
    <col min="9480" max="9724" width="11" style="988"/>
    <col min="9725" max="9725" width="46.6640625" style="988" bestFit="1" customWidth="1"/>
    <col min="9726" max="9726" width="11.88671875" style="988" customWidth="1"/>
    <col min="9727" max="9727" width="12.44140625" style="988" customWidth="1"/>
    <col min="9728" max="9728" width="12.5546875" style="988" customWidth="1"/>
    <col min="9729" max="9729" width="11.6640625" style="988" customWidth="1"/>
    <col min="9730" max="9730" width="10.6640625" style="988" customWidth="1"/>
    <col min="9731" max="9731" width="2.44140625" style="988" bestFit="1" customWidth="1"/>
    <col min="9732" max="9732" width="8.5546875" style="988" customWidth="1"/>
    <col min="9733" max="9733" width="12.44140625" style="988" customWidth="1"/>
    <col min="9734" max="9734" width="2.109375" style="988" customWidth="1"/>
    <col min="9735" max="9735" width="9.44140625" style="988" customWidth="1"/>
    <col min="9736" max="9980" width="11" style="988"/>
    <col min="9981" max="9981" width="46.6640625" style="988" bestFit="1" customWidth="1"/>
    <col min="9982" max="9982" width="11.88671875" style="988" customWidth="1"/>
    <col min="9983" max="9983" width="12.44140625" style="988" customWidth="1"/>
    <col min="9984" max="9984" width="12.5546875" style="988" customWidth="1"/>
    <col min="9985" max="9985" width="11.6640625" style="988" customWidth="1"/>
    <col min="9986" max="9986" width="10.6640625" style="988" customWidth="1"/>
    <col min="9987" max="9987" width="2.44140625" style="988" bestFit="1" customWidth="1"/>
    <col min="9988" max="9988" width="8.5546875" style="988" customWidth="1"/>
    <col min="9989" max="9989" width="12.44140625" style="988" customWidth="1"/>
    <col min="9990" max="9990" width="2.109375" style="988" customWidth="1"/>
    <col min="9991" max="9991" width="9.44140625" style="988" customWidth="1"/>
    <col min="9992" max="10236" width="11" style="988"/>
    <col min="10237" max="10237" width="46.6640625" style="988" bestFit="1" customWidth="1"/>
    <col min="10238" max="10238" width="11.88671875" style="988" customWidth="1"/>
    <col min="10239" max="10239" width="12.44140625" style="988" customWidth="1"/>
    <col min="10240" max="10240" width="12.5546875" style="988" customWidth="1"/>
    <col min="10241" max="10241" width="11.6640625" style="988" customWidth="1"/>
    <col min="10242" max="10242" width="10.6640625" style="988" customWidth="1"/>
    <col min="10243" max="10243" width="2.44140625" style="988" bestFit="1" customWidth="1"/>
    <col min="10244" max="10244" width="8.5546875" style="988" customWidth="1"/>
    <col min="10245" max="10245" width="12.44140625" style="988" customWidth="1"/>
    <col min="10246" max="10246" width="2.109375" style="988" customWidth="1"/>
    <col min="10247" max="10247" width="9.44140625" style="988" customWidth="1"/>
    <col min="10248" max="10492" width="11" style="988"/>
    <col min="10493" max="10493" width="46.6640625" style="988" bestFit="1" customWidth="1"/>
    <col min="10494" max="10494" width="11.88671875" style="988" customWidth="1"/>
    <col min="10495" max="10495" width="12.44140625" style="988" customWidth="1"/>
    <col min="10496" max="10496" width="12.5546875" style="988" customWidth="1"/>
    <col min="10497" max="10497" width="11.6640625" style="988" customWidth="1"/>
    <col min="10498" max="10498" width="10.6640625" style="988" customWidth="1"/>
    <col min="10499" max="10499" width="2.44140625" style="988" bestFit="1" customWidth="1"/>
    <col min="10500" max="10500" width="8.5546875" style="988" customWidth="1"/>
    <col min="10501" max="10501" width="12.44140625" style="988" customWidth="1"/>
    <col min="10502" max="10502" width="2.109375" style="988" customWidth="1"/>
    <col min="10503" max="10503" width="9.44140625" style="988" customWidth="1"/>
    <col min="10504" max="10748" width="11" style="988"/>
    <col min="10749" max="10749" width="46.6640625" style="988" bestFit="1" customWidth="1"/>
    <col min="10750" max="10750" width="11.88671875" style="988" customWidth="1"/>
    <col min="10751" max="10751" width="12.44140625" style="988" customWidth="1"/>
    <col min="10752" max="10752" width="12.5546875" style="988" customWidth="1"/>
    <col min="10753" max="10753" width="11.6640625" style="988" customWidth="1"/>
    <col min="10754" max="10754" width="10.6640625" style="988" customWidth="1"/>
    <col min="10755" max="10755" width="2.44140625" style="988" bestFit="1" customWidth="1"/>
    <col min="10756" max="10756" width="8.5546875" style="988" customWidth="1"/>
    <col min="10757" max="10757" width="12.44140625" style="988" customWidth="1"/>
    <col min="10758" max="10758" width="2.109375" style="988" customWidth="1"/>
    <col min="10759" max="10759" width="9.44140625" style="988" customWidth="1"/>
    <col min="10760" max="11004" width="11" style="988"/>
    <col min="11005" max="11005" width="46.6640625" style="988" bestFit="1" customWidth="1"/>
    <col min="11006" max="11006" width="11.88671875" style="988" customWidth="1"/>
    <col min="11007" max="11007" width="12.44140625" style="988" customWidth="1"/>
    <col min="11008" max="11008" width="12.5546875" style="988" customWidth="1"/>
    <col min="11009" max="11009" width="11.6640625" style="988" customWidth="1"/>
    <col min="11010" max="11010" width="10.6640625" style="988" customWidth="1"/>
    <col min="11011" max="11011" width="2.44140625" style="988" bestFit="1" customWidth="1"/>
    <col min="11012" max="11012" width="8.5546875" style="988" customWidth="1"/>
    <col min="11013" max="11013" width="12.44140625" style="988" customWidth="1"/>
    <col min="11014" max="11014" width="2.109375" style="988" customWidth="1"/>
    <col min="11015" max="11015" width="9.44140625" style="988" customWidth="1"/>
    <col min="11016" max="11260" width="11" style="988"/>
    <col min="11261" max="11261" width="46.6640625" style="988" bestFit="1" customWidth="1"/>
    <col min="11262" max="11262" width="11.88671875" style="988" customWidth="1"/>
    <col min="11263" max="11263" width="12.44140625" style="988" customWidth="1"/>
    <col min="11264" max="11264" width="12.5546875" style="988" customWidth="1"/>
    <col min="11265" max="11265" width="11.6640625" style="988" customWidth="1"/>
    <col min="11266" max="11266" width="10.6640625" style="988" customWidth="1"/>
    <col min="11267" max="11267" width="2.44140625" style="988" bestFit="1" customWidth="1"/>
    <col min="11268" max="11268" width="8.5546875" style="988" customWidth="1"/>
    <col min="11269" max="11269" width="12.44140625" style="988" customWidth="1"/>
    <col min="11270" max="11270" width="2.109375" style="988" customWidth="1"/>
    <col min="11271" max="11271" width="9.44140625" style="988" customWidth="1"/>
    <col min="11272" max="11516" width="11" style="988"/>
    <col min="11517" max="11517" width="46.6640625" style="988" bestFit="1" customWidth="1"/>
    <col min="11518" max="11518" width="11.88671875" style="988" customWidth="1"/>
    <col min="11519" max="11519" width="12.44140625" style="988" customWidth="1"/>
    <col min="11520" max="11520" width="12.5546875" style="988" customWidth="1"/>
    <col min="11521" max="11521" width="11.6640625" style="988" customWidth="1"/>
    <col min="11522" max="11522" width="10.6640625" style="988" customWidth="1"/>
    <col min="11523" max="11523" width="2.44140625" style="988" bestFit="1" customWidth="1"/>
    <col min="11524" max="11524" width="8.5546875" style="988" customWidth="1"/>
    <col min="11525" max="11525" width="12.44140625" style="988" customWidth="1"/>
    <col min="11526" max="11526" width="2.109375" style="988" customWidth="1"/>
    <col min="11527" max="11527" width="9.44140625" style="988" customWidth="1"/>
    <col min="11528" max="11772" width="11" style="988"/>
    <col min="11773" max="11773" width="46.6640625" style="988" bestFit="1" customWidth="1"/>
    <col min="11774" max="11774" width="11.88671875" style="988" customWidth="1"/>
    <col min="11775" max="11775" width="12.44140625" style="988" customWidth="1"/>
    <col min="11776" max="11776" width="12.5546875" style="988" customWidth="1"/>
    <col min="11777" max="11777" width="11.6640625" style="988" customWidth="1"/>
    <col min="11778" max="11778" width="10.6640625" style="988" customWidth="1"/>
    <col min="11779" max="11779" width="2.44140625" style="988" bestFit="1" customWidth="1"/>
    <col min="11780" max="11780" width="8.5546875" style="988" customWidth="1"/>
    <col min="11781" max="11781" width="12.44140625" style="988" customWidth="1"/>
    <col min="11782" max="11782" width="2.109375" style="988" customWidth="1"/>
    <col min="11783" max="11783" width="9.44140625" style="988" customWidth="1"/>
    <col min="11784" max="12028" width="11" style="988"/>
    <col min="12029" max="12029" width="46.6640625" style="988" bestFit="1" customWidth="1"/>
    <col min="12030" max="12030" width="11.88671875" style="988" customWidth="1"/>
    <col min="12031" max="12031" width="12.44140625" style="988" customWidth="1"/>
    <col min="12032" max="12032" width="12.5546875" style="988" customWidth="1"/>
    <col min="12033" max="12033" width="11.6640625" style="988" customWidth="1"/>
    <col min="12034" max="12034" width="10.6640625" style="988" customWidth="1"/>
    <col min="12035" max="12035" width="2.44140625" style="988" bestFit="1" customWidth="1"/>
    <col min="12036" max="12036" width="8.5546875" style="988" customWidth="1"/>
    <col min="12037" max="12037" width="12.44140625" style="988" customWidth="1"/>
    <col min="12038" max="12038" width="2.109375" style="988" customWidth="1"/>
    <col min="12039" max="12039" width="9.44140625" style="988" customWidth="1"/>
    <col min="12040" max="12284" width="11" style="988"/>
    <col min="12285" max="12285" width="46.6640625" style="988" bestFit="1" customWidth="1"/>
    <col min="12286" max="12286" width="11.88671875" style="988" customWidth="1"/>
    <col min="12287" max="12287" width="12.44140625" style="988" customWidth="1"/>
    <col min="12288" max="12288" width="12.5546875" style="988" customWidth="1"/>
    <col min="12289" max="12289" width="11.6640625" style="988" customWidth="1"/>
    <col min="12290" max="12290" width="10.6640625" style="988" customWidth="1"/>
    <col min="12291" max="12291" width="2.44140625" style="988" bestFit="1" customWidth="1"/>
    <col min="12292" max="12292" width="8.5546875" style="988" customWidth="1"/>
    <col min="12293" max="12293" width="12.44140625" style="988" customWidth="1"/>
    <col min="12294" max="12294" width="2.109375" style="988" customWidth="1"/>
    <col min="12295" max="12295" width="9.44140625" style="988" customWidth="1"/>
    <col min="12296" max="12540" width="11" style="988"/>
    <col min="12541" max="12541" width="46.6640625" style="988" bestFit="1" customWidth="1"/>
    <col min="12542" max="12542" width="11.88671875" style="988" customWidth="1"/>
    <col min="12543" max="12543" width="12.44140625" style="988" customWidth="1"/>
    <col min="12544" max="12544" width="12.5546875" style="988" customWidth="1"/>
    <col min="12545" max="12545" width="11.6640625" style="988" customWidth="1"/>
    <col min="12546" max="12546" width="10.6640625" style="988" customWidth="1"/>
    <col min="12547" max="12547" width="2.44140625" style="988" bestFit="1" customWidth="1"/>
    <col min="12548" max="12548" width="8.5546875" style="988" customWidth="1"/>
    <col min="12549" max="12549" width="12.44140625" style="988" customWidth="1"/>
    <col min="12550" max="12550" width="2.109375" style="988" customWidth="1"/>
    <col min="12551" max="12551" width="9.44140625" style="988" customWidth="1"/>
    <col min="12552" max="12796" width="11" style="988"/>
    <col min="12797" max="12797" width="46.6640625" style="988" bestFit="1" customWidth="1"/>
    <col min="12798" max="12798" width="11.88671875" style="988" customWidth="1"/>
    <col min="12799" max="12799" width="12.44140625" style="988" customWidth="1"/>
    <col min="12800" max="12800" width="12.5546875" style="988" customWidth="1"/>
    <col min="12801" max="12801" width="11.6640625" style="988" customWidth="1"/>
    <col min="12802" max="12802" width="10.6640625" style="988" customWidth="1"/>
    <col min="12803" max="12803" width="2.44140625" style="988" bestFit="1" customWidth="1"/>
    <col min="12804" max="12804" width="8.5546875" style="988" customWidth="1"/>
    <col min="12805" max="12805" width="12.44140625" style="988" customWidth="1"/>
    <col min="12806" max="12806" width="2.109375" style="988" customWidth="1"/>
    <col min="12807" max="12807" width="9.44140625" style="988" customWidth="1"/>
    <col min="12808" max="13052" width="11" style="988"/>
    <col min="13053" max="13053" width="46.6640625" style="988" bestFit="1" customWidth="1"/>
    <col min="13054" max="13054" width="11.88671875" style="988" customWidth="1"/>
    <col min="13055" max="13055" width="12.44140625" style="988" customWidth="1"/>
    <col min="13056" max="13056" width="12.5546875" style="988" customWidth="1"/>
    <col min="13057" max="13057" width="11.6640625" style="988" customWidth="1"/>
    <col min="13058" max="13058" width="10.6640625" style="988" customWidth="1"/>
    <col min="13059" max="13059" width="2.44140625" style="988" bestFit="1" customWidth="1"/>
    <col min="13060" max="13060" width="8.5546875" style="988" customWidth="1"/>
    <col min="13061" max="13061" width="12.44140625" style="988" customWidth="1"/>
    <col min="13062" max="13062" width="2.109375" style="988" customWidth="1"/>
    <col min="13063" max="13063" width="9.44140625" style="988" customWidth="1"/>
    <col min="13064" max="13308" width="11" style="988"/>
    <col min="13309" max="13309" width="46.6640625" style="988" bestFit="1" customWidth="1"/>
    <col min="13310" max="13310" width="11.88671875" style="988" customWidth="1"/>
    <col min="13311" max="13311" width="12.44140625" style="988" customWidth="1"/>
    <col min="13312" max="13312" width="12.5546875" style="988" customWidth="1"/>
    <col min="13313" max="13313" width="11.6640625" style="988" customWidth="1"/>
    <col min="13314" max="13314" width="10.6640625" style="988" customWidth="1"/>
    <col min="13315" max="13315" width="2.44140625" style="988" bestFit="1" customWidth="1"/>
    <col min="13316" max="13316" width="8.5546875" style="988" customWidth="1"/>
    <col min="13317" max="13317" width="12.44140625" style="988" customWidth="1"/>
    <col min="13318" max="13318" width="2.109375" style="988" customWidth="1"/>
    <col min="13319" max="13319" width="9.44140625" style="988" customWidth="1"/>
    <col min="13320" max="13564" width="11" style="988"/>
    <col min="13565" max="13565" width="46.6640625" style="988" bestFit="1" customWidth="1"/>
    <col min="13566" max="13566" width="11.88671875" style="988" customWidth="1"/>
    <col min="13567" max="13567" width="12.44140625" style="988" customWidth="1"/>
    <col min="13568" max="13568" width="12.5546875" style="988" customWidth="1"/>
    <col min="13569" max="13569" width="11.6640625" style="988" customWidth="1"/>
    <col min="13570" max="13570" width="10.6640625" style="988" customWidth="1"/>
    <col min="13571" max="13571" width="2.44140625" style="988" bestFit="1" customWidth="1"/>
    <col min="13572" max="13572" width="8.5546875" style="988" customWidth="1"/>
    <col min="13573" max="13573" width="12.44140625" style="988" customWidth="1"/>
    <col min="13574" max="13574" width="2.109375" style="988" customWidth="1"/>
    <col min="13575" max="13575" width="9.44140625" style="988" customWidth="1"/>
    <col min="13576" max="13820" width="11" style="988"/>
    <col min="13821" max="13821" width="46.6640625" style="988" bestFit="1" customWidth="1"/>
    <col min="13822" max="13822" width="11.88671875" style="988" customWidth="1"/>
    <col min="13823" max="13823" width="12.44140625" style="988" customWidth="1"/>
    <col min="13824" max="13824" width="12.5546875" style="988" customWidth="1"/>
    <col min="13825" max="13825" width="11.6640625" style="988" customWidth="1"/>
    <col min="13826" max="13826" width="10.6640625" style="988" customWidth="1"/>
    <col min="13827" max="13827" width="2.44140625" style="988" bestFit="1" customWidth="1"/>
    <col min="13828" max="13828" width="8.5546875" style="988" customWidth="1"/>
    <col min="13829" max="13829" width="12.44140625" style="988" customWidth="1"/>
    <col min="13830" max="13830" width="2.109375" style="988" customWidth="1"/>
    <col min="13831" max="13831" width="9.44140625" style="988" customWidth="1"/>
    <col min="13832" max="14076" width="11" style="988"/>
    <col min="14077" max="14077" width="46.6640625" style="988" bestFit="1" customWidth="1"/>
    <col min="14078" max="14078" width="11.88671875" style="988" customWidth="1"/>
    <col min="14079" max="14079" width="12.44140625" style="988" customWidth="1"/>
    <col min="14080" max="14080" width="12.5546875" style="988" customWidth="1"/>
    <col min="14081" max="14081" width="11.6640625" style="988" customWidth="1"/>
    <col min="14082" max="14082" width="10.6640625" style="988" customWidth="1"/>
    <col min="14083" max="14083" width="2.44140625" style="988" bestFit="1" customWidth="1"/>
    <col min="14084" max="14084" width="8.5546875" style="988" customWidth="1"/>
    <col min="14085" max="14085" width="12.44140625" style="988" customWidth="1"/>
    <col min="14086" max="14086" width="2.109375" style="988" customWidth="1"/>
    <col min="14087" max="14087" width="9.44140625" style="988" customWidth="1"/>
    <col min="14088" max="14332" width="11" style="988"/>
    <col min="14333" max="14333" width="46.6640625" style="988" bestFit="1" customWidth="1"/>
    <col min="14334" max="14334" width="11.88671875" style="988" customWidth="1"/>
    <col min="14335" max="14335" width="12.44140625" style="988" customWidth="1"/>
    <col min="14336" max="14336" width="12.5546875" style="988" customWidth="1"/>
    <col min="14337" max="14337" width="11.6640625" style="988" customWidth="1"/>
    <col min="14338" max="14338" width="10.6640625" style="988" customWidth="1"/>
    <col min="14339" max="14339" width="2.44140625" style="988" bestFit="1" customWidth="1"/>
    <col min="14340" max="14340" width="8.5546875" style="988" customWidth="1"/>
    <col min="14341" max="14341" width="12.44140625" style="988" customWidth="1"/>
    <col min="14342" max="14342" width="2.109375" style="988" customWidth="1"/>
    <col min="14343" max="14343" width="9.44140625" style="988" customWidth="1"/>
    <col min="14344" max="14588" width="11" style="988"/>
    <col min="14589" max="14589" width="46.6640625" style="988" bestFit="1" customWidth="1"/>
    <col min="14590" max="14590" width="11.88671875" style="988" customWidth="1"/>
    <col min="14591" max="14591" width="12.44140625" style="988" customWidth="1"/>
    <col min="14592" max="14592" width="12.5546875" style="988" customWidth="1"/>
    <col min="14593" max="14593" width="11.6640625" style="988" customWidth="1"/>
    <col min="14594" max="14594" width="10.6640625" style="988" customWidth="1"/>
    <col min="14595" max="14595" width="2.44140625" style="988" bestFit="1" customWidth="1"/>
    <col min="14596" max="14596" width="8.5546875" style="988" customWidth="1"/>
    <col min="14597" max="14597" width="12.44140625" style="988" customWidth="1"/>
    <col min="14598" max="14598" width="2.109375" style="988" customWidth="1"/>
    <col min="14599" max="14599" width="9.44140625" style="988" customWidth="1"/>
    <col min="14600" max="14844" width="11" style="988"/>
    <col min="14845" max="14845" width="46.6640625" style="988" bestFit="1" customWidth="1"/>
    <col min="14846" max="14846" width="11.88671875" style="988" customWidth="1"/>
    <col min="14847" max="14847" width="12.44140625" style="988" customWidth="1"/>
    <col min="14848" max="14848" width="12.5546875" style="988" customWidth="1"/>
    <col min="14849" max="14849" width="11.6640625" style="988" customWidth="1"/>
    <col min="14850" max="14850" width="10.6640625" style="988" customWidth="1"/>
    <col min="14851" max="14851" width="2.44140625" style="988" bestFit="1" customWidth="1"/>
    <col min="14852" max="14852" width="8.5546875" style="988" customWidth="1"/>
    <col min="14853" max="14853" width="12.44140625" style="988" customWidth="1"/>
    <col min="14854" max="14854" width="2.109375" style="988" customWidth="1"/>
    <col min="14855" max="14855" width="9.44140625" style="988" customWidth="1"/>
    <col min="14856" max="15100" width="11" style="988"/>
    <col min="15101" max="15101" width="46.6640625" style="988" bestFit="1" customWidth="1"/>
    <col min="15102" max="15102" width="11.88671875" style="988" customWidth="1"/>
    <col min="15103" max="15103" width="12.44140625" style="988" customWidth="1"/>
    <col min="15104" max="15104" width="12.5546875" style="988" customWidth="1"/>
    <col min="15105" max="15105" width="11.6640625" style="988" customWidth="1"/>
    <col min="15106" max="15106" width="10.6640625" style="988" customWidth="1"/>
    <col min="15107" max="15107" width="2.44140625" style="988" bestFit="1" customWidth="1"/>
    <col min="15108" max="15108" width="8.5546875" style="988" customWidth="1"/>
    <col min="15109" max="15109" width="12.44140625" style="988" customWidth="1"/>
    <col min="15110" max="15110" width="2.109375" style="988" customWidth="1"/>
    <col min="15111" max="15111" width="9.44140625" style="988" customWidth="1"/>
    <col min="15112" max="15356" width="11" style="988"/>
    <col min="15357" max="15357" width="46.6640625" style="988" bestFit="1" customWidth="1"/>
    <col min="15358" max="15358" width="11.88671875" style="988" customWidth="1"/>
    <col min="15359" max="15359" width="12.44140625" style="988" customWidth="1"/>
    <col min="15360" max="15360" width="12.5546875" style="988" customWidth="1"/>
    <col min="15361" max="15361" width="11.6640625" style="988" customWidth="1"/>
    <col min="15362" max="15362" width="10.6640625" style="988" customWidth="1"/>
    <col min="15363" max="15363" width="2.44140625" style="988" bestFit="1" customWidth="1"/>
    <col min="15364" max="15364" width="8.5546875" style="988" customWidth="1"/>
    <col min="15365" max="15365" width="12.44140625" style="988" customWidth="1"/>
    <col min="15366" max="15366" width="2.109375" style="988" customWidth="1"/>
    <col min="15367" max="15367" width="9.44140625" style="988" customWidth="1"/>
    <col min="15368" max="15612" width="11" style="988"/>
    <col min="15613" max="15613" width="46.6640625" style="988" bestFit="1" customWidth="1"/>
    <col min="15614" max="15614" width="11.88671875" style="988" customWidth="1"/>
    <col min="15615" max="15615" width="12.44140625" style="988" customWidth="1"/>
    <col min="15616" max="15616" width="12.5546875" style="988" customWidth="1"/>
    <col min="15617" max="15617" width="11.6640625" style="988" customWidth="1"/>
    <col min="15618" max="15618" width="10.6640625" style="988" customWidth="1"/>
    <col min="15619" max="15619" width="2.44140625" style="988" bestFit="1" customWidth="1"/>
    <col min="15620" max="15620" width="8.5546875" style="988" customWidth="1"/>
    <col min="15621" max="15621" width="12.44140625" style="988" customWidth="1"/>
    <col min="15622" max="15622" width="2.109375" style="988" customWidth="1"/>
    <col min="15623" max="15623" width="9.44140625" style="988" customWidth="1"/>
    <col min="15624" max="15868" width="11" style="988"/>
    <col min="15869" max="15869" width="46.6640625" style="988" bestFit="1" customWidth="1"/>
    <col min="15870" max="15870" width="11.88671875" style="988" customWidth="1"/>
    <col min="15871" max="15871" width="12.44140625" style="988" customWidth="1"/>
    <col min="15872" max="15872" width="12.5546875" style="988" customWidth="1"/>
    <col min="15873" max="15873" width="11.6640625" style="988" customWidth="1"/>
    <col min="15874" max="15874" width="10.6640625" style="988" customWidth="1"/>
    <col min="15875" max="15875" width="2.44140625" style="988" bestFit="1" customWidth="1"/>
    <col min="15876" max="15876" width="8.5546875" style="988" customWidth="1"/>
    <col min="15877" max="15877" width="12.44140625" style="988" customWidth="1"/>
    <col min="15878" max="15878" width="2.109375" style="988" customWidth="1"/>
    <col min="15879" max="15879" width="9.44140625" style="988" customWidth="1"/>
    <col min="15880" max="16124" width="11" style="988"/>
    <col min="16125" max="16125" width="46.6640625" style="988" bestFit="1" customWidth="1"/>
    <col min="16126" max="16126" width="11.88671875" style="988" customWidth="1"/>
    <col min="16127" max="16127" width="12.44140625" style="988" customWidth="1"/>
    <col min="16128" max="16128" width="12.5546875" style="988" customWidth="1"/>
    <col min="16129" max="16129" width="11.6640625" style="988" customWidth="1"/>
    <col min="16130" max="16130" width="10.6640625" style="988" customWidth="1"/>
    <col min="16131" max="16131" width="2.44140625" style="988" bestFit="1" customWidth="1"/>
    <col min="16132" max="16132" width="8.5546875" style="988" customWidth="1"/>
    <col min="16133" max="16133" width="12.44140625" style="988" customWidth="1"/>
    <col min="16134" max="16134" width="2.109375" style="988" customWidth="1"/>
    <col min="16135" max="16135" width="9.44140625" style="988" customWidth="1"/>
    <col min="16136" max="16384" width="11" style="988"/>
  </cols>
  <sheetData>
    <row r="1" spans="1:25" s="989" customFormat="1" ht="17.100000000000001" customHeight="1">
      <c r="A1" s="3302" t="s">
        <v>959</v>
      </c>
      <c r="B1" s="3302"/>
      <c r="C1" s="3302"/>
      <c r="D1" s="3302"/>
      <c r="E1" s="3302"/>
      <c r="F1" s="3302"/>
      <c r="G1" s="3302"/>
      <c r="H1" s="3302"/>
      <c r="I1" s="3302"/>
    </row>
    <row r="2" spans="1:25" s="989" customFormat="1" ht="17.100000000000001" customHeight="1">
      <c r="A2" s="3323" t="s">
        <v>43</v>
      </c>
      <c r="B2" s="3323"/>
      <c r="C2" s="3323"/>
      <c r="D2" s="3323"/>
      <c r="E2" s="3323"/>
      <c r="F2" s="3323"/>
      <c r="G2" s="3323"/>
      <c r="H2" s="3323"/>
      <c r="I2" s="3323"/>
    </row>
    <row r="3" spans="1:25" s="989" customFormat="1" ht="17.100000000000001" customHeight="1">
      <c r="A3" s="3323" t="s">
        <v>856</v>
      </c>
      <c r="B3" s="3323"/>
      <c r="C3" s="3323"/>
      <c r="D3" s="3323"/>
      <c r="E3" s="3323"/>
      <c r="F3" s="3323"/>
      <c r="G3" s="3323"/>
      <c r="H3" s="3323"/>
      <c r="I3" s="3323"/>
    </row>
    <row r="4" spans="1:25" s="989" customFormat="1" ht="17.100000000000001" customHeight="1" thickBot="1">
      <c r="A4" s="1008"/>
      <c r="B4" s="1177"/>
      <c r="C4" s="991"/>
      <c r="D4" s="991"/>
      <c r="E4" s="991"/>
      <c r="F4" s="991"/>
      <c r="G4" s="991"/>
      <c r="H4" s="3304" t="s">
        <v>855</v>
      </c>
      <c r="I4" s="3304"/>
    </row>
    <row r="5" spans="1:25" s="989" customFormat="1" ht="21.75" customHeight="1" thickTop="1">
      <c r="A5" s="3344" t="s">
        <v>65</v>
      </c>
      <c r="B5" s="1108">
        <f>'38.CALCB'!B5</f>
        <v>2021</v>
      </c>
      <c r="C5" s="1108">
        <f>'38.CALCB'!C5</f>
        <v>2022</v>
      </c>
      <c r="D5" s="1108">
        <f>'38.CALCB'!D5</f>
        <v>2022</v>
      </c>
      <c r="E5" s="1108">
        <f>'38.CALCB'!E5</f>
        <v>2023</v>
      </c>
      <c r="F5" s="3350" t="str">
        <f>'38.CALCB'!F5</f>
        <v>Changes during seven months</v>
      </c>
      <c r="G5" s="3350"/>
      <c r="H5" s="3350"/>
      <c r="I5" s="3351"/>
    </row>
    <row r="6" spans="1:25" s="989" customFormat="1" ht="15.6">
      <c r="A6" s="3345"/>
      <c r="B6" s="3300" t="str">
        <f>'38.CALCB'!B6</f>
        <v>Jul</v>
      </c>
      <c r="C6" s="3300" t="str">
        <f>'38.CALCB'!C6</f>
        <v xml:space="preserve">Feb (R) </v>
      </c>
      <c r="D6" s="3300" t="str">
        <f>'38.CALCB'!D6</f>
        <v xml:space="preserve">Jul (R) </v>
      </c>
      <c r="E6" s="3300" t="str">
        <f>'38.CALCB'!E6</f>
        <v>Feb (P)</v>
      </c>
      <c r="F6" s="3349" t="str">
        <f>'38.CALCB'!F6</f>
        <v>2021/22</v>
      </c>
      <c r="G6" s="3349"/>
      <c r="H6" s="3349" t="str">
        <f>'38.CALCB'!H6</f>
        <v>2022/23</v>
      </c>
      <c r="I6" s="3310"/>
      <c r="J6" s="1172"/>
    </row>
    <row r="7" spans="1:25" s="989" customFormat="1" ht="15.6">
      <c r="A7" s="3346"/>
      <c r="B7" s="3343"/>
      <c r="C7" s="3343"/>
      <c r="D7" s="3343"/>
      <c r="E7" s="3343"/>
      <c r="F7" s="1128" t="str">
        <f>'38.CALCB'!F7</f>
        <v>Amount</v>
      </c>
      <c r="G7" s="1128" t="str">
        <f>'38.CALCB'!G7</f>
        <v>Percent</v>
      </c>
      <c r="H7" s="1128" t="str">
        <f>'38.CALCB'!H7</f>
        <v>Amount</v>
      </c>
      <c r="I7" s="1171" t="str">
        <f>'38.CALCB'!I7</f>
        <v>Percent</v>
      </c>
    </row>
    <row r="8" spans="1:25" s="989" customFormat="1" ht="24.75" customHeight="1">
      <c r="A8" s="1069" t="s">
        <v>955</v>
      </c>
      <c r="B8" s="1170">
        <v>441460.503055732</v>
      </c>
      <c r="C8" s="1170">
        <v>461777.30099728127</v>
      </c>
      <c r="D8" s="1170">
        <v>495972.95595618244</v>
      </c>
      <c r="E8" s="1170">
        <v>526943.13194344181</v>
      </c>
      <c r="F8" s="1170">
        <v>20316.797941549274</v>
      </c>
      <c r="G8" s="1145">
        <v>4.602177952709031</v>
      </c>
      <c r="H8" s="1170">
        <v>30970.175987259368</v>
      </c>
      <c r="I8" s="1026">
        <v>6.2443275616817058</v>
      </c>
      <c r="K8" s="1080"/>
      <c r="N8" s="1080"/>
      <c r="O8" s="1080"/>
      <c r="P8" s="1080"/>
      <c r="Q8" s="1080"/>
      <c r="R8" s="1080"/>
      <c r="S8" s="1080"/>
      <c r="T8" s="1080"/>
      <c r="U8" s="1080"/>
      <c r="V8" s="1080"/>
      <c r="W8" s="1080"/>
      <c r="X8" s="1080"/>
      <c r="Y8" s="1080"/>
    </row>
    <row r="9" spans="1:25" s="989" customFormat="1" ht="24.75" customHeight="1">
      <c r="A9" s="1064" t="s">
        <v>954</v>
      </c>
      <c r="B9" s="1166">
        <v>13589.840167030396</v>
      </c>
      <c r="C9" s="1166">
        <v>8026.163409710678</v>
      </c>
      <c r="D9" s="1166">
        <v>9456.1357442629778</v>
      </c>
      <c r="E9" s="1166">
        <v>6641.9449505754219</v>
      </c>
      <c r="F9" s="1166">
        <v>-5563.6767573197176</v>
      </c>
      <c r="G9" s="1139">
        <v>-40.9399719859654</v>
      </c>
      <c r="H9" s="1166">
        <v>-2814.1907936875559</v>
      </c>
      <c r="I9" s="1138">
        <v>-29.760473726225019</v>
      </c>
      <c r="K9" s="1080"/>
      <c r="N9" s="1080"/>
      <c r="O9" s="1080"/>
      <c r="P9" s="1080"/>
      <c r="Q9" s="1080"/>
      <c r="R9" s="1080"/>
      <c r="S9" s="1080"/>
      <c r="T9" s="1080"/>
      <c r="U9" s="1080"/>
      <c r="V9" s="1080"/>
      <c r="W9" s="1080"/>
      <c r="X9" s="1080"/>
      <c r="Y9" s="1080"/>
    </row>
    <row r="10" spans="1:25" s="989" customFormat="1" ht="24.75" customHeight="1">
      <c r="A10" s="1064" t="s">
        <v>950</v>
      </c>
      <c r="B10" s="1166">
        <v>13587.994299790396</v>
      </c>
      <c r="C10" s="1166">
        <v>8024.4031925806785</v>
      </c>
      <c r="D10" s="1166">
        <v>9453.9623012432894</v>
      </c>
      <c r="E10" s="1166">
        <v>6639.4172994048131</v>
      </c>
      <c r="F10" s="1166">
        <v>-5563.5911072097178</v>
      </c>
      <c r="G10" s="1139">
        <v>-40.944903158338384</v>
      </c>
      <c r="H10" s="1166">
        <v>-2814.5450018384763</v>
      </c>
      <c r="I10" s="1138">
        <v>-29.771062250463341</v>
      </c>
      <c r="K10" s="1080"/>
      <c r="N10" s="1080"/>
      <c r="O10" s="1080"/>
      <c r="P10" s="1080"/>
      <c r="Q10" s="1080"/>
      <c r="R10" s="1080"/>
      <c r="S10" s="1080"/>
      <c r="T10" s="1080"/>
      <c r="U10" s="1080"/>
      <c r="V10" s="1080"/>
      <c r="W10" s="1080"/>
      <c r="X10" s="1080"/>
      <c r="Y10" s="1080"/>
    </row>
    <row r="11" spans="1:25" s="989" customFormat="1" ht="24.75" customHeight="1">
      <c r="A11" s="1064" t="s">
        <v>949</v>
      </c>
      <c r="B11" s="1166">
        <v>1.8458672399999998</v>
      </c>
      <c r="C11" s="1166">
        <v>1.76021713</v>
      </c>
      <c r="D11" s="1166">
        <v>2.1734430196892771</v>
      </c>
      <c r="E11" s="1166">
        <v>2.5276511706083831</v>
      </c>
      <c r="F11" s="1166">
        <v>-8.5650109999999779E-2</v>
      </c>
      <c r="G11" s="1139">
        <v>-4.6401013108613265</v>
      </c>
      <c r="H11" s="1166">
        <v>0.35420815091910596</v>
      </c>
      <c r="I11" s="1138">
        <v>16.297098553324151</v>
      </c>
      <c r="K11" s="1080"/>
      <c r="N11" s="1080"/>
      <c r="O11" s="1080"/>
      <c r="P11" s="1080"/>
      <c r="Q11" s="1080"/>
      <c r="R11" s="1080"/>
      <c r="S11" s="1080"/>
      <c r="T11" s="1080"/>
      <c r="U11" s="1080"/>
      <c r="V11" s="1080"/>
      <c r="W11" s="1080"/>
      <c r="X11" s="1080"/>
      <c r="Y11" s="1080"/>
    </row>
    <row r="12" spans="1:25" s="989" customFormat="1" ht="24.75" customHeight="1">
      <c r="A12" s="1064" t="s">
        <v>953</v>
      </c>
      <c r="B12" s="1166">
        <v>140720.18292736361</v>
      </c>
      <c r="C12" s="1166">
        <v>123938.24658835267</v>
      </c>
      <c r="D12" s="1166">
        <v>120608.48169491134</v>
      </c>
      <c r="E12" s="1166">
        <v>119530.01082382811</v>
      </c>
      <c r="F12" s="1166">
        <v>-16781.936339010936</v>
      </c>
      <c r="G12" s="1139">
        <v>-11.925749377168852</v>
      </c>
      <c r="H12" s="1166">
        <v>-1078.4708710832347</v>
      </c>
      <c r="I12" s="1138">
        <v>-0.89419156590604609</v>
      </c>
      <c r="K12" s="1080"/>
      <c r="N12" s="1080"/>
      <c r="O12" s="1080"/>
      <c r="P12" s="1080"/>
      <c r="Q12" s="1080"/>
      <c r="R12" s="1080"/>
      <c r="S12" s="1080"/>
      <c r="T12" s="1080"/>
      <c r="U12" s="1080"/>
      <c r="V12" s="1080"/>
      <c r="W12" s="1080"/>
      <c r="X12" s="1080"/>
      <c r="Y12" s="1080"/>
    </row>
    <row r="13" spans="1:25" s="989" customFormat="1" ht="24.75" customHeight="1">
      <c r="A13" s="1064" t="s">
        <v>950</v>
      </c>
      <c r="B13" s="1166">
        <v>140716.97742683362</v>
      </c>
      <c r="C13" s="1166">
        <v>123934.13968937268</v>
      </c>
      <c r="D13" s="1166">
        <v>120603.76077352103</v>
      </c>
      <c r="E13" s="1166">
        <v>119524.05971824811</v>
      </c>
      <c r="F13" s="1166">
        <v>-16782.837737460941</v>
      </c>
      <c r="G13" s="1139">
        <v>-11.926661618486829</v>
      </c>
      <c r="H13" s="1166">
        <v>-1079.7010552729189</v>
      </c>
      <c r="I13" s="1138">
        <v>-0.89524658961544668</v>
      </c>
      <c r="K13" s="1080"/>
      <c r="N13" s="1080"/>
      <c r="O13" s="1080"/>
      <c r="P13" s="1080"/>
      <c r="Q13" s="1080"/>
      <c r="R13" s="1080"/>
      <c r="S13" s="1080"/>
      <c r="T13" s="1080"/>
      <c r="U13" s="1080"/>
      <c r="V13" s="1080"/>
      <c r="W13" s="1080"/>
      <c r="X13" s="1080"/>
      <c r="Y13" s="1080"/>
    </row>
    <row r="14" spans="1:25" s="989" customFormat="1" ht="24.75" customHeight="1">
      <c r="A14" s="1064" t="s">
        <v>949</v>
      </c>
      <c r="B14" s="1166">
        <v>3.2055005300000001</v>
      </c>
      <c r="C14" s="1166">
        <v>4.1068989799999995</v>
      </c>
      <c r="D14" s="1166">
        <v>4.7209213903107221</v>
      </c>
      <c r="E14" s="1166">
        <v>5.9511055800000001</v>
      </c>
      <c r="F14" s="1166">
        <v>0.90139844999999941</v>
      </c>
      <c r="G14" s="1139">
        <v>28.120365027673209</v>
      </c>
      <c r="H14" s="1166">
        <v>1.230184189689278</v>
      </c>
      <c r="I14" s="1138">
        <v>26.05813755370135</v>
      </c>
      <c r="K14" s="1080"/>
      <c r="N14" s="1080"/>
      <c r="O14" s="1080"/>
      <c r="P14" s="1080"/>
      <c r="Q14" s="1080"/>
      <c r="R14" s="1080"/>
      <c r="S14" s="1080"/>
      <c r="T14" s="1080"/>
      <c r="U14" s="1080"/>
      <c r="V14" s="1080"/>
      <c r="W14" s="1080"/>
      <c r="X14" s="1080"/>
      <c r="Y14" s="1080"/>
    </row>
    <row r="15" spans="1:25" s="989" customFormat="1" ht="24.75" customHeight="1">
      <c r="A15" s="1064" t="s">
        <v>952</v>
      </c>
      <c r="B15" s="1166">
        <v>243409.0258915</v>
      </c>
      <c r="C15" s="1166">
        <v>299041.20395584992</v>
      </c>
      <c r="D15" s="1166">
        <v>327124.86154749012</v>
      </c>
      <c r="E15" s="1166">
        <v>370636.9545126303</v>
      </c>
      <c r="F15" s="1166">
        <v>55632.178064349922</v>
      </c>
      <c r="G15" s="1139">
        <v>22.855429399379819</v>
      </c>
      <c r="H15" s="1166">
        <v>43512.092965140182</v>
      </c>
      <c r="I15" s="1138">
        <v>13.301371457767768</v>
      </c>
      <c r="K15" s="1080"/>
      <c r="N15" s="1080"/>
      <c r="O15" s="1080"/>
      <c r="P15" s="1080"/>
      <c r="Q15" s="1080"/>
      <c r="R15" s="1080"/>
      <c r="S15" s="1080"/>
      <c r="T15" s="1080"/>
      <c r="U15" s="1080"/>
      <c r="V15" s="1080"/>
      <c r="W15" s="1080"/>
      <c r="X15" s="1080"/>
      <c r="Y15" s="1080"/>
    </row>
    <row r="16" spans="1:25" s="989" customFormat="1" ht="24.75" customHeight="1">
      <c r="A16" s="1064" t="s">
        <v>950</v>
      </c>
      <c r="B16" s="1166">
        <v>243409.0258915</v>
      </c>
      <c r="C16" s="1166">
        <v>299041.20395584992</v>
      </c>
      <c r="D16" s="1166">
        <v>327124.86154749012</v>
      </c>
      <c r="E16" s="1166">
        <v>370616.48676263029</v>
      </c>
      <c r="F16" s="1166">
        <v>55632.178064349922</v>
      </c>
      <c r="G16" s="1139">
        <v>22.855429399379819</v>
      </c>
      <c r="H16" s="1166">
        <v>43491.625215140171</v>
      </c>
      <c r="I16" s="1138">
        <v>13.295114596120754</v>
      </c>
      <c r="K16" s="1080"/>
      <c r="N16" s="1080"/>
      <c r="O16" s="1080"/>
      <c r="P16" s="1080"/>
      <c r="Q16" s="1080"/>
      <c r="R16" s="1080"/>
      <c r="S16" s="1080"/>
      <c r="T16" s="1080"/>
      <c r="U16" s="1080"/>
      <c r="V16" s="1080"/>
      <c r="W16" s="1080"/>
      <c r="X16" s="1080"/>
      <c r="Y16" s="1080"/>
    </row>
    <row r="17" spans="1:25" s="989" customFormat="1" ht="24.75" customHeight="1">
      <c r="A17" s="1064" t="s">
        <v>949</v>
      </c>
      <c r="B17" s="1166">
        <v>0</v>
      </c>
      <c r="C17" s="1166">
        <v>0</v>
      </c>
      <c r="D17" s="1166">
        <v>0</v>
      </c>
      <c r="E17" s="1166">
        <v>20.467749999999999</v>
      </c>
      <c r="F17" s="1166">
        <v>0</v>
      </c>
      <c r="G17" s="1139"/>
      <c r="H17" s="1166">
        <v>20.467749999999999</v>
      </c>
      <c r="I17" s="1138"/>
      <c r="K17" s="1080"/>
      <c r="N17" s="1080"/>
      <c r="O17" s="1080"/>
      <c r="P17" s="1080"/>
      <c r="Q17" s="1080"/>
      <c r="R17" s="1080"/>
      <c r="S17" s="1080"/>
      <c r="T17" s="1080"/>
      <c r="U17" s="1080"/>
      <c r="V17" s="1080"/>
      <c r="W17" s="1080"/>
      <c r="X17" s="1080"/>
      <c r="Y17" s="1080"/>
    </row>
    <row r="18" spans="1:25" s="989" customFormat="1" ht="24.75" customHeight="1">
      <c r="A18" s="1064" t="s">
        <v>951</v>
      </c>
      <c r="B18" s="1166">
        <v>43551.739335377999</v>
      </c>
      <c r="C18" s="1166">
        <v>30569.273148578002</v>
      </c>
      <c r="D18" s="1166">
        <v>38577.178799087997</v>
      </c>
      <c r="E18" s="1166">
        <v>29917.049113118006</v>
      </c>
      <c r="F18" s="1166">
        <v>-12982.466186799997</v>
      </c>
      <c r="G18" s="1139">
        <v>-29.809294381623157</v>
      </c>
      <c r="H18" s="1166">
        <v>-8660.1296859699905</v>
      </c>
      <c r="I18" s="1138">
        <v>-22.448841401991597</v>
      </c>
      <c r="K18" s="1080"/>
      <c r="N18" s="1080"/>
      <c r="O18" s="1080"/>
      <c r="P18" s="1080"/>
      <c r="Q18" s="1080"/>
      <c r="R18" s="1080"/>
      <c r="S18" s="1080"/>
      <c r="T18" s="1080"/>
      <c r="U18" s="1080"/>
      <c r="V18" s="1080"/>
      <c r="W18" s="1080"/>
      <c r="X18" s="1080"/>
      <c r="Y18" s="1080"/>
    </row>
    <row r="19" spans="1:25" s="989" customFormat="1" ht="24.75" customHeight="1">
      <c r="A19" s="1064" t="s">
        <v>950</v>
      </c>
      <c r="B19" s="1166">
        <v>43551.739335377999</v>
      </c>
      <c r="C19" s="1166">
        <v>30569.273148578002</v>
      </c>
      <c r="D19" s="1166">
        <v>38577.178799087997</v>
      </c>
      <c r="E19" s="1166">
        <v>29917.049113118006</v>
      </c>
      <c r="F19" s="1166">
        <v>-12982.466186799997</v>
      </c>
      <c r="G19" s="1139">
        <v>-29.809294381623157</v>
      </c>
      <c r="H19" s="1166">
        <v>-8660.1296859699905</v>
      </c>
      <c r="I19" s="1138">
        <v>-22.448841401991597</v>
      </c>
      <c r="K19" s="1080"/>
      <c r="N19" s="1080"/>
      <c r="O19" s="1080"/>
      <c r="P19" s="1080"/>
      <c r="Q19" s="1080"/>
      <c r="R19" s="1080"/>
      <c r="S19" s="1080"/>
      <c r="T19" s="1080"/>
      <c r="U19" s="1080"/>
      <c r="V19" s="1080"/>
      <c r="W19" s="1080"/>
      <c r="X19" s="1080"/>
      <c r="Y19" s="1080"/>
    </row>
    <row r="20" spans="1:25" s="989" customFormat="1" ht="24.75" customHeight="1">
      <c r="A20" s="1064" t="s">
        <v>949</v>
      </c>
      <c r="B20" s="1166">
        <v>0</v>
      </c>
      <c r="C20" s="1166">
        <v>0</v>
      </c>
      <c r="D20" s="1166">
        <v>0</v>
      </c>
      <c r="E20" s="1166">
        <v>0</v>
      </c>
      <c r="F20" s="1166">
        <v>0</v>
      </c>
      <c r="G20" s="1139"/>
      <c r="H20" s="1166">
        <v>0</v>
      </c>
      <c r="I20" s="1138"/>
      <c r="K20" s="1080"/>
      <c r="N20" s="1080"/>
      <c r="O20" s="1080"/>
      <c r="P20" s="1080"/>
      <c r="Q20" s="1080"/>
      <c r="R20" s="1080"/>
      <c r="S20" s="1080"/>
      <c r="T20" s="1080"/>
      <c r="U20" s="1080"/>
      <c r="V20" s="1080"/>
      <c r="W20" s="1080"/>
      <c r="X20" s="1080"/>
      <c r="Y20" s="1080"/>
    </row>
    <row r="21" spans="1:25" s="989" customFormat="1" ht="24.75" customHeight="1">
      <c r="A21" s="1064" t="s">
        <v>948</v>
      </c>
      <c r="B21" s="1166">
        <v>189.71473446000005</v>
      </c>
      <c r="C21" s="1166">
        <v>202.41389479</v>
      </c>
      <c r="D21" s="1166">
        <v>206.29817043</v>
      </c>
      <c r="E21" s="1166">
        <v>217.17254328999996</v>
      </c>
      <c r="F21" s="1166">
        <v>12.699160329999955</v>
      </c>
      <c r="G21" s="1139">
        <v>6.6938186778937192</v>
      </c>
      <c r="H21" s="1166">
        <v>10.874372859999966</v>
      </c>
      <c r="I21" s="1138">
        <v>5.2711920989574654</v>
      </c>
      <c r="K21" s="1080"/>
      <c r="N21" s="1080"/>
      <c r="O21" s="1080"/>
      <c r="P21" s="1080"/>
      <c r="Q21" s="1080"/>
      <c r="R21" s="1080"/>
      <c r="S21" s="1080"/>
      <c r="T21" s="1080"/>
      <c r="U21" s="1080"/>
      <c r="V21" s="1080"/>
      <c r="W21" s="1080"/>
      <c r="X21" s="1080"/>
      <c r="Y21" s="1080"/>
    </row>
    <row r="22" spans="1:25" s="989" customFormat="1" ht="24.75" customHeight="1">
      <c r="A22" s="1069" t="s">
        <v>947</v>
      </c>
      <c r="B22" s="1170">
        <v>7582.4731348000005</v>
      </c>
      <c r="C22" s="1170">
        <v>23079.17706106</v>
      </c>
      <c r="D22" s="1170">
        <v>20091.140577809998</v>
      </c>
      <c r="E22" s="1170">
        <v>2113.9875401999998</v>
      </c>
      <c r="F22" s="1170">
        <v>15496.703926259999</v>
      </c>
      <c r="G22" s="1145">
        <v>204.37532254664231</v>
      </c>
      <c r="H22" s="1170">
        <v>-17977.153037609998</v>
      </c>
      <c r="I22" s="1026">
        <v>-89.478011305466495</v>
      </c>
      <c r="K22" s="1080"/>
      <c r="N22" s="1080"/>
      <c r="O22" s="1080"/>
      <c r="P22" s="1080"/>
      <c r="Q22" s="1080"/>
      <c r="R22" s="1080"/>
      <c r="S22" s="1080"/>
      <c r="T22" s="1080"/>
      <c r="U22" s="1080"/>
      <c r="V22" s="1080"/>
      <c r="W22" s="1080"/>
      <c r="X22" s="1080"/>
      <c r="Y22" s="1080"/>
    </row>
    <row r="23" spans="1:25" s="989" customFormat="1" ht="24.75" customHeight="1">
      <c r="A23" s="1069" t="s">
        <v>946</v>
      </c>
      <c r="B23" s="1170">
        <v>0</v>
      </c>
      <c r="C23" s="1170">
        <v>0</v>
      </c>
      <c r="D23" s="1170">
        <v>0</v>
      </c>
      <c r="E23" s="1170">
        <v>0</v>
      </c>
      <c r="F23" s="1170">
        <v>0</v>
      </c>
      <c r="G23" s="1145"/>
      <c r="H23" s="1170">
        <v>0</v>
      </c>
      <c r="I23" s="1026"/>
      <c r="K23" s="1080"/>
      <c r="N23" s="1080"/>
      <c r="O23" s="1080"/>
      <c r="P23" s="1080"/>
      <c r="Q23" s="1080"/>
      <c r="R23" s="1080"/>
      <c r="S23" s="1080"/>
      <c r="T23" s="1080"/>
      <c r="U23" s="1080"/>
      <c r="V23" s="1080"/>
      <c r="W23" s="1080"/>
      <c r="X23" s="1080"/>
      <c r="Y23" s="1080"/>
    </row>
    <row r="24" spans="1:25" s="989" customFormat="1" ht="24.75" customHeight="1">
      <c r="A24" s="1169" t="s">
        <v>945</v>
      </c>
      <c r="B24" s="1170">
        <v>69298.27944643129</v>
      </c>
      <c r="C24" s="1170">
        <v>80341.78488153762</v>
      </c>
      <c r="D24" s="1170">
        <v>83459.093377493933</v>
      </c>
      <c r="E24" s="1170">
        <v>91739.00993221259</v>
      </c>
      <c r="F24" s="1170">
        <v>11043.50543510633</v>
      </c>
      <c r="G24" s="1145">
        <v>15.936189936206341</v>
      </c>
      <c r="H24" s="1170">
        <v>8279.9165547186567</v>
      </c>
      <c r="I24" s="1026">
        <v>9.9209279895574181</v>
      </c>
      <c r="K24" s="1080"/>
      <c r="N24" s="1080"/>
      <c r="O24" s="1080"/>
      <c r="P24" s="1080"/>
      <c r="Q24" s="1080"/>
      <c r="R24" s="1080"/>
      <c r="S24" s="1080"/>
      <c r="T24" s="1080"/>
      <c r="U24" s="1080"/>
      <c r="V24" s="1080"/>
      <c r="W24" s="1080"/>
      <c r="X24" s="1080"/>
      <c r="Y24" s="1080"/>
    </row>
    <row r="25" spans="1:25" s="989" customFormat="1" ht="24.75" customHeight="1">
      <c r="A25" s="1168" t="s">
        <v>944</v>
      </c>
      <c r="B25" s="1166">
        <v>32101.792666199999</v>
      </c>
      <c r="C25" s="1166">
        <v>35472.146891930002</v>
      </c>
      <c r="D25" s="1166">
        <v>36993.570732710003</v>
      </c>
      <c r="E25" s="1166">
        <v>39497.96347635</v>
      </c>
      <c r="F25" s="1166">
        <v>3370.3542257300032</v>
      </c>
      <c r="G25" s="1139">
        <v>10.498959546513586</v>
      </c>
      <c r="H25" s="1166">
        <v>2504.3927436399972</v>
      </c>
      <c r="I25" s="1138">
        <v>6.7698053851979036</v>
      </c>
      <c r="K25" s="1080"/>
      <c r="N25" s="1080"/>
      <c r="O25" s="1080"/>
      <c r="P25" s="1080"/>
      <c r="Q25" s="1080"/>
      <c r="R25" s="1080"/>
      <c r="S25" s="1080"/>
      <c r="T25" s="1080"/>
      <c r="U25" s="1080"/>
      <c r="V25" s="1080"/>
      <c r="W25" s="1080"/>
      <c r="X25" s="1080"/>
      <c r="Y25" s="1080"/>
    </row>
    <row r="26" spans="1:25" s="989" customFormat="1" ht="24.75" customHeight="1">
      <c r="A26" s="1168" t="s">
        <v>943</v>
      </c>
      <c r="B26" s="1166">
        <v>17070.329850261402</v>
      </c>
      <c r="C26" s="1166">
        <v>21905.809767105362</v>
      </c>
      <c r="D26" s="1166">
        <v>19794.257923479981</v>
      </c>
      <c r="E26" s="1166">
        <v>25591.60940360211</v>
      </c>
      <c r="F26" s="1166">
        <v>4835.4799168439604</v>
      </c>
      <c r="G26" s="1139">
        <v>28.326810080766624</v>
      </c>
      <c r="H26" s="1166">
        <v>5797.3514801221281</v>
      </c>
      <c r="I26" s="1138">
        <v>29.288046576604927</v>
      </c>
      <c r="K26" s="1080"/>
      <c r="N26" s="1080"/>
      <c r="O26" s="1080"/>
      <c r="P26" s="1080"/>
      <c r="Q26" s="1080"/>
      <c r="R26" s="1080"/>
      <c r="S26" s="1080"/>
      <c r="T26" s="1080"/>
      <c r="U26" s="1080"/>
      <c r="V26" s="1080"/>
      <c r="W26" s="1080"/>
      <c r="X26" s="1080"/>
      <c r="Y26" s="1080"/>
    </row>
    <row r="27" spans="1:25" s="989" customFormat="1" ht="24.75" customHeight="1">
      <c r="A27" s="1168" t="s">
        <v>942</v>
      </c>
      <c r="B27" s="1166">
        <v>1000</v>
      </c>
      <c r="C27" s="1166">
        <v>5500</v>
      </c>
      <c r="D27" s="1166">
        <v>5500</v>
      </c>
      <c r="E27" s="1166">
        <v>5493.6609009596768</v>
      </c>
      <c r="F27" s="1166">
        <v>4500</v>
      </c>
      <c r="G27" s="1139">
        <v>450</v>
      </c>
      <c r="H27" s="1166">
        <v>-6.3390990403231626</v>
      </c>
      <c r="I27" s="1138">
        <v>-0.11525634618769387</v>
      </c>
      <c r="K27" s="1080"/>
      <c r="N27" s="1080"/>
      <c r="O27" s="1080"/>
      <c r="P27" s="1080"/>
      <c r="Q27" s="1080"/>
      <c r="R27" s="1080"/>
      <c r="S27" s="1080"/>
      <c r="T27" s="1080"/>
      <c r="U27" s="1080"/>
      <c r="V27" s="1080"/>
      <c r="W27" s="1080"/>
      <c r="X27" s="1080"/>
      <c r="Y27" s="1080"/>
    </row>
    <row r="28" spans="1:25" s="989" customFormat="1" ht="24.75" customHeight="1">
      <c r="A28" s="1168" t="s">
        <v>941</v>
      </c>
      <c r="B28" s="1166">
        <v>19126.156929969897</v>
      </c>
      <c r="C28" s="1166">
        <v>17463.828222502252</v>
      </c>
      <c r="D28" s="1166">
        <v>21171.264721303953</v>
      </c>
      <c r="E28" s="1166">
        <v>21155.776151300794</v>
      </c>
      <c r="F28" s="1166">
        <v>-1662.3287074676446</v>
      </c>
      <c r="G28" s="1139">
        <v>-8.6913890414798605</v>
      </c>
      <c r="H28" s="1166">
        <v>-15.488570003159111</v>
      </c>
      <c r="I28" s="1138">
        <v>-7.3158454192741112E-2</v>
      </c>
      <c r="K28" s="1080"/>
      <c r="N28" s="1080"/>
      <c r="O28" s="1080"/>
      <c r="P28" s="1080"/>
      <c r="Q28" s="1080"/>
      <c r="R28" s="1080"/>
      <c r="S28" s="1080"/>
      <c r="T28" s="1080"/>
      <c r="U28" s="1080"/>
      <c r="V28" s="1080"/>
      <c r="W28" s="1080"/>
      <c r="X28" s="1080"/>
      <c r="Y28" s="1080"/>
    </row>
    <row r="29" spans="1:25" s="989" customFormat="1" ht="24.75" customHeight="1">
      <c r="A29" s="1069" t="s">
        <v>940</v>
      </c>
      <c r="B29" s="1170">
        <v>518341.25563696329</v>
      </c>
      <c r="C29" s="1170">
        <v>565198.26293987886</v>
      </c>
      <c r="D29" s="1170">
        <v>599523.18991148635</v>
      </c>
      <c r="E29" s="1170">
        <v>620796.12941585435</v>
      </c>
      <c r="F29" s="1170">
        <v>46857.007302915561</v>
      </c>
      <c r="G29" s="1145">
        <v>9.039798934262981</v>
      </c>
      <c r="H29" s="1170">
        <v>21272.939504367998</v>
      </c>
      <c r="I29" s="1026">
        <v>3.5483097004986144</v>
      </c>
      <c r="K29" s="1080"/>
      <c r="N29" s="1080"/>
      <c r="O29" s="1080"/>
      <c r="P29" s="1080"/>
      <c r="Q29" s="1080"/>
      <c r="R29" s="1080"/>
      <c r="S29" s="1080"/>
      <c r="T29" s="1080"/>
      <c r="U29" s="1080"/>
      <c r="V29" s="1080"/>
      <c r="W29" s="1080"/>
      <c r="X29" s="1080"/>
      <c r="Y29" s="1080"/>
    </row>
    <row r="30" spans="1:25" s="989" customFormat="1" ht="24.75" customHeight="1">
      <c r="A30" s="1125" t="s">
        <v>939</v>
      </c>
      <c r="B30" s="1170">
        <v>22145.014543916201</v>
      </c>
      <c r="C30" s="1170">
        <v>23683.726081256198</v>
      </c>
      <c r="D30" s="1170">
        <v>21074.865775489998</v>
      </c>
      <c r="E30" s="1170">
        <v>27383.593558050005</v>
      </c>
      <c r="F30" s="1170">
        <v>1538.7115373399974</v>
      </c>
      <c r="G30" s="1145">
        <v>6.9483428619500316</v>
      </c>
      <c r="H30" s="1170">
        <v>6308.7277825600067</v>
      </c>
      <c r="I30" s="1026">
        <v>29.934842051981359</v>
      </c>
      <c r="K30" s="1080"/>
      <c r="N30" s="1080"/>
      <c r="O30" s="1080"/>
      <c r="P30" s="1080"/>
      <c r="Q30" s="1080"/>
      <c r="R30" s="1080"/>
      <c r="S30" s="1080"/>
      <c r="T30" s="1080"/>
      <c r="U30" s="1080"/>
      <c r="V30" s="1080"/>
      <c r="W30" s="1080"/>
      <c r="X30" s="1080"/>
      <c r="Y30" s="1080"/>
    </row>
    <row r="31" spans="1:25" s="989" customFormat="1" ht="24.75" customHeight="1">
      <c r="A31" s="1064" t="s">
        <v>938</v>
      </c>
      <c r="B31" s="1166">
        <v>8058.6565419300014</v>
      </c>
      <c r="C31" s="1166">
        <v>7565.7095020099996</v>
      </c>
      <c r="D31" s="1166">
        <v>7382.5224337100008</v>
      </c>
      <c r="E31" s="1166">
        <v>7774.5796657699993</v>
      </c>
      <c r="F31" s="1166">
        <v>-492.94703992000177</v>
      </c>
      <c r="G31" s="1139">
        <v>-6.1169878298590925</v>
      </c>
      <c r="H31" s="1166">
        <v>392.05723205999857</v>
      </c>
      <c r="I31" s="1138">
        <v>5.3106134871976911</v>
      </c>
      <c r="K31" s="1080"/>
      <c r="N31" s="1080"/>
      <c r="O31" s="1080"/>
      <c r="P31" s="1080"/>
      <c r="Q31" s="1080"/>
      <c r="R31" s="1080"/>
      <c r="S31" s="1080"/>
      <c r="T31" s="1080"/>
      <c r="U31" s="1080"/>
      <c r="V31" s="1080"/>
      <c r="W31" s="1080"/>
      <c r="X31" s="1080"/>
      <c r="Y31" s="1080"/>
    </row>
    <row r="32" spans="1:25" s="989" customFormat="1" ht="24.75" customHeight="1">
      <c r="A32" s="1064" t="s">
        <v>937</v>
      </c>
      <c r="B32" s="1166">
        <v>14002.991811440001</v>
      </c>
      <c r="C32" s="1166">
        <v>15966.694772610001</v>
      </c>
      <c r="D32" s="1166">
        <v>13564.945786639999</v>
      </c>
      <c r="E32" s="1166">
        <v>19289.636698400001</v>
      </c>
      <c r="F32" s="1166">
        <v>1963.70296117</v>
      </c>
      <c r="G32" s="1139">
        <v>14.023452899299112</v>
      </c>
      <c r="H32" s="1166">
        <v>5724.6909117600026</v>
      </c>
      <c r="I32" s="1138">
        <v>42.202092082064951</v>
      </c>
      <c r="K32" s="1080"/>
      <c r="N32" s="1080"/>
      <c r="O32" s="1080"/>
      <c r="P32" s="1080"/>
      <c r="Q32" s="1080"/>
      <c r="R32" s="1080"/>
      <c r="S32" s="1080"/>
      <c r="T32" s="1080"/>
      <c r="U32" s="1080"/>
      <c r="V32" s="1080"/>
      <c r="W32" s="1080"/>
      <c r="X32" s="1080"/>
      <c r="Y32" s="1080"/>
    </row>
    <row r="33" spans="1:25" s="989" customFormat="1" ht="24.75" customHeight="1">
      <c r="A33" s="1064" t="s">
        <v>936</v>
      </c>
      <c r="B33" s="1166">
        <v>75.818396304199979</v>
      </c>
      <c r="C33" s="1166">
        <v>146.82921237419998</v>
      </c>
      <c r="D33" s="1166">
        <v>122.90500824000002</v>
      </c>
      <c r="E33" s="1166">
        <v>314.88464698000001</v>
      </c>
      <c r="F33" s="1166">
        <v>71.010816070000004</v>
      </c>
      <c r="G33" s="1139">
        <v>93.659084775532691</v>
      </c>
      <c r="H33" s="1166">
        <v>191.97963873999998</v>
      </c>
      <c r="I33" s="1138">
        <v>156.20164018468316</v>
      </c>
      <c r="K33" s="1080"/>
      <c r="N33" s="1080"/>
      <c r="O33" s="1080"/>
      <c r="P33" s="1080"/>
      <c r="Q33" s="1080"/>
      <c r="R33" s="1080"/>
      <c r="S33" s="1080"/>
      <c r="T33" s="1080"/>
      <c r="U33" s="1080"/>
      <c r="V33" s="1080"/>
      <c r="W33" s="1080"/>
      <c r="X33" s="1080"/>
      <c r="Y33" s="1080"/>
    </row>
    <row r="34" spans="1:25" s="989" customFormat="1" ht="24.75" customHeight="1">
      <c r="A34" s="1064" t="s">
        <v>935</v>
      </c>
      <c r="B34" s="1166">
        <v>7.5125777420000004</v>
      </c>
      <c r="C34" s="1166">
        <v>4.4573777620000001</v>
      </c>
      <c r="D34" s="1166">
        <v>4.4573304</v>
      </c>
      <c r="E34" s="1166">
        <v>4.4573304</v>
      </c>
      <c r="F34" s="1166">
        <v>-3.0551999800000003</v>
      </c>
      <c r="G34" s="1139">
        <v>-40.667798522995973</v>
      </c>
      <c r="H34" s="1166">
        <v>0</v>
      </c>
      <c r="I34" s="1138">
        <v>0</v>
      </c>
      <c r="K34" s="1080"/>
      <c r="N34" s="1080"/>
      <c r="O34" s="1080"/>
      <c r="P34" s="1080"/>
      <c r="Q34" s="1080"/>
      <c r="R34" s="1080"/>
      <c r="S34" s="1080"/>
      <c r="T34" s="1080"/>
      <c r="U34" s="1080"/>
      <c r="V34" s="1080"/>
      <c r="W34" s="1080"/>
      <c r="X34" s="1080"/>
      <c r="Y34" s="1080"/>
    </row>
    <row r="35" spans="1:25" s="989" customFormat="1" ht="24.75" customHeight="1">
      <c r="A35" s="1064" t="s">
        <v>934</v>
      </c>
      <c r="B35" s="1166">
        <v>3.5216500000000005E-2</v>
      </c>
      <c r="C35" s="1166">
        <v>3.5216500000000005E-2</v>
      </c>
      <c r="D35" s="1166">
        <v>3.5216500000000005E-2</v>
      </c>
      <c r="E35" s="1166">
        <v>3.5216500000000005E-2</v>
      </c>
      <c r="F35" s="1166">
        <v>0</v>
      </c>
      <c r="G35" s="1139">
        <v>0</v>
      </c>
      <c r="H35" s="1166">
        <v>0</v>
      </c>
      <c r="I35" s="1138">
        <v>0</v>
      </c>
      <c r="K35" s="1080"/>
      <c r="N35" s="1080"/>
      <c r="O35" s="1080"/>
      <c r="P35" s="1080"/>
      <c r="Q35" s="1080"/>
      <c r="R35" s="1080"/>
      <c r="S35" s="1080"/>
      <c r="T35" s="1080"/>
      <c r="U35" s="1080"/>
      <c r="V35" s="1080"/>
      <c r="W35" s="1080"/>
      <c r="X35" s="1080"/>
      <c r="Y35" s="1080"/>
    </row>
    <row r="36" spans="1:25" s="989" customFormat="1" ht="24.75" customHeight="1">
      <c r="A36" s="1125" t="s">
        <v>933</v>
      </c>
      <c r="B36" s="1170">
        <v>481229.77885410236</v>
      </c>
      <c r="C36" s="1170">
        <v>526533.91736216482</v>
      </c>
      <c r="D36" s="1170">
        <v>561699.92555647506</v>
      </c>
      <c r="E36" s="1170">
        <v>572845.3438426815</v>
      </c>
      <c r="F36" s="1170">
        <v>45304.13850806246</v>
      </c>
      <c r="G36" s="1145">
        <v>9.4142425300321282</v>
      </c>
      <c r="H36" s="1170">
        <v>11145.418286206434</v>
      </c>
      <c r="I36" s="1026">
        <v>1.9842299738894726</v>
      </c>
      <c r="K36" s="1080"/>
      <c r="N36" s="1080"/>
      <c r="O36" s="1080"/>
      <c r="P36" s="1080"/>
      <c r="Q36" s="1080"/>
      <c r="R36" s="1080"/>
      <c r="S36" s="1080"/>
      <c r="T36" s="1080"/>
      <c r="U36" s="1080"/>
      <c r="V36" s="1080"/>
      <c r="W36" s="1080"/>
      <c r="X36" s="1080"/>
      <c r="Y36" s="1080"/>
    </row>
    <row r="37" spans="1:25" s="989" customFormat="1" ht="24.75" customHeight="1">
      <c r="A37" s="1064" t="s">
        <v>932</v>
      </c>
      <c r="B37" s="1166">
        <v>56758.25</v>
      </c>
      <c r="C37" s="1166">
        <v>56360.45</v>
      </c>
      <c r="D37" s="1166">
        <v>68985.424999999988</v>
      </c>
      <c r="E37" s="1166">
        <v>77270.625</v>
      </c>
      <c r="F37" s="1166">
        <v>-397.80000000000291</v>
      </c>
      <c r="G37" s="1139">
        <v>-0.70086727480146571</v>
      </c>
      <c r="H37" s="1166">
        <v>8285.2000000000116</v>
      </c>
      <c r="I37" s="1138">
        <v>12.010073142261589</v>
      </c>
      <c r="K37" s="1080"/>
      <c r="N37" s="1080"/>
      <c r="O37" s="1080"/>
      <c r="P37" s="1080"/>
      <c r="Q37" s="1080"/>
      <c r="R37" s="1080"/>
      <c r="S37" s="1080"/>
      <c r="T37" s="1080"/>
      <c r="U37" s="1080"/>
      <c r="V37" s="1080"/>
      <c r="W37" s="1080"/>
      <c r="X37" s="1080"/>
      <c r="Y37" s="1080"/>
    </row>
    <row r="38" spans="1:25" s="989" customFormat="1" ht="24.75" customHeight="1">
      <c r="A38" s="1065" t="s">
        <v>931</v>
      </c>
      <c r="B38" s="1166">
        <v>0.61870000000000003</v>
      </c>
      <c r="C38" s="1166">
        <v>291.62297515999995</v>
      </c>
      <c r="D38" s="1166">
        <v>0.64448608000000007</v>
      </c>
      <c r="E38" s="1166">
        <v>0.64756153999999999</v>
      </c>
      <c r="F38" s="1166">
        <v>291.00427515999996</v>
      </c>
      <c r="G38" s="1139">
        <v>47034.794756748008</v>
      </c>
      <c r="H38" s="1166">
        <v>3.0754599999999188E-3</v>
      </c>
      <c r="I38" s="1138">
        <v>0.47719572158950563</v>
      </c>
      <c r="K38" s="1080"/>
      <c r="N38" s="1080"/>
      <c r="O38" s="1080"/>
      <c r="P38" s="1080"/>
      <c r="Q38" s="1080"/>
      <c r="R38" s="1080"/>
      <c r="S38" s="1080"/>
      <c r="T38" s="1080"/>
      <c r="U38" s="1080"/>
      <c r="V38" s="1080"/>
      <c r="W38" s="1080"/>
      <c r="X38" s="1080"/>
      <c r="Y38" s="1080"/>
    </row>
    <row r="39" spans="1:25" s="989" customFormat="1" ht="24.75" customHeight="1">
      <c r="A39" s="1144" t="s">
        <v>930</v>
      </c>
      <c r="B39" s="1166">
        <v>47650.526896138465</v>
      </c>
      <c r="C39" s="1166">
        <v>42904.027342030204</v>
      </c>
      <c r="D39" s="1166">
        <v>63170.560083939679</v>
      </c>
      <c r="E39" s="1166">
        <v>43599.043319934077</v>
      </c>
      <c r="F39" s="1166">
        <v>-4746.4995541082608</v>
      </c>
      <c r="G39" s="1139">
        <v>-9.9610641545558885</v>
      </c>
      <c r="H39" s="1166">
        <v>-19571.516764005602</v>
      </c>
      <c r="I39" s="1138">
        <v>-30.982021907039282</v>
      </c>
      <c r="K39" s="1080"/>
      <c r="N39" s="1080"/>
      <c r="O39" s="1080"/>
      <c r="P39" s="1080"/>
      <c r="Q39" s="1080"/>
      <c r="R39" s="1080"/>
      <c r="S39" s="1080"/>
      <c r="T39" s="1080"/>
      <c r="U39" s="1080"/>
      <c r="V39" s="1080"/>
      <c r="W39" s="1080"/>
      <c r="X39" s="1080"/>
      <c r="Y39" s="1080"/>
    </row>
    <row r="40" spans="1:25" s="989" customFormat="1" ht="24.75" customHeight="1">
      <c r="A40" s="1143" t="s">
        <v>929</v>
      </c>
      <c r="B40" s="1166">
        <v>0</v>
      </c>
      <c r="C40" s="1166">
        <v>0</v>
      </c>
      <c r="D40" s="1166">
        <v>0</v>
      </c>
      <c r="E40" s="1166">
        <v>0</v>
      </c>
      <c r="F40" s="1166">
        <v>0</v>
      </c>
      <c r="G40" s="1139"/>
      <c r="H40" s="1166">
        <v>0</v>
      </c>
      <c r="I40" s="1138"/>
      <c r="K40" s="1080"/>
      <c r="N40" s="1080"/>
      <c r="O40" s="1080"/>
      <c r="P40" s="1080"/>
      <c r="Q40" s="1080"/>
      <c r="R40" s="1080"/>
      <c r="S40" s="1080"/>
      <c r="T40" s="1080"/>
      <c r="U40" s="1080"/>
      <c r="V40" s="1080"/>
      <c r="W40" s="1080"/>
      <c r="X40" s="1080"/>
      <c r="Y40" s="1080"/>
    </row>
    <row r="41" spans="1:25" s="989" customFormat="1" ht="24.75" customHeight="1">
      <c r="A41" s="1141" t="s">
        <v>928</v>
      </c>
      <c r="B41" s="1166">
        <v>47650.526896138465</v>
      </c>
      <c r="C41" s="1166">
        <v>42904.027342030204</v>
      </c>
      <c r="D41" s="1166">
        <v>63170.560083939679</v>
      </c>
      <c r="E41" s="1166">
        <v>43599.043319934077</v>
      </c>
      <c r="F41" s="1166">
        <v>-4746.4995541082608</v>
      </c>
      <c r="G41" s="1139">
        <v>-9.9610641545558885</v>
      </c>
      <c r="H41" s="1166">
        <v>-19571.516764005602</v>
      </c>
      <c r="I41" s="1138">
        <v>-30.982021907039282</v>
      </c>
      <c r="K41" s="1080"/>
      <c r="N41" s="1080"/>
      <c r="O41" s="1080"/>
      <c r="P41" s="1080"/>
      <c r="Q41" s="1080"/>
      <c r="R41" s="1080"/>
      <c r="S41" s="1080"/>
      <c r="T41" s="1080"/>
      <c r="U41" s="1080"/>
      <c r="V41" s="1080"/>
      <c r="W41" s="1080"/>
      <c r="X41" s="1080"/>
      <c r="Y41" s="1080"/>
    </row>
    <row r="42" spans="1:25" s="989" customFormat="1" ht="24.75" customHeight="1">
      <c r="A42" s="1024" t="s">
        <v>927</v>
      </c>
      <c r="B42" s="1166">
        <v>376820.38325796387</v>
      </c>
      <c r="C42" s="1166">
        <v>426977.81704497465</v>
      </c>
      <c r="D42" s="1166">
        <v>429543.29598645534</v>
      </c>
      <c r="E42" s="1166">
        <v>451975.02796120738</v>
      </c>
      <c r="F42" s="1166">
        <v>50157.433787010785</v>
      </c>
      <c r="G42" s="1139">
        <v>13.31070080481129</v>
      </c>
      <c r="H42" s="1166">
        <v>22431.731974752038</v>
      </c>
      <c r="I42" s="1138">
        <v>5.2222283956817641</v>
      </c>
      <c r="K42" s="1080"/>
      <c r="N42" s="1080"/>
      <c r="O42" s="1080"/>
      <c r="P42" s="1080"/>
      <c r="Q42" s="1080"/>
      <c r="R42" s="1080"/>
      <c r="S42" s="1080"/>
      <c r="T42" s="1080"/>
      <c r="U42" s="1080"/>
      <c r="V42" s="1080"/>
      <c r="W42" s="1080"/>
      <c r="X42" s="1080"/>
      <c r="Y42" s="1080"/>
    </row>
    <row r="43" spans="1:25" s="989" customFormat="1" ht="24.75" customHeight="1">
      <c r="A43" s="1143" t="s">
        <v>926</v>
      </c>
      <c r="B43" s="1166">
        <v>374184.21874706377</v>
      </c>
      <c r="C43" s="1166">
        <v>422135.18853128358</v>
      </c>
      <c r="D43" s="1166">
        <v>426074.84875521332</v>
      </c>
      <c r="E43" s="1166">
        <v>443445.87991901842</v>
      </c>
      <c r="F43" s="1166">
        <v>47950.969784219807</v>
      </c>
      <c r="G43" s="1139">
        <v>12.814802811508491</v>
      </c>
      <c r="H43" s="1166">
        <v>17371.031163805106</v>
      </c>
      <c r="I43" s="1138">
        <v>4.0769905134168196</v>
      </c>
      <c r="K43" s="1080"/>
      <c r="N43" s="1080"/>
      <c r="O43" s="1080"/>
      <c r="P43" s="1080"/>
      <c r="Q43" s="1080"/>
      <c r="R43" s="1080"/>
      <c r="S43" s="1080"/>
      <c r="T43" s="1080"/>
      <c r="U43" s="1080"/>
      <c r="V43" s="1080"/>
      <c r="W43" s="1080"/>
      <c r="X43" s="1080"/>
      <c r="Y43" s="1080"/>
    </row>
    <row r="44" spans="1:25" s="989" customFormat="1" ht="24.75" customHeight="1">
      <c r="A44" s="1142" t="s">
        <v>925</v>
      </c>
      <c r="B44" s="1166">
        <v>84804.696871783366</v>
      </c>
      <c r="C44" s="1166">
        <v>100758.03773744803</v>
      </c>
      <c r="D44" s="1166">
        <v>118683.74032664993</v>
      </c>
      <c r="E44" s="1166">
        <v>122475.01507243639</v>
      </c>
      <c r="F44" s="1166">
        <v>15953.340865664664</v>
      </c>
      <c r="G44" s="1139">
        <v>18.811860019716359</v>
      </c>
      <c r="H44" s="1166">
        <v>3791.2747457864607</v>
      </c>
      <c r="I44" s="1138">
        <v>3.1944348361046266</v>
      </c>
      <c r="K44" s="1080"/>
      <c r="N44" s="1080"/>
      <c r="O44" s="1080"/>
      <c r="P44" s="1080"/>
      <c r="Q44" s="1080"/>
      <c r="R44" s="1080"/>
      <c r="S44" s="1080"/>
      <c r="T44" s="1080"/>
      <c r="U44" s="1080"/>
      <c r="V44" s="1080"/>
      <c r="W44" s="1080"/>
      <c r="X44" s="1080"/>
      <c r="Y44" s="1080"/>
    </row>
    <row r="45" spans="1:25" s="989" customFormat="1" ht="24.75" customHeight="1">
      <c r="A45" s="1142" t="s">
        <v>924</v>
      </c>
      <c r="B45" s="1166">
        <v>289379.52187528042</v>
      </c>
      <c r="C45" s="1166">
        <v>321377.15079383558</v>
      </c>
      <c r="D45" s="1166">
        <v>307391.1084285634</v>
      </c>
      <c r="E45" s="1166">
        <v>320970.86484658194</v>
      </c>
      <c r="F45" s="1166">
        <v>31997.628918555158</v>
      </c>
      <c r="G45" s="1139">
        <v>11.057323168964874</v>
      </c>
      <c r="H45" s="1166">
        <v>13579.756418018544</v>
      </c>
      <c r="I45" s="1138">
        <v>4.417745356214307</v>
      </c>
      <c r="K45" s="1080"/>
      <c r="N45" s="1080"/>
      <c r="O45" s="1080"/>
      <c r="P45" s="1080"/>
      <c r="Q45" s="1080"/>
      <c r="R45" s="1080"/>
      <c r="S45" s="1080"/>
      <c r="T45" s="1080"/>
      <c r="U45" s="1080"/>
      <c r="V45" s="1080"/>
      <c r="W45" s="1080"/>
      <c r="X45" s="1080"/>
      <c r="Y45" s="1080"/>
    </row>
    <row r="46" spans="1:25" s="989" customFormat="1" ht="24.75" customHeight="1">
      <c r="A46" s="1141" t="s">
        <v>923</v>
      </c>
      <c r="B46" s="1166">
        <v>2636.1645109000983</v>
      </c>
      <c r="C46" s="1166">
        <v>4842.6285136911001</v>
      </c>
      <c r="D46" s="1166">
        <v>3468.4472312419998</v>
      </c>
      <c r="E46" s="1166">
        <v>8529.148042188961</v>
      </c>
      <c r="F46" s="1166">
        <v>2206.4640027910018</v>
      </c>
      <c r="G46" s="1139">
        <v>83.699784048667794</v>
      </c>
      <c r="H46" s="1166">
        <v>5060.7008109469607</v>
      </c>
      <c r="I46" s="1138">
        <v>145.9068128631958</v>
      </c>
      <c r="K46" s="1080"/>
      <c r="N46" s="1080"/>
      <c r="O46" s="1080"/>
      <c r="P46" s="1080"/>
      <c r="Q46" s="1080"/>
      <c r="R46" s="1080"/>
      <c r="S46" s="1080"/>
      <c r="T46" s="1080"/>
      <c r="U46" s="1080"/>
      <c r="V46" s="1080"/>
      <c r="W46" s="1080"/>
      <c r="X46" s="1080"/>
      <c r="Y46" s="1080"/>
    </row>
    <row r="47" spans="1:25" s="989" customFormat="1" ht="24.75" customHeight="1">
      <c r="A47" s="1065" t="s">
        <v>922</v>
      </c>
      <c r="B47" s="1166">
        <v>0</v>
      </c>
      <c r="C47" s="1166">
        <v>0</v>
      </c>
      <c r="D47" s="1166">
        <v>0</v>
      </c>
      <c r="E47" s="1166">
        <v>0</v>
      </c>
      <c r="F47" s="1166">
        <v>0</v>
      </c>
      <c r="G47" s="1139"/>
      <c r="H47" s="1166">
        <v>0</v>
      </c>
      <c r="I47" s="1138"/>
      <c r="K47" s="1080"/>
      <c r="N47" s="1080"/>
      <c r="O47" s="1080"/>
      <c r="P47" s="1080"/>
      <c r="Q47" s="1080"/>
      <c r="R47" s="1080"/>
      <c r="S47" s="1080"/>
      <c r="T47" s="1080"/>
      <c r="U47" s="1080"/>
      <c r="V47" s="1080"/>
      <c r="W47" s="1080"/>
      <c r="X47" s="1080"/>
      <c r="Y47" s="1080"/>
    </row>
    <row r="48" spans="1:25" s="989" customFormat="1" ht="24.75" customHeight="1">
      <c r="A48" s="1159" t="s">
        <v>921</v>
      </c>
      <c r="B48" s="1176">
        <v>0</v>
      </c>
      <c r="C48" s="1176">
        <v>0</v>
      </c>
      <c r="D48" s="1176">
        <v>0</v>
      </c>
      <c r="E48" s="1176">
        <v>0</v>
      </c>
      <c r="F48" s="1176">
        <v>0</v>
      </c>
      <c r="G48" s="1136"/>
      <c r="H48" s="1176">
        <v>0</v>
      </c>
      <c r="I48" s="1135"/>
      <c r="K48" s="1080"/>
      <c r="N48" s="1080"/>
      <c r="O48" s="1080"/>
      <c r="P48" s="1080"/>
      <c r="Q48" s="1080"/>
      <c r="R48" s="1080"/>
      <c r="S48" s="1080"/>
      <c r="T48" s="1080"/>
      <c r="U48" s="1080"/>
      <c r="V48" s="1080"/>
      <c r="W48" s="1080"/>
      <c r="X48" s="1080"/>
      <c r="Y48" s="1080"/>
    </row>
    <row r="49" spans="1:25" s="989" customFormat="1" ht="21.75" customHeight="1" thickBot="1">
      <c r="A49" s="1155" t="s">
        <v>920</v>
      </c>
      <c r="B49" s="1175">
        <v>14966.462232503376</v>
      </c>
      <c r="C49" s="1174">
        <v>14980.619498473137</v>
      </c>
      <c r="D49" s="1173">
        <v>16748.398584111783</v>
      </c>
      <c r="E49" s="1173">
        <v>20567.192016764329</v>
      </c>
      <c r="F49" s="1173">
        <v>14.157265969761283</v>
      </c>
      <c r="G49" s="1132">
        <v>9.4593269603923349E-2</v>
      </c>
      <c r="H49" s="1173">
        <v>3818.7934326525465</v>
      </c>
      <c r="I49" s="1131">
        <v>22.800946690361254</v>
      </c>
      <c r="K49" s="1080"/>
      <c r="R49" s="1080"/>
      <c r="S49" s="1080"/>
      <c r="T49" s="1080"/>
      <c r="U49" s="1080"/>
      <c r="V49" s="1080"/>
      <c r="W49" s="1080"/>
      <c r="X49" s="1080"/>
      <c r="Y49" s="1080"/>
    </row>
    <row r="50" spans="1:25"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7"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0"/>
  <sheetViews>
    <sheetView showGridLines="0" topLeftCell="C34" zoomScale="91" zoomScaleNormal="91" workbookViewId="0">
      <selection sqref="A1:I1"/>
    </sheetView>
  </sheetViews>
  <sheetFormatPr defaultColWidth="11" defaultRowHeight="17.100000000000001" customHeight="1"/>
  <cols>
    <col min="1" max="1" width="54.5546875" style="989" bestFit="1" customWidth="1"/>
    <col min="2" max="2" width="11.88671875" style="989" customWidth="1"/>
    <col min="3" max="3" width="12.44140625" style="989" customWidth="1"/>
    <col min="4" max="4" width="12.5546875" style="989" customWidth="1"/>
    <col min="5" max="5" width="11.6640625" style="989" customWidth="1"/>
    <col min="6" max="6" width="10.6640625" style="989" customWidth="1"/>
    <col min="7" max="7" width="9.33203125" style="989" bestFit="1" customWidth="1"/>
    <col min="8" max="8" width="12.44140625" style="989" customWidth="1"/>
    <col min="9" max="9" width="9.44140625" style="989" customWidth="1"/>
    <col min="10" max="252" width="11" style="988"/>
    <col min="253" max="253" width="46.6640625" style="988" bestFit="1" customWidth="1"/>
    <col min="254" max="254" width="11.88671875" style="988" customWidth="1"/>
    <col min="255" max="255" width="12.44140625" style="988" customWidth="1"/>
    <col min="256" max="256" width="12.5546875" style="988" customWidth="1"/>
    <col min="257" max="257" width="11.6640625" style="988" customWidth="1"/>
    <col min="258" max="258" width="10.6640625" style="988" customWidth="1"/>
    <col min="259" max="259" width="2.44140625" style="988" bestFit="1" customWidth="1"/>
    <col min="260" max="260" width="8.5546875" style="988" customWidth="1"/>
    <col min="261" max="261" width="12.44140625" style="988" customWidth="1"/>
    <col min="262" max="262" width="2.109375" style="988" customWidth="1"/>
    <col min="263" max="263" width="9.44140625" style="988" customWidth="1"/>
    <col min="264" max="508" width="11" style="988"/>
    <col min="509" max="509" width="46.6640625" style="988" bestFit="1" customWidth="1"/>
    <col min="510" max="510" width="11.88671875" style="988" customWidth="1"/>
    <col min="511" max="511" width="12.44140625" style="988" customWidth="1"/>
    <col min="512" max="512" width="12.5546875" style="988" customWidth="1"/>
    <col min="513" max="513" width="11.6640625" style="988" customWidth="1"/>
    <col min="514" max="514" width="10.6640625" style="988" customWidth="1"/>
    <col min="515" max="515" width="2.44140625" style="988" bestFit="1" customWidth="1"/>
    <col min="516" max="516" width="8.5546875" style="988" customWidth="1"/>
    <col min="517" max="517" width="12.44140625" style="988" customWidth="1"/>
    <col min="518" max="518" width="2.109375" style="988" customWidth="1"/>
    <col min="519" max="519" width="9.44140625" style="988" customWidth="1"/>
    <col min="520" max="764" width="11" style="988"/>
    <col min="765" max="765" width="46.6640625" style="988" bestFit="1" customWidth="1"/>
    <col min="766" max="766" width="11.88671875" style="988" customWidth="1"/>
    <col min="767" max="767" width="12.44140625" style="988" customWidth="1"/>
    <col min="768" max="768" width="12.5546875" style="988" customWidth="1"/>
    <col min="769" max="769" width="11.6640625" style="988" customWidth="1"/>
    <col min="770" max="770" width="10.6640625" style="988" customWidth="1"/>
    <col min="771" max="771" width="2.44140625" style="988" bestFit="1" customWidth="1"/>
    <col min="772" max="772" width="8.5546875" style="988" customWidth="1"/>
    <col min="773" max="773" width="12.44140625" style="988" customWidth="1"/>
    <col min="774" max="774" width="2.109375" style="988" customWidth="1"/>
    <col min="775" max="775" width="9.44140625" style="988" customWidth="1"/>
    <col min="776" max="1020" width="11" style="988"/>
    <col min="1021" max="1021" width="46.6640625" style="988" bestFit="1" customWidth="1"/>
    <col min="1022" max="1022" width="11.88671875" style="988" customWidth="1"/>
    <col min="1023" max="1023" width="12.44140625" style="988" customWidth="1"/>
    <col min="1024" max="1024" width="12.5546875" style="988" customWidth="1"/>
    <col min="1025" max="1025" width="11.6640625" style="988" customWidth="1"/>
    <col min="1026" max="1026" width="10.6640625" style="988" customWidth="1"/>
    <col min="1027" max="1027" width="2.44140625" style="988" bestFit="1" customWidth="1"/>
    <col min="1028" max="1028" width="8.5546875" style="988" customWidth="1"/>
    <col min="1029" max="1029" width="12.44140625" style="988" customWidth="1"/>
    <col min="1030" max="1030" width="2.109375" style="988" customWidth="1"/>
    <col min="1031" max="1031" width="9.44140625" style="988" customWidth="1"/>
    <col min="1032" max="1276" width="11" style="988"/>
    <col min="1277" max="1277" width="46.6640625" style="988" bestFit="1" customWidth="1"/>
    <col min="1278" max="1278" width="11.88671875" style="988" customWidth="1"/>
    <col min="1279" max="1279" width="12.44140625" style="988" customWidth="1"/>
    <col min="1280" max="1280" width="12.5546875" style="988" customWidth="1"/>
    <col min="1281" max="1281" width="11.6640625" style="988" customWidth="1"/>
    <col min="1282" max="1282" width="10.6640625" style="988" customWidth="1"/>
    <col min="1283" max="1283" width="2.44140625" style="988" bestFit="1" customWidth="1"/>
    <col min="1284" max="1284" width="8.5546875" style="988" customWidth="1"/>
    <col min="1285" max="1285" width="12.44140625" style="988" customWidth="1"/>
    <col min="1286" max="1286" width="2.109375" style="988" customWidth="1"/>
    <col min="1287" max="1287" width="9.44140625" style="988" customWidth="1"/>
    <col min="1288" max="1532" width="11" style="988"/>
    <col min="1533" max="1533" width="46.6640625" style="988" bestFit="1" customWidth="1"/>
    <col min="1534" max="1534" width="11.88671875" style="988" customWidth="1"/>
    <col min="1535" max="1535" width="12.44140625" style="988" customWidth="1"/>
    <col min="1536" max="1536" width="12.5546875" style="988" customWidth="1"/>
    <col min="1537" max="1537" width="11.6640625" style="988" customWidth="1"/>
    <col min="1538" max="1538" width="10.6640625" style="988" customWidth="1"/>
    <col min="1539" max="1539" width="2.44140625" style="988" bestFit="1" customWidth="1"/>
    <col min="1540" max="1540" width="8.5546875" style="988" customWidth="1"/>
    <col min="1541" max="1541" width="12.44140625" style="988" customWidth="1"/>
    <col min="1542" max="1542" width="2.109375" style="988" customWidth="1"/>
    <col min="1543" max="1543" width="9.44140625" style="988" customWidth="1"/>
    <col min="1544" max="1788" width="11" style="988"/>
    <col min="1789" max="1789" width="46.6640625" style="988" bestFit="1" customWidth="1"/>
    <col min="1790" max="1790" width="11.88671875" style="988" customWidth="1"/>
    <col min="1791" max="1791" width="12.44140625" style="988" customWidth="1"/>
    <col min="1792" max="1792" width="12.5546875" style="988" customWidth="1"/>
    <col min="1793" max="1793" width="11.6640625" style="988" customWidth="1"/>
    <col min="1794" max="1794" width="10.6640625" style="988" customWidth="1"/>
    <col min="1795" max="1795" width="2.44140625" style="988" bestFit="1" customWidth="1"/>
    <col min="1796" max="1796" width="8.5546875" style="988" customWidth="1"/>
    <col min="1797" max="1797" width="12.44140625" style="988" customWidth="1"/>
    <col min="1798" max="1798" width="2.109375" style="988" customWidth="1"/>
    <col min="1799" max="1799" width="9.44140625" style="988" customWidth="1"/>
    <col min="1800" max="2044" width="11" style="988"/>
    <col min="2045" max="2045" width="46.6640625" style="988" bestFit="1" customWidth="1"/>
    <col min="2046" max="2046" width="11.88671875" style="988" customWidth="1"/>
    <col min="2047" max="2047" width="12.44140625" style="988" customWidth="1"/>
    <col min="2048" max="2048" width="12.5546875" style="988" customWidth="1"/>
    <col min="2049" max="2049" width="11.6640625" style="988" customWidth="1"/>
    <col min="2050" max="2050" width="10.6640625" style="988" customWidth="1"/>
    <col min="2051" max="2051" width="2.44140625" style="988" bestFit="1" customWidth="1"/>
    <col min="2052" max="2052" width="8.5546875" style="988" customWidth="1"/>
    <col min="2053" max="2053" width="12.44140625" style="988" customWidth="1"/>
    <col min="2054" max="2054" width="2.109375" style="988" customWidth="1"/>
    <col min="2055" max="2055" width="9.44140625" style="988" customWidth="1"/>
    <col min="2056" max="2300" width="11" style="988"/>
    <col min="2301" max="2301" width="46.6640625" style="988" bestFit="1" customWidth="1"/>
    <col min="2302" max="2302" width="11.88671875" style="988" customWidth="1"/>
    <col min="2303" max="2303" width="12.44140625" style="988" customWidth="1"/>
    <col min="2304" max="2304" width="12.5546875" style="988" customWidth="1"/>
    <col min="2305" max="2305" width="11.6640625" style="988" customWidth="1"/>
    <col min="2306" max="2306" width="10.6640625" style="988" customWidth="1"/>
    <col min="2307" max="2307" width="2.44140625" style="988" bestFit="1" customWidth="1"/>
    <col min="2308" max="2308" width="8.5546875" style="988" customWidth="1"/>
    <col min="2309" max="2309" width="12.44140625" style="988" customWidth="1"/>
    <col min="2310" max="2310" width="2.109375" style="988" customWidth="1"/>
    <col min="2311" max="2311" width="9.44140625" style="988" customWidth="1"/>
    <col min="2312" max="2556" width="11" style="988"/>
    <col min="2557" max="2557" width="46.6640625" style="988" bestFit="1" customWidth="1"/>
    <col min="2558" max="2558" width="11.88671875" style="988" customWidth="1"/>
    <col min="2559" max="2559" width="12.44140625" style="988" customWidth="1"/>
    <col min="2560" max="2560" width="12.5546875" style="988" customWidth="1"/>
    <col min="2561" max="2561" width="11.6640625" style="988" customWidth="1"/>
    <col min="2562" max="2562" width="10.6640625" style="988" customWidth="1"/>
    <col min="2563" max="2563" width="2.44140625" style="988" bestFit="1" customWidth="1"/>
    <col min="2564" max="2564" width="8.5546875" style="988" customWidth="1"/>
    <col min="2565" max="2565" width="12.44140625" style="988" customWidth="1"/>
    <col min="2566" max="2566" width="2.109375" style="988" customWidth="1"/>
    <col min="2567" max="2567" width="9.44140625" style="988" customWidth="1"/>
    <col min="2568" max="2812" width="11" style="988"/>
    <col min="2813" max="2813" width="46.6640625" style="988" bestFit="1" customWidth="1"/>
    <col min="2814" max="2814" width="11.88671875" style="988" customWidth="1"/>
    <col min="2815" max="2815" width="12.44140625" style="988" customWidth="1"/>
    <col min="2816" max="2816" width="12.5546875" style="988" customWidth="1"/>
    <col min="2817" max="2817" width="11.6640625" style="988" customWidth="1"/>
    <col min="2818" max="2818" width="10.6640625" style="988" customWidth="1"/>
    <col min="2819" max="2819" width="2.44140625" style="988" bestFit="1" customWidth="1"/>
    <col min="2820" max="2820" width="8.5546875" style="988" customWidth="1"/>
    <col min="2821" max="2821" width="12.44140625" style="988" customWidth="1"/>
    <col min="2822" max="2822" width="2.109375" style="988" customWidth="1"/>
    <col min="2823" max="2823" width="9.44140625" style="988" customWidth="1"/>
    <col min="2824" max="3068" width="11" style="988"/>
    <col min="3069" max="3069" width="46.6640625" style="988" bestFit="1" customWidth="1"/>
    <col min="3070" max="3070" width="11.88671875" style="988" customWidth="1"/>
    <col min="3071" max="3071" width="12.44140625" style="988" customWidth="1"/>
    <col min="3072" max="3072" width="12.5546875" style="988" customWidth="1"/>
    <col min="3073" max="3073" width="11.6640625" style="988" customWidth="1"/>
    <col min="3074" max="3074" width="10.6640625" style="988" customWidth="1"/>
    <col min="3075" max="3075" width="2.44140625" style="988" bestFit="1" customWidth="1"/>
    <col min="3076" max="3076" width="8.5546875" style="988" customWidth="1"/>
    <col min="3077" max="3077" width="12.44140625" style="988" customWidth="1"/>
    <col min="3078" max="3078" width="2.109375" style="988" customWidth="1"/>
    <col min="3079" max="3079" width="9.44140625" style="988" customWidth="1"/>
    <col min="3080" max="3324" width="11" style="988"/>
    <col min="3325" max="3325" width="46.6640625" style="988" bestFit="1" customWidth="1"/>
    <col min="3326" max="3326" width="11.88671875" style="988" customWidth="1"/>
    <col min="3327" max="3327" width="12.44140625" style="988" customWidth="1"/>
    <col min="3328" max="3328" width="12.5546875" style="988" customWidth="1"/>
    <col min="3329" max="3329" width="11.6640625" style="988" customWidth="1"/>
    <col min="3330" max="3330" width="10.6640625" style="988" customWidth="1"/>
    <col min="3331" max="3331" width="2.44140625" style="988" bestFit="1" customWidth="1"/>
    <col min="3332" max="3332" width="8.5546875" style="988" customWidth="1"/>
    <col min="3333" max="3333" width="12.44140625" style="988" customWidth="1"/>
    <col min="3334" max="3334" width="2.109375" style="988" customWidth="1"/>
    <col min="3335" max="3335" width="9.44140625" style="988" customWidth="1"/>
    <col min="3336" max="3580" width="11" style="988"/>
    <col min="3581" max="3581" width="46.6640625" style="988" bestFit="1" customWidth="1"/>
    <col min="3582" max="3582" width="11.88671875" style="988" customWidth="1"/>
    <col min="3583" max="3583" width="12.44140625" style="988" customWidth="1"/>
    <col min="3584" max="3584" width="12.5546875" style="988" customWidth="1"/>
    <col min="3585" max="3585" width="11.6640625" style="988" customWidth="1"/>
    <col min="3586" max="3586" width="10.6640625" style="988" customWidth="1"/>
    <col min="3587" max="3587" width="2.44140625" style="988" bestFit="1" customWidth="1"/>
    <col min="3588" max="3588" width="8.5546875" style="988" customWidth="1"/>
    <col min="3589" max="3589" width="12.44140625" style="988" customWidth="1"/>
    <col min="3590" max="3590" width="2.109375" style="988" customWidth="1"/>
    <col min="3591" max="3591" width="9.44140625" style="988" customWidth="1"/>
    <col min="3592" max="3836" width="11" style="988"/>
    <col min="3837" max="3837" width="46.6640625" style="988" bestFit="1" customWidth="1"/>
    <col min="3838" max="3838" width="11.88671875" style="988" customWidth="1"/>
    <col min="3839" max="3839" width="12.44140625" style="988" customWidth="1"/>
    <col min="3840" max="3840" width="12.5546875" style="988" customWidth="1"/>
    <col min="3841" max="3841" width="11.6640625" style="988" customWidth="1"/>
    <col min="3842" max="3842" width="10.6640625" style="988" customWidth="1"/>
    <col min="3843" max="3843" width="2.44140625" style="988" bestFit="1" customWidth="1"/>
    <col min="3844" max="3844" width="8.5546875" style="988" customWidth="1"/>
    <col min="3845" max="3845" width="12.44140625" style="988" customWidth="1"/>
    <col min="3846" max="3846" width="2.109375" style="988" customWidth="1"/>
    <col min="3847" max="3847" width="9.44140625" style="988" customWidth="1"/>
    <col min="3848" max="4092" width="11" style="988"/>
    <col min="4093" max="4093" width="46.6640625" style="988" bestFit="1" customWidth="1"/>
    <col min="4094" max="4094" width="11.88671875" style="988" customWidth="1"/>
    <col min="4095" max="4095" width="12.44140625" style="988" customWidth="1"/>
    <col min="4096" max="4096" width="12.5546875" style="988" customWidth="1"/>
    <col min="4097" max="4097" width="11.6640625" style="988" customWidth="1"/>
    <col min="4098" max="4098" width="10.6640625" style="988" customWidth="1"/>
    <col min="4099" max="4099" width="2.44140625" style="988" bestFit="1" customWidth="1"/>
    <col min="4100" max="4100" width="8.5546875" style="988" customWidth="1"/>
    <col min="4101" max="4101" width="12.44140625" style="988" customWidth="1"/>
    <col min="4102" max="4102" width="2.109375" style="988" customWidth="1"/>
    <col min="4103" max="4103" width="9.44140625" style="988" customWidth="1"/>
    <col min="4104" max="4348" width="11" style="988"/>
    <col min="4349" max="4349" width="46.6640625" style="988" bestFit="1" customWidth="1"/>
    <col min="4350" max="4350" width="11.88671875" style="988" customWidth="1"/>
    <col min="4351" max="4351" width="12.44140625" style="988" customWidth="1"/>
    <col min="4352" max="4352" width="12.5546875" style="988" customWidth="1"/>
    <col min="4353" max="4353" width="11.6640625" style="988" customWidth="1"/>
    <col min="4354" max="4354" width="10.6640625" style="988" customWidth="1"/>
    <col min="4355" max="4355" width="2.44140625" style="988" bestFit="1" customWidth="1"/>
    <col min="4356" max="4356" width="8.5546875" style="988" customWidth="1"/>
    <col min="4357" max="4357" width="12.44140625" style="988" customWidth="1"/>
    <col min="4358" max="4358" width="2.109375" style="988" customWidth="1"/>
    <col min="4359" max="4359" width="9.44140625" style="988" customWidth="1"/>
    <col min="4360" max="4604" width="11" style="988"/>
    <col min="4605" max="4605" width="46.6640625" style="988" bestFit="1" customWidth="1"/>
    <col min="4606" max="4606" width="11.88671875" style="988" customWidth="1"/>
    <col min="4607" max="4607" width="12.44140625" style="988" customWidth="1"/>
    <col min="4608" max="4608" width="12.5546875" style="988" customWidth="1"/>
    <col min="4609" max="4609" width="11.6640625" style="988" customWidth="1"/>
    <col min="4610" max="4610" width="10.6640625" style="988" customWidth="1"/>
    <col min="4611" max="4611" width="2.44140625" style="988" bestFit="1" customWidth="1"/>
    <col min="4612" max="4612" width="8.5546875" style="988" customWidth="1"/>
    <col min="4613" max="4613" width="12.44140625" style="988" customWidth="1"/>
    <col min="4614" max="4614" width="2.109375" style="988" customWidth="1"/>
    <col min="4615" max="4615" width="9.44140625" style="988" customWidth="1"/>
    <col min="4616" max="4860" width="11" style="988"/>
    <col min="4861" max="4861" width="46.6640625" style="988" bestFit="1" customWidth="1"/>
    <col min="4862" max="4862" width="11.88671875" style="988" customWidth="1"/>
    <col min="4863" max="4863" width="12.44140625" style="988" customWidth="1"/>
    <col min="4864" max="4864" width="12.5546875" style="988" customWidth="1"/>
    <col min="4865" max="4865" width="11.6640625" style="988" customWidth="1"/>
    <col min="4866" max="4866" width="10.6640625" style="988" customWidth="1"/>
    <col min="4867" max="4867" width="2.44140625" style="988" bestFit="1" customWidth="1"/>
    <col min="4868" max="4868" width="8.5546875" style="988" customWidth="1"/>
    <col min="4869" max="4869" width="12.44140625" style="988" customWidth="1"/>
    <col min="4870" max="4870" width="2.109375" style="988" customWidth="1"/>
    <col min="4871" max="4871" width="9.44140625" style="988" customWidth="1"/>
    <col min="4872" max="5116" width="11" style="988"/>
    <col min="5117" max="5117" width="46.6640625" style="988" bestFit="1" customWidth="1"/>
    <col min="5118" max="5118" width="11.88671875" style="988" customWidth="1"/>
    <col min="5119" max="5119" width="12.44140625" style="988" customWidth="1"/>
    <col min="5120" max="5120" width="12.5546875" style="988" customWidth="1"/>
    <col min="5121" max="5121" width="11.6640625" style="988" customWidth="1"/>
    <col min="5122" max="5122" width="10.6640625" style="988" customWidth="1"/>
    <col min="5123" max="5123" width="2.44140625" style="988" bestFit="1" customWidth="1"/>
    <col min="5124" max="5124" width="8.5546875" style="988" customWidth="1"/>
    <col min="5125" max="5125" width="12.44140625" style="988" customWidth="1"/>
    <col min="5126" max="5126" width="2.109375" style="988" customWidth="1"/>
    <col min="5127" max="5127" width="9.44140625" style="988" customWidth="1"/>
    <col min="5128" max="5372" width="11" style="988"/>
    <col min="5373" max="5373" width="46.6640625" style="988" bestFit="1" customWidth="1"/>
    <col min="5374" max="5374" width="11.88671875" style="988" customWidth="1"/>
    <col min="5375" max="5375" width="12.44140625" style="988" customWidth="1"/>
    <col min="5376" max="5376" width="12.5546875" style="988" customWidth="1"/>
    <col min="5377" max="5377" width="11.6640625" style="988" customWidth="1"/>
    <col min="5378" max="5378" width="10.6640625" style="988" customWidth="1"/>
    <col min="5379" max="5379" width="2.44140625" style="988" bestFit="1" customWidth="1"/>
    <col min="5380" max="5380" width="8.5546875" style="988" customWidth="1"/>
    <col min="5381" max="5381" width="12.44140625" style="988" customWidth="1"/>
    <col min="5382" max="5382" width="2.109375" style="988" customWidth="1"/>
    <col min="5383" max="5383" width="9.44140625" style="988" customWidth="1"/>
    <col min="5384" max="5628" width="11" style="988"/>
    <col min="5629" max="5629" width="46.6640625" style="988" bestFit="1" customWidth="1"/>
    <col min="5630" max="5630" width="11.88671875" style="988" customWidth="1"/>
    <col min="5631" max="5631" width="12.44140625" style="988" customWidth="1"/>
    <col min="5632" max="5632" width="12.5546875" style="988" customWidth="1"/>
    <col min="5633" max="5633" width="11.6640625" style="988" customWidth="1"/>
    <col min="5634" max="5634" width="10.6640625" style="988" customWidth="1"/>
    <col min="5635" max="5635" width="2.44140625" style="988" bestFit="1" customWidth="1"/>
    <col min="5636" max="5636" width="8.5546875" style="988" customWidth="1"/>
    <col min="5637" max="5637" width="12.44140625" style="988" customWidth="1"/>
    <col min="5638" max="5638" width="2.109375" style="988" customWidth="1"/>
    <col min="5639" max="5639" width="9.44140625" style="988" customWidth="1"/>
    <col min="5640" max="5884" width="11" style="988"/>
    <col min="5885" max="5885" width="46.6640625" style="988" bestFit="1" customWidth="1"/>
    <col min="5886" max="5886" width="11.88671875" style="988" customWidth="1"/>
    <col min="5887" max="5887" width="12.44140625" style="988" customWidth="1"/>
    <col min="5888" max="5888" width="12.5546875" style="988" customWidth="1"/>
    <col min="5889" max="5889" width="11.6640625" style="988" customWidth="1"/>
    <col min="5890" max="5890" width="10.6640625" style="988" customWidth="1"/>
    <col min="5891" max="5891" width="2.44140625" style="988" bestFit="1" customWidth="1"/>
    <col min="5892" max="5892" width="8.5546875" style="988" customWidth="1"/>
    <col min="5893" max="5893" width="12.44140625" style="988" customWidth="1"/>
    <col min="5894" max="5894" width="2.109375" style="988" customWidth="1"/>
    <col min="5895" max="5895" width="9.44140625" style="988" customWidth="1"/>
    <col min="5896" max="6140" width="11" style="988"/>
    <col min="6141" max="6141" width="46.6640625" style="988" bestFit="1" customWidth="1"/>
    <col min="6142" max="6142" width="11.88671875" style="988" customWidth="1"/>
    <col min="6143" max="6143" width="12.44140625" style="988" customWidth="1"/>
    <col min="6144" max="6144" width="12.5546875" style="988" customWidth="1"/>
    <col min="6145" max="6145" width="11.6640625" style="988" customWidth="1"/>
    <col min="6146" max="6146" width="10.6640625" style="988" customWidth="1"/>
    <col min="6147" max="6147" width="2.44140625" style="988" bestFit="1" customWidth="1"/>
    <col min="6148" max="6148" width="8.5546875" style="988" customWidth="1"/>
    <col min="6149" max="6149" width="12.44140625" style="988" customWidth="1"/>
    <col min="6150" max="6150" width="2.109375" style="988" customWidth="1"/>
    <col min="6151" max="6151" width="9.44140625" style="988" customWidth="1"/>
    <col min="6152" max="6396" width="11" style="988"/>
    <col min="6397" max="6397" width="46.6640625" style="988" bestFit="1" customWidth="1"/>
    <col min="6398" max="6398" width="11.88671875" style="988" customWidth="1"/>
    <col min="6399" max="6399" width="12.44140625" style="988" customWidth="1"/>
    <col min="6400" max="6400" width="12.5546875" style="988" customWidth="1"/>
    <col min="6401" max="6401" width="11.6640625" style="988" customWidth="1"/>
    <col min="6402" max="6402" width="10.6640625" style="988" customWidth="1"/>
    <col min="6403" max="6403" width="2.44140625" style="988" bestFit="1" customWidth="1"/>
    <col min="6404" max="6404" width="8.5546875" style="988" customWidth="1"/>
    <col min="6405" max="6405" width="12.44140625" style="988" customWidth="1"/>
    <col min="6406" max="6406" width="2.109375" style="988" customWidth="1"/>
    <col min="6407" max="6407" width="9.44140625" style="988" customWidth="1"/>
    <col min="6408" max="6652" width="11" style="988"/>
    <col min="6653" max="6653" width="46.6640625" style="988" bestFit="1" customWidth="1"/>
    <col min="6654" max="6654" width="11.88671875" style="988" customWidth="1"/>
    <col min="6655" max="6655" width="12.44140625" style="988" customWidth="1"/>
    <col min="6656" max="6656" width="12.5546875" style="988" customWidth="1"/>
    <col min="6657" max="6657" width="11.6640625" style="988" customWidth="1"/>
    <col min="6658" max="6658" width="10.6640625" style="988" customWidth="1"/>
    <col min="6659" max="6659" width="2.44140625" style="988" bestFit="1" customWidth="1"/>
    <col min="6660" max="6660" width="8.5546875" style="988" customWidth="1"/>
    <col min="6661" max="6661" width="12.44140625" style="988" customWidth="1"/>
    <col min="6662" max="6662" width="2.109375" style="988" customWidth="1"/>
    <col min="6663" max="6663" width="9.44140625" style="988" customWidth="1"/>
    <col min="6664" max="6908" width="11" style="988"/>
    <col min="6909" max="6909" width="46.6640625" style="988" bestFit="1" customWidth="1"/>
    <col min="6910" max="6910" width="11.88671875" style="988" customWidth="1"/>
    <col min="6911" max="6911" width="12.44140625" style="988" customWidth="1"/>
    <col min="6912" max="6912" width="12.5546875" style="988" customWidth="1"/>
    <col min="6913" max="6913" width="11.6640625" style="988" customWidth="1"/>
    <col min="6914" max="6914" width="10.6640625" style="988" customWidth="1"/>
    <col min="6915" max="6915" width="2.44140625" style="988" bestFit="1" customWidth="1"/>
    <col min="6916" max="6916" width="8.5546875" style="988" customWidth="1"/>
    <col min="6917" max="6917" width="12.44140625" style="988" customWidth="1"/>
    <col min="6918" max="6918" width="2.109375" style="988" customWidth="1"/>
    <col min="6919" max="6919" width="9.44140625" style="988" customWidth="1"/>
    <col min="6920" max="7164" width="11" style="988"/>
    <col min="7165" max="7165" width="46.6640625" style="988" bestFit="1" customWidth="1"/>
    <col min="7166" max="7166" width="11.88671875" style="988" customWidth="1"/>
    <col min="7167" max="7167" width="12.44140625" style="988" customWidth="1"/>
    <col min="7168" max="7168" width="12.5546875" style="988" customWidth="1"/>
    <col min="7169" max="7169" width="11.6640625" style="988" customWidth="1"/>
    <col min="7170" max="7170" width="10.6640625" style="988" customWidth="1"/>
    <col min="7171" max="7171" width="2.44140625" style="988" bestFit="1" customWidth="1"/>
    <col min="7172" max="7172" width="8.5546875" style="988" customWidth="1"/>
    <col min="7173" max="7173" width="12.44140625" style="988" customWidth="1"/>
    <col min="7174" max="7174" width="2.109375" style="988" customWidth="1"/>
    <col min="7175" max="7175" width="9.44140625" style="988" customWidth="1"/>
    <col min="7176" max="7420" width="11" style="988"/>
    <col min="7421" max="7421" width="46.6640625" style="988" bestFit="1" customWidth="1"/>
    <col min="7422" max="7422" width="11.88671875" style="988" customWidth="1"/>
    <col min="7423" max="7423" width="12.44140625" style="988" customWidth="1"/>
    <col min="7424" max="7424" width="12.5546875" style="988" customWidth="1"/>
    <col min="7425" max="7425" width="11.6640625" style="988" customWidth="1"/>
    <col min="7426" max="7426" width="10.6640625" style="988" customWidth="1"/>
    <col min="7427" max="7427" width="2.44140625" style="988" bestFit="1" customWidth="1"/>
    <col min="7428" max="7428" width="8.5546875" style="988" customWidth="1"/>
    <col min="7429" max="7429" width="12.44140625" style="988" customWidth="1"/>
    <col min="7430" max="7430" width="2.109375" style="988" customWidth="1"/>
    <col min="7431" max="7431" width="9.44140625" style="988" customWidth="1"/>
    <col min="7432" max="7676" width="11" style="988"/>
    <col min="7677" max="7677" width="46.6640625" style="988" bestFit="1" customWidth="1"/>
    <col min="7678" max="7678" width="11.88671875" style="988" customWidth="1"/>
    <col min="7679" max="7679" width="12.44140625" style="988" customWidth="1"/>
    <col min="7680" max="7680" width="12.5546875" style="988" customWidth="1"/>
    <col min="7681" max="7681" width="11.6640625" style="988" customWidth="1"/>
    <col min="7682" max="7682" width="10.6640625" style="988" customWidth="1"/>
    <col min="7683" max="7683" width="2.44140625" style="988" bestFit="1" customWidth="1"/>
    <col min="7684" max="7684" width="8.5546875" style="988" customWidth="1"/>
    <col min="7685" max="7685" width="12.44140625" style="988" customWidth="1"/>
    <col min="7686" max="7686" width="2.109375" style="988" customWidth="1"/>
    <col min="7687" max="7687" width="9.44140625" style="988" customWidth="1"/>
    <col min="7688" max="7932" width="11" style="988"/>
    <col min="7933" max="7933" width="46.6640625" style="988" bestFit="1" customWidth="1"/>
    <col min="7934" max="7934" width="11.88671875" style="988" customWidth="1"/>
    <col min="7935" max="7935" width="12.44140625" style="988" customWidth="1"/>
    <col min="7936" max="7936" width="12.5546875" style="988" customWidth="1"/>
    <col min="7937" max="7937" width="11.6640625" style="988" customWidth="1"/>
    <col min="7938" max="7938" width="10.6640625" style="988" customWidth="1"/>
    <col min="7939" max="7939" width="2.44140625" style="988" bestFit="1" customWidth="1"/>
    <col min="7940" max="7940" width="8.5546875" style="988" customWidth="1"/>
    <col min="7941" max="7941" width="12.44140625" style="988" customWidth="1"/>
    <col min="7942" max="7942" width="2.109375" style="988" customWidth="1"/>
    <col min="7943" max="7943" width="9.44140625" style="988" customWidth="1"/>
    <col min="7944" max="8188" width="11" style="988"/>
    <col min="8189" max="8189" width="46.6640625" style="988" bestFit="1" customWidth="1"/>
    <col min="8190" max="8190" width="11.88671875" style="988" customWidth="1"/>
    <col min="8191" max="8191" width="12.44140625" style="988" customWidth="1"/>
    <col min="8192" max="8192" width="12.5546875" style="988" customWidth="1"/>
    <col min="8193" max="8193" width="11.6640625" style="988" customWidth="1"/>
    <col min="8194" max="8194" width="10.6640625" style="988" customWidth="1"/>
    <col min="8195" max="8195" width="2.44140625" style="988" bestFit="1" customWidth="1"/>
    <col min="8196" max="8196" width="8.5546875" style="988" customWidth="1"/>
    <col min="8197" max="8197" width="12.44140625" style="988" customWidth="1"/>
    <col min="8198" max="8198" width="2.109375" style="988" customWidth="1"/>
    <col min="8199" max="8199" width="9.44140625" style="988" customWidth="1"/>
    <col min="8200" max="8444" width="11" style="988"/>
    <col min="8445" max="8445" width="46.6640625" style="988" bestFit="1" customWidth="1"/>
    <col min="8446" max="8446" width="11.88671875" style="988" customWidth="1"/>
    <col min="8447" max="8447" width="12.44140625" style="988" customWidth="1"/>
    <col min="8448" max="8448" width="12.5546875" style="988" customWidth="1"/>
    <col min="8449" max="8449" width="11.6640625" style="988" customWidth="1"/>
    <col min="8450" max="8450" width="10.6640625" style="988" customWidth="1"/>
    <col min="8451" max="8451" width="2.44140625" style="988" bestFit="1" customWidth="1"/>
    <col min="8452" max="8452" width="8.5546875" style="988" customWidth="1"/>
    <col min="8453" max="8453" width="12.44140625" style="988" customWidth="1"/>
    <col min="8454" max="8454" width="2.109375" style="988" customWidth="1"/>
    <col min="8455" max="8455" width="9.44140625" style="988" customWidth="1"/>
    <col min="8456" max="8700" width="11" style="988"/>
    <col min="8701" max="8701" width="46.6640625" style="988" bestFit="1" customWidth="1"/>
    <col min="8702" max="8702" width="11.88671875" style="988" customWidth="1"/>
    <col min="8703" max="8703" width="12.44140625" style="988" customWidth="1"/>
    <col min="8704" max="8704" width="12.5546875" style="988" customWidth="1"/>
    <col min="8705" max="8705" width="11.6640625" style="988" customWidth="1"/>
    <col min="8706" max="8706" width="10.6640625" style="988" customWidth="1"/>
    <col min="8707" max="8707" width="2.44140625" style="988" bestFit="1" customWidth="1"/>
    <col min="8708" max="8708" width="8.5546875" style="988" customWidth="1"/>
    <col min="8709" max="8709" width="12.44140625" style="988" customWidth="1"/>
    <col min="8710" max="8710" width="2.109375" style="988" customWidth="1"/>
    <col min="8711" max="8711" width="9.44140625" style="988" customWidth="1"/>
    <col min="8712" max="8956" width="11" style="988"/>
    <col min="8957" max="8957" width="46.6640625" style="988" bestFit="1" customWidth="1"/>
    <col min="8958" max="8958" width="11.88671875" style="988" customWidth="1"/>
    <col min="8959" max="8959" width="12.44140625" style="988" customWidth="1"/>
    <col min="8960" max="8960" width="12.5546875" style="988" customWidth="1"/>
    <col min="8961" max="8961" width="11.6640625" style="988" customWidth="1"/>
    <col min="8962" max="8962" width="10.6640625" style="988" customWidth="1"/>
    <col min="8963" max="8963" width="2.44140625" style="988" bestFit="1" customWidth="1"/>
    <col min="8964" max="8964" width="8.5546875" style="988" customWidth="1"/>
    <col min="8965" max="8965" width="12.44140625" style="988" customWidth="1"/>
    <col min="8966" max="8966" width="2.109375" style="988" customWidth="1"/>
    <col min="8967" max="8967" width="9.44140625" style="988" customWidth="1"/>
    <col min="8968" max="9212" width="11" style="988"/>
    <col min="9213" max="9213" width="46.6640625" style="988" bestFit="1" customWidth="1"/>
    <col min="9214" max="9214" width="11.88671875" style="988" customWidth="1"/>
    <col min="9215" max="9215" width="12.44140625" style="988" customWidth="1"/>
    <col min="9216" max="9216" width="12.5546875" style="988" customWidth="1"/>
    <col min="9217" max="9217" width="11.6640625" style="988" customWidth="1"/>
    <col min="9218" max="9218" width="10.6640625" style="988" customWidth="1"/>
    <col min="9219" max="9219" width="2.44140625" style="988" bestFit="1" customWidth="1"/>
    <col min="9220" max="9220" width="8.5546875" style="988" customWidth="1"/>
    <col min="9221" max="9221" width="12.44140625" style="988" customWidth="1"/>
    <col min="9222" max="9222" width="2.109375" style="988" customWidth="1"/>
    <col min="9223" max="9223" width="9.44140625" style="988" customWidth="1"/>
    <col min="9224" max="9468" width="11" style="988"/>
    <col min="9469" max="9469" width="46.6640625" style="988" bestFit="1" customWidth="1"/>
    <col min="9470" max="9470" width="11.88671875" style="988" customWidth="1"/>
    <col min="9471" max="9471" width="12.44140625" style="988" customWidth="1"/>
    <col min="9472" max="9472" width="12.5546875" style="988" customWidth="1"/>
    <col min="9473" max="9473" width="11.6640625" style="988" customWidth="1"/>
    <col min="9474" max="9474" width="10.6640625" style="988" customWidth="1"/>
    <col min="9475" max="9475" width="2.44140625" style="988" bestFit="1" customWidth="1"/>
    <col min="9476" max="9476" width="8.5546875" style="988" customWidth="1"/>
    <col min="9477" max="9477" width="12.44140625" style="988" customWidth="1"/>
    <col min="9478" max="9478" width="2.109375" style="988" customWidth="1"/>
    <col min="9479" max="9479" width="9.44140625" style="988" customWidth="1"/>
    <col min="9480" max="9724" width="11" style="988"/>
    <col min="9725" max="9725" width="46.6640625" style="988" bestFit="1" customWidth="1"/>
    <col min="9726" max="9726" width="11.88671875" style="988" customWidth="1"/>
    <col min="9727" max="9727" width="12.44140625" style="988" customWidth="1"/>
    <col min="9728" max="9728" width="12.5546875" style="988" customWidth="1"/>
    <col min="9729" max="9729" width="11.6640625" style="988" customWidth="1"/>
    <col min="9730" max="9730" width="10.6640625" style="988" customWidth="1"/>
    <col min="9731" max="9731" width="2.44140625" style="988" bestFit="1" customWidth="1"/>
    <col min="9732" max="9732" width="8.5546875" style="988" customWidth="1"/>
    <col min="9733" max="9733" width="12.44140625" style="988" customWidth="1"/>
    <col min="9734" max="9734" width="2.109375" style="988" customWidth="1"/>
    <col min="9735" max="9735" width="9.44140625" style="988" customWidth="1"/>
    <col min="9736" max="9980" width="11" style="988"/>
    <col min="9981" max="9981" width="46.6640625" style="988" bestFit="1" customWidth="1"/>
    <col min="9982" max="9982" width="11.88671875" style="988" customWidth="1"/>
    <col min="9983" max="9983" width="12.44140625" style="988" customWidth="1"/>
    <col min="9984" max="9984" width="12.5546875" style="988" customWidth="1"/>
    <col min="9985" max="9985" width="11.6640625" style="988" customWidth="1"/>
    <col min="9986" max="9986" width="10.6640625" style="988" customWidth="1"/>
    <col min="9987" max="9987" width="2.44140625" style="988" bestFit="1" customWidth="1"/>
    <col min="9988" max="9988" width="8.5546875" style="988" customWidth="1"/>
    <col min="9989" max="9989" width="12.44140625" style="988" customWidth="1"/>
    <col min="9990" max="9990" width="2.109375" style="988" customWidth="1"/>
    <col min="9991" max="9991" width="9.44140625" style="988" customWidth="1"/>
    <col min="9992" max="10236" width="11" style="988"/>
    <col min="10237" max="10237" width="46.6640625" style="988" bestFit="1" customWidth="1"/>
    <col min="10238" max="10238" width="11.88671875" style="988" customWidth="1"/>
    <col min="10239" max="10239" width="12.44140625" style="988" customWidth="1"/>
    <col min="10240" max="10240" width="12.5546875" style="988" customWidth="1"/>
    <col min="10241" max="10241" width="11.6640625" style="988" customWidth="1"/>
    <col min="10242" max="10242" width="10.6640625" style="988" customWidth="1"/>
    <col min="10243" max="10243" width="2.44140625" style="988" bestFit="1" customWidth="1"/>
    <col min="10244" max="10244" width="8.5546875" style="988" customWidth="1"/>
    <col min="10245" max="10245" width="12.44140625" style="988" customWidth="1"/>
    <col min="10246" max="10246" width="2.109375" style="988" customWidth="1"/>
    <col min="10247" max="10247" width="9.44140625" style="988" customWidth="1"/>
    <col min="10248" max="10492" width="11" style="988"/>
    <col min="10493" max="10493" width="46.6640625" style="988" bestFit="1" customWidth="1"/>
    <col min="10494" max="10494" width="11.88671875" style="988" customWidth="1"/>
    <col min="10495" max="10495" width="12.44140625" style="988" customWidth="1"/>
    <col min="10496" max="10496" width="12.5546875" style="988" customWidth="1"/>
    <col min="10497" max="10497" width="11.6640625" style="988" customWidth="1"/>
    <col min="10498" max="10498" width="10.6640625" style="988" customWidth="1"/>
    <col min="10499" max="10499" width="2.44140625" style="988" bestFit="1" customWidth="1"/>
    <col min="10500" max="10500" width="8.5546875" style="988" customWidth="1"/>
    <col min="10501" max="10501" width="12.44140625" style="988" customWidth="1"/>
    <col min="10502" max="10502" width="2.109375" style="988" customWidth="1"/>
    <col min="10503" max="10503" width="9.44140625" style="988" customWidth="1"/>
    <col min="10504" max="10748" width="11" style="988"/>
    <col min="10749" max="10749" width="46.6640625" style="988" bestFit="1" customWidth="1"/>
    <col min="10750" max="10750" width="11.88671875" style="988" customWidth="1"/>
    <col min="10751" max="10751" width="12.44140625" style="988" customWidth="1"/>
    <col min="10752" max="10752" width="12.5546875" style="988" customWidth="1"/>
    <col min="10753" max="10753" width="11.6640625" style="988" customWidth="1"/>
    <col min="10754" max="10754" width="10.6640625" style="988" customWidth="1"/>
    <col min="10755" max="10755" width="2.44140625" style="988" bestFit="1" customWidth="1"/>
    <col min="10756" max="10756" width="8.5546875" style="988" customWidth="1"/>
    <col min="10757" max="10757" width="12.44140625" style="988" customWidth="1"/>
    <col min="10758" max="10758" width="2.109375" style="988" customWidth="1"/>
    <col min="10759" max="10759" width="9.44140625" style="988" customWidth="1"/>
    <col min="10760" max="11004" width="11" style="988"/>
    <col min="11005" max="11005" width="46.6640625" style="988" bestFit="1" customWidth="1"/>
    <col min="11006" max="11006" width="11.88671875" style="988" customWidth="1"/>
    <col min="11007" max="11007" width="12.44140625" style="988" customWidth="1"/>
    <col min="11008" max="11008" width="12.5546875" style="988" customWidth="1"/>
    <col min="11009" max="11009" width="11.6640625" style="988" customWidth="1"/>
    <col min="11010" max="11010" width="10.6640625" style="988" customWidth="1"/>
    <col min="11011" max="11011" width="2.44140625" style="988" bestFit="1" customWidth="1"/>
    <col min="11012" max="11012" width="8.5546875" style="988" customWidth="1"/>
    <col min="11013" max="11013" width="12.44140625" style="988" customWidth="1"/>
    <col min="11014" max="11014" width="2.109375" style="988" customWidth="1"/>
    <col min="11015" max="11015" width="9.44140625" style="988" customWidth="1"/>
    <col min="11016" max="11260" width="11" style="988"/>
    <col min="11261" max="11261" width="46.6640625" style="988" bestFit="1" customWidth="1"/>
    <col min="11262" max="11262" width="11.88671875" style="988" customWidth="1"/>
    <col min="11263" max="11263" width="12.44140625" style="988" customWidth="1"/>
    <col min="11264" max="11264" width="12.5546875" style="988" customWidth="1"/>
    <col min="11265" max="11265" width="11.6640625" style="988" customWidth="1"/>
    <col min="11266" max="11266" width="10.6640625" style="988" customWidth="1"/>
    <col min="11267" max="11267" width="2.44140625" style="988" bestFit="1" customWidth="1"/>
    <col min="11268" max="11268" width="8.5546875" style="988" customWidth="1"/>
    <col min="11269" max="11269" width="12.44140625" style="988" customWidth="1"/>
    <col min="11270" max="11270" width="2.109375" style="988" customWidth="1"/>
    <col min="11271" max="11271" width="9.44140625" style="988" customWidth="1"/>
    <col min="11272" max="11516" width="11" style="988"/>
    <col min="11517" max="11517" width="46.6640625" style="988" bestFit="1" customWidth="1"/>
    <col min="11518" max="11518" width="11.88671875" style="988" customWidth="1"/>
    <col min="11519" max="11519" width="12.44140625" style="988" customWidth="1"/>
    <col min="11520" max="11520" width="12.5546875" style="988" customWidth="1"/>
    <col min="11521" max="11521" width="11.6640625" style="988" customWidth="1"/>
    <col min="11522" max="11522" width="10.6640625" style="988" customWidth="1"/>
    <col min="11523" max="11523" width="2.44140625" style="988" bestFit="1" customWidth="1"/>
    <col min="11524" max="11524" width="8.5546875" style="988" customWidth="1"/>
    <col min="11525" max="11525" width="12.44140625" style="988" customWidth="1"/>
    <col min="11526" max="11526" width="2.109375" style="988" customWidth="1"/>
    <col min="11527" max="11527" width="9.44140625" style="988" customWidth="1"/>
    <col min="11528" max="11772" width="11" style="988"/>
    <col min="11773" max="11773" width="46.6640625" style="988" bestFit="1" customWidth="1"/>
    <col min="11774" max="11774" width="11.88671875" style="988" customWidth="1"/>
    <col min="11775" max="11775" width="12.44140625" style="988" customWidth="1"/>
    <col min="11776" max="11776" width="12.5546875" style="988" customWidth="1"/>
    <col min="11777" max="11777" width="11.6640625" style="988" customWidth="1"/>
    <col min="11778" max="11778" width="10.6640625" style="988" customWidth="1"/>
    <col min="11779" max="11779" width="2.44140625" style="988" bestFit="1" customWidth="1"/>
    <col min="11780" max="11780" width="8.5546875" style="988" customWidth="1"/>
    <col min="11781" max="11781" width="12.44140625" style="988" customWidth="1"/>
    <col min="11782" max="11782" width="2.109375" style="988" customWidth="1"/>
    <col min="11783" max="11783" width="9.44140625" style="988" customWidth="1"/>
    <col min="11784" max="12028" width="11" style="988"/>
    <col min="12029" max="12029" width="46.6640625" style="988" bestFit="1" customWidth="1"/>
    <col min="12030" max="12030" width="11.88671875" style="988" customWidth="1"/>
    <col min="12031" max="12031" width="12.44140625" style="988" customWidth="1"/>
    <col min="12032" max="12032" width="12.5546875" style="988" customWidth="1"/>
    <col min="12033" max="12033" width="11.6640625" style="988" customWidth="1"/>
    <col min="12034" max="12034" width="10.6640625" style="988" customWidth="1"/>
    <col min="12035" max="12035" width="2.44140625" style="988" bestFit="1" customWidth="1"/>
    <col min="12036" max="12036" width="8.5546875" style="988" customWidth="1"/>
    <col min="12037" max="12037" width="12.44140625" style="988" customWidth="1"/>
    <col min="12038" max="12038" width="2.109375" style="988" customWidth="1"/>
    <col min="12039" max="12039" width="9.44140625" style="988" customWidth="1"/>
    <col min="12040" max="12284" width="11" style="988"/>
    <col min="12285" max="12285" width="46.6640625" style="988" bestFit="1" customWidth="1"/>
    <col min="12286" max="12286" width="11.88671875" style="988" customWidth="1"/>
    <col min="12287" max="12287" width="12.44140625" style="988" customWidth="1"/>
    <col min="12288" max="12288" width="12.5546875" style="988" customWidth="1"/>
    <col min="12289" max="12289" width="11.6640625" style="988" customWidth="1"/>
    <col min="12290" max="12290" width="10.6640625" style="988" customWidth="1"/>
    <col min="12291" max="12291" width="2.44140625" style="988" bestFit="1" customWidth="1"/>
    <col min="12292" max="12292" width="8.5546875" style="988" customWidth="1"/>
    <col min="12293" max="12293" width="12.44140625" style="988" customWidth="1"/>
    <col min="12294" max="12294" width="2.109375" style="988" customWidth="1"/>
    <col min="12295" max="12295" width="9.44140625" style="988" customWidth="1"/>
    <col min="12296" max="12540" width="11" style="988"/>
    <col min="12541" max="12541" width="46.6640625" style="988" bestFit="1" customWidth="1"/>
    <col min="12542" max="12542" width="11.88671875" style="988" customWidth="1"/>
    <col min="12543" max="12543" width="12.44140625" style="988" customWidth="1"/>
    <col min="12544" max="12544" width="12.5546875" style="988" customWidth="1"/>
    <col min="12545" max="12545" width="11.6640625" style="988" customWidth="1"/>
    <col min="12546" max="12546" width="10.6640625" style="988" customWidth="1"/>
    <col min="12547" max="12547" width="2.44140625" style="988" bestFit="1" customWidth="1"/>
    <col min="12548" max="12548" width="8.5546875" style="988" customWidth="1"/>
    <col min="12549" max="12549" width="12.44140625" style="988" customWidth="1"/>
    <col min="12550" max="12550" width="2.109375" style="988" customWidth="1"/>
    <col min="12551" max="12551" width="9.44140625" style="988" customWidth="1"/>
    <col min="12552" max="12796" width="11" style="988"/>
    <col min="12797" max="12797" width="46.6640625" style="988" bestFit="1" customWidth="1"/>
    <col min="12798" max="12798" width="11.88671875" style="988" customWidth="1"/>
    <col min="12799" max="12799" width="12.44140625" style="988" customWidth="1"/>
    <col min="12800" max="12800" width="12.5546875" style="988" customWidth="1"/>
    <col min="12801" max="12801" width="11.6640625" style="988" customWidth="1"/>
    <col min="12802" max="12802" width="10.6640625" style="988" customWidth="1"/>
    <col min="12803" max="12803" width="2.44140625" style="988" bestFit="1" customWidth="1"/>
    <col min="12804" max="12804" width="8.5546875" style="988" customWidth="1"/>
    <col min="12805" max="12805" width="12.44140625" style="988" customWidth="1"/>
    <col min="12806" max="12806" width="2.109375" style="988" customWidth="1"/>
    <col min="12807" max="12807" width="9.44140625" style="988" customWidth="1"/>
    <col min="12808" max="13052" width="11" style="988"/>
    <col min="13053" max="13053" width="46.6640625" style="988" bestFit="1" customWidth="1"/>
    <col min="13054" max="13054" width="11.88671875" style="988" customWidth="1"/>
    <col min="13055" max="13055" width="12.44140625" style="988" customWidth="1"/>
    <col min="13056" max="13056" width="12.5546875" style="988" customWidth="1"/>
    <col min="13057" max="13057" width="11.6640625" style="988" customWidth="1"/>
    <col min="13058" max="13058" width="10.6640625" style="988" customWidth="1"/>
    <col min="13059" max="13059" width="2.44140625" style="988" bestFit="1" customWidth="1"/>
    <col min="13060" max="13060" width="8.5546875" style="988" customWidth="1"/>
    <col min="13061" max="13061" width="12.44140625" style="988" customWidth="1"/>
    <col min="13062" max="13062" width="2.109375" style="988" customWidth="1"/>
    <col min="13063" max="13063" width="9.44140625" style="988" customWidth="1"/>
    <col min="13064" max="13308" width="11" style="988"/>
    <col min="13309" max="13309" width="46.6640625" style="988" bestFit="1" customWidth="1"/>
    <col min="13310" max="13310" width="11.88671875" style="988" customWidth="1"/>
    <col min="13311" max="13311" width="12.44140625" style="988" customWidth="1"/>
    <col min="13312" max="13312" width="12.5546875" style="988" customWidth="1"/>
    <col min="13313" max="13313" width="11.6640625" style="988" customWidth="1"/>
    <col min="13314" max="13314" width="10.6640625" style="988" customWidth="1"/>
    <col min="13315" max="13315" width="2.44140625" style="988" bestFit="1" customWidth="1"/>
    <col min="13316" max="13316" width="8.5546875" style="988" customWidth="1"/>
    <col min="13317" max="13317" width="12.44140625" style="988" customWidth="1"/>
    <col min="13318" max="13318" width="2.109375" style="988" customWidth="1"/>
    <col min="13319" max="13319" width="9.44140625" style="988" customWidth="1"/>
    <col min="13320" max="13564" width="11" style="988"/>
    <col min="13565" max="13565" width="46.6640625" style="988" bestFit="1" customWidth="1"/>
    <col min="13566" max="13566" width="11.88671875" style="988" customWidth="1"/>
    <col min="13567" max="13567" width="12.44140625" style="988" customWidth="1"/>
    <col min="13568" max="13568" width="12.5546875" style="988" customWidth="1"/>
    <col min="13569" max="13569" width="11.6640625" style="988" customWidth="1"/>
    <col min="13570" max="13570" width="10.6640625" style="988" customWidth="1"/>
    <col min="13571" max="13571" width="2.44140625" style="988" bestFit="1" customWidth="1"/>
    <col min="13572" max="13572" width="8.5546875" style="988" customWidth="1"/>
    <col min="13573" max="13573" width="12.44140625" style="988" customWidth="1"/>
    <col min="13574" max="13574" width="2.109375" style="988" customWidth="1"/>
    <col min="13575" max="13575" width="9.44140625" style="988" customWidth="1"/>
    <col min="13576" max="13820" width="11" style="988"/>
    <col min="13821" max="13821" width="46.6640625" style="988" bestFit="1" customWidth="1"/>
    <col min="13822" max="13822" width="11.88671875" style="988" customWidth="1"/>
    <col min="13823" max="13823" width="12.44140625" style="988" customWidth="1"/>
    <col min="13824" max="13824" width="12.5546875" style="988" customWidth="1"/>
    <col min="13825" max="13825" width="11.6640625" style="988" customWidth="1"/>
    <col min="13826" max="13826" width="10.6640625" style="988" customWidth="1"/>
    <col min="13827" max="13827" width="2.44140625" style="988" bestFit="1" customWidth="1"/>
    <col min="13828" max="13828" width="8.5546875" style="988" customWidth="1"/>
    <col min="13829" max="13829" width="12.44140625" style="988" customWidth="1"/>
    <col min="13830" max="13830" width="2.109375" style="988" customWidth="1"/>
    <col min="13831" max="13831" width="9.44140625" style="988" customWidth="1"/>
    <col min="13832" max="14076" width="11" style="988"/>
    <col min="14077" max="14077" width="46.6640625" style="988" bestFit="1" customWidth="1"/>
    <col min="14078" max="14078" width="11.88671875" style="988" customWidth="1"/>
    <col min="14079" max="14079" width="12.44140625" style="988" customWidth="1"/>
    <col min="14080" max="14080" width="12.5546875" style="988" customWidth="1"/>
    <col min="14081" max="14081" width="11.6640625" style="988" customWidth="1"/>
    <col min="14082" max="14082" width="10.6640625" style="988" customWidth="1"/>
    <col min="14083" max="14083" width="2.44140625" style="988" bestFit="1" customWidth="1"/>
    <col min="14084" max="14084" width="8.5546875" style="988" customWidth="1"/>
    <col min="14085" max="14085" width="12.44140625" style="988" customWidth="1"/>
    <col min="14086" max="14086" width="2.109375" style="988" customWidth="1"/>
    <col min="14087" max="14087" width="9.44140625" style="988" customWidth="1"/>
    <col min="14088" max="14332" width="11" style="988"/>
    <col min="14333" max="14333" width="46.6640625" style="988" bestFit="1" customWidth="1"/>
    <col min="14334" max="14334" width="11.88671875" style="988" customWidth="1"/>
    <col min="14335" max="14335" width="12.44140625" style="988" customWidth="1"/>
    <col min="14336" max="14336" width="12.5546875" style="988" customWidth="1"/>
    <col min="14337" max="14337" width="11.6640625" style="988" customWidth="1"/>
    <col min="14338" max="14338" width="10.6640625" style="988" customWidth="1"/>
    <col min="14339" max="14339" width="2.44140625" style="988" bestFit="1" customWidth="1"/>
    <col min="14340" max="14340" width="8.5546875" style="988" customWidth="1"/>
    <col min="14341" max="14341" width="12.44140625" style="988" customWidth="1"/>
    <col min="14342" max="14342" width="2.109375" style="988" customWidth="1"/>
    <col min="14343" max="14343" width="9.44140625" style="988" customWidth="1"/>
    <col min="14344" max="14588" width="11" style="988"/>
    <col min="14589" max="14589" width="46.6640625" style="988" bestFit="1" customWidth="1"/>
    <col min="14590" max="14590" width="11.88671875" style="988" customWidth="1"/>
    <col min="14591" max="14591" width="12.44140625" style="988" customWidth="1"/>
    <col min="14592" max="14592" width="12.5546875" style="988" customWidth="1"/>
    <col min="14593" max="14593" width="11.6640625" style="988" customWidth="1"/>
    <col min="14594" max="14594" width="10.6640625" style="988" customWidth="1"/>
    <col min="14595" max="14595" width="2.44140625" style="988" bestFit="1" customWidth="1"/>
    <col min="14596" max="14596" width="8.5546875" style="988" customWidth="1"/>
    <col min="14597" max="14597" width="12.44140625" style="988" customWidth="1"/>
    <col min="14598" max="14598" width="2.109375" style="988" customWidth="1"/>
    <col min="14599" max="14599" width="9.44140625" style="988" customWidth="1"/>
    <col min="14600" max="14844" width="11" style="988"/>
    <col min="14845" max="14845" width="46.6640625" style="988" bestFit="1" customWidth="1"/>
    <col min="14846" max="14846" width="11.88671875" style="988" customWidth="1"/>
    <col min="14847" max="14847" width="12.44140625" style="988" customWidth="1"/>
    <col min="14848" max="14848" width="12.5546875" style="988" customWidth="1"/>
    <col min="14849" max="14849" width="11.6640625" style="988" customWidth="1"/>
    <col min="14850" max="14850" width="10.6640625" style="988" customWidth="1"/>
    <col min="14851" max="14851" width="2.44140625" style="988" bestFit="1" customWidth="1"/>
    <col min="14852" max="14852" width="8.5546875" style="988" customWidth="1"/>
    <col min="14853" max="14853" width="12.44140625" style="988" customWidth="1"/>
    <col min="14854" max="14854" width="2.109375" style="988" customWidth="1"/>
    <col min="14855" max="14855" width="9.44140625" style="988" customWidth="1"/>
    <col min="14856" max="15100" width="11" style="988"/>
    <col min="15101" max="15101" width="46.6640625" style="988" bestFit="1" customWidth="1"/>
    <col min="15102" max="15102" width="11.88671875" style="988" customWidth="1"/>
    <col min="15103" max="15103" width="12.44140625" style="988" customWidth="1"/>
    <col min="15104" max="15104" width="12.5546875" style="988" customWidth="1"/>
    <col min="15105" max="15105" width="11.6640625" style="988" customWidth="1"/>
    <col min="15106" max="15106" width="10.6640625" style="988" customWidth="1"/>
    <col min="15107" max="15107" width="2.44140625" style="988" bestFit="1" customWidth="1"/>
    <col min="15108" max="15108" width="8.5546875" style="988" customWidth="1"/>
    <col min="15109" max="15109" width="12.44140625" style="988" customWidth="1"/>
    <col min="15110" max="15110" width="2.109375" style="988" customWidth="1"/>
    <col min="15111" max="15111" width="9.44140625" style="988" customWidth="1"/>
    <col min="15112" max="15356" width="11" style="988"/>
    <col min="15357" max="15357" width="46.6640625" style="988" bestFit="1" customWidth="1"/>
    <col min="15358" max="15358" width="11.88671875" style="988" customWidth="1"/>
    <col min="15359" max="15359" width="12.44140625" style="988" customWidth="1"/>
    <col min="15360" max="15360" width="12.5546875" style="988" customWidth="1"/>
    <col min="15361" max="15361" width="11.6640625" style="988" customWidth="1"/>
    <col min="15362" max="15362" width="10.6640625" style="988" customWidth="1"/>
    <col min="15363" max="15363" width="2.44140625" style="988" bestFit="1" customWidth="1"/>
    <col min="15364" max="15364" width="8.5546875" style="988" customWidth="1"/>
    <col min="15365" max="15365" width="12.44140625" style="988" customWidth="1"/>
    <col min="15366" max="15366" width="2.109375" style="988" customWidth="1"/>
    <col min="15367" max="15367" width="9.44140625" style="988" customWidth="1"/>
    <col min="15368" max="15612" width="11" style="988"/>
    <col min="15613" max="15613" width="46.6640625" style="988" bestFit="1" customWidth="1"/>
    <col min="15614" max="15614" width="11.88671875" style="988" customWidth="1"/>
    <col min="15615" max="15615" width="12.44140625" style="988" customWidth="1"/>
    <col min="15616" max="15616" width="12.5546875" style="988" customWidth="1"/>
    <col min="15617" max="15617" width="11.6640625" style="988" customWidth="1"/>
    <col min="15618" max="15618" width="10.6640625" style="988" customWidth="1"/>
    <col min="15619" max="15619" width="2.44140625" style="988" bestFit="1" customWidth="1"/>
    <col min="15620" max="15620" width="8.5546875" style="988" customWidth="1"/>
    <col min="15621" max="15621" width="12.44140625" style="988" customWidth="1"/>
    <col min="15622" max="15622" width="2.109375" style="988" customWidth="1"/>
    <col min="15623" max="15623" width="9.44140625" style="988" customWidth="1"/>
    <col min="15624" max="15868" width="11" style="988"/>
    <col min="15869" max="15869" width="46.6640625" style="988" bestFit="1" customWidth="1"/>
    <col min="15870" max="15870" width="11.88671875" style="988" customWidth="1"/>
    <col min="15871" max="15871" width="12.44140625" style="988" customWidth="1"/>
    <col min="15872" max="15872" width="12.5546875" style="988" customWidth="1"/>
    <col min="15873" max="15873" width="11.6640625" style="988" customWidth="1"/>
    <col min="15874" max="15874" width="10.6640625" style="988" customWidth="1"/>
    <col min="15875" max="15875" width="2.44140625" style="988" bestFit="1" customWidth="1"/>
    <col min="15876" max="15876" width="8.5546875" style="988" customWidth="1"/>
    <col min="15877" max="15877" width="12.44140625" style="988" customWidth="1"/>
    <col min="15878" max="15878" width="2.109375" style="988" customWidth="1"/>
    <col min="15879" max="15879" width="9.44140625" style="988" customWidth="1"/>
    <col min="15880" max="16124" width="11" style="988"/>
    <col min="16125" max="16125" width="46.6640625" style="988" bestFit="1" customWidth="1"/>
    <col min="16126" max="16126" width="11.88671875" style="988" customWidth="1"/>
    <col min="16127" max="16127" width="12.44140625" style="988" customWidth="1"/>
    <col min="16128" max="16128" width="12.5546875" style="988" customWidth="1"/>
    <col min="16129" max="16129" width="11.6640625" style="988" customWidth="1"/>
    <col min="16130" max="16130" width="10.6640625" style="988" customWidth="1"/>
    <col min="16131" max="16131" width="2.44140625" style="988" bestFit="1" customWidth="1"/>
    <col min="16132" max="16132" width="8.5546875" style="988" customWidth="1"/>
    <col min="16133" max="16133" width="12.44140625" style="988" customWidth="1"/>
    <col min="16134" max="16134" width="2.109375" style="988" customWidth="1"/>
    <col min="16135" max="16135" width="9.44140625" style="988" customWidth="1"/>
    <col min="16136" max="16384" width="11" style="988"/>
  </cols>
  <sheetData>
    <row r="1" spans="1:24" s="989" customFormat="1" ht="17.100000000000001" customHeight="1">
      <c r="A1" s="3302" t="s">
        <v>960</v>
      </c>
      <c r="B1" s="3302"/>
      <c r="C1" s="3302"/>
      <c r="D1" s="3302"/>
      <c r="E1" s="3302"/>
      <c r="F1" s="3302"/>
      <c r="G1" s="3302"/>
      <c r="H1" s="3302"/>
      <c r="I1" s="3302"/>
    </row>
    <row r="2" spans="1:24" s="989" customFormat="1" ht="17.100000000000001" customHeight="1">
      <c r="A2" s="3323" t="s">
        <v>44</v>
      </c>
      <c r="B2" s="3323"/>
      <c r="C2" s="3323"/>
      <c r="D2" s="3323"/>
      <c r="E2" s="3323"/>
      <c r="F2" s="3323"/>
      <c r="G2" s="3323"/>
      <c r="H2" s="3323"/>
      <c r="I2" s="3323"/>
    </row>
    <row r="3" spans="1:24" s="989" customFormat="1" ht="17.100000000000001" customHeight="1">
      <c r="A3" s="3323" t="s">
        <v>856</v>
      </c>
      <c r="B3" s="3323"/>
      <c r="C3" s="3323"/>
      <c r="D3" s="3323"/>
      <c r="E3" s="3323"/>
      <c r="F3" s="3323"/>
      <c r="G3" s="3323"/>
      <c r="H3" s="3323"/>
      <c r="I3" s="3323"/>
    </row>
    <row r="4" spans="1:24" s="989" customFormat="1" ht="17.100000000000001" customHeight="1" thickBot="1">
      <c r="A4" s="1008"/>
      <c r="B4" s="1177"/>
      <c r="C4" s="991"/>
      <c r="D4" s="991"/>
      <c r="E4" s="991"/>
      <c r="F4" s="991"/>
      <c r="G4" s="991"/>
      <c r="H4" s="3304" t="s">
        <v>855</v>
      </c>
      <c r="I4" s="3304"/>
    </row>
    <row r="5" spans="1:24" s="989" customFormat="1" ht="21.75" customHeight="1" thickTop="1">
      <c r="A5" s="3344" t="s">
        <v>65</v>
      </c>
      <c r="B5" s="1108">
        <f>'39.CALDB'!B5</f>
        <v>2021</v>
      </c>
      <c r="C5" s="1108">
        <f>'39.CALDB'!C5</f>
        <v>2022</v>
      </c>
      <c r="D5" s="1108">
        <f>'39.CALDB'!D5</f>
        <v>2022</v>
      </c>
      <c r="E5" s="1108">
        <f>'39.CALDB'!E5</f>
        <v>2023</v>
      </c>
      <c r="F5" s="3350" t="str">
        <f>'39.CALDB'!F5</f>
        <v>Changes during seven months</v>
      </c>
      <c r="G5" s="3350"/>
      <c r="H5" s="3350"/>
      <c r="I5" s="3351"/>
    </row>
    <row r="6" spans="1:24" s="989" customFormat="1" ht="15.6">
      <c r="A6" s="3345"/>
      <c r="B6" s="3300" t="str">
        <f>'39.CALDB'!B6</f>
        <v>Jul</v>
      </c>
      <c r="C6" s="3300" t="str">
        <f>'39.CALDB'!C6</f>
        <v xml:space="preserve">Feb (R) </v>
      </c>
      <c r="D6" s="3300" t="str">
        <f>'39.CALDB'!D6</f>
        <v xml:space="preserve">Jul (R) </v>
      </c>
      <c r="E6" s="3300" t="str">
        <f>'39.CALDB'!E6</f>
        <v>Feb (P)</v>
      </c>
      <c r="F6" s="3349" t="str">
        <f>'39.CALDB'!F6</f>
        <v>2021/22</v>
      </c>
      <c r="G6" s="3349"/>
      <c r="H6" s="3349" t="str">
        <f>'39.CALDB'!H6</f>
        <v>2022/23</v>
      </c>
      <c r="I6" s="3352"/>
    </row>
    <row r="7" spans="1:24" s="989" customFormat="1" ht="15.6">
      <c r="A7" s="3346"/>
      <c r="B7" s="3343"/>
      <c r="C7" s="3343"/>
      <c r="D7" s="3343"/>
      <c r="E7" s="3343"/>
      <c r="F7" s="1128" t="str">
        <f>'39.CALDB'!F7</f>
        <v>Amount</v>
      </c>
      <c r="G7" s="1128" t="str">
        <f>'39.CALDB'!G7</f>
        <v>Percent</v>
      </c>
      <c r="H7" s="1128" t="str">
        <f>'39.CALDB'!H7</f>
        <v>Amount</v>
      </c>
      <c r="I7" s="1171" t="str">
        <f>'39.CALDB'!I7</f>
        <v>Percent</v>
      </c>
    </row>
    <row r="8" spans="1:24" s="989" customFormat="1" ht="24.75" customHeight="1">
      <c r="A8" s="1069" t="s">
        <v>955</v>
      </c>
      <c r="B8" s="1190">
        <v>87261.314078099662</v>
      </c>
      <c r="C8" s="1190">
        <v>92678.211865189893</v>
      </c>
      <c r="D8" s="1190">
        <v>102837.40081041999</v>
      </c>
      <c r="E8" s="1190">
        <v>107823.18318152003</v>
      </c>
      <c r="F8" s="1190">
        <v>5416.8977870902308</v>
      </c>
      <c r="G8" s="1191">
        <v>6.2076738636345299</v>
      </c>
      <c r="H8" s="1190">
        <v>4985.7823711000383</v>
      </c>
      <c r="I8" s="1189">
        <v>4.8482189668438744</v>
      </c>
      <c r="K8" s="1080"/>
      <c r="N8" s="1080"/>
      <c r="O8" s="1080"/>
      <c r="P8" s="1080"/>
      <c r="Q8" s="1080"/>
      <c r="R8" s="1080"/>
      <c r="S8" s="1080"/>
      <c r="T8" s="1080"/>
      <c r="U8" s="1080"/>
      <c r="V8" s="1080"/>
      <c r="W8" s="1080"/>
      <c r="X8" s="1080"/>
    </row>
    <row r="9" spans="1:24" s="989" customFormat="1" ht="24.75" customHeight="1">
      <c r="A9" s="1064" t="s">
        <v>954</v>
      </c>
      <c r="B9" s="1187">
        <v>2867.09233533</v>
      </c>
      <c r="C9" s="1187">
        <v>2274.0617170800001</v>
      </c>
      <c r="D9" s="1187">
        <v>3179.3581526199996</v>
      </c>
      <c r="E9" s="1187">
        <v>2346.3921177800003</v>
      </c>
      <c r="F9" s="1187">
        <v>-593.03061824999986</v>
      </c>
      <c r="G9" s="1188">
        <v>-20.684043235801212</v>
      </c>
      <c r="H9" s="1187">
        <v>-832.96603483999934</v>
      </c>
      <c r="I9" s="1186">
        <v>-26.19918847939735</v>
      </c>
      <c r="K9" s="1080"/>
      <c r="N9" s="1080"/>
      <c r="O9" s="1080"/>
      <c r="P9" s="1080"/>
      <c r="Q9" s="1080"/>
      <c r="R9" s="1080"/>
      <c r="S9" s="1080"/>
      <c r="T9" s="1080"/>
      <c r="U9" s="1080"/>
      <c r="V9" s="1080"/>
      <c r="W9" s="1080"/>
      <c r="X9" s="1080"/>
    </row>
    <row r="10" spans="1:24" s="989" customFormat="1" ht="24.75" customHeight="1">
      <c r="A10" s="1064" t="s">
        <v>950</v>
      </c>
      <c r="B10" s="1187">
        <v>2867.09233533</v>
      </c>
      <c r="C10" s="1187">
        <v>2274.0617170800001</v>
      </c>
      <c r="D10" s="1187">
        <v>3179.3581526199996</v>
      </c>
      <c r="E10" s="1187">
        <v>2346.3921177800003</v>
      </c>
      <c r="F10" s="1187">
        <v>-593.03061824999986</v>
      </c>
      <c r="G10" s="1188">
        <v>-20.684043235801212</v>
      </c>
      <c r="H10" s="1187">
        <v>-832.96603483999934</v>
      </c>
      <c r="I10" s="1186">
        <v>-26.19918847939735</v>
      </c>
      <c r="K10" s="1080"/>
      <c r="N10" s="1080"/>
      <c r="O10" s="1080"/>
      <c r="P10" s="1080"/>
      <c r="Q10" s="1080"/>
      <c r="R10" s="1080"/>
      <c r="S10" s="1080"/>
      <c r="T10" s="1080"/>
      <c r="U10" s="1080"/>
      <c r="V10" s="1080"/>
      <c r="W10" s="1080"/>
      <c r="X10" s="1080"/>
    </row>
    <row r="11" spans="1:24" s="989" customFormat="1" ht="24.75" customHeight="1">
      <c r="A11" s="1064" t="s">
        <v>949</v>
      </c>
      <c r="B11" s="1187">
        <v>0</v>
      </c>
      <c r="C11" s="1187">
        <v>0</v>
      </c>
      <c r="D11" s="1187">
        <v>0</v>
      </c>
      <c r="E11" s="1187">
        <v>0</v>
      </c>
      <c r="F11" s="1187">
        <v>0</v>
      </c>
      <c r="G11" s="1188"/>
      <c r="H11" s="1187">
        <v>0</v>
      </c>
      <c r="I11" s="1186"/>
      <c r="K11" s="1080"/>
      <c r="N11" s="1080"/>
      <c r="O11" s="1080"/>
      <c r="P11" s="1080"/>
      <c r="Q11" s="1080"/>
      <c r="R11" s="1080"/>
      <c r="S11" s="1080"/>
      <c r="T11" s="1080"/>
      <c r="U11" s="1080"/>
      <c r="V11" s="1080"/>
      <c r="W11" s="1080"/>
      <c r="X11" s="1080"/>
    </row>
    <row r="12" spans="1:24" s="989" customFormat="1" ht="24.75" customHeight="1">
      <c r="A12" s="1064" t="s">
        <v>953</v>
      </c>
      <c r="B12" s="1187">
        <v>25934.543834009673</v>
      </c>
      <c r="C12" s="1187">
        <v>21814.750670829893</v>
      </c>
      <c r="D12" s="1187">
        <v>19853.252518670011</v>
      </c>
      <c r="E12" s="1187">
        <v>18752.812887400007</v>
      </c>
      <c r="F12" s="1187">
        <v>-4119.7931631797801</v>
      </c>
      <c r="G12" s="1188">
        <v>-15.885350401950099</v>
      </c>
      <c r="H12" s="1187">
        <v>-1100.4396312700046</v>
      </c>
      <c r="I12" s="1186">
        <v>-5.5428682541319132</v>
      </c>
      <c r="K12" s="1080"/>
      <c r="N12" s="1080"/>
      <c r="O12" s="1080"/>
      <c r="P12" s="1080"/>
      <c r="Q12" s="1080"/>
      <c r="R12" s="1080"/>
      <c r="S12" s="1080"/>
      <c r="T12" s="1080"/>
      <c r="U12" s="1080"/>
      <c r="V12" s="1080"/>
      <c r="W12" s="1080"/>
      <c r="X12" s="1080"/>
    </row>
    <row r="13" spans="1:24" s="989" customFormat="1" ht="24.75" customHeight="1">
      <c r="A13" s="1064" t="s">
        <v>950</v>
      </c>
      <c r="B13" s="1187">
        <v>25934.543834009673</v>
      </c>
      <c r="C13" s="1187">
        <v>21814.750670829893</v>
      </c>
      <c r="D13" s="1187">
        <v>19853.252518670011</v>
      </c>
      <c r="E13" s="1187">
        <v>18752.812887400007</v>
      </c>
      <c r="F13" s="1187">
        <v>-4119.7931631797801</v>
      </c>
      <c r="G13" s="1188">
        <v>-15.885350401950099</v>
      </c>
      <c r="H13" s="1187">
        <v>-1100.4396312700046</v>
      </c>
      <c r="I13" s="1186">
        <v>-5.5428682541319132</v>
      </c>
      <c r="K13" s="1080"/>
      <c r="N13" s="1080"/>
      <c r="O13" s="1080"/>
      <c r="P13" s="1080"/>
      <c r="Q13" s="1080"/>
      <c r="R13" s="1080"/>
      <c r="S13" s="1080"/>
      <c r="T13" s="1080"/>
      <c r="U13" s="1080"/>
      <c r="V13" s="1080"/>
      <c r="W13" s="1080"/>
      <c r="X13" s="1080"/>
    </row>
    <row r="14" spans="1:24" s="989" customFormat="1" ht="24.75" customHeight="1">
      <c r="A14" s="1064" t="s">
        <v>949</v>
      </c>
      <c r="B14" s="1187">
        <v>0</v>
      </c>
      <c r="C14" s="1187">
        <v>0</v>
      </c>
      <c r="D14" s="1187">
        <v>0</v>
      </c>
      <c r="E14" s="1187">
        <v>0</v>
      </c>
      <c r="F14" s="1187">
        <v>0</v>
      </c>
      <c r="G14" s="1188"/>
      <c r="H14" s="1187">
        <v>0</v>
      </c>
      <c r="I14" s="1186"/>
      <c r="K14" s="1080"/>
      <c r="N14" s="1080"/>
      <c r="O14" s="1080"/>
      <c r="P14" s="1080"/>
      <c r="Q14" s="1080"/>
      <c r="R14" s="1080"/>
      <c r="S14" s="1080"/>
      <c r="T14" s="1080"/>
      <c r="U14" s="1080"/>
      <c r="V14" s="1080"/>
      <c r="W14" s="1080"/>
      <c r="X14" s="1080"/>
    </row>
    <row r="15" spans="1:24" s="989" customFormat="1" ht="24.75" customHeight="1">
      <c r="A15" s="1064" t="s">
        <v>952</v>
      </c>
      <c r="B15" s="1187">
        <v>50528.948061049996</v>
      </c>
      <c r="C15" s="1187">
        <v>62298.061747210006</v>
      </c>
      <c r="D15" s="1187">
        <v>71745.279939219981</v>
      </c>
      <c r="E15" s="1187">
        <v>79843.25670042001</v>
      </c>
      <c r="F15" s="1187">
        <v>11769.11368616001</v>
      </c>
      <c r="G15" s="1188">
        <v>23.291824068730566</v>
      </c>
      <c r="H15" s="1187">
        <v>8097.9767612000287</v>
      </c>
      <c r="I15" s="1186">
        <v>11.287121282487632</v>
      </c>
      <c r="K15" s="1080"/>
      <c r="N15" s="1080"/>
      <c r="O15" s="1080"/>
      <c r="P15" s="1080"/>
      <c r="Q15" s="1080"/>
      <c r="R15" s="1080"/>
      <c r="S15" s="1080"/>
      <c r="T15" s="1080"/>
      <c r="U15" s="1080"/>
      <c r="V15" s="1080"/>
      <c r="W15" s="1080"/>
      <c r="X15" s="1080"/>
    </row>
    <row r="16" spans="1:24" s="989" customFormat="1" ht="24.75" customHeight="1">
      <c r="A16" s="1064" t="s">
        <v>950</v>
      </c>
      <c r="B16" s="1187">
        <v>50528.948061049996</v>
      </c>
      <c r="C16" s="1187">
        <v>62298.061747210006</v>
      </c>
      <c r="D16" s="1187">
        <v>71745.279939219981</v>
      </c>
      <c r="E16" s="1187">
        <v>79843.25670042001</v>
      </c>
      <c r="F16" s="1187">
        <v>11769.11368616001</v>
      </c>
      <c r="G16" s="1188">
        <v>23.291824068730566</v>
      </c>
      <c r="H16" s="1187">
        <v>8097.9767612000287</v>
      </c>
      <c r="I16" s="1186">
        <v>11.287121282487632</v>
      </c>
      <c r="K16" s="1080"/>
      <c r="N16" s="1080"/>
      <c r="O16" s="1080"/>
      <c r="P16" s="1080"/>
      <c r="Q16" s="1080"/>
      <c r="R16" s="1080"/>
      <c r="S16" s="1080"/>
      <c r="T16" s="1080"/>
      <c r="U16" s="1080"/>
      <c r="V16" s="1080"/>
      <c r="W16" s="1080"/>
      <c r="X16" s="1080"/>
    </row>
    <row r="17" spans="1:24" s="989" customFormat="1" ht="24.75" customHeight="1">
      <c r="A17" s="1064" t="s">
        <v>949</v>
      </c>
      <c r="B17" s="1187">
        <v>0</v>
      </c>
      <c r="C17" s="1187">
        <v>0</v>
      </c>
      <c r="D17" s="1187">
        <v>0</v>
      </c>
      <c r="E17" s="1187">
        <v>0</v>
      </c>
      <c r="F17" s="1187">
        <v>0</v>
      </c>
      <c r="G17" s="1188"/>
      <c r="H17" s="1187">
        <v>0</v>
      </c>
      <c r="I17" s="1186"/>
      <c r="K17" s="1080"/>
      <c r="N17" s="1080"/>
      <c r="O17" s="1080"/>
      <c r="P17" s="1080"/>
      <c r="Q17" s="1080"/>
      <c r="R17" s="1080"/>
      <c r="S17" s="1080"/>
      <c r="T17" s="1080"/>
      <c r="U17" s="1080"/>
      <c r="V17" s="1080"/>
      <c r="W17" s="1080"/>
      <c r="X17" s="1080"/>
    </row>
    <row r="18" spans="1:24" s="989" customFormat="1" ht="24.75" customHeight="1">
      <c r="A18" s="1064" t="s">
        <v>951</v>
      </c>
      <c r="B18" s="1187">
        <v>7918.0341234800035</v>
      </c>
      <c r="C18" s="1187">
        <v>6279.5979996000005</v>
      </c>
      <c r="D18" s="1187">
        <v>8038.63329806</v>
      </c>
      <c r="E18" s="1187">
        <v>6864.4202198200001</v>
      </c>
      <c r="F18" s="1187">
        <v>-1638.4361238800029</v>
      </c>
      <c r="G18" s="1188">
        <v>-20.692461011520681</v>
      </c>
      <c r="H18" s="1187">
        <v>-1174.21307824</v>
      </c>
      <c r="I18" s="1186">
        <v>-14.607123309423484</v>
      </c>
      <c r="K18" s="1080"/>
      <c r="N18" s="1080"/>
      <c r="O18" s="1080"/>
      <c r="P18" s="1080"/>
      <c r="Q18" s="1080"/>
      <c r="R18" s="1080"/>
      <c r="S18" s="1080"/>
      <c r="T18" s="1080"/>
      <c r="U18" s="1080"/>
      <c r="V18" s="1080"/>
      <c r="W18" s="1080"/>
      <c r="X18" s="1080"/>
    </row>
    <row r="19" spans="1:24" s="989" customFormat="1" ht="24.75" customHeight="1">
      <c r="A19" s="1064" t="s">
        <v>950</v>
      </c>
      <c r="B19" s="1187">
        <v>7918.0341234800035</v>
      </c>
      <c r="C19" s="1187">
        <v>6279.5979996000005</v>
      </c>
      <c r="D19" s="1187">
        <v>8038.63329806</v>
      </c>
      <c r="E19" s="1187">
        <v>6864.4202198200001</v>
      </c>
      <c r="F19" s="1187">
        <v>-1638.4361238800029</v>
      </c>
      <c r="G19" s="1188">
        <v>-20.692461011520681</v>
      </c>
      <c r="H19" s="1187">
        <v>-1174.21307824</v>
      </c>
      <c r="I19" s="1186">
        <v>-14.607123309423484</v>
      </c>
      <c r="K19" s="1080"/>
      <c r="N19" s="1080"/>
      <c r="O19" s="1080"/>
      <c r="P19" s="1080"/>
      <c r="Q19" s="1080"/>
      <c r="R19" s="1080"/>
      <c r="S19" s="1080"/>
      <c r="T19" s="1080"/>
      <c r="U19" s="1080"/>
      <c r="V19" s="1080"/>
      <c r="W19" s="1080"/>
      <c r="X19" s="1080"/>
    </row>
    <row r="20" spans="1:24" s="989" customFormat="1" ht="24.75" customHeight="1">
      <c r="A20" s="1064" t="s">
        <v>949</v>
      </c>
      <c r="B20" s="1187">
        <v>0</v>
      </c>
      <c r="C20" s="1187">
        <v>0</v>
      </c>
      <c r="D20" s="1187">
        <v>0</v>
      </c>
      <c r="E20" s="1187">
        <v>0</v>
      </c>
      <c r="F20" s="1187">
        <v>0</v>
      </c>
      <c r="G20" s="1188"/>
      <c r="H20" s="1187">
        <v>0</v>
      </c>
      <c r="I20" s="1186"/>
      <c r="K20" s="1080"/>
      <c r="N20" s="1080"/>
      <c r="O20" s="1080"/>
      <c r="P20" s="1080"/>
      <c r="Q20" s="1080"/>
      <c r="R20" s="1080"/>
      <c r="S20" s="1080"/>
      <c r="T20" s="1080"/>
      <c r="U20" s="1080"/>
      <c r="V20" s="1080"/>
      <c r="W20" s="1080"/>
      <c r="X20" s="1080"/>
    </row>
    <row r="21" spans="1:24" s="989" customFormat="1" ht="24.75" customHeight="1">
      <c r="A21" s="1064" t="s">
        <v>948</v>
      </c>
      <c r="B21" s="1187">
        <v>12.69572423</v>
      </c>
      <c r="C21" s="1187">
        <v>11.739730469999998</v>
      </c>
      <c r="D21" s="1187">
        <v>20.876901849999999</v>
      </c>
      <c r="E21" s="1187">
        <v>16.3012561</v>
      </c>
      <c r="F21" s="1187">
        <v>-0.95599376000000191</v>
      </c>
      <c r="G21" s="1188">
        <v>-7.5300450977108371</v>
      </c>
      <c r="H21" s="1187">
        <v>-4.5756457499999996</v>
      </c>
      <c r="I21" s="1186">
        <v>-21.917264270704035</v>
      </c>
      <c r="K21" s="1080"/>
      <c r="N21" s="1080"/>
      <c r="O21" s="1080"/>
      <c r="P21" s="1080"/>
      <c r="Q21" s="1080"/>
      <c r="R21" s="1080"/>
      <c r="S21" s="1080"/>
      <c r="T21" s="1080"/>
      <c r="U21" s="1080"/>
      <c r="V21" s="1080"/>
      <c r="W21" s="1080"/>
      <c r="X21" s="1080"/>
    </row>
    <row r="22" spans="1:24" s="989" customFormat="1" ht="24.75" customHeight="1">
      <c r="A22" s="1069" t="s">
        <v>947</v>
      </c>
      <c r="B22" s="1190">
        <v>1755.9922122800001</v>
      </c>
      <c r="C22" s="1190">
        <v>6463.0766569700008</v>
      </c>
      <c r="D22" s="1190">
        <v>9961.074267</v>
      </c>
      <c r="E22" s="1190">
        <v>1840.0183839599997</v>
      </c>
      <c r="F22" s="1190">
        <v>4707.084444690001</v>
      </c>
      <c r="G22" s="1191">
        <v>268.05838954025137</v>
      </c>
      <c r="H22" s="1190">
        <v>-8121.0558830400005</v>
      </c>
      <c r="I22" s="1189">
        <v>-81.52791220465258</v>
      </c>
      <c r="K22" s="1080"/>
      <c r="N22" s="1080"/>
      <c r="O22" s="1080"/>
      <c r="P22" s="1080"/>
      <c r="Q22" s="1080"/>
      <c r="R22" s="1080"/>
      <c r="S22" s="1080"/>
      <c r="T22" s="1080"/>
      <c r="U22" s="1080"/>
      <c r="V22" s="1080"/>
      <c r="W22" s="1080"/>
      <c r="X22" s="1080"/>
    </row>
    <row r="23" spans="1:24" s="989" customFormat="1" ht="24.75" customHeight="1">
      <c r="A23" s="1069" t="s">
        <v>946</v>
      </c>
      <c r="B23" s="1190">
        <v>0</v>
      </c>
      <c r="C23" s="1190">
        <v>0</v>
      </c>
      <c r="D23" s="1190">
        <v>0</v>
      </c>
      <c r="E23" s="1190">
        <v>0</v>
      </c>
      <c r="F23" s="1190">
        <v>0</v>
      </c>
      <c r="G23" s="1191"/>
      <c r="H23" s="1190">
        <v>0</v>
      </c>
      <c r="I23" s="1189"/>
      <c r="K23" s="1080"/>
      <c r="N23" s="1080"/>
      <c r="O23" s="1080"/>
      <c r="P23" s="1080"/>
      <c r="Q23" s="1080"/>
      <c r="R23" s="1080"/>
      <c r="S23" s="1080"/>
      <c r="T23" s="1080"/>
      <c r="U23" s="1080"/>
      <c r="V23" s="1080"/>
      <c r="W23" s="1080"/>
      <c r="X23" s="1080"/>
    </row>
    <row r="24" spans="1:24" s="989" customFormat="1" ht="24.75" customHeight="1">
      <c r="A24" s="1169" t="s">
        <v>945</v>
      </c>
      <c r="B24" s="1190">
        <v>37005.930957304714</v>
      </c>
      <c r="C24" s="1190">
        <v>36822.286183978504</v>
      </c>
      <c r="D24" s="1190">
        <v>38991.220129294903</v>
      </c>
      <c r="E24" s="1190">
        <v>41628.7591370421</v>
      </c>
      <c r="F24" s="1190">
        <v>-183.64477332621027</v>
      </c>
      <c r="G24" s="1191">
        <v>-0.49625767701423024</v>
      </c>
      <c r="H24" s="1190">
        <v>2637.5390077471966</v>
      </c>
      <c r="I24" s="1189">
        <v>6.7644433772554846</v>
      </c>
      <c r="K24" s="1080"/>
      <c r="N24" s="1080"/>
      <c r="O24" s="1080"/>
      <c r="P24" s="1080"/>
      <c r="Q24" s="1080"/>
      <c r="R24" s="1080"/>
      <c r="S24" s="1080"/>
      <c r="T24" s="1080"/>
      <c r="U24" s="1080"/>
      <c r="V24" s="1080"/>
      <c r="W24" s="1080"/>
      <c r="X24" s="1080"/>
    </row>
    <row r="25" spans="1:24" s="989" customFormat="1" ht="24.75" customHeight="1">
      <c r="A25" s="1168" t="s">
        <v>944</v>
      </c>
      <c r="B25" s="1187">
        <v>13032.68040264</v>
      </c>
      <c r="C25" s="1187">
        <v>13786.698589939999</v>
      </c>
      <c r="D25" s="1187">
        <v>14748.559461089999</v>
      </c>
      <c r="E25" s="1187">
        <v>14906.485542089998</v>
      </c>
      <c r="F25" s="1187">
        <v>754.01818729999832</v>
      </c>
      <c r="G25" s="1188">
        <v>5.7855956258027978</v>
      </c>
      <c r="H25" s="1187">
        <v>157.92608099999961</v>
      </c>
      <c r="I25" s="1186">
        <v>1.0707898721678137</v>
      </c>
      <c r="K25" s="1080"/>
      <c r="N25" s="1080"/>
      <c r="O25" s="1080"/>
      <c r="P25" s="1080"/>
      <c r="Q25" s="1080"/>
      <c r="R25" s="1080"/>
      <c r="S25" s="1080"/>
      <c r="T25" s="1080"/>
      <c r="U25" s="1080"/>
      <c r="V25" s="1080"/>
      <c r="W25" s="1080"/>
      <c r="X25" s="1080"/>
    </row>
    <row r="26" spans="1:24" s="989" customFormat="1" ht="24.75" customHeight="1">
      <c r="A26" s="1168" t="s">
        <v>943</v>
      </c>
      <c r="B26" s="1187">
        <v>7597.4378153954349</v>
      </c>
      <c r="C26" s="1187">
        <v>9647.0153803297508</v>
      </c>
      <c r="D26" s="1187">
        <v>8721.3012833315879</v>
      </c>
      <c r="E26" s="1187">
        <v>10666.024244842931</v>
      </c>
      <c r="F26" s="1187">
        <v>2049.5775649343159</v>
      </c>
      <c r="G26" s="1188">
        <v>26.977220672751745</v>
      </c>
      <c r="H26" s="1187">
        <v>1944.7229615113429</v>
      </c>
      <c r="I26" s="1186">
        <v>22.298541219165948</v>
      </c>
      <c r="K26" s="1080"/>
      <c r="N26" s="1080"/>
      <c r="O26" s="1080"/>
      <c r="P26" s="1080"/>
      <c r="Q26" s="1080"/>
      <c r="R26" s="1080"/>
      <c r="S26" s="1080"/>
      <c r="T26" s="1080"/>
      <c r="U26" s="1080"/>
      <c r="V26" s="1080"/>
      <c r="W26" s="1080"/>
      <c r="X26" s="1080"/>
    </row>
    <row r="27" spans="1:24" s="989" customFormat="1" ht="24.75" customHeight="1">
      <c r="A27" s="1168" t="s">
        <v>942</v>
      </c>
      <c r="B27" s="1187">
        <v>946.73088076999989</v>
      </c>
      <c r="C27" s="1187">
        <v>946.73088076999989</v>
      </c>
      <c r="D27" s="1187">
        <v>946.89933982999992</v>
      </c>
      <c r="E27" s="1187">
        <v>946.89933982999992</v>
      </c>
      <c r="F27" s="1187">
        <v>0</v>
      </c>
      <c r="G27" s="1188">
        <v>0</v>
      </c>
      <c r="H27" s="1187">
        <v>0</v>
      </c>
      <c r="I27" s="1186">
        <v>0</v>
      </c>
      <c r="K27" s="1080"/>
      <c r="N27" s="1080"/>
      <c r="O27" s="1080"/>
      <c r="P27" s="1080"/>
      <c r="Q27" s="1080"/>
      <c r="R27" s="1080"/>
      <c r="S27" s="1080"/>
      <c r="T27" s="1080"/>
      <c r="U27" s="1080"/>
      <c r="V27" s="1080"/>
      <c r="W27" s="1080"/>
      <c r="X27" s="1080"/>
    </row>
    <row r="28" spans="1:24" s="989" customFormat="1" ht="24.75" customHeight="1">
      <c r="A28" s="1168" t="s">
        <v>941</v>
      </c>
      <c r="B28" s="1187">
        <v>15429.081858499278</v>
      </c>
      <c r="C28" s="1187">
        <v>12441.841332938759</v>
      </c>
      <c r="D28" s="1187">
        <v>14574.460045043315</v>
      </c>
      <c r="E28" s="1187">
        <v>15109.350010279168</v>
      </c>
      <c r="F28" s="1187">
        <v>-2987.240525560519</v>
      </c>
      <c r="G28" s="1188">
        <v>-19.36110361560474</v>
      </c>
      <c r="H28" s="1187">
        <v>534.88996523585229</v>
      </c>
      <c r="I28" s="1186">
        <v>3.6700499612523556</v>
      </c>
      <c r="K28" s="1080"/>
      <c r="N28" s="1080"/>
      <c r="O28" s="1080"/>
      <c r="P28" s="1080"/>
      <c r="Q28" s="1080"/>
      <c r="R28" s="1080"/>
      <c r="S28" s="1080"/>
      <c r="T28" s="1080"/>
      <c r="U28" s="1080"/>
      <c r="V28" s="1080"/>
      <c r="W28" s="1080"/>
      <c r="X28" s="1080"/>
    </row>
    <row r="29" spans="1:24" s="989" customFormat="1" ht="24.75" customHeight="1">
      <c r="A29" s="1069" t="s">
        <v>940</v>
      </c>
      <c r="B29" s="1190">
        <v>126023.23724768439</v>
      </c>
      <c r="C29" s="1190">
        <v>135963.5747061384</v>
      </c>
      <c r="D29" s="1190">
        <v>151789.69520671491</v>
      </c>
      <c r="E29" s="1190">
        <v>151291.96070252213</v>
      </c>
      <c r="F29" s="1190">
        <v>9940.3374584540143</v>
      </c>
      <c r="G29" s="1191">
        <v>7.8877020425347482</v>
      </c>
      <c r="H29" s="1190">
        <v>-497.73450419277651</v>
      </c>
      <c r="I29" s="1189">
        <v>-0.32791060257083748</v>
      </c>
      <c r="K29" s="1080"/>
      <c r="N29" s="1080"/>
      <c r="O29" s="1080"/>
      <c r="P29" s="1080"/>
      <c r="Q29" s="1080"/>
      <c r="R29" s="1080"/>
      <c r="S29" s="1080"/>
      <c r="T29" s="1080"/>
      <c r="U29" s="1080"/>
      <c r="V29" s="1080"/>
      <c r="W29" s="1080"/>
      <c r="X29" s="1080"/>
    </row>
    <row r="30" spans="1:24" s="989" customFormat="1" ht="24.75" customHeight="1">
      <c r="A30" s="1125" t="s">
        <v>939</v>
      </c>
      <c r="B30" s="1190">
        <v>5852.3504271800002</v>
      </c>
      <c r="C30" s="1190">
        <v>4375.8715433300003</v>
      </c>
      <c r="D30" s="1190">
        <v>5016.7014880300012</v>
      </c>
      <c r="E30" s="1190">
        <v>6064.1532135379994</v>
      </c>
      <c r="F30" s="1190">
        <v>-1476.4788838499999</v>
      </c>
      <c r="G30" s="1191">
        <v>-25.228818783523398</v>
      </c>
      <c r="H30" s="1190">
        <v>1047.4517255079982</v>
      </c>
      <c r="I30" s="1189">
        <v>20.879291462871553</v>
      </c>
      <c r="K30" s="1080"/>
      <c r="N30" s="1080"/>
      <c r="O30" s="1080"/>
      <c r="P30" s="1080"/>
      <c r="Q30" s="1080"/>
      <c r="R30" s="1080"/>
      <c r="S30" s="1080"/>
      <c r="T30" s="1080"/>
      <c r="U30" s="1080"/>
      <c r="V30" s="1080"/>
      <c r="W30" s="1080"/>
      <c r="X30" s="1080"/>
    </row>
    <row r="31" spans="1:24" s="989" customFormat="1" ht="24.75" customHeight="1">
      <c r="A31" s="1064" t="s">
        <v>938</v>
      </c>
      <c r="B31" s="1187">
        <v>1437.6446078400002</v>
      </c>
      <c r="C31" s="1187">
        <v>1443.1508337899998</v>
      </c>
      <c r="D31" s="1187">
        <v>1588.31289591</v>
      </c>
      <c r="E31" s="1187">
        <v>1576.8532813480001</v>
      </c>
      <c r="F31" s="1187">
        <v>5.5062259499995889</v>
      </c>
      <c r="G31" s="1188">
        <v>0.38300327632936065</v>
      </c>
      <c r="H31" s="1187">
        <v>-11.459614561999842</v>
      </c>
      <c r="I31" s="1186">
        <v>-0.72149603466099343</v>
      </c>
      <c r="K31" s="1080"/>
      <c r="N31" s="1080"/>
      <c r="O31" s="1080"/>
      <c r="P31" s="1080"/>
      <c r="Q31" s="1080"/>
      <c r="R31" s="1080"/>
      <c r="S31" s="1080"/>
      <c r="T31" s="1080"/>
      <c r="U31" s="1080"/>
      <c r="V31" s="1080"/>
      <c r="W31" s="1080"/>
      <c r="X31" s="1080"/>
    </row>
    <row r="32" spans="1:24" s="989" customFormat="1" ht="24.75" customHeight="1">
      <c r="A32" s="1064" t="s">
        <v>937</v>
      </c>
      <c r="B32" s="1187">
        <v>4358.9089121199995</v>
      </c>
      <c r="C32" s="1187">
        <v>2932.21960954</v>
      </c>
      <c r="D32" s="1187">
        <v>3427.8845721200005</v>
      </c>
      <c r="E32" s="1187">
        <v>4486.8439121899992</v>
      </c>
      <c r="F32" s="1187">
        <v>-1426.6893025799995</v>
      </c>
      <c r="G32" s="1188">
        <v>-32.730422482861997</v>
      </c>
      <c r="H32" s="1187">
        <v>1058.9593400699987</v>
      </c>
      <c r="I32" s="1186">
        <v>30.892502877221371</v>
      </c>
      <c r="K32" s="1080"/>
      <c r="N32" s="1080"/>
      <c r="O32" s="1080"/>
      <c r="P32" s="1080"/>
      <c r="Q32" s="1080"/>
      <c r="R32" s="1080"/>
      <c r="S32" s="1080"/>
      <c r="T32" s="1080"/>
      <c r="U32" s="1080"/>
      <c r="V32" s="1080"/>
      <c r="W32" s="1080"/>
      <c r="X32" s="1080"/>
    </row>
    <row r="33" spans="1:24" s="989" customFormat="1" ht="24.75" customHeight="1">
      <c r="A33" s="1064" t="s">
        <v>936</v>
      </c>
      <c r="B33" s="1187">
        <v>0.10274</v>
      </c>
      <c r="C33" s="1187">
        <v>5.7099999999999998E-2</v>
      </c>
      <c r="D33" s="1187">
        <v>6.0019999999999997E-2</v>
      </c>
      <c r="E33" s="1187">
        <v>1.2019999999999999E-2</v>
      </c>
      <c r="F33" s="1187">
        <v>-4.564E-2</v>
      </c>
      <c r="G33" s="1188">
        <v>-44.422814872493674</v>
      </c>
      <c r="H33" s="1187">
        <v>-4.8000000000000001E-2</v>
      </c>
      <c r="I33" s="1186">
        <v>-79.97334221926026</v>
      </c>
      <c r="K33" s="1080"/>
      <c r="N33" s="1080"/>
      <c r="O33" s="1080"/>
      <c r="P33" s="1080"/>
      <c r="Q33" s="1080"/>
      <c r="R33" s="1080"/>
      <c r="S33" s="1080"/>
      <c r="T33" s="1080"/>
      <c r="U33" s="1080"/>
      <c r="V33" s="1080"/>
      <c r="W33" s="1080"/>
      <c r="X33" s="1080"/>
    </row>
    <row r="34" spans="1:24" s="989" customFormat="1" ht="24.75" customHeight="1">
      <c r="A34" s="1064" t="s">
        <v>935</v>
      </c>
      <c r="B34" s="1187">
        <v>55.250167219999994</v>
      </c>
      <c r="C34" s="1187">
        <v>0</v>
      </c>
      <c r="D34" s="1187">
        <v>0</v>
      </c>
      <c r="E34" s="1187">
        <v>0</v>
      </c>
      <c r="F34" s="1187">
        <v>-55.250167219999994</v>
      </c>
      <c r="G34" s="1188">
        <v>-100</v>
      </c>
      <c r="H34" s="1187">
        <v>0</v>
      </c>
      <c r="I34" s="1186"/>
      <c r="K34" s="1080"/>
      <c r="N34" s="1080"/>
      <c r="O34" s="1080"/>
      <c r="P34" s="1080"/>
      <c r="Q34" s="1080"/>
      <c r="R34" s="1080"/>
      <c r="S34" s="1080"/>
      <c r="T34" s="1080"/>
      <c r="U34" s="1080"/>
      <c r="V34" s="1080"/>
      <c r="W34" s="1080"/>
      <c r="X34" s="1080"/>
    </row>
    <row r="35" spans="1:24" s="989" customFormat="1" ht="24.75" customHeight="1">
      <c r="A35" s="1064" t="s">
        <v>934</v>
      </c>
      <c r="B35" s="1187">
        <v>0.44400000000000001</v>
      </c>
      <c r="C35" s="1187">
        <v>0.44400000000000001</v>
      </c>
      <c r="D35" s="1187">
        <v>0.44400000000000001</v>
      </c>
      <c r="E35" s="1187">
        <v>0.44400000000000001</v>
      </c>
      <c r="F35" s="1187">
        <v>0</v>
      </c>
      <c r="G35" s="1188">
        <v>0</v>
      </c>
      <c r="H35" s="1187">
        <v>0</v>
      </c>
      <c r="I35" s="1186">
        <v>0</v>
      </c>
      <c r="K35" s="1080"/>
      <c r="N35" s="1080"/>
      <c r="O35" s="1080"/>
      <c r="P35" s="1080"/>
      <c r="Q35" s="1080"/>
      <c r="R35" s="1080"/>
      <c r="S35" s="1080"/>
      <c r="T35" s="1080"/>
      <c r="U35" s="1080"/>
      <c r="V35" s="1080"/>
      <c r="W35" s="1080"/>
      <c r="X35" s="1080"/>
    </row>
    <row r="36" spans="1:24" s="989" customFormat="1" ht="24.75" customHeight="1">
      <c r="A36" s="1125" t="s">
        <v>933</v>
      </c>
      <c r="B36" s="1190">
        <v>116013.81076958406</v>
      </c>
      <c r="C36" s="1190">
        <v>124989.01213965999</v>
      </c>
      <c r="D36" s="1190">
        <v>139546.21480625001</v>
      </c>
      <c r="E36" s="1190">
        <v>136167.66885895468</v>
      </c>
      <c r="F36" s="1190">
        <v>8975.2013700759271</v>
      </c>
      <c r="G36" s="1191">
        <v>7.7363214866733792</v>
      </c>
      <c r="H36" s="1190">
        <v>-3378.5459472953225</v>
      </c>
      <c r="I36" s="1189">
        <v>-2.4210946545459464</v>
      </c>
      <c r="K36" s="1080"/>
      <c r="N36" s="1080"/>
      <c r="O36" s="1080"/>
      <c r="P36" s="1080"/>
      <c r="Q36" s="1080"/>
      <c r="R36" s="1080"/>
      <c r="S36" s="1080"/>
      <c r="T36" s="1080"/>
      <c r="U36" s="1080"/>
      <c r="V36" s="1080"/>
      <c r="W36" s="1080"/>
      <c r="X36" s="1080"/>
    </row>
    <row r="37" spans="1:24" s="989" customFormat="1" ht="24.75" customHeight="1">
      <c r="A37" s="1064" t="s">
        <v>932</v>
      </c>
      <c r="B37" s="1187">
        <v>22441.149999999998</v>
      </c>
      <c r="C37" s="1187">
        <v>16718.55</v>
      </c>
      <c r="D37" s="1187">
        <v>22182.400000000001</v>
      </c>
      <c r="E37" s="1187">
        <v>21255.775000000001</v>
      </c>
      <c r="F37" s="1187">
        <v>-5722.5999999999985</v>
      </c>
      <c r="G37" s="1188">
        <v>-25.500475688634488</v>
      </c>
      <c r="H37" s="1187">
        <v>-926.625</v>
      </c>
      <c r="I37" s="1186">
        <v>-4.1772982184073859</v>
      </c>
      <c r="K37" s="1080"/>
      <c r="N37" s="1080"/>
      <c r="O37" s="1080"/>
      <c r="P37" s="1080"/>
      <c r="Q37" s="1080"/>
      <c r="R37" s="1080"/>
      <c r="S37" s="1080"/>
      <c r="T37" s="1080"/>
      <c r="U37" s="1080"/>
      <c r="V37" s="1080"/>
      <c r="W37" s="1080"/>
      <c r="X37" s="1080"/>
    </row>
    <row r="38" spans="1:24" s="989" customFormat="1" ht="24.75" customHeight="1">
      <c r="A38" s="1065" t="s">
        <v>931</v>
      </c>
      <c r="B38" s="1187">
        <v>145.39420000000001</v>
      </c>
      <c r="C38" s="1187">
        <v>307.9402</v>
      </c>
      <c r="D38" s="1187">
        <v>113.050685</v>
      </c>
      <c r="E38" s="1187">
        <v>109.39767000000001</v>
      </c>
      <c r="F38" s="1187">
        <v>162.54599999999999</v>
      </c>
      <c r="G38" s="1188">
        <v>111.79675667942736</v>
      </c>
      <c r="H38" s="1187">
        <v>-3.6530149999999963</v>
      </c>
      <c r="I38" s="1186">
        <v>-3.2313072671784306</v>
      </c>
      <c r="K38" s="1080"/>
      <c r="N38" s="1080"/>
      <c r="O38" s="1080"/>
      <c r="P38" s="1080"/>
      <c r="Q38" s="1080"/>
      <c r="R38" s="1080"/>
      <c r="S38" s="1080"/>
      <c r="T38" s="1080"/>
      <c r="U38" s="1080"/>
      <c r="V38" s="1080"/>
      <c r="W38" s="1080"/>
      <c r="X38" s="1080"/>
    </row>
    <row r="39" spans="1:24" s="989" customFormat="1" ht="24.75" customHeight="1">
      <c r="A39" s="1144" t="s">
        <v>930</v>
      </c>
      <c r="B39" s="1187">
        <v>16644.266131352673</v>
      </c>
      <c r="C39" s="1187">
        <v>14944.742432286112</v>
      </c>
      <c r="D39" s="1187">
        <v>19556.295445695956</v>
      </c>
      <c r="E39" s="1187">
        <v>14766.453340645287</v>
      </c>
      <c r="F39" s="1187">
        <v>-1699.5236990665617</v>
      </c>
      <c r="G39" s="1188">
        <v>-10.210865926165301</v>
      </c>
      <c r="H39" s="1187">
        <v>-4789.8421050506695</v>
      </c>
      <c r="I39" s="1186">
        <v>-24.492584080411</v>
      </c>
      <c r="K39" s="1080"/>
      <c r="N39" s="1080"/>
      <c r="O39" s="1080"/>
      <c r="P39" s="1080"/>
      <c r="Q39" s="1080"/>
      <c r="R39" s="1080"/>
      <c r="S39" s="1080"/>
      <c r="T39" s="1080"/>
      <c r="U39" s="1080"/>
      <c r="V39" s="1080"/>
      <c r="W39" s="1080"/>
      <c r="X39" s="1080"/>
    </row>
    <row r="40" spans="1:24" s="989" customFormat="1" ht="24.75" customHeight="1">
      <c r="A40" s="1143" t="s">
        <v>929</v>
      </c>
      <c r="B40" s="1187">
        <v>0</v>
      </c>
      <c r="C40" s="1187">
        <v>0</v>
      </c>
      <c r="D40" s="1187">
        <v>0</v>
      </c>
      <c r="E40" s="1187">
        <v>0</v>
      </c>
      <c r="F40" s="1187">
        <v>0</v>
      </c>
      <c r="G40" s="1188"/>
      <c r="H40" s="1187">
        <v>0</v>
      </c>
      <c r="I40" s="1186"/>
      <c r="K40" s="1080"/>
      <c r="N40" s="1080"/>
      <c r="O40" s="1080"/>
      <c r="P40" s="1080"/>
      <c r="Q40" s="1080"/>
      <c r="R40" s="1080"/>
      <c r="S40" s="1080"/>
      <c r="T40" s="1080"/>
      <c r="U40" s="1080"/>
      <c r="V40" s="1080"/>
      <c r="W40" s="1080"/>
      <c r="X40" s="1080"/>
    </row>
    <row r="41" spans="1:24" s="989" customFormat="1" ht="24.75" customHeight="1">
      <c r="A41" s="1141" t="s">
        <v>928</v>
      </c>
      <c r="B41" s="1187">
        <v>16644.266131352673</v>
      </c>
      <c r="C41" s="1187">
        <v>14944.742432286112</v>
      </c>
      <c r="D41" s="1187">
        <v>19556.295445695956</v>
      </c>
      <c r="E41" s="1187">
        <v>14766.453340645287</v>
      </c>
      <c r="F41" s="1187">
        <v>-1699.5236990665617</v>
      </c>
      <c r="G41" s="1188">
        <v>-10.210865926165301</v>
      </c>
      <c r="H41" s="1187">
        <v>-4789.8421050506695</v>
      </c>
      <c r="I41" s="1186">
        <v>-24.492584080411</v>
      </c>
      <c r="K41" s="1080"/>
      <c r="N41" s="1080"/>
      <c r="O41" s="1080"/>
      <c r="P41" s="1080"/>
      <c r="Q41" s="1080"/>
      <c r="R41" s="1080"/>
      <c r="S41" s="1080"/>
      <c r="T41" s="1080"/>
      <c r="U41" s="1080"/>
      <c r="V41" s="1080"/>
      <c r="W41" s="1080"/>
      <c r="X41" s="1080"/>
    </row>
    <row r="42" spans="1:24" s="989" customFormat="1" ht="24.75" customHeight="1">
      <c r="A42" s="1024" t="s">
        <v>927</v>
      </c>
      <c r="B42" s="1187">
        <v>76783.000438231393</v>
      </c>
      <c r="C42" s="1187">
        <v>93017.779507373882</v>
      </c>
      <c r="D42" s="1187">
        <v>97694.468675554046</v>
      </c>
      <c r="E42" s="1187">
        <v>100036.0428483094</v>
      </c>
      <c r="F42" s="1187">
        <v>16234.779069142489</v>
      </c>
      <c r="G42" s="1188">
        <v>21.143715375127424</v>
      </c>
      <c r="H42" s="1187">
        <v>2341.5741727553541</v>
      </c>
      <c r="I42" s="1186">
        <v>2.3968339298018853</v>
      </c>
      <c r="K42" s="1080"/>
      <c r="N42" s="1080"/>
      <c r="O42" s="1080"/>
      <c r="P42" s="1080"/>
      <c r="Q42" s="1080"/>
      <c r="R42" s="1080"/>
      <c r="S42" s="1080"/>
      <c r="T42" s="1080"/>
      <c r="U42" s="1080"/>
      <c r="V42" s="1080"/>
      <c r="W42" s="1080"/>
      <c r="X42" s="1080"/>
    </row>
    <row r="43" spans="1:24" s="989" customFormat="1" ht="24.75" customHeight="1">
      <c r="A43" s="1143" t="s">
        <v>926</v>
      </c>
      <c r="B43" s="1187">
        <v>68279.935320134115</v>
      </c>
      <c r="C43" s="1187">
        <v>83784.145207062887</v>
      </c>
      <c r="D43" s="1187">
        <v>88606.387847933962</v>
      </c>
      <c r="E43" s="1187">
        <v>89285.998777984176</v>
      </c>
      <c r="F43" s="1187">
        <v>15504.209886928773</v>
      </c>
      <c r="G43" s="1188">
        <v>22.706831537312475</v>
      </c>
      <c r="H43" s="1187">
        <v>679.61093005021394</v>
      </c>
      <c r="I43" s="1186">
        <v>0.7669999269314085</v>
      </c>
      <c r="K43" s="1080"/>
      <c r="N43" s="1080"/>
      <c r="O43" s="1080"/>
      <c r="P43" s="1080"/>
      <c r="Q43" s="1080"/>
      <c r="R43" s="1080"/>
      <c r="S43" s="1080"/>
      <c r="T43" s="1080"/>
      <c r="U43" s="1080"/>
      <c r="V43" s="1080"/>
      <c r="W43" s="1080"/>
      <c r="X43" s="1080"/>
    </row>
    <row r="44" spans="1:24" s="989" customFormat="1" ht="24.75" customHeight="1">
      <c r="A44" s="1142" t="s">
        <v>925</v>
      </c>
      <c r="B44" s="1187">
        <v>18102.165670584116</v>
      </c>
      <c r="C44" s="1187">
        <v>23274.959602622897</v>
      </c>
      <c r="D44" s="1187">
        <v>23267.990941223965</v>
      </c>
      <c r="E44" s="1187">
        <v>24804.907478918489</v>
      </c>
      <c r="F44" s="1187">
        <v>5172.7939320387813</v>
      </c>
      <c r="G44" s="1188">
        <v>28.575552926490627</v>
      </c>
      <c r="H44" s="1187">
        <v>1536.9165376945239</v>
      </c>
      <c r="I44" s="1186">
        <v>6.6052825169858762</v>
      </c>
      <c r="K44" s="1080"/>
      <c r="N44" s="1080"/>
      <c r="O44" s="1080"/>
      <c r="P44" s="1080"/>
      <c r="Q44" s="1080"/>
      <c r="R44" s="1080"/>
      <c r="S44" s="1080"/>
      <c r="T44" s="1080"/>
      <c r="U44" s="1080"/>
      <c r="V44" s="1080"/>
      <c r="W44" s="1080"/>
      <c r="X44" s="1080"/>
    </row>
    <row r="45" spans="1:24" s="989" customFormat="1" ht="24.75" customHeight="1">
      <c r="A45" s="1142" t="s">
        <v>924</v>
      </c>
      <c r="B45" s="1187">
        <v>50177.769649549984</v>
      </c>
      <c r="C45" s="1187">
        <v>60509.185604440005</v>
      </c>
      <c r="D45" s="1187">
        <v>65338.39690670999</v>
      </c>
      <c r="E45" s="1187">
        <v>64481.091299065687</v>
      </c>
      <c r="F45" s="1187">
        <v>10331.415954890021</v>
      </c>
      <c r="G45" s="1188">
        <v>20.589627691797332</v>
      </c>
      <c r="H45" s="1187">
        <v>-857.30560764430265</v>
      </c>
      <c r="I45" s="1186">
        <v>-1.312100768049699</v>
      </c>
      <c r="K45" s="1080"/>
      <c r="N45" s="1080"/>
      <c r="O45" s="1080"/>
      <c r="P45" s="1080"/>
      <c r="Q45" s="1080"/>
      <c r="R45" s="1080"/>
      <c r="S45" s="1080"/>
      <c r="T45" s="1080"/>
      <c r="U45" s="1080"/>
      <c r="V45" s="1080"/>
      <c r="W45" s="1080"/>
      <c r="X45" s="1080"/>
    </row>
    <row r="46" spans="1:24" s="989" customFormat="1" ht="24.75" customHeight="1">
      <c r="A46" s="1141" t="s">
        <v>923</v>
      </c>
      <c r="B46" s="1187">
        <v>8503.0651180972836</v>
      </c>
      <c r="C46" s="1187">
        <v>9233.6343003109923</v>
      </c>
      <c r="D46" s="1187">
        <v>9088.080827620086</v>
      </c>
      <c r="E46" s="1187">
        <v>10750.044070325219</v>
      </c>
      <c r="F46" s="1187">
        <v>730.5691822137087</v>
      </c>
      <c r="G46" s="1188">
        <v>8.5918333220666536</v>
      </c>
      <c r="H46" s="1187">
        <v>1661.9632427051329</v>
      </c>
      <c r="I46" s="1186">
        <v>18.28728500800927</v>
      </c>
      <c r="K46" s="1080"/>
      <c r="N46" s="1080"/>
      <c r="O46" s="1080"/>
      <c r="P46" s="1080"/>
      <c r="Q46" s="1080"/>
      <c r="R46" s="1080"/>
      <c r="S46" s="1080"/>
      <c r="T46" s="1080"/>
      <c r="U46" s="1080"/>
      <c r="V46" s="1080"/>
      <c r="W46" s="1080"/>
      <c r="X46" s="1080"/>
    </row>
    <row r="47" spans="1:24" s="989" customFormat="1" ht="24.75" customHeight="1">
      <c r="A47" s="1065" t="s">
        <v>922</v>
      </c>
      <c r="B47" s="1187">
        <v>0</v>
      </c>
      <c r="C47" s="1187">
        <v>0</v>
      </c>
      <c r="D47" s="1187">
        <v>0</v>
      </c>
      <c r="E47" s="1187">
        <v>0</v>
      </c>
      <c r="F47" s="1187">
        <v>0</v>
      </c>
      <c r="G47" s="1188"/>
      <c r="H47" s="1187">
        <v>0</v>
      </c>
      <c r="I47" s="1186"/>
      <c r="K47" s="1080"/>
      <c r="N47" s="1080"/>
      <c r="O47" s="1080"/>
      <c r="P47" s="1080"/>
      <c r="Q47" s="1080"/>
      <c r="R47" s="1080"/>
      <c r="S47" s="1080"/>
      <c r="T47" s="1080"/>
      <c r="U47" s="1080"/>
      <c r="V47" s="1080"/>
      <c r="W47" s="1080"/>
      <c r="X47" s="1080"/>
    </row>
    <row r="48" spans="1:24" s="989" customFormat="1" ht="24.75" customHeight="1">
      <c r="A48" s="1159" t="s">
        <v>921</v>
      </c>
      <c r="B48" s="1184">
        <v>0</v>
      </c>
      <c r="C48" s="1184">
        <v>0</v>
      </c>
      <c r="D48" s="1184">
        <v>0</v>
      </c>
      <c r="E48" s="1184">
        <v>0</v>
      </c>
      <c r="F48" s="1184">
        <v>0</v>
      </c>
      <c r="G48" s="1185"/>
      <c r="H48" s="1184">
        <v>0</v>
      </c>
      <c r="I48" s="1183"/>
      <c r="K48" s="1080"/>
      <c r="N48" s="1080"/>
      <c r="O48" s="1080"/>
      <c r="P48" s="1080"/>
      <c r="Q48" s="1080"/>
      <c r="R48" s="1080"/>
      <c r="S48" s="1080"/>
      <c r="T48" s="1080"/>
      <c r="U48" s="1080"/>
      <c r="V48" s="1080"/>
      <c r="W48" s="1080"/>
      <c r="X48" s="1080"/>
    </row>
    <row r="49" spans="1:24" s="989" customFormat="1" ht="21.75" customHeight="1" thickBot="1">
      <c r="A49" s="1155" t="s">
        <v>920</v>
      </c>
      <c r="B49" s="1182">
        <v>4157.0760573761399</v>
      </c>
      <c r="C49" s="1181">
        <v>6598.6910080631005</v>
      </c>
      <c r="D49" s="1179">
        <v>7226.7789028457182</v>
      </c>
      <c r="E49" s="1179">
        <v>9060.1386235885457</v>
      </c>
      <c r="F49" s="1179">
        <v>2441.6149506869606</v>
      </c>
      <c r="G49" s="1180">
        <v>58.733949463220966</v>
      </c>
      <c r="H49" s="1179">
        <v>1833.3597207428274</v>
      </c>
      <c r="I49" s="1178">
        <v>25.368974828064793</v>
      </c>
      <c r="K49" s="1080"/>
      <c r="R49" s="1080"/>
      <c r="S49" s="1080"/>
      <c r="T49" s="1080"/>
      <c r="U49" s="1080"/>
      <c r="V49" s="1080"/>
      <c r="W49" s="1080"/>
      <c r="X49" s="1080"/>
    </row>
    <row r="50" spans="1:24"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8"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74"/>
  <sheetViews>
    <sheetView showGridLines="0" zoomScale="90" zoomScaleNormal="90" workbookViewId="0">
      <selection sqref="A1:I1"/>
    </sheetView>
  </sheetViews>
  <sheetFormatPr defaultRowHeight="15.6"/>
  <cols>
    <col min="1" max="1" width="32.44140625" style="1079" customWidth="1"/>
    <col min="2" max="6" width="12.6640625" style="1079" customWidth="1"/>
    <col min="7" max="7" width="8.88671875" style="1192" customWidth="1"/>
    <col min="8" max="8" width="12.33203125" style="1079" customWidth="1"/>
    <col min="9" max="9" width="10.109375" style="1192" customWidth="1"/>
    <col min="10" max="12" width="8.88671875" style="1079"/>
    <col min="13" max="13" width="10.6640625" style="1079" bestFit="1" customWidth="1"/>
    <col min="14" max="256" width="8.88671875" style="1079"/>
    <col min="257" max="257" width="32.44140625" style="1079" customWidth="1"/>
    <col min="258" max="261" width="9.44140625" style="1079" bestFit="1" customWidth="1"/>
    <col min="262" max="262" width="8.44140625" style="1079" bestFit="1" customWidth="1"/>
    <col min="263" max="263" width="7.109375" style="1079" bestFit="1" customWidth="1"/>
    <col min="264" max="264" width="8.88671875" style="1079" customWidth="1"/>
    <col min="265" max="265" width="7.109375" style="1079" bestFit="1" customWidth="1"/>
    <col min="266" max="512" width="8.88671875" style="1079"/>
    <col min="513" max="513" width="32.44140625" style="1079" customWidth="1"/>
    <col min="514" max="517" width="9.44140625" style="1079" bestFit="1" customWidth="1"/>
    <col min="518" max="518" width="8.44140625" style="1079" bestFit="1" customWidth="1"/>
    <col min="519" max="519" width="7.109375" style="1079" bestFit="1" customWidth="1"/>
    <col min="520" max="520" width="8.88671875" style="1079" customWidth="1"/>
    <col min="521" max="521" width="7.109375" style="1079" bestFit="1" customWidth="1"/>
    <col min="522" max="768" width="8.88671875" style="1079"/>
    <col min="769" max="769" width="32.44140625" style="1079" customWidth="1"/>
    <col min="770" max="773" width="9.44140625" style="1079" bestFit="1" customWidth="1"/>
    <col min="774" max="774" width="8.44140625" style="1079" bestFit="1" customWidth="1"/>
    <col min="775" max="775" width="7.109375" style="1079" bestFit="1" customWidth="1"/>
    <col min="776" max="776" width="8.88671875" style="1079" customWidth="1"/>
    <col min="777" max="777" width="7.109375" style="1079" bestFit="1" customWidth="1"/>
    <col min="778" max="1024" width="8.88671875" style="1079"/>
    <col min="1025" max="1025" width="32.44140625" style="1079" customWidth="1"/>
    <col min="1026" max="1029" width="9.44140625" style="1079" bestFit="1" customWidth="1"/>
    <col min="1030" max="1030" width="8.44140625" style="1079" bestFit="1" customWidth="1"/>
    <col min="1031" max="1031" width="7.109375" style="1079" bestFit="1" customWidth="1"/>
    <col min="1032" max="1032" width="8.88671875" style="1079" customWidth="1"/>
    <col min="1033" max="1033" width="7.109375" style="1079" bestFit="1" customWidth="1"/>
    <col min="1034" max="1280" width="8.88671875" style="1079"/>
    <col min="1281" max="1281" width="32.44140625" style="1079" customWidth="1"/>
    <col min="1282" max="1285" width="9.44140625" style="1079" bestFit="1" customWidth="1"/>
    <col min="1286" max="1286" width="8.44140625" style="1079" bestFit="1" customWidth="1"/>
    <col min="1287" max="1287" width="7.109375" style="1079" bestFit="1" customWidth="1"/>
    <col min="1288" max="1288" width="8.88671875" style="1079" customWidth="1"/>
    <col min="1289" max="1289" width="7.109375" style="1079" bestFit="1" customWidth="1"/>
    <col min="1290" max="1536" width="8.88671875" style="1079"/>
    <col min="1537" max="1537" width="32.44140625" style="1079" customWidth="1"/>
    <col min="1538" max="1541" width="9.44140625" style="1079" bestFit="1" customWidth="1"/>
    <col min="1542" max="1542" width="8.44140625" style="1079" bestFit="1" customWidth="1"/>
    <col min="1543" max="1543" width="7.109375" style="1079" bestFit="1" customWidth="1"/>
    <col min="1544" max="1544" width="8.88671875" style="1079" customWidth="1"/>
    <col min="1545" max="1545" width="7.109375" style="1079" bestFit="1" customWidth="1"/>
    <col min="1546" max="1792" width="8.88671875" style="1079"/>
    <col min="1793" max="1793" width="32.44140625" style="1079" customWidth="1"/>
    <col min="1794" max="1797" width="9.44140625" style="1079" bestFit="1" customWidth="1"/>
    <col min="1798" max="1798" width="8.44140625" style="1079" bestFit="1" customWidth="1"/>
    <col min="1799" max="1799" width="7.109375" style="1079" bestFit="1" customWidth="1"/>
    <col min="1800" max="1800" width="8.88671875" style="1079" customWidth="1"/>
    <col min="1801" max="1801" width="7.109375" style="1079" bestFit="1" customWidth="1"/>
    <col min="1802" max="2048" width="8.88671875" style="1079"/>
    <col min="2049" max="2049" width="32.44140625" style="1079" customWidth="1"/>
    <col min="2050" max="2053" width="9.44140625" style="1079" bestFit="1" customWidth="1"/>
    <col min="2054" max="2054" width="8.44140625" style="1079" bestFit="1" customWidth="1"/>
    <col min="2055" max="2055" width="7.109375" style="1079" bestFit="1" customWidth="1"/>
    <col min="2056" max="2056" width="8.88671875" style="1079" customWidth="1"/>
    <col min="2057" max="2057" width="7.109375" style="1079" bestFit="1" customWidth="1"/>
    <col min="2058" max="2304" width="8.88671875" style="1079"/>
    <col min="2305" max="2305" width="32.44140625" style="1079" customWidth="1"/>
    <col min="2306" max="2309" width="9.44140625" style="1079" bestFit="1" customWidth="1"/>
    <col min="2310" max="2310" width="8.44140625" style="1079" bestFit="1" customWidth="1"/>
    <col min="2311" max="2311" width="7.109375" style="1079" bestFit="1" customWidth="1"/>
    <col min="2312" max="2312" width="8.88671875" style="1079" customWidth="1"/>
    <col min="2313" max="2313" width="7.109375" style="1079" bestFit="1" customWidth="1"/>
    <col min="2314" max="2560" width="8.88671875" style="1079"/>
    <col min="2561" max="2561" width="32.44140625" style="1079" customWidth="1"/>
    <col min="2562" max="2565" width="9.44140625" style="1079" bestFit="1" customWidth="1"/>
    <col min="2566" max="2566" width="8.44140625" style="1079" bestFit="1" customWidth="1"/>
    <col min="2567" max="2567" width="7.109375" style="1079" bestFit="1" customWidth="1"/>
    <col min="2568" max="2568" width="8.88671875" style="1079" customWidth="1"/>
    <col min="2569" max="2569" width="7.109375" style="1079" bestFit="1" customWidth="1"/>
    <col min="2570" max="2816" width="8.88671875" style="1079"/>
    <col min="2817" max="2817" width="32.44140625" style="1079" customWidth="1"/>
    <col min="2818" max="2821" width="9.44140625" style="1079" bestFit="1" customWidth="1"/>
    <col min="2822" max="2822" width="8.44140625" style="1079" bestFit="1" customWidth="1"/>
    <col min="2823" max="2823" width="7.109375" style="1079" bestFit="1" customWidth="1"/>
    <col min="2824" max="2824" width="8.88671875" style="1079" customWidth="1"/>
    <col min="2825" max="2825" width="7.109375" style="1079" bestFit="1" customWidth="1"/>
    <col min="2826" max="3072" width="8.88671875" style="1079"/>
    <col min="3073" max="3073" width="32.44140625" style="1079" customWidth="1"/>
    <col min="3074" max="3077" width="9.44140625" style="1079" bestFit="1" customWidth="1"/>
    <col min="3078" max="3078" width="8.44140625" style="1079" bestFit="1" customWidth="1"/>
    <col min="3079" max="3079" width="7.109375" style="1079" bestFit="1" customWidth="1"/>
    <col min="3080" max="3080" width="8.88671875" style="1079" customWidth="1"/>
    <col min="3081" max="3081" width="7.109375" style="1079" bestFit="1" customWidth="1"/>
    <col min="3082" max="3328" width="8.88671875" style="1079"/>
    <col min="3329" max="3329" width="32.44140625" style="1079" customWidth="1"/>
    <col min="3330" max="3333" width="9.44140625" style="1079" bestFit="1" customWidth="1"/>
    <col min="3334" max="3334" width="8.44140625" style="1079" bestFit="1" customWidth="1"/>
    <col min="3335" max="3335" width="7.109375" style="1079" bestFit="1" customWidth="1"/>
    <col min="3336" max="3336" width="8.88671875" style="1079" customWidth="1"/>
    <col min="3337" max="3337" width="7.109375" style="1079" bestFit="1" customWidth="1"/>
    <col min="3338" max="3584" width="8.88671875" style="1079"/>
    <col min="3585" max="3585" width="32.44140625" style="1079" customWidth="1"/>
    <col min="3586" max="3589" width="9.44140625" style="1079" bestFit="1" customWidth="1"/>
    <col min="3590" max="3590" width="8.44140625" style="1079" bestFit="1" customWidth="1"/>
    <col min="3591" max="3591" width="7.109375" style="1079" bestFit="1" customWidth="1"/>
    <col min="3592" max="3592" width="8.88671875" style="1079" customWidth="1"/>
    <col min="3593" max="3593" width="7.109375" style="1079" bestFit="1" customWidth="1"/>
    <col min="3594" max="3840" width="8.88671875" style="1079"/>
    <col min="3841" max="3841" width="32.44140625" style="1079" customWidth="1"/>
    <col min="3842" max="3845" width="9.44140625" style="1079" bestFit="1" customWidth="1"/>
    <col min="3846" max="3846" width="8.44140625" style="1079" bestFit="1" customWidth="1"/>
    <col min="3847" max="3847" width="7.109375" style="1079" bestFit="1" customWidth="1"/>
    <col min="3848" max="3848" width="8.88671875" style="1079" customWidth="1"/>
    <col min="3849" max="3849" width="7.109375" style="1079" bestFit="1" customWidth="1"/>
    <col min="3850" max="4096" width="8.88671875" style="1079"/>
    <col min="4097" max="4097" width="32.44140625" style="1079" customWidth="1"/>
    <col min="4098" max="4101" width="9.44140625" style="1079" bestFit="1" customWidth="1"/>
    <col min="4102" max="4102" width="8.44140625" style="1079" bestFit="1" customWidth="1"/>
    <col min="4103" max="4103" width="7.109375" style="1079" bestFit="1" customWidth="1"/>
    <col min="4104" max="4104" width="8.88671875" style="1079" customWidth="1"/>
    <col min="4105" max="4105" width="7.109375" style="1079" bestFit="1" customWidth="1"/>
    <col min="4106" max="4352" width="8.88671875" style="1079"/>
    <col min="4353" max="4353" width="32.44140625" style="1079" customWidth="1"/>
    <col min="4354" max="4357" width="9.44140625" style="1079" bestFit="1" customWidth="1"/>
    <col min="4358" max="4358" width="8.44140625" style="1079" bestFit="1" customWidth="1"/>
    <col min="4359" max="4359" width="7.109375" style="1079" bestFit="1" customWidth="1"/>
    <col min="4360" max="4360" width="8.88671875" style="1079" customWidth="1"/>
    <col min="4361" max="4361" width="7.109375" style="1079" bestFit="1" customWidth="1"/>
    <col min="4362" max="4608" width="8.88671875" style="1079"/>
    <col min="4609" max="4609" width="32.44140625" style="1079" customWidth="1"/>
    <col min="4610" max="4613" width="9.44140625" style="1079" bestFit="1" customWidth="1"/>
    <col min="4614" max="4614" width="8.44140625" style="1079" bestFit="1" customWidth="1"/>
    <col min="4615" max="4615" width="7.109375" style="1079" bestFit="1" customWidth="1"/>
    <col min="4616" max="4616" width="8.88671875" style="1079" customWidth="1"/>
    <col min="4617" max="4617" width="7.109375" style="1079" bestFit="1" customWidth="1"/>
    <col min="4618" max="4864" width="8.88671875" style="1079"/>
    <col min="4865" max="4865" width="32.44140625" style="1079" customWidth="1"/>
    <col min="4866" max="4869" width="9.44140625" style="1079" bestFit="1" customWidth="1"/>
    <col min="4870" max="4870" width="8.44140625" style="1079" bestFit="1" customWidth="1"/>
    <col min="4871" max="4871" width="7.109375" style="1079" bestFit="1" customWidth="1"/>
    <col min="4872" max="4872" width="8.88671875" style="1079" customWidth="1"/>
    <col min="4873" max="4873" width="7.109375" style="1079" bestFit="1" customWidth="1"/>
    <col min="4874" max="5120" width="8.88671875" style="1079"/>
    <col min="5121" max="5121" width="32.44140625" style="1079" customWidth="1"/>
    <col min="5122" max="5125" width="9.44140625" style="1079" bestFit="1" customWidth="1"/>
    <col min="5126" max="5126" width="8.44140625" style="1079" bestFit="1" customWidth="1"/>
    <col min="5127" max="5127" width="7.109375" style="1079" bestFit="1" customWidth="1"/>
    <col min="5128" max="5128" width="8.88671875" style="1079" customWidth="1"/>
    <col min="5129" max="5129" width="7.109375" style="1079" bestFit="1" customWidth="1"/>
    <col min="5130" max="5376" width="8.88671875" style="1079"/>
    <col min="5377" max="5377" width="32.44140625" style="1079" customWidth="1"/>
    <col min="5378" max="5381" width="9.44140625" style="1079" bestFit="1" customWidth="1"/>
    <col min="5382" max="5382" width="8.44140625" style="1079" bestFit="1" customWidth="1"/>
    <col min="5383" max="5383" width="7.109375" style="1079" bestFit="1" customWidth="1"/>
    <col min="5384" max="5384" width="8.88671875" style="1079" customWidth="1"/>
    <col min="5385" max="5385" width="7.109375" style="1079" bestFit="1" customWidth="1"/>
    <col min="5386" max="5632" width="8.88671875" style="1079"/>
    <col min="5633" max="5633" width="32.44140625" style="1079" customWidth="1"/>
    <col min="5634" max="5637" width="9.44140625" style="1079" bestFit="1" customWidth="1"/>
    <col min="5638" max="5638" width="8.44140625" style="1079" bestFit="1" customWidth="1"/>
    <col min="5639" max="5639" width="7.109375" style="1079" bestFit="1" customWidth="1"/>
    <col min="5640" max="5640" width="8.88671875" style="1079" customWidth="1"/>
    <col min="5641" max="5641" width="7.109375" style="1079" bestFit="1" customWidth="1"/>
    <col min="5642" max="5888" width="8.88671875" style="1079"/>
    <col min="5889" max="5889" width="32.44140625" style="1079" customWidth="1"/>
    <col min="5890" max="5893" width="9.44140625" style="1079" bestFit="1" customWidth="1"/>
    <col min="5894" max="5894" width="8.44140625" style="1079" bestFit="1" customWidth="1"/>
    <col min="5895" max="5895" width="7.109375" style="1079" bestFit="1" customWidth="1"/>
    <col min="5896" max="5896" width="8.88671875" style="1079" customWidth="1"/>
    <col min="5897" max="5897" width="7.109375" style="1079" bestFit="1" customWidth="1"/>
    <col min="5898" max="6144" width="8.88671875" style="1079"/>
    <col min="6145" max="6145" width="32.44140625" style="1079" customWidth="1"/>
    <col min="6146" max="6149" width="9.44140625" style="1079" bestFit="1" customWidth="1"/>
    <col min="6150" max="6150" width="8.44140625" style="1079" bestFit="1" customWidth="1"/>
    <col min="6151" max="6151" width="7.109375" style="1079" bestFit="1" customWidth="1"/>
    <col min="6152" max="6152" width="8.88671875" style="1079" customWidth="1"/>
    <col min="6153" max="6153" width="7.109375" style="1079" bestFit="1" customWidth="1"/>
    <col min="6154" max="6400" width="8.88671875" style="1079"/>
    <col min="6401" max="6401" width="32.44140625" style="1079" customWidth="1"/>
    <col min="6402" max="6405" width="9.44140625" style="1079" bestFit="1" customWidth="1"/>
    <col min="6406" max="6406" width="8.44140625" style="1079" bestFit="1" customWidth="1"/>
    <col min="6407" max="6407" width="7.109375" style="1079" bestFit="1" customWidth="1"/>
    <col min="6408" max="6408" width="8.88671875" style="1079" customWidth="1"/>
    <col min="6409" max="6409" width="7.109375" style="1079" bestFit="1" customWidth="1"/>
    <col min="6410" max="6656" width="8.88671875" style="1079"/>
    <col min="6657" max="6657" width="32.44140625" style="1079" customWidth="1"/>
    <col min="6658" max="6661" width="9.44140625" style="1079" bestFit="1" customWidth="1"/>
    <col min="6662" max="6662" width="8.44140625" style="1079" bestFit="1" customWidth="1"/>
    <col min="6663" max="6663" width="7.109375" style="1079" bestFit="1" customWidth="1"/>
    <col min="6664" max="6664" width="8.88671875" style="1079" customWidth="1"/>
    <col min="6665" max="6665" width="7.109375" style="1079" bestFit="1" customWidth="1"/>
    <col min="6666" max="6912" width="8.88671875" style="1079"/>
    <col min="6913" max="6913" width="32.44140625" style="1079" customWidth="1"/>
    <col min="6914" max="6917" width="9.44140625" style="1079" bestFit="1" customWidth="1"/>
    <col min="6918" max="6918" width="8.44140625" style="1079" bestFit="1" customWidth="1"/>
    <col min="6919" max="6919" width="7.109375" style="1079" bestFit="1" customWidth="1"/>
    <col min="6920" max="6920" width="8.88671875" style="1079" customWidth="1"/>
    <col min="6921" max="6921" width="7.109375" style="1079" bestFit="1" customWidth="1"/>
    <col min="6922" max="7168" width="8.88671875" style="1079"/>
    <col min="7169" max="7169" width="32.44140625" style="1079" customWidth="1"/>
    <col min="7170" max="7173" width="9.44140625" style="1079" bestFit="1" customWidth="1"/>
    <col min="7174" max="7174" width="8.44140625" style="1079" bestFit="1" customWidth="1"/>
    <col min="7175" max="7175" width="7.109375" style="1079" bestFit="1" customWidth="1"/>
    <col min="7176" max="7176" width="8.88671875" style="1079" customWidth="1"/>
    <col min="7177" max="7177" width="7.109375" style="1079" bestFit="1" customWidth="1"/>
    <col min="7178" max="7424" width="8.88671875" style="1079"/>
    <col min="7425" max="7425" width="32.44140625" style="1079" customWidth="1"/>
    <col min="7426" max="7429" width="9.44140625" style="1079" bestFit="1" customWidth="1"/>
    <col min="7430" max="7430" width="8.44140625" style="1079" bestFit="1" customWidth="1"/>
    <col min="7431" max="7431" width="7.109375" style="1079" bestFit="1" customWidth="1"/>
    <col min="7432" max="7432" width="8.88671875" style="1079" customWidth="1"/>
    <col min="7433" max="7433" width="7.109375" style="1079" bestFit="1" customWidth="1"/>
    <col min="7434" max="7680" width="8.88671875" style="1079"/>
    <col min="7681" max="7681" width="32.44140625" style="1079" customWidth="1"/>
    <col min="7682" max="7685" width="9.44140625" style="1079" bestFit="1" customWidth="1"/>
    <col min="7686" max="7686" width="8.44140625" style="1079" bestFit="1" customWidth="1"/>
    <col min="7687" max="7687" width="7.109375" style="1079" bestFit="1" customWidth="1"/>
    <col min="7688" max="7688" width="8.88671875" style="1079" customWidth="1"/>
    <col min="7689" max="7689" width="7.109375" style="1079" bestFit="1" customWidth="1"/>
    <col min="7690" max="7936" width="8.88671875" style="1079"/>
    <col min="7937" max="7937" width="32.44140625" style="1079" customWidth="1"/>
    <col min="7938" max="7941" width="9.44140625" style="1079" bestFit="1" customWidth="1"/>
    <col min="7942" max="7942" width="8.44140625" style="1079" bestFit="1" customWidth="1"/>
    <col min="7943" max="7943" width="7.109375" style="1079" bestFit="1" customWidth="1"/>
    <col min="7944" max="7944" width="8.88671875" style="1079" customWidth="1"/>
    <col min="7945" max="7945" width="7.109375" style="1079" bestFit="1" customWidth="1"/>
    <col min="7946" max="8192" width="8.88671875" style="1079"/>
    <col min="8193" max="8193" width="32.44140625" style="1079" customWidth="1"/>
    <col min="8194" max="8197" width="9.44140625" style="1079" bestFit="1" customWidth="1"/>
    <col min="8198" max="8198" width="8.44140625" style="1079" bestFit="1" customWidth="1"/>
    <col min="8199" max="8199" width="7.109375" style="1079" bestFit="1" customWidth="1"/>
    <col min="8200" max="8200" width="8.88671875" style="1079" customWidth="1"/>
    <col min="8201" max="8201" width="7.109375" style="1079" bestFit="1" customWidth="1"/>
    <col min="8202" max="8448" width="8.88671875" style="1079"/>
    <col min="8449" max="8449" width="32.44140625" style="1079" customWidth="1"/>
    <col min="8450" max="8453" width="9.44140625" style="1079" bestFit="1" customWidth="1"/>
    <col min="8454" max="8454" width="8.44140625" style="1079" bestFit="1" customWidth="1"/>
    <col min="8455" max="8455" width="7.109375" style="1079" bestFit="1" customWidth="1"/>
    <col min="8456" max="8456" width="8.88671875" style="1079" customWidth="1"/>
    <col min="8457" max="8457" width="7.109375" style="1079" bestFit="1" customWidth="1"/>
    <col min="8458" max="8704" width="8.88671875" style="1079"/>
    <col min="8705" max="8705" width="32.44140625" style="1079" customWidth="1"/>
    <col min="8706" max="8709" width="9.44140625" style="1079" bestFit="1" customWidth="1"/>
    <col min="8710" max="8710" width="8.44140625" style="1079" bestFit="1" customWidth="1"/>
    <col min="8711" max="8711" width="7.109375" style="1079" bestFit="1" customWidth="1"/>
    <col min="8712" max="8712" width="8.88671875" style="1079" customWidth="1"/>
    <col min="8713" max="8713" width="7.109375" style="1079" bestFit="1" customWidth="1"/>
    <col min="8714" max="8960" width="8.88671875" style="1079"/>
    <col min="8961" max="8961" width="32.44140625" style="1079" customWidth="1"/>
    <col min="8962" max="8965" width="9.44140625" style="1079" bestFit="1" customWidth="1"/>
    <col min="8966" max="8966" width="8.44140625" style="1079" bestFit="1" customWidth="1"/>
    <col min="8967" max="8967" width="7.109375" style="1079" bestFit="1" customWidth="1"/>
    <col min="8968" max="8968" width="8.88671875" style="1079" customWidth="1"/>
    <col min="8969" max="8969" width="7.109375" style="1079" bestFit="1" customWidth="1"/>
    <col min="8970" max="9216" width="8.88671875" style="1079"/>
    <col min="9217" max="9217" width="32.44140625" style="1079" customWidth="1"/>
    <col min="9218" max="9221" width="9.44140625" style="1079" bestFit="1" customWidth="1"/>
    <col min="9222" max="9222" width="8.44140625" style="1079" bestFit="1" customWidth="1"/>
    <col min="9223" max="9223" width="7.109375" style="1079" bestFit="1" customWidth="1"/>
    <col min="9224" max="9224" width="8.88671875" style="1079" customWidth="1"/>
    <col min="9225" max="9225" width="7.109375" style="1079" bestFit="1" customWidth="1"/>
    <col min="9226" max="9472" width="8.88671875" style="1079"/>
    <col min="9473" max="9473" width="32.44140625" style="1079" customWidth="1"/>
    <col min="9474" max="9477" width="9.44140625" style="1079" bestFit="1" customWidth="1"/>
    <col min="9478" max="9478" width="8.44140625" style="1079" bestFit="1" customWidth="1"/>
    <col min="9479" max="9479" width="7.109375" style="1079" bestFit="1" customWidth="1"/>
    <col min="9480" max="9480" width="8.88671875" style="1079" customWidth="1"/>
    <col min="9481" max="9481" width="7.109375" style="1079" bestFit="1" customWidth="1"/>
    <col min="9482" max="9728" width="8.88671875" style="1079"/>
    <col min="9729" max="9729" width="32.44140625" style="1079" customWidth="1"/>
    <col min="9730" max="9733" width="9.44140625" style="1079" bestFit="1" customWidth="1"/>
    <col min="9734" max="9734" width="8.44140625" style="1079" bestFit="1" customWidth="1"/>
    <col min="9735" max="9735" width="7.109375" style="1079" bestFit="1" customWidth="1"/>
    <col min="9736" max="9736" width="8.88671875" style="1079" customWidth="1"/>
    <col min="9737" max="9737" width="7.109375" style="1079" bestFit="1" customWidth="1"/>
    <col min="9738" max="9984" width="8.88671875" style="1079"/>
    <col min="9985" max="9985" width="32.44140625" style="1079" customWidth="1"/>
    <col min="9986" max="9989" width="9.44140625" style="1079" bestFit="1" customWidth="1"/>
    <col min="9990" max="9990" width="8.44140625" style="1079" bestFit="1" customWidth="1"/>
    <col min="9991" max="9991" width="7.109375" style="1079" bestFit="1" customWidth="1"/>
    <col min="9992" max="9992" width="8.88671875" style="1079" customWidth="1"/>
    <col min="9993" max="9993" width="7.109375" style="1079" bestFit="1" customWidth="1"/>
    <col min="9994" max="10240" width="8.88671875" style="1079"/>
    <col min="10241" max="10241" width="32.44140625" style="1079" customWidth="1"/>
    <col min="10242" max="10245" width="9.44140625" style="1079" bestFit="1" customWidth="1"/>
    <col min="10246" max="10246" width="8.44140625" style="1079" bestFit="1" customWidth="1"/>
    <col min="10247" max="10247" width="7.109375" style="1079" bestFit="1" customWidth="1"/>
    <col min="10248" max="10248" width="8.88671875" style="1079" customWidth="1"/>
    <col min="10249" max="10249" width="7.109375" style="1079" bestFit="1" customWidth="1"/>
    <col min="10250" max="10496" width="8.88671875" style="1079"/>
    <col min="10497" max="10497" width="32.44140625" style="1079" customWidth="1"/>
    <col min="10498" max="10501" width="9.44140625" style="1079" bestFit="1" customWidth="1"/>
    <col min="10502" max="10502" width="8.44140625" style="1079" bestFit="1" customWidth="1"/>
    <col min="10503" max="10503" width="7.109375" style="1079" bestFit="1" customWidth="1"/>
    <col min="10504" max="10504" width="8.88671875" style="1079" customWidth="1"/>
    <col min="10505" max="10505" width="7.109375" style="1079" bestFit="1" customWidth="1"/>
    <col min="10506" max="10752" width="8.88671875" style="1079"/>
    <col min="10753" max="10753" width="32.44140625" style="1079" customWidth="1"/>
    <col min="10754" max="10757" width="9.44140625" style="1079" bestFit="1" customWidth="1"/>
    <col min="10758" max="10758" width="8.44140625" style="1079" bestFit="1" customWidth="1"/>
    <col min="10759" max="10759" width="7.109375" style="1079" bestFit="1" customWidth="1"/>
    <col min="10760" max="10760" width="8.88671875" style="1079" customWidth="1"/>
    <col min="10761" max="10761" width="7.109375" style="1079" bestFit="1" customWidth="1"/>
    <col min="10762" max="11008" width="8.88671875" style="1079"/>
    <col min="11009" max="11009" width="32.44140625" style="1079" customWidth="1"/>
    <col min="11010" max="11013" width="9.44140625" style="1079" bestFit="1" customWidth="1"/>
    <col min="11014" max="11014" width="8.44140625" style="1079" bestFit="1" customWidth="1"/>
    <col min="11015" max="11015" width="7.109375" style="1079" bestFit="1" customWidth="1"/>
    <col min="11016" max="11016" width="8.88671875" style="1079" customWidth="1"/>
    <col min="11017" max="11017" width="7.109375" style="1079" bestFit="1" customWidth="1"/>
    <col min="11018" max="11264" width="8.88671875" style="1079"/>
    <col min="11265" max="11265" width="32.44140625" style="1079" customWidth="1"/>
    <col min="11266" max="11269" width="9.44140625" style="1079" bestFit="1" customWidth="1"/>
    <col min="11270" max="11270" width="8.44140625" style="1079" bestFit="1" customWidth="1"/>
    <col min="11271" max="11271" width="7.109375" style="1079" bestFit="1" customWidth="1"/>
    <col min="11272" max="11272" width="8.88671875" style="1079" customWidth="1"/>
    <col min="11273" max="11273" width="7.109375" style="1079" bestFit="1" customWidth="1"/>
    <col min="11274" max="11520" width="8.88671875" style="1079"/>
    <col min="11521" max="11521" width="32.44140625" style="1079" customWidth="1"/>
    <col min="11522" max="11525" width="9.44140625" style="1079" bestFit="1" customWidth="1"/>
    <col min="11526" max="11526" width="8.44140625" style="1079" bestFit="1" customWidth="1"/>
    <col min="11527" max="11527" width="7.109375" style="1079" bestFit="1" customWidth="1"/>
    <col min="11528" max="11528" width="8.88671875" style="1079" customWidth="1"/>
    <col min="11529" max="11529" width="7.109375" style="1079" bestFit="1" customWidth="1"/>
    <col min="11530" max="11776" width="8.88671875" style="1079"/>
    <col min="11777" max="11777" width="32.44140625" style="1079" customWidth="1"/>
    <col min="11778" max="11781" width="9.44140625" style="1079" bestFit="1" customWidth="1"/>
    <col min="11782" max="11782" width="8.44140625" style="1079" bestFit="1" customWidth="1"/>
    <col min="11783" max="11783" width="7.109375" style="1079" bestFit="1" customWidth="1"/>
    <col min="11784" max="11784" width="8.88671875" style="1079" customWidth="1"/>
    <col min="11785" max="11785" width="7.109375" style="1079" bestFit="1" customWidth="1"/>
    <col min="11786" max="12032" width="8.88671875" style="1079"/>
    <col min="12033" max="12033" width="32.44140625" style="1079" customWidth="1"/>
    <col min="12034" max="12037" width="9.44140625" style="1079" bestFit="1" customWidth="1"/>
    <col min="12038" max="12038" width="8.44140625" style="1079" bestFit="1" customWidth="1"/>
    <col min="12039" max="12039" width="7.109375" style="1079" bestFit="1" customWidth="1"/>
    <col min="12040" max="12040" width="8.88671875" style="1079" customWidth="1"/>
    <col min="12041" max="12041" width="7.109375" style="1079" bestFit="1" customWidth="1"/>
    <col min="12042" max="12288" width="8.88671875" style="1079"/>
    <col min="12289" max="12289" width="32.44140625" style="1079" customWidth="1"/>
    <col min="12290" max="12293" width="9.44140625" style="1079" bestFit="1" customWidth="1"/>
    <col min="12294" max="12294" width="8.44140625" style="1079" bestFit="1" customWidth="1"/>
    <col min="12295" max="12295" width="7.109375" style="1079" bestFit="1" customWidth="1"/>
    <col min="12296" max="12296" width="8.88671875" style="1079" customWidth="1"/>
    <col min="12297" max="12297" width="7.109375" style="1079" bestFit="1" customWidth="1"/>
    <col min="12298" max="12544" width="8.88671875" style="1079"/>
    <col min="12545" max="12545" width="32.44140625" style="1079" customWidth="1"/>
    <col min="12546" max="12549" width="9.44140625" style="1079" bestFit="1" customWidth="1"/>
    <col min="12550" max="12550" width="8.44140625" style="1079" bestFit="1" customWidth="1"/>
    <col min="12551" max="12551" width="7.109375" style="1079" bestFit="1" customWidth="1"/>
    <col min="12552" max="12552" width="8.88671875" style="1079" customWidth="1"/>
    <col min="12553" max="12553" width="7.109375" style="1079" bestFit="1" customWidth="1"/>
    <col min="12554" max="12800" width="8.88671875" style="1079"/>
    <col min="12801" max="12801" width="32.44140625" style="1079" customWidth="1"/>
    <col min="12802" max="12805" width="9.44140625" style="1079" bestFit="1" customWidth="1"/>
    <col min="12806" max="12806" width="8.44140625" style="1079" bestFit="1" customWidth="1"/>
    <col min="12807" max="12807" width="7.109375" style="1079" bestFit="1" customWidth="1"/>
    <col min="12808" max="12808" width="8.88671875" style="1079" customWidth="1"/>
    <col min="12809" max="12809" width="7.109375" style="1079" bestFit="1" customWidth="1"/>
    <col min="12810" max="13056" width="8.88671875" style="1079"/>
    <col min="13057" max="13057" width="32.44140625" style="1079" customWidth="1"/>
    <col min="13058" max="13061" width="9.44140625" style="1079" bestFit="1" customWidth="1"/>
    <col min="13062" max="13062" width="8.44140625" style="1079" bestFit="1" customWidth="1"/>
    <col min="13063" max="13063" width="7.109375" style="1079" bestFit="1" customWidth="1"/>
    <col min="13064" max="13064" width="8.88671875" style="1079" customWidth="1"/>
    <col min="13065" max="13065" width="7.109375" style="1079" bestFit="1" customWidth="1"/>
    <col min="13066" max="13312" width="8.88671875" style="1079"/>
    <col min="13313" max="13313" width="32.44140625" style="1079" customWidth="1"/>
    <col min="13314" max="13317" width="9.44140625" style="1079" bestFit="1" customWidth="1"/>
    <col min="13318" max="13318" width="8.44140625" style="1079" bestFit="1" customWidth="1"/>
    <col min="13319" max="13319" width="7.109375" style="1079" bestFit="1" customWidth="1"/>
    <col min="13320" max="13320" width="8.88671875" style="1079" customWidth="1"/>
    <col min="13321" max="13321" width="7.109375" style="1079" bestFit="1" customWidth="1"/>
    <col min="13322" max="13568" width="8.88671875" style="1079"/>
    <col min="13569" max="13569" width="32.44140625" style="1079" customWidth="1"/>
    <col min="13570" max="13573" width="9.44140625" style="1079" bestFit="1" customWidth="1"/>
    <col min="13574" max="13574" width="8.44140625" style="1079" bestFit="1" customWidth="1"/>
    <col min="13575" max="13575" width="7.109375" style="1079" bestFit="1" customWidth="1"/>
    <col min="13576" max="13576" width="8.88671875" style="1079" customWidth="1"/>
    <col min="13577" max="13577" width="7.109375" style="1079" bestFit="1" customWidth="1"/>
    <col min="13578" max="13824" width="8.88671875" style="1079"/>
    <col min="13825" max="13825" width="32.44140625" style="1079" customWidth="1"/>
    <col min="13826" max="13829" width="9.44140625" style="1079" bestFit="1" customWidth="1"/>
    <col min="13830" max="13830" width="8.44140625" style="1079" bestFit="1" customWidth="1"/>
    <col min="13831" max="13831" width="7.109375" style="1079" bestFit="1" customWidth="1"/>
    <col min="13832" max="13832" width="8.88671875" style="1079" customWidth="1"/>
    <col min="13833" max="13833" width="7.109375" style="1079" bestFit="1" customWidth="1"/>
    <col min="13834" max="14080" width="8.88671875" style="1079"/>
    <col min="14081" max="14081" width="32.44140625" style="1079" customWidth="1"/>
    <col min="14082" max="14085" width="9.44140625" style="1079" bestFit="1" customWidth="1"/>
    <col min="14086" max="14086" width="8.44140625" style="1079" bestFit="1" customWidth="1"/>
    <col min="14087" max="14087" width="7.109375" style="1079" bestFit="1" customWidth="1"/>
    <col min="14088" max="14088" width="8.88671875" style="1079" customWidth="1"/>
    <col min="14089" max="14089" width="7.109375" style="1079" bestFit="1" customWidth="1"/>
    <col min="14090" max="14336" width="8.88671875" style="1079"/>
    <col min="14337" max="14337" width="32.44140625" style="1079" customWidth="1"/>
    <col min="14338" max="14341" width="9.44140625" style="1079" bestFit="1" customWidth="1"/>
    <col min="14342" max="14342" width="8.44140625" style="1079" bestFit="1" customWidth="1"/>
    <col min="14343" max="14343" width="7.109375" style="1079" bestFit="1" customWidth="1"/>
    <col min="14344" max="14344" width="8.88671875" style="1079" customWidth="1"/>
    <col min="14345" max="14345" width="7.109375" style="1079" bestFit="1" customWidth="1"/>
    <col min="14346" max="14592" width="8.88671875" style="1079"/>
    <col min="14593" max="14593" width="32.44140625" style="1079" customWidth="1"/>
    <col min="14594" max="14597" width="9.44140625" style="1079" bestFit="1" customWidth="1"/>
    <col min="14598" max="14598" width="8.44140625" style="1079" bestFit="1" customWidth="1"/>
    <col min="14599" max="14599" width="7.109375" style="1079" bestFit="1" customWidth="1"/>
    <col min="14600" max="14600" width="8.88671875" style="1079" customWidth="1"/>
    <col min="14601" max="14601" width="7.109375" style="1079" bestFit="1" customWidth="1"/>
    <col min="14602" max="14848" width="8.88671875" style="1079"/>
    <col min="14849" max="14849" width="32.44140625" style="1079" customWidth="1"/>
    <col min="14850" max="14853" width="9.44140625" style="1079" bestFit="1" customWidth="1"/>
    <col min="14854" max="14854" width="8.44140625" style="1079" bestFit="1" customWidth="1"/>
    <col min="14855" max="14855" width="7.109375" style="1079" bestFit="1" customWidth="1"/>
    <col min="14856" max="14856" width="8.88671875" style="1079" customWidth="1"/>
    <col min="14857" max="14857" width="7.109375" style="1079" bestFit="1" customWidth="1"/>
    <col min="14858" max="15104" width="8.88671875" style="1079"/>
    <col min="15105" max="15105" width="32.44140625" style="1079" customWidth="1"/>
    <col min="15106" max="15109" width="9.44140625" style="1079" bestFit="1" customWidth="1"/>
    <col min="15110" max="15110" width="8.44140625" style="1079" bestFit="1" customWidth="1"/>
    <col min="15111" max="15111" width="7.109375" style="1079" bestFit="1" customWidth="1"/>
    <col min="15112" max="15112" width="8.88671875" style="1079" customWidth="1"/>
    <col min="15113" max="15113" width="7.109375" style="1079" bestFit="1" customWidth="1"/>
    <col min="15114" max="15360" width="8.88671875" style="1079"/>
    <col min="15361" max="15361" width="32.44140625" style="1079" customWidth="1"/>
    <col min="15362" max="15365" width="9.44140625" style="1079" bestFit="1" customWidth="1"/>
    <col min="15366" max="15366" width="8.44140625" style="1079" bestFit="1" customWidth="1"/>
    <col min="15367" max="15367" width="7.109375" style="1079" bestFit="1" customWidth="1"/>
    <col min="15368" max="15368" width="8.88671875" style="1079" customWidth="1"/>
    <col min="15369" max="15369" width="7.109375" style="1079" bestFit="1" customWidth="1"/>
    <col min="15370" max="15616" width="8.88671875" style="1079"/>
    <col min="15617" max="15617" width="32.44140625" style="1079" customWidth="1"/>
    <col min="15618" max="15621" width="9.44140625" style="1079" bestFit="1" customWidth="1"/>
    <col min="15622" max="15622" width="8.44140625" style="1079" bestFit="1" customWidth="1"/>
    <col min="15623" max="15623" width="7.109375" style="1079" bestFit="1" customWidth="1"/>
    <col min="15624" max="15624" width="8.88671875" style="1079" customWidth="1"/>
    <col min="15625" max="15625" width="7.109375" style="1079" bestFit="1" customWidth="1"/>
    <col min="15626" max="15872" width="8.88671875" style="1079"/>
    <col min="15873" max="15873" width="32.44140625" style="1079" customWidth="1"/>
    <col min="15874" max="15877" width="9.44140625" style="1079" bestFit="1" customWidth="1"/>
    <col min="15878" max="15878" width="8.44140625" style="1079" bestFit="1" customWidth="1"/>
    <col min="15879" max="15879" width="7.109375" style="1079" bestFit="1" customWidth="1"/>
    <col min="15880" max="15880" width="8.88671875" style="1079" customWidth="1"/>
    <col min="15881" max="15881" width="7.109375" style="1079" bestFit="1" customWidth="1"/>
    <col min="15882" max="16128" width="8.88671875" style="1079"/>
    <col min="16129" max="16129" width="32.44140625" style="1079" customWidth="1"/>
    <col min="16130" max="16133" width="9.44140625" style="1079" bestFit="1" customWidth="1"/>
    <col min="16134" max="16134" width="8.44140625" style="1079" bestFit="1" customWidth="1"/>
    <col min="16135" max="16135" width="7.109375" style="1079" bestFit="1" customWidth="1"/>
    <col min="16136" max="16136" width="8.88671875" style="1079" customWidth="1"/>
    <col min="16137" max="16137" width="7.109375" style="1079" bestFit="1" customWidth="1"/>
    <col min="16138" max="16384" width="8.88671875" style="1079"/>
  </cols>
  <sheetData>
    <row r="1" spans="1:14" ht="22.5" customHeight="1">
      <c r="A1" s="3354" t="s">
        <v>981</v>
      </c>
      <c r="B1" s="3354"/>
      <c r="C1" s="3354"/>
      <c r="D1" s="3354"/>
      <c r="E1" s="3354"/>
      <c r="F1" s="3354"/>
      <c r="G1" s="3354"/>
      <c r="H1" s="3354"/>
      <c r="I1" s="3354"/>
    </row>
    <row r="2" spans="1:14" ht="22.5" customHeight="1">
      <c r="A2" s="3354" t="s">
        <v>46</v>
      </c>
      <c r="B2" s="3354"/>
      <c r="C2" s="3354"/>
      <c r="D2" s="3354"/>
      <c r="E2" s="3354"/>
      <c r="F2" s="3354"/>
      <c r="G2" s="3354"/>
      <c r="H2" s="3354"/>
      <c r="I2" s="3354"/>
    </row>
    <row r="3" spans="1:14" ht="16.5" customHeight="1">
      <c r="A3" s="3354" t="s">
        <v>856</v>
      </c>
      <c r="B3" s="3354"/>
      <c r="C3" s="3354"/>
      <c r="D3" s="3354"/>
      <c r="E3" s="3354"/>
      <c r="F3" s="3354"/>
      <c r="G3" s="3354"/>
      <c r="H3" s="3354"/>
      <c r="I3" s="3354"/>
    </row>
    <row r="4" spans="1:14" ht="16.2" thickBot="1">
      <c r="H4" s="3355" t="s">
        <v>126</v>
      </c>
      <c r="I4" s="3356"/>
    </row>
    <row r="5" spans="1:14" ht="27.75" customHeight="1" thickTop="1">
      <c r="A5" s="3357" t="s">
        <v>65</v>
      </c>
      <c r="B5" s="1108">
        <f>'40.CALFC'!B5</f>
        <v>2021</v>
      </c>
      <c r="C5" s="1108">
        <f>'40.CALFC'!C5</f>
        <v>2022</v>
      </c>
      <c r="D5" s="1108">
        <f>'40.CALFC'!D5</f>
        <v>2022</v>
      </c>
      <c r="E5" s="1108">
        <f>'40.CALFC'!E5</f>
        <v>2023</v>
      </c>
      <c r="F5" s="3359" t="str">
        <f>'40.CALFC'!F5</f>
        <v>Changes during seven months</v>
      </c>
      <c r="G5" s="3360"/>
      <c r="H5" s="3360"/>
      <c r="I5" s="3361"/>
    </row>
    <row r="6" spans="1:14" ht="27.75" customHeight="1">
      <c r="A6" s="3358"/>
      <c r="B6" s="3300" t="str">
        <f>'40.CALFC'!B6</f>
        <v>Jul</v>
      </c>
      <c r="C6" s="3300" t="str">
        <f>'40.CALFC'!C6</f>
        <v xml:space="preserve">Feb (R) </v>
      </c>
      <c r="D6" s="3300" t="str">
        <f>'40.CALFC'!D6</f>
        <v xml:space="preserve">Jul (R) </v>
      </c>
      <c r="E6" s="3300" t="str">
        <f>'40.CALFC'!E6</f>
        <v>Feb (P)</v>
      </c>
      <c r="F6" s="3362" t="str">
        <f>'40.CALFC'!F6</f>
        <v>2021/22</v>
      </c>
      <c r="G6" s="3363"/>
      <c r="H6" s="3362" t="str">
        <f>'40.CALFC'!H6</f>
        <v>2022/23</v>
      </c>
      <c r="I6" s="3364"/>
      <c r="J6" s="1221"/>
    </row>
    <row r="7" spans="1:14" s="1217" customFormat="1" ht="27.75" customHeight="1">
      <c r="A7" s="3358"/>
      <c r="B7" s="3343"/>
      <c r="C7" s="3343"/>
      <c r="D7" s="3343"/>
      <c r="E7" s="3343"/>
      <c r="F7" s="1220" t="str">
        <f>'40.CALFC'!F7</f>
        <v>Amount</v>
      </c>
      <c r="G7" s="1220" t="str">
        <f>'40.CALFC'!G7</f>
        <v>Percent</v>
      </c>
      <c r="H7" s="1220" t="str">
        <f>'40.CALFC'!H7</f>
        <v>Amount</v>
      </c>
      <c r="I7" s="1219" t="str">
        <f>'40.CALFC'!I7</f>
        <v>Percent</v>
      </c>
      <c r="K7" s="1218"/>
      <c r="L7" s="1218"/>
      <c r="M7" s="1218"/>
    </row>
    <row r="8" spans="1:14" ht="30.75" customHeight="1">
      <c r="A8" s="1212" t="s">
        <v>980</v>
      </c>
      <c r="B8" s="1210">
        <v>91794.606003800101</v>
      </c>
      <c r="C8" s="1210">
        <v>89729.956658674593</v>
      </c>
      <c r="D8" s="1210">
        <v>97100.664588061903</v>
      </c>
      <c r="E8" s="1210">
        <v>100823.17330397999</v>
      </c>
      <c r="F8" s="1210">
        <v>-2064.6493451255083</v>
      </c>
      <c r="G8" s="1211">
        <v>-2.2492055198102121</v>
      </c>
      <c r="H8" s="1210">
        <v>3722.5087159180839</v>
      </c>
      <c r="I8" s="1209">
        <v>3.8336593592952091</v>
      </c>
      <c r="K8" s="1204"/>
      <c r="L8" s="1195"/>
      <c r="M8" s="1195"/>
    </row>
    <row r="9" spans="1:14" ht="30.75" customHeight="1">
      <c r="A9" s="1212" t="s">
        <v>979</v>
      </c>
      <c r="B9" s="1210">
        <v>51287.355221927508</v>
      </c>
      <c r="C9" s="1210">
        <v>98080.90169851399</v>
      </c>
      <c r="D9" s="1210">
        <v>83169.462408661537</v>
      </c>
      <c r="E9" s="1210">
        <v>91882.467859942</v>
      </c>
      <c r="F9" s="1210">
        <v>46793.546476586482</v>
      </c>
      <c r="G9" s="1211">
        <v>91.237979174602216</v>
      </c>
      <c r="H9" s="1210">
        <v>8713.0054512804636</v>
      </c>
      <c r="I9" s="1209">
        <v>10.476207491240274</v>
      </c>
      <c r="K9" s="1204"/>
      <c r="L9" s="1195"/>
      <c r="M9" s="1195"/>
    </row>
    <row r="10" spans="1:14" ht="30.75" customHeight="1">
      <c r="A10" s="1212" t="s">
        <v>978</v>
      </c>
      <c r="B10" s="1210">
        <v>867133.64693481883</v>
      </c>
      <c r="C10" s="1210">
        <v>796001.50564228732</v>
      </c>
      <c r="D10" s="1210">
        <v>798134.35720670433</v>
      </c>
      <c r="E10" s="1210">
        <v>857537.51198951178</v>
      </c>
      <c r="F10" s="1210">
        <v>-71132.141292531509</v>
      </c>
      <c r="G10" s="1211">
        <v>-8.2031347236925303</v>
      </c>
      <c r="H10" s="1210">
        <v>59403.154782807454</v>
      </c>
      <c r="I10" s="1209">
        <v>7.4427512418717949</v>
      </c>
      <c r="K10" s="1204"/>
      <c r="L10" s="1195"/>
      <c r="M10" s="1195"/>
      <c r="N10" s="1195"/>
    </row>
    <row r="11" spans="1:14" ht="30.75" customHeight="1">
      <c r="A11" s="1216" t="s">
        <v>977</v>
      </c>
      <c r="B11" s="1214">
        <v>353818.06261226803</v>
      </c>
      <c r="C11" s="1214">
        <v>389452.85437161865</v>
      </c>
      <c r="D11" s="1214">
        <v>402296.0519819762</v>
      </c>
      <c r="E11" s="1214">
        <v>473106.10608006991</v>
      </c>
      <c r="F11" s="1214">
        <v>35634.791759350628</v>
      </c>
      <c r="G11" s="1215">
        <v>10.071501578030249</v>
      </c>
      <c r="H11" s="1214">
        <v>70810.054098093708</v>
      </c>
      <c r="I11" s="1213">
        <v>17.601478749104444</v>
      </c>
      <c r="K11" s="1204"/>
      <c r="L11" s="1195"/>
      <c r="M11" s="1195"/>
    </row>
    <row r="12" spans="1:14" ht="30.75" customHeight="1">
      <c r="A12" s="1216" t="s">
        <v>976</v>
      </c>
      <c r="B12" s="1214">
        <v>128878.10980402488</v>
      </c>
      <c r="C12" s="1214">
        <v>115837.56572171247</v>
      </c>
      <c r="D12" s="1214">
        <v>109144.97129020201</v>
      </c>
      <c r="E12" s="1214">
        <v>110204.7147924092</v>
      </c>
      <c r="F12" s="1214">
        <v>-13040.544082312408</v>
      </c>
      <c r="G12" s="1215">
        <v>-10.118509731514662</v>
      </c>
      <c r="H12" s="1214">
        <v>1059.7435022071877</v>
      </c>
      <c r="I12" s="1213">
        <v>0.97095036965969805</v>
      </c>
      <c r="K12" s="1204"/>
      <c r="L12" s="1195"/>
      <c r="M12" s="1195"/>
    </row>
    <row r="13" spans="1:14" ht="30.75" customHeight="1">
      <c r="A13" s="1216" t="s">
        <v>975</v>
      </c>
      <c r="B13" s="1214">
        <v>105491.2452452416</v>
      </c>
      <c r="C13" s="1214">
        <v>106261.18425405974</v>
      </c>
      <c r="D13" s="1214">
        <v>94307.289909684099</v>
      </c>
      <c r="E13" s="1214">
        <v>104986.96428315999</v>
      </c>
      <c r="F13" s="1214">
        <v>769.93900881813897</v>
      </c>
      <c r="G13" s="1215">
        <v>0.72986057471235377</v>
      </c>
      <c r="H13" s="1214">
        <v>10679.674373475893</v>
      </c>
      <c r="I13" s="1213">
        <v>11.32433599110267</v>
      </c>
      <c r="K13" s="1204"/>
      <c r="L13" s="1195"/>
      <c r="M13" s="1195"/>
    </row>
    <row r="14" spans="1:14" ht="30.75" customHeight="1">
      <c r="A14" s="1216" t="s">
        <v>974</v>
      </c>
      <c r="B14" s="1214">
        <v>278946.22927328432</v>
      </c>
      <c r="C14" s="1214">
        <v>184449.90129489647</v>
      </c>
      <c r="D14" s="1214">
        <v>192386.04402484209</v>
      </c>
      <c r="E14" s="1214">
        <v>169239.72683387267</v>
      </c>
      <c r="F14" s="1214">
        <v>-94496.327978387853</v>
      </c>
      <c r="G14" s="1215">
        <v>-33.87618044688088</v>
      </c>
      <c r="H14" s="1214">
        <v>-23146.317190969421</v>
      </c>
      <c r="I14" s="1213">
        <v>-12.031183087262102</v>
      </c>
      <c r="K14" s="1204"/>
      <c r="L14" s="1195"/>
      <c r="M14" s="1195"/>
    </row>
    <row r="15" spans="1:14" ht="30.75" customHeight="1">
      <c r="A15" s="1212" t="s">
        <v>973</v>
      </c>
      <c r="B15" s="1210">
        <v>379654.5572393061</v>
      </c>
      <c r="C15" s="1210">
        <v>338934.90045050532</v>
      </c>
      <c r="D15" s="1210">
        <v>325885.75341522461</v>
      </c>
      <c r="E15" s="1210">
        <v>352286.94738649268</v>
      </c>
      <c r="F15" s="1210">
        <v>-40719.656788800785</v>
      </c>
      <c r="G15" s="1211">
        <v>-10.72544923071584</v>
      </c>
      <c r="H15" s="1210">
        <v>26401.193971268076</v>
      </c>
      <c r="I15" s="1209">
        <v>8.1013648785159429</v>
      </c>
      <c r="K15" s="1204"/>
      <c r="L15" s="1195"/>
      <c r="M15" s="1195"/>
    </row>
    <row r="16" spans="1:14" ht="30.75" customHeight="1">
      <c r="A16" s="1212" t="s">
        <v>972</v>
      </c>
      <c r="B16" s="1210">
        <v>365663.91493827605</v>
      </c>
      <c r="C16" s="1210">
        <v>346304.67485182121</v>
      </c>
      <c r="D16" s="1210">
        <v>361526.37867521681</v>
      </c>
      <c r="E16" s="1210">
        <v>333979.40152714122</v>
      </c>
      <c r="F16" s="1210">
        <v>-19359.24008645484</v>
      </c>
      <c r="G16" s="1211">
        <v>-5.2942714048561976</v>
      </c>
      <c r="H16" s="1210">
        <v>-27546.977148075588</v>
      </c>
      <c r="I16" s="1209">
        <v>-7.6196313112805729</v>
      </c>
      <c r="K16" s="1204"/>
      <c r="L16" s="1195"/>
      <c r="M16" s="1195"/>
    </row>
    <row r="17" spans="1:13" ht="30.75" customHeight="1">
      <c r="A17" s="1212" t="s">
        <v>971</v>
      </c>
      <c r="B17" s="1210">
        <v>78166.657263766552</v>
      </c>
      <c r="C17" s="1210">
        <v>46400.590813587012</v>
      </c>
      <c r="D17" s="1210">
        <v>75355.788299821637</v>
      </c>
      <c r="E17" s="1210">
        <v>48094.727019609738</v>
      </c>
      <c r="F17" s="1210">
        <v>-31766.06645017954</v>
      </c>
      <c r="G17" s="1211">
        <v>-40.638895869613215</v>
      </c>
      <c r="H17" s="1210">
        <v>-27261.061280211899</v>
      </c>
      <c r="I17" s="1209">
        <v>-36.176466194935188</v>
      </c>
      <c r="K17" s="1204"/>
      <c r="L17" s="1195"/>
      <c r="M17" s="1195"/>
    </row>
    <row r="18" spans="1:13" ht="30.75" customHeight="1">
      <c r="A18" s="1212" t="s">
        <v>970</v>
      </c>
      <c r="B18" s="1210">
        <v>152407.10226098984</v>
      </c>
      <c r="C18" s="1210">
        <v>135327.52335948445</v>
      </c>
      <c r="D18" s="1210">
        <v>156229.36571148012</v>
      </c>
      <c r="E18" s="1210">
        <v>162603.20089392061</v>
      </c>
      <c r="F18" s="1210">
        <v>-17079.578901505389</v>
      </c>
      <c r="G18" s="1211">
        <v>-11.206550513805736</v>
      </c>
      <c r="H18" s="1210">
        <v>6373.8351824404963</v>
      </c>
      <c r="I18" s="1209">
        <v>4.0797932920060056</v>
      </c>
      <c r="K18" s="1204"/>
      <c r="L18" s="1195"/>
      <c r="M18" s="1195"/>
    </row>
    <row r="19" spans="1:13" ht="30.75" customHeight="1">
      <c r="A19" s="1212" t="s">
        <v>969</v>
      </c>
      <c r="B19" s="1210">
        <v>2646646.6244019521</v>
      </c>
      <c r="C19" s="1210">
        <v>2921521.1272376645</v>
      </c>
      <c r="D19" s="1210">
        <v>3104280.6162425503</v>
      </c>
      <c r="E19" s="1210">
        <v>3344316.4782410315</v>
      </c>
      <c r="F19" s="1210">
        <v>274874.5028357124</v>
      </c>
      <c r="G19" s="1211">
        <v>10.385765152830867</v>
      </c>
      <c r="H19" s="1210">
        <v>240035.86199848121</v>
      </c>
      <c r="I19" s="1209">
        <v>7.7324150639777791</v>
      </c>
      <c r="K19" s="1204"/>
      <c r="L19" s="1195"/>
      <c r="M19" s="1195"/>
    </row>
    <row r="20" spans="1:13" ht="30.75" customHeight="1">
      <c r="A20" s="1212" t="s">
        <v>968</v>
      </c>
      <c r="B20" s="1210">
        <v>108141.50321065799</v>
      </c>
      <c r="C20" s="1210">
        <v>104167.378847885</v>
      </c>
      <c r="D20" s="1210">
        <v>156442.69057902001</v>
      </c>
      <c r="E20" s="1210">
        <v>93305.83584279599</v>
      </c>
      <c r="F20" s="1210">
        <v>-3974.1243627729855</v>
      </c>
      <c r="G20" s="1211">
        <v>-3.6749298324727855</v>
      </c>
      <c r="H20" s="1210">
        <v>-63136.854736224021</v>
      </c>
      <c r="I20" s="1209">
        <v>-40.357816976008394</v>
      </c>
      <c r="K20" s="1204"/>
      <c r="L20" s="1195"/>
      <c r="M20" s="1195"/>
    </row>
    <row r="21" spans="1:13" ht="30.75" customHeight="1" thickBot="1">
      <c r="A21" s="1208" t="s">
        <v>313</v>
      </c>
      <c r="B21" s="1206">
        <v>4740895.9674754953</v>
      </c>
      <c r="C21" s="1206">
        <v>4876468.5595604237</v>
      </c>
      <c r="D21" s="1206">
        <v>5158125.0771267414</v>
      </c>
      <c r="E21" s="1206">
        <v>5384829.7440644251</v>
      </c>
      <c r="F21" s="1206">
        <v>135572.59208492842</v>
      </c>
      <c r="G21" s="1207">
        <v>2.8596407306764879</v>
      </c>
      <c r="H21" s="1206">
        <v>226704.66693768371</v>
      </c>
      <c r="I21" s="1205">
        <v>4.3950982876120221</v>
      </c>
      <c r="K21" s="1204"/>
      <c r="L21" s="1195"/>
      <c r="M21" s="1195"/>
    </row>
    <row r="22" spans="1:13" ht="21" hidden="1" customHeight="1" thickTop="1">
      <c r="A22" s="1203" t="s">
        <v>967</v>
      </c>
      <c r="B22" s="1200">
        <v>2646646.6244019517</v>
      </c>
      <c r="C22" s="1200">
        <v>2668642.4614328332</v>
      </c>
      <c r="D22" s="1200">
        <v>3104280.6162425503</v>
      </c>
      <c r="E22" s="1200">
        <v>3073773.1224082252</v>
      </c>
      <c r="F22" s="1200">
        <v>21995.83703088155</v>
      </c>
      <c r="G22" s="1201">
        <v>0.83108325940006544</v>
      </c>
      <c r="H22" s="1200">
        <v>-30507.493834325112</v>
      </c>
      <c r="I22" s="1194">
        <v>-0.98275567210968395</v>
      </c>
      <c r="K22" s="1195"/>
      <c r="L22" s="1195"/>
      <c r="M22" s="1195"/>
    </row>
    <row r="23" spans="1:13" ht="21" hidden="1" customHeight="1">
      <c r="A23" s="1202" t="s">
        <v>966</v>
      </c>
      <c r="B23" s="1200">
        <v>105514.64321065811</v>
      </c>
      <c r="C23" s="1200">
        <v>100256.15172624448</v>
      </c>
      <c r="D23" s="1200">
        <v>157037.49057902</v>
      </c>
      <c r="E23" s="1200">
        <v>143190.252312428</v>
      </c>
      <c r="F23" s="1200">
        <v>-5258.4914844136219</v>
      </c>
      <c r="G23" s="1201">
        <v>-4.9836603948090286</v>
      </c>
      <c r="H23" s="1200">
        <v>-13847.238266592001</v>
      </c>
      <c r="I23" s="1194">
        <v>-8.8177913538577481</v>
      </c>
      <c r="K23" s="1195"/>
      <c r="L23" s="1195"/>
      <c r="M23" s="1195"/>
    </row>
    <row r="24" spans="1:13" ht="21" hidden="1" customHeight="1">
      <c r="A24" s="1199" t="s">
        <v>965</v>
      </c>
      <c r="B24" s="1079">
        <v>4738287.8074754952</v>
      </c>
      <c r="C24" s="1079">
        <v>4663745.6553678028</v>
      </c>
      <c r="D24" s="1079">
        <v>5158736.8771267422</v>
      </c>
      <c r="E24" s="1079">
        <v>5035494.4472961565</v>
      </c>
      <c r="F24" s="1079">
        <v>-74542.152107692324</v>
      </c>
      <c r="G24" s="1198">
        <v>-1.5731875127992174</v>
      </c>
      <c r="H24" s="1079">
        <v>-123242.42983058561</v>
      </c>
      <c r="I24" s="1194">
        <v>-2.3890039900470335</v>
      </c>
      <c r="K24" s="1195"/>
      <c r="L24" s="1195"/>
      <c r="M24" s="1195"/>
    </row>
    <row r="25" spans="1:13" ht="21" hidden="1" customHeight="1">
      <c r="A25" s="1079" t="s">
        <v>964</v>
      </c>
      <c r="G25" s="1198"/>
      <c r="I25" s="1194"/>
      <c r="K25" s="1195"/>
      <c r="L25" s="1195"/>
      <c r="M25" s="1195"/>
    </row>
    <row r="26" spans="1:13" ht="21" hidden="1" customHeight="1">
      <c r="A26" s="1199" t="s">
        <v>963</v>
      </c>
      <c r="G26" s="1198"/>
      <c r="I26" s="1194"/>
      <c r="K26" s="1195"/>
      <c r="L26" s="1195"/>
      <c r="M26" s="1195"/>
    </row>
    <row r="27" spans="1:13" ht="21" hidden="1" customHeight="1">
      <c r="A27" s="1079" t="s">
        <v>962</v>
      </c>
      <c r="G27" s="1198"/>
      <c r="I27" s="1194"/>
      <c r="K27" s="1195"/>
      <c r="L27" s="1195"/>
      <c r="M27" s="1195"/>
    </row>
    <row r="28" spans="1:13" ht="21" hidden="1" customHeight="1" thickTop="1">
      <c r="I28" s="1194"/>
      <c r="K28" s="1195"/>
      <c r="L28" s="1195"/>
      <c r="M28" s="1195"/>
    </row>
    <row r="29" spans="1:13" s="1196" customFormat="1" ht="21" customHeight="1" thickTop="1">
      <c r="A29" s="3365" t="s">
        <v>870</v>
      </c>
      <c r="B29" s="3365"/>
      <c r="C29" s="3365"/>
      <c r="D29" s="3365"/>
      <c r="E29" s="3365"/>
      <c r="F29" s="3365"/>
      <c r="G29" s="3365"/>
      <c r="H29" s="3365"/>
      <c r="I29" s="3365"/>
      <c r="K29" s="1197"/>
      <c r="L29" s="1197"/>
      <c r="M29" s="1197"/>
    </row>
    <row r="30" spans="1:13" ht="21" customHeight="1">
      <c r="A30" s="3353" t="s">
        <v>961</v>
      </c>
      <c r="B30" s="3353"/>
      <c r="C30" s="3353"/>
      <c r="D30" s="3353"/>
      <c r="E30" s="3353"/>
      <c r="F30" s="3353"/>
      <c r="G30" s="3353"/>
      <c r="H30" s="3353"/>
      <c r="I30" s="3353"/>
      <c r="K30" s="1195"/>
      <c r="L30" s="1195"/>
      <c r="M30" s="1195"/>
    </row>
    <row r="31" spans="1:13">
      <c r="I31" s="1194"/>
      <c r="K31" s="1195"/>
      <c r="L31" s="1195"/>
      <c r="M31" s="1195"/>
    </row>
    <row r="32" spans="1:13">
      <c r="I32" s="1194"/>
      <c r="K32" s="1195"/>
      <c r="L32" s="1195"/>
      <c r="M32" s="1195"/>
    </row>
    <row r="33" spans="7:9">
      <c r="G33" s="1079"/>
      <c r="I33" s="1194"/>
    </row>
    <row r="34" spans="7:9">
      <c r="G34" s="1079"/>
      <c r="I34" s="1194"/>
    </row>
    <row r="35" spans="7:9">
      <c r="G35" s="1079"/>
      <c r="I35" s="1194"/>
    </row>
    <row r="36" spans="7:9">
      <c r="G36" s="1079"/>
      <c r="I36" s="1194"/>
    </row>
    <row r="37" spans="7:9">
      <c r="G37" s="1079"/>
      <c r="I37" s="1194"/>
    </row>
    <row r="38" spans="7:9">
      <c r="G38" s="1079"/>
      <c r="I38" s="1194"/>
    </row>
    <row r="39" spans="7:9">
      <c r="G39" s="1079"/>
      <c r="I39" s="1194"/>
    </row>
    <row r="40" spans="7:9">
      <c r="G40" s="1079"/>
      <c r="I40" s="1194"/>
    </row>
    <row r="41" spans="7:9">
      <c r="G41" s="1079"/>
      <c r="I41" s="1194"/>
    </row>
    <row r="42" spans="7:9">
      <c r="G42" s="1079"/>
      <c r="I42" s="1194"/>
    </row>
    <row r="43" spans="7:9">
      <c r="G43" s="1079"/>
      <c r="I43" s="1194"/>
    </row>
    <row r="44" spans="7:9">
      <c r="G44" s="1079"/>
      <c r="I44" s="1194"/>
    </row>
    <row r="45" spans="7:9">
      <c r="G45" s="1079"/>
      <c r="I45" s="1194"/>
    </row>
    <row r="46" spans="7:9">
      <c r="G46" s="1079"/>
      <c r="I46" s="1194"/>
    </row>
    <row r="47" spans="7:9">
      <c r="G47" s="1079"/>
      <c r="I47" s="1194"/>
    </row>
    <row r="48" spans="7:9">
      <c r="G48" s="1079"/>
      <c r="I48" s="1194"/>
    </row>
    <row r="49" spans="9:9" s="1079" customFormat="1">
      <c r="I49" s="1194"/>
    </row>
    <row r="50" spans="9:9" s="1079" customFormat="1">
      <c r="I50" s="1194"/>
    </row>
    <row r="51" spans="9:9" s="1079" customFormat="1">
      <c r="I51" s="1194"/>
    </row>
    <row r="52" spans="9:9" s="1079" customFormat="1">
      <c r="I52" s="1194"/>
    </row>
    <row r="53" spans="9:9" s="1079" customFormat="1">
      <c r="I53" s="1194"/>
    </row>
    <row r="54" spans="9:9" s="1079" customFormat="1">
      <c r="I54" s="1194"/>
    </row>
    <row r="55" spans="9:9" s="1079" customFormat="1">
      <c r="I55" s="1194"/>
    </row>
    <row r="56" spans="9:9" s="1079" customFormat="1">
      <c r="I56" s="1194"/>
    </row>
    <row r="57" spans="9:9" s="1079" customFormat="1">
      <c r="I57" s="1194"/>
    </row>
    <row r="58" spans="9:9" s="1079" customFormat="1">
      <c r="I58" s="1194"/>
    </row>
    <row r="59" spans="9:9" s="1079" customFormat="1">
      <c r="I59" s="1194"/>
    </row>
    <row r="60" spans="9:9" s="1079" customFormat="1">
      <c r="I60" s="1194"/>
    </row>
    <row r="61" spans="9:9" s="1079" customFormat="1">
      <c r="I61" s="1194"/>
    </row>
    <row r="62" spans="9:9" s="1079" customFormat="1">
      <c r="I62" s="1194"/>
    </row>
    <row r="63" spans="9:9" s="1079" customFormat="1">
      <c r="I63" s="1194"/>
    </row>
    <row r="64" spans="9:9" s="1079" customFormat="1">
      <c r="I64" s="1194"/>
    </row>
    <row r="65" spans="9:9" s="1079" customFormat="1">
      <c r="I65" s="1194"/>
    </row>
    <row r="66" spans="9:9" s="1079" customFormat="1">
      <c r="I66" s="1194"/>
    </row>
    <row r="67" spans="9:9" s="1079" customFormat="1">
      <c r="I67" s="1194"/>
    </row>
    <row r="68" spans="9:9" s="1079" customFormat="1">
      <c r="I68" s="1194"/>
    </row>
    <row r="69" spans="9:9" s="1079" customFormat="1">
      <c r="I69" s="1194"/>
    </row>
    <row r="70" spans="9:9" s="1079" customFormat="1">
      <c r="I70" s="1194"/>
    </row>
    <row r="71" spans="9:9" s="1079" customFormat="1">
      <c r="I71" s="1194"/>
    </row>
    <row r="72" spans="9:9" s="1079" customFormat="1">
      <c r="I72" s="1194"/>
    </row>
    <row r="73" spans="9:9" s="1079" customFormat="1">
      <c r="I73" s="1194"/>
    </row>
    <row r="74" spans="9:9" s="1079" customFormat="1">
      <c r="I74" s="1194"/>
    </row>
    <row r="75" spans="9:9" s="1079" customFormat="1">
      <c r="I75" s="1194"/>
    </row>
    <row r="76" spans="9:9" s="1079" customFormat="1">
      <c r="I76" s="1194"/>
    </row>
    <row r="77" spans="9:9" s="1079" customFormat="1">
      <c r="I77" s="1194"/>
    </row>
    <row r="78" spans="9:9" s="1079" customFormat="1">
      <c r="I78" s="1194"/>
    </row>
    <row r="79" spans="9:9" s="1079" customFormat="1">
      <c r="I79" s="1194"/>
    </row>
    <row r="80" spans="9:9" s="1079" customFormat="1">
      <c r="I80" s="1194"/>
    </row>
    <row r="81" spans="9:9" s="1079" customFormat="1">
      <c r="I81" s="1194"/>
    </row>
    <row r="82" spans="9:9" s="1079" customFormat="1">
      <c r="I82" s="1194"/>
    </row>
    <row r="83" spans="9:9" s="1079" customFormat="1">
      <c r="I83" s="1194"/>
    </row>
    <row r="84" spans="9:9" s="1079" customFormat="1">
      <c r="I84" s="1194"/>
    </row>
    <row r="85" spans="9:9" s="1079" customFormat="1">
      <c r="I85" s="1194"/>
    </row>
    <row r="86" spans="9:9" s="1079" customFormat="1">
      <c r="I86" s="1194"/>
    </row>
    <row r="87" spans="9:9" s="1079" customFormat="1">
      <c r="I87" s="1194"/>
    </row>
    <row r="88" spans="9:9" s="1079" customFormat="1">
      <c r="I88" s="1194"/>
    </row>
    <row r="89" spans="9:9" s="1079" customFormat="1">
      <c r="I89" s="1194"/>
    </row>
    <row r="90" spans="9:9" s="1079" customFormat="1">
      <c r="I90" s="1194"/>
    </row>
    <row r="91" spans="9:9" s="1079" customFormat="1">
      <c r="I91" s="1194"/>
    </row>
    <row r="92" spans="9:9" s="1079" customFormat="1">
      <c r="I92" s="1194"/>
    </row>
    <row r="93" spans="9:9" s="1079" customFormat="1">
      <c r="I93" s="1194"/>
    </row>
    <row r="94" spans="9:9" s="1079" customFormat="1">
      <c r="I94" s="1194"/>
    </row>
    <row r="95" spans="9:9" s="1079" customFormat="1">
      <c r="I95" s="1194"/>
    </row>
    <row r="96" spans="9:9" s="1079" customFormat="1">
      <c r="I96" s="1194"/>
    </row>
    <row r="97" spans="9:9" s="1079" customFormat="1">
      <c r="I97" s="1194"/>
    </row>
    <row r="98" spans="9:9" s="1079" customFormat="1">
      <c r="I98" s="1194"/>
    </row>
    <row r="99" spans="9:9" s="1079" customFormat="1">
      <c r="I99" s="1194"/>
    </row>
    <row r="100" spans="9:9" s="1079" customFormat="1">
      <c r="I100" s="1194"/>
    </row>
    <row r="101" spans="9:9" s="1079" customFormat="1">
      <c r="I101" s="1194"/>
    </row>
    <row r="102" spans="9:9" s="1079" customFormat="1">
      <c r="I102" s="1194"/>
    </row>
    <row r="103" spans="9:9" s="1079" customFormat="1">
      <c r="I103" s="1194"/>
    </row>
    <row r="104" spans="9:9" s="1079" customFormat="1">
      <c r="I104" s="1194"/>
    </row>
    <row r="105" spans="9:9" s="1079" customFormat="1">
      <c r="I105" s="1194"/>
    </row>
    <row r="106" spans="9:9" s="1079" customFormat="1">
      <c r="I106" s="1194"/>
    </row>
    <row r="107" spans="9:9" s="1079" customFormat="1">
      <c r="I107" s="1194"/>
    </row>
    <row r="108" spans="9:9" s="1079" customFormat="1">
      <c r="I108" s="1194"/>
    </row>
    <row r="109" spans="9:9" s="1079" customFormat="1">
      <c r="I109" s="1194"/>
    </row>
    <row r="110" spans="9:9" s="1079" customFormat="1">
      <c r="I110" s="1194"/>
    </row>
    <row r="111" spans="9:9" s="1079" customFormat="1">
      <c r="I111" s="1194"/>
    </row>
    <row r="112" spans="9:9" s="1079" customFormat="1">
      <c r="I112" s="1194"/>
    </row>
    <row r="113" spans="9:9" s="1079" customFormat="1">
      <c r="I113" s="1194"/>
    </row>
    <row r="114" spans="9:9" s="1079" customFormat="1">
      <c r="I114" s="1194"/>
    </row>
    <row r="115" spans="9:9" s="1079" customFormat="1">
      <c r="I115" s="1194"/>
    </row>
    <row r="116" spans="9:9" s="1079" customFormat="1">
      <c r="I116" s="1194"/>
    </row>
    <row r="117" spans="9:9" s="1079" customFormat="1">
      <c r="I117" s="1194"/>
    </row>
    <row r="118" spans="9:9" s="1079" customFormat="1">
      <c r="I118" s="1194"/>
    </row>
    <row r="119" spans="9:9" s="1079" customFormat="1">
      <c r="I119" s="1194"/>
    </row>
    <row r="120" spans="9:9" s="1079" customFormat="1">
      <c r="I120" s="1194"/>
    </row>
    <row r="121" spans="9:9" s="1079" customFormat="1">
      <c r="I121" s="1194"/>
    </row>
    <row r="122" spans="9:9" s="1079" customFormat="1">
      <c r="I122" s="1194"/>
    </row>
    <row r="123" spans="9:9" s="1079" customFormat="1">
      <c r="I123" s="1194"/>
    </row>
    <row r="124" spans="9:9" s="1079" customFormat="1">
      <c r="I124" s="1194"/>
    </row>
    <row r="125" spans="9:9" s="1079" customFormat="1">
      <c r="I125" s="1194"/>
    </row>
    <row r="126" spans="9:9" s="1079" customFormat="1">
      <c r="I126" s="1194"/>
    </row>
    <row r="127" spans="9:9" s="1079" customFormat="1">
      <c r="I127" s="1194"/>
    </row>
    <row r="128" spans="9:9" s="1079" customFormat="1">
      <c r="I128" s="1194"/>
    </row>
    <row r="129" spans="9:9" s="1079" customFormat="1">
      <c r="I129" s="1194"/>
    </row>
    <row r="130" spans="9:9" s="1079" customFormat="1">
      <c r="I130" s="1194"/>
    </row>
    <row r="131" spans="9:9" s="1079" customFormat="1">
      <c r="I131" s="1194"/>
    </row>
    <row r="132" spans="9:9" s="1079" customFormat="1">
      <c r="I132" s="1194"/>
    </row>
    <row r="133" spans="9:9" s="1079" customFormat="1">
      <c r="I133" s="1194"/>
    </row>
    <row r="134" spans="9:9" s="1079" customFormat="1">
      <c r="I134" s="1194"/>
    </row>
    <row r="135" spans="9:9" s="1079" customFormat="1">
      <c r="I135" s="1194"/>
    </row>
    <row r="136" spans="9:9" s="1079" customFormat="1">
      <c r="I136" s="1194"/>
    </row>
    <row r="137" spans="9:9" s="1079" customFormat="1">
      <c r="I137" s="1194"/>
    </row>
    <row r="138" spans="9:9" s="1079" customFormat="1">
      <c r="I138" s="1194"/>
    </row>
    <row r="139" spans="9:9" s="1079" customFormat="1">
      <c r="I139" s="1194"/>
    </row>
    <row r="140" spans="9:9" s="1079" customFormat="1">
      <c r="I140" s="1194"/>
    </row>
    <row r="141" spans="9:9" s="1079" customFormat="1">
      <c r="I141" s="1194"/>
    </row>
    <row r="142" spans="9:9" s="1079" customFormat="1">
      <c r="I142" s="1194"/>
    </row>
    <row r="143" spans="9:9" s="1079" customFormat="1">
      <c r="I143" s="1194"/>
    </row>
    <row r="144" spans="9:9" s="1079" customFormat="1">
      <c r="I144" s="1194"/>
    </row>
    <row r="145" spans="9:9" s="1079" customFormat="1">
      <c r="I145" s="1194"/>
    </row>
    <row r="146" spans="9:9" s="1079" customFormat="1">
      <c r="I146" s="1194"/>
    </row>
    <row r="147" spans="9:9" s="1079" customFormat="1">
      <c r="I147" s="1194"/>
    </row>
    <row r="148" spans="9:9" s="1079" customFormat="1">
      <c r="I148" s="1194"/>
    </row>
    <row r="149" spans="9:9" s="1079" customFormat="1">
      <c r="I149" s="1194"/>
    </row>
    <row r="150" spans="9:9" s="1079" customFormat="1">
      <c r="I150" s="1194"/>
    </row>
    <row r="151" spans="9:9" s="1079" customFormat="1">
      <c r="I151" s="1194"/>
    </row>
    <row r="152" spans="9:9" s="1079" customFormat="1">
      <c r="I152" s="1194"/>
    </row>
    <row r="153" spans="9:9" s="1079" customFormat="1">
      <c r="I153" s="1194"/>
    </row>
    <row r="154" spans="9:9" s="1079" customFormat="1">
      <c r="I154" s="1194"/>
    </row>
    <row r="155" spans="9:9" s="1079" customFormat="1">
      <c r="I155" s="1194"/>
    </row>
    <row r="156" spans="9:9" s="1079" customFormat="1">
      <c r="I156" s="1194"/>
    </row>
    <row r="157" spans="9:9" s="1079" customFormat="1">
      <c r="I157" s="1194"/>
    </row>
    <row r="158" spans="9:9" s="1079" customFormat="1">
      <c r="I158" s="1194"/>
    </row>
    <row r="159" spans="9:9" s="1079" customFormat="1">
      <c r="I159" s="1194"/>
    </row>
    <row r="160" spans="9:9" s="1079" customFormat="1">
      <c r="I160" s="1194"/>
    </row>
    <row r="161" spans="9:9" s="1079" customFormat="1">
      <c r="I161" s="1194"/>
    </row>
    <row r="162" spans="9:9" s="1079" customFormat="1">
      <c r="I162" s="1194"/>
    </row>
    <row r="163" spans="9:9" s="1079" customFormat="1">
      <c r="I163" s="1194"/>
    </row>
    <row r="164" spans="9:9" s="1079" customFormat="1">
      <c r="I164" s="1194"/>
    </row>
    <row r="165" spans="9:9" s="1079" customFormat="1">
      <c r="I165" s="1194"/>
    </row>
    <row r="166" spans="9:9" s="1079" customFormat="1">
      <c r="I166" s="1194"/>
    </row>
    <row r="167" spans="9:9" s="1079" customFormat="1">
      <c r="I167" s="1194"/>
    </row>
    <row r="168" spans="9:9" s="1079" customFormat="1">
      <c r="I168" s="1194"/>
    </row>
    <row r="169" spans="9:9" s="1079" customFormat="1">
      <c r="I169" s="1194"/>
    </row>
    <row r="170" spans="9:9" s="1079" customFormat="1">
      <c r="I170" s="1194"/>
    </row>
    <row r="171" spans="9:9" s="1079" customFormat="1">
      <c r="I171" s="1194"/>
    </row>
    <row r="172" spans="9:9" s="1079" customFormat="1">
      <c r="I172" s="1194"/>
    </row>
    <row r="173" spans="9:9" s="1079" customFormat="1">
      <c r="I173" s="1194"/>
    </row>
    <row r="174" spans="9:9" s="1079" customFormat="1">
      <c r="I174" s="1194"/>
    </row>
    <row r="175" spans="9:9" s="1079" customFormat="1">
      <c r="I175" s="1194"/>
    </row>
    <row r="176" spans="9:9" s="1079" customFormat="1">
      <c r="I176" s="1194"/>
    </row>
    <row r="177" spans="9:9" s="1079" customFormat="1">
      <c r="I177" s="1194"/>
    </row>
    <row r="178" spans="9:9" s="1079" customFormat="1">
      <c r="I178" s="1194"/>
    </row>
    <row r="179" spans="9:9" s="1079" customFormat="1">
      <c r="I179" s="1194"/>
    </row>
    <row r="180" spans="9:9" s="1079" customFormat="1">
      <c r="I180" s="1194"/>
    </row>
    <row r="181" spans="9:9" s="1079" customFormat="1">
      <c r="I181" s="1194"/>
    </row>
    <row r="182" spans="9:9" s="1079" customFormat="1">
      <c r="I182" s="1194"/>
    </row>
    <row r="183" spans="9:9" s="1079" customFormat="1">
      <c r="I183" s="1194"/>
    </row>
    <row r="184" spans="9:9" s="1079" customFormat="1">
      <c r="I184" s="1194"/>
    </row>
    <row r="185" spans="9:9" s="1079" customFormat="1">
      <c r="I185" s="1194"/>
    </row>
    <row r="186" spans="9:9" s="1079" customFormat="1">
      <c r="I186" s="1194"/>
    </row>
    <row r="187" spans="9:9" s="1079" customFormat="1">
      <c r="I187" s="1194"/>
    </row>
    <row r="188" spans="9:9" s="1079" customFormat="1">
      <c r="I188" s="1194"/>
    </row>
    <row r="189" spans="9:9" s="1079" customFormat="1">
      <c r="I189" s="1194"/>
    </row>
    <row r="190" spans="9:9" s="1079" customFormat="1">
      <c r="I190" s="1194"/>
    </row>
    <row r="191" spans="9:9" s="1079" customFormat="1">
      <c r="I191" s="1194"/>
    </row>
    <row r="192" spans="9:9" s="1079" customFormat="1">
      <c r="I192" s="1194"/>
    </row>
    <row r="193" spans="9:9" s="1079" customFormat="1">
      <c r="I193" s="1194"/>
    </row>
    <row r="194" spans="9:9" s="1079" customFormat="1">
      <c r="I194" s="1194"/>
    </row>
    <row r="195" spans="9:9" s="1079" customFormat="1">
      <c r="I195" s="1194"/>
    </row>
    <row r="196" spans="9:9" s="1079" customFormat="1">
      <c r="I196" s="1194"/>
    </row>
    <row r="197" spans="9:9" s="1079" customFormat="1">
      <c r="I197" s="1194"/>
    </row>
    <row r="198" spans="9:9" s="1079" customFormat="1">
      <c r="I198" s="1194"/>
    </row>
    <row r="199" spans="9:9" s="1079" customFormat="1">
      <c r="I199" s="1194"/>
    </row>
    <row r="200" spans="9:9" s="1079" customFormat="1">
      <c r="I200" s="1194"/>
    </row>
    <row r="201" spans="9:9" s="1079" customFormat="1">
      <c r="I201" s="1194"/>
    </row>
    <row r="202" spans="9:9" s="1079" customFormat="1">
      <c r="I202" s="1194"/>
    </row>
    <row r="203" spans="9:9" s="1079" customFormat="1">
      <c r="I203" s="1194"/>
    </row>
    <row r="204" spans="9:9" s="1079" customFormat="1">
      <c r="I204" s="1194"/>
    </row>
    <row r="205" spans="9:9" s="1079" customFormat="1">
      <c r="I205" s="1194"/>
    </row>
    <row r="206" spans="9:9" s="1079" customFormat="1">
      <c r="I206" s="1194"/>
    </row>
    <row r="207" spans="9:9" s="1079" customFormat="1">
      <c r="I207" s="1194"/>
    </row>
    <row r="208" spans="9:9" s="1079" customFormat="1">
      <c r="I208" s="1194"/>
    </row>
    <row r="209" spans="9:9" s="1079" customFormat="1">
      <c r="I209" s="1194"/>
    </row>
    <row r="210" spans="9:9" s="1079" customFormat="1">
      <c r="I210" s="1194"/>
    </row>
    <row r="211" spans="9:9" s="1079" customFormat="1">
      <c r="I211" s="1194"/>
    </row>
    <row r="212" spans="9:9" s="1079" customFormat="1">
      <c r="I212" s="1194"/>
    </row>
    <row r="213" spans="9:9" s="1079" customFormat="1">
      <c r="I213" s="1194"/>
    </row>
    <row r="214" spans="9:9" s="1079" customFormat="1">
      <c r="I214" s="1194"/>
    </row>
    <row r="215" spans="9:9" s="1079" customFormat="1">
      <c r="I215" s="1194"/>
    </row>
    <row r="216" spans="9:9" s="1079" customFormat="1">
      <c r="I216" s="1194"/>
    </row>
    <row r="217" spans="9:9" s="1079" customFormat="1">
      <c r="I217" s="1194"/>
    </row>
    <row r="218" spans="9:9" s="1079" customFormat="1">
      <c r="I218" s="1194"/>
    </row>
    <row r="219" spans="9:9" s="1079" customFormat="1">
      <c r="I219" s="1194"/>
    </row>
    <row r="220" spans="9:9" s="1079" customFormat="1">
      <c r="I220" s="1194"/>
    </row>
    <row r="221" spans="9:9" s="1079" customFormat="1">
      <c r="I221" s="1194"/>
    </row>
    <row r="222" spans="9:9" s="1079" customFormat="1">
      <c r="I222" s="1194"/>
    </row>
    <row r="223" spans="9:9" s="1079" customFormat="1">
      <c r="I223" s="1194"/>
    </row>
    <row r="224" spans="9:9" s="1079" customFormat="1">
      <c r="I224" s="1194"/>
    </row>
    <row r="225" spans="9:9" s="1079" customFormat="1">
      <c r="I225" s="1194"/>
    </row>
    <row r="226" spans="9:9" s="1079" customFormat="1">
      <c r="I226" s="1194"/>
    </row>
    <row r="227" spans="9:9" s="1079" customFormat="1">
      <c r="I227" s="1194"/>
    </row>
    <row r="228" spans="9:9" s="1079" customFormat="1">
      <c r="I228" s="1194"/>
    </row>
    <row r="229" spans="9:9" s="1079" customFormat="1">
      <c r="I229" s="1194"/>
    </row>
    <row r="230" spans="9:9" s="1079" customFormat="1">
      <c r="I230" s="1194"/>
    </row>
    <row r="231" spans="9:9" s="1079" customFormat="1">
      <c r="I231" s="1194"/>
    </row>
    <row r="232" spans="9:9" s="1079" customFormat="1">
      <c r="I232" s="1194"/>
    </row>
    <row r="233" spans="9:9" s="1079" customFormat="1">
      <c r="I233" s="1194"/>
    </row>
    <row r="234" spans="9:9" s="1079" customFormat="1">
      <c r="I234" s="1194"/>
    </row>
    <row r="235" spans="9:9" s="1079" customFormat="1">
      <c r="I235" s="1194"/>
    </row>
    <row r="236" spans="9:9" s="1079" customFormat="1">
      <c r="I236" s="1194"/>
    </row>
    <row r="237" spans="9:9" s="1079" customFormat="1">
      <c r="I237" s="1194"/>
    </row>
    <row r="238" spans="9:9" s="1079" customFormat="1">
      <c r="I238" s="1194"/>
    </row>
    <row r="239" spans="9:9" s="1079" customFormat="1">
      <c r="I239" s="1194"/>
    </row>
    <row r="240" spans="9:9" s="1079" customFormat="1">
      <c r="I240" s="1194"/>
    </row>
    <row r="241" spans="9:9" s="1079" customFormat="1">
      <c r="I241" s="1194"/>
    </row>
    <row r="242" spans="9:9" s="1079" customFormat="1">
      <c r="I242" s="1194"/>
    </row>
    <row r="243" spans="9:9" s="1079" customFormat="1">
      <c r="I243" s="1194"/>
    </row>
    <row r="244" spans="9:9" s="1079" customFormat="1">
      <c r="I244" s="1194"/>
    </row>
    <row r="245" spans="9:9" s="1079" customFormat="1">
      <c r="I245" s="1194"/>
    </row>
    <row r="246" spans="9:9" s="1079" customFormat="1">
      <c r="I246" s="1194"/>
    </row>
    <row r="247" spans="9:9" s="1079" customFormat="1">
      <c r="I247" s="1194"/>
    </row>
    <row r="248" spans="9:9" s="1079" customFormat="1">
      <c r="I248" s="1194"/>
    </row>
    <row r="249" spans="9:9" s="1079" customFormat="1">
      <c r="I249" s="1194"/>
    </row>
    <row r="250" spans="9:9" s="1079" customFormat="1">
      <c r="I250" s="1194"/>
    </row>
    <row r="251" spans="9:9" s="1079" customFormat="1">
      <c r="I251" s="1194"/>
    </row>
    <row r="252" spans="9:9" s="1079" customFormat="1">
      <c r="I252" s="1194"/>
    </row>
    <row r="253" spans="9:9" s="1079" customFormat="1">
      <c r="I253" s="1194"/>
    </row>
    <row r="254" spans="9:9" s="1079" customFormat="1">
      <c r="I254" s="1194"/>
    </row>
    <row r="255" spans="9:9" s="1079" customFormat="1">
      <c r="I255" s="1194"/>
    </row>
    <row r="256" spans="9:9" s="1079" customFormat="1">
      <c r="I256" s="1194"/>
    </row>
    <row r="257" spans="9:9" s="1079" customFormat="1">
      <c r="I257" s="1194"/>
    </row>
    <row r="258" spans="9:9" s="1079" customFormat="1">
      <c r="I258" s="1194"/>
    </row>
    <row r="259" spans="9:9" s="1079" customFormat="1">
      <c r="I259" s="1194"/>
    </row>
    <row r="260" spans="9:9" s="1079" customFormat="1">
      <c r="I260" s="1194"/>
    </row>
    <row r="261" spans="9:9" s="1079" customFormat="1">
      <c r="I261" s="1194"/>
    </row>
    <row r="262" spans="9:9" s="1079" customFormat="1">
      <c r="I262" s="1194"/>
    </row>
    <row r="263" spans="9:9" s="1079" customFormat="1">
      <c r="I263" s="1194"/>
    </row>
    <row r="264" spans="9:9" s="1079" customFormat="1">
      <c r="I264" s="1194"/>
    </row>
    <row r="265" spans="9:9" s="1079" customFormat="1">
      <c r="I265" s="1194"/>
    </row>
    <row r="266" spans="9:9" s="1079" customFormat="1">
      <c r="I266" s="1194"/>
    </row>
    <row r="267" spans="9:9" s="1079" customFormat="1">
      <c r="I267" s="1194"/>
    </row>
    <row r="268" spans="9:9" s="1079" customFormat="1">
      <c r="I268" s="1194"/>
    </row>
    <row r="269" spans="9:9" s="1079" customFormat="1">
      <c r="I269" s="1194"/>
    </row>
    <row r="270" spans="9:9" s="1079" customFormat="1">
      <c r="I270" s="1194"/>
    </row>
    <row r="271" spans="9:9" s="1079" customFormat="1">
      <c r="I271" s="1194"/>
    </row>
    <row r="272" spans="9:9" s="1079" customFormat="1">
      <c r="I272" s="1194"/>
    </row>
    <row r="273" spans="9:9" s="1079" customFormat="1">
      <c r="I273" s="1194"/>
    </row>
    <row r="274" spans="9:9" s="1079" customFormat="1">
      <c r="I274" s="1194"/>
    </row>
    <row r="275" spans="9:9" s="1079" customFormat="1">
      <c r="I275" s="1194"/>
    </row>
    <row r="276" spans="9:9" s="1079" customFormat="1">
      <c r="I276" s="1194"/>
    </row>
    <row r="277" spans="9:9" s="1079" customFormat="1">
      <c r="I277" s="1194"/>
    </row>
    <row r="278" spans="9:9" s="1079" customFormat="1">
      <c r="I278" s="1194"/>
    </row>
    <row r="279" spans="9:9" s="1079" customFormat="1">
      <c r="I279" s="1194"/>
    </row>
    <row r="280" spans="9:9" s="1079" customFormat="1">
      <c r="I280" s="1194"/>
    </row>
    <row r="281" spans="9:9" s="1079" customFormat="1">
      <c r="I281" s="1194"/>
    </row>
    <row r="282" spans="9:9" s="1079" customFormat="1">
      <c r="I282" s="1194"/>
    </row>
    <row r="283" spans="9:9" s="1079" customFormat="1">
      <c r="I283" s="1194"/>
    </row>
    <row r="284" spans="9:9" s="1079" customFormat="1">
      <c r="I284" s="1194"/>
    </row>
    <row r="285" spans="9:9" s="1079" customFormat="1">
      <c r="I285" s="1194"/>
    </row>
    <row r="286" spans="9:9" s="1079" customFormat="1">
      <c r="I286" s="1194"/>
    </row>
    <row r="287" spans="9:9" s="1079" customFormat="1">
      <c r="I287" s="1194"/>
    </row>
    <row r="288" spans="9:9" s="1079" customFormat="1">
      <c r="I288" s="1194"/>
    </row>
    <row r="289" spans="9:9" s="1079" customFormat="1">
      <c r="I289" s="1194"/>
    </row>
    <row r="290" spans="9:9" s="1079" customFormat="1">
      <c r="I290" s="1194"/>
    </row>
    <row r="291" spans="9:9" s="1079" customFormat="1">
      <c r="I291" s="1194"/>
    </row>
    <row r="292" spans="9:9" s="1079" customFormat="1">
      <c r="I292" s="1194"/>
    </row>
    <row r="293" spans="9:9" s="1079" customFormat="1">
      <c r="I293" s="1194"/>
    </row>
    <row r="294" spans="9:9" s="1079" customFormat="1">
      <c r="I294" s="1194"/>
    </row>
    <row r="295" spans="9:9" s="1079" customFormat="1">
      <c r="I295" s="1194"/>
    </row>
    <row r="296" spans="9:9" s="1079" customFormat="1">
      <c r="I296" s="1194"/>
    </row>
    <row r="297" spans="9:9" s="1079" customFormat="1">
      <c r="I297" s="1194"/>
    </row>
    <row r="298" spans="9:9" s="1079" customFormat="1">
      <c r="I298" s="1194"/>
    </row>
    <row r="299" spans="9:9" s="1079" customFormat="1">
      <c r="I299" s="1194"/>
    </row>
    <row r="300" spans="9:9" s="1079" customFormat="1">
      <c r="I300" s="1194"/>
    </row>
    <row r="301" spans="9:9" s="1079" customFormat="1">
      <c r="I301" s="1194"/>
    </row>
    <row r="302" spans="9:9" s="1079" customFormat="1">
      <c r="I302" s="1194"/>
    </row>
    <row r="303" spans="9:9" s="1079" customFormat="1">
      <c r="I303" s="1194"/>
    </row>
    <row r="304" spans="9:9" s="1079" customFormat="1">
      <c r="I304" s="1194"/>
    </row>
    <row r="305" spans="9:9" s="1079" customFormat="1">
      <c r="I305" s="1194"/>
    </row>
    <row r="306" spans="9:9" s="1079" customFormat="1">
      <c r="I306" s="1194"/>
    </row>
    <row r="307" spans="9:9" s="1079" customFormat="1">
      <c r="I307" s="1194"/>
    </row>
    <row r="308" spans="9:9" s="1079" customFormat="1">
      <c r="I308" s="1194"/>
    </row>
    <row r="309" spans="9:9" s="1079" customFormat="1">
      <c r="I309" s="1194"/>
    </row>
    <row r="310" spans="9:9" s="1079" customFormat="1">
      <c r="I310" s="1194"/>
    </row>
    <row r="311" spans="9:9" s="1079" customFormat="1">
      <c r="I311" s="1194"/>
    </row>
    <row r="312" spans="9:9" s="1079" customFormat="1">
      <c r="I312" s="1194"/>
    </row>
    <row r="313" spans="9:9" s="1079" customFormat="1">
      <c r="I313" s="1194"/>
    </row>
    <row r="314" spans="9:9" s="1079" customFormat="1">
      <c r="I314" s="1194"/>
    </row>
    <row r="315" spans="9:9" s="1079" customFormat="1">
      <c r="I315" s="1194"/>
    </row>
    <row r="316" spans="9:9" s="1079" customFormat="1">
      <c r="I316" s="1194"/>
    </row>
    <row r="317" spans="9:9" s="1079" customFormat="1">
      <c r="I317" s="1194"/>
    </row>
    <row r="318" spans="9:9" s="1079" customFormat="1">
      <c r="I318" s="1194"/>
    </row>
    <row r="319" spans="9:9" s="1079" customFormat="1">
      <c r="I319" s="1194"/>
    </row>
    <row r="320" spans="9:9" s="1079" customFormat="1">
      <c r="I320" s="1194"/>
    </row>
    <row r="321" spans="9:9" s="1079" customFormat="1">
      <c r="I321" s="1194"/>
    </row>
    <row r="322" spans="9:9" s="1079" customFormat="1">
      <c r="I322" s="1194"/>
    </row>
    <row r="323" spans="9:9" s="1079" customFormat="1">
      <c r="I323" s="1194"/>
    </row>
    <row r="324" spans="9:9" s="1079" customFormat="1">
      <c r="I324" s="1194"/>
    </row>
    <row r="325" spans="9:9" s="1079" customFormat="1">
      <c r="I325" s="1194"/>
    </row>
    <row r="326" spans="9:9" s="1079" customFormat="1">
      <c r="I326" s="1194"/>
    </row>
    <row r="327" spans="9:9" s="1079" customFormat="1">
      <c r="I327" s="1194"/>
    </row>
    <row r="328" spans="9:9" s="1079" customFormat="1">
      <c r="I328" s="1194"/>
    </row>
    <row r="329" spans="9:9" s="1079" customFormat="1">
      <c r="I329" s="1194"/>
    </row>
    <row r="330" spans="9:9" s="1079" customFormat="1">
      <c r="I330" s="1194"/>
    </row>
    <row r="331" spans="9:9" s="1079" customFormat="1">
      <c r="I331" s="1194"/>
    </row>
    <row r="332" spans="9:9" s="1079" customFormat="1">
      <c r="I332" s="1193"/>
    </row>
    <row r="333" spans="9:9" s="1079" customFormat="1">
      <c r="I333" s="1193"/>
    </row>
    <row r="334" spans="9:9" s="1079" customFormat="1">
      <c r="I334" s="1193"/>
    </row>
    <row r="335" spans="9:9" s="1079" customFormat="1">
      <c r="I335" s="1193"/>
    </row>
    <row r="336" spans="9:9" s="1079" customFormat="1">
      <c r="I336" s="1193"/>
    </row>
    <row r="337" spans="9:9" s="1079" customFormat="1">
      <c r="I337" s="1193"/>
    </row>
    <row r="338" spans="9:9" s="1079" customFormat="1">
      <c r="I338" s="1193"/>
    </row>
    <row r="339" spans="9:9" s="1079" customFormat="1">
      <c r="I339" s="1193"/>
    </row>
    <row r="340" spans="9:9" s="1079" customFormat="1">
      <c r="I340" s="1193"/>
    </row>
    <row r="341" spans="9:9" s="1079" customFormat="1">
      <c r="I341" s="1193"/>
    </row>
    <row r="342" spans="9:9" s="1079" customFormat="1">
      <c r="I342" s="1193"/>
    </row>
    <row r="343" spans="9:9" s="1079" customFormat="1">
      <c r="I343" s="1193"/>
    </row>
    <row r="344" spans="9:9" s="1079" customFormat="1">
      <c r="I344" s="1193"/>
    </row>
    <row r="345" spans="9:9" s="1079" customFormat="1">
      <c r="I345" s="1193"/>
    </row>
    <row r="346" spans="9:9" s="1079" customFormat="1">
      <c r="I346" s="1193"/>
    </row>
    <row r="347" spans="9:9" s="1079" customFormat="1">
      <c r="I347" s="1193"/>
    </row>
    <row r="348" spans="9:9" s="1079" customFormat="1">
      <c r="I348" s="1193"/>
    </row>
    <row r="349" spans="9:9" s="1079" customFormat="1">
      <c r="I349" s="1193"/>
    </row>
    <row r="350" spans="9:9" s="1079" customFormat="1">
      <c r="I350" s="1193"/>
    </row>
    <row r="351" spans="9:9" s="1079" customFormat="1">
      <c r="I351" s="1193"/>
    </row>
    <row r="352" spans="9:9" s="1079" customFormat="1">
      <c r="I352" s="1193"/>
    </row>
    <row r="353" spans="9:9" s="1079" customFormat="1">
      <c r="I353" s="1193"/>
    </row>
    <row r="354" spans="9:9" s="1079" customFormat="1">
      <c r="I354" s="1193"/>
    </row>
    <row r="355" spans="9:9" s="1079" customFormat="1">
      <c r="I355" s="1193"/>
    </row>
    <row r="356" spans="9:9" s="1079" customFormat="1">
      <c r="I356" s="1193"/>
    </row>
    <row r="357" spans="9:9" s="1079" customFormat="1">
      <c r="I357" s="1193"/>
    </row>
    <row r="358" spans="9:9" s="1079" customFormat="1">
      <c r="I358" s="1193"/>
    </row>
    <row r="359" spans="9:9" s="1079" customFormat="1">
      <c r="I359" s="1193"/>
    </row>
    <row r="360" spans="9:9" s="1079" customFormat="1">
      <c r="I360" s="1193"/>
    </row>
    <row r="361" spans="9:9" s="1079" customFormat="1">
      <c r="I361" s="1193"/>
    </row>
    <row r="362" spans="9:9" s="1079" customFormat="1">
      <c r="I362" s="1193"/>
    </row>
    <row r="363" spans="9:9" s="1079" customFormat="1">
      <c r="I363" s="1193"/>
    </row>
    <row r="364" spans="9:9" s="1079" customFormat="1">
      <c r="I364" s="1193"/>
    </row>
    <row r="365" spans="9:9" s="1079" customFormat="1">
      <c r="I365" s="1193"/>
    </row>
    <row r="366" spans="9:9" s="1079" customFormat="1">
      <c r="I366" s="1193"/>
    </row>
    <row r="367" spans="9:9" s="1079" customFormat="1">
      <c r="I367" s="1193"/>
    </row>
    <row r="368" spans="9:9" s="1079" customFormat="1">
      <c r="I368" s="1193"/>
    </row>
    <row r="369" spans="9:9" s="1079" customFormat="1">
      <c r="I369" s="1193"/>
    </row>
    <row r="370" spans="9:9" s="1079" customFormat="1">
      <c r="I370" s="1193"/>
    </row>
    <row r="371" spans="9:9" s="1079" customFormat="1">
      <c r="I371" s="1193"/>
    </row>
    <row r="372" spans="9:9" s="1079" customFormat="1">
      <c r="I372" s="1193"/>
    </row>
    <row r="373" spans="9:9" s="1079" customFormat="1">
      <c r="I373" s="1193"/>
    </row>
    <row r="374" spans="9:9" s="1079" customFormat="1">
      <c r="I374" s="1193"/>
    </row>
    <row r="375" spans="9:9" s="1079" customFormat="1">
      <c r="I375" s="1193"/>
    </row>
    <row r="376" spans="9:9" s="1079" customFormat="1">
      <c r="I376" s="1193"/>
    </row>
    <row r="377" spans="9:9" s="1079" customFormat="1">
      <c r="I377" s="1193"/>
    </row>
    <row r="378" spans="9:9" s="1079" customFormat="1">
      <c r="I378" s="1193"/>
    </row>
    <row r="379" spans="9:9" s="1079" customFormat="1">
      <c r="I379" s="1193"/>
    </row>
    <row r="380" spans="9:9" s="1079" customFormat="1">
      <c r="I380" s="1193"/>
    </row>
    <row r="381" spans="9:9" s="1079" customFormat="1">
      <c r="I381" s="1193"/>
    </row>
    <row r="382" spans="9:9" s="1079" customFormat="1">
      <c r="I382" s="1193"/>
    </row>
    <row r="383" spans="9:9" s="1079" customFormat="1">
      <c r="I383" s="1193"/>
    </row>
    <row r="384" spans="9:9" s="1079" customFormat="1">
      <c r="I384" s="1193"/>
    </row>
    <row r="385" spans="9:9" s="1079" customFormat="1">
      <c r="I385" s="1193"/>
    </row>
    <row r="386" spans="9:9" s="1079" customFormat="1">
      <c r="I386" s="1193"/>
    </row>
    <row r="387" spans="9:9" s="1079" customFormat="1">
      <c r="I387" s="1193"/>
    </row>
    <row r="388" spans="9:9" s="1079" customFormat="1">
      <c r="I388" s="1193"/>
    </row>
    <row r="389" spans="9:9" s="1079" customFormat="1">
      <c r="I389" s="1193"/>
    </row>
    <row r="390" spans="9:9" s="1079" customFormat="1">
      <c r="I390" s="1193"/>
    </row>
    <row r="391" spans="9:9" s="1079" customFormat="1">
      <c r="I391" s="1193"/>
    </row>
    <row r="392" spans="9:9" s="1079" customFormat="1">
      <c r="I392" s="1193"/>
    </row>
    <row r="393" spans="9:9" s="1079" customFormat="1">
      <c r="I393" s="1193"/>
    </row>
    <row r="394" spans="9:9" s="1079" customFormat="1">
      <c r="I394" s="1193"/>
    </row>
    <row r="395" spans="9:9" s="1079" customFormat="1">
      <c r="I395" s="1193"/>
    </row>
    <row r="396" spans="9:9" s="1079" customFormat="1">
      <c r="I396" s="1193"/>
    </row>
    <row r="397" spans="9:9" s="1079" customFormat="1">
      <c r="I397" s="1193"/>
    </row>
    <row r="398" spans="9:9" s="1079" customFormat="1">
      <c r="I398" s="1193"/>
    </row>
    <row r="399" spans="9:9" s="1079" customFormat="1">
      <c r="I399" s="1193"/>
    </row>
    <row r="400" spans="9:9" s="1079" customFormat="1">
      <c r="I400" s="1193"/>
    </row>
    <row r="401" spans="9:9" s="1079" customFormat="1">
      <c r="I401" s="1193"/>
    </row>
    <row r="402" spans="9:9" s="1079" customFormat="1">
      <c r="I402" s="1193"/>
    </row>
    <row r="403" spans="9:9" s="1079" customFormat="1">
      <c r="I403" s="1193"/>
    </row>
    <row r="404" spans="9:9" s="1079" customFormat="1">
      <c r="I404" s="1193"/>
    </row>
    <row r="405" spans="9:9" s="1079" customFormat="1">
      <c r="I405" s="1193"/>
    </row>
    <row r="406" spans="9:9" s="1079" customFormat="1">
      <c r="I406" s="1193"/>
    </row>
    <row r="407" spans="9:9" s="1079" customFormat="1">
      <c r="I407" s="1193"/>
    </row>
    <row r="408" spans="9:9" s="1079" customFormat="1">
      <c r="I408" s="1193"/>
    </row>
    <row r="409" spans="9:9" s="1079" customFormat="1">
      <c r="I409" s="1193"/>
    </row>
    <row r="410" spans="9:9" s="1079" customFormat="1">
      <c r="I410" s="1193"/>
    </row>
    <row r="411" spans="9:9" s="1079" customFormat="1">
      <c r="I411" s="1193"/>
    </row>
    <row r="412" spans="9:9" s="1079" customFormat="1">
      <c r="I412" s="1193"/>
    </row>
    <row r="413" spans="9:9" s="1079" customFormat="1">
      <c r="I413" s="1193"/>
    </row>
    <row r="414" spans="9:9" s="1079" customFormat="1">
      <c r="I414" s="1193"/>
    </row>
    <row r="415" spans="9:9" s="1079" customFormat="1">
      <c r="I415" s="1193"/>
    </row>
    <row r="416" spans="9:9" s="1079" customFormat="1">
      <c r="I416" s="1193"/>
    </row>
    <row r="417" spans="9:9" s="1079" customFormat="1">
      <c r="I417" s="1193"/>
    </row>
    <row r="418" spans="9:9" s="1079" customFormat="1">
      <c r="I418" s="1193"/>
    </row>
    <row r="419" spans="9:9" s="1079" customFormat="1">
      <c r="I419" s="1193"/>
    </row>
    <row r="420" spans="9:9" s="1079" customFormat="1">
      <c r="I420" s="1193"/>
    </row>
    <row r="421" spans="9:9" s="1079" customFormat="1">
      <c r="I421" s="1193"/>
    </row>
    <row r="422" spans="9:9" s="1079" customFormat="1">
      <c r="I422" s="1193"/>
    </row>
    <row r="423" spans="9:9" s="1079" customFormat="1">
      <c r="I423" s="1193"/>
    </row>
    <row r="424" spans="9:9" s="1079" customFormat="1">
      <c r="I424" s="1193"/>
    </row>
    <row r="425" spans="9:9" s="1079" customFormat="1">
      <c r="I425" s="1193"/>
    </row>
    <row r="426" spans="9:9" s="1079" customFormat="1">
      <c r="I426" s="1193"/>
    </row>
    <row r="427" spans="9:9" s="1079" customFormat="1">
      <c r="I427" s="1193"/>
    </row>
    <row r="428" spans="9:9" s="1079" customFormat="1">
      <c r="I428" s="1193"/>
    </row>
    <row r="429" spans="9:9" s="1079" customFormat="1">
      <c r="I429" s="1193"/>
    </row>
    <row r="430" spans="9:9" s="1079" customFormat="1">
      <c r="I430" s="1193"/>
    </row>
    <row r="431" spans="9:9" s="1079" customFormat="1">
      <c r="I431" s="1193"/>
    </row>
    <row r="432" spans="9:9" s="1079" customFormat="1">
      <c r="I432" s="1193"/>
    </row>
    <row r="433" spans="9:9" s="1079" customFormat="1">
      <c r="I433" s="1193"/>
    </row>
    <row r="434" spans="9:9" s="1079" customFormat="1">
      <c r="I434" s="1193"/>
    </row>
    <row r="435" spans="9:9" s="1079" customFormat="1">
      <c r="I435" s="1193"/>
    </row>
    <row r="436" spans="9:9" s="1079" customFormat="1">
      <c r="I436" s="1193"/>
    </row>
    <row r="437" spans="9:9" s="1079" customFormat="1">
      <c r="I437" s="1193"/>
    </row>
    <row r="438" spans="9:9" s="1079" customFormat="1">
      <c r="I438" s="1193"/>
    </row>
    <row r="439" spans="9:9" s="1079" customFormat="1">
      <c r="I439" s="1193"/>
    </row>
    <row r="440" spans="9:9" s="1079" customFormat="1">
      <c r="I440" s="1193"/>
    </row>
    <row r="441" spans="9:9" s="1079" customFormat="1">
      <c r="I441" s="1193"/>
    </row>
    <row r="442" spans="9:9" s="1079" customFormat="1">
      <c r="I442" s="1193"/>
    </row>
    <row r="443" spans="9:9" s="1079" customFormat="1">
      <c r="I443" s="1193"/>
    </row>
    <row r="444" spans="9:9" s="1079" customFormat="1">
      <c r="I444" s="1193"/>
    </row>
    <row r="445" spans="9:9" s="1079" customFormat="1">
      <c r="I445" s="1193"/>
    </row>
    <row r="446" spans="9:9" s="1079" customFormat="1">
      <c r="I446" s="1193"/>
    </row>
    <row r="447" spans="9:9" s="1079" customFormat="1">
      <c r="I447" s="1193"/>
    </row>
    <row r="448" spans="9:9" s="1079" customFormat="1">
      <c r="I448" s="1193"/>
    </row>
    <row r="449" spans="9:9" s="1079" customFormat="1">
      <c r="I449" s="1193"/>
    </row>
    <row r="450" spans="9:9" s="1079" customFormat="1">
      <c r="I450" s="1193"/>
    </row>
    <row r="451" spans="9:9" s="1079" customFormat="1">
      <c r="I451" s="1193"/>
    </row>
    <row r="452" spans="9:9" s="1079" customFormat="1">
      <c r="I452" s="1193"/>
    </row>
    <row r="453" spans="9:9" s="1079" customFormat="1">
      <c r="I453" s="1193"/>
    </row>
    <row r="454" spans="9:9" s="1079" customFormat="1">
      <c r="I454" s="1193"/>
    </row>
    <row r="455" spans="9:9" s="1079" customFormat="1">
      <c r="I455" s="1193"/>
    </row>
    <row r="456" spans="9:9" s="1079" customFormat="1">
      <c r="I456" s="1193"/>
    </row>
    <row r="457" spans="9:9" s="1079" customFormat="1">
      <c r="I457" s="1193"/>
    </row>
    <row r="458" spans="9:9" s="1079" customFormat="1">
      <c r="I458" s="1193"/>
    </row>
    <row r="459" spans="9:9" s="1079" customFormat="1">
      <c r="I459" s="1193"/>
    </row>
    <row r="460" spans="9:9" s="1079" customFormat="1">
      <c r="I460" s="1193"/>
    </row>
    <row r="461" spans="9:9" s="1079" customFormat="1">
      <c r="I461" s="1193"/>
    </row>
    <row r="462" spans="9:9" s="1079" customFormat="1">
      <c r="I462" s="1193"/>
    </row>
    <row r="463" spans="9:9" s="1079" customFormat="1">
      <c r="I463" s="1193"/>
    </row>
    <row r="464" spans="9:9" s="1079" customFormat="1">
      <c r="I464" s="1193"/>
    </row>
    <row r="465" spans="9:9" s="1079" customFormat="1">
      <c r="I465" s="1193"/>
    </row>
    <row r="466" spans="9:9" s="1079" customFormat="1">
      <c r="I466" s="1193"/>
    </row>
    <row r="467" spans="9:9" s="1079" customFormat="1">
      <c r="I467" s="1193"/>
    </row>
    <row r="468" spans="9:9" s="1079" customFormat="1">
      <c r="I468" s="1193"/>
    </row>
    <row r="469" spans="9:9" s="1079" customFormat="1">
      <c r="I469" s="1193"/>
    </row>
    <row r="470" spans="9:9" s="1079" customFormat="1">
      <c r="I470" s="1193"/>
    </row>
    <row r="471" spans="9:9" s="1079" customFormat="1">
      <c r="I471" s="1193"/>
    </row>
    <row r="472" spans="9:9" s="1079" customFormat="1">
      <c r="I472" s="1193"/>
    </row>
    <row r="473" spans="9:9" s="1079" customFormat="1">
      <c r="I473" s="1193"/>
    </row>
    <row r="474" spans="9:9" s="1079" customFormat="1">
      <c r="I474" s="1193"/>
    </row>
    <row r="475" spans="9:9" s="1079" customFormat="1">
      <c r="I475" s="1193"/>
    </row>
    <row r="476" spans="9:9" s="1079" customFormat="1">
      <c r="I476" s="1193"/>
    </row>
    <row r="477" spans="9:9" s="1079" customFormat="1">
      <c r="I477" s="1193"/>
    </row>
    <row r="478" spans="9:9" s="1079" customFormat="1">
      <c r="I478" s="1193"/>
    </row>
    <row r="479" spans="9:9" s="1079" customFormat="1">
      <c r="I479" s="1193"/>
    </row>
    <row r="480" spans="9:9" s="1079" customFormat="1">
      <c r="I480" s="1193"/>
    </row>
    <row r="481" spans="9:9" s="1079" customFormat="1">
      <c r="I481" s="1193"/>
    </row>
    <row r="482" spans="9:9" s="1079" customFormat="1">
      <c r="I482" s="1193"/>
    </row>
    <row r="483" spans="9:9" s="1079" customFormat="1">
      <c r="I483" s="1193"/>
    </row>
    <row r="484" spans="9:9" s="1079" customFormat="1">
      <c r="I484" s="1193"/>
    </row>
    <row r="485" spans="9:9" s="1079" customFormat="1">
      <c r="I485" s="1193"/>
    </row>
    <row r="486" spans="9:9" s="1079" customFormat="1">
      <c r="I486" s="1193"/>
    </row>
    <row r="487" spans="9:9" s="1079" customFormat="1">
      <c r="I487" s="1193"/>
    </row>
    <row r="488" spans="9:9" s="1079" customFormat="1">
      <c r="I488" s="1193"/>
    </row>
    <row r="489" spans="9:9" s="1079" customFormat="1">
      <c r="I489" s="1193"/>
    </row>
    <row r="490" spans="9:9" s="1079" customFormat="1">
      <c r="I490" s="1193"/>
    </row>
    <row r="491" spans="9:9" s="1079" customFormat="1">
      <c r="I491" s="1193"/>
    </row>
    <row r="492" spans="9:9" s="1079" customFormat="1">
      <c r="I492" s="1193"/>
    </row>
    <row r="493" spans="9:9" s="1079" customFormat="1">
      <c r="I493" s="1193"/>
    </row>
    <row r="494" spans="9:9" s="1079" customFormat="1">
      <c r="I494" s="1193"/>
    </row>
    <row r="495" spans="9:9" s="1079" customFormat="1">
      <c r="I495" s="1193"/>
    </row>
    <row r="496" spans="9:9" s="1079" customFormat="1">
      <c r="I496" s="1193"/>
    </row>
    <row r="497" spans="9:9" s="1079" customFormat="1">
      <c r="I497" s="1193"/>
    </row>
    <row r="498" spans="9:9" s="1079" customFormat="1">
      <c r="I498" s="1193"/>
    </row>
    <row r="499" spans="9:9" s="1079" customFormat="1">
      <c r="I499" s="1193"/>
    </row>
    <row r="500" spans="9:9" s="1079" customFormat="1">
      <c r="I500" s="1193"/>
    </row>
    <row r="501" spans="9:9" s="1079" customFormat="1">
      <c r="I501" s="1193"/>
    </row>
    <row r="502" spans="9:9" s="1079" customFormat="1">
      <c r="I502" s="1193"/>
    </row>
    <row r="503" spans="9:9" s="1079" customFormat="1">
      <c r="I503" s="1193"/>
    </row>
    <row r="504" spans="9:9" s="1079" customFormat="1">
      <c r="I504" s="1193"/>
    </row>
    <row r="505" spans="9:9" s="1079" customFormat="1">
      <c r="I505" s="1193"/>
    </row>
    <row r="506" spans="9:9" s="1079" customFormat="1">
      <c r="I506" s="1193"/>
    </row>
    <row r="507" spans="9:9" s="1079" customFormat="1">
      <c r="I507" s="1193"/>
    </row>
    <row r="508" spans="9:9" s="1079" customFormat="1">
      <c r="I508" s="1193"/>
    </row>
    <row r="509" spans="9:9" s="1079" customFormat="1">
      <c r="I509" s="1193"/>
    </row>
    <row r="510" spans="9:9" s="1079" customFormat="1">
      <c r="I510" s="1193"/>
    </row>
    <row r="511" spans="9:9" s="1079" customFormat="1">
      <c r="I511" s="1193"/>
    </row>
    <row r="512" spans="9:9" s="1079" customFormat="1">
      <c r="I512" s="1193"/>
    </row>
    <row r="513" spans="9:9" s="1079" customFormat="1">
      <c r="I513" s="1193"/>
    </row>
    <row r="514" spans="9:9" s="1079" customFormat="1">
      <c r="I514" s="1193"/>
    </row>
    <row r="515" spans="9:9" s="1079" customFormat="1">
      <c r="I515" s="1193"/>
    </row>
    <row r="516" spans="9:9" s="1079" customFormat="1">
      <c r="I516" s="1193"/>
    </row>
    <row r="517" spans="9:9" s="1079" customFormat="1">
      <c r="I517" s="1193"/>
    </row>
    <row r="518" spans="9:9" s="1079" customFormat="1">
      <c r="I518" s="1193"/>
    </row>
    <row r="519" spans="9:9" s="1079" customFormat="1">
      <c r="I519" s="1193"/>
    </row>
    <row r="520" spans="9:9" s="1079" customFormat="1">
      <c r="I520" s="1193"/>
    </row>
    <row r="521" spans="9:9" s="1079" customFormat="1">
      <c r="I521" s="1193"/>
    </row>
    <row r="522" spans="9:9" s="1079" customFormat="1">
      <c r="I522" s="1193"/>
    </row>
    <row r="523" spans="9:9" s="1079" customFormat="1">
      <c r="I523" s="1193"/>
    </row>
    <row r="524" spans="9:9" s="1079" customFormat="1">
      <c r="I524" s="1193"/>
    </row>
    <row r="525" spans="9:9" s="1079" customFormat="1">
      <c r="I525" s="1193"/>
    </row>
    <row r="526" spans="9:9" s="1079" customFormat="1">
      <c r="I526" s="1193"/>
    </row>
    <row r="527" spans="9:9" s="1079" customFormat="1">
      <c r="I527" s="1193"/>
    </row>
    <row r="528" spans="9:9" s="1079" customFormat="1">
      <c r="I528" s="1193"/>
    </row>
    <row r="529" spans="9:9" s="1079" customFormat="1">
      <c r="I529" s="1193"/>
    </row>
    <row r="530" spans="9:9" s="1079" customFormat="1">
      <c r="I530" s="1193"/>
    </row>
    <row r="531" spans="9:9" s="1079" customFormat="1">
      <c r="I531" s="1193"/>
    </row>
    <row r="532" spans="9:9" s="1079" customFormat="1">
      <c r="I532" s="1193"/>
    </row>
    <row r="533" spans="9:9" s="1079" customFormat="1">
      <c r="I533" s="1193"/>
    </row>
    <row r="534" spans="9:9" s="1079" customFormat="1">
      <c r="I534" s="1193"/>
    </row>
    <row r="535" spans="9:9" s="1079" customFormat="1">
      <c r="I535" s="1193"/>
    </row>
    <row r="536" spans="9:9" s="1079" customFormat="1">
      <c r="I536" s="1193"/>
    </row>
    <row r="537" spans="9:9" s="1079" customFormat="1">
      <c r="I537" s="1193"/>
    </row>
    <row r="538" spans="9:9" s="1079" customFormat="1">
      <c r="I538" s="1193"/>
    </row>
    <row r="539" spans="9:9" s="1079" customFormat="1">
      <c r="I539" s="1193"/>
    </row>
    <row r="540" spans="9:9" s="1079" customFormat="1">
      <c r="I540" s="1193"/>
    </row>
    <row r="541" spans="9:9" s="1079" customFormat="1">
      <c r="I541" s="1193"/>
    </row>
    <row r="542" spans="9:9" s="1079" customFormat="1">
      <c r="I542" s="1193"/>
    </row>
    <row r="543" spans="9:9" s="1079" customFormat="1">
      <c r="I543" s="1193"/>
    </row>
    <row r="544" spans="9:9" s="1079" customFormat="1">
      <c r="I544" s="1193"/>
    </row>
    <row r="545" spans="9:9" s="1079" customFormat="1">
      <c r="I545" s="1193"/>
    </row>
    <row r="546" spans="9:9" s="1079" customFormat="1">
      <c r="I546" s="1193"/>
    </row>
    <row r="547" spans="9:9" s="1079" customFormat="1">
      <c r="I547" s="1193"/>
    </row>
    <row r="548" spans="9:9" s="1079" customFormat="1">
      <c r="I548" s="1193"/>
    </row>
    <row r="549" spans="9:9" s="1079" customFormat="1">
      <c r="I549" s="1193"/>
    </row>
    <row r="550" spans="9:9" s="1079" customFormat="1">
      <c r="I550" s="1193"/>
    </row>
    <row r="551" spans="9:9" s="1079" customFormat="1">
      <c r="I551" s="1193"/>
    </row>
    <row r="552" spans="9:9" s="1079" customFormat="1">
      <c r="I552" s="1193"/>
    </row>
    <row r="553" spans="9:9" s="1079" customFormat="1">
      <c r="I553" s="1193"/>
    </row>
    <row r="554" spans="9:9" s="1079" customFormat="1">
      <c r="I554" s="1193"/>
    </row>
    <row r="555" spans="9:9" s="1079" customFormat="1">
      <c r="I555" s="1193"/>
    </row>
    <row r="556" spans="9:9" s="1079" customFormat="1">
      <c r="I556" s="1193"/>
    </row>
    <row r="557" spans="9:9" s="1079" customFormat="1">
      <c r="I557" s="1193"/>
    </row>
    <row r="558" spans="9:9" s="1079" customFormat="1">
      <c r="I558" s="1193"/>
    </row>
    <row r="559" spans="9:9" s="1079" customFormat="1">
      <c r="I559" s="1193"/>
    </row>
    <row r="560" spans="9:9" s="1079" customFormat="1">
      <c r="I560" s="1193"/>
    </row>
    <row r="561" spans="9:9" s="1079" customFormat="1">
      <c r="I561" s="1193"/>
    </row>
    <row r="562" spans="9:9" s="1079" customFormat="1">
      <c r="I562" s="1193"/>
    </row>
    <row r="563" spans="9:9" s="1079" customFormat="1">
      <c r="I563" s="1193"/>
    </row>
    <row r="564" spans="9:9" s="1079" customFormat="1">
      <c r="I564" s="1193"/>
    </row>
    <row r="565" spans="9:9" s="1079" customFormat="1">
      <c r="I565" s="1193"/>
    </row>
    <row r="566" spans="9:9" s="1079" customFormat="1">
      <c r="I566" s="1193"/>
    </row>
    <row r="567" spans="9:9" s="1079" customFormat="1">
      <c r="I567" s="1193"/>
    </row>
    <row r="568" spans="9:9" s="1079" customFormat="1">
      <c r="I568" s="1193"/>
    </row>
    <row r="569" spans="9:9" s="1079" customFormat="1">
      <c r="I569" s="1193"/>
    </row>
    <row r="570" spans="9:9" s="1079" customFormat="1">
      <c r="I570" s="1193"/>
    </row>
    <row r="571" spans="9:9" s="1079" customFormat="1">
      <c r="I571" s="1193"/>
    </row>
    <row r="572" spans="9:9" s="1079" customFormat="1">
      <c r="I572" s="1193"/>
    </row>
    <row r="573" spans="9:9" s="1079" customFormat="1">
      <c r="I573" s="1193"/>
    </row>
    <row r="574" spans="9:9" s="1079" customFormat="1">
      <c r="I574" s="1193"/>
    </row>
    <row r="575" spans="9:9" s="1079" customFormat="1">
      <c r="I575" s="1193"/>
    </row>
    <row r="576" spans="9:9" s="1079" customFormat="1">
      <c r="I576" s="1193"/>
    </row>
    <row r="577" spans="9:9" s="1079" customFormat="1">
      <c r="I577" s="1193"/>
    </row>
    <row r="578" spans="9:9" s="1079" customFormat="1">
      <c r="I578" s="1193"/>
    </row>
    <row r="579" spans="9:9" s="1079" customFormat="1">
      <c r="I579" s="1193"/>
    </row>
    <row r="580" spans="9:9" s="1079" customFormat="1">
      <c r="I580" s="1193"/>
    </row>
    <row r="581" spans="9:9" s="1079" customFormat="1">
      <c r="I581" s="1193"/>
    </row>
    <row r="582" spans="9:9" s="1079" customFormat="1">
      <c r="I582" s="1193"/>
    </row>
    <row r="583" spans="9:9" s="1079" customFormat="1">
      <c r="I583" s="1193"/>
    </row>
    <row r="584" spans="9:9" s="1079" customFormat="1">
      <c r="I584" s="1193"/>
    </row>
    <row r="585" spans="9:9" s="1079" customFormat="1">
      <c r="I585" s="1193"/>
    </row>
    <row r="586" spans="9:9" s="1079" customFormat="1">
      <c r="I586" s="1193"/>
    </row>
    <row r="587" spans="9:9" s="1079" customFormat="1">
      <c r="I587" s="1193"/>
    </row>
    <row r="588" spans="9:9" s="1079" customFormat="1">
      <c r="I588" s="1193"/>
    </row>
    <row r="589" spans="9:9" s="1079" customFormat="1">
      <c r="I589" s="1193"/>
    </row>
    <row r="590" spans="9:9" s="1079" customFormat="1">
      <c r="I590" s="1193"/>
    </row>
    <row r="591" spans="9:9" s="1079" customFormat="1">
      <c r="I591" s="1193"/>
    </row>
    <row r="592" spans="9:9" s="1079" customFormat="1">
      <c r="I592" s="1193"/>
    </row>
    <row r="593" spans="9:9" s="1079" customFormat="1">
      <c r="I593" s="1193"/>
    </row>
    <row r="594" spans="9:9" s="1079" customFormat="1">
      <c r="I594" s="1193"/>
    </row>
    <row r="595" spans="9:9" s="1079" customFormat="1">
      <c r="I595" s="1193"/>
    </row>
    <row r="596" spans="9:9" s="1079" customFormat="1">
      <c r="I596" s="1193"/>
    </row>
    <row r="597" spans="9:9" s="1079" customFormat="1">
      <c r="I597" s="1193"/>
    </row>
    <row r="598" spans="9:9" s="1079" customFormat="1">
      <c r="I598" s="1193"/>
    </row>
    <row r="599" spans="9:9" s="1079" customFormat="1">
      <c r="I599" s="1193"/>
    </row>
    <row r="600" spans="9:9" s="1079" customFormat="1">
      <c r="I600" s="1193"/>
    </row>
    <row r="601" spans="9:9" s="1079" customFormat="1">
      <c r="I601" s="1193"/>
    </row>
    <row r="602" spans="9:9" s="1079" customFormat="1">
      <c r="I602" s="1193"/>
    </row>
    <row r="603" spans="9:9" s="1079" customFormat="1">
      <c r="I603" s="1193"/>
    </row>
    <row r="604" spans="9:9" s="1079" customFormat="1">
      <c r="I604" s="1193"/>
    </row>
    <row r="605" spans="9:9" s="1079" customFormat="1">
      <c r="I605" s="1193"/>
    </row>
    <row r="606" spans="9:9" s="1079" customFormat="1">
      <c r="I606" s="1193"/>
    </row>
    <row r="607" spans="9:9" s="1079" customFormat="1">
      <c r="I607" s="1193"/>
    </row>
    <row r="608" spans="9:9" s="1079" customFormat="1">
      <c r="I608" s="1193"/>
    </row>
    <row r="609" spans="9:9" s="1079" customFormat="1">
      <c r="I609" s="1193"/>
    </row>
    <row r="610" spans="9:9" s="1079" customFormat="1">
      <c r="I610" s="1193"/>
    </row>
    <row r="611" spans="9:9" s="1079" customFormat="1">
      <c r="I611" s="1193"/>
    </row>
    <row r="612" spans="9:9" s="1079" customFormat="1">
      <c r="I612" s="1193"/>
    </row>
    <row r="613" spans="9:9" s="1079" customFormat="1">
      <c r="I613" s="1193"/>
    </row>
    <row r="614" spans="9:9" s="1079" customFormat="1">
      <c r="I614" s="1193"/>
    </row>
    <row r="615" spans="9:9" s="1079" customFormat="1">
      <c r="I615" s="1193"/>
    </row>
    <row r="616" spans="9:9" s="1079" customFormat="1">
      <c r="I616" s="1193"/>
    </row>
    <row r="617" spans="9:9" s="1079" customFormat="1">
      <c r="I617" s="1193"/>
    </row>
    <row r="618" spans="9:9" s="1079" customFormat="1">
      <c r="I618" s="1193"/>
    </row>
    <row r="619" spans="9:9" s="1079" customFormat="1">
      <c r="I619" s="1193"/>
    </row>
    <row r="620" spans="9:9" s="1079" customFormat="1">
      <c r="I620" s="1193"/>
    </row>
    <row r="621" spans="9:9" s="1079" customFormat="1">
      <c r="I621" s="1193"/>
    </row>
    <row r="622" spans="9:9" s="1079" customFormat="1">
      <c r="I622" s="1193"/>
    </row>
    <row r="623" spans="9:9" s="1079" customFormat="1">
      <c r="I623" s="1193"/>
    </row>
    <row r="624" spans="9:9" s="1079" customFormat="1">
      <c r="I624" s="1193"/>
    </row>
    <row r="625" spans="9:9" s="1079" customFormat="1">
      <c r="I625" s="1193"/>
    </row>
    <row r="626" spans="9:9" s="1079" customFormat="1">
      <c r="I626" s="1193"/>
    </row>
    <row r="627" spans="9:9" s="1079" customFormat="1">
      <c r="I627" s="1193"/>
    </row>
    <row r="628" spans="9:9" s="1079" customFormat="1">
      <c r="I628" s="1193"/>
    </row>
    <row r="629" spans="9:9" s="1079" customFormat="1">
      <c r="I629" s="1193"/>
    </row>
    <row r="630" spans="9:9" s="1079" customFormat="1">
      <c r="I630" s="1193"/>
    </row>
    <row r="631" spans="9:9" s="1079" customFormat="1">
      <c r="I631" s="1193"/>
    </row>
    <row r="632" spans="9:9" s="1079" customFormat="1">
      <c r="I632" s="1193"/>
    </row>
    <row r="633" spans="9:9" s="1079" customFormat="1">
      <c r="I633" s="1193"/>
    </row>
    <row r="634" spans="9:9" s="1079" customFormat="1">
      <c r="I634" s="1193"/>
    </row>
    <row r="635" spans="9:9" s="1079" customFormat="1">
      <c r="I635" s="1193"/>
    </row>
    <row r="636" spans="9:9" s="1079" customFormat="1">
      <c r="I636" s="1193"/>
    </row>
    <row r="637" spans="9:9" s="1079" customFormat="1">
      <c r="I637" s="1193"/>
    </row>
    <row r="638" spans="9:9" s="1079" customFormat="1">
      <c r="I638" s="1193"/>
    </row>
    <row r="639" spans="9:9" s="1079" customFormat="1">
      <c r="I639" s="1193"/>
    </row>
    <row r="640" spans="9:9" s="1079" customFormat="1">
      <c r="I640" s="1193"/>
    </row>
    <row r="641" spans="9:9" s="1079" customFormat="1">
      <c r="I641" s="1193"/>
    </row>
    <row r="642" spans="9:9" s="1079" customFormat="1">
      <c r="I642" s="1193"/>
    </row>
    <row r="643" spans="9:9" s="1079" customFormat="1">
      <c r="I643" s="1193"/>
    </row>
    <row r="644" spans="9:9" s="1079" customFormat="1">
      <c r="I644" s="1193"/>
    </row>
    <row r="645" spans="9:9" s="1079" customFormat="1">
      <c r="I645" s="1193"/>
    </row>
    <row r="646" spans="9:9" s="1079" customFormat="1">
      <c r="I646" s="1193"/>
    </row>
    <row r="647" spans="9:9" s="1079" customFormat="1">
      <c r="I647" s="1193"/>
    </row>
    <row r="648" spans="9:9" s="1079" customFormat="1">
      <c r="I648" s="1193"/>
    </row>
    <row r="649" spans="9:9" s="1079" customFormat="1">
      <c r="I649" s="1193"/>
    </row>
    <row r="650" spans="9:9" s="1079" customFormat="1">
      <c r="I650" s="1193"/>
    </row>
    <row r="651" spans="9:9" s="1079" customFormat="1">
      <c r="I651" s="1193"/>
    </row>
    <row r="652" spans="9:9" s="1079" customFormat="1">
      <c r="I652" s="1193"/>
    </row>
    <row r="653" spans="9:9" s="1079" customFormat="1">
      <c r="I653" s="1193"/>
    </row>
    <row r="654" spans="9:9" s="1079" customFormat="1">
      <c r="I654" s="1193"/>
    </row>
    <row r="655" spans="9:9" s="1079" customFormat="1">
      <c r="I655" s="1193"/>
    </row>
    <row r="656" spans="9:9" s="1079" customFormat="1">
      <c r="I656" s="1193"/>
    </row>
    <row r="657" spans="9:9" s="1079" customFormat="1">
      <c r="I657" s="1193"/>
    </row>
    <row r="658" spans="9:9" s="1079" customFormat="1">
      <c r="I658" s="1193"/>
    </row>
    <row r="659" spans="9:9" s="1079" customFormat="1">
      <c r="I659" s="1193"/>
    </row>
    <row r="660" spans="9:9" s="1079" customFormat="1">
      <c r="I660" s="1193"/>
    </row>
    <row r="661" spans="9:9" s="1079" customFormat="1">
      <c r="I661" s="1193"/>
    </row>
    <row r="662" spans="9:9" s="1079" customFormat="1">
      <c r="I662" s="1193"/>
    </row>
    <row r="663" spans="9:9" s="1079" customFormat="1">
      <c r="I663" s="1193"/>
    </row>
    <row r="664" spans="9:9" s="1079" customFormat="1">
      <c r="I664" s="1193"/>
    </row>
    <row r="665" spans="9:9" s="1079" customFormat="1">
      <c r="I665" s="1193"/>
    </row>
    <row r="666" spans="9:9" s="1079" customFormat="1">
      <c r="I666" s="1193"/>
    </row>
    <row r="667" spans="9:9" s="1079" customFormat="1">
      <c r="I667" s="1193"/>
    </row>
    <row r="668" spans="9:9" s="1079" customFormat="1">
      <c r="I668" s="1193"/>
    </row>
    <row r="669" spans="9:9" s="1079" customFormat="1">
      <c r="I669" s="1193"/>
    </row>
    <row r="670" spans="9:9" s="1079" customFormat="1">
      <c r="I670" s="1193"/>
    </row>
    <row r="671" spans="9:9" s="1079" customFormat="1">
      <c r="I671" s="1193"/>
    </row>
    <row r="672" spans="9:9" s="1079" customFormat="1">
      <c r="I672" s="1193"/>
    </row>
    <row r="673" spans="9:9" s="1079" customFormat="1">
      <c r="I673" s="1193"/>
    </row>
    <row r="674" spans="9:9" s="1079" customFormat="1">
      <c r="I674" s="1193"/>
    </row>
    <row r="675" spans="9:9" s="1079" customFormat="1">
      <c r="I675" s="1193"/>
    </row>
    <row r="676" spans="9:9" s="1079" customFormat="1">
      <c r="I676" s="1193"/>
    </row>
    <row r="677" spans="9:9" s="1079" customFormat="1">
      <c r="I677" s="1193"/>
    </row>
    <row r="678" spans="9:9" s="1079" customFormat="1">
      <c r="I678" s="1193"/>
    </row>
    <row r="679" spans="9:9" s="1079" customFormat="1">
      <c r="I679" s="1193"/>
    </row>
    <row r="680" spans="9:9" s="1079" customFormat="1">
      <c r="I680" s="1193"/>
    </row>
    <row r="681" spans="9:9" s="1079" customFormat="1">
      <c r="I681" s="1193"/>
    </row>
    <row r="682" spans="9:9" s="1079" customFormat="1">
      <c r="I682" s="1193"/>
    </row>
    <row r="683" spans="9:9" s="1079" customFormat="1">
      <c r="I683" s="1193"/>
    </row>
    <row r="684" spans="9:9" s="1079" customFormat="1">
      <c r="I684" s="1193"/>
    </row>
    <row r="685" spans="9:9" s="1079" customFormat="1">
      <c r="I685" s="1193"/>
    </row>
    <row r="686" spans="9:9" s="1079" customFormat="1">
      <c r="I686" s="1193"/>
    </row>
    <row r="687" spans="9:9" s="1079" customFormat="1">
      <c r="I687" s="1193"/>
    </row>
    <row r="688" spans="9:9" s="1079" customFormat="1">
      <c r="I688" s="1193"/>
    </row>
    <row r="689" spans="9:9" s="1079" customFormat="1">
      <c r="I689" s="1193"/>
    </row>
    <row r="690" spans="9:9" s="1079" customFormat="1">
      <c r="I690" s="1193"/>
    </row>
    <row r="691" spans="9:9" s="1079" customFormat="1">
      <c r="I691" s="1193"/>
    </row>
    <row r="692" spans="9:9" s="1079" customFormat="1">
      <c r="I692" s="1193"/>
    </row>
    <row r="693" spans="9:9" s="1079" customFormat="1">
      <c r="I693" s="1193"/>
    </row>
    <row r="694" spans="9:9" s="1079" customFormat="1">
      <c r="I694" s="1193"/>
    </row>
    <row r="695" spans="9:9" s="1079" customFormat="1">
      <c r="I695" s="1193"/>
    </row>
    <row r="696" spans="9:9" s="1079" customFormat="1">
      <c r="I696" s="1193"/>
    </row>
    <row r="697" spans="9:9" s="1079" customFormat="1">
      <c r="I697" s="1193"/>
    </row>
    <row r="698" spans="9:9" s="1079" customFormat="1">
      <c r="I698" s="1193"/>
    </row>
    <row r="699" spans="9:9" s="1079" customFormat="1">
      <c r="I699" s="1193"/>
    </row>
    <row r="700" spans="9:9" s="1079" customFormat="1">
      <c r="I700" s="1193"/>
    </row>
    <row r="701" spans="9:9" s="1079" customFormat="1">
      <c r="I701" s="1193"/>
    </row>
    <row r="702" spans="9:9" s="1079" customFormat="1">
      <c r="I702" s="1193"/>
    </row>
    <row r="703" spans="9:9" s="1079" customFormat="1">
      <c r="I703" s="1193"/>
    </row>
    <row r="704" spans="9:9" s="1079" customFormat="1">
      <c r="I704" s="1193"/>
    </row>
    <row r="705" spans="9:9" s="1079" customFormat="1">
      <c r="I705" s="1193"/>
    </row>
    <row r="706" spans="9:9" s="1079" customFormat="1">
      <c r="I706" s="1193"/>
    </row>
    <row r="707" spans="9:9" s="1079" customFormat="1">
      <c r="I707" s="1193"/>
    </row>
    <row r="708" spans="9:9" s="1079" customFormat="1">
      <c r="I708" s="1193"/>
    </row>
    <row r="709" spans="9:9" s="1079" customFormat="1">
      <c r="I709" s="1193"/>
    </row>
    <row r="710" spans="9:9" s="1079" customFormat="1">
      <c r="I710" s="1193"/>
    </row>
    <row r="711" spans="9:9" s="1079" customFormat="1">
      <c r="I711" s="1193"/>
    </row>
    <row r="712" spans="9:9" s="1079" customFormat="1">
      <c r="I712" s="1193"/>
    </row>
    <row r="713" spans="9:9" s="1079" customFormat="1">
      <c r="I713" s="1193"/>
    </row>
    <row r="714" spans="9:9" s="1079" customFormat="1">
      <c r="I714" s="1193"/>
    </row>
    <row r="715" spans="9:9" s="1079" customFormat="1">
      <c r="I715" s="1193"/>
    </row>
    <row r="716" spans="9:9" s="1079" customFormat="1">
      <c r="I716" s="1193"/>
    </row>
    <row r="717" spans="9:9" s="1079" customFormat="1">
      <c r="I717" s="1193"/>
    </row>
    <row r="718" spans="9:9" s="1079" customFormat="1">
      <c r="I718" s="1193"/>
    </row>
    <row r="719" spans="9:9" s="1079" customFormat="1">
      <c r="I719" s="1193"/>
    </row>
    <row r="720" spans="9:9" s="1079" customFormat="1">
      <c r="I720" s="1193"/>
    </row>
    <row r="721" spans="9:9" s="1079" customFormat="1">
      <c r="I721" s="1193"/>
    </row>
    <row r="722" spans="9:9" s="1079" customFormat="1">
      <c r="I722" s="1193"/>
    </row>
    <row r="723" spans="9:9" s="1079" customFormat="1">
      <c r="I723" s="1193"/>
    </row>
    <row r="724" spans="9:9" s="1079" customFormat="1">
      <c r="I724" s="1193"/>
    </row>
    <row r="725" spans="9:9" s="1079" customFormat="1">
      <c r="I725" s="1193"/>
    </row>
    <row r="726" spans="9:9" s="1079" customFormat="1">
      <c r="I726" s="1193"/>
    </row>
    <row r="727" spans="9:9" s="1079" customFormat="1">
      <c r="I727" s="1193"/>
    </row>
    <row r="728" spans="9:9" s="1079" customFormat="1">
      <c r="I728" s="1193"/>
    </row>
    <row r="729" spans="9:9" s="1079" customFormat="1">
      <c r="I729" s="1193"/>
    </row>
    <row r="730" spans="9:9" s="1079" customFormat="1">
      <c r="I730" s="1193"/>
    </row>
    <row r="731" spans="9:9" s="1079" customFormat="1">
      <c r="I731" s="1193"/>
    </row>
    <row r="732" spans="9:9" s="1079" customFormat="1">
      <c r="I732" s="1193"/>
    </row>
    <row r="733" spans="9:9" s="1079" customFormat="1">
      <c r="I733" s="1193"/>
    </row>
    <row r="734" spans="9:9" s="1079" customFormat="1">
      <c r="I734" s="1193"/>
    </row>
    <row r="735" spans="9:9" s="1079" customFormat="1">
      <c r="I735" s="1193"/>
    </row>
    <row r="736" spans="9:9" s="1079" customFormat="1">
      <c r="I736" s="1193"/>
    </row>
    <row r="737" spans="9:9" s="1079" customFormat="1">
      <c r="I737" s="1193"/>
    </row>
    <row r="738" spans="9:9" s="1079" customFormat="1">
      <c r="I738" s="1193"/>
    </row>
    <row r="739" spans="9:9" s="1079" customFormat="1">
      <c r="I739" s="1193"/>
    </row>
    <row r="740" spans="9:9" s="1079" customFormat="1">
      <c r="I740" s="1193"/>
    </row>
    <row r="741" spans="9:9" s="1079" customFormat="1">
      <c r="I741" s="1193"/>
    </row>
    <row r="742" spans="9:9" s="1079" customFormat="1">
      <c r="I742" s="1193"/>
    </row>
    <row r="743" spans="9:9" s="1079" customFormat="1">
      <c r="I743" s="1193"/>
    </row>
    <row r="744" spans="9:9" s="1079" customFormat="1">
      <c r="I744" s="1193"/>
    </row>
    <row r="745" spans="9:9" s="1079" customFormat="1">
      <c r="I745" s="1193"/>
    </row>
    <row r="746" spans="9:9" s="1079" customFormat="1">
      <c r="I746" s="1193"/>
    </row>
    <row r="747" spans="9:9" s="1079" customFormat="1">
      <c r="I747" s="1193"/>
    </row>
    <row r="748" spans="9:9" s="1079" customFormat="1">
      <c r="I748" s="1193"/>
    </row>
    <row r="749" spans="9:9" s="1079" customFormat="1">
      <c r="I749" s="1193"/>
    </row>
    <row r="750" spans="9:9" s="1079" customFormat="1">
      <c r="I750" s="1193"/>
    </row>
    <row r="751" spans="9:9" s="1079" customFormat="1">
      <c r="I751" s="1193"/>
    </row>
    <row r="752" spans="9:9" s="1079" customFormat="1">
      <c r="I752" s="1193"/>
    </row>
    <row r="753" spans="9:9" s="1079" customFormat="1">
      <c r="I753" s="1193"/>
    </row>
    <row r="754" spans="9:9" s="1079" customFormat="1">
      <c r="I754" s="1193"/>
    </row>
    <row r="755" spans="9:9" s="1079" customFormat="1">
      <c r="I755" s="1193"/>
    </row>
    <row r="756" spans="9:9" s="1079" customFormat="1">
      <c r="I756" s="1193"/>
    </row>
    <row r="757" spans="9:9" s="1079" customFormat="1">
      <c r="I757" s="1193"/>
    </row>
    <row r="758" spans="9:9" s="1079" customFormat="1">
      <c r="I758" s="1193"/>
    </row>
    <row r="759" spans="9:9" s="1079" customFormat="1">
      <c r="I759" s="1193"/>
    </row>
    <row r="760" spans="9:9" s="1079" customFormat="1">
      <c r="I760" s="1193"/>
    </row>
    <row r="761" spans="9:9" s="1079" customFormat="1">
      <c r="I761" s="1193"/>
    </row>
    <row r="762" spans="9:9" s="1079" customFormat="1">
      <c r="I762" s="1193"/>
    </row>
    <row r="763" spans="9:9" s="1079" customFormat="1">
      <c r="I763" s="1193"/>
    </row>
    <row r="764" spans="9:9" s="1079" customFormat="1">
      <c r="I764" s="1193"/>
    </row>
    <row r="765" spans="9:9" s="1079" customFormat="1">
      <c r="I765" s="1193"/>
    </row>
    <row r="766" spans="9:9" s="1079" customFormat="1">
      <c r="I766" s="1193"/>
    </row>
    <row r="767" spans="9:9" s="1079" customFormat="1">
      <c r="I767" s="1193"/>
    </row>
    <row r="768" spans="9:9" s="1079" customFormat="1">
      <c r="I768" s="1193"/>
    </row>
    <row r="769" spans="9:9" s="1079" customFormat="1">
      <c r="I769" s="1193"/>
    </row>
    <row r="770" spans="9:9" s="1079" customFormat="1">
      <c r="I770" s="1193"/>
    </row>
    <row r="771" spans="9:9" s="1079" customFormat="1">
      <c r="I771" s="1193"/>
    </row>
    <row r="772" spans="9:9" s="1079" customFormat="1">
      <c r="I772" s="1193"/>
    </row>
    <row r="773" spans="9:9" s="1079" customFormat="1">
      <c r="I773" s="1193"/>
    </row>
    <row r="774" spans="9:9" s="1079" customFormat="1">
      <c r="I774" s="1193"/>
    </row>
  </sheetData>
  <mergeCells count="14">
    <mergeCell ref="A30:I30"/>
    <mergeCell ref="A1:I1"/>
    <mergeCell ref="A2:I2"/>
    <mergeCell ref="A3:I3"/>
    <mergeCell ref="H4:I4"/>
    <mergeCell ref="A5:A7"/>
    <mergeCell ref="F5:I5"/>
    <mergeCell ref="F6:G6"/>
    <mergeCell ref="H6:I6"/>
    <mergeCell ref="B6:B7"/>
    <mergeCell ref="C6:C7"/>
    <mergeCell ref="D6:D7"/>
    <mergeCell ref="E6:E7"/>
    <mergeCell ref="A29:I29"/>
  </mergeCells>
  <pageMargins left="0.39370078740157483" right="0.39370078740157483" top="0.39370078740157483" bottom="0.39370078740157483" header="0.31496062992125984" footer="0.31496062992125984"/>
  <pageSetup scale="71"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18"/>
  <sheetViews>
    <sheetView showGridLines="0" workbookViewId="0">
      <selection sqref="A1:I118"/>
    </sheetView>
  </sheetViews>
  <sheetFormatPr defaultRowHeight="13.2"/>
  <cols>
    <col min="1" max="1" width="57" style="1222" bestFit="1" customWidth="1"/>
    <col min="2" max="2" width="13.33203125" style="1222" customWidth="1"/>
    <col min="3" max="3" width="12.6640625" style="1222" customWidth="1"/>
    <col min="4" max="4" width="13" style="1222" customWidth="1"/>
    <col min="5" max="5" width="13.5546875" style="1222" customWidth="1"/>
    <col min="6" max="6" width="10.5546875" style="1222" bestFit="1" customWidth="1"/>
    <col min="7" max="7" width="9.5546875" style="1222" customWidth="1"/>
    <col min="8" max="8" width="8.6640625" style="1222" customWidth="1"/>
    <col min="9" max="9" width="10.33203125" style="1222" customWidth="1"/>
    <col min="10" max="10" width="12.109375" style="1222" customWidth="1"/>
    <col min="11" max="13" width="9.44140625" style="1222" bestFit="1" customWidth="1"/>
    <col min="14" max="14" width="10.33203125" style="1222" customWidth="1"/>
    <col min="15" max="15" width="8.44140625" style="1222" customWidth="1"/>
    <col min="16" max="16" width="6.88671875" style="1222" customWidth="1"/>
    <col min="17" max="17" width="8.33203125" style="1222" customWidth="1"/>
    <col min="18" max="18" width="6.88671875" style="1222" bestFit="1" customWidth="1"/>
    <col min="19" max="255" width="8.88671875" style="1222"/>
    <col min="256" max="256" width="56.44140625" style="1222" bestFit="1" customWidth="1"/>
    <col min="257" max="260" width="8.44140625" style="1222" bestFit="1" customWidth="1"/>
    <col min="261" max="261" width="7.109375" style="1222" bestFit="1" customWidth="1"/>
    <col min="262" max="262" width="7" style="1222" bestFit="1" customWidth="1"/>
    <col min="263" max="263" width="7.109375" style="1222" bestFit="1" customWidth="1"/>
    <col min="264" max="264" width="6.88671875" style="1222" bestFit="1" customWidth="1"/>
    <col min="265" max="265" width="10.44140625" style="1222" bestFit="1" customWidth="1"/>
    <col min="266" max="266" width="54.88671875" style="1222" customWidth="1"/>
    <col min="267" max="269" width="9.44140625" style="1222" bestFit="1" customWidth="1"/>
    <col min="270" max="270" width="10.33203125" style="1222" customWidth="1"/>
    <col min="271" max="271" width="8.44140625" style="1222" customWidth="1"/>
    <col min="272" max="272" width="6.88671875" style="1222" customWidth="1"/>
    <col min="273" max="273" width="8.33203125" style="1222" customWidth="1"/>
    <col min="274" max="274" width="6.88671875" style="1222" bestFit="1" customWidth="1"/>
    <col min="275" max="511" width="8.88671875" style="1222"/>
    <col min="512" max="512" width="56.44140625" style="1222" bestFit="1" customWidth="1"/>
    <col min="513" max="516" width="8.44140625" style="1222" bestFit="1" customWidth="1"/>
    <col min="517" max="517" width="7.109375" style="1222" bestFit="1" customWidth="1"/>
    <col min="518" max="518" width="7" style="1222" bestFit="1" customWidth="1"/>
    <col min="519" max="519" width="7.109375" style="1222" bestFit="1" customWidth="1"/>
    <col min="520" max="520" width="6.88671875" style="1222" bestFit="1" customWidth="1"/>
    <col min="521" max="521" width="10.44140625" style="1222" bestFit="1" customWidth="1"/>
    <col min="522" max="522" width="54.88671875" style="1222" customWidth="1"/>
    <col min="523" max="525" width="9.44140625" style="1222" bestFit="1" customWidth="1"/>
    <col min="526" max="526" width="10.33203125" style="1222" customWidth="1"/>
    <col min="527" max="527" width="8.44140625" style="1222" customWidth="1"/>
    <col min="528" max="528" width="6.88671875" style="1222" customWidth="1"/>
    <col min="529" max="529" width="8.33203125" style="1222" customWidth="1"/>
    <col min="530" max="530" width="6.88671875" style="1222" bestFit="1" customWidth="1"/>
    <col min="531" max="767" width="8.88671875" style="1222"/>
    <col min="768" max="768" width="56.44140625" style="1222" bestFit="1" customWidth="1"/>
    <col min="769" max="772" width="8.44140625" style="1222" bestFit="1" customWidth="1"/>
    <col min="773" max="773" width="7.109375" style="1222" bestFit="1" customWidth="1"/>
    <col min="774" max="774" width="7" style="1222" bestFit="1" customWidth="1"/>
    <col min="775" max="775" width="7.109375" style="1222" bestFit="1" customWidth="1"/>
    <col min="776" max="776" width="6.88671875" style="1222" bestFit="1" customWidth="1"/>
    <col min="777" max="777" width="10.44140625" style="1222" bestFit="1" customWidth="1"/>
    <col min="778" max="778" width="54.88671875" style="1222" customWidth="1"/>
    <col min="779" max="781" width="9.44140625" style="1222" bestFit="1" customWidth="1"/>
    <col min="782" max="782" width="10.33203125" style="1222" customWidth="1"/>
    <col min="783" max="783" width="8.44140625" style="1222" customWidth="1"/>
    <col min="784" max="784" width="6.88671875" style="1222" customWidth="1"/>
    <col min="785" max="785" width="8.33203125" style="1222" customWidth="1"/>
    <col min="786" max="786" width="6.88671875" style="1222" bestFit="1" customWidth="1"/>
    <col min="787" max="1023" width="8.88671875" style="1222"/>
    <col min="1024" max="1024" width="56.44140625" style="1222" bestFit="1" customWidth="1"/>
    <col min="1025" max="1028" width="8.44140625" style="1222" bestFit="1" customWidth="1"/>
    <col min="1029" max="1029" width="7.109375" style="1222" bestFit="1" customWidth="1"/>
    <col min="1030" max="1030" width="7" style="1222" bestFit="1" customWidth="1"/>
    <col min="1031" max="1031" width="7.109375" style="1222" bestFit="1" customWidth="1"/>
    <col min="1032" max="1032" width="6.88671875" style="1222" bestFit="1" customWidth="1"/>
    <col min="1033" max="1033" width="10.44140625" style="1222" bestFit="1" customWidth="1"/>
    <col min="1034" max="1034" width="54.88671875" style="1222" customWidth="1"/>
    <col min="1035" max="1037" width="9.44140625" style="1222" bestFit="1" customWidth="1"/>
    <col min="1038" max="1038" width="10.33203125" style="1222" customWidth="1"/>
    <col min="1039" max="1039" width="8.44140625" style="1222" customWidth="1"/>
    <col min="1040" max="1040" width="6.88671875" style="1222" customWidth="1"/>
    <col min="1041" max="1041" width="8.33203125" style="1222" customWidth="1"/>
    <col min="1042" max="1042" width="6.88671875" style="1222" bestFit="1" customWidth="1"/>
    <col min="1043" max="1279" width="8.88671875" style="1222"/>
    <col min="1280" max="1280" width="56.44140625" style="1222" bestFit="1" customWidth="1"/>
    <col min="1281" max="1284" width="8.44140625" style="1222" bestFit="1" customWidth="1"/>
    <col min="1285" max="1285" width="7.109375" style="1222" bestFit="1" customWidth="1"/>
    <col min="1286" max="1286" width="7" style="1222" bestFit="1" customWidth="1"/>
    <col min="1287" max="1287" width="7.109375" style="1222" bestFit="1" customWidth="1"/>
    <col min="1288" max="1288" width="6.88671875" style="1222" bestFit="1" customWidth="1"/>
    <col min="1289" max="1289" width="10.44140625" style="1222" bestFit="1" customWidth="1"/>
    <col min="1290" max="1290" width="54.88671875" style="1222" customWidth="1"/>
    <col min="1291" max="1293" width="9.44140625" style="1222" bestFit="1" customWidth="1"/>
    <col min="1294" max="1294" width="10.33203125" style="1222" customWidth="1"/>
    <col min="1295" max="1295" width="8.44140625" style="1222" customWidth="1"/>
    <col min="1296" max="1296" width="6.88671875" style="1222" customWidth="1"/>
    <col min="1297" max="1297" width="8.33203125" style="1222" customWidth="1"/>
    <col min="1298" max="1298" width="6.88671875" style="1222" bestFit="1" customWidth="1"/>
    <col min="1299" max="1535" width="8.88671875" style="1222"/>
    <col min="1536" max="1536" width="56.44140625" style="1222" bestFit="1" customWidth="1"/>
    <col min="1537" max="1540" width="8.44140625" style="1222" bestFit="1" customWidth="1"/>
    <col min="1541" max="1541" width="7.109375" style="1222" bestFit="1" customWidth="1"/>
    <col min="1542" max="1542" width="7" style="1222" bestFit="1" customWidth="1"/>
    <col min="1543" max="1543" width="7.109375" style="1222" bestFit="1" customWidth="1"/>
    <col min="1544" max="1544" width="6.88671875" style="1222" bestFit="1" customWidth="1"/>
    <col min="1545" max="1545" width="10.44140625" style="1222" bestFit="1" customWidth="1"/>
    <col min="1546" max="1546" width="54.88671875" style="1222" customWidth="1"/>
    <col min="1547" max="1549" width="9.44140625" style="1222" bestFit="1" customWidth="1"/>
    <col min="1550" max="1550" width="10.33203125" style="1222" customWidth="1"/>
    <col min="1551" max="1551" width="8.44140625" style="1222" customWidth="1"/>
    <col min="1552" max="1552" width="6.88671875" style="1222" customWidth="1"/>
    <col min="1553" max="1553" width="8.33203125" style="1222" customWidth="1"/>
    <col min="1554" max="1554" width="6.88671875" style="1222" bestFit="1" customWidth="1"/>
    <col min="1555" max="1791" width="8.88671875" style="1222"/>
    <col min="1792" max="1792" width="56.44140625" style="1222" bestFit="1" customWidth="1"/>
    <col min="1793" max="1796" width="8.44140625" style="1222" bestFit="1" customWidth="1"/>
    <col min="1797" max="1797" width="7.109375" style="1222" bestFit="1" customWidth="1"/>
    <col min="1798" max="1798" width="7" style="1222" bestFit="1" customWidth="1"/>
    <col min="1799" max="1799" width="7.109375" style="1222" bestFit="1" customWidth="1"/>
    <col min="1800" max="1800" width="6.88671875" style="1222" bestFit="1" customWidth="1"/>
    <col min="1801" max="1801" width="10.44140625" style="1222" bestFit="1" customWidth="1"/>
    <col min="1802" max="1802" width="54.88671875" style="1222" customWidth="1"/>
    <col min="1803" max="1805" width="9.44140625" style="1222" bestFit="1" customWidth="1"/>
    <col min="1806" max="1806" width="10.33203125" style="1222" customWidth="1"/>
    <col min="1807" max="1807" width="8.44140625" style="1222" customWidth="1"/>
    <col min="1808" max="1808" width="6.88671875" style="1222" customWidth="1"/>
    <col min="1809" max="1809" width="8.33203125" style="1222" customWidth="1"/>
    <col min="1810" max="1810" width="6.88671875" style="1222" bestFit="1" customWidth="1"/>
    <col min="1811" max="2047" width="8.88671875" style="1222"/>
    <col min="2048" max="2048" width="56.44140625" style="1222" bestFit="1" customWidth="1"/>
    <col min="2049" max="2052" width="8.44140625" style="1222" bestFit="1" customWidth="1"/>
    <col min="2053" max="2053" width="7.109375" style="1222" bestFit="1" customWidth="1"/>
    <col min="2054" max="2054" width="7" style="1222" bestFit="1" customWidth="1"/>
    <col min="2055" max="2055" width="7.109375" style="1222" bestFit="1" customWidth="1"/>
    <col min="2056" max="2056" width="6.88671875" style="1222" bestFit="1" customWidth="1"/>
    <col min="2057" max="2057" width="10.44140625" style="1222" bestFit="1" customWidth="1"/>
    <col min="2058" max="2058" width="54.88671875" style="1222" customWidth="1"/>
    <col min="2059" max="2061" width="9.44140625" style="1222" bestFit="1" customWidth="1"/>
    <col min="2062" max="2062" width="10.33203125" style="1222" customWidth="1"/>
    <col min="2063" max="2063" width="8.44140625" style="1222" customWidth="1"/>
    <col min="2064" max="2064" width="6.88671875" style="1222" customWidth="1"/>
    <col min="2065" max="2065" width="8.33203125" style="1222" customWidth="1"/>
    <col min="2066" max="2066" width="6.88671875" style="1222" bestFit="1" customWidth="1"/>
    <col min="2067" max="2303" width="8.88671875" style="1222"/>
    <col min="2304" max="2304" width="56.44140625" style="1222" bestFit="1" customWidth="1"/>
    <col min="2305" max="2308" width="8.44140625" style="1222" bestFit="1" customWidth="1"/>
    <col min="2309" max="2309" width="7.109375" style="1222" bestFit="1" customWidth="1"/>
    <col min="2310" max="2310" width="7" style="1222" bestFit="1" customWidth="1"/>
    <col min="2311" max="2311" width="7.109375" style="1222" bestFit="1" customWidth="1"/>
    <col min="2312" max="2312" width="6.88671875" style="1222" bestFit="1" customWidth="1"/>
    <col min="2313" max="2313" width="10.44140625" style="1222" bestFit="1" customWidth="1"/>
    <col min="2314" max="2314" width="54.88671875" style="1222" customWidth="1"/>
    <col min="2315" max="2317" width="9.44140625" style="1222" bestFit="1" customWidth="1"/>
    <col min="2318" max="2318" width="10.33203125" style="1222" customWidth="1"/>
    <col min="2319" max="2319" width="8.44140625" style="1222" customWidth="1"/>
    <col min="2320" max="2320" width="6.88671875" style="1222" customWidth="1"/>
    <col min="2321" max="2321" width="8.33203125" style="1222" customWidth="1"/>
    <col min="2322" max="2322" width="6.88671875" style="1222" bestFit="1" customWidth="1"/>
    <col min="2323" max="2559" width="8.88671875" style="1222"/>
    <col min="2560" max="2560" width="56.44140625" style="1222" bestFit="1" customWidth="1"/>
    <col min="2561" max="2564" width="8.44140625" style="1222" bestFit="1" customWidth="1"/>
    <col min="2565" max="2565" width="7.109375" style="1222" bestFit="1" customWidth="1"/>
    <col min="2566" max="2566" width="7" style="1222" bestFit="1" customWidth="1"/>
    <col min="2567" max="2567" width="7.109375" style="1222" bestFit="1" customWidth="1"/>
    <col min="2568" max="2568" width="6.88671875" style="1222" bestFit="1" customWidth="1"/>
    <col min="2569" max="2569" width="10.44140625" style="1222" bestFit="1" customWidth="1"/>
    <col min="2570" max="2570" width="54.88671875" style="1222" customWidth="1"/>
    <col min="2571" max="2573" width="9.44140625" style="1222" bestFit="1" customWidth="1"/>
    <col min="2574" max="2574" width="10.33203125" style="1222" customWidth="1"/>
    <col min="2575" max="2575" width="8.44140625" style="1222" customWidth="1"/>
    <col min="2576" max="2576" width="6.88671875" style="1222" customWidth="1"/>
    <col min="2577" max="2577" width="8.33203125" style="1222" customWidth="1"/>
    <col min="2578" max="2578" width="6.88671875" style="1222" bestFit="1" customWidth="1"/>
    <col min="2579" max="2815" width="8.88671875" style="1222"/>
    <col min="2816" max="2816" width="56.44140625" style="1222" bestFit="1" customWidth="1"/>
    <col min="2817" max="2820" width="8.44140625" style="1222" bestFit="1" customWidth="1"/>
    <col min="2821" max="2821" width="7.109375" style="1222" bestFit="1" customWidth="1"/>
    <col min="2822" max="2822" width="7" style="1222" bestFit="1" customWidth="1"/>
    <col min="2823" max="2823" width="7.109375" style="1222" bestFit="1" customWidth="1"/>
    <col min="2824" max="2824" width="6.88671875" style="1222" bestFit="1" customWidth="1"/>
    <col min="2825" max="2825" width="10.44140625" style="1222" bestFit="1" customWidth="1"/>
    <col min="2826" max="2826" width="54.88671875" style="1222" customWidth="1"/>
    <col min="2827" max="2829" width="9.44140625" style="1222" bestFit="1" customWidth="1"/>
    <col min="2830" max="2830" width="10.33203125" style="1222" customWidth="1"/>
    <col min="2831" max="2831" width="8.44140625" style="1222" customWidth="1"/>
    <col min="2832" max="2832" width="6.88671875" style="1222" customWidth="1"/>
    <col min="2833" max="2833" width="8.33203125" style="1222" customWidth="1"/>
    <col min="2834" max="2834" width="6.88671875" style="1222" bestFit="1" customWidth="1"/>
    <col min="2835" max="3071" width="8.88671875" style="1222"/>
    <col min="3072" max="3072" width="56.44140625" style="1222" bestFit="1" customWidth="1"/>
    <col min="3073" max="3076" width="8.44140625" style="1222" bestFit="1" customWidth="1"/>
    <col min="3077" max="3077" width="7.109375" style="1222" bestFit="1" customWidth="1"/>
    <col min="3078" max="3078" width="7" style="1222" bestFit="1" customWidth="1"/>
    <col min="3079" max="3079" width="7.109375" style="1222" bestFit="1" customWidth="1"/>
    <col min="3080" max="3080" width="6.88671875" style="1222" bestFit="1" customWidth="1"/>
    <col min="3081" max="3081" width="10.44140625" style="1222" bestFit="1" customWidth="1"/>
    <col min="3082" max="3082" width="54.88671875" style="1222" customWidth="1"/>
    <col min="3083" max="3085" width="9.44140625" style="1222" bestFit="1" customWidth="1"/>
    <col min="3086" max="3086" width="10.33203125" style="1222" customWidth="1"/>
    <col min="3087" max="3087" width="8.44140625" style="1222" customWidth="1"/>
    <col min="3088" max="3088" width="6.88671875" style="1222" customWidth="1"/>
    <col min="3089" max="3089" width="8.33203125" style="1222" customWidth="1"/>
    <col min="3090" max="3090" width="6.88671875" style="1222" bestFit="1" customWidth="1"/>
    <col min="3091" max="3327" width="8.88671875" style="1222"/>
    <col min="3328" max="3328" width="56.44140625" style="1222" bestFit="1" customWidth="1"/>
    <col min="3329" max="3332" width="8.44140625" style="1222" bestFit="1" customWidth="1"/>
    <col min="3333" max="3333" width="7.109375" style="1222" bestFit="1" customWidth="1"/>
    <col min="3334" max="3334" width="7" style="1222" bestFit="1" customWidth="1"/>
    <col min="3335" max="3335" width="7.109375" style="1222" bestFit="1" customWidth="1"/>
    <col min="3336" max="3336" width="6.88671875" style="1222" bestFit="1" customWidth="1"/>
    <col min="3337" max="3337" width="10.44140625" style="1222" bestFit="1" customWidth="1"/>
    <col min="3338" max="3338" width="54.88671875" style="1222" customWidth="1"/>
    <col min="3339" max="3341" width="9.44140625" style="1222" bestFit="1" customWidth="1"/>
    <col min="3342" max="3342" width="10.33203125" style="1222" customWidth="1"/>
    <col min="3343" max="3343" width="8.44140625" style="1222" customWidth="1"/>
    <col min="3344" max="3344" width="6.88671875" style="1222" customWidth="1"/>
    <col min="3345" max="3345" width="8.33203125" style="1222" customWidth="1"/>
    <col min="3346" max="3346" width="6.88671875" style="1222" bestFit="1" customWidth="1"/>
    <col min="3347" max="3583" width="8.88671875" style="1222"/>
    <col min="3584" max="3584" width="56.44140625" style="1222" bestFit="1" customWidth="1"/>
    <col min="3585" max="3588" width="8.44140625" style="1222" bestFit="1" customWidth="1"/>
    <col min="3589" max="3589" width="7.109375" style="1222" bestFit="1" customWidth="1"/>
    <col min="3590" max="3590" width="7" style="1222" bestFit="1" customWidth="1"/>
    <col min="3591" max="3591" width="7.109375" style="1222" bestFit="1" customWidth="1"/>
    <col min="3592" max="3592" width="6.88671875" style="1222" bestFit="1" customWidth="1"/>
    <col min="3593" max="3593" width="10.44140625" style="1222" bestFit="1" customWidth="1"/>
    <col min="3594" max="3594" width="54.88671875" style="1222" customWidth="1"/>
    <col min="3595" max="3597" width="9.44140625" style="1222" bestFit="1" customWidth="1"/>
    <col min="3598" max="3598" width="10.33203125" style="1222" customWidth="1"/>
    <col min="3599" max="3599" width="8.44140625" style="1222" customWidth="1"/>
    <col min="3600" max="3600" width="6.88671875" style="1222" customWidth="1"/>
    <col min="3601" max="3601" width="8.33203125" style="1222" customWidth="1"/>
    <col min="3602" max="3602" width="6.88671875" style="1222" bestFit="1" customWidth="1"/>
    <col min="3603" max="3839" width="8.88671875" style="1222"/>
    <col min="3840" max="3840" width="56.44140625" style="1222" bestFit="1" customWidth="1"/>
    <col min="3841" max="3844" width="8.44140625" style="1222" bestFit="1" customWidth="1"/>
    <col min="3845" max="3845" width="7.109375" style="1222" bestFit="1" customWidth="1"/>
    <col min="3846" max="3846" width="7" style="1222" bestFit="1" customWidth="1"/>
    <col min="3847" max="3847" width="7.109375" style="1222" bestFit="1" customWidth="1"/>
    <col min="3848" max="3848" width="6.88671875" style="1222" bestFit="1" customWidth="1"/>
    <col min="3849" max="3849" width="10.44140625" style="1222" bestFit="1" customWidth="1"/>
    <col min="3850" max="3850" width="54.88671875" style="1222" customWidth="1"/>
    <col min="3851" max="3853" width="9.44140625" style="1222" bestFit="1" customWidth="1"/>
    <col min="3854" max="3854" width="10.33203125" style="1222" customWidth="1"/>
    <col min="3855" max="3855" width="8.44140625" style="1222" customWidth="1"/>
    <col min="3856" max="3856" width="6.88671875" style="1222" customWidth="1"/>
    <col min="3857" max="3857" width="8.33203125" style="1222" customWidth="1"/>
    <col min="3858" max="3858" width="6.88671875" style="1222" bestFit="1" customWidth="1"/>
    <col min="3859" max="4095" width="8.88671875" style="1222"/>
    <col min="4096" max="4096" width="56.44140625" style="1222" bestFit="1" customWidth="1"/>
    <col min="4097" max="4100" width="8.44140625" style="1222" bestFit="1" customWidth="1"/>
    <col min="4101" max="4101" width="7.109375" style="1222" bestFit="1" customWidth="1"/>
    <col min="4102" max="4102" width="7" style="1222" bestFit="1" customWidth="1"/>
    <col min="4103" max="4103" width="7.109375" style="1222" bestFit="1" customWidth="1"/>
    <col min="4104" max="4104" width="6.88671875" style="1222" bestFit="1" customWidth="1"/>
    <col min="4105" max="4105" width="10.44140625" style="1222" bestFit="1" customWidth="1"/>
    <col min="4106" max="4106" width="54.88671875" style="1222" customWidth="1"/>
    <col min="4107" max="4109" width="9.44140625" style="1222" bestFit="1" customWidth="1"/>
    <col min="4110" max="4110" width="10.33203125" style="1222" customWidth="1"/>
    <col min="4111" max="4111" width="8.44140625" style="1222" customWidth="1"/>
    <col min="4112" max="4112" width="6.88671875" style="1222" customWidth="1"/>
    <col min="4113" max="4113" width="8.33203125" style="1222" customWidth="1"/>
    <col min="4114" max="4114" width="6.88671875" style="1222" bestFit="1" customWidth="1"/>
    <col min="4115" max="4351" width="8.88671875" style="1222"/>
    <col min="4352" max="4352" width="56.44140625" style="1222" bestFit="1" customWidth="1"/>
    <col min="4353" max="4356" width="8.44140625" style="1222" bestFit="1" customWidth="1"/>
    <col min="4357" max="4357" width="7.109375" style="1222" bestFit="1" customWidth="1"/>
    <col min="4358" max="4358" width="7" style="1222" bestFit="1" customWidth="1"/>
    <col min="4359" max="4359" width="7.109375" style="1222" bestFit="1" customWidth="1"/>
    <col min="4360" max="4360" width="6.88671875" style="1222" bestFit="1" customWidth="1"/>
    <col min="4361" max="4361" width="10.44140625" style="1222" bestFit="1" customWidth="1"/>
    <col min="4362" max="4362" width="54.88671875" style="1222" customWidth="1"/>
    <col min="4363" max="4365" width="9.44140625" style="1222" bestFit="1" customWidth="1"/>
    <col min="4366" max="4366" width="10.33203125" style="1222" customWidth="1"/>
    <col min="4367" max="4367" width="8.44140625" style="1222" customWidth="1"/>
    <col min="4368" max="4368" width="6.88671875" style="1222" customWidth="1"/>
    <col min="4369" max="4369" width="8.33203125" style="1222" customWidth="1"/>
    <col min="4370" max="4370" width="6.88671875" style="1222" bestFit="1" customWidth="1"/>
    <col min="4371" max="4607" width="8.88671875" style="1222"/>
    <col min="4608" max="4608" width="56.44140625" style="1222" bestFit="1" customWidth="1"/>
    <col min="4609" max="4612" width="8.44140625" style="1222" bestFit="1" customWidth="1"/>
    <col min="4613" max="4613" width="7.109375" style="1222" bestFit="1" customWidth="1"/>
    <col min="4614" max="4614" width="7" style="1222" bestFit="1" customWidth="1"/>
    <col min="4615" max="4615" width="7.109375" style="1222" bestFit="1" customWidth="1"/>
    <col min="4616" max="4616" width="6.88671875" style="1222" bestFit="1" customWidth="1"/>
    <col min="4617" max="4617" width="10.44140625" style="1222" bestFit="1" customWidth="1"/>
    <col min="4618" max="4618" width="54.88671875" style="1222" customWidth="1"/>
    <col min="4619" max="4621" width="9.44140625" style="1222" bestFit="1" customWidth="1"/>
    <col min="4622" max="4622" width="10.33203125" style="1222" customWidth="1"/>
    <col min="4623" max="4623" width="8.44140625" style="1222" customWidth="1"/>
    <col min="4624" max="4624" width="6.88671875" style="1222" customWidth="1"/>
    <col min="4625" max="4625" width="8.33203125" style="1222" customWidth="1"/>
    <col min="4626" max="4626" width="6.88671875" style="1222" bestFit="1" customWidth="1"/>
    <col min="4627" max="4863" width="8.88671875" style="1222"/>
    <col min="4864" max="4864" width="56.44140625" style="1222" bestFit="1" customWidth="1"/>
    <col min="4865" max="4868" width="8.44140625" style="1222" bestFit="1" customWidth="1"/>
    <col min="4869" max="4869" width="7.109375" style="1222" bestFit="1" customWidth="1"/>
    <col min="4870" max="4870" width="7" style="1222" bestFit="1" customWidth="1"/>
    <col min="4871" max="4871" width="7.109375" style="1222" bestFit="1" customWidth="1"/>
    <col min="4872" max="4872" width="6.88671875" style="1222" bestFit="1" customWidth="1"/>
    <col min="4873" max="4873" width="10.44140625" style="1222" bestFit="1" customWidth="1"/>
    <col min="4874" max="4874" width="54.88671875" style="1222" customWidth="1"/>
    <col min="4875" max="4877" width="9.44140625" style="1222" bestFit="1" customWidth="1"/>
    <col min="4878" max="4878" width="10.33203125" style="1222" customWidth="1"/>
    <col min="4879" max="4879" width="8.44140625" style="1222" customWidth="1"/>
    <col min="4880" max="4880" width="6.88671875" style="1222" customWidth="1"/>
    <col min="4881" max="4881" width="8.33203125" style="1222" customWidth="1"/>
    <col min="4882" max="4882" width="6.88671875" style="1222" bestFit="1" customWidth="1"/>
    <col min="4883" max="5119" width="8.88671875" style="1222"/>
    <col min="5120" max="5120" width="56.44140625" style="1222" bestFit="1" customWidth="1"/>
    <col min="5121" max="5124" width="8.44140625" style="1222" bestFit="1" customWidth="1"/>
    <col min="5125" max="5125" width="7.109375" style="1222" bestFit="1" customWidth="1"/>
    <col min="5126" max="5126" width="7" style="1222" bestFit="1" customWidth="1"/>
    <col min="5127" max="5127" width="7.109375" style="1222" bestFit="1" customWidth="1"/>
    <col min="5128" max="5128" width="6.88671875" style="1222" bestFit="1" customWidth="1"/>
    <col min="5129" max="5129" width="10.44140625" style="1222" bestFit="1" customWidth="1"/>
    <col min="5130" max="5130" width="54.88671875" style="1222" customWidth="1"/>
    <col min="5131" max="5133" width="9.44140625" style="1222" bestFit="1" customWidth="1"/>
    <col min="5134" max="5134" width="10.33203125" style="1222" customWidth="1"/>
    <col min="5135" max="5135" width="8.44140625" style="1222" customWidth="1"/>
    <col min="5136" max="5136" width="6.88671875" style="1222" customWidth="1"/>
    <col min="5137" max="5137" width="8.33203125" style="1222" customWidth="1"/>
    <col min="5138" max="5138" width="6.88671875" style="1222" bestFit="1" customWidth="1"/>
    <col min="5139" max="5375" width="8.88671875" style="1222"/>
    <col min="5376" max="5376" width="56.44140625" style="1222" bestFit="1" customWidth="1"/>
    <col min="5377" max="5380" width="8.44140625" style="1222" bestFit="1" customWidth="1"/>
    <col min="5381" max="5381" width="7.109375" style="1222" bestFit="1" customWidth="1"/>
    <col min="5382" max="5382" width="7" style="1222" bestFit="1" customWidth="1"/>
    <col min="5383" max="5383" width="7.109375" style="1222" bestFit="1" customWidth="1"/>
    <col min="5384" max="5384" width="6.88671875" style="1222" bestFit="1" customWidth="1"/>
    <col min="5385" max="5385" width="10.44140625" style="1222" bestFit="1" customWidth="1"/>
    <col min="5386" max="5386" width="54.88671875" style="1222" customWidth="1"/>
    <col min="5387" max="5389" width="9.44140625" style="1222" bestFit="1" customWidth="1"/>
    <col min="5390" max="5390" width="10.33203125" style="1222" customWidth="1"/>
    <col min="5391" max="5391" width="8.44140625" style="1222" customWidth="1"/>
    <col min="5392" max="5392" width="6.88671875" style="1222" customWidth="1"/>
    <col min="5393" max="5393" width="8.33203125" style="1222" customWidth="1"/>
    <col min="5394" max="5394" width="6.88671875" style="1222" bestFit="1" customWidth="1"/>
    <col min="5395" max="5631" width="8.88671875" style="1222"/>
    <col min="5632" max="5632" width="56.44140625" style="1222" bestFit="1" customWidth="1"/>
    <col min="5633" max="5636" width="8.44140625" style="1222" bestFit="1" customWidth="1"/>
    <col min="5637" max="5637" width="7.109375" style="1222" bestFit="1" customWidth="1"/>
    <col min="5638" max="5638" width="7" style="1222" bestFit="1" customWidth="1"/>
    <col min="5639" max="5639" width="7.109375" style="1222" bestFit="1" customWidth="1"/>
    <col min="5640" max="5640" width="6.88671875" style="1222" bestFit="1" customWidth="1"/>
    <col min="5641" max="5641" width="10.44140625" style="1222" bestFit="1" customWidth="1"/>
    <col min="5642" max="5642" width="54.88671875" style="1222" customWidth="1"/>
    <col min="5643" max="5645" width="9.44140625" style="1222" bestFit="1" customWidth="1"/>
    <col min="5646" max="5646" width="10.33203125" style="1222" customWidth="1"/>
    <col min="5647" max="5647" width="8.44140625" style="1222" customWidth="1"/>
    <col min="5648" max="5648" width="6.88671875" style="1222" customWidth="1"/>
    <col min="5649" max="5649" width="8.33203125" style="1222" customWidth="1"/>
    <col min="5650" max="5650" width="6.88671875" style="1222" bestFit="1" customWidth="1"/>
    <col min="5651" max="5887" width="8.88671875" style="1222"/>
    <col min="5888" max="5888" width="56.44140625" style="1222" bestFit="1" customWidth="1"/>
    <col min="5889" max="5892" width="8.44140625" style="1222" bestFit="1" customWidth="1"/>
    <col min="5893" max="5893" width="7.109375" style="1222" bestFit="1" customWidth="1"/>
    <col min="5894" max="5894" width="7" style="1222" bestFit="1" customWidth="1"/>
    <col min="5895" max="5895" width="7.109375" style="1222" bestFit="1" customWidth="1"/>
    <col min="5896" max="5896" width="6.88671875" style="1222" bestFit="1" customWidth="1"/>
    <col min="5897" max="5897" width="10.44140625" style="1222" bestFit="1" customWidth="1"/>
    <col min="5898" max="5898" width="54.88671875" style="1222" customWidth="1"/>
    <col min="5899" max="5901" width="9.44140625" style="1222" bestFit="1" customWidth="1"/>
    <col min="5902" max="5902" width="10.33203125" style="1222" customWidth="1"/>
    <col min="5903" max="5903" width="8.44140625" style="1222" customWidth="1"/>
    <col min="5904" max="5904" width="6.88671875" style="1222" customWidth="1"/>
    <col min="5905" max="5905" width="8.33203125" style="1222" customWidth="1"/>
    <col min="5906" max="5906" width="6.88671875" style="1222" bestFit="1" customWidth="1"/>
    <col min="5907" max="6143" width="8.88671875" style="1222"/>
    <col min="6144" max="6144" width="56.44140625" style="1222" bestFit="1" customWidth="1"/>
    <col min="6145" max="6148" width="8.44140625" style="1222" bestFit="1" customWidth="1"/>
    <col min="6149" max="6149" width="7.109375" style="1222" bestFit="1" customWidth="1"/>
    <col min="6150" max="6150" width="7" style="1222" bestFit="1" customWidth="1"/>
    <col min="6151" max="6151" width="7.109375" style="1222" bestFit="1" customWidth="1"/>
    <col min="6152" max="6152" width="6.88671875" style="1222" bestFit="1" customWidth="1"/>
    <col min="6153" max="6153" width="10.44140625" style="1222" bestFit="1" customWidth="1"/>
    <col min="6154" max="6154" width="54.88671875" style="1222" customWidth="1"/>
    <col min="6155" max="6157" width="9.44140625" style="1222" bestFit="1" customWidth="1"/>
    <col min="6158" max="6158" width="10.33203125" style="1222" customWidth="1"/>
    <col min="6159" max="6159" width="8.44140625" style="1222" customWidth="1"/>
    <col min="6160" max="6160" width="6.88671875" style="1222" customWidth="1"/>
    <col min="6161" max="6161" width="8.33203125" style="1222" customWidth="1"/>
    <col min="6162" max="6162" width="6.88671875" style="1222" bestFit="1" customWidth="1"/>
    <col min="6163" max="6399" width="8.88671875" style="1222"/>
    <col min="6400" max="6400" width="56.44140625" style="1222" bestFit="1" customWidth="1"/>
    <col min="6401" max="6404" width="8.44140625" style="1222" bestFit="1" customWidth="1"/>
    <col min="6405" max="6405" width="7.109375" style="1222" bestFit="1" customWidth="1"/>
    <col min="6406" max="6406" width="7" style="1222" bestFit="1" customWidth="1"/>
    <col min="6407" max="6407" width="7.109375" style="1222" bestFit="1" customWidth="1"/>
    <col min="6408" max="6408" width="6.88671875" style="1222" bestFit="1" customWidth="1"/>
    <col min="6409" max="6409" width="10.44140625" style="1222" bestFit="1" customWidth="1"/>
    <col min="6410" max="6410" width="54.88671875" style="1222" customWidth="1"/>
    <col min="6411" max="6413" width="9.44140625" style="1222" bestFit="1" customWidth="1"/>
    <col min="6414" max="6414" width="10.33203125" style="1222" customWidth="1"/>
    <col min="6415" max="6415" width="8.44140625" style="1222" customWidth="1"/>
    <col min="6416" max="6416" width="6.88671875" style="1222" customWidth="1"/>
    <col min="6417" max="6417" width="8.33203125" style="1222" customWidth="1"/>
    <col min="6418" max="6418" width="6.88671875" style="1222" bestFit="1" customWidth="1"/>
    <col min="6419" max="6655" width="8.88671875" style="1222"/>
    <col min="6656" max="6656" width="56.44140625" style="1222" bestFit="1" customWidth="1"/>
    <col min="6657" max="6660" width="8.44140625" style="1222" bestFit="1" customWidth="1"/>
    <col min="6661" max="6661" width="7.109375" style="1222" bestFit="1" customWidth="1"/>
    <col min="6662" max="6662" width="7" style="1222" bestFit="1" customWidth="1"/>
    <col min="6663" max="6663" width="7.109375" style="1222" bestFit="1" customWidth="1"/>
    <col min="6664" max="6664" width="6.88671875" style="1222" bestFit="1" customWidth="1"/>
    <col min="6665" max="6665" width="10.44140625" style="1222" bestFit="1" customWidth="1"/>
    <col min="6666" max="6666" width="54.88671875" style="1222" customWidth="1"/>
    <col min="6667" max="6669" width="9.44140625" style="1222" bestFit="1" customWidth="1"/>
    <col min="6670" max="6670" width="10.33203125" style="1222" customWidth="1"/>
    <col min="6671" max="6671" width="8.44140625" style="1222" customWidth="1"/>
    <col min="6672" max="6672" width="6.88671875" style="1222" customWidth="1"/>
    <col min="6673" max="6673" width="8.33203125" style="1222" customWidth="1"/>
    <col min="6674" max="6674" width="6.88671875" style="1222" bestFit="1" customWidth="1"/>
    <col min="6675" max="6911" width="8.88671875" style="1222"/>
    <col min="6912" max="6912" width="56.44140625" style="1222" bestFit="1" customWidth="1"/>
    <col min="6913" max="6916" width="8.44140625" style="1222" bestFit="1" customWidth="1"/>
    <col min="6917" max="6917" width="7.109375" style="1222" bestFit="1" customWidth="1"/>
    <col min="6918" max="6918" width="7" style="1222" bestFit="1" customWidth="1"/>
    <col min="6919" max="6919" width="7.109375" style="1222" bestFit="1" customWidth="1"/>
    <col min="6920" max="6920" width="6.88671875" style="1222" bestFit="1" customWidth="1"/>
    <col min="6921" max="6921" width="10.44140625" style="1222" bestFit="1" customWidth="1"/>
    <col min="6922" max="6922" width="54.88671875" style="1222" customWidth="1"/>
    <col min="6923" max="6925" width="9.44140625" style="1222" bestFit="1" customWidth="1"/>
    <col min="6926" max="6926" width="10.33203125" style="1222" customWidth="1"/>
    <col min="6927" max="6927" width="8.44140625" style="1222" customWidth="1"/>
    <col min="6928" max="6928" width="6.88671875" style="1222" customWidth="1"/>
    <col min="6929" max="6929" width="8.33203125" style="1222" customWidth="1"/>
    <col min="6930" max="6930" width="6.88671875" style="1222" bestFit="1" customWidth="1"/>
    <col min="6931" max="7167" width="8.88671875" style="1222"/>
    <col min="7168" max="7168" width="56.44140625" style="1222" bestFit="1" customWidth="1"/>
    <col min="7169" max="7172" width="8.44140625" style="1222" bestFit="1" customWidth="1"/>
    <col min="7173" max="7173" width="7.109375" style="1222" bestFit="1" customWidth="1"/>
    <col min="7174" max="7174" width="7" style="1222" bestFit="1" customWidth="1"/>
    <col min="7175" max="7175" width="7.109375" style="1222" bestFit="1" customWidth="1"/>
    <col min="7176" max="7176" width="6.88671875" style="1222" bestFit="1" customWidth="1"/>
    <col min="7177" max="7177" width="10.44140625" style="1222" bestFit="1" customWidth="1"/>
    <col min="7178" max="7178" width="54.88671875" style="1222" customWidth="1"/>
    <col min="7179" max="7181" width="9.44140625" style="1222" bestFit="1" customWidth="1"/>
    <col min="7182" max="7182" width="10.33203125" style="1222" customWidth="1"/>
    <col min="7183" max="7183" width="8.44140625" style="1222" customWidth="1"/>
    <col min="7184" max="7184" width="6.88671875" style="1222" customWidth="1"/>
    <col min="7185" max="7185" width="8.33203125" style="1222" customWidth="1"/>
    <col min="7186" max="7186" width="6.88671875" style="1222" bestFit="1" customWidth="1"/>
    <col min="7187" max="7423" width="8.88671875" style="1222"/>
    <col min="7424" max="7424" width="56.44140625" style="1222" bestFit="1" customWidth="1"/>
    <col min="7425" max="7428" width="8.44140625" style="1222" bestFit="1" customWidth="1"/>
    <col min="7429" max="7429" width="7.109375" style="1222" bestFit="1" customWidth="1"/>
    <col min="7430" max="7430" width="7" style="1222" bestFit="1" customWidth="1"/>
    <col min="7431" max="7431" width="7.109375" style="1222" bestFit="1" customWidth="1"/>
    <col min="7432" max="7432" width="6.88671875" style="1222" bestFit="1" customWidth="1"/>
    <col min="7433" max="7433" width="10.44140625" style="1222" bestFit="1" customWidth="1"/>
    <col min="7434" max="7434" width="54.88671875" style="1222" customWidth="1"/>
    <col min="7435" max="7437" width="9.44140625" style="1222" bestFit="1" customWidth="1"/>
    <col min="7438" max="7438" width="10.33203125" style="1222" customWidth="1"/>
    <col min="7439" max="7439" width="8.44140625" style="1222" customWidth="1"/>
    <col min="7440" max="7440" width="6.88671875" style="1222" customWidth="1"/>
    <col min="7441" max="7441" width="8.33203125" style="1222" customWidth="1"/>
    <col min="7442" max="7442" width="6.88671875" style="1222" bestFit="1" customWidth="1"/>
    <col min="7443" max="7679" width="8.88671875" style="1222"/>
    <col min="7680" max="7680" width="56.44140625" style="1222" bestFit="1" customWidth="1"/>
    <col min="7681" max="7684" width="8.44140625" style="1222" bestFit="1" customWidth="1"/>
    <col min="7685" max="7685" width="7.109375" style="1222" bestFit="1" customWidth="1"/>
    <col min="7686" max="7686" width="7" style="1222" bestFit="1" customWidth="1"/>
    <col min="7687" max="7687" width="7.109375" style="1222" bestFit="1" customWidth="1"/>
    <col min="7688" max="7688" width="6.88671875" style="1222" bestFit="1" customWidth="1"/>
    <col min="7689" max="7689" width="10.44140625" style="1222" bestFit="1" customWidth="1"/>
    <col min="7690" max="7690" width="54.88671875" style="1222" customWidth="1"/>
    <col min="7691" max="7693" width="9.44140625" style="1222" bestFit="1" customWidth="1"/>
    <col min="7694" max="7694" width="10.33203125" style="1222" customWidth="1"/>
    <col min="7695" max="7695" width="8.44140625" style="1222" customWidth="1"/>
    <col min="7696" max="7696" width="6.88671875" style="1222" customWidth="1"/>
    <col min="7697" max="7697" width="8.33203125" style="1222" customWidth="1"/>
    <col min="7698" max="7698" width="6.88671875" style="1222" bestFit="1" customWidth="1"/>
    <col min="7699" max="7935" width="8.88671875" style="1222"/>
    <col min="7936" max="7936" width="56.44140625" style="1222" bestFit="1" customWidth="1"/>
    <col min="7937" max="7940" width="8.44140625" style="1222" bestFit="1" customWidth="1"/>
    <col min="7941" max="7941" width="7.109375" style="1222" bestFit="1" customWidth="1"/>
    <col min="7942" max="7942" width="7" style="1222" bestFit="1" customWidth="1"/>
    <col min="7943" max="7943" width="7.109375" style="1222" bestFit="1" customWidth="1"/>
    <col min="7944" max="7944" width="6.88671875" style="1222" bestFit="1" customWidth="1"/>
    <col min="7945" max="7945" width="10.44140625" style="1222" bestFit="1" customWidth="1"/>
    <col min="7946" max="7946" width="54.88671875" style="1222" customWidth="1"/>
    <col min="7947" max="7949" width="9.44140625" style="1222" bestFit="1" customWidth="1"/>
    <col min="7950" max="7950" width="10.33203125" style="1222" customWidth="1"/>
    <col min="7951" max="7951" width="8.44140625" style="1222" customWidth="1"/>
    <col min="7952" max="7952" width="6.88671875" style="1222" customWidth="1"/>
    <col min="7953" max="7953" width="8.33203125" style="1222" customWidth="1"/>
    <col min="7954" max="7954" width="6.88671875" style="1222" bestFit="1" customWidth="1"/>
    <col min="7955" max="8191" width="8.88671875" style="1222"/>
    <col min="8192" max="8192" width="56.44140625" style="1222" bestFit="1" customWidth="1"/>
    <col min="8193" max="8196" width="8.44140625" style="1222" bestFit="1" customWidth="1"/>
    <col min="8197" max="8197" width="7.109375" style="1222" bestFit="1" customWidth="1"/>
    <col min="8198" max="8198" width="7" style="1222" bestFit="1" customWidth="1"/>
    <col min="8199" max="8199" width="7.109375" style="1222" bestFit="1" customWidth="1"/>
    <col min="8200" max="8200" width="6.88671875" style="1222" bestFit="1" customWidth="1"/>
    <col min="8201" max="8201" width="10.44140625" style="1222" bestFit="1" customWidth="1"/>
    <col min="8202" max="8202" width="54.88671875" style="1222" customWidth="1"/>
    <col min="8203" max="8205" width="9.44140625" style="1222" bestFit="1" customWidth="1"/>
    <col min="8206" max="8206" width="10.33203125" style="1222" customWidth="1"/>
    <col min="8207" max="8207" width="8.44140625" style="1222" customWidth="1"/>
    <col min="8208" max="8208" width="6.88671875" style="1222" customWidth="1"/>
    <col min="8209" max="8209" width="8.33203125" style="1222" customWidth="1"/>
    <col min="8210" max="8210" width="6.88671875" style="1222" bestFit="1" customWidth="1"/>
    <col min="8211" max="8447" width="8.88671875" style="1222"/>
    <col min="8448" max="8448" width="56.44140625" style="1222" bestFit="1" customWidth="1"/>
    <col min="8449" max="8452" width="8.44140625" style="1222" bestFit="1" customWidth="1"/>
    <col min="8453" max="8453" width="7.109375" style="1222" bestFit="1" customWidth="1"/>
    <col min="8454" max="8454" width="7" style="1222" bestFit="1" customWidth="1"/>
    <col min="8455" max="8455" width="7.109375" style="1222" bestFit="1" customWidth="1"/>
    <col min="8456" max="8456" width="6.88671875" style="1222" bestFit="1" customWidth="1"/>
    <col min="8457" max="8457" width="10.44140625" style="1222" bestFit="1" customWidth="1"/>
    <col min="8458" max="8458" width="54.88671875" style="1222" customWidth="1"/>
    <col min="8459" max="8461" width="9.44140625" style="1222" bestFit="1" customWidth="1"/>
    <col min="8462" max="8462" width="10.33203125" style="1222" customWidth="1"/>
    <col min="8463" max="8463" width="8.44140625" style="1222" customWidth="1"/>
    <col min="8464" max="8464" width="6.88671875" style="1222" customWidth="1"/>
    <col min="8465" max="8465" width="8.33203125" style="1222" customWidth="1"/>
    <col min="8466" max="8466" width="6.88671875" style="1222" bestFit="1" customWidth="1"/>
    <col min="8467" max="8703" width="8.88671875" style="1222"/>
    <col min="8704" max="8704" width="56.44140625" style="1222" bestFit="1" customWidth="1"/>
    <col min="8705" max="8708" width="8.44140625" style="1222" bestFit="1" customWidth="1"/>
    <col min="8709" max="8709" width="7.109375" style="1222" bestFit="1" customWidth="1"/>
    <col min="8710" max="8710" width="7" style="1222" bestFit="1" customWidth="1"/>
    <col min="8711" max="8711" width="7.109375" style="1222" bestFit="1" customWidth="1"/>
    <col min="8712" max="8712" width="6.88671875" style="1222" bestFit="1" customWidth="1"/>
    <col min="8713" max="8713" width="10.44140625" style="1222" bestFit="1" customWidth="1"/>
    <col min="8714" max="8714" width="54.88671875" style="1222" customWidth="1"/>
    <col min="8715" max="8717" width="9.44140625" style="1222" bestFit="1" customWidth="1"/>
    <col min="8718" max="8718" width="10.33203125" style="1222" customWidth="1"/>
    <col min="8719" max="8719" width="8.44140625" style="1222" customWidth="1"/>
    <col min="8720" max="8720" width="6.88671875" style="1222" customWidth="1"/>
    <col min="8721" max="8721" width="8.33203125" style="1222" customWidth="1"/>
    <col min="8722" max="8722" width="6.88671875" style="1222" bestFit="1" customWidth="1"/>
    <col min="8723" max="8959" width="8.88671875" style="1222"/>
    <col min="8960" max="8960" width="56.44140625" style="1222" bestFit="1" customWidth="1"/>
    <col min="8961" max="8964" width="8.44140625" style="1222" bestFit="1" customWidth="1"/>
    <col min="8965" max="8965" width="7.109375" style="1222" bestFit="1" customWidth="1"/>
    <col min="8966" max="8966" width="7" style="1222" bestFit="1" customWidth="1"/>
    <col min="8967" max="8967" width="7.109375" style="1222" bestFit="1" customWidth="1"/>
    <col min="8968" max="8968" width="6.88671875" style="1222" bestFit="1" customWidth="1"/>
    <col min="8969" max="8969" width="10.44140625" style="1222" bestFit="1" customWidth="1"/>
    <col min="8970" max="8970" width="54.88671875" style="1222" customWidth="1"/>
    <col min="8971" max="8973" width="9.44140625" style="1222" bestFit="1" customWidth="1"/>
    <col min="8974" max="8974" width="10.33203125" style="1222" customWidth="1"/>
    <col min="8975" max="8975" width="8.44140625" style="1222" customWidth="1"/>
    <col min="8976" max="8976" width="6.88671875" style="1222" customWidth="1"/>
    <col min="8977" max="8977" width="8.33203125" style="1222" customWidth="1"/>
    <col min="8978" max="8978" width="6.88671875" style="1222" bestFit="1" customWidth="1"/>
    <col min="8979" max="9215" width="8.88671875" style="1222"/>
    <col min="9216" max="9216" width="56.44140625" style="1222" bestFit="1" customWidth="1"/>
    <col min="9217" max="9220" width="8.44140625" style="1222" bestFit="1" customWidth="1"/>
    <col min="9221" max="9221" width="7.109375" style="1222" bestFit="1" customWidth="1"/>
    <col min="9222" max="9222" width="7" style="1222" bestFit="1" customWidth="1"/>
    <col min="9223" max="9223" width="7.109375" style="1222" bestFit="1" customWidth="1"/>
    <col min="9224" max="9224" width="6.88671875" style="1222" bestFit="1" customWidth="1"/>
    <col min="9225" max="9225" width="10.44140625" style="1222" bestFit="1" customWidth="1"/>
    <col min="9226" max="9226" width="54.88671875" style="1222" customWidth="1"/>
    <col min="9227" max="9229" width="9.44140625" style="1222" bestFit="1" customWidth="1"/>
    <col min="9230" max="9230" width="10.33203125" style="1222" customWidth="1"/>
    <col min="9231" max="9231" width="8.44140625" style="1222" customWidth="1"/>
    <col min="9232" max="9232" width="6.88671875" style="1222" customWidth="1"/>
    <col min="9233" max="9233" width="8.33203125" style="1222" customWidth="1"/>
    <col min="9234" max="9234" width="6.88671875" style="1222" bestFit="1" customWidth="1"/>
    <col min="9235" max="9471" width="8.88671875" style="1222"/>
    <col min="9472" max="9472" width="56.44140625" style="1222" bestFit="1" customWidth="1"/>
    <col min="9473" max="9476" width="8.44140625" style="1222" bestFit="1" customWidth="1"/>
    <col min="9477" max="9477" width="7.109375" style="1222" bestFit="1" customWidth="1"/>
    <col min="9478" max="9478" width="7" style="1222" bestFit="1" customWidth="1"/>
    <col min="9479" max="9479" width="7.109375" style="1222" bestFit="1" customWidth="1"/>
    <col min="9480" max="9480" width="6.88671875" style="1222" bestFit="1" customWidth="1"/>
    <col min="9481" max="9481" width="10.44140625" style="1222" bestFit="1" customWidth="1"/>
    <col min="9482" max="9482" width="54.88671875" style="1222" customWidth="1"/>
    <col min="9483" max="9485" width="9.44140625" style="1222" bestFit="1" customWidth="1"/>
    <col min="9486" max="9486" width="10.33203125" style="1222" customWidth="1"/>
    <col min="9487" max="9487" width="8.44140625" style="1222" customWidth="1"/>
    <col min="9488" max="9488" width="6.88671875" style="1222" customWidth="1"/>
    <col min="9489" max="9489" width="8.33203125" style="1222" customWidth="1"/>
    <col min="9490" max="9490" width="6.88671875" style="1222" bestFit="1" customWidth="1"/>
    <col min="9491" max="9727" width="8.88671875" style="1222"/>
    <col min="9728" max="9728" width="56.44140625" style="1222" bestFit="1" customWidth="1"/>
    <col min="9729" max="9732" width="8.44140625" style="1222" bestFit="1" customWidth="1"/>
    <col min="9733" max="9733" width="7.109375" style="1222" bestFit="1" customWidth="1"/>
    <col min="9734" max="9734" width="7" style="1222" bestFit="1" customWidth="1"/>
    <col min="9735" max="9735" width="7.109375" style="1222" bestFit="1" customWidth="1"/>
    <col min="9736" max="9736" width="6.88671875" style="1222" bestFit="1" customWidth="1"/>
    <col min="9737" max="9737" width="10.44140625" style="1222" bestFit="1" customWidth="1"/>
    <col min="9738" max="9738" width="54.88671875" style="1222" customWidth="1"/>
    <col min="9739" max="9741" width="9.44140625" style="1222" bestFit="1" customWidth="1"/>
    <col min="9742" max="9742" width="10.33203125" style="1222" customWidth="1"/>
    <col min="9743" max="9743" width="8.44140625" style="1222" customWidth="1"/>
    <col min="9744" max="9744" width="6.88671875" style="1222" customWidth="1"/>
    <col min="9745" max="9745" width="8.33203125" style="1222" customWidth="1"/>
    <col min="9746" max="9746" width="6.88671875" style="1222" bestFit="1" customWidth="1"/>
    <col min="9747" max="9983" width="8.88671875" style="1222"/>
    <col min="9984" max="9984" width="56.44140625" style="1222" bestFit="1" customWidth="1"/>
    <col min="9985" max="9988" width="8.44140625" style="1222" bestFit="1" customWidth="1"/>
    <col min="9989" max="9989" width="7.109375" style="1222" bestFit="1" customWidth="1"/>
    <col min="9990" max="9990" width="7" style="1222" bestFit="1" customWidth="1"/>
    <col min="9991" max="9991" width="7.109375" style="1222" bestFit="1" customWidth="1"/>
    <col min="9992" max="9992" width="6.88671875" style="1222" bestFit="1" customWidth="1"/>
    <col min="9993" max="9993" width="10.44140625" style="1222" bestFit="1" customWidth="1"/>
    <col min="9994" max="9994" width="54.88671875" style="1222" customWidth="1"/>
    <col min="9995" max="9997" width="9.44140625" style="1222" bestFit="1" customWidth="1"/>
    <col min="9998" max="9998" width="10.33203125" style="1222" customWidth="1"/>
    <col min="9999" max="9999" width="8.44140625" style="1222" customWidth="1"/>
    <col min="10000" max="10000" width="6.88671875" style="1222" customWidth="1"/>
    <col min="10001" max="10001" width="8.33203125" style="1222" customWidth="1"/>
    <col min="10002" max="10002" width="6.88671875" style="1222" bestFit="1" customWidth="1"/>
    <col min="10003" max="10239" width="8.88671875" style="1222"/>
    <col min="10240" max="10240" width="56.44140625" style="1222" bestFit="1" customWidth="1"/>
    <col min="10241" max="10244" width="8.44140625" style="1222" bestFit="1" customWidth="1"/>
    <col min="10245" max="10245" width="7.109375" style="1222" bestFit="1" customWidth="1"/>
    <col min="10246" max="10246" width="7" style="1222" bestFit="1" customWidth="1"/>
    <col min="10247" max="10247" width="7.109375" style="1222" bestFit="1" customWidth="1"/>
    <col min="10248" max="10248" width="6.88671875" style="1222" bestFit="1" customWidth="1"/>
    <col min="10249" max="10249" width="10.44140625" style="1222" bestFit="1" customWidth="1"/>
    <col min="10250" max="10250" width="54.88671875" style="1222" customWidth="1"/>
    <col min="10251" max="10253" width="9.44140625" style="1222" bestFit="1" customWidth="1"/>
    <col min="10254" max="10254" width="10.33203125" style="1222" customWidth="1"/>
    <col min="10255" max="10255" width="8.44140625" style="1222" customWidth="1"/>
    <col min="10256" max="10256" width="6.88671875" style="1222" customWidth="1"/>
    <col min="10257" max="10257" width="8.33203125" style="1222" customWidth="1"/>
    <col min="10258" max="10258" width="6.88671875" style="1222" bestFit="1" customWidth="1"/>
    <col min="10259" max="10495" width="8.88671875" style="1222"/>
    <col min="10496" max="10496" width="56.44140625" style="1222" bestFit="1" customWidth="1"/>
    <col min="10497" max="10500" width="8.44140625" style="1222" bestFit="1" customWidth="1"/>
    <col min="10501" max="10501" width="7.109375" style="1222" bestFit="1" customWidth="1"/>
    <col min="10502" max="10502" width="7" style="1222" bestFit="1" customWidth="1"/>
    <col min="10503" max="10503" width="7.109375" style="1222" bestFit="1" customWidth="1"/>
    <col min="10504" max="10504" width="6.88671875" style="1222" bestFit="1" customWidth="1"/>
    <col min="10505" max="10505" width="10.44140625" style="1222" bestFit="1" customWidth="1"/>
    <col min="10506" max="10506" width="54.88671875" style="1222" customWidth="1"/>
    <col min="10507" max="10509" width="9.44140625" style="1222" bestFit="1" customWidth="1"/>
    <col min="10510" max="10510" width="10.33203125" style="1222" customWidth="1"/>
    <col min="10511" max="10511" width="8.44140625" style="1222" customWidth="1"/>
    <col min="10512" max="10512" width="6.88671875" style="1222" customWidth="1"/>
    <col min="10513" max="10513" width="8.33203125" style="1222" customWidth="1"/>
    <col min="10514" max="10514" width="6.88671875" style="1222" bestFit="1" customWidth="1"/>
    <col min="10515" max="10751" width="8.88671875" style="1222"/>
    <col min="10752" max="10752" width="56.44140625" style="1222" bestFit="1" customWidth="1"/>
    <col min="10753" max="10756" width="8.44140625" style="1222" bestFit="1" customWidth="1"/>
    <col min="10757" max="10757" width="7.109375" style="1222" bestFit="1" customWidth="1"/>
    <col min="10758" max="10758" width="7" style="1222" bestFit="1" customWidth="1"/>
    <col min="10759" max="10759" width="7.109375" style="1222" bestFit="1" customWidth="1"/>
    <col min="10760" max="10760" width="6.88671875" style="1222" bestFit="1" customWidth="1"/>
    <col min="10761" max="10761" width="10.44140625" style="1222" bestFit="1" customWidth="1"/>
    <col min="10762" max="10762" width="54.88671875" style="1222" customWidth="1"/>
    <col min="10763" max="10765" width="9.44140625" style="1222" bestFit="1" customWidth="1"/>
    <col min="10766" max="10766" width="10.33203125" style="1222" customWidth="1"/>
    <col min="10767" max="10767" width="8.44140625" style="1222" customWidth="1"/>
    <col min="10768" max="10768" width="6.88671875" style="1222" customWidth="1"/>
    <col min="10769" max="10769" width="8.33203125" style="1222" customWidth="1"/>
    <col min="10770" max="10770" width="6.88671875" style="1222" bestFit="1" customWidth="1"/>
    <col min="10771" max="11007" width="8.88671875" style="1222"/>
    <col min="11008" max="11008" width="56.44140625" style="1222" bestFit="1" customWidth="1"/>
    <col min="11009" max="11012" width="8.44140625" style="1222" bestFit="1" customWidth="1"/>
    <col min="11013" max="11013" width="7.109375" style="1222" bestFit="1" customWidth="1"/>
    <col min="11014" max="11014" width="7" style="1222" bestFit="1" customWidth="1"/>
    <col min="11015" max="11015" width="7.109375" style="1222" bestFit="1" customWidth="1"/>
    <col min="11016" max="11016" width="6.88671875" style="1222" bestFit="1" customWidth="1"/>
    <col min="11017" max="11017" width="10.44140625" style="1222" bestFit="1" customWidth="1"/>
    <col min="11018" max="11018" width="54.88671875" style="1222" customWidth="1"/>
    <col min="11019" max="11021" width="9.44140625" style="1222" bestFit="1" customWidth="1"/>
    <col min="11022" max="11022" width="10.33203125" style="1222" customWidth="1"/>
    <col min="11023" max="11023" width="8.44140625" style="1222" customWidth="1"/>
    <col min="11024" max="11024" width="6.88671875" style="1222" customWidth="1"/>
    <col min="11025" max="11025" width="8.33203125" style="1222" customWidth="1"/>
    <col min="11026" max="11026" width="6.88671875" style="1222" bestFit="1" customWidth="1"/>
    <col min="11027" max="11263" width="8.88671875" style="1222"/>
    <col min="11264" max="11264" width="56.44140625" style="1222" bestFit="1" customWidth="1"/>
    <col min="11265" max="11268" width="8.44140625" style="1222" bestFit="1" customWidth="1"/>
    <col min="11269" max="11269" width="7.109375" style="1222" bestFit="1" customWidth="1"/>
    <col min="11270" max="11270" width="7" style="1222" bestFit="1" customWidth="1"/>
    <col min="11271" max="11271" width="7.109375" style="1222" bestFit="1" customWidth="1"/>
    <col min="11272" max="11272" width="6.88671875" style="1222" bestFit="1" customWidth="1"/>
    <col min="11273" max="11273" width="10.44140625" style="1222" bestFit="1" customWidth="1"/>
    <col min="11274" max="11274" width="54.88671875" style="1222" customWidth="1"/>
    <col min="11275" max="11277" width="9.44140625" style="1222" bestFit="1" customWidth="1"/>
    <col min="11278" max="11278" width="10.33203125" style="1222" customWidth="1"/>
    <col min="11279" max="11279" width="8.44140625" style="1222" customWidth="1"/>
    <col min="11280" max="11280" width="6.88671875" style="1222" customWidth="1"/>
    <col min="11281" max="11281" width="8.33203125" style="1222" customWidth="1"/>
    <col min="11282" max="11282" width="6.88671875" style="1222" bestFit="1" customWidth="1"/>
    <col min="11283" max="11519" width="8.88671875" style="1222"/>
    <col min="11520" max="11520" width="56.44140625" style="1222" bestFit="1" customWidth="1"/>
    <col min="11521" max="11524" width="8.44140625" style="1222" bestFit="1" customWidth="1"/>
    <col min="11525" max="11525" width="7.109375" style="1222" bestFit="1" customWidth="1"/>
    <col min="11526" max="11526" width="7" style="1222" bestFit="1" customWidth="1"/>
    <col min="11527" max="11527" width="7.109375" style="1222" bestFit="1" customWidth="1"/>
    <col min="11528" max="11528" width="6.88671875" style="1222" bestFit="1" customWidth="1"/>
    <col min="11529" max="11529" width="10.44140625" style="1222" bestFit="1" customWidth="1"/>
    <col min="11530" max="11530" width="54.88671875" style="1222" customWidth="1"/>
    <col min="11531" max="11533" width="9.44140625" style="1222" bestFit="1" customWidth="1"/>
    <col min="11534" max="11534" width="10.33203125" style="1222" customWidth="1"/>
    <col min="11535" max="11535" width="8.44140625" style="1222" customWidth="1"/>
    <col min="11536" max="11536" width="6.88671875" style="1222" customWidth="1"/>
    <col min="11537" max="11537" width="8.33203125" style="1222" customWidth="1"/>
    <col min="11538" max="11538" width="6.88671875" style="1222" bestFit="1" customWidth="1"/>
    <col min="11539" max="11775" width="8.88671875" style="1222"/>
    <col min="11776" max="11776" width="56.44140625" style="1222" bestFit="1" customWidth="1"/>
    <col min="11777" max="11780" width="8.44140625" style="1222" bestFit="1" customWidth="1"/>
    <col min="11781" max="11781" width="7.109375" style="1222" bestFit="1" customWidth="1"/>
    <col min="11782" max="11782" width="7" style="1222" bestFit="1" customWidth="1"/>
    <col min="11783" max="11783" width="7.109375" style="1222" bestFit="1" customWidth="1"/>
    <col min="11784" max="11784" width="6.88671875" style="1222" bestFit="1" customWidth="1"/>
    <col min="11785" max="11785" width="10.44140625" style="1222" bestFit="1" customWidth="1"/>
    <col min="11786" max="11786" width="54.88671875" style="1222" customWidth="1"/>
    <col min="11787" max="11789" width="9.44140625" style="1222" bestFit="1" customWidth="1"/>
    <col min="11790" max="11790" width="10.33203125" style="1222" customWidth="1"/>
    <col min="11791" max="11791" width="8.44140625" style="1222" customWidth="1"/>
    <col min="11792" max="11792" width="6.88671875" style="1222" customWidth="1"/>
    <col min="11793" max="11793" width="8.33203125" style="1222" customWidth="1"/>
    <col min="11794" max="11794" width="6.88671875" style="1222" bestFit="1" customWidth="1"/>
    <col min="11795" max="12031" width="8.88671875" style="1222"/>
    <col min="12032" max="12032" width="56.44140625" style="1222" bestFit="1" customWidth="1"/>
    <col min="12033" max="12036" width="8.44140625" style="1222" bestFit="1" customWidth="1"/>
    <col min="12037" max="12037" width="7.109375" style="1222" bestFit="1" customWidth="1"/>
    <col min="12038" max="12038" width="7" style="1222" bestFit="1" customWidth="1"/>
    <col min="12039" max="12039" width="7.109375" style="1222" bestFit="1" customWidth="1"/>
    <col min="12040" max="12040" width="6.88671875" style="1222" bestFit="1" customWidth="1"/>
    <col min="12041" max="12041" width="10.44140625" style="1222" bestFit="1" customWidth="1"/>
    <col min="12042" max="12042" width="54.88671875" style="1222" customWidth="1"/>
    <col min="12043" max="12045" width="9.44140625" style="1222" bestFit="1" customWidth="1"/>
    <col min="12046" max="12046" width="10.33203125" style="1222" customWidth="1"/>
    <col min="12047" max="12047" width="8.44140625" style="1222" customWidth="1"/>
    <col min="12048" max="12048" width="6.88671875" style="1222" customWidth="1"/>
    <col min="12049" max="12049" width="8.33203125" style="1222" customWidth="1"/>
    <col min="12050" max="12050" width="6.88671875" style="1222" bestFit="1" customWidth="1"/>
    <col min="12051" max="12287" width="8.88671875" style="1222"/>
    <col min="12288" max="12288" width="56.44140625" style="1222" bestFit="1" customWidth="1"/>
    <col min="12289" max="12292" width="8.44140625" style="1222" bestFit="1" customWidth="1"/>
    <col min="12293" max="12293" width="7.109375" style="1222" bestFit="1" customWidth="1"/>
    <col min="12294" max="12294" width="7" style="1222" bestFit="1" customWidth="1"/>
    <col min="12295" max="12295" width="7.109375" style="1222" bestFit="1" customWidth="1"/>
    <col min="12296" max="12296" width="6.88671875" style="1222" bestFit="1" customWidth="1"/>
    <col min="12297" max="12297" width="10.44140625" style="1222" bestFit="1" customWidth="1"/>
    <col min="12298" max="12298" width="54.88671875" style="1222" customWidth="1"/>
    <col min="12299" max="12301" width="9.44140625" style="1222" bestFit="1" customWidth="1"/>
    <col min="12302" max="12302" width="10.33203125" style="1222" customWidth="1"/>
    <col min="12303" max="12303" width="8.44140625" style="1222" customWidth="1"/>
    <col min="12304" max="12304" width="6.88671875" style="1222" customWidth="1"/>
    <col min="12305" max="12305" width="8.33203125" style="1222" customWidth="1"/>
    <col min="12306" max="12306" width="6.88671875" style="1222" bestFit="1" customWidth="1"/>
    <col min="12307" max="12543" width="8.88671875" style="1222"/>
    <col min="12544" max="12544" width="56.44140625" style="1222" bestFit="1" customWidth="1"/>
    <col min="12545" max="12548" width="8.44140625" style="1222" bestFit="1" customWidth="1"/>
    <col min="12549" max="12549" width="7.109375" style="1222" bestFit="1" customWidth="1"/>
    <col min="12550" max="12550" width="7" style="1222" bestFit="1" customWidth="1"/>
    <col min="12551" max="12551" width="7.109375" style="1222" bestFit="1" customWidth="1"/>
    <col min="12552" max="12552" width="6.88671875" style="1222" bestFit="1" customWidth="1"/>
    <col min="12553" max="12553" width="10.44140625" style="1222" bestFit="1" customWidth="1"/>
    <col min="12554" max="12554" width="54.88671875" style="1222" customWidth="1"/>
    <col min="12555" max="12557" width="9.44140625" style="1222" bestFit="1" customWidth="1"/>
    <col min="12558" max="12558" width="10.33203125" style="1222" customWidth="1"/>
    <col min="12559" max="12559" width="8.44140625" style="1222" customWidth="1"/>
    <col min="12560" max="12560" width="6.88671875" style="1222" customWidth="1"/>
    <col min="12561" max="12561" width="8.33203125" style="1222" customWidth="1"/>
    <col min="12562" max="12562" width="6.88671875" style="1222" bestFit="1" customWidth="1"/>
    <col min="12563" max="12799" width="8.88671875" style="1222"/>
    <col min="12800" max="12800" width="56.44140625" style="1222" bestFit="1" customWidth="1"/>
    <col min="12801" max="12804" width="8.44140625" style="1222" bestFit="1" customWidth="1"/>
    <col min="12805" max="12805" width="7.109375" style="1222" bestFit="1" customWidth="1"/>
    <col min="12806" max="12806" width="7" style="1222" bestFit="1" customWidth="1"/>
    <col min="12807" max="12807" width="7.109375" style="1222" bestFit="1" customWidth="1"/>
    <col min="12808" max="12808" width="6.88671875" style="1222" bestFit="1" customWidth="1"/>
    <col min="12809" max="12809" width="10.44140625" style="1222" bestFit="1" customWidth="1"/>
    <col min="12810" max="12810" width="54.88671875" style="1222" customWidth="1"/>
    <col min="12811" max="12813" width="9.44140625" style="1222" bestFit="1" customWidth="1"/>
    <col min="12814" max="12814" width="10.33203125" style="1222" customWidth="1"/>
    <col min="12815" max="12815" width="8.44140625" style="1222" customWidth="1"/>
    <col min="12816" max="12816" width="6.88671875" style="1222" customWidth="1"/>
    <col min="12817" max="12817" width="8.33203125" style="1222" customWidth="1"/>
    <col min="12818" max="12818" width="6.88671875" style="1222" bestFit="1" customWidth="1"/>
    <col min="12819" max="13055" width="8.88671875" style="1222"/>
    <col min="13056" max="13056" width="56.44140625" style="1222" bestFit="1" customWidth="1"/>
    <col min="13057" max="13060" width="8.44140625" style="1222" bestFit="1" customWidth="1"/>
    <col min="13061" max="13061" width="7.109375" style="1222" bestFit="1" customWidth="1"/>
    <col min="13062" max="13062" width="7" style="1222" bestFit="1" customWidth="1"/>
    <col min="13063" max="13063" width="7.109375" style="1222" bestFit="1" customWidth="1"/>
    <col min="13064" max="13064" width="6.88671875" style="1222" bestFit="1" customWidth="1"/>
    <col min="13065" max="13065" width="10.44140625" style="1222" bestFit="1" customWidth="1"/>
    <col min="13066" max="13066" width="54.88671875" style="1222" customWidth="1"/>
    <col min="13067" max="13069" width="9.44140625" style="1222" bestFit="1" customWidth="1"/>
    <col min="13070" max="13070" width="10.33203125" style="1222" customWidth="1"/>
    <col min="13071" max="13071" width="8.44140625" style="1222" customWidth="1"/>
    <col min="13072" max="13072" width="6.88671875" style="1222" customWidth="1"/>
    <col min="13073" max="13073" width="8.33203125" style="1222" customWidth="1"/>
    <col min="13074" max="13074" width="6.88671875" style="1222" bestFit="1" customWidth="1"/>
    <col min="13075" max="13311" width="8.88671875" style="1222"/>
    <col min="13312" max="13312" width="56.44140625" style="1222" bestFit="1" customWidth="1"/>
    <col min="13313" max="13316" width="8.44140625" style="1222" bestFit="1" customWidth="1"/>
    <col min="13317" max="13317" width="7.109375" style="1222" bestFit="1" customWidth="1"/>
    <col min="13318" max="13318" width="7" style="1222" bestFit="1" customWidth="1"/>
    <col min="13319" max="13319" width="7.109375" style="1222" bestFit="1" customWidth="1"/>
    <col min="13320" max="13320" width="6.88671875" style="1222" bestFit="1" customWidth="1"/>
    <col min="13321" max="13321" width="10.44140625" style="1222" bestFit="1" customWidth="1"/>
    <col min="13322" max="13322" width="54.88671875" style="1222" customWidth="1"/>
    <col min="13323" max="13325" width="9.44140625" style="1222" bestFit="1" customWidth="1"/>
    <col min="13326" max="13326" width="10.33203125" style="1222" customWidth="1"/>
    <col min="13327" max="13327" width="8.44140625" style="1222" customWidth="1"/>
    <col min="13328" max="13328" width="6.88671875" style="1222" customWidth="1"/>
    <col min="13329" max="13329" width="8.33203125" style="1222" customWidth="1"/>
    <col min="13330" max="13330" width="6.88671875" style="1222" bestFit="1" customWidth="1"/>
    <col min="13331" max="13567" width="8.88671875" style="1222"/>
    <col min="13568" max="13568" width="56.44140625" style="1222" bestFit="1" customWidth="1"/>
    <col min="13569" max="13572" width="8.44140625" style="1222" bestFit="1" customWidth="1"/>
    <col min="13573" max="13573" width="7.109375" style="1222" bestFit="1" customWidth="1"/>
    <col min="13574" max="13574" width="7" style="1222" bestFit="1" customWidth="1"/>
    <col min="13575" max="13575" width="7.109375" style="1222" bestFit="1" customWidth="1"/>
    <col min="13576" max="13576" width="6.88671875" style="1222" bestFit="1" customWidth="1"/>
    <col min="13577" max="13577" width="10.44140625" style="1222" bestFit="1" customWidth="1"/>
    <col min="13578" max="13578" width="54.88671875" style="1222" customWidth="1"/>
    <col min="13579" max="13581" width="9.44140625" style="1222" bestFit="1" customWidth="1"/>
    <col min="13582" max="13582" width="10.33203125" style="1222" customWidth="1"/>
    <col min="13583" max="13583" width="8.44140625" style="1222" customWidth="1"/>
    <col min="13584" max="13584" width="6.88671875" style="1222" customWidth="1"/>
    <col min="13585" max="13585" width="8.33203125" style="1222" customWidth="1"/>
    <col min="13586" max="13586" width="6.88671875" style="1222" bestFit="1" customWidth="1"/>
    <col min="13587" max="13823" width="8.88671875" style="1222"/>
    <col min="13824" max="13824" width="56.44140625" style="1222" bestFit="1" customWidth="1"/>
    <col min="13825" max="13828" width="8.44140625" style="1222" bestFit="1" customWidth="1"/>
    <col min="13829" max="13829" width="7.109375" style="1222" bestFit="1" customWidth="1"/>
    <col min="13830" max="13830" width="7" style="1222" bestFit="1" customWidth="1"/>
    <col min="13831" max="13831" width="7.109375" style="1222" bestFit="1" customWidth="1"/>
    <col min="13832" max="13832" width="6.88671875" style="1222" bestFit="1" customWidth="1"/>
    <col min="13833" max="13833" width="10.44140625" style="1222" bestFit="1" customWidth="1"/>
    <col min="13834" max="13834" width="54.88671875" style="1222" customWidth="1"/>
    <col min="13835" max="13837" width="9.44140625" style="1222" bestFit="1" customWidth="1"/>
    <col min="13838" max="13838" width="10.33203125" style="1222" customWidth="1"/>
    <col min="13839" max="13839" width="8.44140625" style="1222" customWidth="1"/>
    <col min="13840" max="13840" width="6.88671875" style="1222" customWidth="1"/>
    <col min="13841" max="13841" width="8.33203125" style="1222" customWidth="1"/>
    <col min="13842" max="13842" width="6.88671875" style="1222" bestFit="1" customWidth="1"/>
    <col min="13843" max="14079" width="8.88671875" style="1222"/>
    <col min="14080" max="14080" width="56.44140625" style="1222" bestFit="1" customWidth="1"/>
    <col min="14081" max="14084" width="8.44140625" style="1222" bestFit="1" customWidth="1"/>
    <col min="14085" max="14085" width="7.109375" style="1222" bestFit="1" customWidth="1"/>
    <col min="14086" max="14086" width="7" style="1222" bestFit="1" customWidth="1"/>
    <col min="14087" max="14087" width="7.109375" style="1222" bestFit="1" customWidth="1"/>
    <col min="14088" max="14088" width="6.88671875" style="1222" bestFit="1" customWidth="1"/>
    <col min="14089" max="14089" width="10.44140625" style="1222" bestFit="1" customWidth="1"/>
    <col min="14090" max="14090" width="54.88671875" style="1222" customWidth="1"/>
    <col min="14091" max="14093" width="9.44140625" style="1222" bestFit="1" customWidth="1"/>
    <col min="14094" max="14094" width="10.33203125" style="1222" customWidth="1"/>
    <col min="14095" max="14095" width="8.44140625" style="1222" customWidth="1"/>
    <col min="14096" max="14096" width="6.88671875" style="1222" customWidth="1"/>
    <col min="14097" max="14097" width="8.33203125" style="1222" customWidth="1"/>
    <col min="14098" max="14098" width="6.88671875" style="1222" bestFit="1" customWidth="1"/>
    <col min="14099" max="14335" width="8.88671875" style="1222"/>
    <col min="14336" max="14336" width="56.44140625" style="1222" bestFit="1" customWidth="1"/>
    <col min="14337" max="14340" width="8.44140625" style="1222" bestFit="1" customWidth="1"/>
    <col min="14341" max="14341" width="7.109375" style="1222" bestFit="1" customWidth="1"/>
    <col min="14342" max="14342" width="7" style="1222" bestFit="1" customWidth="1"/>
    <col min="14343" max="14343" width="7.109375" style="1222" bestFit="1" customWidth="1"/>
    <col min="14344" max="14344" width="6.88671875" style="1222" bestFit="1" customWidth="1"/>
    <col min="14345" max="14345" width="10.44140625" style="1222" bestFit="1" customWidth="1"/>
    <col min="14346" max="14346" width="54.88671875" style="1222" customWidth="1"/>
    <col min="14347" max="14349" width="9.44140625" style="1222" bestFit="1" customWidth="1"/>
    <col min="14350" max="14350" width="10.33203125" style="1222" customWidth="1"/>
    <col min="14351" max="14351" width="8.44140625" style="1222" customWidth="1"/>
    <col min="14352" max="14352" width="6.88671875" style="1222" customWidth="1"/>
    <col min="14353" max="14353" width="8.33203125" style="1222" customWidth="1"/>
    <col min="14354" max="14354" width="6.88671875" style="1222" bestFit="1" customWidth="1"/>
    <col min="14355" max="14591" width="8.88671875" style="1222"/>
    <col min="14592" max="14592" width="56.44140625" style="1222" bestFit="1" customWidth="1"/>
    <col min="14593" max="14596" width="8.44140625" style="1222" bestFit="1" customWidth="1"/>
    <col min="14597" max="14597" width="7.109375" style="1222" bestFit="1" customWidth="1"/>
    <col min="14598" max="14598" width="7" style="1222" bestFit="1" customWidth="1"/>
    <col min="14599" max="14599" width="7.109375" style="1222" bestFit="1" customWidth="1"/>
    <col min="14600" max="14600" width="6.88671875" style="1222" bestFit="1" customWidth="1"/>
    <col min="14601" max="14601" width="10.44140625" style="1222" bestFit="1" customWidth="1"/>
    <col min="14602" max="14602" width="54.88671875" style="1222" customWidth="1"/>
    <col min="14603" max="14605" width="9.44140625" style="1222" bestFit="1" customWidth="1"/>
    <col min="14606" max="14606" width="10.33203125" style="1222" customWidth="1"/>
    <col min="14607" max="14607" width="8.44140625" style="1222" customWidth="1"/>
    <col min="14608" max="14608" width="6.88671875" style="1222" customWidth="1"/>
    <col min="14609" max="14609" width="8.33203125" style="1222" customWidth="1"/>
    <col min="14610" max="14610" width="6.88671875" style="1222" bestFit="1" customWidth="1"/>
    <col min="14611" max="14847" width="8.88671875" style="1222"/>
    <col min="14848" max="14848" width="56.44140625" style="1222" bestFit="1" customWidth="1"/>
    <col min="14849" max="14852" width="8.44140625" style="1222" bestFit="1" customWidth="1"/>
    <col min="14853" max="14853" width="7.109375" style="1222" bestFit="1" customWidth="1"/>
    <col min="14854" max="14854" width="7" style="1222" bestFit="1" customWidth="1"/>
    <col min="14855" max="14855" width="7.109375" style="1222" bestFit="1" customWidth="1"/>
    <col min="14856" max="14856" width="6.88671875" style="1222" bestFit="1" customWidth="1"/>
    <col min="14857" max="14857" width="10.44140625" style="1222" bestFit="1" customWidth="1"/>
    <col min="14858" max="14858" width="54.88671875" style="1222" customWidth="1"/>
    <col min="14859" max="14861" width="9.44140625" style="1222" bestFit="1" customWidth="1"/>
    <col min="14862" max="14862" width="10.33203125" style="1222" customWidth="1"/>
    <col min="14863" max="14863" width="8.44140625" style="1222" customWidth="1"/>
    <col min="14864" max="14864" width="6.88671875" style="1222" customWidth="1"/>
    <col min="14865" max="14865" width="8.33203125" style="1222" customWidth="1"/>
    <col min="14866" max="14866" width="6.88671875" style="1222" bestFit="1" customWidth="1"/>
    <col min="14867" max="15103" width="8.88671875" style="1222"/>
    <col min="15104" max="15104" width="56.44140625" style="1222" bestFit="1" customWidth="1"/>
    <col min="15105" max="15108" width="8.44140625" style="1222" bestFit="1" customWidth="1"/>
    <col min="15109" max="15109" width="7.109375" style="1222" bestFit="1" customWidth="1"/>
    <col min="15110" max="15110" width="7" style="1222" bestFit="1" customWidth="1"/>
    <col min="15111" max="15111" width="7.109375" style="1222" bestFit="1" customWidth="1"/>
    <col min="15112" max="15112" width="6.88671875" style="1222" bestFit="1" customWidth="1"/>
    <col min="15113" max="15113" width="10.44140625" style="1222" bestFit="1" customWidth="1"/>
    <col min="15114" max="15114" width="54.88671875" style="1222" customWidth="1"/>
    <col min="15115" max="15117" width="9.44140625" style="1222" bestFit="1" customWidth="1"/>
    <col min="15118" max="15118" width="10.33203125" style="1222" customWidth="1"/>
    <col min="15119" max="15119" width="8.44140625" style="1222" customWidth="1"/>
    <col min="15120" max="15120" width="6.88671875" style="1222" customWidth="1"/>
    <col min="15121" max="15121" width="8.33203125" style="1222" customWidth="1"/>
    <col min="15122" max="15122" width="6.88671875" style="1222" bestFit="1" customWidth="1"/>
    <col min="15123" max="15359" width="8.88671875" style="1222"/>
    <col min="15360" max="15360" width="56.44140625" style="1222" bestFit="1" customWidth="1"/>
    <col min="15361" max="15364" width="8.44140625" style="1222" bestFit="1" customWidth="1"/>
    <col min="15365" max="15365" width="7.109375" style="1222" bestFit="1" customWidth="1"/>
    <col min="15366" max="15366" width="7" style="1222" bestFit="1" customWidth="1"/>
    <col min="15367" max="15367" width="7.109375" style="1222" bestFit="1" customWidth="1"/>
    <col min="15368" max="15368" width="6.88671875" style="1222" bestFit="1" customWidth="1"/>
    <col min="15369" max="15369" width="10.44140625" style="1222" bestFit="1" customWidth="1"/>
    <col min="15370" max="15370" width="54.88671875" style="1222" customWidth="1"/>
    <col min="15371" max="15373" width="9.44140625" style="1222" bestFit="1" customWidth="1"/>
    <col min="15374" max="15374" width="10.33203125" style="1222" customWidth="1"/>
    <col min="15375" max="15375" width="8.44140625" style="1222" customWidth="1"/>
    <col min="15376" max="15376" width="6.88671875" style="1222" customWidth="1"/>
    <col min="15377" max="15377" width="8.33203125" style="1222" customWidth="1"/>
    <col min="15378" max="15378" width="6.88671875" style="1222" bestFit="1" customWidth="1"/>
    <col min="15379" max="15615" width="8.88671875" style="1222"/>
    <col min="15616" max="15616" width="56.44140625" style="1222" bestFit="1" customWidth="1"/>
    <col min="15617" max="15620" width="8.44140625" style="1222" bestFit="1" customWidth="1"/>
    <col min="15621" max="15621" width="7.109375" style="1222" bestFit="1" customWidth="1"/>
    <col min="15622" max="15622" width="7" style="1222" bestFit="1" customWidth="1"/>
    <col min="15623" max="15623" width="7.109375" style="1222" bestFit="1" customWidth="1"/>
    <col min="15624" max="15624" width="6.88671875" style="1222" bestFit="1" customWidth="1"/>
    <col min="15625" max="15625" width="10.44140625" style="1222" bestFit="1" customWidth="1"/>
    <col min="15626" max="15626" width="54.88671875" style="1222" customWidth="1"/>
    <col min="15627" max="15629" width="9.44140625" style="1222" bestFit="1" customWidth="1"/>
    <col min="15630" max="15630" width="10.33203125" style="1222" customWidth="1"/>
    <col min="15631" max="15631" width="8.44140625" style="1222" customWidth="1"/>
    <col min="15632" max="15632" width="6.88671875" style="1222" customWidth="1"/>
    <col min="15633" max="15633" width="8.33203125" style="1222" customWidth="1"/>
    <col min="15634" max="15634" width="6.88671875" style="1222" bestFit="1" customWidth="1"/>
    <col min="15635" max="15871" width="8.88671875" style="1222"/>
    <col min="15872" max="15872" width="56.44140625" style="1222" bestFit="1" customWidth="1"/>
    <col min="15873" max="15876" width="8.44140625" style="1222" bestFit="1" customWidth="1"/>
    <col min="15877" max="15877" width="7.109375" style="1222" bestFit="1" customWidth="1"/>
    <col min="15878" max="15878" width="7" style="1222" bestFit="1" customWidth="1"/>
    <col min="15879" max="15879" width="7.109375" style="1222" bestFit="1" customWidth="1"/>
    <col min="15880" max="15880" width="6.88671875" style="1222" bestFit="1" customWidth="1"/>
    <col min="15881" max="15881" width="10.44140625" style="1222" bestFit="1" customWidth="1"/>
    <col min="15882" max="15882" width="54.88671875" style="1222" customWidth="1"/>
    <col min="15883" max="15885" width="9.44140625" style="1222" bestFit="1" customWidth="1"/>
    <col min="15886" max="15886" width="10.33203125" style="1222" customWidth="1"/>
    <col min="15887" max="15887" width="8.44140625" style="1222" customWidth="1"/>
    <col min="15888" max="15888" width="6.88671875" style="1222" customWidth="1"/>
    <col min="15889" max="15889" width="8.33203125" style="1222" customWidth="1"/>
    <col min="15890" max="15890" width="6.88671875" style="1222" bestFit="1" customWidth="1"/>
    <col min="15891" max="16127" width="8.88671875" style="1222"/>
    <col min="16128" max="16128" width="56.44140625" style="1222" bestFit="1" customWidth="1"/>
    <col min="16129" max="16132" width="8.44140625" style="1222" bestFit="1" customWidth="1"/>
    <col min="16133" max="16133" width="7.109375" style="1222" bestFit="1" customWidth="1"/>
    <col min="16134" max="16134" width="7" style="1222" bestFit="1" customWidth="1"/>
    <col min="16135" max="16135" width="7.109375" style="1222" bestFit="1" customWidth="1"/>
    <col min="16136" max="16136" width="6.88671875" style="1222" bestFit="1" customWidth="1"/>
    <col min="16137" max="16137" width="10.44140625" style="1222" bestFit="1" customWidth="1"/>
    <col min="16138" max="16138" width="54.88671875" style="1222" customWidth="1"/>
    <col min="16139" max="16141" width="9.44140625" style="1222" bestFit="1" customWidth="1"/>
    <col min="16142" max="16142" width="10.33203125" style="1222" customWidth="1"/>
    <col min="16143" max="16143" width="8.44140625" style="1222" customWidth="1"/>
    <col min="16144" max="16144" width="6.88671875" style="1222" customWidth="1"/>
    <col min="16145" max="16145" width="8.33203125" style="1222" customWidth="1"/>
    <col min="16146" max="16146" width="6.88671875" style="1222" bestFit="1" customWidth="1"/>
    <col min="16147" max="16383" width="8.88671875" style="1222"/>
    <col min="16384" max="16384" width="10.33203125" style="1222" customWidth="1"/>
  </cols>
  <sheetData>
    <row r="1" spans="1:22" ht="15.6">
      <c r="A1" s="3368" t="s">
        <v>1093</v>
      </c>
      <c r="B1" s="3368"/>
      <c r="C1" s="3368"/>
      <c r="D1" s="3368"/>
      <c r="E1" s="3368"/>
      <c r="F1" s="3368"/>
      <c r="G1" s="3368"/>
      <c r="H1" s="3368"/>
      <c r="I1" s="3368"/>
      <c r="J1" s="1276"/>
      <c r="K1" s="1276"/>
      <c r="L1" s="1276"/>
      <c r="M1" s="1276"/>
      <c r="N1" s="1276"/>
      <c r="O1" s="1276"/>
      <c r="P1" s="1276"/>
      <c r="Q1" s="1276"/>
      <c r="R1" s="1276"/>
    </row>
    <row r="2" spans="1:22" ht="15.6">
      <c r="A2" s="3368" t="s">
        <v>1092</v>
      </c>
      <c r="B2" s="3368"/>
      <c r="C2" s="3368"/>
      <c r="D2" s="3368"/>
      <c r="E2" s="3368"/>
      <c r="F2" s="3368"/>
      <c r="G2" s="3368"/>
      <c r="H2" s="3368"/>
      <c r="I2" s="3368"/>
      <c r="J2" s="1276"/>
      <c r="K2" s="1276"/>
      <c r="L2" s="1276"/>
      <c r="M2" s="1276"/>
      <c r="N2" s="1276"/>
      <c r="O2" s="1276"/>
      <c r="P2" s="1276"/>
      <c r="Q2" s="1276"/>
      <c r="R2" s="1276"/>
    </row>
    <row r="3" spans="1:22" ht="15.6">
      <c r="A3" s="3368" t="s">
        <v>856</v>
      </c>
      <c r="B3" s="3368"/>
      <c r="C3" s="3368"/>
      <c r="D3" s="3368"/>
      <c r="E3" s="3368"/>
      <c r="F3" s="3368"/>
      <c r="G3" s="3368"/>
      <c r="H3" s="3368"/>
      <c r="I3" s="3368"/>
      <c r="J3" s="1276"/>
      <c r="K3" s="1276"/>
      <c r="L3" s="1276"/>
      <c r="M3" s="1276"/>
      <c r="N3" s="1276"/>
      <c r="O3" s="1276"/>
      <c r="P3" s="1276"/>
      <c r="Q3" s="1275"/>
      <c r="R3" s="1275"/>
      <c r="S3" s="1251"/>
      <c r="T3" s="1251"/>
    </row>
    <row r="4" spans="1:22" ht="13.8" thickBot="1">
      <c r="A4" s="1261"/>
      <c r="B4" s="1261"/>
      <c r="C4" s="1261"/>
      <c r="D4" s="1261"/>
      <c r="E4" s="1261"/>
      <c r="F4" s="1261"/>
      <c r="G4" s="1261"/>
      <c r="H4" s="3367" t="s">
        <v>126</v>
      </c>
      <c r="I4" s="3367"/>
      <c r="K4" s="1261"/>
      <c r="L4" s="1261"/>
      <c r="M4" s="1261"/>
      <c r="N4" s="1261"/>
      <c r="O4" s="1261"/>
      <c r="P4" s="1261"/>
      <c r="Q4" s="3369"/>
      <c r="R4" s="3369"/>
      <c r="S4" s="1251"/>
      <c r="T4" s="1251"/>
    </row>
    <row r="5" spans="1:22" ht="13.5" customHeight="1" thickTop="1">
      <c r="A5" s="3370" t="s">
        <v>65</v>
      </c>
      <c r="B5" s="1108">
        <f>'41.Deposits'!B5</f>
        <v>2021</v>
      </c>
      <c r="C5" s="1108">
        <f>'41.Deposits'!C5</f>
        <v>2022</v>
      </c>
      <c r="D5" s="1108">
        <f>'41.Deposits'!D5</f>
        <v>2022</v>
      </c>
      <c r="E5" s="1108">
        <f>'41.Deposits'!E5</f>
        <v>2023</v>
      </c>
      <c r="F5" s="3372" t="str">
        <f>'41.Deposits'!F5</f>
        <v>Changes during seven months</v>
      </c>
      <c r="G5" s="3373"/>
      <c r="H5" s="3373"/>
      <c r="I5" s="3374"/>
      <c r="Q5" s="1251"/>
      <c r="R5" s="1251"/>
      <c r="S5" s="1251"/>
      <c r="T5" s="1251"/>
    </row>
    <row r="6" spans="1:22" ht="12.75" customHeight="1">
      <c r="A6" s="3371"/>
      <c r="B6" s="3300" t="str">
        <f>'41.Deposits'!B6</f>
        <v>Jul</v>
      </c>
      <c r="C6" s="3300" t="str">
        <f>'41.Deposits'!C6</f>
        <v xml:space="preserve">Feb (R) </v>
      </c>
      <c r="D6" s="3300" t="str">
        <f>'41.Deposits'!D6</f>
        <v xml:space="preserve">Jul (R) </v>
      </c>
      <c r="E6" s="3300" t="str">
        <f>'41.Deposits'!E6</f>
        <v>Feb (P)</v>
      </c>
      <c r="F6" s="3375" t="str">
        <f>'41.Deposits'!F6</f>
        <v>2021/22</v>
      </c>
      <c r="G6" s="3376"/>
      <c r="H6" s="3375" t="str">
        <f>'41.Deposits'!H6</f>
        <v>2022/23</v>
      </c>
      <c r="I6" s="3377"/>
      <c r="Q6" s="1251"/>
      <c r="R6" s="1251"/>
      <c r="S6" s="1251"/>
      <c r="T6" s="1251"/>
    </row>
    <row r="7" spans="1:22" ht="15.75" customHeight="1" thickBot="1">
      <c r="A7" s="3371"/>
      <c r="B7" s="3343"/>
      <c r="C7" s="3343"/>
      <c r="D7" s="3343"/>
      <c r="E7" s="3343"/>
      <c r="F7" s="1274" t="str">
        <f>'41.Deposits'!F7</f>
        <v>Amount</v>
      </c>
      <c r="G7" s="1274" t="str">
        <f>'41.Deposits'!G7</f>
        <v>Percent</v>
      </c>
      <c r="H7" s="1274" t="str">
        <f>'41.Deposits'!H7</f>
        <v>Amount</v>
      </c>
      <c r="I7" s="1273" t="str">
        <f>'41.Deposits'!I7</f>
        <v>Percent</v>
      </c>
      <c r="Q7" s="1251"/>
      <c r="R7" s="1251"/>
      <c r="S7" s="1251"/>
      <c r="T7" s="1251"/>
    </row>
    <row r="8" spans="1:22" s="1261" customFormat="1" ht="13.8" thickBot="1">
      <c r="A8" s="1266" t="s">
        <v>1091</v>
      </c>
      <c r="B8" s="1265">
        <v>324201.16102343623</v>
      </c>
      <c r="C8" s="1263">
        <v>368340.2040612835</v>
      </c>
      <c r="D8" s="1263">
        <v>388227.30413145706</v>
      </c>
      <c r="E8" s="1263">
        <v>411589.63593176735</v>
      </c>
      <c r="F8" s="1263">
        <v>44139.043037847267</v>
      </c>
      <c r="G8" s="1264">
        <v>13.614708503359275</v>
      </c>
      <c r="H8" s="1263">
        <v>23362.33180031029</v>
      </c>
      <c r="I8" s="1262">
        <v>6.0176941579563925</v>
      </c>
      <c r="J8" s="1226"/>
      <c r="Q8" s="1226"/>
      <c r="R8" s="1226"/>
      <c r="S8" s="1226"/>
      <c r="T8" s="1226"/>
      <c r="U8" s="1226"/>
      <c r="V8" s="1226"/>
    </row>
    <row r="9" spans="1:22" s="1251" customFormat="1">
      <c r="A9" s="1260" t="s">
        <v>1090</v>
      </c>
      <c r="B9" s="1259">
        <v>69427.00515611998</v>
      </c>
      <c r="C9" s="1257">
        <v>79819.85734404299</v>
      </c>
      <c r="D9" s="1257">
        <v>82943.851129936011</v>
      </c>
      <c r="E9" s="1257">
        <v>90374.129508698388</v>
      </c>
      <c r="F9" s="1257">
        <v>10392.85218792301</v>
      </c>
      <c r="G9" s="1258">
        <v>14.969466369106204</v>
      </c>
      <c r="H9" s="1257">
        <v>7430.2783787623775</v>
      </c>
      <c r="I9" s="1256">
        <v>8.9582027812073086</v>
      </c>
      <c r="J9" s="1272"/>
      <c r="Q9" s="1226"/>
      <c r="R9" s="1226"/>
      <c r="S9" s="1226"/>
      <c r="T9" s="1226"/>
      <c r="U9" s="1226"/>
      <c r="V9" s="1226"/>
    </row>
    <row r="10" spans="1:22" s="1251" customFormat="1">
      <c r="A10" s="1260" t="s">
        <v>1089</v>
      </c>
      <c r="B10" s="1259">
        <v>4289.4052119569988</v>
      </c>
      <c r="C10" s="1257">
        <v>4923.2410864724998</v>
      </c>
      <c r="D10" s="1257">
        <v>5380.0978883280013</v>
      </c>
      <c r="E10" s="1257">
        <v>5100.3400160199999</v>
      </c>
      <c r="F10" s="1259">
        <v>633.83587451550102</v>
      </c>
      <c r="G10" s="1258">
        <v>14.776777739455389</v>
      </c>
      <c r="H10" s="1257">
        <v>-279.75787230800142</v>
      </c>
      <c r="I10" s="1256">
        <v>-5.1998658410087613</v>
      </c>
      <c r="Q10" s="1226"/>
      <c r="R10" s="1226"/>
      <c r="S10" s="1226"/>
      <c r="T10" s="1226"/>
      <c r="U10" s="1226"/>
      <c r="V10" s="1226"/>
    </row>
    <row r="11" spans="1:22" s="1251" customFormat="1">
      <c r="A11" s="1260" t="s">
        <v>1088</v>
      </c>
      <c r="B11" s="1259">
        <v>116460.67269449373</v>
      </c>
      <c r="C11" s="1257">
        <v>137754.95515106799</v>
      </c>
      <c r="D11" s="1257">
        <v>143714.5666317</v>
      </c>
      <c r="E11" s="1257">
        <v>149047.33709002804</v>
      </c>
      <c r="F11" s="1259">
        <v>21294.282456574263</v>
      </c>
      <c r="G11" s="1258">
        <v>18.284526410417222</v>
      </c>
      <c r="H11" s="1257">
        <v>5332.7704583280429</v>
      </c>
      <c r="I11" s="1256">
        <v>3.7106680159948104</v>
      </c>
      <c r="Q11" s="1226"/>
      <c r="R11" s="1226"/>
      <c r="S11" s="1226"/>
      <c r="T11" s="1226"/>
      <c r="U11" s="1226"/>
      <c r="V11" s="1226"/>
    </row>
    <row r="12" spans="1:22" s="1251" customFormat="1">
      <c r="A12" s="1260" t="s">
        <v>1087</v>
      </c>
      <c r="B12" s="1259">
        <v>2593.30690142</v>
      </c>
      <c r="C12" s="1257">
        <v>3174.7392314299987</v>
      </c>
      <c r="D12" s="1257">
        <v>4042.5420319299997</v>
      </c>
      <c r="E12" s="1257">
        <v>3913.3578332499997</v>
      </c>
      <c r="F12" s="1259">
        <v>581.43233000999862</v>
      </c>
      <c r="G12" s="1258">
        <v>22.420498310154787</v>
      </c>
      <c r="H12" s="1257">
        <v>-129.18419868000001</v>
      </c>
      <c r="I12" s="1256">
        <v>-3.1956179468176011</v>
      </c>
      <c r="Q12" s="1226"/>
      <c r="R12" s="1226"/>
      <c r="S12" s="1226"/>
      <c r="T12" s="1226"/>
      <c r="U12" s="1226"/>
      <c r="V12" s="1226"/>
    </row>
    <row r="13" spans="1:22" s="1251" customFormat="1" ht="13.8" thickBot="1">
      <c r="A13" s="1260" t="s">
        <v>1086</v>
      </c>
      <c r="B13" s="1259">
        <v>131430.77105944551</v>
      </c>
      <c r="C13" s="1257">
        <v>142667.41124827001</v>
      </c>
      <c r="D13" s="1257">
        <v>152146.24644956304</v>
      </c>
      <c r="E13" s="1257">
        <v>163154.47148377096</v>
      </c>
      <c r="F13" s="1257">
        <v>11236.640188824502</v>
      </c>
      <c r="G13" s="1258">
        <v>8.5494744482189962</v>
      </c>
      <c r="H13" s="1257">
        <v>11008.225034207921</v>
      </c>
      <c r="I13" s="1256">
        <v>7.235291892565475</v>
      </c>
      <c r="Q13" s="1226"/>
      <c r="R13" s="1226"/>
      <c r="S13" s="1226"/>
      <c r="T13" s="1226"/>
      <c r="U13" s="1226"/>
      <c r="V13" s="1226"/>
    </row>
    <row r="14" spans="1:22" s="1261" customFormat="1" ht="13.8" thickBot="1">
      <c r="A14" s="1266" t="s">
        <v>1085</v>
      </c>
      <c r="B14" s="1265">
        <v>8655.239427970002</v>
      </c>
      <c r="C14" s="1263">
        <v>8835.2797910300014</v>
      </c>
      <c r="D14" s="1263">
        <v>8789.4473612299989</v>
      </c>
      <c r="E14" s="1263">
        <v>11082.240124399999</v>
      </c>
      <c r="F14" s="1263">
        <v>180.04036305999944</v>
      </c>
      <c r="G14" s="1264">
        <v>2.08013151523211</v>
      </c>
      <c r="H14" s="1263">
        <v>2292.7927631700004</v>
      </c>
      <c r="I14" s="1262">
        <v>26.0857442901751</v>
      </c>
      <c r="Q14" s="1226"/>
      <c r="R14" s="1226"/>
      <c r="S14" s="1226"/>
      <c r="T14" s="1226"/>
      <c r="U14" s="1226"/>
      <c r="V14" s="1226"/>
    </row>
    <row r="15" spans="1:22" s="1251" customFormat="1">
      <c r="A15" s="1260" t="s">
        <v>1084</v>
      </c>
      <c r="B15" s="1259">
        <v>4067.2107625799995</v>
      </c>
      <c r="C15" s="1257">
        <v>3546.930864009998</v>
      </c>
      <c r="D15" s="1257">
        <v>3345.2781787599979</v>
      </c>
      <c r="E15" s="1257">
        <v>4884.8489011699967</v>
      </c>
      <c r="F15" s="1257">
        <v>-520.27989857000148</v>
      </c>
      <c r="G15" s="1258">
        <v>-12.792056496230513</v>
      </c>
      <c r="H15" s="1257">
        <v>1539.5707224099988</v>
      </c>
      <c r="I15" s="1256">
        <v>46.022203241127023</v>
      </c>
      <c r="Q15" s="1226"/>
      <c r="R15" s="1226"/>
      <c r="S15" s="1226"/>
      <c r="T15" s="1226"/>
      <c r="U15" s="1226"/>
      <c r="V15" s="1226"/>
    </row>
    <row r="16" spans="1:22" s="1251" customFormat="1">
      <c r="A16" s="1260" t="s">
        <v>1083</v>
      </c>
      <c r="B16" s="1259">
        <v>283.39854250000002</v>
      </c>
      <c r="C16" s="1257">
        <v>560.15854437000007</v>
      </c>
      <c r="D16" s="1257">
        <v>484.47427858000009</v>
      </c>
      <c r="E16" s="1257">
        <v>501.38954925000002</v>
      </c>
      <c r="F16" s="1259">
        <v>276.76000187000005</v>
      </c>
      <c r="G16" s="1258">
        <v>97.65752478067175</v>
      </c>
      <c r="H16" s="1257">
        <v>16.915270669999927</v>
      </c>
      <c r="I16" s="1256">
        <v>3.4914692931849318</v>
      </c>
      <c r="Q16" s="1226"/>
      <c r="R16" s="1226"/>
      <c r="S16" s="1226"/>
      <c r="T16" s="1226"/>
      <c r="U16" s="1226"/>
      <c r="V16" s="1226"/>
    </row>
    <row r="17" spans="1:22" s="1251" customFormat="1">
      <c r="A17" s="1260" t="s">
        <v>1082</v>
      </c>
      <c r="B17" s="1259">
        <v>1195.4760452099999</v>
      </c>
      <c r="C17" s="1257">
        <v>862.99056424000003</v>
      </c>
      <c r="D17" s="1257">
        <v>971.12503104999996</v>
      </c>
      <c r="E17" s="1257">
        <v>1759.5679418</v>
      </c>
      <c r="F17" s="1259">
        <v>-332.48548096999991</v>
      </c>
      <c r="G17" s="1258">
        <v>-27.81197350646995</v>
      </c>
      <c r="H17" s="1257">
        <v>788.44291075000001</v>
      </c>
      <c r="I17" s="1256">
        <v>81.188609657967476</v>
      </c>
      <c r="Q17" s="1226"/>
      <c r="R17" s="1226"/>
      <c r="S17" s="1226"/>
      <c r="T17" s="1226"/>
      <c r="U17" s="1226"/>
      <c r="V17" s="1226"/>
    </row>
    <row r="18" spans="1:22" s="1251" customFormat="1">
      <c r="A18" s="1260" t="s">
        <v>1081</v>
      </c>
      <c r="B18" s="1259">
        <v>49.096667289999999</v>
      </c>
      <c r="C18" s="1257">
        <v>48.013071419999996</v>
      </c>
      <c r="D18" s="1257">
        <v>23.185258909999998</v>
      </c>
      <c r="E18" s="1257">
        <v>17.927643740000001</v>
      </c>
      <c r="F18" s="1259">
        <v>-1.0835958700000035</v>
      </c>
      <c r="G18" s="1258">
        <v>-2.20706603892177</v>
      </c>
      <c r="H18" s="1257">
        <v>-5.2576151699999976</v>
      </c>
      <c r="I18" s="1256">
        <v>-22.676542843057678</v>
      </c>
      <c r="J18" s="1272"/>
      <c r="Q18" s="1226"/>
      <c r="R18" s="1226"/>
      <c r="S18" s="1226"/>
      <c r="T18" s="1226"/>
      <c r="U18" s="1226"/>
      <c r="V18" s="1226"/>
    </row>
    <row r="19" spans="1:22" s="1251" customFormat="1">
      <c r="A19" s="1260" t="s">
        <v>1080</v>
      </c>
      <c r="B19" s="1259">
        <v>53.108708800000002</v>
      </c>
      <c r="C19" s="1257">
        <v>48.609771530000003</v>
      </c>
      <c r="D19" s="1257">
        <v>57.173267440000004</v>
      </c>
      <c r="E19" s="1257">
        <v>54.85629574</v>
      </c>
      <c r="F19" s="1259">
        <v>-4.498937269999999</v>
      </c>
      <c r="G19" s="1258">
        <v>-8.4711855581772291</v>
      </c>
      <c r="H19" s="1257">
        <v>-2.3169717000000034</v>
      </c>
      <c r="I19" s="1256">
        <v>-4.0525437914345712</v>
      </c>
      <c r="Q19" s="1226"/>
      <c r="R19" s="1226"/>
      <c r="S19" s="1226"/>
      <c r="T19" s="1226"/>
      <c r="U19" s="1226"/>
      <c r="V19" s="1226"/>
    </row>
    <row r="20" spans="1:22" s="1251" customFormat="1">
      <c r="A20" s="1260" t="s">
        <v>1079</v>
      </c>
      <c r="B20" s="1259">
        <v>520.00752469000145</v>
      </c>
      <c r="C20" s="1257">
        <v>811.78808534000154</v>
      </c>
      <c r="D20" s="1257">
        <v>746.12463272000173</v>
      </c>
      <c r="E20" s="1257">
        <v>1576.0638009500017</v>
      </c>
      <c r="F20" s="1259">
        <v>291.7805606500001</v>
      </c>
      <c r="G20" s="1258">
        <v>56.110834323780765</v>
      </c>
      <c r="H20" s="1257">
        <v>829.93916822999995</v>
      </c>
      <c r="I20" s="1256">
        <v>111.23331570014673</v>
      </c>
      <c r="Q20" s="1226"/>
      <c r="R20" s="1226"/>
      <c r="S20" s="1226"/>
      <c r="T20" s="1226"/>
      <c r="U20" s="1226"/>
      <c r="V20" s="1226"/>
    </row>
    <row r="21" spans="1:22" s="1251" customFormat="1" ht="13.8" thickBot="1">
      <c r="A21" s="1260" t="s">
        <v>1078</v>
      </c>
      <c r="B21" s="1259">
        <v>2486.9411769000008</v>
      </c>
      <c r="C21" s="1257">
        <v>2956.7888901200004</v>
      </c>
      <c r="D21" s="1257">
        <v>3162.0867137699997</v>
      </c>
      <c r="E21" s="1257">
        <v>2287.5859917499997</v>
      </c>
      <c r="F21" s="1257">
        <v>469.8477132199996</v>
      </c>
      <c r="G21" s="1258">
        <v>18.892594548845338</v>
      </c>
      <c r="H21" s="1257">
        <v>-874.50072202000001</v>
      </c>
      <c r="I21" s="1256">
        <v>-27.655810898916684</v>
      </c>
      <c r="J21" s="1272"/>
      <c r="Q21" s="1226"/>
      <c r="R21" s="1226"/>
      <c r="S21" s="1226"/>
      <c r="T21" s="1226"/>
      <c r="U21" s="1226"/>
      <c r="V21" s="1226"/>
    </row>
    <row r="22" spans="1:22" s="1261" customFormat="1" ht="13.8" thickBot="1">
      <c r="A22" s="1266" t="s">
        <v>1077</v>
      </c>
      <c r="B22" s="1265">
        <v>643539.98330288345</v>
      </c>
      <c r="C22" s="1263">
        <v>719198.78631362913</v>
      </c>
      <c r="D22" s="1263">
        <v>695093.63467958907</v>
      </c>
      <c r="E22" s="1263">
        <v>755070.2106562542</v>
      </c>
      <c r="F22" s="1263">
        <v>75658.803010745673</v>
      </c>
      <c r="G22" s="1264">
        <v>11.756659255643592</v>
      </c>
      <c r="H22" s="1263">
        <v>59976.575976665132</v>
      </c>
      <c r="I22" s="1262">
        <v>8.6285606692847914</v>
      </c>
      <c r="J22" s="1226"/>
      <c r="Q22" s="1226"/>
      <c r="R22" s="1226"/>
      <c r="S22" s="1226"/>
      <c r="T22" s="1226"/>
      <c r="U22" s="1226"/>
      <c r="V22" s="1226"/>
    </row>
    <row r="23" spans="1:22" s="1251" customFormat="1">
      <c r="A23" s="1260" t="s">
        <v>1076</v>
      </c>
      <c r="B23" s="1259">
        <v>87680.402086549992</v>
      </c>
      <c r="C23" s="1257">
        <v>101933.83800674004</v>
      </c>
      <c r="D23" s="1257">
        <v>97160.975603501211</v>
      </c>
      <c r="E23" s="1257">
        <v>120725.47020540161</v>
      </c>
      <c r="F23" s="1257">
        <v>14253.435920190052</v>
      </c>
      <c r="G23" s="1258">
        <v>16.256125178486723</v>
      </c>
      <c r="H23" s="1257">
        <v>23564.494601900398</v>
      </c>
      <c r="I23" s="1256">
        <v>24.253044450750913</v>
      </c>
      <c r="J23" s="1272"/>
      <c r="Q23" s="1226"/>
      <c r="R23" s="1226"/>
      <c r="S23" s="1226"/>
      <c r="T23" s="1226"/>
      <c r="U23" s="1226"/>
      <c r="V23" s="1226"/>
    </row>
    <row r="24" spans="1:22" s="1251" customFormat="1">
      <c r="A24" s="1260" t="s">
        <v>1075</v>
      </c>
      <c r="B24" s="1259">
        <v>28994.801930699996</v>
      </c>
      <c r="C24" s="1257">
        <v>30758.664375969998</v>
      </c>
      <c r="D24" s="1257">
        <v>28194.396585615843</v>
      </c>
      <c r="E24" s="1257">
        <v>32596.580804999987</v>
      </c>
      <c r="F24" s="1259">
        <v>1763.8624452700024</v>
      </c>
      <c r="G24" s="1258">
        <v>6.0833747010439367</v>
      </c>
      <c r="H24" s="1257">
        <v>4402.1842193841439</v>
      </c>
      <c r="I24" s="1256">
        <v>15.613684818599879</v>
      </c>
      <c r="Q24" s="1226"/>
      <c r="R24" s="1226"/>
      <c r="S24" s="1226"/>
      <c r="T24" s="1226"/>
      <c r="U24" s="1226"/>
      <c r="V24" s="1226"/>
    </row>
    <row r="25" spans="1:22" s="1251" customFormat="1">
      <c r="A25" s="1260" t="s">
        <v>1074</v>
      </c>
      <c r="B25" s="1259">
        <v>29195.633159545992</v>
      </c>
      <c r="C25" s="1257">
        <v>29950.739471879999</v>
      </c>
      <c r="D25" s="1257">
        <v>31741.740164900002</v>
      </c>
      <c r="E25" s="1257">
        <v>33866.652317079992</v>
      </c>
      <c r="F25" s="1259">
        <v>755.10631233400636</v>
      </c>
      <c r="G25" s="1258">
        <v>2.5863673111919203</v>
      </c>
      <c r="H25" s="1257">
        <v>2124.9121521799898</v>
      </c>
      <c r="I25" s="1271">
        <v>6.6943782575906674</v>
      </c>
      <c r="Q25" s="1226"/>
      <c r="R25" s="1226"/>
      <c r="S25" s="1226"/>
      <c r="T25" s="1226"/>
      <c r="U25" s="1226"/>
      <c r="V25" s="1226"/>
    </row>
    <row r="26" spans="1:22" s="1251" customFormat="1">
      <c r="A26" s="1260" t="s">
        <v>1073</v>
      </c>
      <c r="B26" s="1259">
        <v>22765.340153285993</v>
      </c>
      <c r="C26" s="1257">
        <v>22314.566438219998</v>
      </c>
      <c r="D26" s="1257">
        <v>25100.562411710001</v>
      </c>
      <c r="E26" s="1257">
        <v>24442.926290469997</v>
      </c>
      <c r="F26" s="1259">
        <v>-450.77371506599593</v>
      </c>
      <c r="G26" s="1258">
        <v>-1.980087765132428</v>
      </c>
      <c r="H26" s="1257">
        <v>-657.63612124000429</v>
      </c>
      <c r="I26" s="1256">
        <v>-2.6200055220005813</v>
      </c>
      <c r="Q26" s="1226"/>
      <c r="R26" s="1226"/>
      <c r="S26" s="1226"/>
      <c r="T26" s="1226"/>
      <c r="U26" s="1226"/>
      <c r="V26" s="1226"/>
    </row>
    <row r="27" spans="1:22" s="1251" customFormat="1">
      <c r="A27" s="1260" t="s">
        <v>1072</v>
      </c>
      <c r="B27" s="1259">
        <v>6430.2930062599989</v>
      </c>
      <c r="C27" s="1257">
        <v>7636.1730336600003</v>
      </c>
      <c r="D27" s="1257">
        <v>6641.1777531899988</v>
      </c>
      <c r="E27" s="1257">
        <v>9423.7260266100002</v>
      </c>
      <c r="F27" s="1259">
        <v>1205.8800274000014</v>
      </c>
      <c r="G27" s="1258">
        <v>18.753111657992207</v>
      </c>
      <c r="H27" s="1257">
        <v>2782.5482734200014</v>
      </c>
      <c r="I27" s="1256">
        <v>41.898415865822024</v>
      </c>
      <c r="Q27" s="1226"/>
      <c r="R27" s="1226"/>
      <c r="S27" s="1226"/>
      <c r="T27" s="1226"/>
      <c r="U27" s="1226"/>
      <c r="V27" s="1226"/>
    </row>
    <row r="28" spans="1:22" s="1251" customFormat="1">
      <c r="A28" s="1260" t="s">
        <v>1071</v>
      </c>
      <c r="B28" s="1259">
        <v>737.92293309999991</v>
      </c>
      <c r="C28" s="1257">
        <v>1378.03921644</v>
      </c>
      <c r="D28" s="1257">
        <v>1390.3585040200003</v>
      </c>
      <c r="E28" s="1257">
        <v>2334.8925417200003</v>
      </c>
      <c r="F28" s="1259">
        <v>640.11628334000011</v>
      </c>
      <c r="G28" s="1258">
        <v>86.745682323611234</v>
      </c>
      <c r="H28" s="1257">
        <v>944.5340377</v>
      </c>
      <c r="I28" s="1256">
        <v>67.934567593108554</v>
      </c>
      <c r="Q28" s="1226"/>
      <c r="R28" s="1226"/>
      <c r="S28" s="1226"/>
      <c r="T28" s="1226"/>
      <c r="U28" s="1226"/>
      <c r="V28" s="1226"/>
    </row>
    <row r="29" spans="1:22" s="1251" customFormat="1">
      <c r="A29" s="1260" t="s">
        <v>1070</v>
      </c>
      <c r="B29" s="1259">
        <v>12206.274908355603</v>
      </c>
      <c r="C29" s="1257">
        <v>13114.749057202202</v>
      </c>
      <c r="D29" s="1257">
        <v>13606.639220438459</v>
      </c>
      <c r="E29" s="1257">
        <v>13253.526947383782</v>
      </c>
      <c r="F29" s="1259">
        <v>908.47414884659884</v>
      </c>
      <c r="G29" s="1258">
        <v>7.4426813722237073</v>
      </c>
      <c r="H29" s="1257">
        <v>-353.11227305467764</v>
      </c>
      <c r="I29" s="1256">
        <v>-2.5951468789167982</v>
      </c>
      <c r="Q29" s="1226"/>
      <c r="R29" s="1226"/>
      <c r="S29" s="1226"/>
      <c r="T29" s="1226"/>
      <c r="U29" s="1226"/>
      <c r="V29" s="1226"/>
    </row>
    <row r="30" spans="1:22" s="1251" customFormat="1">
      <c r="A30" s="1260" t="s">
        <v>1069</v>
      </c>
      <c r="B30" s="1259">
        <v>0</v>
      </c>
      <c r="C30" s="1257">
        <v>0</v>
      </c>
      <c r="D30" s="1257">
        <v>0</v>
      </c>
      <c r="E30" s="1257">
        <v>0</v>
      </c>
      <c r="F30" s="1270">
        <v>0</v>
      </c>
      <c r="G30" s="1269"/>
      <c r="H30" s="1268">
        <v>0</v>
      </c>
      <c r="I30" s="1267"/>
      <c r="J30" s="1272"/>
      <c r="Q30" s="1226"/>
      <c r="R30" s="1226"/>
      <c r="S30" s="1226"/>
      <c r="T30" s="1226"/>
      <c r="U30" s="1226"/>
      <c r="V30" s="1226"/>
    </row>
    <row r="31" spans="1:22" s="1251" customFormat="1">
      <c r="A31" s="1260" t="s">
        <v>1068</v>
      </c>
      <c r="B31" s="1259">
        <v>24390.312246655496</v>
      </c>
      <c r="C31" s="1257">
        <v>26223.707211815705</v>
      </c>
      <c r="D31" s="1257">
        <v>27539.133104950022</v>
      </c>
      <c r="E31" s="1257">
        <v>29414.482838890563</v>
      </c>
      <c r="F31" s="1259">
        <v>1833.3949651602088</v>
      </c>
      <c r="G31" s="1258">
        <v>7.5168982939593638</v>
      </c>
      <c r="H31" s="1257">
        <v>1875.3497339405403</v>
      </c>
      <c r="I31" s="1271">
        <v>6.8097631352217673</v>
      </c>
      <c r="Q31" s="1226"/>
      <c r="R31" s="1226"/>
      <c r="S31" s="1226"/>
      <c r="T31" s="1226"/>
      <c r="U31" s="1226"/>
      <c r="V31" s="1226"/>
    </row>
    <row r="32" spans="1:22" s="1251" customFormat="1">
      <c r="A32" s="1260" t="s">
        <v>1067</v>
      </c>
      <c r="B32" s="1259">
        <v>24984.61660767001</v>
      </c>
      <c r="C32" s="1257">
        <v>29500.906650262514</v>
      </c>
      <c r="D32" s="1257">
        <v>33075.266564760503</v>
      </c>
      <c r="E32" s="1257">
        <v>32726.118271040512</v>
      </c>
      <c r="F32" s="1259">
        <v>4516.2900425925036</v>
      </c>
      <c r="G32" s="1258">
        <v>18.07628315259419</v>
      </c>
      <c r="H32" s="1257">
        <v>-349.14829371999076</v>
      </c>
      <c r="I32" s="1271">
        <v>-1.0556174748776932</v>
      </c>
      <c r="Q32" s="1226"/>
      <c r="R32" s="1226"/>
      <c r="S32" s="1226"/>
      <c r="T32" s="1226"/>
      <c r="U32" s="1226"/>
      <c r="V32" s="1226"/>
    </row>
    <row r="33" spans="1:22" s="1251" customFormat="1">
      <c r="A33" s="1260" t="s">
        <v>1066</v>
      </c>
      <c r="B33" s="1259">
        <v>13322.496349805999</v>
      </c>
      <c r="C33" s="1257">
        <v>14517.662170685999</v>
      </c>
      <c r="D33" s="1257">
        <v>14198.268985686002</v>
      </c>
      <c r="E33" s="1257">
        <v>15785.891178766</v>
      </c>
      <c r="F33" s="1259">
        <v>1195.16582088</v>
      </c>
      <c r="G33" s="1258">
        <v>8.9710350785527062</v>
      </c>
      <c r="H33" s="1257">
        <v>1587.6221930799984</v>
      </c>
      <c r="I33" s="1271">
        <v>11.181801068007385</v>
      </c>
      <c r="Q33" s="1226"/>
      <c r="R33" s="1226"/>
      <c r="S33" s="1226"/>
      <c r="T33" s="1226"/>
      <c r="U33" s="1226"/>
      <c r="V33" s="1226"/>
    </row>
    <row r="34" spans="1:22" s="1251" customFormat="1">
      <c r="A34" s="1260" t="s">
        <v>1065</v>
      </c>
      <c r="B34" s="1259">
        <v>11304.828780768999</v>
      </c>
      <c r="C34" s="1257">
        <v>12937.42496613</v>
      </c>
      <c r="D34" s="1257">
        <v>12662.233438700003</v>
      </c>
      <c r="E34" s="1257">
        <v>13511.379321549995</v>
      </c>
      <c r="F34" s="1259">
        <v>1632.5961853610006</v>
      </c>
      <c r="G34" s="1258">
        <v>14.44158259290279</v>
      </c>
      <c r="H34" s="1257">
        <v>849.14588284999263</v>
      </c>
      <c r="I34" s="1271">
        <v>6.7061303755048458</v>
      </c>
      <c r="Q34" s="1226"/>
      <c r="R34" s="1226"/>
      <c r="S34" s="1226"/>
      <c r="T34" s="1226"/>
      <c r="U34" s="1226"/>
      <c r="V34" s="1226"/>
    </row>
    <row r="35" spans="1:22" s="1251" customFormat="1">
      <c r="A35" s="1260" t="s">
        <v>1064</v>
      </c>
      <c r="B35" s="1259">
        <v>0</v>
      </c>
      <c r="C35" s="1257">
        <v>0</v>
      </c>
      <c r="D35" s="1257">
        <v>0</v>
      </c>
      <c r="E35" s="1257">
        <v>0</v>
      </c>
      <c r="F35" s="1270">
        <v>0</v>
      </c>
      <c r="G35" s="1269"/>
      <c r="H35" s="1268">
        <v>0</v>
      </c>
      <c r="I35" s="1267"/>
      <c r="Q35" s="1226"/>
      <c r="R35" s="1226"/>
      <c r="S35" s="1226"/>
      <c r="T35" s="1226"/>
      <c r="U35" s="1226"/>
      <c r="V35" s="1226"/>
    </row>
    <row r="36" spans="1:22" s="1251" customFormat="1">
      <c r="A36" s="1260" t="s">
        <v>1063</v>
      </c>
      <c r="B36" s="1259">
        <v>23244.72194445899</v>
      </c>
      <c r="C36" s="1257">
        <v>26055.362419829999</v>
      </c>
      <c r="D36" s="1257">
        <v>25810.062660349991</v>
      </c>
      <c r="E36" s="1257">
        <v>27939.422064699997</v>
      </c>
      <c r="F36" s="1259">
        <v>2810.6404753710085</v>
      </c>
      <c r="G36" s="1258">
        <v>12.091521172362317</v>
      </c>
      <c r="H36" s="1257">
        <v>2129.3594043500052</v>
      </c>
      <c r="I36" s="1256">
        <v>8.2501132692760777</v>
      </c>
      <c r="Q36" s="1226"/>
      <c r="R36" s="1226"/>
      <c r="S36" s="1226"/>
      <c r="T36" s="1226"/>
      <c r="U36" s="1226"/>
      <c r="V36" s="1226"/>
    </row>
    <row r="37" spans="1:22" s="1251" customFormat="1">
      <c r="A37" s="1260" t="s">
        <v>1062</v>
      </c>
      <c r="B37" s="1259">
        <v>5625.8879684494996</v>
      </c>
      <c r="C37" s="1257">
        <v>5682.6433222899987</v>
      </c>
      <c r="D37" s="1257">
        <v>4457.9263561199996</v>
      </c>
      <c r="E37" s="1257">
        <v>5639.48825081</v>
      </c>
      <c r="F37" s="1259">
        <v>56.755353840499083</v>
      </c>
      <c r="G37" s="1258">
        <v>1.0088248141233591</v>
      </c>
      <c r="H37" s="1257">
        <v>1181.5618946900004</v>
      </c>
      <c r="I37" s="1256">
        <v>26.504742346582518</v>
      </c>
      <c r="Q37" s="1226"/>
      <c r="R37" s="1226"/>
      <c r="S37" s="1226"/>
      <c r="T37" s="1226"/>
      <c r="U37" s="1226"/>
      <c r="V37" s="1226"/>
    </row>
    <row r="38" spans="1:22" s="1251" customFormat="1">
      <c r="A38" s="1260" t="s">
        <v>1061</v>
      </c>
      <c r="B38" s="1259">
        <v>997.20974521000028</v>
      </c>
      <c r="C38" s="1257">
        <v>1140.2737583799999</v>
      </c>
      <c r="D38" s="1257">
        <v>990.41283592000013</v>
      </c>
      <c r="E38" s="1257">
        <v>1012.9151879900002</v>
      </c>
      <c r="F38" s="1259">
        <v>143.06401316999961</v>
      </c>
      <c r="G38" s="1258">
        <v>14.346431516257601</v>
      </c>
      <c r="H38" s="1257">
        <v>22.502352070000029</v>
      </c>
      <c r="I38" s="1256">
        <v>2.2720174107090871</v>
      </c>
      <c r="Q38" s="1226"/>
      <c r="R38" s="1226"/>
      <c r="S38" s="1226"/>
      <c r="T38" s="1226"/>
      <c r="U38" s="1226"/>
      <c r="V38" s="1226"/>
    </row>
    <row r="39" spans="1:22" s="1251" customFormat="1">
      <c r="A39" s="1260" t="s">
        <v>1060</v>
      </c>
      <c r="B39" s="1259">
        <v>1511.8622518100003</v>
      </c>
      <c r="C39" s="1257">
        <v>1835.598070862</v>
      </c>
      <c r="D39" s="1257">
        <v>1733.8843453900004</v>
      </c>
      <c r="E39" s="1257">
        <v>2225.4931421500005</v>
      </c>
      <c r="F39" s="1259">
        <v>323.73581905199967</v>
      </c>
      <c r="G39" s="1258">
        <v>21.41304994316932</v>
      </c>
      <c r="H39" s="1257">
        <v>491.60879676000013</v>
      </c>
      <c r="I39" s="1256">
        <v>28.353032776786691</v>
      </c>
      <c r="Q39" s="1226"/>
      <c r="R39" s="1226"/>
      <c r="S39" s="1226"/>
      <c r="T39" s="1226"/>
      <c r="U39" s="1226"/>
      <c r="V39" s="1226"/>
    </row>
    <row r="40" spans="1:22" s="1251" customFormat="1">
      <c r="A40" s="1260" t="s">
        <v>1059</v>
      </c>
      <c r="B40" s="1259">
        <v>2378.1867083800007</v>
      </c>
      <c r="C40" s="1257">
        <v>2901.8555320099995</v>
      </c>
      <c r="D40" s="1257">
        <v>2680.5873137600001</v>
      </c>
      <c r="E40" s="1257">
        <v>2672.1518558699991</v>
      </c>
      <c r="F40" s="1259">
        <v>523.66882362999877</v>
      </c>
      <c r="G40" s="1258">
        <v>22.019668253327225</v>
      </c>
      <c r="H40" s="1257">
        <v>-8.4354578900010893</v>
      </c>
      <c r="I40" s="1256">
        <v>-0.31468692874506149</v>
      </c>
      <c r="Q40" s="1226"/>
      <c r="R40" s="1226"/>
      <c r="S40" s="1226"/>
      <c r="T40" s="1226"/>
      <c r="U40" s="1226"/>
      <c r="V40" s="1226"/>
    </row>
    <row r="41" spans="1:22" s="1251" customFormat="1">
      <c r="A41" s="1260" t="s">
        <v>1058</v>
      </c>
      <c r="B41" s="1259">
        <v>30458.995658705018</v>
      </c>
      <c r="C41" s="1257">
        <v>33443.478265557496</v>
      </c>
      <c r="D41" s="1257">
        <v>34147.147530963273</v>
      </c>
      <c r="E41" s="1257">
        <v>35735.271263909999</v>
      </c>
      <c r="F41" s="1259">
        <v>2984.4826068524781</v>
      </c>
      <c r="G41" s="1258">
        <v>9.7983618379732391</v>
      </c>
      <c r="H41" s="1257">
        <v>1588.1237329467258</v>
      </c>
      <c r="I41" s="1256">
        <v>4.6508240007651542</v>
      </c>
      <c r="Q41" s="1226"/>
      <c r="R41" s="1226"/>
      <c r="S41" s="1226"/>
      <c r="T41" s="1226"/>
      <c r="U41" s="1226"/>
      <c r="V41" s="1226"/>
    </row>
    <row r="42" spans="1:22" s="1251" customFormat="1">
      <c r="A42" s="1260" t="s">
        <v>1057</v>
      </c>
      <c r="B42" s="1259">
        <v>117698.59213029</v>
      </c>
      <c r="C42" s="1257">
        <v>126968.84208098947</v>
      </c>
      <c r="D42" s="1257">
        <v>125405.05145003001</v>
      </c>
      <c r="E42" s="1257">
        <v>127919.56975265102</v>
      </c>
      <c r="F42" s="1259">
        <v>9270.2499506994791</v>
      </c>
      <c r="G42" s="1258">
        <v>7.8762623944027279</v>
      </c>
      <c r="H42" s="1257">
        <v>2514.5183026210143</v>
      </c>
      <c r="I42" s="1256">
        <v>2.005117236942382</v>
      </c>
      <c r="Q42" s="1226"/>
      <c r="R42" s="1226"/>
      <c r="S42" s="1226"/>
      <c r="T42" s="1226"/>
      <c r="U42" s="1226"/>
      <c r="V42" s="1226"/>
    </row>
    <row r="43" spans="1:22" s="1251" customFormat="1">
      <c r="A43" s="1260" t="s">
        <v>1056</v>
      </c>
      <c r="B43" s="1259">
        <v>19051.624331610001</v>
      </c>
      <c r="C43" s="1257">
        <v>21065.880232850002</v>
      </c>
      <c r="D43" s="1257">
        <v>22028.5189852</v>
      </c>
      <c r="E43" s="1257">
        <v>22519.938690850002</v>
      </c>
      <c r="F43" s="1259">
        <v>2014.2559012400015</v>
      </c>
      <c r="G43" s="1258">
        <v>10.572620298301789</v>
      </c>
      <c r="H43" s="1257">
        <v>491.41970565000156</v>
      </c>
      <c r="I43" s="1256">
        <v>2.2308340655137324</v>
      </c>
      <c r="Q43" s="1226"/>
      <c r="R43" s="1226"/>
      <c r="S43" s="1226"/>
      <c r="T43" s="1226"/>
      <c r="U43" s="1226"/>
      <c r="V43" s="1226"/>
    </row>
    <row r="44" spans="1:22" s="1251" customFormat="1">
      <c r="A44" s="1260" t="s">
        <v>1055</v>
      </c>
      <c r="B44" s="1259">
        <v>120155.60549134211</v>
      </c>
      <c r="C44" s="1257">
        <v>139943.44380349462</v>
      </c>
      <c r="D44" s="1257">
        <v>121882.97768896601</v>
      </c>
      <c r="E44" s="1257">
        <v>130657.67789867189</v>
      </c>
      <c r="F44" s="1259">
        <v>19787.838312152511</v>
      </c>
      <c r="G44" s="1258">
        <v>16.468510338103481</v>
      </c>
      <c r="H44" s="1257">
        <v>8774.7002097058721</v>
      </c>
      <c r="I44" s="1256">
        <v>7.19928276785138</v>
      </c>
      <c r="Q44" s="1226"/>
      <c r="R44" s="1226"/>
      <c r="S44" s="1226"/>
      <c r="T44" s="1226"/>
      <c r="U44" s="1226"/>
      <c r="V44" s="1226"/>
    </row>
    <row r="45" spans="1:22" s="1251" customFormat="1">
      <c r="A45" s="1260" t="s">
        <v>1054</v>
      </c>
      <c r="B45" s="1259">
        <v>10416.523435217998</v>
      </c>
      <c r="C45" s="1257">
        <v>11900.6107762825</v>
      </c>
      <c r="D45" s="1257">
        <v>11450.852404449997</v>
      </c>
      <c r="E45" s="1257">
        <v>11762.750078610003</v>
      </c>
      <c r="F45" s="1259">
        <v>1484.0873410645017</v>
      </c>
      <c r="G45" s="1258">
        <v>14.247434379563154</v>
      </c>
      <c r="H45" s="1257">
        <v>311.89767416000541</v>
      </c>
      <c r="I45" s="1256">
        <v>2.723794379174747</v>
      </c>
      <c r="Q45" s="1226"/>
      <c r="R45" s="1226"/>
      <c r="S45" s="1226"/>
      <c r="T45" s="1226"/>
      <c r="U45" s="1226"/>
      <c r="V45" s="1226"/>
    </row>
    <row r="46" spans="1:22" s="1251" customFormat="1" ht="13.8" thickBot="1">
      <c r="A46" s="1260" t="s">
        <v>1053</v>
      </c>
      <c r="B46" s="1259">
        <v>79183.484634257868</v>
      </c>
      <c r="C46" s="1257">
        <v>87945.066923956809</v>
      </c>
      <c r="D46" s="1257">
        <v>84937.2009358676</v>
      </c>
      <c r="E46" s="1257">
        <v>92770.538043209002</v>
      </c>
      <c r="F46" s="1257">
        <v>8761.5822896989412</v>
      </c>
      <c r="G46" s="1258">
        <v>11.064911237700619</v>
      </c>
      <c r="H46" s="1257">
        <v>7833.3371073414019</v>
      </c>
      <c r="I46" s="1256">
        <v>9.2225044162404366</v>
      </c>
      <c r="Q46" s="1226"/>
      <c r="R46" s="1226"/>
      <c r="S46" s="1226"/>
      <c r="T46" s="1226"/>
      <c r="U46" s="1226"/>
      <c r="V46" s="1226"/>
    </row>
    <row r="47" spans="1:22" s="1261" customFormat="1" ht="13.8" thickBot="1">
      <c r="A47" s="1266" t="s">
        <v>1052</v>
      </c>
      <c r="B47" s="1265">
        <v>411328.48496451293</v>
      </c>
      <c r="C47" s="1263">
        <v>212217.56087955262</v>
      </c>
      <c r="D47" s="1263">
        <v>190195.9951734748</v>
      </c>
      <c r="E47" s="1263">
        <v>198154.18862124128</v>
      </c>
      <c r="F47" s="1263">
        <v>-199110.92408496031</v>
      </c>
      <c r="G47" s="1264">
        <v>-48.406791983331395</v>
      </c>
      <c r="H47" s="1263">
        <v>7958.1934477664763</v>
      </c>
      <c r="I47" s="1262">
        <v>4.184206634060792</v>
      </c>
      <c r="Q47" s="1226"/>
      <c r="R47" s="1226"/>
      <c r="S47" s="1226"/>
      <c r="T47" s="1226"/>
      <c r="U47" s="1226"/>
      <c r="V47" s="1226"/>
    </row>
    <row r="48" spans="1:22" s="1251" customFormat="1">
      <c r="A48" s="1260" t="s">
        <v>1051</v>
      </c>
      <c r="B48" s="1259">
        <v>316466.77911350981</v>
      </c>
      <c r="C48" s="1257">
        <v>106831.86268132161</v>
      </c>
      <c r="D48" s="1257">
        <v>88649.249895027868</v>
      </c>
      <c r="E48" s="1257">
        <v>91752.915353262331</v>
      </c>
      <c r="F48" s="1257">
        <v>-209634.91643218818</v>
      </c>
      <c r="G48" s="1258">
        <v>-66.242313654349374</v>
      </c>
      <c r="H48" s="1257">
        <v>3103.6654582344636</v>
      </c>
      <c r="I48" s="1256">
        <v>3.5010622897651174</v>
      </c>
      <c r="Q48" s="1226"/>
      <c r="R48" s="1226"/>
      <c r="S48" s="1226"/>
      <c r="T48" s="1226"/>
      <c r="U48" s="1226"/>
      <c r="V48" s="1226"/>
    </row>
    <row r="49" spans="1:22" s="1251" customFormat="1">
      <c r="A49" s="1260" t="s">
        <v>1050</v>
      </c>
      <c r="B49" s="1259">
        <v>25076.228767990109</v>
      </c>
      <c r="C49" s="1257">
        <v>28181.635379090018</v>
      </c>
      <c r="D49" s="1257">
        <v>25690.76251583999</v>
      </c>
      <c r="E49" s="1257">
        <v>26226.646946239984</v>
      </c>
      <c r="F49" s="1259">
        <v>3105.4066110999083</v>
      </c>
      <c r="G49" s="1258">
        <v>12.383866169956027</v>
      </c>
      <c r="H49" s="1257">
        <v>535.88443039999402</v>
      </c>
      <c r="I49" s="1256">
        <v>2.0859031726660007</v>
      </c>
      <c r="Q49" s="1226"/>
      <c r="R49" s="1226"/>
      <c r="S49" s="1226"/>
      <c r="T49" s="1226"/>
      <c r="U49" s="1226"/>
      <c r="V49" s="1226"/>
    </row>
    <row r="50" spans="1:22" s="1251" customFormat="1" ht="13.8" thickBot="1">
      <c r="A50" s="1260" t="s">
        <v>1049</v>
      </c>
      <c r="B50" s="1259">
        <v>69785.477083013</v>
      </c>
      <c r="C50" s="1257">
        <v>77204.062819140992</v>
      </c>
      <c r="D50" s="1257">
        <v>75855.982762606975</v>
      </c>
      <c r="E50" s="1257">
        <v>80174.626321738993</v>
      </c>
      <c r="F50" s="1257">
        <v>7418.5857361279923</v>
      </c>
      <c r="G50" s="1258">
        <v>10.630558170868772</v>
      </c>
      <c r="H50" s="1257">
        <v>4318.6435591320187</v>
      </c>
      <c r="I50" s="1256">
        <v>5.6932141696025642</v>
      </c>
      <c r="Q50" s="1226"/>
      <c r="R50" s="1226"/>
      <c r="S50" s="1226"/>
      <c r="T50" s="1226"/>
      <c r="U50" s="1226"/>
      <c r="V50" s="1226"/>
    </row>
    <row r="51" spans="1:22" s="1261" customFormat="1" ht="13.8" thickBot="1">
      <c r="A51" s="1266" t="s">
        <v>1048</v>
      </c>
      <c r="B51" s="1265">
        <v>61989.529179913014</v>
      </c>
      <c r="C51" s="1263">
        <v>75552.0293221475</v>
      </c>
      <c r="D51" s="1263">
        <v>72472.000620565479</v>
      </c>
      <c r="E51" s="1263">
        <v>76151.849369231495</v>
      </c>
      <c r="F51" s="1263">
        <v>13562.500142234487</v>
      </c>
      <c r="G51" s="1264">
        <v>21.878695195235096</v>
      </c>
      <c r="H51" s="1263">
        <v>3679.848748666016</v>
      </c>
      <c r="I51" s="1262">
        <v>5.0776144126781286</v>
      </c>
      <c r="Q51" s="1226"/>
      <c r="R51" s="1226"/>
      <c r="S51" s="1226"/>
      <c r="T51" s="1226"/>
      <c r="U51" s="1226"/>
      <c r="V51" s="1226"/>
    </row>
    <row r="52" spans="1:22" s="1251" customFormat="1">
      <c r="A52" s="1260" t="s">
        <v>1047</v>
      </c>
      <c r="B52" s="1259">
        <v>12427.784409877004</v>
      </c>
      <c r="C52" s="1257">
        <v>13802.707792183995</v>
      </c>
      <c r="D52" s="1257">
        <v>13907.629646009997</v>
      </c>
      <c r="E52" s="1257">
        <v>16889.788274549996</v>
      </c>
      <c r="F52" s="1257">
        <v>1374.9233823069917</v>
      </c>
      <c r="G52" s="1258">
        <v>11.063302491908928</v>
      </c>
      <c r="H52" s="1257">
        <v>2982.158628539999</v>
      </c>
      <c r="I52" s="1256">
        <v>21.442608873292507</v>
      </c>
      <c r="Q52" s="1226"/>
      <c r="R52" s="1226"/>
      <c r="S52" s="1226"/>
      <c r="T52" s="1226"/>
      <c r="U52" s="1226"/>
      <c r="V52" s="1226"/>
    </row>
    <row r="53" spans="1:22" s="1251" customFormat="1">
      <c r="A53" s="1260" t="s">
        <v>1046</v>
      </c>
      <c r="B53" s="1259">
        <v>107</v>
      </c>
      <c r="C53" s="1257">
        <v>182</v>
      </c>
      <c r="D53" s="1257">
        <v>160.67000000000002</v>
      </c>
      <c r="E53" s="1257">
        <v>141.15</v>
      </c>
      <c r="F53" s="1259">
        <v>75</v>
      </c>
      <c r="G53" s="1258">
        <v>70.09345794392523</v>
      </c>
      <c r="H53" s="1257">
        <v>-19.52000000000001</v>
      </c>
      <c r="I53" s="1256">
        <v>-12.149125536814594</v>
      </c>
      <c r="Q53" s="1226"/>
      <c r="R53" s="1226"/>
      <c r="S53" s="1226"/>
      <c r="T53" s="1226"/>
      <c r="U53" s="1226"/>
      <c r="V53" s="1226"/>
    </row>
    <row r="54" spans="1:22" s="1251" customFormat="1">
      <c r="A54" s="1260" t="s">
        <v>1045</v>
      </c>
      <c r="B54" s="1259">
        <v>5553.0925060299996</v>
      </c>
      <c r="C54" s="1257">
        <v>7370.1380603999996</v>
      </c>
      <c r="D54" s="1257">
        <v>7016.3559461999985</v>
      </c>
      <c r="E54" s="1257">
        <v>7541.4113057400027</v>
      </c>
      <c r="F54" s="1259">
        <v>1817.04555437</v>
      </c>
      <c r="G54" s="1258">
        <v>32.721326943444652</v>
      </c>
      <c r="H54" s="1257">
        <v>525.05535954000425</v>
      </c>
      <c r="I54" s="1256">
        <v>7.4833056299598075</v>
      </c>
      <c r="Q54" s="1226"/>
      <c r="R54" s="1226"/>
      <c r="S54" s="1226"/>
      <c r="T54" s="1226"/>
      <c r="U54" s="1226"/>
      <c r="V54" s="1226"/>
    </row>
    <row r="55" spans="1:22" s="1251" customFormat="1">
      <c r="A55" s="1260" t="s">
        <v>1044</v>
      </c>
      <c r="B55" s="1259">
        <v>2539.4007530700005</v>
      </c>
      <c r="C55" s="1257">
        <v>3894.8469447400007</v>
      </c>
      <c r="D55" s="1257">
        <v>2845.3733357599999</v>
      </c>
      <c r="E55" s="1257">
        <v>2910.3303489699997</v>
      </c>
      <c r="F55" s="1259">
        <v>1355.4461916700002</v>
      </c>
      <c r="G55" s="1258">
        <v>53.376616118245138</v>
      </c>
      <c r="H55" s="1257">
        <v>64.957013209999786</v>
      </c>
      <c r="I55" s="1256">
        <v>2.2828994843535972</v>
      </c>
      <c r="Q55" s="1226"/>
      <c r="R55" s="1226"/>
      <c r="S55" s="1226"/>
      <c r="T55" s="1226"/>
      <c r="U55" s="1226"/>
      <c r="V55" s="1226"/>
    </row>
    <row r="56" spans="1:22" s="1251" customFormat="1">
      <c r="A56" s="1260" t="s">
        <v>1043</v>
      </c>
      <c r="B56" s="1259">
        <v>792.25517959000013</v>
      </c>
      <c r="C56" s="1257">
        <v>774.35354594</v>
      </c>
      <c r="D56" s="1257">
        <v>1011.2909678899999</v>
      </c>
      <c r="E56" s="1257">
        <v>1144.9275203999998</v>
      </c>
      <c r="F56" s="1259">
        <v>-17.901633650000122</v>
      </c>
      <c r="G56" s="1258">
        <v>-2.2595792506228096</v>
      </c>
      <c r="H56" s="1257">
        <v>133.63655250999989</v>
      </c>
      <c r="I56" s="1256">
        <v>13.214451305624216</v>
      </c>
      <c r="Q56" s="1226"/>
      <c r="R56" s="1226"/>
      <c r="S56" s="1226"/>
      <c r="T56" s="1226"/>
      <c r="U56" s="1226"/>
      <c r="V56" s="1226"/>
    </row>
    <row r="57" spans="1:22" s="1251" customFormat="1">
      <c r="A57" s="1260" t="s">
        <v>1042</v>
      </c>
      <c r="B57" s="1259">
        <v>2425.4433109299953</v>
      </c>
      <c r="C57" s="1257">
        <v>2637.655039189995</v>
      </c>
      <c r="D57" s="1257">
        <v>3065.6251316199946</v>
      </c>
      <c r="E57" s="1257">
        <v>3240.0764044899947</v>
      </c>
      <c r="F57" s="1259">
        <v>212.21172825999975</v>
      </c>
      <c r="G57" s="1258">
        <v>8.7493996377359462</v>
      </c>
      <c r="H57" s="1257">
        <v>174.45127287000014</v>
      </c>
      <c r="I57" s="1256">
        <v>5.6905611540904015</v>
      </c>
      <c r="Q57" s="1226"/>
      <c r="R57" s="1226"/>
      <c r="S57" s="1226"/>
      <c r="T57" s="1226"/>
      <c r="U57" s="1226"/>
      <c r="V57" s="1226"/>
    </row>
    <row r="58" spans="1:22" s="1251" customFormat="1">
      <c r="A58" s="1260" t="s">
        <v>1041</v>
      </c>
      <c r="B58" s="1259">
        <v>11758.111811996008</v>
      </c>
      <c r="C58" s="1257">
        <v>12945.157605191509</v>
      </c>
      <c r="D58" s="1257">
        <v>11443.255798265503</v>
      </c>
      <c r="E58" s="1257">
        <v>11502.692374981505</v>
      </c>
      <c r="F58" s="1259">
        <v>1187.0457931955007</v>
      </c>
      <c r="G58" s="1258">
        <v>10.095547756098371</v>
      </c>
      <c r="H58" s="1257">
        <v>59.436576716001582</v>
      </c>
      <c r="I58" s="1256">
        <v>0.51940267493636394</v>
      </c>
      <c r="Q58" s="1226"/>
      <c r="R58" s="1226"/>
      <c r="S58" s="1226"/>
      <c r="T58" s="1226"/>
      <c r="U58" s="1226"/>
      <c r="V58" s="1226"/>
    </row>
    <row r="59" spans="1:22" s="1251" customFormat="1">
      <c r="A59" s="1260" t="s">
        <v>1040</v>
      </c>
      <c r="B59" s="1259">
        <v>5578.5801747100004</v>
      </c>
      <c r="C59" s="1257">
        <v>6951.6339033699996</v>
      </c>
      <c r="D59" s="1257">
        <v>8004.5464746299986</v>
      </c>
      <c r="E59" s="1257">
        <v>7334.8714617899996</v>
      </c>
      <c r="F59" s="1259">
        <v>1373.0537286599993</v>
      </c>
      <c r="G59" s="1258">
        <v>24.612960388821097</v>
      </c>
      <c r="H59" s="1257">
        <v>-669.675012839999</v>
      </c>
      <c r="I59" s="1256">
        <v>-8.3661830806092485</v>
      </c>
      <c r="Q59" s="1226"/>
      <c r="R59" s="1226"/>
      <c r="S59" s="1226"/>
      <c r="T59" s="1226"/>
      <c r="U59" s="1226"/>
      <c r="V59" s="1226"/>
    </row>
    <row r="60" spans="1:22" s="1251" customFormat="1">
      <c r="A60" s="1260" t="s">
        <v>1039</v>
      </c>
      <c r="B60" s="1259">
        <v>10475.98857533</v>
      </c>
      <c r="C60" s="1257">
        <v>12746.022501090007</v>
      </c>
      <c r="D60" s="1257">
        <v>11470.412560110004</v>
      </c>
      <c r="E60" s="1257">
        <v>11060.766340749993</v>
      </c>
      <c r="F60" s="1259">
        <v>2270.0339257600062</v>
      </c>
      <c r="G60" s="1258">
        <v>21.668923266160576</v>
      </c>
      <c r="H60" s="1257">
        <v>-409.64621936001095</v>
      </c>
      <c r="I60" s="1256">
        <v>-3.5713294287653969</v>
      </c>
      <c r="Q60" s="1226"/>
      <c r="R60" s="1226"/>
      <c r="S60" s="1226"/>
      <c r="T60" s="1226"/>
      <c r="U60" s="1226"/>
      <c r="V60" s="1226"/>
    </row>
    <row r="61" spans="1:22" s="1251" customFormat="1">
      <c r="A61" s="1260" t="s">
        <v>1038</v>
      </c>
      <c r="B61" s="1259">
        <v>6749.9845240599989</v>
      </c>
      <c r="C61" s="1257">
        <v>8647.4527816520003</v>
      </c>
      <c r="D61" s="1257">
        <v>8149.6069873300012</v>
      </c>
      <c r="E61" s="1257">
        <v>8990.2519268100004</v>
      </c>
      <c r="F61" s="1259">
        <v>1897.4682575920015</v>
      </c>
      <c r="G61" s="1258">
        <v>28.11070530352427</v>
      </c>
      <c r="H61" s="1257">
        <v>840.64493947999927</v>
      </c>
      <c r="I61" s="1256">
        <v>10.315159255985348</v>
      </c>
      <c r="Q61" s="1226"/>
      <c r="R61" s="1226"/>
      <c r="S61" s="1226"/>
      <c r="T61" s="1226"/>
      <c r="U61" s="1226"/>
      <c r="V61" s="1226"/>
    </row>
    <row r="62" spans="1:22" s="1251" customFormat="1">
      <c r="A62" s="1260" t="s">
        <v>1037</v>
      </c>
      <c r="B62" s="1259">
        <v>3029.1098595499993</v>
      </c>
      <c r="C62" s="1257">
        <v>5015.3098026699954</v>
      </c>
      <c r="D62" s="1257">
        <v>5106.9585491300022</v>
      </c>
      <c r="E62" s="1257">
        <v>5096.6343354400033</v>
      </c>
      <c r="F62" s="1259">
        <v>1986.1999431199961</v>
      </c>
      <c r="G62" s="1258">
        <v>65.570416234922007</v>
      </c>
      <c r="H62" s="1257">
        <v>-10.324213689998942</v>
      </c>
      <c r="I62" s="1256">
        <v>-0.20215973148553804</v>
      </c>
      <c r="Q62" s="1226"/>
      <c r="R62" s="1226"/>
      <c r="S62" s="1226"/>
      <c r="T62" s="1226"/>
      <c r="U62" s="1226"/>
      <c r="V62" s="1226"/>
    </row>
    <row r="63" spans="1:22" s="1251" customFormat="1">
      <c r="A63" s="1260" t="s">
        <v>1036</v>
      </c>
      <c r="B63" s="1259">
        <v>543.81711812000003</v>
      </c>
      <c r="C63" s="1257">
        <v>576.92163587999994</v>
      </c>
      <c r="D63" s="1257">
        <v>286.86944130000001</v>
      </c>
      <c r="E63" s="1257">
        <v>295.53124862000004</v>
      </c>
      <c r="F63" s="1259">
        <v>33.104517759999908</v>
      </c>
      <c r="G63" s="1258">
        <v>6.0874357678264515</v>
      </c>
      <c r="H63" s="1257">
        <v>8.6618073200000367</v>
      </c>
      <c r="I63" s="1256">
        <v>3.0194248926436753</v>
      </c>
      <c r="Q63" s="1226"/>
      <c r="R63" s="1226"/>
      <c r="S63" s="1226"/>
      <c r="T63" s="1226"/>
      <c r="U63" s="1226"/>
      <c r="V63" s="1226"/>
    </row>
    <row r="64" spans="1:22" s="1251" customFormat="1" ht="13.8" thickBot="1">
      <c r="A64" s="1255" t="s">
        <v>1035</v>
      </c>
      <c r="B64" s="1253">
        <v>8.9589999999999943</v>
      </c>
      <c r="C64" s="1253">
        <v>7.824999999999994</v>
      </c>
      <c r="D64" s="1253">
        <v>3.4109999999999947</v>
      </c>
      <c r="E64" s="1253">
        <v>3.4109999999999947</v>
      </c>
      <c r="F64" s="1253">
        <v>-1.1340000000000003</v>
      </c>
      <c r="G64" s="1254">
        <v>-12.657662685567598</v>
      </c>
      <c r="H64" s="1253">
        <v>0</v>
      </c>
      <c r="I64" s="1252">
        <v>0</v>
      </c>
      <c r="Q64" s="1226"/>
      <c r="R64" s="1226"/>
      <c r="S64" s="1226"/>
      <c r="T64" s="1226"/>
      <c r="U64" s="1226"/>
      <c r="V64" s="1226"/>
    </row>
    <row r="65" spans="1:22" ht="14.4" thickTop="1" thickBot="1">
      <c r="A65" s="1240" t="s">
        <v>1034</v>
      </c>
      <c r="B65" s="1239">
        <v>52951.328817296009</v>
      </c>
      <c r="C65" s="1237">
        <v>57236.776364500511</v>
      </c>
      <c r="D65" s="1237">
        <v>55598.499195327007</v>
      </c>
      <c r="E65" s="1237">
        <v>55114.688098684019</v>
      </c>
      <c r="F65" s="1237">
        <v>4285.4475472045015</v>
      </c>
      <c r="G65" s="1238">
        <v>8.0931822542000198</v>
      </c>
      <c r="H65" s="1237">
        <v>-483.81109664298856</v>
      </c>
      <c r="I65" s="1236">
        <v>-0.87018733175382601</v>
      </c>
      <c r="Q65" s="1226"/>
      <c r="R65" s="1226"/>
      <c r="S65" s="1226"/>
      <c r="T65" s="1226"/>
      <c r="U65" s="1226"/>
      <c r="V65" s="1226"/>
    </row>
    <row r="66" spans="1:22">
      <c r="A66" s="1245" t="s">
        <v>1033</v>
      </c>
      <c r="B66" s="1244">
        <v>33915.271390947019</v>
      </c>
      <c r="C66" s="1242">
        <v>37292.011162061004</v>
      </c>
      <c r="D66" s="1242">
        <v>35965.313422251005</v>
      </c>
      <c r="E66" s="1242">
        <v>36304.495567726015</v>
      </c>
      <c r="F66" s="1242">
        <v>3376.7397711139856</v>
      </c>
      <c r="G66" s="1243">
        <v>9.9563990869768979</v>
      </c>
      <c r="H66" s="1242">
        <v>339.18214547500975</v>
      </c>
      <c r="I66" s="1241">
        <v>0.9430813002874171</v>
      </c>
      <c r="Q66" s="1226"/>
      <c r="R66" s="1226"/>
      <c r="S66" s="1226"/>
      <c r="T66" s="1226"/>
      <c r="U66" s="1226"/>
      <c r="V66" s="1226"/>
    </row>
    <row r="67" spans="1:22">
      <c r="A67" s="1245" t="s">
        <v>1032</v>
      </c>
      <c r="B67" s="1244">
        <v>9.6165481999999951</v>
      </c>
      <c r="C67" s="1242">
        <v>14.336074700000001</v>
      </c>
      <c r="D67" s="1242">
        <v>11.644068040000001</v>
      </c>
      <c r="E67" s="1242">
        <v>10.624208299999999</v>
      </c>
      <c r="F67" s="1244">
        <v>4.719526500000006</v>
      </c>
      <c r="G67" s="1243">
        <v>49.077136638279505</v>
      </c>
      <c r="H67" s="1242">
        <v>-1.0198597400000011</v>
      </c>
      <c r="I67" s="1241">
        <v>-8.7586205825709094</v>
      </c>
      <c r="Q67" s="1226"/>
      <c r="R67" s="1226"/>
      <c r="S67" s="1226"/>
      <c r="T67" s="1226"/>
      <c r="U67" s="1226"/>
      <c r="V67" s="1226"/>
    </row>
    <row r="68" spans="1:22">
      <c r="A68" s="1245" t="s">
        <v>1031</v>
      </c>
      <c r="B68" s="1244">
        <v>13044.928546719</v>
      </c>
      <c r="C68" s="1242">
        <v>13449.625794884498</v>
      </c>
      <c r="D68" s="1242">
        <v>14178.358655255997</v>
      </c>
      <c r="E68" s="1242">
        <v>14200.902946868002</v>
      </c>
      <c r="F68" s="1244">
        <v>404.69724816549751</v>
      </c>
      <c r="G68" s="1243">
        <v>3.1023339584890643</v>
      </c>
      <c r="H68" s="1242">
        <v>22.544291612004599</v>
      </c>
      <c r="I68" s="1241">
        <v>0.15900494662439155</v>
      </c>
      <c r="Q68" s="1226"/>
      <c r="R68" s="1226"/>
      <c r="S68" s="1226"/>
      <c r="T68" s="1226"/>
      <c r="U68" s="1226"/>
      <c r="V68" s="1226"/>
    </row>
    <row r="69" spans="1:22" ht="13.8" thickBot="1">
      <c r="A69" s="1245" t="s">
        <v>1030</v>
      </c>
      <c r="B69" s="1244">
        <v>5981.5123314299981</v>
      </c>
      <c r="C69" s="1242">
        <v>6480.803332855</v>
      </c>
      <c r="D69" s="1242">
        <v>5443.1830497800001</v>
      </c>
      <c r="E69" s="1242">
        <v>4598.6653757899994</v>
      </c>
      <c r="F69" s="1242">
        <v>499.29100142500192</v>
      </c>
      <c r="G69" s="1243">
        <v>8.3472368484716739</v>
      </c>
      <c r="H69" s="1242">
        <v>-844.51767399000073</v>
      </c>
      <c r="I69" s="1241">
        <v>-15.515143736055947</v>
      </c>
      <c r="Q69" s="1226"/>
      <c r="R69" s="1226"/>
      <c r="S69" s="1226"/>
      <c r="T69" s="1226"/>
      <c r="U69" s="1226"/>
      <c r="V69" s="1226"/>
    </row>
    <row r="70" spans="1:22" ht="13.8" thickBot="1">
      <c r="A70" s="1240" t="s">
        <v>1029</v>
      </c>
      <c r="B70" s="1239">
        <v>252462.78870833543</v>
      </c>
      <c r="C70" s="1237">
        <v>275880.58224746399</v>
      </c>
      <c r="D70" s="1237">
        <v>292149.19447480922</v>
      </c>
      <c r="E70" s="1237">
        <v>320266.23156225699</v>
      </c>
      <c r="F70" s="1237">
        <v>23417.793539128557</v>
      </c>
      <c r="G70" s="1238">
        <v>9.2757406582332447</v>
      </c>
      <c r="H70" s="1237">
        <v>28117.037087447767</v>
      </c>
      <c r="I70" s="1236">
        <v>9.6242048991417573</v>
      </c>
      <c r="Q70" s="1226"/>
      <c r="R70" s="1226"/>
      <c r="S70" s="1226"/>
      <c r="T70" s="1226"/>
      <c r="U70" s="1226"/>
      <c r="V70" s="1226"/>
    </row>
    <row r="71" spans="1:22">
      <c r="A71" s="1245" t="s">
        <v>1028</v>
      </c>
      <c r="B71" s="1244">
        <v>12937.655659382001</v>
      </c>
      <c r="C71" s="1242">
        <v>11641.592863365997</v>
      </c>
      <c r="D71" s="1242">
        <v>11654.841107058002</v>
      </c>
      <c r="E71" s="1242">
        <v>10990.276030719995</v>
      </c>
      <c r="F71" s="1242">
        <v>-1296.0627960160036</v>
      </c>
      <c r="G71" s="1243">
        <v>-10.01775615411543</v>
      </c>
      <c r="H71" s="1242">
        <v>-664.5650763380072</v>
      </c>
      <c r="I71" s="1241">
        <v>-5.702051793186234</v>
      </c>
      <c r="Q71" s="1226"/>
      <c r="R71" s="1226"/>
      <c r="S71" s="1226"/>
      <c r="T71" s="1226"/>
      <c r="U71" s="1226"/>
      <c r="V71" s="1226"/>
    </row>
    <row r="72" spans="1:22">
      <c r="A72" s="1245" t="s">
        <v>1027</v>
      </c>
      <c r="B72" s="1244">
        <v>12387.923754950001</v>
      </c>
      <c r="C72" s="1242">
        <v>13907.475547477001</v>
      </c>
      <c r="D72" s="1242">
        <v>13214.30009828</v>
      </c>
      <c r="E72" s="1242">
        <v>11849.594650735002</v>
      </c>
      <c r="F72" s="1244">
        <v>1519.5517925269996</v>
      </c>
      <c r="G72" s="1243">
        <v>12.266396069154146</v>
      </c>
      <c r="H72" s="1242">
        <v>-1364.7054475449986</v>
      </c>
      <c r="I72" s="1241">
        <v>-10.327489442461136</v>
      </c>
      <c r="Q72" s="1226"/>
      <c r="R72" s="1226"/>
      <c r="S72" s="1226"/>
      <c r="T72" s="1226"/>
      <c r="U72" s="1226"/>
      <c r="V72" s="1226"/>
    </row>
    <row r="73" spans="1:22">
      <c r="A73" s="1245" t="s">
        <v>1026</v>
      </c>
      <c r="B73" s="1244">
        <v>0</v>
      </c>
      <c r="C73" s="1242">
        <v>0</v>
      </c>
      <c r="D73" s="1242">
        <v>0</v>
      </c>
      <c r="E73" s="1242">
        <v>0</v>
      </c>
      <c r="F73" s="1249">
        <v>0</v>
      </c>
      <c r="G73" s="1246"/>
      <c r="H73" s="1248">
        <v>0</v>
      </c>
      <c r="I73" s="1247"/>
      <c r="Q73" s="1226"/>
      <c r="R73" s="1226"/>
      <c r="S73" s="1226"/>
      <c r="T73" s="1226"/>
      <c r="U73" s="1226"/>
      <c r="V73" s="1226"/>
    </row>
    <row r="74" spans="1:22">
      <c r="A74" s="1245" t="s">
        <v>1025</v>
      </c>
      <c r="B74" s="1244">
        <v>0</v>
      </c>
      <c r="C74" s="1242">
        <v>0</v>
      </c>
      <c r="D74" s="1242">
        <v>0</v>
      </c>
      <c r="E74" s="1242">
        <v>0</v>
      </c>
      <c r="F74" s="1249">
        <v>0</v>
      </c>
      <c r="G74" s="1246"/>
      <c r="H74" s="1248">
        <v>0</v>
      </c>
      <c r="I74" s="1247"/>
      <c r="Q74" s="1226"/>
      <c r="R74" s="1226"/>
      <c r="S74" s="1226"/>
      <c r="T74" s="1226"/>
      <c r="U74" s="1226"/>
      <c r="V74" s="1226"/>
    </row>
    <row r="75" spans="1:22">
      <c r="A75" s="1245" t="s">
        <v>1024</v>
      </c>
      <c r="B75" s="1244">
        <v>200142.08126435246</v>
      </c>
      <c r="C75" s="1242">
        <v>220359.43339880399</v>
      </c>
      <c r="D75" s="1242">
        <v>238754.794477769</v>
      </c>
      <c r="E75" s="1242">
        <v>268440.79224718799</v>
      </c>
      <c r="F75" s="1244">
        <v>20217.352134451532</v>
      </c>
      <c r="G75" s="1243">
        <v>10.10149989783906</v>
      </c>
      <c r="H75" s="1242">
        <v>29685.997769418987</v>
      </c>
      <c r="I75" s="1241">
        <v>12.433676079406698</v>
      </c>
      <c r="Q75" s="1226"/>
      <c r="R75" s="1226"/>
      <c r="S75" s="1226"/>
      <c r="T75" s="1226"/>
      <c r="U75" s="1226"/>
      <c r="V75" s="1226"/>
    </row>
    <row r="76" spans="1:22">
      <c r="A76" s="1245" t="s">
        <v>1023</v>
      </c>
      <c r="B76" s="1244">
        <v>7871.101221500001</v>
      </c>
      <c r="C76" s="1242">
        <v>8145.3734896859969</v>
      </c>
      <c r="D76" s="1242">
        <v>8084.1514482630037</v>
      </c>
      <c r="E76" s="1242">
        <v>8702.5354553230045</v>
      </c>
      <c r="F76" s="1244">
        <v>274.27226818599593</v>
      </c>
      <c r="G76" s="1243">
        <v>3.4845475933763645</v>
      </c>
      <c r="H76" s="1242">
        <v>618.38400706000084</v>
      </c>
      <c r="I76" s="1241">
        <v>7.6493372374025661</v>
      </c>
      <c r="Q76" s="1226"/>
      <c r="R76" s="1226"/>
      <c r="S76" s="1226"/>
      <c r="T76" s="1226"/>
      <c r="U76" s="1226"/>
      <c r="V76" s="1226"/>
    </row>
    <row r="77" spans="1:22" ht="13.8" thickBot="1">
      <c r="A77" s="1245" t="s">
        <v>1022</v>
      </c>
      <c r="B77" s="1244">
        <v>19124.026808150997</v>
      </c>
      <c r="C77" s="1242">
        <v>21826.706948130995</v>
      </c>
      <c r="D77" s="1242">
        <v>20441.107343439187</v>
      </c>
      <c r="E77" s="1242">
        <v>20283.033178290982</v>
      </c>
      <c r="F77" s="1242">
        <v>2702.6801399799988</v>
      </c>
      <c r="G77" s="1243">
        <v>14.132380000785552</v>
      </c>
      <c r="H77" s="1242">
        <v>-158.07416514820579</v>
      </c>
      <c r="I77" s="1241">
        <v>-0.77331507776138919</v>
      </c>
      <c r="Q77" s="1226"/>
      <c r="R77" s="1226"/>
      <c r="S77" s="1226"/>
      <c r="T77" s="1226"/>
      <c r="U77" s="1226"/>
      <c r="V77" s="1226"/>
    </row>
    <row r="78" spans="1:22" ht="13.8" thickBot="1">
      <c r="A78" s="1240" t="s">
        <v>1021</v>
      </c>
      <c r="B78" s="1239">
        <v>836742.35583558003</v>
      </c>
      <c r="C78" s="1237">
        <v>952438.23201443965</v>
      </c>
      <c r="D78" s="1237">
        <v>947637.54173230857</v>
      </c>
      <c r="E78" s="1237">
        <v>980069.48333596485</v>
      </c>
      <c r="F78" s="1237">
        <v>115695.87617885962</v>
      </c>
      <c r="G78" s="1238">
        <v>13.826941515745842</v>
      </c>
      <c r="H78" s="1237">
        <v>32431.941603656276</v>
      </c>
      <c r="I78" s="1236">
        <v>3.4223994064618588</v>
      </c>
      <c r="Q78" s="1226"/>
      <c r="R78" s="1226"/>
      <c r="S78" s="1226"/>
      <c r="T78" s="1226"/>
      <c r="U78" s="1226"/>
      <c r="V78" s="1226"/>
    </row>
    <row r="79" spans="1:22">
      <c r="A79" s="1245" t="s">
        <v>1020</v>
      </c>
      <c r="B79" s="1244">
        <v>148859.56599294671</v>
      </c>
      <c r="C79" s="1242">
        <v>171552.59937220052</v>
      </c>
      <c r="D79" s="1242">
        <v>170319.23120523663</v>
      </c>
      <c r="E79" s="1242">
        <v>180561.83329187462</v>
      </c>
      <c r="F79" s="1242">
        <v>22693.033379253815</v>
      </c>
      <c r="G79" s="1243">
        <v>15.244591926547105</v>
      </c>
      <c r="H79" s="1242">
        <v>10242.602086637984</v>
      </c>
      <c r="I79" s="1241">
        <v>6.0137672147518861</v>
      </c>
      <c r="Q79" s="1226"/>
      <c r="R79" s="1226"/>
      <c r="S79" s="1226"/>
      <c r="T79" s="1226"/>
      <c r="U79" s="1226"/>
      <c r="V79" s="1226"/>
    </row>
    <row r="80" spans="1:22">
      <c r="A80" s="1245" t="s">
        <v>1019</v>
      </c>
      <c r="B80" s="1244">
        <v>107106.67529057304</v>
      </c>
      <c r="C80" s="1242">
        <v>117310.37422698601</v>
      </c>
      <c r="D80" s="1242">
        <v>114655.15357468296</v>
      </c>
      <c r="E80" s="1242">
        <v>119351.72068003996</v>
      </c>
      <c r="F80" s="1244">
        <v>10203.698936412969</v>
      </c>
      <c r="G80" s="1243">
        <v>9.5266694710960227</v>
      </c>
      <c r="H80" s="1242">
        <v>4696.5671053569968</v>
      </c>
      <c r="I80" s="1241">
        <v>4.0962546897621941</v>
      </c>
      <c r="Q80" s="1226"/>
      <c r="R80" s="1226"/>
      <c r="S80" s="1226"/>
      <c r="T80" s="1226"/>
      <c r="U80" s="1226"/>
      <c r="V80" s="1226"/>
    </row>
    <row r="81" spans="1:22">
      <c r="A81" s="1245" t="s">
        <v>1018</v>
      </c>
      <c r="B81" s="1244">
        <v>79823.586621249997</v>
      </c>
      <c r="C81" s="1242">
        <v>91721.081651426968</v>
      </c>
      <c r="D81" s="1242">
        <v>95014.002889016992</v>
      </c>
      <c r="E81" s="1242">
        <v>87131.42248654399</v>
      </c>
      <c r="F81" s="1244">
        <v>11897.495030176971</v>
      </c>
      <c r="G81" s="1243">
        <v>14.904736223678672</v>
      </c>
      <c r="H81" s="1242">
        <v>-7882.5804024730023</v>
      </c>
      <c r="I81" s="1241">
        <v>-8.2962302005951791</v>
      </c>
      <c r="Q81" s="1226"/>
      <c r="R81" s="1226"/>
      <c r="S81" s="1226"/>
      <c r="T81" s="1226"/>
      <c r="U81" s="1226"/>
      <c r="V81" s="1226"/>
    </row>
    <row r="82" spans="1:22">
      <c r="A82" s="1245" t="s">
        <v>1017</v>
      </c>
      <c r="B82" s="1244">
        <v>401088.58201823407</v>
      </c>
      <c r="C82" s="1242">
        <v>454450.84386167442</v>
      </c>
      <c r="D82" s="1242">
        <v>454583.32727050001</v>
      </c>
      <c r="E82" s="1242">
        <v>472870.95002209488</v>
      </c>
      <c r="F82" s="1244">
        <v>53362.261843440356</v>
      </c>
      <c r="G82" s="1243">
        <v>13.304358247977857</v>
      </c>
      <c r="H82" s="1242">
        <v>18287.62275159487</v>
      </c>
      <c r="I82" s="1241">
        <v>4.0229418138586537</v>
      </c>
      <c r="Q82" s="1226"/>
      <c r="R82" s="1226"/>
      <c r="S82" s="1226"/>
      <c r="T82" s="1226"/>
      <c r="U82" s="1226"/>
      <c r="V82" s="1226"/>
    </row>
    <row r="83" spans="1:22">
      <c r="A83" s="1245" t="s">
        <v>1016</v>
      </c>
      <c r="B83" s="1244">
        <v>97720.606146254067</v>
      </c>
      <c r="C83" s="1242">
        <v>115119.81098657147</v>
      </c>
      <c r="D83" s="1242">
        <v>111005.24112423194</v>
      </c>
      <c r="E83" s="1242">
        <v>117666.80674159201</v>
      </c>
      <c r="F83" s="1244">
        <v>17399.204840317398</v>
      </c>
      <c r="G83" s="1243">
        <v>17.805052103623655</v>
      </c>
      <c r="H83" s="1242">
        <v>6661.5656173600728</v>
      </c>
      <c r="I83" s="1241">
        <v>6.0011271088585412</v>
      </c>
      <c r="Q83" s="1226"/>
      <c r="R83" s="1226"/>
      <c r="S83" s="1226"/>
      <c r="T83" s="1226"/>
      <c r="U83" s="1226"/>
      <c r="V83" s="1226"/>
    </row>
    <row r="84" spans="1:22" ht="13.8" thickBot="1">
      <c r="A84" s="1245" t="s">
        <v>1015</v>
      </c>
      <c r="B84" s="1244">
        <v>2143.3397663220999</v>
      </c>
      <c r="C84" s="1242">
        <v>2283.5219155800996</v>
      </c>
      <c r="D84" s="1242">
        <v>2060.5856686400002</v>
      </c>
      <c r="E84" s="1242">
        <v>2486.7501138196003</v>
      </c>
      <c r="F84" s="1242">
        <v>140.18214925799975</v>
      </c>
      <c r="G84" s="1243">
        <v>6.5403605840126637</v>
      </c>
      <c r="H84" s="1242">
        <v>426.16444517960008</v>
      </c>
      <c r="I84" s="1241">
        <v>20.68171450793751</v>
      </c>
      <c r="Q84" s="1226"/>
      <c r="R84" s="1226"/>
      <c r="S84" s="1226"/>
      <c r="T84" s="1226"/>
      <c r="U84" s="1226"/>
      <c r="V84" s="1226"/>
    </row>
    <row r="85" spans="1:22" ht="13.8" thickBot="1">
      <c r="A85" s="1240" t="s">
        <v>1014</v>
      </c>
      <c r="B85" s="1239">
        <v>337198.1412241729</v>
      </c>
      <c r="C85" s="1237">
        <v>363612.22246495803</v>
      </c>
      <c r="D85" s="1237">
        <v>375243.39854299999</v>
      </c>
      <c r="E85" s="1237">
        <v>364043.81846604007</v>
      </c>
      <c r="F85" s="1237">
        <v>26414.081240785134</v>
      </c>
      <c r="G85" s="1238">
        <v>7.8334006068036937</v>
      </c>
      <c r="H85" s="1237">
        <v>-11199.580076959915</v>
      </c>
      <c r="I85" s="1236">
        <v>-2.9846174830645369</v>
      </c>
      <c r="Q85" s="1226"/>
      <c r="R85" s="1226"/>
      <c r="S85" s="1226"/>
      <c r="T85" s="1226"/>
      <c r="U85" s="1226"/>
      <c r="V85" s="1226"/>
    </row>
    <row r="86" spans="1:22">
      <c r="A86" s="1245" t="s">
        <v>1013</v>
      </c>
      <c r="B86" s="1244">
        <v>888.48612819999994</v>
      </c>
      <c r="C86" s="1242">
        <v>878.16498962000003</v>
      </c>
      <c r="D86" s="1242">
        <v>849.76812573000007</v>
      </c>
      <c r="E86" s="1242">
        <v>3.03</v>
      </c>
      <c r="F86" s="1242">
        <v>-10.321138579999911</v>
      </c>
      <c r="G86" s="1243">
        <v>-1.1616544425864803</v>
      </c>
      <c r="H86" s="1242">
        <v>-846.73812573000009</v>
      </c>
      <c r="I86" s="1241">
        <v>-99.643432142456859</v>
      </c>
      <c r="Q86" s="1226"/>
      <c r="R86" s="1226"/>
      <c r="S86" s="1226"/>
      <c r="T86" s="1226"/>
      <c r="U86" s="1226"/>
      <c r="V86" s="1226"/>
    </row>
    <row r="87" spans="1:22">
      <c r="A87" s="1250" t="s">
        <v>1012</v>
      </c>
      <c r="B87" s="1244">
        <v>96.928617009999996</v>
      </c>
      <c r="C87" s="1242">
        <v>67.872402589999993</v>
      </c>
      <c r="D87" s="1242">
        <v>1076.6562065500002</v>
      </c>
      <c r="E87" s="1242">
        <v>0</v>
      </c>
      <c r="F87" s="1244">
        <v>-29.056214420000003</v>
      </c>
      <c r="G87" s="1243">
        <v>-29.976920455805445</v>
      </c>
      <c r="H87" s="1242">
        <v>-1076.6562065500002</v>
      </c>
      <c r="I87" s="1241">
        <v>-100</v>
      </c>
      <c r="Q87" s="1226"/>
      <c r="R87" s="1226"/>
      <c r="S87" s="1226"/>
      <c r="T87" s="1226"/>
      <c r="U87" s="1226"/>
      <c r="V87" s="1226"/>
    </row>
    <row r="88" spans="1:22">
      <c r="A88" s="1245" t="s">
        <v>1011</v>
      </c>
      <c r="B88" s="1244">
        <v>173.61841896999999</v>
      </c>
      <c r="C88" s="1242">
        <v>173.69868721</v>
      </c>
      <c r="D88" s="1242">
        <v>90.093030000000027</v>
      </c>
      <c r="E88" s="1242">
        <v>0</v>
      </c>
      <c r="F88" s="1244">
        <v>8.0268240000009428E-2</v>
      </c>
      <c r="G88" s="1243">
        <v>4.623256016049726E-2</v>
      </c>
      <c r="H88" s="1242">
        <v>-90.093030000000027</v>
      </c>
      <c r="I88" s="1241">
        <v>-100</v>
      </c>
      <c r="Q88" s="1226"/>
      <c r="R88" s="1226"/>
      <c r="S88" s="1226"/>
      <c r="T88" s="1226"/>
      <c r="U88" s="1226"/>
      <c r="V88" s="1226"/>
    </row>
    <row r="89" spans="1:22">
      <c r="A89" s="1245" t="s">
        <v>1010</v>
      </c>
      <c r="B89" s="1244">
        <v>171423.54204700995</v>
      </c>
      <c r="C89" s="1242">
        <v>192430.63221221999</v>
      </c>
      <c r="D89" s="1242">
        <v>188994.51188383004</v>
      </c>
      <c r="E89" s="1242">
        <v>183286.82038023</v>
      </c>
      <c r="F89" s="1244">
        <v>21007.090165210044</v>
      </c>
      <c r="G89" s="1243">
        <v>12.2544954528178</v>
      </c>
      <c r="H89" s="1242">
        <v>-5707.6915036000428</v>
      </c>
      <c r="I89" s="1241">
        <v>-3.0200302890850135</v>
      </c>
      <c r="Q89" s="1226"/>
      <c r="R89" s="1226"/>
      <c r="S89" s="1226"/>
      <c r="T89" s="1226"/>
      <c r="U89" s="1226"/>
      <c r="V89" s="1226"/>
    </row>
    <row r="90" spans="1:22">
      <c r="A90" s="1245" t="s">
        <v>1009</v>
      </c>
      <c r="B90" s="1244">
        <v>2669.0388157899997</v>
      </c>
      <c r="C90" s="1242">
        <v>4091.6155642099993</v>
      </c>
      <c r="D90" s="1242">
        <v>4377.4402298300001</v>
      </c>
      <c r="E90" s="1242">
        <v>1406.1334429499998</v>
      </c>
      <c r="F90" s="1244">
        <v>1422.5767484199996</v>
      </c>
      <c r="G90" s="1243">
        <v>53.29921543306353</v>
      </c>
      <c r="H90" s="1242">
        <v>-2971.3067868800003</v>
      </c>
      <c r="I90" s="1241">
        <v>-67.877723758101254</v>
      </c>
      <c r="Q90" s="1226"/>
      <c r="R90" s="1226"/>
      <c r="S90" s="1226"/>
      <c r="T90" s="1226"/>
      <c r="U90" s="1226"/>
      <c r="V90" s="1226"/>
    </row>
    <row r="91" spans="1:22">
      <c r="A91" s="1245" t="s">
        <v>1008</v>
      </c>
      <c r="B91" s="1244">
        <v>126.60525042</v>
      </c>
      <c r="C91" s="1242">
        <v>187.44871108000001</v>
      </c>
      <c r="D91" s="1242">
        <v>182.08962943999998</v>
      </c>
      <c r="E91" s="1242">
        <v>868.24513382999999</v>
      </c>
      <c r="F91" s="1244">
        <v>60.843460660000005</v>
      </c>
      <c r="G91" s="1243">
        <v>48.057612506715188</v>
      </c>
      <c r="H91" s="1242">
        <v>686.15550439000003</v>
      </c>
      <c r="I91" s="1241">
        <v>376.82294510687325</v>
      </c>
      <c r="Q91" s="1226"/>
      <c r="R91" s="1226"/>
      <c r="S91" s="1226"/>
      <c r="T91" s="1226"/>
      <c r="U91" s="1226"/>
      <c r="V91" s="1226"/>
    </row>
    <row r="92" spans="1:22">
      <c r="A92" s="1245" t="s">
        <v>1007</v>
      </c>
      <c r="B92" s="1244">
        <v>3617.224118019999</v>
      </c>
      <c r="C92" s="1242">
        <v>4716.4571307099986</v>
      </c>
      <c r="D92" s="1242">
        <v>5734.2205009500003</v>
      </c>
      <c r="E92" s="1242">
        <v>5223.9975260799993</v>
      </c>
      <c r="F92" s="1244">
        <v>1099.2330126899997</v>
      </c>
      <c r="G92" s="1243">
        <v>30.388855565070688</v>
      </c>
      <c r="H92" s="1242">
        <v>-510.22297487000105</v>
      </c>
      <c r="I92" s="1241">
        <v>-8.897861091764284</v>
      </c>
      <c r="Q92" s="1226"/>
      <c r="R92" s="1226"/>
      <c r="S92" s="1226"/>
      <c r="T92" s="1226"/>
      <c r="U92" s="1226"/>
      <c r="V92" s="1226"/>
    </row>
    <row r="93" spans="1:22">
      <c r="A93" s="1245" t="s">
        <v>1006</v>
      </c>
      <c r="B93" s="1244">
        <v>0</v>
      </c>
      <c r="C93" s="1242">
        <v>0</v>
      </c>
      <c r="D93" s="1242">
        <v>0</v>
      </c>
      <c r="E93" s="1242">
        <v>0</v>
      </c>
      <c r="F93" s="1249">
        <v>0</v>
      </c>
      <c r="G93" s="1246"/>
      <c r="H93" s="1248">
        <v>0</v>
      </c>
      <c r="I93" s="1247"/>
      <c r="Q93" s="1226"/>
      <c r="R93" s="1226"/>
      <c r="S93" s="1226"/>
      <c r="T93" s="1226"/>
      <c r="U93" s="1226"/>
      <c r="V93" s="1226"/>
    </row>
    <row r="94" spans="1:22">
      <c r="A94" s="1245" t="s">
        <v>1005</v>
      </c>
      <c r="B94" s="1244">
        <v>1313.6393777799999</v>
      </c>
      <c r="C94" s="1242">
        <v>1222.7887577499998</v>
      </c>
      <c r="D94" s="1242">
        <v>1223.96839826</v>
      </c>
      <c r="E94" s="1242">
        <v>1787.2530846899999</v>
      </c>
      <c r="F94" s="1244">
        <v>-90.850620030000073</v>
      </c>
      <c r="G94" s="1243">
        <v>-6.9159482858632115</v>
      </c>
      <c r="H94" s="1242">
        <v>563.28468642999997</v>
      </c>
      <c r="I94" s="1241">
        <v>46.021178915302755</v>
      </c>
      <c r="Q94" s="1226"/>
      <c r="R94" s="1226"/>
      <c r="S94" s="1226"/>
      <c r="T94" s="1226"/>
      <c r="U94" s="1226"/>
      <c r="V94" s="1226"/>
    </row>
    <row r="95" spans="1:22">
      <c r="A95" s="1245" t="s">
        <v>1004</v>
      </c>
      <c r="B95" s="1244">
        <v>1212.06449845</v>
      </c>
      <c r="C95" s="1242">
        <v>3230.3635271799944</v>
      </c>
      <c r="D95" s="1242">
        <v>2270.7880850399997</v>
      </c>
      <c r="E95" s="1242">
        <v>2401.4609960300018</v>
      </c>
      <c r="F95" s="1244">
        <v>2018.2990287299945</v>
      </c>
      <c r="G95" s="1243">
        <v>166.51746101886619</v>
      </c>
      <c r="H95" s="1242">
        <v>130.67291099000204</v>
      </c>
      <c r="I95" s="1241">
        <v>5.7545180834300638</v>
      </c>
      <c r="Q95" s="1226"/>
      <c r="R95" s="1226"/>
      <c r="S95" s="1226"/>
      <c r="T95" s="1226"/>
      <c r="U95" s="1226"/>
      <c r="V95" s="1226"/>
    </row>
    <row r="96" spans="1:22">
      <c r="A96" s="1245" t="s">
        <v>1003</v>
      </c>
      <c r="B96" s="1244">
        <v>134854.07451856497</v>
      </c>
      <c r="C96" s="1242">
        <v>140568.60823750999</v>
      </c>
      <c r="D96" s="1242">
        <v>150557.13206439998</v>
      </c>
      <c r="E96" s="1242">
        <v>152334.28283076006</v>
      </c>
      <c r="F96" s="1244">
        <v>5714.533718945022</v>
      </c>
      <c r="G96" s="1243">
        <v>4.237568452674612</v>
      </c>
      <c r="H96" s="1242">
        <v>1777.1507663600787</v>
      </c>
      <c r="I96" s="1241">
        <v>1.1803829828532548</v>
      </c>
      <c r="Q96" s="1226"/>
      <c r="R96" s="1226"/>
      <c r="S96" s="1226"/>
      <c r="T96" s="1226"/>
      <c r="U96" s="1226"/>
      <c r="V96" s="1226"/>
    </row>
    <row r="97" spans="1:22" ht="13.8" thickBot="1">
      <c r="A97" s="1245" t="s">
        <v>1002</v>
      </c>
      <c r="B97" s="1244">
        <v>20822.919433958003</v>
      </c>
      <c r="C97" s="1242">
        <v>16044.572244878009</v>
      </c>
      <c r="D97" s="1242">
        <v>19886.730388970002</v>
      </c>
      <c r="E97" s="1242">
        <v>16732.595071469994</v>
      </c>
      <c r="F97" s="1242">
        <v>-4778.3471890799938</v>
      </c>
      <c r="G97" s="1243">
        <v>-22.947537228077003</v>
      </c>
      <c r="H97" s="1242">
        <v>-3154.1353175000077</v>
      </c>
      <c r="I97" s="1241">
        <v>-15.860502233436124</v>
      </c>
      <c r="Q97" s="1226"/>
      <c r="R97" s="1226"/>
      <c r="S97" s="1226"/>
      <c r="T97" s="1226"/>
      <c r="U97" s="1226"/>
      <c r="V97" s="1226"/>
    </row>
    <row r="98" spans="1:22" ht="13.8" thickBot="1">
      <c r="A98" s="1240" t="s">
        <v>1001</v>
      </c>
      <c r="B98" s="1239">
        <v>361863.35373541852</v>
      </c>
      <c r="C98" s="1237">
        <v>382056.49362397252</v>
      </c>
      <c r="D98" s="1237">
        <v>393406.98357483803</v>
      </c>
      <c r="E98" s="1237">
        <v>417363.0109837979</v>
      </c>
      <c r="F98" s="1237">
        <v>20193.139888553997</v>
      </c>
      <c r="G98" s="1238">
        <v>5.5803218756764448</v>
      </c>
      <c r="H98" s="1237">
        <v>23956.027408959868</v>
      </c>
      <c r="I98" s="1236">
        <v>6.0893752295077643</v>
      </c>
      <c r="Q98" s="1226"/>
      <c r="R98" s="1226"/>
      <c r="S98" s="1226"/>
      <c r="T98" s="1226"/>
      <c r="U98" s="1226"/>
      <c r="V98" s="1226"/>
    </row>
    <row r="99" spans="1:22">
      <c r="A99" s="1245" t="s">
        <v>1000</v>
      </c>
      <c r="B99" s="1244">
        <v>25226.8213366335</v>
      </c>
      <c r="C99" s="1242">
        <v>23897.955517492002</v>
      </c>
      <c r="D99" s="1242">
        <v>24784.338928025005</v>
      </c>
      <c r="E99" s="1242">
        <v>24078.647275206997</v>
      </c>
      <c r="F99" s="1242">
        <v>-1328.8658191414979</v>
      </c>
      <c r="G99" s="1243">
        <v>-5.2676704742494289</v>
      </c>
      <c r="H99" s="1242">
        <v>-705.69165281800815</v>
      </c>
      <c r="I99" s="1241">
        <v>-2.8473289316587098</v>
      </c>
      <c r="Q99" s="1226"/>
      <c r="R99" s="1226"/>
      <c r="S99" s="1226"/>
      <c r="T99" s="1226"/>
      <c r="U99" s="1226"/>
      <c r="V99" s="1226"/>
    </row>
    <row r="100" spans="1:22">
      <c r="A100" s="1245" t="s">
        <v>999</v>
      </c>
      <c r="B100" s="1244">
        <v>145750.87984840199</v>
      </c>
      <c r="C100" s="1242">
        <v>150741.90625245345</v>
      </c>
      <c r="D100" s="1242">
        <v>160311.7921200275</v>
      </c>
      <c r="E100" s="1242">
        <v>169210.34424226821</v>
      </c>
      <c r="F100" s="1244">
        <v>4991.0264040514594</v>
      </c>
      <c r="G100" s="1243">
        <v>3.424354219502971</v>
      </c>
      <c r="H100" s="1242">
        <v>8898.5521222407115</v>
      </c>
      <c r="I100" s="1241">
        <v>5.5507782706204489</v>
      </c>
      <c r="Q100" s="1226"/>
      <c r="R100" s="1226"/>
      <c r="S100" s="1226"/>
      <c r="T100" s="1226"/>
      <c r="U100" s="1226"/>
      <c r="V100" s="1226"/>
    </row>
    <row r="101" spans="1:22">
      <c r="A101" s="1245" t="s">
        <v>998</v>
      </c>
      <c r="B101" s="1244">
        <v>2926.5411501500002</v>
      </c>
      <c r="C101" s="1242">
        <v>2974.7952061899991</v>
      </c>
      <c r="D101" s="1242">
        <v>3299.4700516499997</v>
      </c>
      <c r="E101" s="1242">
        <v>3422.6259064799988</v>
      </c>
      <c r="F101" s="1244">
        <v>48.254056039998886</v>
      </c>
      <c r="G101" s="1243">
        <v>1.6488425606974846</v>
      </c>
      <c r="H101" s="1242">
        <v>123.15585482999904</v>
      </c>
      <c r="I101" s="1241">
        <v>3.7325950198702738</v>
      </c>
      <c r="Q101" s="1226"/>
      <c r="R101" s="1226"/>
      <c r="S101" s="1226"/>
      <c r="T101" s="1226"/>
      <c r="U101" s="1226"/>
      <c r="V101" s="1226"/>
    </row>
    <row r="102" spans="1:22">
      <c r="A102" s="1245" t="s">
        <v>997</v>
      </c>
      <c r="B102" s="1244">
        <v>5496.7316325610009</v>
      </c>
      <c r="C102" s="1242">
        <v>5807.8298863199961</v>
      </c>
      <c r="D102" s="1242">
        <v>5037.9285374300016</v>
      </c>
      <c r="E102" s="1242">
        <v>5128.6195289399966</v>
      </c>
      <c r="F102" s="1244">
        <v>311.09825375899527</v>
      </c>
      <c r="G102" s="1243">
        <v>5.6596951525910759</v>
      </c>
      <c r="H102" s="1242">
        <v>90.690991509995001</v>
      </c>
      <c r="I102" s="1241">
        <v>1.8001643103151121</v>
      </c>
      <c r="Q102" s="1226"/>
      <c r="R102" s="1226"/>
      <c r="S102" s="1226"/>
      <c r="T102" s="1226"/>
      <c r="U102" s="1226"/>
      <c r="V102" s="1226"/>
    </row>
    <row r="103" spans="1:22">
      <c r="A103" s="1245" t="s">
        <v>996</v>
      </c>
      <c r="B103" s="1244">
        <v>50637.846634559995</v>
      </c>
      <c r="C103" s="1242">
        <v>52496.860775519999</v>
      </c>
      <c r="D103" s="1242">
        <v>56833.091212450003</v>
      </c>
      <c r="E103" s="1242">
        <v>60991.100078489981</v>
      </c>
      <c r="F103" s="1244">
        <v>1859.0141409600037</v>
      </c>
      <c r="G103" s="1243">
        <v>3.6711950932195423</v>
      </c>
      <c r="H103" s="1242">
        <v>4158.0088660399779</v>
      </c>
      <c r="I103" s="1241">
        <v>7.3161758006383328</v>
      </c>
      <c r="Q103" s="1226"/>
      <c r="R103" s="1226"/>
      <c r="S103" s="1226"/>
      <c r="T103" s="1226"/>
      <c r="U103" s="1226"/>
      <c r="V103" s="1226"/>
    </row>
    <row r="104" spans="1:22">
      <c r="A104" s="1245" t="s">
        <v>995</v>
      </c>
      <c r="B104" s="1244">
        <v>54679.06982917498</v>
      </c>
      <c r="C104" s="1242">
        <v>58136.738350799991</v>
      </c>
      <c r="D104" s="1242">
        <v>57081.57641139</v>
      </c>
      <c r="E104" s="1242">
        <v>59134.397208278482</v>
      </c>
      <c r="F104" s="1244">
        <v>3457.6685216250116</v>
      </c>
      <c r="G104" s="1243">
        <v>6.3235686569417675</v>
      </c>
      <c r="H104" s="1242">
        <v>2052.8207968884817</v>
      </c>
      <c r="I104" s="1241">
        <v>3.5962931053159632</v>
      </c>
      <c r="Q104" s="1226"/>
      <c r="R104" s="1226"/>
      <c r="S104" s="1226"/>
      <c r="T104" s="1226"/>
      <c r="U104" s="1226"/>
      <c r="V104" s="1226"/>
    </row>
    <row r="105" spans="1:22">
      <c r="A105" s="1245" t="s">
        <v>994</v>
      </c>
      <c r="B105" s="1244">
        <v>14113.485461599999</v>
      </c>
      <c r="C105" s="1242">
        <v>14791.059634410001</v>
      </c>
      <c r="D105" s="1242">
        <v>15397.758587809998</v>
      </c>
      <c r="E105" s="1242">
        <v>15884.446206920004</v>
      </c>
      <c r="F105" s="1244">
        <v>677.57417281000198</v>
      </c>
      <c r="G105" s="1243">
        <v>4.8008989321138795</v>
      </c>
      <c r="H105" s="1242">
        <v>486.68761911000547</v>
      </c>
      <c r="I105" s="1241">
        <v>3.1607692530996254</v>
      </c>
      <c r="Q105" s="1226"/>
      <c r="R105" s="1226"/>
      <c r="S105" s="1226"/>
      <c r="T105" s="1226"/>
      <c r="U105" s="1226"/>
      <c r="V105" s="1226"/>
    </row>
    <row r="106" spans="1:22" ht="13.8" thickBot="1">
      <c r="A106" s="1245" t="s">
        <v>993</v>
      </c>
      <c r="B106" s="1244">
        <v>63031.977842337015</v>
      </c>
      <c r="C106" s="1242">
        <v>73209.348000787009</v>
      </c>
      <c r="D106" s="1242">
        <v>70661.027726055501</v>
      </c>
      <c r="E106" s="1242">
        <v>79512.830537214322</v>
      </c>
      <c r="F106" s="1242">
        <v>10177.370158449994</v>
      </c>
      <c r="G106" s="1246">
        <v>16.146360160087038</v>
      </c>
      <c r="H106" s="1242">
        <v>8851.802811158821</v>
      </c>
      <c r="I106" s="1241">
        <v>12.527135672971273</v>
      </c>
      <c r="Q106" s="1226"/>
      <c r="R106" s="1226"/>
      <c r="S106" s="1226"/>
      <c r="T106" s="1226"/>
      <c r="U106" s="1226"/>
      <c r="V106" s="1226"/>
    </row>
    <row r="107" spans="1:22" ht="13.8" thickBot="1">
      <c r="A107" s="1240" t="s">
        <v>992</v>
      </c>
      <c r="B107" s="1239">
        <v>152367.35340505521</v>
      </c>
      <c r="C107" s="1237">
        <v>828768.36384046532</v>
      </c>
      <c r="D107" s="1237">
        <v>867484.72511350934</v>
      </c>
      <c r="E107" s="1237">
        <v>880448.02473147563</v>
      </c>
      <c r="F107" s="1237">
        <v>676401.01043541008</v>
      </c>
      <c r="G107" s="1238">
        <v>443.92778066916827</v>
      </c>
      <c r="H107" s="1237">
        <v>12963.299617966288</v>
      </c>
      <c r="I107" s="1236">
        <v>1.4943547987280186</v>
      </c>
      <c r="Q107" s="1226"/>
      <c r="R107" s="1226"/>
      <c r="S107" s="1226"/>
      <c r="T107" s="1226"/>
      <c r="U107" s="1226"/>
      <c r="V107" s="1226"/>
    </row>
    <row r="108" spans="1:22">
      <c r="A108" s="1245" t="s">
        <v>991</v>
      </c>
      <c r="B108" s="1244">
        <v>45133.864251180014</v>
      </c>
      <c r="C108" s="1242">
        <v>49147.979381089994</v>
      </c>
      <c r="D108" s="1242">
        <v>53272.402668740018</v>
      </c>
      <c r="E108" s="1242">
        <v>54436.959006542027</v>
      </c>
      <c r="F108" s="1242">
        <v>4014.1151299099802</v>
      </c>
      <c r="G108" s="1243">
        <v>8.8937989168632559</v>
      </c>
      <c r="H108" s="1242">
        <v>1164.5563378020088</v>
      </c>
      <c r="I108" s="1241">
        <v>2.1860405753490908</v>
      </c>
      <c r="Q108" s="1226"/>
      <c r="R108" s="1226"/>
      <c r="S108" s="1226"/>
      <c r="T108" s="1226"/>
      <c r="U108" s="1226"/>
      <c r="V108" s="1226"/>
    </row>
    <row r="109" spans="1:22">
      <c r="A109" s="1245" t="s">
        <v>990</v>
      </c>
      <c r="B109" s="1244">
        <v>17546.14323596</v>
      </c>
      <c r="C109" s="1242">
        <v>35495.666162770001</v>
      </c>
      <c r="D109" s="1242">
        <v>48072.017453089997</v>
      </c>
      <c r="E109" s="1242">
        <v>37267.409286440001</v>
      </c>
      <c r="F109" s="1244">
        <v>17949.522926810001</v>
      </c>
      <c r="G109" s="1243">
        <v>102.2989649943316</v>
      </c>
      <c r="H109" s="1242">
        <v>-10804.608166649996</v>
      </c>
      <c r="I109" s="1241">
        <v>-22.475878357286401</v>
      </c>
      <c r="Q109" s="1226"/>
      <c r="R109" s="1226"/>
      <c r="S109" s="1226"/>
      <c r="T109" s="1226"/>
      <c r="U109" s="1226"/>
      <c r="V109" s="1226"/>
    </row>
    <row r="110" spans="1:22">
      <c r="A110" s="1245" t="s">
        <v>989</v>
      </c>
      <c r="B110" s="1244">
        <v>87574.583763182512</v>
      </c>
      <c r="C110" s="1242">
        <v>78274.702706702621</v>
      </c>
      <c r="D110" s="1242">
        <v>64046.621803752489</v>
      </c>
      <c r="E110" s="1242">
        <v>61751.787536777505</v>
      </c>
      <c r="F110" s="1244">
        <v>-9299.8810564798914</v>
      </c>
      <c r="G110" s="1243">
        <v>-10.619383680576146</v>
      </c>
      <c r="H110" s="1242">
        <v>-2294.8342669749836</v>
      </c>
      <c r="I110" s="1241">
        <v>-3.583068399777066</v>
      </c>
      <c r="Q110" s="1226"/>
      <c r="R110" s="1226"/>
      <c r="S110" s="1226"/>
      <c r="T110" s="1226"/>
      <c r="U110" s="1226"/>
      <c r="V110" s="1226"/>
    </row>
    <row r="111" spans="1:22">
      <c r="A111" s="1245" t="s">
        <v>988</v>
      </c>
      <c r="B111" s="1244">
        <v>2112.7621547326985</v>
      </c>
      <c r="C111" s="1242">
        <v>3016.0412579544054</v>
      </c>
      <c r="D111" s="1242">
        <v>3437.0057838369949</v>
      </c>
      <c r="E111" s="1242">
        <v>4702.0847654139943</v>
      </c>
      <c r="F111" s="1242">
        <v>903.27910322170692</v>
      </c>
      <c r="G111" s="1243">
        <v>42.753468543456925</v>
      </c>
      <c r="H111" s="1242">
        <v>1265.0789815769995</v>
      </c>
      <c r="I111" s="1241">
        <v>36.807589545709</v>
      </c>
      <c r="Q111" s="1226"/>
      <c r="R111" s="1226"/>
      <c r="S111" s="1226"/>
      <c r="T111" s="1226"/>
      <c r="U111" s="1226"/>
      <c r="V111" s="1226"/>
    </row>
    <row r="112" spans="1:22" ht="16.2" thickBot="1">
      <c r="A112" s="1245" t="s">
        <v>987</v>
      </c>
      <c r="B112" s="1244">
        <v>0</v>
      </c>
      <c r="C112" s="1242">
        <v>662833.97433194832</v>
      </c>
      <c r="D112" s="1242">
        <v>698656.67740408995</v>
      </c>
      <c r="E112" s="1242">
        <v>722289.78413630207</v>
      </c>
      <c r="F112" s="1242">
        <v>662833.97433194832</v>
      </c>
      <c r="G112" s="1243"/>
      <c r="H112" s="1242">
        <v>23633.106732212123</v>
      </c>
      <c r="I112" s="1241">
        <v>3.3826495182186855</v>
      </c>
      <c r="Q112" s="1226"/>
      <c r="R112" s="1226"/>
      <c r="S112" s="1226"/>
      <c r="T112" s="1226"/>
      <c r="U112" s="1226"/>
      <c r="V112" s="1226"/>
    </row>
    <row r="113" spans="1:22" ht="13.8" thickBot="1">
      <c r="A113" s="1240" t="s">
        <v>986</v>
      </c>
      <c r="B113" s="1239">
        <v>1540.2218992700002</v>
      </c>
      <c r="C113" s="1237">
        <v>1409.0338166700001</v>
      </c>
      <c r="D113" s="1237">
        <v>1125.20287833</v>
      </c>
      <c r="E113" s="1237">
        <v>1127.7355461</v>
      </c>
      <c r="F113" s="1237">
        <v>-131.18808260000014</v>
      </c>
      <c r="G113" s="1238">
        <v>-8.5174793750288664</v>
      </c>
      <c r="H113" s="1237">
        <v>2.5326677699999891</v>
      </c>
      <c r="I113" s="1236">
        <v>0.22508543292734159</v>
      </c>
      <c r="Q113" s="1226"/>
      <c r="R113" s="1226"/>
      <c r="S113" s="1226"/>
      <c r="T113" s="1226"/>
      <c r="U113" s="1226"/>
      <c r="V113" s="1226"/>
    </row>
    <row r="114" spans="1:22" ht="13.8" thickBot="1">
      <c r="A114" s="1235" t="s">
        <v>985</v>
      </c>
      <c r="B114" s="1234">
        <v>727945.0465432232</v>
      </c>
      <c r="C114" s="1234">
        <v>434406.89750174608</v>
      </c>
      <c r="D114" s="1234">
        <v>421706.1227946892</v>
      </c>
      <c r="E114" s="1234">
        <v>366372.51231909986</v>
      </c>
      <c r="F114" s="1232">
        <v>-293538.14904147713</v>
      </c>
      <c r="G114" s="1233">
        <v>-40.324218213365874</v>
      </c>
      <c r="H114" s="1232">
        <v>-55333.610475589347</v>
      </c>
      <c r="I114" s="1231">
        <v>-13.121367579130203</v>
      </c>
      <c r="Q114" s="1226"/>
      <c r="R114" s="1226"/>
      <c r="S114" s="1226"/>
      <c r="T114" s="1226"/>
      <c r="U114" s="1226"/>
      <c r="V114" s="1226"/>
    </row>
    <row r="115" spans="1:22" ht="13.8" thickBot="1">
      <c r="A115" s="1230" t="s">
        <v>984</v>
      </c>
      <c r="B115" s="1228">
        <v>4172784.9880670668</v>
      </c>
      <c r="C115" s="1228">
        <v>4679952.5622418588</v>
      </c>
      <c r="D115" s="1228">
        <v>4709130.0502731279</v>
      </c>
      <c r="E115" s="1228">
        <v>4836853.6297463132</v>
      </c>
      <c r="F115" s="1228">
        <v>507167.47417479183</v>
      </c>
      <c r="G115" s="1229">
        <v>12.154172228503052</v>
      </c>
      <c r="H115" s="1228">
        <v>127723.57947318585</v>
      </c>
      <c r="I115" s="1227">
        <v>2.7122542403724426</v>
      </c>
      <c r="Q115" s="1226"/>
      <c r="R115" s="1226"/>
    </row>
    <row r="116" spans="1:22" ht="13.8" thickTop="1">
      <c r="A116" s="1225" t="s">
        <v>870</v>
      </c>
      <c r="B116" s="1224"/>
      <c r="C116" s="1224"/>
      <c r="D116" s="1224"/>
      <c r="E116" s="1224"/>
    </row>
    <row r="117" spans="1:22">
      <c r="A117" s="3366" t="s">
        <v>983</v>
      </c>
      <c r="B117" s="3366"/>
      <c r="C117" s="3366"/>
      <c r="D117" s="3366"/>
      <c r="E117" s="3366"/>
      <c r="F117" s="3366"/>
      <c r="G117" s="3366"/>
      <c r="H117" s="3366"/>
      <c r="I117" s="3366"/>
    </row>
    <row r="118" spans="1:22">
      <c r="A118" s="1223" t="s">
        <v>982</v>
      </c>
    </row>
  </sheetData>
  <mergeCells count="14">
    <mergeCell ref="Q4:R4"/>
    <mergeCell ref="A5:A7"/>
    <mergeCell ref="F5:I5"/>
    <mergeCell ref="F6:G6"/>
    <mergeCell ref="B6:B7"/>
    <mergeCell ref="C6:C7"/>
    <mergeCell ref="D6:D7"/>
    <mergeCell ref="E6:E7"/>
    <mergeCell ref="H6:I6"/>
    <mergeCell ref="A117:I117"/>
    <mergeCell ref="H4:I4"/>
    <mergeCell ref="A1:I1"/>
    <mergeCell ref="A2:I2"/>
    <mergeCell ref="A3:I3"/>
  </mergeCells>
  <pageMargins left="0.7" right="0.43" top="0.39" bottom="0.45" header="0.3" footer="0.3"/>
  <pageSetup scale="45"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5"/>
  <sheetViews>
    <sheetView showGridLines="0" zoomScale="86" zoomScaleNormal="86" workbookViewId="0">
      <selection activeCell="A16" sqref="A16"/>
    </sheetView>
  </sheetViews>
  <sheetFormatPr defaultRowHeight="15.6"/>
  <cols>
    <col min="1" max="1" width="44.5546875" style="989" customWidth="1"/>
    <col min="2" max="5" width="10.6640625" style="989" bestFit="1" customWidth="1"/>
    <col min="6" max="6" width="9.5546875" style="989" bestFit="1" customWidth="1"/>
    <col min="7" max="7" width="8.33203125" style="989" bestFit="1" customWidth="1"/>
    <col min="8" max="8" width="10" style="989" bestFit="1" customWidth="1"/>
    <col min="9" max="9" width="8.33203125" style="989" bestFit="1" customWidth="1"/>
    <col min="10" max="256" width="8.88671875" style="989"/>
    <col min="257" max="257" width="34.44140625" style="989" bestFit="1" customWidth="1"/>
    <col min="258" max="258" width="12.5546875" style="989" bestFit="1" customWidth="1"/>
    <col min="259" max="260" width="9.44140625" style="989" bestFit="1" customWidth="1"/>
    <col min="261" max="262" width="8.88671875" style="989"/>
    <col min="263" max="263" width="7.33203125" style="989" bestFit="1" customWidth="1"/>
    <col min="264" max="264" width="9.5546875" style="989" customWidth="1"/>
    <col min="265" max="265" width="7.33203125" style="989" bestFit="1" customWidth="1"/>
    <col min="266" max="512" width="8.88671875" style="989"/>
    <col min="513" max="513" width="34.44140625" style="989" bestFit="1" customWidth="1"/>
    <col min="514" max="514" width="12.5546875" style="989" bestFit="1" customWidth="1"/>
    <col min="515" max="516" width="9.44140625" style="989" bestFit="1" customWidth="1"/>
    <col min="517" max="518" width="8.88671875" style="989"/>
    <col min="519" max="519" width="7.33203125" style="989" bestFit="1" customWidth="1"/>
    <col min="520" max="520" width="9.5546875" style="989" customWidth="1"/>
    <col min="521" max="521" width="7.33203125" style="989" bestFit="1" customWidth="1"/>
    <col min="522" max="768" width="8.88671875" style="989"/>
    <col min="769" max="769" width="34.44140625" style="989" bestFit="1" customWidth="1"/>
    <col min="770" max="770" width="12.5546875" style="989" bestFit="1" customWidth="1"/>
    <col min="771" max="772" width="9.44140625" style="989" bestFit="1" customWidth="1"/>
    <col min="773" max="774" width="8.88671875" style="989"/>
    <col min="775" max="775" width="7.33203125" style="989" bestFit="1" customWidth="1"/>
    <col min="776" max="776" width="9.5546875" style="989" customWidth="1"/>
    <col min="777" max="777" width="7.33203125" style="989" bestFit="1" customWidth="1"/>
    <col min="778" max="1024" width="8.88671875" style="989"/>
    <col min="1025" max="1025" width="34.44140625" style="989" bestFit="1" customWidth="1"/>
    <col min="1026" max="1026" width="12.5546875" style="989" bestFit="1" customWidth="1"/>
    <col min="1027" max="1028" width="9.44140625" style="989" bestFit="1" customWidth="1"/>
    <col min="1029" max="1030" width="8.88671875" style="989"/>
    <col min="1031" max="1031" width="7.33203125" style="989" bestFit="1" customWidth="1"/>
    <col min="1032" max="1032" width="9.5546875" style="989" customWidth="1"/>
    <col min="1033" max="1033" width="7.33203125" style="989" bestFit="1" customWidth="1"/>
    <col min="1034" max="1280" width="8.88671875" style="989"/>
    <col min="1281" max="1281" width="34.44140625" style="989" bestFit="1" customWidth="1"/>
    <col min="1282" max="1282" width="12.5546875" style="989" bestFit="1" customWidth="1"/>
    <col min="1283" max="1284" width="9.44140625" style="989" bestFit="1" customWidth="1"/>
    <col min="1285" max="1286" width="8.88671875" style="989"/>
    <col min="1287" max="1287" width="7.33203125" style="989" bestFit="1" customWidth="1"/>
    <col min="1288" max="1288" width="9.5546875" style="989" customWidth="1"/>
    <col min="1289" max="1289" width="7.33203125" style="989" bestFit="1" customWidth="1"/>
    <col min="1290" max="1536" width="8.88671875" style="989"/>
    <col min="1537" max="1537" width="34.44140625" style="989" bestFit="1" customWidth="1"/>
    <col min="1538" max="1538" width="12.5546875" style="989" bestFit="1" customWidth="1"/>
    <col min="1539" max="1540" width="9.44140625" style="989" bestFit="1" customWidth="1"/>
    <col min="1541" max="1542" width="8.88671875" style="989"/>
    <col min="1543" max="1543" width="7.33203125" style="989" bestFit="1" customWidth="1"/>
    <col min="1544" max="1544" width="9.5546875" style="989" customWidth="1"/>
    <col min="1545" max="1545" width="7.33203125" style="989" bestFit="1" customWidth="1"/>
    <col min="1546" max="1792" width="8.88671875" style="989"/>
    <col min="1793" max="1793" width="34.44140625" style="989" bestFit="1" customWidth="1"/>
    <col min="1794" max="1794" width="12.5546875" style="989" bestFit="1" customWidth="1"/>
    <col min="1795" max="1796" width="9.44140625" style="989" bestFit="1" customWidth="1"/>
    <col min="1797" max="1798" width="8.88671875" style="989"/>
    <col min="1799" max="1799" width="7.33203125" style="989" bestFit="1" customWidth="1"/>
    <col min="1800" max="1800" width="9.5546875" style="989" customWidth="1"/>
    <col min="1801" max="1801" width="7.33203125" style="989" bestFit="1" customWidth="1"/>
    <col min="1802" max="2048" width="8.88671875" style="989"/>
    <col min="2049" max="2049" width="34.44140625" style="989" bestFit="1" customWidth="1"/>
    <col min="2050" max="2050" width="12.5546875" style="989" bestFit="1" customWidth="1"/>
    <col min="2051" max="2052" width="9.44140625" style="989" bestFit="1" customWidth="1"/>
    <col min="2053" max="2054" width="8.88671875" style="989"/>
    <col min="2055" max="2055" width="7.33203125" style="989" bestFit="1" customWidth="1"/>
    <col min="2056" max="2056" width="9.5546875" style="989" customWidth="1"/>
    <col min="2057" max="2057" width="7.33203125" style="989" bestFit="1" customWidth="1"/>
    <col min="2058" max="2304" width="8.88671875" style="989"/>
    <col min="2305" max="2305" width="34.44140625" style="989" bestFit="1" customWidth="1"/>
    <col min="2306" max="2306" width="12.5546875" style="989" bestFit="1" customWidth="1"/>
    <col min="2307" max="2308" width="9.44140625" style="989" bestFit="1" customWidth="1"/>
    <col min="2309" max="2310" width="8.88671875" style="989"/>
    <col min="2311" max="2311" width="7.33203125" style="989" bestFit="1" customWidth="1"/>
    <col min="2312" max="2312" width="9.5546875" style="989" customWidth="1"/>
    <col min="2313" max="2313" width="7.33203125" style="989" bestFit="1" customWidth="1"/>
    <col min="2314" max="2560" width="8.88671875" style="989"/>
    <col min="2561" max="2561" width="34.44140625" style="989" bestFit="1" customWidth="1"/>
    <col min="2562" max="2562" width="12.5546875" style="989" bestFit="1" customWidth="1"/>
    <col min="2563" max="2564" width="9.44140625" style="989" bestFit="1" customWidth="1"/>
    <col min="2565" max="2566" width="8.88671875" style="989"/>
    <col min="2567" max="2567" width="7.33203125" style="989" bestFit="1" customWidth="1"/>
    <col min="2568" max="2568" width="9.5546875" style="989" customWidth="1"/>
    <col min="2569" max="2569" width="7.33203125" style="989" bestFit="1" customWidth="1"/>
    <col min="2570" max="2816" width="8.88671875" style="989"/>
    <col min="2817" max="2817" width="34.44140625" style="989" bestFit="1" customWidth="1"/>
    <col min="2818" max="2818" width="12.5546875" style="989" bestFit="1" customWidth="1"/>
    <col min="2819" max="2820" width="9.44140625" style="989" bestFit="1" customWidth="1"/>
    <col min="2821" max="2822" width="8.88671875" style="989"/>
    <col min="2823" max="2823" width="7.33203125" style="989" bestFit="1" customWidth="1"/>
    <col min="2824" max="2824" width="9.5546875" style="989" customWidth="1"/>
    <col min="2825" max="2825" width="7.33203125" style="989" bestFit="1" customWidth="1"/>
    <col min="2826" max="3072" width="8.88671875" style="989"/>
    <col min="3073" max="3073" width="34.44140625" style="989" bestFit="1" customWidth="1"/>
    <col min="3074" max="3074" width="12.5546875" style="989" bestFit="1" customWidth="1"/>
    <col min="3075" max="3076" width="9.44140625" style="989" bestFit="1" customWidth="1"/>
    <col min="3077" max="3078" width="8.88671875" style="989"/>
    <col min="3079" max="3079" width="7.33203125" style="989" bestFit="1" customWidth="1"/>
    <col min="3080" max="3080" width="9.5546875" style="989" customWidth="1"/>
    <col min="3081" max="3081" width="7.33203125" style="989" bestFit="1" customWidth="1"/>
    <col min="3082" max="3328" width="8.88671875" style="989"/>
    <col min="3329" max="3329" width="34.44140625" style="989" bestFit="1" customWidth="1"/>
    <col min="3330" max="3330" width="12.5546875" style="989" bestFit="1" customWidth="1"/>
    <col min="3331" max="3332" width="9.44140625" style="989" bestFit="1" customWidth="1"/>
    <col min="3333" max="3334" width="8.88671875" style="989"/>
    <col min="3335" max="3335" width="7.33203125" style="989" bestFit="1" customWidth="1"/>
    <col min="3336" max="3336" width="9.5546875" style="989" customWidth="1"/>
    <col min="3337" max="3337" width="7.33203125" style="989" bestFit="1" customWidth="1"/>
    <col min="3338" max="3584" width="8.88671875" style="989"/>
    <col min="3585" max="3585" width="34.44140625" style="989" bestFit="1" customWidth="1"/>
    <col min="3586" max="3586" width="12.5546875" style="989" bestFit="1" customWidth="1"/>
    <col min="3587" max="3588" width="9.44140625" style="989" bestFit="1" customWidth="1"/>
    <col min="3589" max="3590" width="8.88671875" style="989"/>
    <col min="3591" max="3591" width="7.33203125" style="989" bestFit="1" customWidth="1"/>
    <col min="3592" max="3592" width="9.5546875" style="989" customWidth="1"/>
    <col min="3593" max="3593" width="7.33203125" style="989" bestFit="1" customWidth="1"/>
    <col min="3594" max="3840" width="8.88671875" style="989"/>
    <col min="3841" max="3841" width="34.44140625" style="989" bestFit="1" customWidth="1"/>
    <col min="3842" max="3842" width="12.5546875" style="989" bestFit="1" customWidth="1"/>
    <col min="3843" max="3844" width="9.44140625" style="989" bestFit="1" customWidth="1"/>
    <col min="3845" max="3846" width="8.88671875" style="989"/>
    <col min="3847" max="3847" width="7.33203125" style="989" bestFit="1" customWidth="1"/>
    <col min="3848" max="3848" width="9.5546875" style="989" customWidth="1"/>
    <col min="3849" max="3849" width="7.33203125" style="989" bestFit="1" customWidth="1"/>
    <col min="3850" max="4096" width="8.88671875" style="989"/>
    <col min="4097" max="4097" width="34.44140625" style="989" bestFit="1" customWidth="1"/>
    <col min="4098" max="4098" width="12.5546875" style="989" bestFit="1" customWidth="1"/>
    <col min="4099" max="4100" width="9.44140625" style="989" bestFit="1" customWidth="1"/>
    <col min="4101" max="4102" width="8.88671875" style="989"/>
    <col min="4103" max="4103" width="7.33203125" style="989" bestFit="1" customWidth="1"/>
    <col min="4104" max="4104" width="9.5546875" style="989" customWidth="1"/>
    <col min="4105" max="4105" width="7.33203125" style="989" bestFit="1" customWidth="1"/>
    <col min="4106" max="4352" width="8.88671875" style="989"/>
    <col min="4353" max="4353" width="34.44140625" style="989" bestFit="1" customWidth="1"/>
    <col min="4354" max="4354" width="12.5546875" style="989" bestFit="1" customWidth="1"/>
    <col min="4355" max="4356" width="9.44140625" style="989" bestFit="1" customWidth="1"/>
    <col min="4357" max="4358" width="8.88671875" style="989"/>
    <col min="4359" max="4359" width="7.33203125" style="989" bestFit="1" customWidth="1"/>
    <col min="4360" max="4360" width="9.5546875" style="989" customWidth="1"/>
    <col min="4361" max="4361" width="7.33203125" style="989" bestFit="1" customWidth="1"/>
    <col min="4362" max="4608" width="8.88671875" style="989"/>
    <col min="4609" max="4609" width="34.44140625" style="989" bestFit="1" customWidth="1"/>
    <col min="4610" max="4610" width="12.5546875" style="989" bestFit="1" customWidth="1"/>
    <col min="4611" max="4612" width="9.44140625" style="989" bestFit="1" customWidth="1"/>
    <col min="4613" max="4614" width="8.88671875" style="989"/>
    <col min="4615" max="4615" width="7.33203125" style="989" bestFit="1" customWidth="1"/>
    <col min="4616" max="4616" width="9.5546875" style="989" customWidth="1"/>
    <col min="4617" max="4617" width="7.33203125" style="989" bestFit="1" customWidth="1"/>
    <col min="4618" max="4864" width="8.88671875" style="989"/>
    <col min="4865" max="4865" width="34.44140625" style="989" bestFit="1" customWidth="1"/>
    <col min="4866" max="4866" width="12.5546875" style="989" bestFit="1" customWidth="1"/>
    <col min="4867" max="4868" width="9.44140625" style="989" bestFit="1" customWidth="1"/>
    <col min="4869" max="4870" width="8.88671875" style="989"/>
    <col min="4871" max="4871" width="7.33203125" style="989" bestFit="1" customWidth="1"/>
    <col min="4872" max="4872" width="9.5546875" style="989" customWidth="1"/>
    <col min="4873" max="4873" width="7.33203125" style="989" bestFit="1" customWidth="1"/>
    <col min="4874" max="5120" width="8.88671875" style="989"/>
    <col min="5121" max="5121" width="34.44140625" style="989" bestFit="1" customWidth="1"/>
    <col min="5122" max="5122" width="12.5546875" style="989" bestFit="1" customWidth="1"/>
    <col min="5123" max="5124" width="9.44140625" style="989" bestFit="1" customWidth="1"/>
    <col min="5125" max="5126" width="8.88671875" style="989"/>
    <col min="5127" max="5127" width="7.33203125" style="989" bestFit="1" customWidth="1"/>
    <col min="5128" max="5128" width="9.5546875" style="989" customWidth="1"/>
    <col min="5129" max="5129" width="7.33203125" style="989" bestFit="1" customWidth="1"/>
    <col min="5130" max="5376" width="8.88671875" style="989"/>
    <col min="5377" max="5377" width="34.44140625" style="989" bestFit="1" customWidth="1"/>
    <col min="5378" max="5378" width="12.5546875" style="989" bestFit="1" customWidth="1"/>
    <col min="5379" max="5380" width="9.44140625" style="989" bestFit="1" customWidth="1"/>
    <col min="5381" max="5382" width="8.88671875" style="989"/>
    <col min="5383" max="5383" width="7.33203125" style="989" bestFit="1" customWidth="1"/>
    <col min="5384" max="5384" width="9.5546875" style="989" customWidth="1"/>
    <col min="5385" max="5385" width="7.33203125" style="989" bestFit="1" customWidth="1"/>
    <col min="5386" max="5632" width="8.88671875" style="989"/>
    <col min="5633" max="5633" width="34.44140625" style="989" bestFit="1" customWidth="1"/>
    <col min="5634" max="5634" width="12.5546875" style="989" bestFit="1" customWidth="1"/>
    <col min="5635" max="5636" width="9.44140625" style="989" bestFit="1" customWidth="1"/>
    <col min="5637" max="5638" width="8.88671875" style="989"/>
    <col min="5639" max="5639" width="7.33203125" style="989" bestFit="1" customWidth="1"/>
    <col min="5640" max="5640" width="9.5546875" style="989" customWidth="1"/>
    <col min="5641" max="5641" width="7.33203125" style="989" bestFit="1" customWidth="1"/>
    <col min="5642" max="5888" width="8.88671875" style="989"/>
    <col min="5889" max="5889" width="34.44140625" style="989" bestFit="1" customWidth="1"/>
    <col min="5890" max="5890" width="12.5546875" style="989" bestFit="1" customWidth="1"/>
    <col min="5891" max="5892" width="9.44140625" style="989" bestFit="1" customWidth="1"/>
    <col min="5893" max="5894" width="8.88671875" style="989"/>
    <col min="5895" max="5895" width="7.33203125" style="989" bestFit="1" customWidth="1"/>
    <col min="5896" max="5896" width="9.5546875" style="989" customWidth="1"/>
    <col min="5897" max="5897" width="7.33203125" style="989" bestFit="1" customWidth="1"/>
    <col min="5898" max="6144" width="8.88671875" style="989"/>
    <col min="6145" max="6145" width="34.44140625" style="989" bestFit="1" customWidth="1"/>
    <col min="6146" max="6146" width="12.5546875" style="989" bestFit="1" customWidth="1"/>
    <col min="6147" max="6148" width="9.44140625" style="989" bestFit="1" customWidth="1"/>
    <col min="6149" max="6150" width="8.88671875" style="989"/>
    <col min="6151" max="6151" width="7.33203125" style="989" bestFit="1" customWidth="1"/>
    <col min="6152" max="6152" width="9.5546875" style="989" customWidth="1"/>
    <col min="6153" max="6153" width="7.33203125" style="989" bestFit="1" customWidth="1"/>
    <col min="6154" max="6400" width="8.88671875" style="989"/>
    <col min="6401" max="6401" width="34.44140625" style="989" bestFit="1" customWidth="1"/>
    <col min="6402" max="6402" width="12.5546875" style="989" bestFit="1" customWidth="1"/>
    <col min="6403" max="6404" width="9.44140625" style="989" bestFit="1" customWidth="1"/>
    <col min="6405" max="6406" width="8.88671875" style="989"/>
    <col min="6407" max="6407" width="7.33203125" style="989" bestFit="1" customWidth="1"/>
    <col min="6408" max="6408" width="9.5546875" style="989" customWidth="1"/>
    <col min="6409" max="6409" width="7.33203125" style="989" bestFit="1" customWidth="1"/>
    <col min="6410" max="6656" width="8.88671875" style="989"/>
    <col min="6657" max="6657" width="34.44140625" style="989" bestFit="1" customWidth="1"/>
    <col min="6658" max="6658" width="12.5546875" style="989" bestFit="1" customWidth="1"/>
    <col min="6659" max="6660" width="9.44140625" style="989" bestFit="1" customWidth="1"/>
    <col min="6661" max="6662" width="8.88671875" style="989"/>
    <col min="6663" max="6663" width="7.33203125" style="989" bestFit="1" customWidth="1"/>
    <col min="6664" max="6664" width="9.5546875" style="989" customWidth="1"/>
    <col min="6665" max="6665" width="7.33203125" style="989" bestFit="1" customWidth="1"/>
    <col min="6666" max="6912" width="8.88671875" style="989"/>
    <col min="6913" max="6913" width="34.44140625" style="989" bestFit="1" customWidth="1"/>
    <col min="6914" max="6914" width="12.5546875" style="989" bestFit="1" customWidth="1"/>
    <col min="6915" max="6916" width="9.44140625" style="989" bestFit="1" customWidth="1"/>
    <col min="6917" max="6918" width="8.88671875" style="989"/>
    <col min="6919" max="6919" width="7.33203125" style="989" bestFit="1" customWidth="1"/>
    <col min="6920" max="6920" width="9.5546875" style="989" customWidth="1"/>
    <col min="6921" max="6921" width="7.33203125" style="989" bestFit="1" customWidth="1"/>
    <col min="6922" max="7168" width="8.88671875" style="989"/>
    <col min="7169" max="7169" width="34.44140625" style="989" bestFit="1" customWidth="1"/>
    <col min="7170" max="7170" width="12.5546875" style="989" bestFit="1" customWidth="1"/>
    <col min="7171" max="7172" width="9.44140625" style="989" bestFit="1" customWidth="1"/>
    <col min="7173" max="7174" width="8.88671875" style="989"/>
    <col min="7175" max="7175" width="7.33203125" style="989" bestFit="1" customWidth="1"/>
    <col min="7176" max="7176" width="9.5546875" style="989" customWidth="1"/>
    <col min="7177" max="7177" width="7.33203125" style="989" bestFit="1" customWidth="1"/>
    <col min="7178" max="7424" width="8.88671875" style="989"/>
    <col min="7425" max="7425" width="34.44140625" style="989" bestFit="1" customWidth="1"/>
    <col min="7426" max="7426" width="12.5546875" style="989" bestFit="1" customWidth="1"/>
    <col min="7427" max="7428" width="9.44140625" style="989" bestFit="1" customWidth="1"/>
    <col min="7429" max="7430" width="8.88671875" style="989"/>
    <col min="7431" max="7431" width="7.33203125" style="989" bestFit="1" customWidth="1"/>
    <col min="7432" max="7432" width="9.5546875" style="989" customWidth="1"/>
    <col min="7433" max="7433" width="7.33203125" style="989" bestFit="1" customWidth="1"/>
    <col min="7434" max="7680" width="8.88671875" style="989"/>
    <col min="7681" max="7681" width="34.44140625" style="989" bestFit="1" customWidth="1"/>
    <col min="7682" max="7682" width="12.5546875" style="989" bestFit="1" customWidth="1"/>
    <col min="7683" max="7684" width="9.44140625" style="989" bestFit="1" customWidth="1"/>
    <col min="7685" max="7686" width="8.88671875" style="989"/>
    <col min="7687" max="7687" width="7.33203125" style="989" bestFit="1" customWidth="1"/>
    <col min="7688" max="7688" width="9.5546875" style="989" customWidth="1"/>
    <col min="7689" max="7689" width="7.33203125" style="989" bestFit="1" customWidth="1"/>
    <col min="7690" max="7936" width="8.88671875" style="989"/>
    <col min="7937" max="7937" width="34.44140625" style="989" bestFit="1" customWidth="1"/>
    <col min="7938" max="7938" width="12.5546875" style="989" bestFit="1" customWidth="1"/>
    <col min="7939" max="7940" width="9.44140625" style="989" bestFit="1" customWidth="1"/>
    <col min="7941" max="7942" width="8.88671875" style="989"/>
    <col min="7943" max="7943" width="7.33203125" style="989" bestFit="1" customWidth="1"/>
    <col min="7944" max="7944" width="9.5546875" style="989" customWidth="1"/>
    <col min="7945" max="7945" width="7.33203125" style="989" bestFit="1" customWidth="1"/>
    <col min="7946" max="8192" width="8.88671875" style="989"/>
    <col min="8193" max="8193" width="34.44140625" style="989" bestFit="1" customWidth="1"/>
    <col min="8194" max="8194" width="12.5546875" style="989" bestFit="1" customWidth="1"/>
    <col min="8195" max="8196" width="9.44140625" style="989" bestFit="1" customWidth="1"/>
    <col min="8197" max="8198" width="8.88671875" style="989"/>
    <col min="8199" max="8199" width="7.33203125" style="989" bestFit="1" customWidth="1"/>
    <col min="8200" max="8200" width="9.5546875" style="989" customWidth="1"/>
    <col min="8201" max="8201" width="7.33203125" style="989" bestFit="1" customWidth="1"/>
    <col min="8202" max="8448" width="8.88671875" style="989"/>
    <col min="8449" max="8449" width="34.44140625" style="989" bestFit="1" customWidth="1"/>
    <col min="8450" max="8450" width="12.5546875" style="989" bestFit="1" customWidth="1"/>
    <col min="8451" max="8452" width="9.44140625" style="989" bestFit="1" customWidth="1"/>
    <col min="8453" max="8454" width="8.88671875" style="989"/>
    <col min="8455" max="8455" width="7.33203125" style="989" bestFit="1" customWidth="1"/>
    <col min="8456" max="8456" width="9.5546875" style="989" customWidth="1"/>
    <col min="8457" max="8457" width="7.33203125" style="989" bestFit="1" customWidth="1"/>
    <col min="8458" max="8704" width="8.88671875" style="989"/>
    <col min="8705" max="8705" width="34.44140625" style="989" bestFit="1" customWidth="1"/>
    <col min="8706" max="8706" width="12.5546875" style="989" bestFit="1" customWidth="1"/>
    <col min="8707" max="8708" width="9.44140625" style="989" bestFit="1" customWidth="1"/>
    <col min="8709" max="8710" width="8.88671875" style="989"/>
    <col min="8711" max="8711" width="7.33203125" style="989" bestFit="1" customWidth="1"/>
    <col min="8712" max="8712" width="9.5546875" style="989" customWidth="1"/>
    <col min="8713" max="8713" width="7.33203125" style="989" bestFit="1" customWidth="1"/>
    <col min="8714" max="8960" width="8.88671875" style="989"/>
    <col min="8961" max="8961" width="34.44140625" style="989" bestFit="1" customWidth="1"/>
    <col min="8962" max="8962" width="12.5546875" style="989" bestFit="1" customWidth="1"/>
    <col min="8963" max="8964" width="9.44140625" style="989" bestFit="1" customWidth="1"/>
    <col min="8965" max="8966" width="8.88671875" style="989"/>
    <col min="8967" max="8967" width="7.33203125" style="989" bestFit="1" customWidth="1"/>
    <col min="8968" max="8968" width="9.5546875" style="989" customWidth="1"/>
    <col min="8969" max="8969" width="7.33203125" style="989" bestFit="1" customWidth="1"/>
    <col min="8970" max="9216" width="8.88671875" style="989"/>
    <col min="9217" max="9217" width="34.44140625" style="989" bestFit="1" customWidth="1"/>
    <col min="9218" max="9218" width="12.5546875" style="989" bestFit="1" customWidth="1"/>
    <col min="9219" max="9220" width="9.44140625" style="989" bestFit="1" customWidth="1"/>
    <col min="9221" max="9222" width="8.88671875" style="989"/>
    <col min="9223" max="9223" width="7.33203125" style="989" bestFit="1" customWidth="1"/>
    <col min="9224" max="9224" width="9.5546875" style="989" customWidth="1"/>
    <col min="9225" max="9225" width="7.33203125" style="989" bestFit="1" customWidth="1"/>
    <col min="9226" max="9472" width="8.88671875" style="989"/>
    <col min="9473" max="9473" width="34.44140625" style="989" bestFit="1" customWidth="1"/>
    <col min="9474" max="9474" width="12.5546875" style="989" bestFit="1" customWidth="1"/>
    <col min="9475" max="9476" width="9.44140625" style="989" bestFit="1" customWidth="1"/>
    <col min="9477" max="9478" width="8.88671875" style="989"/>
    <col min="9479" max="9479" width="7.33203125" style="989" bestFit="1" customWidth="1"/>
    <col min="9480" max="9480" width="9.5546875" style="989" customWidth="1"/>
    <col min="9481" max="9481" width="7.33203125" style="989" bestFit="1" customWidth="1"/>
    <col min="9482" max="9728" width="8.88671875" style="989"/>
    <col min="9729" max="9729" width="34.44140625" style="989" bestFit="1" customWidth="1"/>
    <col min="9730" max="9730" width="12.5546875" style="989" bestFit="1" customWidth="1"/>
    <col min="9731" max="9732" width="9.44140625" style="989" bestFit="1" customWidth="1"/>
    <col min="9733" max="9734" width="8.88671875" style="989"/>
    <col min="9735" max="9735" width="7.33203125" style="989" bestFit="1" customWidth="1"/>
    <col min="9736" max="9736" width="9.5546875" style="989" customWidth="1"/>
    <col min="9737" max="9737" width="7.33203125" style="989" bestFit="1" customWidth="1"/>
    <col min="9738" max="9984" width="8.88671875" style="989"/>
    <col min="9985" max="9985" width="34.44140625" style="989" bestFit="1" customWidth="1"/>
    <col min="9986" max="9986" width="12.5546875" style="989" bestFit="1" customWidth="1"/>
    <col min="9987" max="9988" width="9.44140625" style="989" bestFit="1" customWidth="1"/>
    <col min="9989" max="9990" width="8.88671875" style="989"/>
    <col min="9991" max="9991" width="7.33203125" style="989" bestFit="1" customWidth="1"/>
    <col min="9992" max="9992" width="9.5546875" style="989" customWidth="1"/>
    <col min="9993" max="9993" width="7.33203125" style="989" bestFit="1" customWidth="1"/>
    <col min="9994" max="10240" width="8.88671875" style="989"/>
    <col min="10241" max="10241" width="34.44140625" style="989" bestFit="1" customWidth="1"/>
    <col min="10242" max="10242" width="12.5546875" style="989" bestFit="1" customWidth="1"/>
    <col min="10243" max="10244" width="9.44140625" style="989" bestFit="1" customWidth="1"/>
    <col min="10245" max="10246" width="8.88671875" style="989"/>
    <col min="10247" max="10247" width="7.33203125" style="989" bestFit="1" customWidth="1"/>
    <col min="10248" max="10248" width="9.5546875" style="989" customWidth="1"/>
    <col min="10249" max="10249" width="7.33203125" style="989" bestFit="1" customWidth="1"/>
    <col min="10250" max="10496" width="8.88671875" style="989"/>
    <col min="10497" max="10497" width="34.44140625" style="989" bestFit="1" customWidth="1"/>
    <col min="10498" max="10498" width="12.5546875" style="989" bestFit="1" customWidth="1"/>
    <col min="10499" max="10500" width="9.44140625" style="989" bestFit="1" customWidth="1"/>
    <col min="10501" max="10502" width="8.88671875" style="989"/>
    <col min="10503" max="10503" width="7.33203125" style="989" bestFit="1" customWidth="1"/>
    <col min="10504" max="10504" width="9.5546875" style="989" customWidth="1"/>
    <col min="10505" max="10505" width="7.33203125" style="989" bestFit="1" customWidth="1"/>
    <col min="10506" max="10752" width="8.88671875" style="989"/>
    <col min="10753" max="10753" width="34.44140625" style="989" bestFit="1" customWidth="1"/>
    <col min="10754" max="10754" width="12.5546875" style="989" bestFit="1" customWidth="1"/>
    <col min="10755" max="10756" width="9.44140625" style="989" bestFit="1" customWidth="1"/>
    <col min="10757" max="10758" width="8.88671875" style="989"/>
    <col min="10759" max="10759" width="7.33203125" style="989" bestFit="1" customWidth="1"/>
    <col min="10760" max="10760" width="9.5546875" style="989" customWidth="1"/>
    <col min="10761" max="10761" width="7.33203125" style="989" bestFit="1" customWidth="1"/>
    <col min="10762" max="11008" width="8.88671875" style="989"/>
    <col min="11009" max="11009" width="34.44140625" style="989" bestFit="1" customWidth="1"/>
    <col min="11010" max="11010" width="12.5546875" style="989" bestFit="1" customWidth="1"/>
    <col min="11011" max="11012" width="9.44140625" style="989" bestFit="1" customWidth="1"/>
    <col min="11013" max="11014" width="8.88671875" style="989"/>
    <col min="11015" max="11015" width="7.33203125" style="989" bestFit="1" customWidth="1"/>
    <col min="11016" max="11016" width="9.5546875" style="989" customWidth="1"/>
    <col min="11017" max="11017" width="7.33203125" style="989" bestFit="1" customWidth="1"/>
    <col min="11018" max="11264" width="8.88671875" style="989"/>
    <col min="11265" max="11265" width="34.44140625" style="989" bestFit="1" customWidth="1"/>
    <col min="11266" max="11266" width="12.5546875" style="989" bestFit="1" customWidth="1"/>
    <col min="11267" max="11268" width="9.44140625" style="989" bestFit="1" customWidth="1"/>
    <col min="11269" max="11270" width="8.88671875" style="989"/>
    <col min="11271" max="11271" width="7.33203125" style="989" bestFit="1" customWidth="1"/>
    <col min="11272" max="11272" width="9.5546875" style="989" customWidth="1"/>
    <col min="11273" max="11273" width="7.33203125" style="989" bestFit="1" customWidth="1"/>
    <col min="11274" max="11520" width="8.88671875" style="989"/>
    <col min="11521" max="11521" width="34.44140625" style="989" bestFit="1" customWidth="1"/>
    <col min="11522" max="11522" width="12.5546875" style="989" bestFit="1" customWidth="1"/>
    <col min="11523" max="11524" width="9.44140625" style="989" bestFit="1" customWidth="1"/>
    <col min="11525" max="11526" width="8.88671875" style="989"/>
    <col min="11527" max="11527" width="7.33203125" style="989" bestFit="1" customWidth="1"/>
    <col min="11528" max="11528" width="9.5546875" style="989" customWidth="1"/>
    <col min="11529" max="11529" width="7.33203125" style="989" bestFit="1" customWidth="1"/>
    <col min="11530" max="11776" width="8.88671875" style="989"/>
    <col min="11777" max="11777" width="34.44140625" style="989" bestFit="1" customWidth="1"/>
    <col min="11778" max="11778" width="12.5546875" style="989" bestFit="1" customWidth="1"/>
    <col min="11779" max="11780" width="9.44140625" style="989" bestFit="1" customWidth="1"/>
    <col min="11781" max="11782" width="8.88671875" style="989"/>
    <col min="11783" max="11783" width="7.33203125" style="989" bestFit="1" customWidth="1"/>
    <col min="11784" max="11784" width="9.5546875" style="989" customWidth="1"/>
    <col min="11785" max="11785" width="7.33203125" style="989" bestFit="1" customWidth="1"/>
    <col min="11786" max="12032" width="8.88671875" style="989"/>
    <col min="12033" max="12033" width="34.44140625" style="989" bestFit="1" customWidth="1"/>
    <col min="12034" max="12034" width="12.5546875" style="989" bestFit="1" customWidth="1"/>
    <col min="12035" max="12036" width="9.44140625" style="989" bestFit="1" customWidth="1"/>
    <col min="12037" max="12038" width="8.88671875" style="989"/>
    <col min="12039" max="12039" width="7.33203125" style="989" bestFit="1" customWidth="1"/>
    <col min="12040" max="12040" width="9.5546875" style="989" customWidth="1"/>
    <col min="12041" max="12041" width="7.33203125" style="989" bestFit="1" customWidth="1"/>
    <col min="12042" max="12288" width="8.88671875" style="989"/>
    <col min="12289" max="12289" width="34.44140625" style="989" bestFit="1" customWidth="1"/>
    <col min="12290" max="12290" width="12.5546875" style="989" bestFit="1" customWidth="1"/>
    <col min="12291" max="12292" width="9.44140625" style="989" bestFit="1" customWidth="1"/>
    <col min="12293" max="12294" width="8.88671875" style="989"/>
    <col min="12295" max="12295" width="7.33203125" style="989" bestFit="1" customWidth="1"/>
    <col min="12296" max="12296" width="9.5546875" style="989" customWidth="1"/>
    <col min="12297" max="12297" width="7.33203125" style="989" bestFit="1" customWidth="1"/>
    <col min="12298" max="12544" width="8.88671875" style="989"/>
    <col min="12545" max="12545" width="34.44140625" style="989" bestFit="1" customWidth="1"/>
    <col min="12546" max="12546" width="12.5546875" style="989" bestFit="1" customWidth="1"/>
    <col min="12547" max="12548" width="9.44140625" style="989" bestFit="1" customWidth="1"/>
    <col min="12549" max="12550" width="8.88671875" style="989"/>
    <col min="12551" max="12551" width="7.33203125" style="989" bestFit="1" customWidth="1"/>
    <col min="12552" max="12552" width="9.5546875" style="989" customWidth="1"/>
    <col min="12553" max="12553" width="7.33203125" style="989" bestFit="1" customWidth="1"/>
    <col min="12554" max="12800" width="8.88671875" style="989"/>
    <col min="12801" max="12801" width="34.44140625" style="989" bestFit="1" customWidth="1"/>
    <col min="12802" max="12802" width="12.5546875" style="989" bestFit="1" customWidth="1"/>
    <col min="12803" max="12804" width="9.44140625" style="989" bestFit="1" customWidth="1"/>
    <col min="12805" max="12806" width="8.88671875" style="989"/>
    <col min="12807" max="12807" width="7.33203125" style="989" bestFit="1" customWidth="1"/>
    <col min="12808" max="12808" width="9.5546875" style="989" customWidth="1"/>
    <col min="12809" max="12809" width="7.33203125" style="989" bestFit="1" customWidth="1"/>
    <col min="12810" max="13056" width="8.88671875" style="989"/>
    <col min="13057" max="13057" width="34.44140625" style="989" bestFit="1" customWidth="1"/>
    <col min="13058" max="13058" width="12.5546875" style="989" bestFit="1" customWidth="1"/>
    <col min="13059" max="13060" width="9.44140625" style="989" bestFit="1" customWidth="1"/>
    <col min="13061" max="13062" width="8.88671875" style="989"/>
    <col min="13063" max="13063" width="7.33203125" style="989" bestFit="1" customWidth="1"/>
    <col min="13064" max="13064" width="9.5546875" style="989" customWidth="1"/>
    <col min="13065" max="13065" width="7.33203125" style="989" bestFit="1" customWidth="1"/>
    <col min="13066" max="13312" width="8.88671875" style="989"/>
    <col min="13313" max="13313" width="34.44140625" style="989" bestFit="1" customWidth="1"/>
    <col min="13314" max="13314" width="12.5546875" style="989" bestFit="1" customWidth="1"/>
    <col min="13315" max="13316" width="9.44140625" style="989" bestFit="1" customWidth="1"/>
    <col min="13317" max="13318" width="8.88671875" style="989"/>
    <col min="13319" max="13319" width="7.33203125" style="989" bestFit="1" customWidth="1"/>
    <col min="13320" max="13320" width="9.5546875" style="989" customWidth="1"/>
    <col min="13321" max="13321" width="7.33203125" style="989" bestFit="1" customWidth="1"/>
    <col min="13322" max="13568" width="8.88671875" style="989"/>
    <col min="13569" max="13569" width="34.44140625" style="989" bestFit="1" customWidth="1"/>
    <col min="13570" max="13570" width="12.5546875" style="989" bestFit="1" customWidth="1"/>
    <col min="13571" max="13572" width="9.44140625" style="989" bestFit="1" customWidth="1"/>
    <col min="13573" max="13574" width="8.88671875" style="989"/>
    <col min="13575" max="13575" width="7.33203125" style="989" bestFit="1" customWidth="1"/>
    <col min="13576" max="13576" width="9.5546875" style="989" customWidth="1"/>
    <col min="13577" max="13577" width="7.33203125" style="989" bestFit="1" customWidth="1"/>
    <col min="13578" max="13824" width="8.88671875" style="989"/>
    <col min="13825" max="13825" width="34.44140625" style="989" bestFit="1" customWidth="1"/>
    <col min="13826" max="13826" width="12.5546875" style="989" bestFit="1" customWidth="1"/>
    <col min="13827" max="13828" width="9.44140625" style="989" bestFit="1" customWidth="1"/>
    <col min="13829" max="13830" width="8.88671875" style="989"/>
    <col min="13831" max="13831" width="7.33203125" style="989" bestFit="1" customWidth="1"/>
    <col min="13832" max="13832" width="9.5546875" style="989" customWidth="1"/>
    <col min="13833" max="13833" width="7.33203125" style="989" bestFit="1" customWidth="1"/>
    <col min="13834" max="14080" width="8.88671875" style="989"/>
    <col min="14081" max="14081" width="34.44140625" style="989" bestFit="1" customWidth="1"/>
    <col min="14082" max="14082" width="12.5546875" style="989" bestFit="1" customWidth="1"/>
    <col min="14083" max="14084" width="9.44140625" style="989" bestFit="1" customWidth="1"/>
    <col min="14085" max="14086" width="8.88671875" style="989"/>
    <col min="14087" max="14087" width="7.33203125" style="989" bestFit="1" customWidth="1"/>
    <col min="14088" max="14088" width="9.5546875" style="989" customWidth="1"/>
    <col min="14089" max="14089" width="7.33203125" style="989" bestFit="1" customWidth="1"/>
    <col min="14090" max="14336" width="8.88671875" style="989"/>
    <col min="14337" max="14337" width="34.44140625" style="989" bestFit="1" customWidth="1"/>
    <col min="14338" max="14338" width="12.5546875" style="989" bestFit="1" customWidth="1"/>
    <col min="14339" max="14340" width="9.44140625" style="989" bestFit="1" customWidth="1"/>
    <col min="14341" max="14342" width="8.88671875" style="989"/>
    <col min="14343" max="14343" width="7.33203125" style="989" bestFit="1" customWidth="1"/>
    <col min="14344" max="14344" width="9.5546875" style="989" customWidth="1"/>
    <col min="14345" max="14345" width="7.33203125" style="989" bestFit="1" customWidth="1"/>
    <col min="14346" max="14592" width="8.88671875" style="989"/>
    <col min="14593" max="14593" width="34.44140625" style="989" bestFit="1" customWidth="1"/>
    <col min="14594" max="14594" width="12.5546875" style="989" bestFit="1" customWidth="1"/>
    <col min="14595" max="14596" width="9.44140625" style="989" bestFit="1" customWidth="1"/>
    <col min="14597" max="14598" width="8.88671875" style="989"/>
    <col min="14599" max="14599" width="7.33203125" style="989" bestFit="1" customWidth="1"/>
    <col min="14600" max="14600" width="9.5546875" style="989" customWidth="1"/>
    <col min="14601" max="14601" width="7.33203125" style="989" bestFit="1" customWidth="1"/>
    <col min="14602" max="14848" width="8.88671875" style="989"/>
    <col min="14849" max="14849" width="34.44140625" style="989" bestFit="1" customWidth="1"/>
    <col min="14850" max="14850" width="12.5546875" style="989" bestFit="1" customWidth="1"/>
    <col min="14851" max="14852" width="9.44140625" style="989" bestFit="1" customWidth="1"/>
    <col min="14853" max="14854" width="8.88671875" style="989"/>
    <col min="14855" max="14855" width="7.33203125" style="989" bestFit="1" customWidth="1"/>
    <col min="14856" max="14856" width="9.5546875" style="989" customWidth="1"/>
    <col min="14857" max="14857" width="7.33203125" style="989" bestFit="1" customWidth="1"/>
    <col min="14858" max="15104" width="8.88671875" style="989"/>
    <col min="15105" max="15105" width="34.44140625" style="989" bestFit="1" customWidth="1"/>
    <col min="15106" max="15106" width="12.5546875" style="989" bestFit="1" customWidth="1"/>
    <col min="15107" max="15108" width="9.44140625" style="989" bestFit="1" customWidth="1"/>
    <col min="15109" max="15110" width="8.88671875" style="989"/>
    <col min="15111" max="15111" width="7.33203125" style="989" bestFit="1" customWidth="1"/>
    <col min="15112" max="15112" width="9.5546875" style="989" customWidth="1"/>
    <col min="15113" max="15113" width="7.33203125" style="989" bestFit="1" customWidth="1"/>
    <col min="15114" max="15360" width="8.88671875" style="989"/>
    <col min="15361" max="15361" width="34.44140625" style="989" bestFit="1" customWidth="1"/>
    <col min="15362" max="15362" width="12.5546875" style="989" bestFit="1" customWidth="1"/>
    <col min="15363" max="15364" width="9.44140625" style="989" bestFit="1" customWidth="1"/>
    <col min="15365" max="15366" width="8.88671875" style="989"/>
    <col min="15367" max="15367" width="7.33203125" style="989" bestFit="1" customWidth="1"/>
    <col min="15368" max="15368" width="9.5546875" style="989" customWidth="1"/>
    <col min="15369" max="15369" width="7.33203125" style="989" bestFit="1" customWidth="1"/>
    <col min="15370" max="15616" width="8.88671875" style="989"/>
    <col min="15617" max="15617" width="34.44140625" style="989" bestFit="1" customWidth="1"/>
    <col min="15618" max="15618" width="12.5546875" style="989" bestFit="1" customWidth="1"/>
    <col min="15619" max="15620" width="9.44140625" style="989" bestFit="1" customWidth="1"/>
    <col min="15621" max="15622" width="8.88671875" style="989"/>
    <col min="15623" max="15623" width="7.33203125" style="989" bestFit="1" customWidth="1"/>
    <col min="15624" max="15624" width="9.5546875" style="989" customWidth="1"/>
    <col min="15625" max="15625" width="7.33203125" style="989" bestFit="1" customWidth="1"/>
    <col min="15626" max="15872" width="8.88671875" style="989"/>
    <col min="15873" max="15873" width="34.44140625" style="989" bestFit="1" customWidth="1"/>
    <col min="15874" max="15874" width="12.5546875" style="989" bestFit="1" customWidth="1"/>
    <col min="15875" max="15876" width="9.44140625" style="989" bestFit="1" customWidth="1"/>
    <col min="15877" max="15878" width="8.88671875" style="989"/>
    <col min="15879" max="15879" width="7.33203125" style="989" bestFit="1" customWidth="1"/>
    <col min="15880" max="15880" width="9.5546875" style="989" customWidth="1"/>
    <col min="15881" max="15881" width="7.33203125" style="989" bestFit="1" customWidth="1"/>
    <col min="15882" max="16128" width="8.88671875" style="989"/>
    <col min="16129" max="16129" width="34.44140625" style="989" bestFit="1" customWidth="1"/>
    <col min="16130" max="16130" width="12.5546875" style="989" bestFit="1" customWidth="1"/>
    <col min="16131" max="16132" width="9.44140625" style="989" bestFit="1" customWidth="1"/>
    <col min="16133" max="16134" width="8.88671875" style="989"/>
    <col min="16135" max="16135" width="7.33203125" style="989" bestFit="1" customWidth="1"/>
    <col min="16136" max="16136" width="9.5546875" style="989" customWidth="1"/>
    <col min="16137" max="16137" width="7.33203125" style="989" bestFit="1" customWidth="1"/>
    <col min="16138" max="16384" width="8.88671875" style="989"/>
  </cols>
  <sheetData>
    <row r="1" spans="1:25">
      <c r="A1" s="3368" t="s">
        <v>1135</v>
      </c>
      <c r="B1" s="3368"/>
      <c r="C1" s="3368"/>
      <c r="D1" s="3368"/>
      <c r="E1" s="3368"/>
      <c r="F1" s="3368"/>
      <c r="G1" s="3368"/>
      <c r="H1" s="3368"/>
      <c r="I1" s="3368"/>
    </row>
    <row r="2" spans="1:25">
      <c r="A2" s="3368" t="s">
        <v>48</v>
      </c>
      <c r="B2" s="3368"/>
      <c r="C2" s="3368"/>
      <c r="D2" s="3368"/>
      <c r="E2" s="3368"/>
      <c r="F2" s="3368"/>
      <c r="G2" s="3368"/>
      <c r="H2" s="3368"/>
      <c r="I2" s="3368"/>
    </row>
    <row r="3" spans="1:25">
      <c r="A3" s="3368" t="s">
        <v>1134</v>
      </c>
      <c r="B3" s="3368"/>
      <c r="C3" s="3368"/>
      <c r="D3" s="3368"/>
      <c r="E3" s="3368"/>
      <c r="F3" s="3368"/>
      <c r="G3" s="3368"/>
      <c r="H3" s="3368"/>
      <c r="I3" s="3368"/>
    </row>
    <row r="4" spans="1:25" ht="16.2" thickBot="1">
      <c r="A4" s="1281"/>
      <c r="B4" s="1281"/>
      <c r="C4" s="1281"/>
      <c r="D4" s="1281"/>
      <c r="E4" s="1281"/>
      <c r="F4" s="1281"/>
      <c r="G4" s="1281"/>
      <c r="H4" s="3378" t="s">
        <v>126</v>
      </c>
      <c r="I4" s="3378"/>
    </row>
    <row r="5" spans="1:25" ht="21" customHeight="1" thickTop="1">
      <c r="A5" s="3324" t="s">
        <v>65</v>
      </c>
      <c r="B5" s="1108">
        <f>'42.Sect credit'!B5</f>
        <v>2021</v>
      </c>
      <c r="C5" s="1108">
        <f>'42.Sect credit'!C5</f>
        <v>2022</v>
      </c>
      <c r="D5" s="1108">
        <f>'42.Sect credit'!D5</f>
        <v>2022</v>
      </c>
      <c r="E5" s="1108">
        <f>'42.Sect credit'!E5</f>
        <v>2023</v>
      </c>
      <c r="F5" s="3359" t="str">
        <f>'42.Sect credit'!F5:I5</f>
        <v>Changes during seven months</v>
      </c>
      <c r="G5" s="3360"/>
      <c r="H5" s="3360"/>
      <c r="I5" s="3361"/>
    </row>
    <row r="6" spans="1:25">
      <c r="A6" s="3325"/>
      <c r="B6" s="3300" t="str">
        <f>'42.Sect credit'!B6:B7</f>
        <v>Jul</v>
      </c>
      <c r="C6" s="3300" t="str">
        <f>'42.Sect credit'!C6:C7</f>
        <v xml:space="preserve">Feb (R) </v>
      </c>
      <c r="D6" s="3300" t="str">
        <f>'42.Sect credit'!D6:D7</f>
        <v xml:space="preserve">Jul (R) </v>
      </c>
      <c r="E6" s="3300" t="str">
        <f>'42.Sect credit'!E6:E7</f>
        <v>Feb (P)</v>
      </c>
      <c r="F6" s="3362" t="str">
        <f>'42.Sect credit'!F6:G6</f>
        <v>2021/22</v>
      </c>
      <c r="G6" s="3363"/>
      <c r="H6" s="3362" t="str">
        <f>'42.Sect credit'!H6:I6</f>
        <v>2022/23</v>
      </c>
      <c r="I6" s="3379"/>
    </row>
    <row r="7" spans="1:25">
      <c r="A7" s="3325"/>
      <c r="B7" s="3343"/>
      <c r="C7" s="3343"/>
      <c r="D7" s="3343"/>
      <c r="E7" s="3343"/>
      <c r="F7" s="1291" t="str">
        <f>'42.Sect credit'!F7</f>
        <v>Amount</v>
      </c>
      <c r="G7" s="1291" t="str">
        <f>'42.Sect credit'!G7</f>
        <v>Percent</v>
      </c>
      <c r="H7" s="1291" t="str">
        <f>'42.Sect credit'!H7</f>
        <v>Amount</v>
      </c>
      <c r="I7" s="1290" t="str">
        <f>'42.Sect credit'!I7</f>
        <v>Percent</v>
      </c>
    </row>
    <row r="8" spans="1:25" s="1281" customFormat="1" ht="21" customHeight="1">
      <c r="A8" s="1285" t="s">
        <v>1133</v>
      </c>
      <c r="B8" s="1283">
        <v>43111.280298490012</v>
      </c>
      <c r="C8" s="1283">
        <v>48023.266104269991</v>
      </c>
      <c r="D8" s="1283">
        <v>52781.583237370221</v>
      </c>
      <c r="E8" s="1283">
        <v>51508.475824012261</v>
      </c>
      <c r="F8" s="1283">
        <v>4911.9858057799793</v>
      </c>
      <c r="G8" s="1284">
        <v>11.393736794107744</v>
      </c>
      <c r="H8" s="1283">
        <v>-1273.1074133579605</v>
      </c>
      <c r="I8" s="1282">
        <v>-2.412029604402961</v>
      </c>
      <c r="R8" s="1199"/>
      <c r="S8" s="1199"/>
      <c r="T8" s="1199"/>
      <c r="U8" s="1199"/>
      <c r="V8" s="1199"/>
      <c r="W8" s="1199"/>
      <c r="X8" s="1199"/>
      <c r="Y8" s="1199"/>
    </row>
    <row r="9" spans="1:25" s="1281" customFormat="1" ht="21" customHeight="1">
      <c r="A9" s="1285" t="s">
        <v>1132</v>
      </c>
      <c r="B9" s="1283">
        <v>677.94273293999981</v>
      </c>
      <c r="C9" s="1283">
        <v>890.56315795000012</v>
      </c>
      <c r="D9" s="1283">
        <v>782.8880877900001</v>
      </c>
      <c r="E9" s="1283">
        <v>4110.2743821200002</v>
      </c>
      <c r="F9" s="1283">
        <v>212.6204250100003</v>
      </c>
      <c r="G9" s="1284">
        <v>31.362593723505245</v>
      </c>
      <c r="H9" s="1283">
        <v>3327.3862943300001</v>
      </c>
      <c r="I9" s="1282">
        <v>425.01429594143082</v>
      </c>
      <c r="R9" s="1199"/>
      <c r="S9" s="1199"/>
      <c r="T9" s="1199"/>
      <c r="U9" s="1199"/>
      <c r="V9" s="1199"/>
      <c r="W9" s="1199"/>
      <c r="X9" s="1199"/>
      <c r="Y9" s="1199"/>
    </row>
    <row r="10" spans="1:25" s="1281" customFormat="1" ht="21" customHeight="1">
      <c r="A10" s="1285" t="s">
        <v>1131</v>
      </c>
      <c r="B10" s="1283">
        <v>87213.202581822508</v>
      </c>
      <c r="C10" s="1283">
        <v>74988.848289622518</v>
      </c>
      <c r="D10" s="1283">
        <v>61272.499408472722</v>
      </c>
      <c r="E10" s="1283">
        <v>58136.075871672729</v>
      </c>
      <c r="F10" s="1283">
        <v>-12224.354292199991</v>
      </c>
      <c r="G10" s="1284">
        <v>-14.016632723389822</v>
      </c>
      <c r="H10" s="1283">
        <v>-3136.4235367999936</v>
      </c>
      <c r="I10" s="1282">
        <v>-5.1188111584791844</v>
      </c>
      <c r="R10" s="1199"/>
      <c r="S10" s="1199"/>
      <c r="T10" s="1199"/>
      <c r="U10" s="1199"/>
      <c r="V10" s="1199"/>
      <c r="W10" s="1199"/>
      <c r="X10" s="1199"/>
      <c r="Y10" s="1199"/>
    </row>
    <row r="11" spans="1:25" s="1281" customFormat="1" ht="21" customHeight="1">
      <c r="A11" s="1285" t="s">
        <v>1130</v>
      </c>
      <c r="B11" s="1283">
        <v>29313.426900389997</v>
      </c>
      <c r="C11" s="1283">
        <v>48605.954140176495</v>
      </c>
      <c r="D11" s="1283">
        <v>64220.989442060214</v>
      </c>
      <c r="E11" s="1283">
        <v>49799.380840451238</v>
      </c>
      <c r="F11" s="1283">
        <v>19292.527239786497</v>
      </c>
      <c r="G11" s="1284">
        <v>65.814642912084167</v>
      </c>
      <c r="H11" s="1283">
        <v>-14421.608601608976</v>
      </c>
      <c r="I11" s="1282">
        <v>-22.456222999522709</v>
      </c>
      <c r="R11" s="1199"/>
      <c r="S11" s="1199"/>
      <c r="T11" s="1199"/>
      <c r="U11" s="1199"/>
      <c r="V11" s="1199"/>
      <c r="W11" s="1199"/>
      <c r="X11" s="1199"/>
      <c r="Y11" s="1199"/>
    </row>
    <row r="12" spans="1:25" ht="21" customHeight="1">
      <c r="A12" s="1289" t="s">
        <v>1129</v>
      </c>
      <c r="B12" s="1287">
        <v>29081.433225329998</v>
      </c>
      <c r="C12" s="1287">
        <v>48313.992067166495</v>
      </c>
      <c r="D12" s="1287">
        <v>64006.013048030225</v>
      </c>
      <c r="E12" s="1287">
        <v>49526.902300001238</v>
      </c>
      <c r="F12" s="1287">
        <v>19232.558841836497</v>
      </c>
      <c r="G12" s="1288">
        <v>66.133462862087868</v>
      </c>
      <c r="H12" s="1287">
        <v>-14479.110748028987</v>
      </c>
      <c r="I12" s="1286">
        <v>-22.621485167594855</v>
      </c>
      <c r="J12" s="1281"/>
      <c r="R12" s="1199"/>
      <c r="S12" s="1199"/>
      <c r="T12" s="1199"/>
      <c r="U12" s="1199"/>
      <c r="V12" s="1199"/>
      <c r="W12" s="1199"/>
      <c r="X12" s="1199"/>
      <c r="Y12" s="1199"/>
    </row>
    <row r="13" spans="1:25" ht="21" customHeight="1">
      <c r="A13" s="1289" t="s">
        <v>1128</v>
      </c>
      <c r="B13" s="1287">
        <v>231.99367505999993</v>
      </c>
      <c r="C13" s="1287">
        <v>291.96207300999987</v>
      </c>
      <c r="D13" s="1287">
        <v>214.97639403000005</v>
      </c>
      <c r="E13" s="1287">
        <v>272.47854045000008</v>
      </c>
      <c r="F13" s="1287">
        <v>59.96839794999994</v>
      </c>
      <c r="G13" s="1288">
        <v>25.849152109207491</v>
      </c>
      <c r="H13" s="1287">
        <v>57.502146420000031</v>
      </c>
      <c r="I13" s="1286">
        <v>26.748121196960621</v>
      </c>
      <c r="J13" s="1281"/>
      <c r="K13" s="1281"/>
      <c r="R13" s="1199"/>
      <c r="S13" s="1199"/>
      <c r="T13" s="1199"/>
      <c r="U13" s="1199"/>
      <c r="V13" s="1199"/>
      <c r="W13" s="1199"/>
      <c r="X13" s="1199"/>
      <c r="Y13" s="1199"/>
    </row>
    <row r="14" spans="1:25" s="1281" customFormat="1" ht="21" customHeight="1">
      <c r="A14" s="1285" t="s">
        <v>1127</v>
      </c>
      <c r="B14" s="1283">
        <v>3647619.7055033287</v>
      </c>
      <c r="C14" s="1283">
        <v>4106613.5927062482</v>
      </c>
      <c r="D14" s="1283">
        <v>4116214.0179902394</v>
      </c>
      <c r="E14" s="1283">
        <v>4270186.3837312115</v>
      </c>
      <c r="F14" s="1283">
        <v>458993.88720291946</v>
      </c>
      <c r="G14" s="1284">
        <v>12.583381061090734</v>
      </c>
      <c r="H14" s="1283">
        <v>153972.36574097211</v>
      </c>
      <c r="I14" s="1282">
        <v>3.7406307123007618</v>
      </c>
      <c r="K14" s="989"/>
      <c r="R14" s="1199"/>
      <c r="S14" s="1199"/>
      <c r="T14" s="1199"/>
      <c r="U14" s="1199"/>
      <c r="V14" s="1199"/>
      <c r="W14" s="1199"/>
      <c r="X14" s="1199"/>
      <c r="Y14" s="1199"/>
    </row>
    <row r="15" spans="1:25" ht="21" customHeight="1">
      <c r="A15" s="1289" t="s">
        <v>1126</v>
      </c>
      <c r="B15" s="1287">
        <v>3118978.512472718</v>
      </c>
      <c r="C15" s="1287">
        <v>3513602.9295000322</v>
      </c>
      <c r="D15" s="1287">
        <v>3538167.1413612431</v>
      </c>
      <c r="E15" s="1287">
        <v>3677965.2648658091</v>
      </c>
      <c r="F15" s="1287">
        <v>394624.41702731419</v>
      </c>
      <c r="G15" s="1288">
        <v>12.65236087549885</v>
      </c>
      <c r="H15" s="1287">
        <v>139798.12350456603</v>
      </c>
      <c r="I15" s="1286">
        <v>3.9511452658729214</v>
      </c>
      <c r="J15" s="1281"/>
      <c r="R15" s="1199"/>
      <c r="S15" s="1199"/>
      <c r="T15" s="1199"/>
      <c r="U15" s="1199"/>
      <c r="V15" s="1199"/>
      <c r="W15" s="1199"/>
      <c r="X15" s="1199"/>
      <c r="Y15" s="1199"/>
    </row>
    <row r="16" spans="1:25" ht="21" customHeight="1">
      <c r="A16" s="1289" t="s">
        <v>1125</v>
      </c>
      <c r="B16" s="1287">
        <v>2756492.6966195977</v>
      </c>
      <c r="C16" s="1287">
        <v>3124886.696614407</v>
      </c>
      <c r="D16" s="1287">
        <v>3128472.8148022755</v>
      </c>
      <c r="E16" s="1287">
        <v>3253751.6656047185</v>
      </c>
      <c r="F16" s="1287">
        <v>368393.99999480927</v>
      </c>
      <c r="G16" s="1288">
        <v>13.364591912272658</v>
      </c>
      <c r="H16" s="1287">
        <v>125278.85080244299</v>
      </c>
      <c r="I16" s="1286">
        <v>4.0044730518254736</v>
      </c>
      <c r="J16" s="1281"/>
      <c r="R16" s="1199"/>
      <c r="S16" s="1199"/>
      <c r="T16" s="1199"/>
      <c r="U16" s="1199"/>
      <c r="V16" s="1199"/>
      <c r="W16" s="1199"/>
      <c r="X16" s="1199"/>
      <c r="Y16" s="1199"/>
    </row>
    <row r="17" spans="1:25" ht="21" customHeight="1">
      <c r="A17" s="1289" t="s">
        <v>1124</v>
      </c>
      <c r="B17" s="1287">
        <v>91826.625365344022</v>
      </c>
      <c r="C17" s="1287">
        <v>104642.41721147091</v>
      </c>
      <c r="D17" s="1287">
        <v>121833.97576577222</v>
      </c>
      <c r="E17" s="1287">
        <v>132299.28130348321</v>
      </c>
      <c r="F17" s="1287">
        <v>12815.791846126886</v>
      </c>
      <c r="G17" s="1288">
        <v>13.956509667144591</v>
      </c>
      <c r="H17" s="1287">
        <v>10465.305537710985</v>
      </c>
      <c r="I17" s="1286">
        <v>8.5898087720872738</v>
      </c>
      <c r="J17" s="1281"/>
      <c r="R17" s="1199"/>
      <c r="S17" s="1199"/>
      <c r="T17" s="1199"/>
      <c r="U17" s="1199"/>
      <c r="V17" s="1199"/>
      <c r="W17" s="1199"/>
      <c r="X17" s="1199"/>
      <c r="Y17" s="1199"/>
    </row>
    <row r="18" spans="1:25" ht="21" customHeight="1">
      <c r="A18" s="1289" t="s">
        <v>1123</v>
      </c>
      <c r="B18" s="1287">
        <v>2692.3633968899994</v>
      </c>
      <c r="C18" s="1287">
        <v>1688.8901734000001</v>
      </c>
      <c r="D18" s="1287">
        <v>1739.3457676999999</v>
      </c>
      <c r="E18" s="1287">
        <v>2039.6446671502297</v>
      </c>
      <c r="F18" s="1287">
        <v>-1003.4732234899993</v>
      </c>
      <c r="G18" s="1288">
        <v>-37.271091437698587</v>
      </c>
      <c r="H18" s="1287">
        <v>300.29889945022978</v>
      </c>
      <c r="I18" s="1286">
        <v>17.265049021697735</v>
      </c>
      <c r="J18" s="1281"/>
      <c r="R18" s="1199"/>
      <c r="S18" s="1199"/>
      <c r="T18" s="1199"/>
      <c r="U18" s="1199"/>
      <c r="V18" s="1199"/>
      <c r="W18" s="1199"/>
      <c r="X18" s="1199"/>
      <c r="Y18" s="1199"/>
    </row>
    <row r="19" spans="1:25" ht="21" customHeight="1">
      <c r="A19" s="1289" t="s">
        <v>1122</v>
      </c>
      <c r="B19" s="1287">
        <v>183335.21578653264</v>
      </c>
      <c r="C19" s="1287">
        <v>191007.55425774556</v>
      </c>
      <c r="D19" s="1287">
        <v>184423.60014292374</v>
      </c>
      <c r="E19" s="1287">
        <v>172224.51911727025</v>
      </c>
      <c r="F19" s="1287">
        <v>7672.3384712129191</v>
      </c>
      <c r="G19" s="1288">
        <v>4.1848689234621723</v>
      </c>
      <c r="H19" s="1287">
        <v>-12199.08102565349</v>
      </c>
      <c r="I19" s="1286">
        <v>-6.6147071286969252</v>
      </c>
      <c r="J19" s="1281"/>
      <c r="R19" s="1199"/>
      <c r="S19" s="1199"/>
      <c r="T19" s="1199"/>
      <c r="U19" s="1199"/>
      <c r="V19" s="1199"/>
      <c r="W19" s="1199"/>
      <c r="X19" s="1199"/>
      <c r="Y19" s="1199"/>
    </row>
    <row r="20" spans="1:25" ht="21" customHeight="1">
      <c r="A20" s="1289" t="s">
        <v>1121</v>
      </c>
      <c r="B20" s="1287">
        <v>84631.611304353486</v>
      </c>
      <c r="C20" s="1287">
        <v>91377.371243009504</v>
      </c>
      <c r="D20" s="1287">
        <v>101697.40488257191</v>
      </c>
      <c r="E20" s="1287">
        <v>117650.15417318625</v>
      </c>
      <c r="F20" s="1287">
        <v>6745.7599386560178</v>
      </c>
      <c r="G20" s="1288">
        <v>7.9707331984934253</v>
      </c>
      <c r="H20" s="1287">
        <v>15952.749290614345</v>
      </c>
      <c r="I20" s="1286">
        <v>15.686486109487932</v>
      </c>
      <c r="J20" s="1281"/>
      <c r="R20" s="1199"/>
      <c r="S20" s="1199"/>
      <c r="T20" s="1199"/>
      <c r="U20" s="1199"/>
      <c r="V20" s="1199"/>
      <c r="W20" s="1199"/>
      <c r="X20" s="1199"/>
      <c r="Y20" s="1199"/>
    </row>
    <row r="21" spans="1:25" ht="21" customHeight="1">
      <c r="A21" s="1289" t="s">
        <v>1120</v>
      </c>
      <c r="B21" s="1287">
        <v>528641.19303061056</v>
      </c>
      <c r="C21" s="1287">
        <v>593010.66320621606</v>
      </c>
      <c r="D21" s="1287">
        <v>578046.87662899622</v>
      </c>
      <c r="E21" s="1287">
        <v>592221.11886540311</v>
      </c>
      <c r="F21" s="1287">
        <v>64369.4701756055</v>
      </c>
      <c r="G21" s="1288">
        <v>12.176400746711813</v>
      </c>
      <c r="H21" s="1287">
        <v>14174.242236406892</v>
      </c>
      <c r="I21" s="1286">
        <v>2.4520921761686543</v>
      </c>
      <c r="J21" s="1281"/>
      <c r="R21" s="1199"/>
      <c r="S21" s="1199"/>
      <c r="T21" s="1199"/>
      <c r="U21" s="1199"/>
      <c r="V21" s="1199"/>
      <c r="W21" s="1199"/>
      <c r="X21" s="1199"/>
      <c r="Y21" s="1199"/>
    </row>
    <row r="22" spans="1:25" ht="21" customHeight="1">
      <c r="A22" s="1289" t="s">
        <v>1119</v>
      </c>
      <c r="B22" s="1287">
        <v>42426.139559005504</v>
      </c>
      <c r="C22" s="1287">
        <v>47410.864555026004</v>
      </c>
      <c r="D22" s="1287">
        <v>48625.051347629022</v>
      </c>
      <c r="E22" s="1287">
        <v>53178.369695849979</v>
      </c>
      <c r="F22" s="1287">
        <v>4984.7249960205008</v>
      </c>
      <c r="G22" s="1288">
        <v>11.749183517128246</v>
      </c>
      <c r="H22" s="1287">
        <v>4553.318348220957</v>
      </c>
      <c r="I22" s="1286">
        <v>9.3641409562089404</v>
      </c>
      <c r="J22" s="1281"/>
      <c r="R22" s="1199"/>
      <c r="S22" s="1199"/>
      <c r="T22" s="1199"/>
      <c r="U22" s="1199"/>
      <c r="V22" s="1199"/>
      <c r="W22" s="1199"/>
      <c r="X22" s="1199"/>
      <c r="Y22" s="1199"/>
    </row>
    <row r="23" spans="1:25" ht="21" customHeight="1">
      <c r="A23" s="1289" t="s">
        <v>1118</v>
      </c>
      <c r="B23" s="1287">
        <v>10021.895924920002</v>
      </c>
      <c r="C23" s="1287">
        <v>11513.973405570005</v>
      </c>
      <c r="D23" s="1287">
        <v>11704.828798700002</v>
      </c>
      <c r="E23" s="1287">
        <v>12657.721130190002</v>
      </c>
      <c r="F23" s="1287">
        <v>1492.0774806500031</v>
      </c>
      <c r="G23" s="1288">
        <v>14.888175768617486</v>
      </c>
      <c r="H23" s="1287">
        <v>952.89233149000029</v>
      </c>
      <c r="I23" s="1286">
        <v>8.141018957883718</v>
      </c>
      <c r="J23" s="1281"/>
      <c r="R23" s="1199"/>
      <c r="S23" s="1199"/>
      <c r="T23" s="1199"/>
      <c r="U23" s="1199"/>
      <c r="V23" s="1199"/>
      <c r="W23" s="1199"/>
      <c r="X23" s="1199"/>
      <c r="Y23" s="1199"/>
    </row>
    <row r="24" spans="1:25" ht="21" customHeight="1">
      <c r="A24" s="1289" t="s">
        <v>1117</v>
      </c>
      <c r="B24" s="1287">
        <v>254.58729262000003</v>
      </c>
      <c r="C24" s="1287">
        <v>625.48793350999995</v>
      </c>
      <c r="D24" s="1287">
        <v>527.1395623300001</v>
      </c>
      <c r="E24" s="1287">
        <v>610.4367644900002</v>
      </c>
      <c r="F24" s="1287">
        <v>370.90064088999992</v>
      </c>
      <c r="G24" s="1288">
        <v>145.68702038228224</v>
      </c>
      <c r="H24" s="1287">
        <v>83.297202160000097</v>
      </c>
      <c r="I24" s="1286">
        <v>15.80173603207083</v>
      </c>
      <c r="J24" s="1281"/>
      <c r="R24" s="1199"/>
      <c r="S24" s="1199"/>
      <c r="T24" s="1199"/>
      <c r="U24" s="1199"/>
      <c r="V24" s="1199"/>
      <c r="W24" s="1199"/>
      <c r="X24" s="1199"/>
      <c r="Y24" s="1199"/>
    </row>
    <row r="25" spans="1:25" ht="21" customHeight="1">
      <c r="A25" s="1289" t="s">
        <v>1116</v>
      </c>
      <c r="B25" s="1287">
        <v>32149.656341465503</v>
      </c>
      <c r="C25" s="1287">
        <v>35271.403215945997</v>
      </c>
      <c r="D25" s="1287">
        <v>36393.082986599024</v>
      </c>
      <c r="E25" s="1287">
        <v>39910.211801169979</v>
      </c>
      <c r="F25" s="1287">
        <v>3121.7468744804937</v>
      </c>
      <c r="G25" s="1288">
        <v>9.7100474148900116</v>
      </c>
      <c r="H25" s="1287">
        <v>3517.128814570955</v>
      </c>
      <c r="I25" s="1286">
        <v>9.6642782802052327</v>
      </c>
      <c r="J25" s="1281"/>
      <c r="R25" s="1199"/>
      <c r="S25" s="1199"/>
      <c r="T25" s="1199"/>
      <c r="U25" s="1199"/>
      <c r="V25" s="1199"/>
      <c r="W25" s="1199"/>
      <c r="X25" s="1199"/>
      <c r="Y25" s="1199"/>
    </row>
    <row r="26" spans="1:25" ht="21" customHeight="1">
      <c r="A26" s="1289" t="s">
        <v>1115</v>
      </c>
      <c r="B26" s="1287">
        <v>486215.05347160512</v>
      </c>
      <c r="C26" s="1287">
        <v>545599.79865119001</v>
      </c>
      <c r="D26" s="1287">
        <v>529421.82528136729</v>
      </c>
      <c r="E26" s="1287">
        <v>539042.74916955305</v>
      </c>
      <c r="F26" s="1287">
        <v>59384.74517958489</v>
      </c>
      <c r="G26" s="1288">
        <v>12.213678855801396</v>
      </c>
      <c r="H26" s="1287">
        <v>9620.92388818576</v>
      </c>
      <c r="I26" s="1286">
        <v>1.8172510895395386</v>
      </c>
      <c r="J26" s="1281"/>
      <c r="R26" s="1199"/>
      <c r="S26" s="1199"/>
      <c r="T26" s="1199"/>
      <c r="U26" s="1199"/>
      <c r="V26" s="1199"/>
      <c r="W26" s="1199"/>
      <c r="X26" s="1199"/>
      <c r="Y26" s="1199"/>
    </row>
    <row r="27" spans="1:25" ht="21" customHeight="1">
      <c r="A27" s="1289" t="s">
        <v>1114</v>
      </c>
      <c r="B27" s="1287">
        <v>28960.880332608005</v>
      </c>
      <c r="C27" s="1287">
        <v>32324.672054927996</v>
      </c>
      <c r="D27" s="1287">
        <v>30765.547448969999</v>
      </c>
      <c r="E27" s="1287">
        <v>30727.247540340002</v>
      </c>
      <c r="F27" s="1287">
        <v>3363.7917223199911</v>
      </c>
      <c r="G27" s="1288">
        <v>11.614949834700251</v>
      </c>
      <c r="H27" s="1287">
        <v>-38.299908629996935</v>
      </c>
      <c r="I27" s="1286">
        <v>-0.12448960543778387</v>
      </c>
      <c r="J27" s="1281"/>
      <c r="R27" s="1199"/>
      <c r="S27" s="1199"/>
      <c r="T27" s="1199"/>
      <c r="U27" s="1199"/>
      <c r="V27" s="1199"/>
      <c r="W27" s="1199"/>
      <c r="X27" s="1199"/>
      <c r="Y27" s="1199"/>
    </row>
    <row r="28" spans="1:25" ht="21" customHeight="1">
      <c r="A28" s="1289" t="s">
        <v>1113</v>
      </c>
      <c r="B28" s="1287">
        <v>10885.262237760002</v>
      </c>
      <c r="C28" s="1287">
        <v>16624.045243109995</v>
      </c>
      <c r="D28" s="1287">
        <v>14574.521213809998</v>
      </c>
      <c r="E28" s="1287">
        <v>16741.058989639998</v>
      </c>
      <c r="F28" s="1287">
        <v>5738.7830053499929</v>
      </c>
      <c r="G28" s="1288">
        <v>52.720668367939425</v>
      </c>
      <c r="H28" s="1287">
        <v>2166.5377758300001</v>
      </c>
      <c r="I28" s="1286">
        <v>14.865241499508819</v>
      </c>
      <c r="J28" s="1281"/>
      <c r="R28" s="1199"/>
      <c r="S28" s="1199"/>
      <c r="T28" s="1199"/>
      <c r="U28" s="1199"/>
      <c r="V28" s="1199"/>
      <c r="W28" s="1199"/>
      <c r="X28" s="1199"/>
      <c r="Y28" s="1199"/>
    </row>
    <row r="29" spans="1:25" ht="21" customHeight="1">
      <c r="A29" s="1289" t="s">
        <v>1112</v>
      </c>
      <c r="B29" s="1287">
        <v>446368.9109012371</v>
      </c>
      <c r="C29" s="1287">
        <v>496651.08135315205</v>
      </c>
      <c r="D29" s="1287">
        <v>484081.75661858724</v>
      </c>
      <c r="E29" s="1287">
        <v>491574.44263957301</v>
      </c>
      <c r="F29" s="1287">
        <v>50282.17045191495</v>
      </c>
      <c r="G29" s="1288">
        <v>11.264711592568844</v>
      </c>
      <c r="H29" s="1287">
        <v>7492.6860209857696</v>
      </c>
      <c r="I29" s="1286">
        <v>1.5478141695162726</v>
      </c>
      <c r="R29" s="1199"/>
      <c r="S29" s="1199"/>
      <c r="T29" s="1199"/>
      <c r="U29" s="1199"/>
      <c r="V29" s="1199"/>
      <c r="W29" s="1199"/>
      <c r="X29" s="1199"/>
      <c r="Y29" s="1199"/>
    </row>
    <row r="30" spans="1:25" ht="21" customHeight="1">
      <c r="A30" s="1289" t="s">
        <v>1111</v>
      </c>
      <c r="B30" s="1287">
        <v>7416.3066476895001</v>
      </c>
      <c r="C30" s="1287">
        <v>8767.0119631579983</v>
      </c>
      <c r="D30" s="1287">
        <v>8010.1852205788728</v>
      </c>
      <c r="E30" s="1287">
        <v>10133.606767739999</v>
      </c>
      <c r="F30" s="1287">
        <v>1350.7053154684982</v>
      </c>
      <c r="G30" s="1288">
        <v>18.21264113842031</v>
      </c>
      <c r="H30" s="1287">
        <v>2123.421547161126</v>
      </c>
      <c r="I30" s="1286">
        <v>26.509019313384524</v>
      </c>
      <c r="R30" s="1199"/>
      <c r="S30" s="1199"/>
      <c r="T30" s="1199"/>
      <c r="U30" s="1199"/>
      <c r="V30" s="1199"/>
      <c r="W30" s="1199"/>
      <c r="X30" s="1199"/>
      <c r="Y30" s="1199"/>
    </row>
    <row r="31" spans="1:25" ht="21" customHeight="1">
      <c r="A31" s="1289" t="s">
        <v>1110</v>
      </c>
      <c r="B31" s="1287">
        <v>8377.0635275599998</v>
      </c>
      <c r="C31" s="1287">
        <v>18902.456620612</v>
      </c>
      <c r="D31" s="1287">
        <v>9441.8614836699999</v>
      </c>
      <c r="E31" s="1287">
        <v>11328.105537349997</v>
      </c>
      <c r="F31" s="1287">
        <v>10525.393093052</v>
      </c>
      <c r="G31" s="1288">
        <v>125.64537750518585</v>
      </c>
      <c r="H31" s="1287">
        <v>1886.2440536799968</v>
      </c>
      <c r="I31" s="1286">
        <v>19.977459497179829</v>
      </c>
      <c r="R31" s="1199"/>
      <c r="S31" s="1199"/>
      <c r="T31" s="1199"/>
      <c r="U31" s="1199"/>
      <c r="V31" s="1199"/>
      <c r="W31" s="1199"/>
      <c r="X31" s="1199"/>
      <c r="Y31" s="1199"/>
    </row>
    <row r="32" spans="1:25" ht="21" customHeight="1">
      <c r="A32" s="1289" t="s">
        <v>1109</v>
      </c>
      <c r="B32" s="1287">
        <v>430575.54072598758</v>
      </c>
      <c r="C32" s="1287">
        <v>468981.61276938202</v>
      </c>
      <c r="D32" s="1287">
        <v>466629.70991433837</v>
      </c>
      <c r="E32" s="1287">
        <v>470112.73033448303</v>
      </c>
      <c r="F32" s="1287">
        <v>38406.072043394437</v>
      </c>
      <c r="G32" s="1288">
        <v>8.9197059309589388</v>
      </c>
      <c r="H32" s="1287">
        <v>3483.0204201446613</v>
      </c>
      <c r="I32" s="1286">
        <v>0.74642062992175473</v>
      </c>
      <c r="R32" s="1199"/>
      <c r="S32" s="1199"/>
      <c r="T32" s="1199"/>
      <c r="U32" s="1199"/>
      <c r="V32" s="1199"/>
      <c r="W32" s="1199"/>
      <c r="X32" s="1199"/>
      <c r="Y32" s="1199"/>
    </row>
    <row r="33" spans="1:25" s="1281" customFormat="1" ht="21" customHeight="1">
      <c r="A33" s="1285" t="s">
        <v>1108</v>
      </c>
      <c r="B33" s="1283">
        <v>47627.639701204615</v>
      </c>
      <c r="C33" s="1283">
        <v>33342.647799285507</v>
      </c>
      <c r="D33" s="1283">
        <v>19623.087071013</v>
      </c>
      <c r="E33" s="1283">
        <v>41120.628427800017</v>
      </c>
      <c r="F33" s="1283">
        <v>-14284.991901919107</v>
      </c>
      <c r="G33" s="1284">
        <v>-29.993071232454561</v>
      </c>
      <c r="H33" s="1283">
        <v>21497.541356787016</v>
      </c>
      <c r="I33" s="1282">
        <v>109.55229051876827</v>
      </c>
      <c r="R33" s="1199"/>
      <c r="S33" s="1199"/>
      <c r="T33" s="1199"/>
      <c r="U33" s="1199"/>
      <c r="V33" s="1199"/>
      <c r="W33" s="1199"/>
      <c r="X33" s="1199"/>
      <c r="Y33" s="1199"/>
    </row>
    <row r="34" spans="1:25" ht="21" customHeight="1">
      <c r="A34" s="1289" t="s">
        <v>1107</v>
      </c>
      <c r="B34" s="1287">
        <v>555.81579422999994</v>
      </c>
      <c r="C34" s="1287">
        <v>406.57105679999995</v>
      </c>
      <c r="D34" s="1287">
        <v>879.53103901999987</v>
      </c>
      <c r="E34" s="1287">
        <v>307.59498882000003</v>
      </c>
      <c r="F34" s="1287">
        <v>-149.24473742999999</v>
      </c>
      <c r="G34" s="1288">
        <v>-26.851474711465578</v>
      </c>
      <c r="H34" s="1287">
        <v>-571.93605019999984</v>
      </c>
      <c r="I34" s="1286">
        <v>-65.027386735238863</v>
      </c>
      <c r="J34" s="1281"/>
      <c r="R34" s="1199"/>
      <c r="S34" s="1199"/>
      <c r="T34" s="1199"/>
      <c r="U34" s="1199"/>
      <c r="V34" s="1199"/>
      <c r="W34" s="1199"/>
      <c r="X34" s="1199"/>
      <c r="Y34" s="1199"/>
    </row>
    <row r="35" spans="1:25" ht="21" customHeight="1">
      <c r="A35" s="1289" t="s">
        <v>1106</v>
      </c>
      <c r="B35" s="1287">
        <v>47071.823906974612</v>
      </c>
      <c r="C35" s="1287">
        <v>32936.0767424855</v>
      </c>
      <c r="D35" s="1287">
        <v>18743.556031993001</v>
      </c>
      <c r="E35" s="1287">
        <v>40813.033438980019</v>
      </c>
      <c r="F35" s="1287">
        <v>-14135.747164489112</v>
      </c>
      <c r="G35" s="1288">
        <v>-30.030166650063933</v>
      </c>
      <c r="H35" s="1287">
        <v>22069.477406987018</v>
      </c>
      <c r="I35" s="1286">
        <v>117.74434567974758</v>
      </c>
      <c r="J35" s="1281"/>
      <c r="R35" s="1199"/>
      <c r="S35" s="1199"/>
      <c r="T35" s="1199"/>
      <c r="U35" s="1199"/>
      <c r="V35" s="1199"/>
      <c r="W35" s="1199"/>
      <c r="X35" s="1199"/>
      <c r="Y35" s="1199"/>
    </row>
    <row r="36" spans="1:25" ht="21" customHeight="1">
      <c r="A36" s="1289" t="s">
        <v>1105</v>
      </c>
      <c r="B36" s="1287">
        <v>46921.127003264606</v>
      </c>
      <c r="C36" s="1287">
        <v>32473.953149555506</v>
      </c>
      <c r="D36" s="1287">
        <v>18206.535248553002</v>
      </c>
      <c r="E36" s="1287">
        <v>40414.58473253002</v>
      </c>
      <c r="F36" s="1287">
        <v>-14447.173853709101</v>
      </c>
      <c r="G36" s="1288">
        <v>-30.790338545585055</v>
      </c>
      <c r="H36" s="1287">
        <v>22208.049483977018</v>
      </c>
      <c r="I36" s="1286">
        <v>121.97844994006776</v>
      </c>
      <c r="J36" s="1281"/>
      <c r="R36" s="1199"/>
      <c r="S36" s="1199"/>
      <c r="T36" s="1199"/>
      <c r="U36" s="1199"/>
      <c r="V36" s="1199"/>
      <c r="W36" s="1199"/>
      <c r="X36" s="1199"/>
      <c r="Y36" s="1199"/>
    </row>
    <row r="37" spans="1:25" ht="21" customHeight="1">
      <c r="A37" s="1289" t="s">
        <v>1104</v>
      </c>
      <c r="B37" s="1287">
        <v>49.981103709999999</v>
      </c>
      <c r="C37" s="1287">
        <v>249.97590591000002</v>
      </c>
      <c r="D37" s="1287">
        <v>177.91240021999999</v>
      </c>
      <c r="E37" s="1287">
        <v>67.575756400000003</v>
      </c>
      <c r="F37" s="1287">
        <v>199.99480220000004</v>
      </c>
      <c r="G37" s="1288">
        <v>400.14082794251289</v>
      </c>
      <c r="H37" s="1287">
        <v>-110.33664381999999</v>
      </c>
      <c r="I37" s="1286">
        <v>-62.017399396310616</v>
      </c>
      <c r="J37" s="1281"/>
      <c r="R37" s="1199"/>
      <c r="S37" s="1199"/>
      <c r="T37" s="1199"/>
      <c r="U37" s="1199"/>
      <c r="V37" s="1199"/>
      <c r="W37" s="1199"/>
      <c r="X37" s="1199"/>
      <c r="Y37" s="1199"/>
    </row>
    <row r="38" spans="1:25" ht="21" customHeight="1">
      <c r="A38" s="1289" t="s">
        <v>1103</v>
      </c>
      <c r="B38" s="1287">
        <v>99.117999999999981</v>
      </c>
      <c r="C38" s="1287">
        <v>210.42038144999998</v>
      </c>
      <c r="D38" s="1287">
        <v>182.23532821999999</v>
      </c>
      <c r="E38" s="1287">
        <v>226.31791149</v>
      </c>
      <c r="F38" s="1287">
        <v>111.30238145</v>
      </c>
      <c r="G38" s="1288">
        <v>112.29280398111344</v>
      </c>
      <c r="H38" s="1287">
        <v>44.082583270000015</v>
      </c>
      <c r="I38" s="1286">
        <v>24.189921735033828</v>
      </c>
      <c r="J38" s="1281"/>
      <c r="R38" s="1199"/>
      <c r="S38" s="1199"/>
      <c r="T38" s="1199"/>
      <c r="U38" s="1199"/>
      <c r="V38" s="1199"/>
      <c r="W38" s="1199"/>
      <c r="X38" s="1199"/>
      <c r="Y38" s="1199"/>
    </row>
    <row r="39" spans="1:25" ht="21" customHeight="1">
      <c r="A39" s="1289" t="s">
        <v>1102</v>
      </c>
      <c r="B39" s="1287">
        <v>1.5978000000000001</v>
      </c>
      <c r="C39" s="1287">
        <v>1.7273055699999997</v>
      </c>
      <c r="D39" s="1287">
        <v>176.87305499999999</v>
      </c>
      <c r="E39" s="1287">
        <v>104.55503855999997</v>
      </c>
      <c r="F39" s="1287">
        <v>0.12950556999999963</v>
      </c>
      <c r="G39" s="1288">
        <v>8.1052428338965843</v>
      </c>
      <c r="H39" s="1287">
        <v>-72.318016440000022</v>
      </c>
      <c r="I39" s="1286">
        <v>-40.886960673574627</v>
      </c>
      <c r="J39" s="1281"/>
      <c r="R39" s="1199"/>
      <c r="S39" s="1199"/>
      <c r="T39" s="1199"/>
      <c r="U39" s="1199"/>
      <c r="V39" s="1199"/>
      <c r="W39" s="1199"/>
      <c r="X39" s="1199"/>
      <c r="Y39" s="1199"/>
    </row>
    <row r="40" spans="1:25" s="1281" customFormat="1" ht="21" customHeight="1">
      <c r="A40" s="1285" t="s">
        <v>1101</v>
      </c>
      <c r="B40" s="1283">
        <v>181583.11555300181</v>
      </c>
      <c r="C40" s="1283">
        <v>196485.15282035002</v>
      </c>
      <c r="D40" s="1283">
        <v>195088.39877143537</v>
      </c>
      <c r="E40" s="1283">
        <v>199099.40014839912</v>
      </c>
      <c r="F40" s="1283">
        <v>14902.037267348205</v>
      </c>
      <c r="G40" s="1284">
        <v>8.2067306874677399</v>
      </c>
      <c r="H40" s="1283">
        <v>4011.0013769637444</v>
      </c>
      <c r="I40" s="1282">
        <v>2.0559917464200494</v>
      </c>
      <c r="R40" s="1199"/>
      <c r="S40" s="1199"/>
      <c r="T40" s="1199"/>
      <c r="U40" s="1199"/>
      <c r="V40" s="1199"/>
      <c r="W40" s="1199"/>
      <c r="X40" s="1199"/>
      <c r="Y40" s="1199"/>
    </row>
    <row r="41" spans="1:25" ht="21" customHeight="1">
      <c r="A41" s="1289" t="s">
        <v>1100</v>
      </c>
      <c r="B41" s="1287">
        <v>2596.6809528799999</v>
      </c>
      <c r="C41" s="1287">
        <v>2874.2370269899998</v>
      </c>
      <c r="D41" s="1287">
        <v>2306.5288628599997</v>
      </c>
      <c r="E41" s="1287">
        <v>2363.6872790902303</v>
      </c>
      <c r="F41" s="1287">
        <v>277.55607410999983</v>
      </c>
      <c r="G41" s="1288">
        <v>10.688878577946209</v>
      </c>
      <c r="H41" s="1287">
        <v>57.158416230230614</v>
      </c>
      <c r="I41" s="1286">
        <v>2.4781140678793223</v>
      </c>
      <c r="J41" s="1281"/>
      <c r="R41" s="1199"/>
      <c r="S41" s="1199"/>
      <c r="T41" s="1199"/>
      <c r="U41" s="1199"/>
      <c r="V41" s="1199"/>
      <c r="W41" s="1199"/>
      <c r="X41" s="1199"/>
      <c r="Y41" s="1199"/>
    </row>
    <row r="42" spans="1:25" ht="21" customHeight="1">
      <c r="A42" s="1289" t="s">
        <v>1099</v>
      </c>
      <c r="B42" s="1287">
        <v>135678.68757029201</v>
      </c>
      <c r="C42" s="1287">
        <v>137834.80807872</v>
      </c>
      <c r="D42" s="1287">
        <v>136840.50060087023</v>
      </c>
      <c r="E42" s="1287">
        <v>135674.98274800018</v>
      </c>
      <c r="F42" s="1287">
        <v>2156.1205084279936</v>
      </c>
      <c r="G42" s="1288">
        <v>1.5891372086798503</v>
      </c>
      <c r="H42" s="1287">
        <v>-1165.517852870049</v>
      </c>
      <c r="I42" s="1286">
        <v>-0.8517345725514226</v>
      </c>
      <c r="J42" s="1281"/>
      <c r="R42" s="1199"/>
      <c r="S42" s="1199"/>
      <c r="T42" s="1199"/>
      <c r="U42" s="1199"/>
      <c r="V42" s="1199"/>
      <c r="W42" s="1199"/>
      <c r="X42" s="1199"/>
      <c r="Y42" s="1199"/>
    </row>
    <row r="43" spans="1:25" ht="21" customHeight="1">
      <c r="A43" s="1289" t="s">
        <v>1098</v>
      </c>
      <c r="B43" s="1287">
        <v>26404.18691129977</v>
      </c>
      <c r="C43" s="1287">
        <v>39354.032840479966</v>
      </c>
      <c r="D43" s="1287">
        <v>37037.201739675111</v>
      </c>
      <c r="E43" s="1287">
        <v>34696.342959018119</v>
      </c>
      <c r="F43" s="1287">
        <v>12949.845929180196</v>
      </c>
      <c r="G43" s="1288">
        <v>49.044668456116177</v>
      </c>
      <c r="H43" s="1287">
        <v>-2340.8587806569922</v>
      </c>
      <c r="I43" s="1286">
        <v>-6.3202906016234213</v>
      </c>
      <c r="J43" s="1281"/>
      <c r="R43" s="1199"/>
      <c r="S43" s="1199"/>
      <c r="T43" s="1199"/>
      <c r="U43" s="1199"/>
      <c r="V43" s="1199"/>
      <c r="W43" s="1199"/>
      <c r="X43" s="1199"/>
      <c r="Y43" s="1199"/>
    </row>
    <row r="44" spans="1:25" ht="21" customHeight="1">
      <c r="A44" s="1289" t="s">
        <v>1097</v>
      </c>
      <c r="B44" s="1287">
        <v>8130.3224120000068</v>
      </c>
      <c r="C44" s="1287">
        <v>8964.3418142400096</v>
      </c>
      <c r="D44" s="1287">
        <v>7417.7885523402174</v>
      </c>
      <c r="E44" s="1287">
        <v>9050.5653651301473</v>
      </c>
      <c r="F44" s="1287">
        <v>834.01940224000282</v>
      </c>
      <c r="G44" s="1288">
        <v>10.258134425383009</v>
      </c>
      <c r="H44" s="1287">
        <v>1632.7768127899299</v>
      </c>
      <c r="I44" s="1286">
        <v>22.011638661158788</v>
      </c>
      <c r="J44" s="1281"/>
      <c r="R44" s="1199"/>
      <c r="S44" s="1199"/>
      <c r="T44" s="1199"/>
      <c r="U44" s="1199"/>
      <c r="V44" s="1199"/>
      <c r="W44" s="1199"/>
      <c r="X44" s="1199"/>
      <c r="Y44" s="1199"/>
    </row>
    <row r="45" spans="1:25" ht="21" customHeight="1">
      <c r="A45" s="1289" t="s">
        <v>1096</v>
      </c>
      <c r="B45" s="1287">
        <v>8773.220328440002</v>
      </c>
      <c r="C45" s="1287">
        <v>7457.7330599199995</v>
      </c>
      <c r="D45" s="1287">
        <v>11486.379015689798</v>
      </c>
      <c r="E45" s="1287">
        <v>17313.821797160221</v>
      </c>
      <c r="F45" s="1287">
        <v>-1315.4872685200025</v>
      </c>
      <c r="G45" s="1288">
        <v>-14.99434893086646</v>
      </c>
      <c r="H45" s="1287">
        <v>5827.4427814704231</v>
      </c>
      <c r="I45" s="1286">
        <v>50.733505950921867</v>
      </c>
      <c r="J45" s="1281"/>
      <c r="R45" s="1199"/>
      <c r="S45" s="1199"/>
      <c r="T45" s="1199"/>
      <c r="U45" s="1199"/>
      <c r="V45" s="1199"/>
      <c r="W45" s="1199"/>
      <c r="X45" s="1199"/>
      <c r="Y45" s="1199"/>
    </row>
    <row r="46" spans="1:25" s="1281" customFormat="1" ht="21" customHeight="1">
      <c r="A46" s="1285" t="s">
        <v>1095</v>
      </c>
      <c r="B46" s="1283">
        <v>2112.7621547326985</v>
      </c>
      <c r="C46" s="1283">
        <v>3016.0412579544054</v>
      </c>
      <c r="D46" s="1283">
        <v>3437.0057838369944</v>
      </c>
      <c r="E46" s="1283">
        <v>4702.084765413998</v>
      </c>
      <c r="F46" s="1283">
        <v>903.27910322170692</v>
      </c>
      <c r="G46" s="1284">
        <v>42.753468543456925</v>
      </c>
      <c r="H46" s="1283">
        <v>1265.0789815770036</v>
      </c>
      <c r="I46" s="1282">
        <v>36.807589545709121</v>
      </c>
      <c r="R46" s="1199"/>
      <c r="S46" s="1199"/>
      <c r="T46" s="1199"/>
      <c r="U46" s="1199"/>
      <c r="V46" s="1199"/>
      <c r="W46" s="1199"/>
      <c r="X46" s="1199"/>
      <c r="Y46" s="1199"/>
    </row>
    <row r="47" spans="1:25" s="1281" customFormat="1" ht="21" customHeight="1">
      <c r="A47" s="1285" t="s">
        <v>1094</v>
      </c>
      <c r="B47" s="1283">
        <v>133525.91264262624</v>
      </c>
      <c r="C47" s="1283">
        <v>167986.5015633422</v>
      </c>
      <c r="D47" s="1283">
        <v>195709.58048260945</v>
      </c>
      <c r="E47" s="1283">
        <v>158190.92575513423</v>
      </c>
      <c r="F47" s="1283">
        <v>34460.588920715963</v>
      </c>
      <c r="G47" s="1284">
        <v>25.808165799957926</v>
      </c>
      <c r="H47" s="1283">
        <v>-37518.654727475223</v>
      </c>
      <c r="I47" s="1282">
        <v>-19.170576440333789</v>
      </c>
      <c r="K47" s="989"/>
      <c r="L47" s="989"/>
      <c r="M47" s="989"/>
      <c r="N47" s="989"/>
      <c r="O47" s="989"/>
      <c r="P47" s="989"/>
      <c r="Q47" s="989"/>
      <c r="R47" s="1199"/>
      <c r="S47" s="1199"/>
      <c r="T47" s="1199"/>
      <c r="U47" s="1199"/>
      <c r="V47" s="1199"/>
      <c r="W47" s="1199"/>
      <c r="X47" s="1199"/>
      <c r="Y47" s="1199"/>
    </row>
    <row r="48" spans="1:25" ht="21" customHeight="1" thickBot="1">
      <c r="A48" s="1280" t="s">
        <v>316</v>
      </c>
      <c r="B48" s="1278">
        <v>4172784.9880685364</v>
      </c>
      <c r="C48" s="1278">
        <v>4679952.5678391997</v>
      </c>
      <c r="D48" s="1278">
        <v>4709130.0502748275</v>
      </c>
      <c r="E48" s="1278">
        <v>4836853.6297462163</v>
      </c>
      <c r="F48" s="1278">
        <v>507167.57977066271</v>
      </c>
      <c r="G48" s="1279">
        <v>12.154174759083769</v>
      </c>
      <c r="H48" s="1278">
        <v>127723.57947138773</v>
      </c>
      <c r="I48" s="1277">
        <v>2.7122542403332801</v>
      </c>
      <c r="R48" s="1199"/>
      <c r="S48" s="1199"/>
      <c r="T48" s="1199"/>
      <c r="U48" s="1199"/>
      <c r="V48" s="1199"/>
      <c r="W48" s="1199"/>
      <c r="X48" s="1199"/>
      <c r="Y48" s="1199"/>
    </row>
    <row r="49" spans="1:8" ht="21" customHeight="1" thickTop="1">
      <c r="A49" s="1006" t="s">
        <v>870</v>
      </c>
      <c r="B49" s="1079"/>
      <c r="C49" s="1079"/>
      <c r="D49" s="1079"/>
      <c r="E49" s="1079"/>
      <c r="F49" s="1079"/>
      <c r="H49" s="1079"/>
    </row>
    <row r="51" spans="1:8">
      <c r="B51" s="1079"/>
      <c r="C51" s="1079"/>
      <c r="D51" s="1079"/>
      <c r="E51" s="1079"/>
    </row>
    <row r="52" spans="1:8">
      <c r="B52" s="1079"/>
      <c r="C52" s="1079"/>
      <c r="D52" s="1079"/>
      <c r="E52" s="1079"/>
    </row>
    <row r="54" spans="1:8">
      <c r="B54" s="1079"/>
      <c r="C54" s="1079"/>
      <c r="D54" s="1079"/>
      <c r="E54" s="1079"/>
    </row>
    <row r="55" spans="1:8">
      <c r="B55" s="1079"/>
      <c r="C55" s="1079"/>
      <c r="D55" s="1079"/>
      <c r="E55" s="1079"/>
    </row>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73"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2"/>
  <sheetViews>
    <sheetView showGridLines="0" zoomScale="89" zoomScaleNormal="89" workbookViewId="0">
      <selection activeCell="I13" sqref="I13"/>
    </sheetView>
  </sheetViews>
  <sheetFormatPr defaultRowHeight="15.6"/>
  <cols>
    <col min="1" max="1" width="60.88671875" style="989" customWidth="1"/>
    <col min="2" max="2" width="11.88671875" style="989" customWidth="1"/>
    <col min="3" max="4" width="12.44140625" style="989" customWidth="1"/>
    <col min="5" max="5" width="12.5546875" style="989" customWidth="1"/>
    <col min="6" max="6" width="10.6640625" style="989" customWidth="1"/>
    <col min="7" max="7" width="9.88671875" style="989" customWidth="1"/>
    <col min="8" max="8" width="10.6640625" style="989" customWidth="1"/>
    <col min="9" max="9" width="9.6640625" style="989" customWidth="1"/>
    <col min="10" max="256" width="8.88671875" style="989"/>
    <col min="257" max="257" width="55" style="989" customWidth="1"/>
    <col min="258" max="258" width="9.44140625" style="989" bestFit="1" customWidth="1"/>
    <col min="259" max="259" width="9.44140625" style="989" customWidth="1"/>
    <col min="260" max="260" width="9.44140625" style="989" bestFit="1" customWidth="1"/>
    <col min="261" max="261" width="9.44140625" style="989" customWidth="1"/>
    <col min="262" max="262" width="8.44140625" style="989" bestFit="1" customWidth="1"/>
    <col min="263" max="263" width="7.109375" style="989" bestFit="1" customWidth="1"/>
    <col min="264" max="264" width="8.44140625" style="989" bestFit="1" customWidth="1"/>
    <col min="265" max="265" width="6.88671875" style="989" customWidth="1"/>
    <col min="266" max="512" width="8.88671875" style="989"/>
    <col min="513" max="513" width="55" style="989" customWidth="1"/>
    <col min="514" max="514" width="9.44140625" style="989" bestFit="1" customWidth="1"/>
    <col min="515" max="515" width="9.44140625" style="989" customWidth="1"/>
    <col min="516" max="516" width="9.44140625" style="989" bestFit="1" customWidth="1"/>
    <col min="517" max="517" width="9.44140625" style="989" customWidth="1"/>
    <col min="518" max="518" width="8.44140625" style="989" bestFit="1" customWidth="1"/>
    <col min="519" max="519" width="7.109375" style="989" bestFit="1" customWidth="1"/>
    <col min="520" max="520" width="8.44140625" style="989" bestFit="1" customWidth="1"/>
    <col min="521" max="521" width="6.88671875" style="989" customWidth="1"/>
    <col min="522" max="768" width="8.88671875" style="989"/>
    <col min="769" max="769" width="55" style="989" customWidth="1"/>
    <col min="770" max="770" width="9.44140625" style="989" bestFit="1" customWidth="1"/>
    <col min="771" max="771" width="9.44140625" style="989" customWidth="1"/>
    <col min="772" max="772" width="9.44140625" style="989" bestFit="1" customWidth="1"/>
    <col min="773" max="773" width="9.44140625" style="989" customWidth="1"/>
    <col min="774" max="774" width="8.44140625" style="989" bestFit="1" customWidth="1"/>
    <col min="775" max="775" width="7.109375" style="989" bestFit="1" customWidth="1"/>
    <col min="776" max="776" width="8.44140625" style="989" bestFit="1" customWidth="1"/>
    <col min="777" max="777" width="6.88671875" style="989" customWidth="1"/>
    <col min="778" max="1024" width="8.88671875" style="989"/>
    <col min="1025" max="1025" width="55" style="989" customWidth="1"/>
    <col min="1026" max="1026" width="9.44140625" style="989" bestFit="1" customWidth="1"/>
    <col min="1027" max="1027" width="9.44140625" style="989" customWidth="1"/>
    <col min="1028" max="1028" width="9.44140625" style="989" bestFit="1" customWidth="1"/>
    <col min="1029" max="1029" width="9.44140625" style="989" customWidth="1"/>
    <col min="1030" max="1030" width="8.44140625" style="989" bestFit="1" customWidth="1"/>
    <col min="1031" max="1031" width="7.109375" style="989" bestFit="1" customWidth="1"/>
    <col min="1032" max="1032" width="8.44140625" style="989" bestFit="1" customWidth="1"/>
    <col min="1033" max="1033" width="6.88671875" style="989" customWidth="1"/>
    <col min="1034" max="1280" width="8.88671875" style="989"/>
    <col min="1281" max="1281" width="55" style="989" customWidth="1"/>
    <col min="1282" max="1282" width="9.44140625" style="989" bestFit="1" customWidth="1"/>
    <col min="1283" max="1283" width="9.44140625" style="989" customWidth="1"/>
    <col min="1284" max="1284" width="9.44140625" style="989" bestFit="1" customWidth="1"/>
    <col min="1285" max="1285" width="9.44140625" style="989" customWidth="1"/>
    <col min="1286" max="1286" width="8.44140625" style="989" bestFit="1" customWidth="1"/>
    <col min="1287" max="1287" width="7.109375" style="989" bestFit="1" customWidth="1"/>
    <col min="1288" max="1288" width="8.44140625" style="989" bestFit="1" customWidth="1"/>
    <col min="1289" max="1289" width="6.88671875" style="989" customWidth="1"/>
    <col min="1290" max="1536" width="8.88671875" style="989"/>
    <col min="1537" max="1537" width="55" style="989" customWidth="1"/>
    <col min="1538" max="1538" width="9.44140625" style="989" bestFit="1" customWidth="1"/>
    <col min="1539" max="1539" width="9.44140625" style="989" customWidth="1"/>
    <col min="1540" max="1540" width="9.44140625" style="989" bestFit="1" customWidth="1"/>
    <col min="1541" max="1541" width="9.44140625" style="989" customWidth="1"/>
    <col min="1542" max="1542" width="8.44140625" style="989" bestFit="1" customWidth="1"/>
    <col min="1543" max="1543" width="7.109375" style="989" bestFit="1" customWidth="1"/>
    <col min="1544" max="1544" width="8.44140625" style="989" bestFit="1" customWidth="1"/>
    <col min="1545" max="1545" width="6.88671875" style="989" customWidth="1"/>
    <col min="1546" max="1792" width="8.88671875" style="989"/>
    <col min="1793" max="1793" width="55" style="989" customWidth="1"/>
    <col min="1794" max="1794" width="9.44140625" style="989" bestFit="1" customWidth="1"/>
    <col min="1795" max="1795" width="9.44140625" style="989" customWidth="1"/>
    <col min="1796" max="1796" width="9.44140625" style="989" bestFit="1" customWidth="1"/>
    <col min="1797" max="1797" width="9.44140625" style="989" customWidth="1"/>
    <col min="1798" max="1798" width="8.44140625" style="989" bestFit="1" customWidth="1"/>
    <col min="1799" max="1799" width="7.109375" style="989" bestFit="1" customWidth="1"/>
    <col min="1800" max="1800" width="8.44140625" style="989" bestFit="1" customWidth="1"/>
    <col min="1801" max="1801" width="6.88671875" style="989" customWidth="1"/>
    <col min="1802" max="2048" width="8.88671875" style="989"/>
    <col min="2049" max="2049" width="55" style="989" customWidth="1"/>
    <col min="2050" max="2050" width="9.44140625" style="989" bestFit="1" customWidth="1"/>
    <col min="2051" max="2051" width="9.44140625" style="989" customWidth="1"/>
    <col min="2052" max="2052" width="9.44140625" style="989" bestFit="1" customWidth="1"/>
    <col min="2053" max="2053" width="9.44140625" style="989" customWidth="1"/>
    <col min="2054" max="2054" width="8.44140625" style="989" bestFit="1" customWidth="1"/>
    <col min="2055" max="2055" width="7.109375" style="989" bestFit="1" customWidth="1"/>
    <col min="2056" max="2056" width="8.44140625" style="989" bestFit="1" customWidth="1"/>
    <col min="2057" max="2057" width="6.88671875" style="989" customWidth="1"/>
    <col min="2058" max="2304" width="8.88671875" style="989"/>
    <col min="2305" max="2305" width="55" style="989" customWidth="1"/>
    <col min="2306" max="2306" width="9.44140625" style="989" bestFit="1" customWidth="1"/>
    <col min="2307" max="2307" width="9.44140625" style="989" customWidth="1"/>
    <col min="2308" max="2308" width="9.44140625" style="989" bestFit="1" customWidth="1"/>
    <col min="2309" max="2309" width="9.44140625" style="989" customWidth="1"/>
    <col min="2310" max="2310" width="8.44140625" style="989" bestFit="1" customWidth="1"/>
    <col min="2311" max="2311" width="7.109375" style="989" bestFit="1" customWidth="1"/>
    <col min="2312" max="2312" width="8.44140625" style="989" bestFit="1" customWidth="1"/>
    <col min="2313" max="2313" width="6.88671875" style="989" customWidth="1"/>
    <col min="2314" max="2560" width="8.88671875" style="989"/>
    <col min="2561" max="2561" width="55" style="989" customWidth="1"/>
    <col min="2562" max="2562" width="9.44140625" style="989" bestFit="1" customWidth="1"/>
    <col min="2563" max="2563" width="9.44140625" style="989" customWidth="1"/>
    <col min="2564" max="2564" width="9.44140625" style="989" bestFit="1" customWidth="1"/>
    <col min="2565" max="2565" width="9.44140625" style="989" customWidth="1"/>
    <col min="2566" max="2566" width="8.44140625" style="989" bestFit="1" customWidth="1"/>
    <col min="2567" max="2567" width="7.109375" style="989" bestFit="1" customWidth="1"/>
    <col min="2568" max="2568" width="8.44140625" style="989" bestFit="1" customWidth="1"/>
    <col min="2569" max="2569" width="6.88671875" style="989" customWidth="1"/>
    <col min="2570" max="2816" width="8.88671875" style="989"/>
    <col min="2817" max="2817" width="55" style="989" customWidth="1"/>
    <col min="2818" max="2818" width="9.44140625" style="989" bestFit="1" customWidth="1"/>
    <col min="2819" max="2819" width="9.44140625" style="989" customWidth="1"/>
    <col min="2820" max="2820" width="9.44140625" style="989" bestFit="1" customWidth="1"/>
    <col min="2821" max="2821" width="9.44140625" style="989" customWidth="1"/>
    <col min="2822" max="2822" width="8.44140625" style="989" bestFit="1" customWidth="1"/>
    <col min="2823" max="2823" width="7.109375" style="989" bestFit="1" customWidth="1"/>
    <col min="2824" max="2824" width="8.44140625" style="989" bestFit="1" customWidth="1"/>
    <col min="2825" max="2825" width="6.88671875" style="989" customWidth="1"/>
    <col min="2826" max="3072" width="8.88671875" style="989"/>
    <col min="3073" max="3073" width="55" style="989" customWidth="1"/>
    <col min="3074" max="3074" width="9.44140625" style="989" bestFit="1" customWidth="1"/>
    <col min="3075" max="3075" width="9.44140625" style="989" customWidth="1"/>
    <col min="3076" max="3076" width="9.44140625" style="989" bestFit="1" customWidth="1"/>
    <col min="3077" max="3077" width="9.44140625" style="989" customWidth="1"/>
    <col min="3078" max="3078" width="8.44140625" style="989" bestFit="1" customWidth="1"/>
    <col min="3079" max="3079" width="7.109375" style="989" bestFit="1" customWidth="1"/>
    <col min="3080" max="3080" width="8.44140625" style="989" bestFit="1" customWidth="1"/>
    <col min="3081" max="3081" width="6.88671875" style="989" customWidth="1"/>
    <col min="3082" max="3328" width="8.88671875" style="989"/>
    <col min="3329" max="3329" width="55" style="989" customWidth="1"/>
    <col min="3330" max="3330" width="9.44140625" style="989" bestFit="1" customWidth="1"/>
    <col min="3331" max="3331" width="9.44140625" style="989" customWidth="1"/>
    <col min="3332" max="3332" width="9.44140625" style="989" bestFit="1" customWidth="1"/>
    <col min="3333" max="3333" width="9.44140625" style="989" customWidth="1"/>
    <col min="3334" max="3334" width="8.44140625" style="989" bestFit="1" customWidth="1"/>
    <col min="3335" max="3335" width="7.109375" style="989" bestFit="1" customWidth="1"/>
    <col min="3336" max="3336" width="8.44140625" style="989" bestFit="1" customWidth="1"/>
    <col min="3337" max="3337" width="6.88671875" style="989" customWidth="1"/>
    <col min="3338" max="3584" width="8.88671875" style="989"/>
    <col min="3585" max="3585" width="55" style="989" customWidth="1"/>
    <col min="3586" max="3586" width="9.44140625" style="989" bestFit="1" customWidth="1"/>
    <col min="3587" max="3587" width="9.44140625" style="989" customWidth="1"/>
    <col min="3588" max="3588" width="9.44140625" style="989" bestFit="1" customWidth="1"/>
    <col min="3589" max="3589" width="9.44140625" style="989" customWidth="1"/>
    <col min="3590" max="3590" width="8.44140625" style="989" bestFit="1" customWidth="1"/>
    <col min="3591" max="3591" width="7.109375" style="989" bestFit="1" customWidth="1"/>
    <col min="3592" max="3592" width="8.44140625" style="989" bestFit="1" customWidth="1"/>
    <col min="3593" max="3593" width="6.88671875" style="989" customWidth="1"/>
    <col min="3594" max="3840" width="8.88671875" style="989"/>
    <col min="3841" max="3841" width="55" style="989" customWidth="1"/>
    <col min="3842" max="3842" width="9.44140625" style="989" bestFit="1" customWidth="1"/>
    <col min="3843" max="3843" width="9.44140625" style="989" customWidth="1"/>
    <col min="3844" max="3844" width="9.44140625" style="989" bestFit="1" customWidth="1"/>
    <col min="3845" max="3845" width="9.44140625" style="989" customWidth="1"/>
    <col min="3846" max="3846" width="8.44140625" style="989" bestFit="1" customWidth="1"/>
    <col min="3847" max="3847" width="7.109375" style="989" bestFit="1" customWidth="1"/>
    <col min="3848" max="3848" width="8.44140625" style="989" bestFit="1" customWidth="1"/>
    <col min="3849" max="3849" width="6.88671875" style="989" customWidth="1"/>
    <col min="3850" max="4096" width="8.88671875" style="989"/>
    <col min="4097" max="4097" width="55" style="989" customWidth="1"/>
    <col min="4098" max="4098" width="9.44140625" style="989" bestFit="1" customWidth="1"/>
    <col min="4099" max="4099" width="9.44140625" style="989" customWidth="1"/>
    <col min="4100" max="4100" width="9.44140625" style="989" bestFit="1" customWidth="1"/>
    <col min="4101" max="4101" width="9.44140625" style="989" customWidth="1"/>
    <col min="4102" max="4102" width="8.44140625" style="989" bestFit="1" customWidth="1"/>
    <col min="4103" max="4103" width="7.109375" style="989" bestFit="1" customWidth="1"/>
    <col min="4104" max="4104" width="8.44140625" style="989" bestFit="1" customWidth="1"/>
    <col min="4105" max="4105" width="6.88671875" style="989" customWidth="1"/>
    <col min="4106" max="4352" width="8.88671875" style="989"/>
    <col min="4353" max="4353" width="55" style="989" customWidth="1"/>
    <col min="4354" max="4354" width="9.44140625" style="989" bestFit="1" customWidth="1"/>
    <col min="4355" max="4355" width="9.44140625" style="989" customWidth="1"/>
    <col min="4356" max="4356" width="9.44140625" style="989" bestFit="1" customWidth="1"/>
    <col min="4357" max="4357" width="9.44140625" style="989" customWidth="1"/>
    <col min="4358" max="4358" width="8.44140625" style="989" bestFit="1" customWidth="1"/>
    <col min="4359" max="4359" width="7.109375" style="989" bestFit="1" customWidth="1"/>
    <col min="4360" max="4360" width="8.44140625" style="989" bestFit="1" customWidth="1"/>
    <col min="4361" max="4361" width="6.88671875" style="989" customWidth="1"/>
    <col min="4362" max="4608" width="8.88671875" style="989"/>
    <col min="4609" max="4609" width="55" style="989" customWidth="1"/>
    <col min="4610" max="4610" width="9.44140625" style="989" bestFit="1" customWidth="1"/>
    <col min="4611" max="4611" width="9.44140625" style="989" customWidth="1"/>
    <col min="4612" max="4612" width="9.44140625" style="989" bestFit="1" customWidth="1"/>
    <col min="4613" max="4613" width="9.44140625" style="989" customWidth="1"/>
    <col min="4614" max="4614" width="8.44140625" style="989" bestFit="1" customWidth="1"/>
    <col min="4615" max="4615" width="7.109375" style="989" bestFit="1" customWidth="1"/>
    <col min="4616" max="4616" width="8.44140625" style="989" bestFit="1" customWidth="1"/>
    <col min="4617" max="4617" width="6.88671875" style="989" customWidth="1"/>
    <col min="4618" max="4864" width="8.88671875" style="989"/>
    <col min="4865" max="4865" width="55" style="989" customWidth="1"/>
    <col min="4866" max="4866" width="9.44140625" style="989" bestFit="1" customWidth="1"/>
    <col min="4867" max="4867" width="9.44140625" style="989" customWidth="1"/>
    <col min="4868" max="4868" width="9.44140625" style="989" bestFit="1" customWidth="1"/>
    <col min="4869" max="4869" width="9.44140625" style="989" customWidth="1"/>
    <col min="4870" max="4870" width="8.44140625" style="989" bestFit="1" customWidth="1"/>
    <col min="4871" max="4871" width="7.109375" style="989" bestFit="1" customWidth="1"/>
    <col min="4872" max="4872" width="8.44140625" style="989" bestFit="1" customWidth="1"/>
    <col min="4873" max="4873" width="6.88671875" style="989" customWidth="1"/>
    <col min="4874" max="5120" width="8.88671875" style="989"/>
    <col min="5121" max="5121" width="55" style="989" customWidth="1"/>
    <col min="5122" max="5122" width="9.44140625" style="989" bestFit="1" customWidth="1"/>
    <col min="5123" max="5123" width="9.44140625" style="989" customWidth="1"/>
    <col min="5124" max="5124" width="9.44140625" style="989" bestFit="1" customWidth="1"/>
    <col min="5125" max="5125" width="9.44140625" style="989" customWidth="1"/>
    <col min="5126" max="5126" width="8.44140625" style="989" bestFit="1" customWidth="1"/>
    <col min="5127" max="5127" width="7.109375" style="989" bestFit="1" customWidth="1"/>
    <col min="5128" max="5128" width="8.44140625" style="989" bestFit="1" customWidth="1"/>
    <col min="5129" max="5129" width="6.88671875" style="989" customWidth="1"/>
    <col min="5130" max="5376" width="8.88671875" style="989"/>
    <col min="5377" max="5377" width="55" style="989" customWidth="1"/>
    <col min="5378" max="5378" width="9.44140625" style="989" bestFit="1" customWidth="1"/>
    <col min="5379" max="5379" width="9.44140625" style="989" customWidth="1"/>
    <col min="5380" max="5380" width="9.44140625" style="989" bestFit="1" customWidth="1"/>
    <col min="5381" max="5381" width="9.44140625" style="989" customWidth="1"/>
    <col min="5382" max="5382" width="8.44140625" style="989" bestFit="1" customWidth="1"/>
    <col min="5383" max="5383" width="7.109375" style="989" bestFit="1" customWidth="1"/>
    <col min="5384" max="5384" width="8.44140625" style="989" bestFit="1" customWidth="1"/>
    <col min="5385" max="5385" width="6.88671875" style="989" customWidth="1"/>
    <col min="5386" max="5632" width="8.88671875" style="989"/>
    <col min="5633" max="5633" width="55" style="989" customWidth="1"/>
    <col min="5634" max="5634" width="9.44140625" style="989" bestFit="1" customWidth="1"/>
    <col min="5635" max="5635" width="9.44140625" style="989" customWidth="1"/>
    <col min="5636" max="5636" width="9.44140625" style="989" bestFit="1" customWidth="1"/>
    <col min="5637" max="5637" width="9.44140625" style="989" customWidth="1"/>
    <col min="5638" max="5638" width="8.44140625" style="989" bestFit="1" customWidth="1"/>
    <col min="5639" max="5639" width="7.109375" style="989" bestFit="1" customWidth="1"/>
    <col min="5640" max="5640" width="8.44140625" style="989" bestFit="1" customWidth="1"/>
    <col min="5641" max="5641" width="6.88671875" style="989" customWidth="1"/>
    <col min="5642" max="5888" width="8.88671875" style="989"/>
    <col min="5889" max="5889" width="55" style="989" customWidth="1"/>
    <col min="5890" max="5890" width="9.44140625" style="989" bestFit="1" customWidth="1"/>
    <col min="5891" max="5891" width="9.44140625" style="989" customWidth="1"/>
    <col min="5892" max="5892" width="9.44140625" style="989" bestFit="1" customWidth="1"/>
    <col min="5893" max="5893" width="9.44140625" style="989" customWidth="1"/>
    <col min="5894" max="5894" width="8.44140625" style="989" bestFit="1" customWidth="1"/>
    <col min="5895" max="5895" width="7.109375" style="989" bestFit="1" customWidth="1"/>
    <col min="5896" max="5896" width="8.44140625" style="989" bestFit="1" customWidth="1"/>
    <col min="5897" max="5897" width="6.88671875" style="989" customWidth="1"/>
    <col min="5898" max="6144" width="8.88671875" style="989"/>
    <col min="6145" max="6145" width="55" style="989" customWidth="1"/>
    <col min="6146" max="6146" width="9.44140625" style="989" bestFit="1" customWidth="1"/>
    <col min="6147" max="6147" width="9.44140625" style="989" customWidth="1"/>
    <col min="6148" max="6148" width="9.44140625" style="989" bestFit="1" customWidth="1"/>
    <col min="6149" max="6149" width="9.44140625" style="989" customWidth="1"/>
    <col min="6150" max="6150" width="8.44140625" style="989" bestFit="1" customWidth="1"/>
    <col min="6151" max="6151" width="7.109375" style="989" bestFit="1" customWidth="1"/>
    <col min="6152" max="6152" width="8.44140625" style="989" bestFit="1" customWidth="1"/>
    <col min="6153" max="6153" width="6.88671875" style="989" customWidth="1"/>
    <col min="6154" max="6400" width="8.88671875" style="989"/>
    <col min="6401" max="6401" width="55" style="989" customWidth="1"/>
    <col min="6402" max="6402" width="9.44140625" style="989" bestFit="1" customWidth="1"/>
    <col min="6403" max="6403" width="9.44140625" style="989" customWidth="1"/>
    <col min="6404" max="6404" width="9.44140625" style="989" bestFit="1" customWidth="1"/>
    <col min="6405" max="6405" width="9.44140625" style="989" customWidth="1"/>
    <col min="6406" max="6406" width="8.44140625" style="989" bestFit="1" customWidth="1"/>
    <col min="6407" max="6407" width="7.109375" style="989" bestFit="1" customWidth="1"/>
    <col min="6408" max="6408" width="8.44140625" style="989" bestFit="1" customWidth="1"/>
    <col min="6409" max="6409" width="6.88671875" style="989" customWidth="1"/>
    <col min="6410" max="6656" width="8.88671875" style="989"/>
    <col min="6657" max="6657" width="55" style="989" customWidth="1"/>
    <col min="6658" max="6658" width="9.44140625" style="989" bestFit="1" customWidth="1"/>
    <col min="6659" max="6659" width="9.44140625" style="989" customWidth="1"/>
    <col min="6660" max="6660" width="9.44140625" style="989" bestFit="1" customWidth="1"/>
    <col min="6661" max="6661" width="9.44140625" style="989" customWidth="1"/>
    <col min="6662" max="6662" width="8.44140625" style="989" bestFit="1" customWidth="1"/>
    <col min="6663" max="6663" width="7.109375" style="989" bestFit="1" customWidth="1"/>
    <col min="6664" max="6664" width="8.44140625" style="989" bestFit="1" customWidth="1"/>
    <col min="6665" max="6665" width="6.88671875" style="989" customWidth="1"/>
    <col min="6666" max="6912" width="8.88671875" style="989"/>
    <col min="6913" max="6913" width="55" style="989" customWidth="1"/>
    <col min="6914" max="6914" width="9.44140625" style="989" bestFit="1" customWidth="1"/>
    <col min="6915" max="6915" width="9.44140625" style="989" customWidth="1"/>
    <col min="6916" max="6916" width="9.44140625" style="989" bestFit="1" customWidth="1"/>
    <col min="6917" max="6917" width="9.44140625" style="989" customWidth="1"/>
    <col min="6918" max="6918" width="8.44140625" style="989" bestFit="1" customWidth="1"/>
    <col min="6919" max="6919" width="7.109375" style="989" bestFit="1" customWidth="1"/>
    <col min="6920" max="6920" width="8.44140625" style="989" bestFit="1" customWidth="1"/>
    <col min="6921" max="6921" width="6.88671875" style="989" customWidth="1"/>
    <col min="6922" max="7168" width="8.88671875" style="989"/>
    <col min="7169" max="7169" width="55" style="989" customWidth="1"/>
    <col min="7170" max="7170" width="9.44140625" style="989" bestFit="1" customWidth="1"/>
    <col min="7171" max="7171" width="9.44140625" style="989" customWidth="1"/>
    <col min="7172" max="7172" width="9.44140625" style="989" bestFit="1" customWidth="1"/>
    <col min="7173" max="7173" width="9.44140625" style="989" customWidth="1"/>
    <col min="7174" max="7174" width="8.44140625" style="989" bestFit="1" customWidth="1"/>
    <col min="7175" max="7175" width="7.109375" style="989" bestFit="1" customWidth="1"/>
    <col min="7176" max="7176" width="8.44140625" style="989" bestFit="1" customWidth="1"/>
    <col min="7177" max="7177" width="6.88671875" style="989" customWidth="1"/>
    <col min="7178" max="7424" width="8.88671875" style="989"/>
    <col min="7425" max="7425" width="55" style="989" customWidth="1"/>
    <col min="7426" max="7426" width="9.44140625" style="989" bestFit="1" customWidth="1"/>
    <col min="7427" max="7427" width="9.44140625" style="989" customWidth="1"/>
    <col min="7428" max="7428" width="9.44140625" style="989" bestFit="1" customWidth="1"/>
    <col min="7429" max="7429" width="9.44140625" style="989" customWidth="1"/>
    <col min="7430" max="7430" width="8.44140625" style="989" bestFit="1" customWidth="1"/>
    <col min="7431" max="7431" width="7.109375" style="989" bestFit="1" customWidth="1"/>
    <col min="7432" max="7432" width="8.44140625" style="989" bestFit="1" customWidth="1"/>
    <col min="7433" max="7433" width="6.88671875" style="989" customWidth="1"/>
    <col min="7434" max="7680" width="8.88671875" style="989"/>
    <col min="7681" max="7681" width="55" style="989" customWidth="1"/>
    <col min="7682" max="7682" width="9.44140625" style="989" bestFit="1" customWidth="1"/>
    <col min="7683" max="7683" width="9.44140625" style="989" customWidth="1"/>
    <col min="7684" max="7684" width="9.44140625" style="989" bestFit="1" customWidth="1"/>
    <col min="7685" max="7685" width="9.44140625" style="989" customWidth="1"/>
    <col min="7686" max="7686" width="8.44140625" style="989" bestFit="1" customWidth="1"/>
    <col min="7687" max="7687" width="7.109375" style="989" bestFit="1" customWidth="1"/>
    <col min="7688" max="7688" width="8.44140625" style="989" bestFit="1" customWidth="1"/>
    <col min="7689" max="7689" width="6.88671875" style="989" customWidth="1"/>
    <col min="7690" max="7936" width="8.88671875" style="989"/>
    <col min="7937" max="7937" width="55" style="989" customWidth="1"/>
    <col min="7938" max="7938" width="9.44140625" style="989" bestFit="1" customWidth="1"/>
    <col min="7939" max="7939" width="9.44140625" style="989" customWidth="1"/>
    <col min="7940" max="7940" width="9.44140625" style="989" bestFit="1" customWidth="1"/>
    <col min="7941" max="7941" width="9.44140625" style="989" customWidth="1"/>
    <col min="7942" max="7942" width="8.44140625" style="989" bestFit="1" customWidth="1"/>
    <col min="7943" max="7943" width="7.109375" style="989" bestFit="1" customWidth="1"/>
    <col min="7944" max="7944" width="8.44140625" style="989" bestFit="1" customWidth="1"/>
    <col min="7945" max="7945" width="6.88671875" style="989" customWidth="1"/>
    <col min="7946" max="8192" width="8.88671875" style="989"/>
    <col min="8193" max="8193" width="55" style="989" customWidth="1"/>
    <col min="8194" max="8194" width="9.44140625" style="989" bestFit="1" customWidth="1"/>
    <col min="8195" max="8195" width="9.44140625" style="989" customWidth="1"/>
    <col min="8196" max="8196" width="9.44140625" style="989" bestFit="1" customWidth="1"/>
    <col min="8197" max="8197" width="9.44140625" style="989" customWidth="1"/>
    <col min="8198" max="8198" width="8.44140625" style="989" bestFit="1" customWidth="1"/>
    <col min="8199" max="8199" width="7.109375" style="989" bestFit="1" customWidth="1"/>
    <col min="8200" max="8200" width="8.44140625" style="989" bestFit="1" customWidth="1"/>
    <col min="8201" max="8201" width="6.88671875" style="989" customWidth="1"/>
    <col min="8202" max="8448" width="8.88671875" style="989"/>
    <col min="8449" max="8449" width="55" style="989" customWidth="1"/>
    <col min="8450" max="8450" width="9.44140625" style="989" bestFit="1" customWidth="1"/>
    <col min="8451" max="8451" width="9.44140625" style="989" customWidth="1"/>
    <col min="8452" max="8452" width="9.44140625" style="989" bestFit="1" customWidth="1"/>
    <col min="8453" max="8453" width="9.44140625" style="989" customWidth="1"/>
    <col min="8454" max="8454" width="8.44140625" style="989" bestFit="1" customWidth="1"/>
    <col min="8455" max="8455" width="7.109375" style="989" bestFit="1" customWidth="1"/>
    <col min="8456" max="8456" width="8.44140625" style="989" bestFit="1" customWidth="1"/>
    <col min="8457" max="8457" width="6.88671875" style="989" customWidth="1"/>
    <col min="8458" max="8704" width="8.88671875" style="989"/>
    <col min="8705" max="8705" width="55" style="989" customWidth="1"/>
    <col min="8706" max="8706" width="9.44140625" style="989" bestFit="1" customWidth="1"/>
    <col min="8707" max="8707" width="9.44140625" style="989" customWidth="1"/>
    <col min="8708" max="8708" width="9.44140625" style="989" bestFit="1" customWidth="1"/>
    <col min="8709" max="8709" width="9.44140625" style="989" customWidth="1"/>
    <col min="8710" max="8710" width="8.44140625" style="989" bestFit="1" customWidth="1"/>
    <col min="8711" max="8711" width="7.109375" style="989" bestFit="1" customWidth="1"/>
    <col min="8712" max="8712" width="8.44140625" style="989" bestFit="1" customWidth="1"/>
    <col min="8713" max="8713" width="6.88671875" style="989" customWidth="1"/>
    <col min="8714" max="8960" width="8.88671875" style="989"/>
    <col min="8961" max="8961" width="55" style="989" customWidth="1"/>
    <col min="8962" max="8962" width="9.44140625" style="989" bestFit="1" customWidth="1"/>
    <col min="8963" max="8963" width="9.44140625" style="989" customWidth="1"/>
    <col min="8964" max="8964" width="9.44140625" style="989" bestFit="1" customWidth="1"/>
    <col min="8965" max="8965" width="9.44140625" style="989" customWidth="1"/>
    <col min="8966" max="8966" width="8.44140625" style="989" bestFit="1" customWidth="1"/>
    <col min="8967" max="8967" width="7.109375" style="989" bestFit="1" customWidth="1"/>
    <col min="8968" max="8968" width="8.44140625" style="989" bestFit="1" customWidth="1"/>
    <col min="8969" max="8969" width="6.88671875" style="989" customWidth="1"/>
    <col min="8970" max="9216" width="8.88671875" style="989"/>
    <col min="9217" max="9217" width="55" style="989" customWidth="1"/>
    <col min="9218" max="9218" width="9.44140625" style="989" bestFit="1" customWidth="1"/>
    <col min="9219" max="9219" width="9.44140625" style="989" customWidth="1"/>
    <col min="9220" max="9220" width="9.44140625" style="989" bestFit="1" customWidth="1"/>
    <col min="9221" max="9221" width="9.44140625" style="989" customWidth="1"/>
    <col min="9222" max="9222" width="8.44140625" style="989" bestFit="1" customWidth="1"/>
    <col min="9223" max="9223" width="7.109375" style="989" bestFit="1" customWidth="1"/>
    <col min="9224" max="9224" width="8.44140625" style="989" bestFit="1" customWidth="1"/>
    <col min="9225" max="9225" width="6.88671875" style="989" customWidth="1"/>
    <col min="9226" max="9472" width="8.88671875" style="989"/>
    <col min="9473" max="9473" width="55" style="989" customWidth="1"/>
    <col min="9474" max="9474" width="9.44140625" style="989" bestFit="1" customWidth="1"/>
    <col min="9475" max="9475" width="9.44140625" style="989" customWidth="1"/>
    <col min="9476" max="9476" width="9.44140625" style="989" bestFit="1" customWidth="1"/>
    <col min="9477" max="9477" width="9.44140625" style="989" customWidth="1"/>
    <col min="9478" max="9478" width="8.44140625" style="989" bestFit="1" customWidth="1"/>
    <col min="9479" max="9479" width="7.109375" style="989" bestFit="1" customWidth="1"/>
    <col min="9480" max="9480" width="8.44140625" style="989" bestFit="1" customWidth="1"/>
    <col min="9481" max="9481" width="6.88671875" style="989" customWidth="1"/>
    <col min="9482" max="9728" width="8.88671875" style="989"/>
    <col min="9729" max="9729" width="55" style="989" customWidth="1"/>
    <col min="9730" max="9730" width="9.44140625" style="989" bestFit="1" customWidth="1"/>
    <col min="9731" max="9731" width="9.44140625" style="989" customWidth="1"/>
    <col min="9732" max="9732" width="9.44140625" style="989" bestFit="1" customWidth="1"/>
    <col min="9733" max="9733" width="9.44140625" style="989" customWidth="1"/>
    <col min="9734" max="9734" width="8.44140625" style="989" bestFit="1" customWidth="1"/>
    <col min="9735" max="9735" width="7.109375" style="989" bestFit="1" customWidth="1"/>
    <col min="9736" max="9736" width="8.44140625" style="989" bestFit="1" customWidth="1"/>
    <col min="9737" max="9737" width="6.88671875" style="989" customWidth="1"/>
    <col min="9738" max="9984" width="8.88671875" style="989"/>
    <col min="9985" max="9985" width="55" style="989" customWidth="1"/>
    <col min="9986" max="9986" width="9.44140625" style="989" bestFit="1" customWidth="1"/>
    <col min="9987" max="9987" width="9.44140625" style="989" customWidth="1"/>
    <col min="9988" max="9988" width="9.44140625" style="989" bestFit="1" customWidth="1"/>
    <col min="9989" max="9989" width="9.44140625" style="989" customWidth="1"/>
    <col min="9990" max="9990" width="8.44140625" style="989" bestFit="1" customWidth="1"/>
    <col min="9991" max="9991" width="7.109375" style="989" bestFit="1" customWidth="1"/>
    <col min="9992" max="9992" width="8.44140625" style="989" bestFit="1" customWidth="1"/>
    <col min="9993" max="9993" width="6.88671875" style="989" customWidth="1"/>
    <col min="9994" max="10240" width="8.88671875" style="989"/>
    <col min="10241" max="10241" width="55" style="989" customWidth="1"/>
    <col min="10242" max="10242" width="9.44140625" style="989" bestFit="1" customWidth="1"/>
    <col min="10243" max="10243" width="9.44140625" style="989" customWidth="1"/>
    <col min="10244" max="10244" width="9.44140625" style="989" bestFit="1" customWidth="1"/>
    <col min="10245" max="10245" width="9.44140625" style="989" customWidth="1"/>
    <col min="10246" max="10246" width="8.44140625" style="989" bestFit="1" customWidth="1"/>
    <col min="10247" max="10247" width="7.109375" style="989" bestFit="1" customWidth="1"/>
    <col min="10248" max="10248" width="8.44140625" style="989" bestFit="1" customWidth="1"/>
    <col min="10249" max="10249" width="6.88671875" style="989" customWidth="1"/>
    <col min="10250" max="10496" width="8.88671875" style="989"/>
    <col min="10497" max="10497" width="55" style="989" customWidth="1"/>
    <col min="10498" max="10498" width="9.44140625" style="989" bestFit="1" customWidth="1"/>
    <col min="10499" max="10499" width="9.44140625" style="989" customWidth="1"/>
    <col min="10500" max="10500" width="9.44140625" style="989" bestFit="1" customWidth="1"/>
    <col min="10501" max="10501" width="9.44140625" style="989" customWidth="1"/>
    <col min="10502" max="10502" width="8.44140625" style="989" bestFit="1" customWidth="1"/>
    <col min="10503" max="10503" width="7.109375" style="989" bestFit="1" customWidth="1"/>
    <col min="10504" max="10504" width="8.44140625" style="989" bestFit="1" customWidth="1"/>
    <col min="10505" max="10505" width="6.88671875" style="989" customWidth="1"/>
    <col min="10506" max="10752" width="8.88671875" style="989"/>
    <col min="10753" max="10753" width="55" style="989" customWidth="1"/>
    <col min="10754" max="10754" width="9.44140625" style="989" bestFit="1" customWidth="1"/>
    <col min="10755" max="10755" width="9.44140625" style="989" customWidth="1"/>
    <col min="10756" max="10756" width="9.44140625" style="989" bestFit="1" customWidth="1"/>
    <col min="10757" max="10757" width="9.44140625" style="989" customWidth="1"/>
    <col min="10758" max="10758" width="8.44140625" style="989" bestFit="1" customWidth="1"/>
    <col min="10759" max="10759" width="7.109375" style="989" bestFit="1" customWidth="1"/>
    <col min="10760" max="10760" width="8.44140625" style="989" bestFit="1" customWidth="1"/>
    <col min="10761" max="10761" width="6.88671875" style="989" customWidth="1"/>
    <col min="10762" max="11008" width="8.88671875" style="989"/>
    <col min="11009" max="11009" width="55" style="989" customWidth="1"/>
    <col min="11010" max="11010" width="9.44140625" style="989" bestFit="1" customWidth="1"/>
    <col min="11011" max="11011" width="9.44140625" style="989" customWidth="1"/>
    <col min="11012" max="11012" width="9.44140625" style="989" bestFit="1" customWidth="1"/>
    <col min="11013" max="11013" width="9.44140625" style="989" customWidth="1"/>
    <col min="11014" max="11014" width="8.44140625" style="989" bestFit="1" customWidth="1"/>
    <col min="11015" max="11015" width="7.109375" style="989" bestFit="1" customWidth="1"/>
    <col min="11016" max="11016" width="8.44140625" style="989" bestFit="1" customWidth="1"/>
    <col min="11017" max="11017" width="6.88671875" style="989" customWidth="1"/>
    <col min="11018" max="11264" width="8.88671875" style="989"/>
    <col min="11265" max="11265" width="55" style="989" customWidth="1"/>
    <col min="11266" max="11266" width="9.44140625" style="989" bestFit="1" customWidth="1"/>
    <col min="11267" max="11267" width="9.44140625" style="989" customWidth="1"/>
    <col min="11268" max="11268" width="9.44140625" style="989" bestFit="1" customWidth="1"/>
    <col min="11269" max="11269" width="9.44140625" style="989" customWidth="1"/>
    <col min="11270" max="11270" width="8.44140625" style="989" bestFit="1" customWidth="1"/>
    <col min="11271" max="11271" width="7.109375" style="989" bestFit="1" customWidth="1"/>
    <col min="11272" max="11272" width="8.44140625" style="989" bestFit="1" customWidth="1"/>
    <col min="11273" max="11273" width="6.88671875" style="989" customWidth="1"/>
    <col min="11274" max="11520" width="8.88671875" style="989"/>
    <col min="11521" max="11521" width="55" style="989" customWidth="1"/>
    <col min="11522" max="11522" width="9.44140625" style="989" bestFit="1" customWidth="1"/>
    <col min="11523" max="11523" width="9.44140625" style="989" customWidth="1"/>
    <col min="11524" max="11524" width="9.44140625" style="989" bestFit="1" customWidth="1"/>
    <col min="11525" max="11525" width="9.44140625" style="989" customWidth="1"/>
    <col min="11526" max="11526" width="8.44140625" style="989" bestFit="1" customWidth="1"/>
    <col min="11527" max="11527" width="7.109375" style="989" bestFit="1" customWidth="1"/>
    <col min="11528" max="11528" width="8.44140625" style="989" bestFit="1" customWidth="1"/>
    <col min="11529" max="11529" width="6.88671875" style="989" customWidth="1"/>
    <col min="11530" max="11776" width="8.88671875" style="989"/>
    <col min="11777" max="11777" width="55" style="989" customWidth="1"/>
    <col min="11778" max="11778" width="9.44140625" style="989" bestFit="1" customWidth="1"/>
    <col min="11779" max="11779" width="9.44140625" style="989" customWidth="1"/>
    <col min="11780" max="11780" width="9.44140625" style="989" bestFit="1" customWidth="1"/>
    <col min="11781" max="11781" width="9.44140625" style="989" customWidth="1"/>
    <col min="11782" max="11782" width="8.44140625" style="989" bestFit="1" customWidth="1"/>
    <col min="11783" max="11783" width="7.109375" style="989" bestFit="1" customWidth="1"/>
    <col min="11784" max="11784" width="8.44140625" style="989" bestFit="1" customWidth="1"/>
    <col min="11785" max="11785" width="6.88671875" style="989" customWidth="1"/>
    <col min="11786" max="12032" width="8.88671875" style="989"/>
    <col min="12033" max="12033" width="55" style="989" customWidth="1"/>
    <col min="12034" max="12034" width="9.44140625" style="989" bestFit="1" customWidth="1"/>
    <col min="12035" max="12035" width="9.44140625" style="989" customWidth="1"/>
    <col min="12036" max="12036" width="9.44140625" style="989" bestFit="1" customWidth="1"/>
    <col min="12037" max="12037" width="9.44140625" style="989" customWidth="1"/>
    <col min="12038" max="12038" width="8.44140625" style="989" bestFit="1" customWidth="1"/>
    <col min="12039" max="12039" width="7.109375" style="989" bestFit="1" customWidth="1"/>
    <col min="12040" max="12040" width="8.44140625" style="989" bestFit="1" customWidth="1"/>
    <col min="12041" max="12041" width="6.88671875" style="989" customWidth="1"/>
    <col min="12042" max="12288" width="8.88671875" style="989"/>
    <col min="12289" max="12289" width="55" style="989" customWidth="1"/>
    <col min="12290" max="12290" width="9.44140625" style="989" bestFit="1" customWidth="1"/>
    <col min="12291" max="12291" width="9.44140625" style="989" customWidth="1"/>
    <col min="12292" max="12292" width="9.44140625" style="989" bestFit="1" customWidth="1"/>
    <col min="12293" max="12293" width="9.44140625" style="989" customWidth="1"/>
    <col min="12294" max="12294" width="8.44140625" style="989" bestFit="1" customWidth="1"/>
    <col min="12295" max="12295" width="7.109375" style="989" bestFit="1" customWidth="1"/>
    <col min="12296" max="12296" width="8.44140625" style="989" bestFit="1" customWidth="1"/>
    <col min="12297" max="12297" width="6.88671875" style="989" customWidth="1"/>
    <col min="12298" max="12544" width="8.88671875" style="989"/>
    <col min="12545" max="12545" width="55" style="989" customWidth="1"/>
    <col min="12546" max="12546" width="9.44140625" style="989" bestFit="1" customWidth="1"/>
    <col min="12547" max="12547" width="9.44140625" style="989" customWidth="1"/>
    <col min="12548" max="12548" width="9.44140625" style="989" bestFit="1" customWidth="1"/>
    <col min="12549" max="12549" width="9.44140625" style="989" customWidth="1"/>
    <col min="12550" max="12550" width="8.44140625" style="989" bestFit="1" customWidth="1"/>
    <col min="12551" max="12551" width="7.109375" style="989" bestFit="1" customWidth="1"/>
    <col min="12552" max="12552" width="8.44140625" style="989" bestFit="1" customWidth="1"/>
    <col min="12553" max="12553" width="6.88671875" style="989" customWidth="1"/>
    <col min="12554" max="12800" width="8.88671875" style="989"/>
    <col min="12801" max="12801" width="55" style="989" customWidth="1"/>
    <col min="12802" max="12802" width="9.44140625" style="989" bestFit="1" customWidth="1"/>
    <col min="12803" max="12803" width="9.44140625" style="989" customWidth="1"/>
    <col min="12804" max="12804" width="9.44140625" style="989" bestFit="1" customWidth="1"/>
    <col min="12805" max="12805" width="9.44140625" style="989" customWidth="1"/>
    <col min="12806" max="12806" width="8.44140625" style="989" bestFit="1" customWidth="1"/>
    <col min="12807" max="12807" width="7.109375" style="989" bestFit="1" customWidth="1"/>
    <col min="12808" max="12808" width="8.44140625" style="989" bestFit="1" customWidth="1"/>
    <col min="12809" max="12809" width="6.88671875" style="989" customWidth="1"/>
    <col min="12810" max="13056" width="8.88671875" style="989"/>
    <col min="13057" max="13057" width="55" style="989" customWidth="1"/>
    <col min="13058" max="13058" width="9.44140625" style="989" bestFit="1" customWidth="1"/>
    <col min="13059" max="13059" width="9.44140625" style="989" customWidth="1"/>
    <col min="13060" max="13060" width="9.44140625" style="989" bestFit="1" customWidth="1"/>
    <col min="13061" max="13061" width="9.44140625" style="989" customWidth="1"/>
    <col min="13062" max="13062" width="8.44140625" style="989" bestFit="1" customWidth="1"/>
    <col min="13063" max="13063" width="7.109375" style="989" bestFit="1" customWidth="1"/>
    <col min="13064" max="13064" width="8.44140625" style="989" bestFit="1" customWidth="1"/>
    <col min="13065" max="13065" width="6.88671875" style="989" customWidth="1"/>
    <col min="13066" max="13312" width="8.88671875" style="989"/>
    <col min="13313" max="13313" width="55" style="989" customWidth="1"/>
    <col min="13314" max="13314" width="9.44140625" style="989" bestFit="1" customWidth="1"/>
    <col min="13315" max="13315" width="9.44140625" style="989" customWidth="1"/>
    <col min="13316" max="13316" width="9.44140625" style="989" bestFit="1" customWidth="1"/>
    <col min="13317" max="13317" width="9.44140625" style="989" customWidth="1"/>
    <col min="13318" max="13318" width="8.44140625" style="989" bestFit="1" customWidth="1"/>
    <col min="13319" max="13319" width="7.109375" style="989" bestFit="1" customWidth="1"/>
    <col min="13320" max="13320" width="8.44140625" style="989" bestFit="1" customWidth="1"/>
    <col min="13321" max="13321" width="6.88671875" style="989" customWidth="1"/>
    <col min="13322" max="13568" width="8.88671875" style="989"/>
    <col min="13569" max="13569" width="55" style="989" customWidth="1"/>
    <col min="13570" max="13570" width="9.44140625" style="989" bestFit="1" customWidth="1"/>
    <col min="13571" max="13571" width="9.44140625" style="989" customWidth="1"/>
    <col min="13572" max="13572" width="9.44140625" style="989" bestFit="1" customWidth="1"/>
    <col min="13573" max="13573" width="9.44140625" style="989" customWidth="1"/>
    <col min="13574" max="13574" width="8.44140625" style="989" bestFit="1" customWidth="1"/>
    <col min="13575" max="13575" width="7.109375" style="989" bestFit="1" customWidth="1"/>
    <col min="13576" max="13576" width="8.44140625" style="989" bestFit="1" customWidth="1"/>
    <col min="13577" max="13577" width="6.88671875" style="989" customWidth="1"/>
    <col min="13578" max="13824" width="8.88671875" style="989"/>
    <col min="13825" max="13825" width="55" style="989" customWidth="1"/>
    <col min="13826" max="13826" width="9.44140625" style="989" bestFit="1" customWidth="1"/>
    <col min="13827" max="13827" width="9.44140625" style="989" customWidth="1"/>
    <col min="13828" max="13828" width="9.44140625" style="989" bestFit="1" customWidth="1"/>
    <col min="13829" max="13829" width="9.44140625" style="989" customWidth="1"/>
    <col min="13830" max="13830" width="8.44140625" style="989" bestFit="1" customWidth="1"/>
    <col min="13831" max="13831" width="7.109375" style="989" bestFit="1" customWidth="1"/>
    <col min="13832" max="13832" width="8.44140625" style="989" bestFit="1" customWidth="1"/>
    <col min="13833" max="13833" width="6.88671875" style="989" customWidth="1"/>
    <col min="13834" max="14080" width="8.88671875" style="989"/>
    <col min="14081" max="14081" width="55" style="989" customWidth="1"/>
    <col min="14082" max="14082" width="9.44140625" style="989" bestFit="1" customWidth="1"/>
    <col min="14083" max="14083" width="9.44140625" style="989" customWidth="1"/>
    <col min="14084" max="14084" width="9.44140625" style="989" bestFit="1" customWidth="1"/>
    <col min="14085" max="14085" width="9.44140625" style="989" customWidth="1"/>
    <col min="14086" max="14086" width="8.44140625" style="989" bestFit="1" customWidth="1"/>
    <col min="14087" max="14087" width="7.109375" style="989" bestFit="1" customWidth="1"/>
    <col min="14088" max="14088" width="8.44140625" style="989" bestFit="1" customWidth="1"/>
    <col min="14089" max="14089" width="6.88671875" style="989" customWidth="1"/>
    <col min="14090" max="14336" width="8.88671875" style="989"/>
    <col min="14337" max="14337" width="55" style="989" customWidth="1"/>
    <col min="14338" max="14338" width="9.44140625" style="989" bestFit="1" customWidth="1"/>
    <col min="14339" max="14339" width="9.44140625" style="989" customWidth="1"/>
    <col min="14340" max="14340" width="9.44140625" style="989" bestFit="1" customWidth="1"/>
    <col min="14341" max="14341" width="9.44140625" style="989" customWidth="1"/>
    <col min="14342" max="14342" width="8.44140625" style="989" bestFit="1" customWidth="1"/>
    <col min="14343" max="14343" width="7.109375" style="989" bestFit="1" customWidth="1"/>
    <col min="14344" max="14344" width="8.44140625" style="989" bestFit="1" customWidth="1"/>
    <col min="14345" max="14345" width="6.88671875" style="989" customWidth="1"/>
    <col min="14346" max="14592" width="8.88671875" style="989"/>
    <col min="14593" max="14593" width="55" style="989" customWidth="1"/>
    <col min="14594" max="14594" width="9.44140625" style="989" bestFit="1" customWidth="1"/>
    <col min="14595" max="14595" width="9.44140625" style="989" customWidth="1"/>
    <col min="14596" max="14596" width="9.44140625" style="989" bestFit="1" customWidth="1"/>
    <col min="14597" max="14597" width="9.44140625" style="989" customWidth="1"/>
    <col min="14598" max="14598" width="8.44140625" style="989" bestFit="1" customWidth="1"/>
    <col min="14599" max="14599" width="7.109375" style="989" bestFit="1" customWidth="1"/>
    <col min="14600" max="14600" width="8.44140625" style="989" bestFit="1" customWidth="1"/>
    <col min="14601" max="14601" width="6.88671875" style="989" customWidth="1"/>
    <col min="14602" max="14848" width="8.88671875" style="989"/>
    <col min="14849" max="14849" width="55" style="989" customWidth="1"/>
    <col min="14850" max="14850" width="9.44140625" style="989" bestFit="1" customWidth="1"/>
    <col min="14851" max="14851" width="9.44140625" style="989" customWidth="1"/>
    <col min="14852" max="14852" width="9.44140625" style="989" bestFit="1" customWidth="1"/>
    <col min="14853" max="14853" width="9.44140625" style="989" customWidth="1"/>
    <col min="14854" max="14854" width="8.44140625" style="989" bestFit="1" customWidth="1"/>
    <col min="14855" max="14855" width="7.109375" style="989" bestFit="1" customWidth="1"/>
    <col min="14856" max="14856" width="8.44140625" style="989" bestFit="1" customWidth="1"/>
    <col min="14857" max="14857" width="6.88671875" style="989" customWidth="1"/>
    <col min="14858" max="15104" width="8.88671875" style="989"/>
    <col min="15105" max="15105" width="55" style="989" customWidth="1"/>
    <col min="15106" max="15106" width="9.44140625" style="989" bestFit="1" customWidth="1"/>
    <col min="15107" max="15107" width="9.44140625" style="989" customWidth="1"/>
    <col min="15108" max="15108" width="9.44140625" style="989" bestFit="1" customWidth="1"/>
    <col min="15109" max="15109" width="9.44140625" style="989" customWidth="1"/>
    <col min="15110" max="15110" width="8.44140625" style="989" bestFit="1" customWidth="1"/>
    <col min="15111" max="15111" width="7.109375" style="989" bestFit="1" customWidth="1"/>
    <col min="15112" max="15112" width="8.44140625" style="989" bestFit="1" customWidth="1"/>
    <col min="15113" max="15113" width="6.88671875" style="989" customWidth="1"/>
    <col min="15114" max="15360" width="8.88671875" style="989"/>
    <col min="15361" max="15361" width="55" style="989" customWidth="1"/>
    <col min="15362" max="15362" width="9.44140625" style="989" bestFit="1" customWidth="1"/>
    <col min="15363" max="15363" width="9.44140625" style="989" customWidth="1"/>
    <col min="15364" max="15364" width="9.44140625" style="989" bestFit="1" customWidth="1"/>
    <col min="15365" max="15365" width="9.44140625" style="989" customWidth="1"/>
    <col min="15366" max="15366" width="8.44140625" style="989" bestFit="1" customWidth="1"/>
    <col min="15367" max="15367" width="7.109375" style="989" bestFit="1" customWidth="1"/>
    <col min="15368" max="15368" width="8.44140625" style="989" bestFit="1" customWidth="1"/>
    <col min="15369" max="15369" width="6.88671875" style="989" customWidth="1"/>
    <col min="15370" max="15616" width="8.88671875" style="989"/>
    <col min="15617" max="15617" width="55" style="989" customWidth="1"/>
    <col min="15618" max="15618" width="9.44140625" style="989" bestFit="1" customWidth="1"/>
    <col min="15619" max="15619" width="9.44140625" style="989" customWidth="1"/>
    <col min="15620" max="15620" width="9.44140625" style="989" bestFit="1" customWidth="1"/>
    <col min="15621" max="15621" width="9.44140625" style="989" customWidth="1"/>
    <col min="15622" max="15622" width="8.44140625" style="989" bestFit="1" customWidth="1"/>
    <col min="15623" max="15623" width="7.109375" style="989" bestFit="1" customWidth="1"/>
    <col min="15624" max="15624" width="8.44140625" style="989" bestFit="1" customWidth="1"/>
    <col min="15625" max="15625" width="6.88671875" style="989" customWidth="1"/>
    <col min="15626" max="15872" width="8.88671875" style="989"/>
    <col min="15873" max="15873" width="55" style="989" customWidth="1"/>
    <col min="15874" max="15874" width="9.44140625" style="989" bestFit="1" customWidth="1"/>
    <col min="15875" max="15875" width="9.44140625" style="989" customWidth="1"/>
    <col min="15876" max="15876" width="9.44140625" style="989" bestFit="1" customWidth="1"/>
    <col min="15877" max="15877" width="9.44140625" style="989" customWidth="1"/>
    <col min="15878" max="15878" width="8.44140625" style="989" bestFit="1" customWidth="1"/>
    <col min="15879" max="15879" width="7.109375" style="989" bestFit="1" customWidth="1"/>
    <col min="15880" max="15880" width="8.44140625" style="989" bestFit="1" customWidth="1"/>
    <col min="15881" max="15881" width="6.88671875" style="989" customWidth="1"/>
    <col min="15882" max="16128" width="8.88671875" style="989"/>
    <col min="16129" max="16129" width="55" style="989" customWidth="1"/>
    <col min="16130" max="16130" width="9.44140625" style="989" bestFit="1" customWidth="1"/>
    <col min="16131" max="16131" width="9.44140625" style="989" customWidth="1"/>
    <col min="16132" max="16132" width="9.44140625" style="989" bestFit="1" customWidth="1"/>
    <col min="16133" max="16133" width="9.44140625" style="989" customWidth="1"/>
    <col min="16134" max="16134" width="8.44140625" style="989" bestFit="1" customWidth="1"/>
    <col min="16135" max="16135" width="7.109375" style="989" bestFit="1" customWidth="1"/>
    <col min="16136" max="16136" width="8.44140625" style="989" bestFit="1" customWidth="1"/>
    <col min="16137" max="16137" width="6.88671875" style="989" customWidth="1"/>
    <col min="16138" max="16384" width="8.88671875" style="989"/>
  </cols>
  <sheetData>
    <row r="1" spans="1:15">
      <c r="A1" s="3368" t="s">
        <v>1172</v>
      </c>
      <c r="B1" s="3368"/>
      <c r="C1" s="3368"/>
      <c r="D1" s="3368"/>
      <c r="E1" s="3368"/>
      <c r="F1" s="3368"/>
      <c r="G1" s="3368"/>
      <c r="H1" s="3368"/>
      <c r="I1" s="3368"/>
    </row>
    <row r="2" spans="1:15">
      <c r="A2" s="3368" t="s">
        <v>49</v>
      </c>
      <c r="B2" s="3368"/>
      <c r="C2" s="3368"/>
      <c r="D2" s="3368"/>
      <c r="E2" s="3368"/>
      <c r="F2" s="3368"/>
      <c r="G2" s="3368"/>
      <c r="H2" s="3368"/>
      <c r="I2" s="3368"/>
      <c r="L2" s="988"/>
      <c r="M2" s="988"/>
      <c r="N2" s="988"/>
      <c r="O2" s="988"/>
    </row>
    <row r="3" spans="1:15">
      <c r="A3" s="3368" t="s">
        <v>856</v>
      </c>
      <c r="B3" s="3368"/>
      <c r="C3" s="3368"/>
      <c r="D3" s="3368"/>
      <c r="E3" s="3368"/>
      <c r="F3" s="3368"/>
      <c r="G3" s="3368"/>
      <c r="H3" s="3368"/>
      <c r="I3" s="3368"/>
      <c r="L3" s="988"/>
      <c r="M3" s="988"/>
      <c r="N3" s="988"/>
      <c r="O3" s="988"/>
    </row>
    <row r="4" spans="1:15" ht="16.2" thickBot="1">
      <c r="A4" s="1281"/>
      <c r="B4" s="1281"/>
      <c r="C4" s="1281"/>
      <c r="D4" s="1281"/>
      <c r="E4" s="1281"/>
      <c r="F4" s="1320"/>
      <c r="G4" s="1320"/>
      <c r="I4" s="1319" t="s">
        <v>126</v>
      </c>
      <c r="J4" s="1318"/>
      <c r="L4" s="988"/>
      <c r="M4" s="988"/>
      <c r="N4" s="988"/>
      <c r="O4" s="988"/>
    </row>
    <row r="5" spans="1:15" ht="16.2" thickTop="1">
      <c r="A5" s="3324" t="s">
        <v>65</v>
      </c>
      <c r="B5" s="1108">
        <f>'43.Secu Credit'!B5</f>
        <v>2021</v>
      </c>
      <c r="C5" s="1108">
        <f>'43.Secu Credit'!C5</f>
        <v>2022</v>
      </c>
      <c r="D5" s="1108">
        <f>'43.Secu Credit'!D5</f>
        <v>2022</v>
      </c>
      <c r="E5" s="1108">
        <f>'43.Secu Credit'!E5</f>
        <v>2023</v>
      </c>
      <c r="F5" s="3382" t="str">
        <f>'43.Secu Credit'!F5:I5</f>
        <v>Changes during seven months</v>
      </c>
      <c r="G5" s="3383"/>
      <c r="H5" s="3383"/>
      <c r="I5" s="3384"/>
      <c r="L5" s="988"/>
      <c r="M5" s="988"/>
      <c r="N5" s="988"/>
      <c r="O5" s="988"/>
    </row>
    <row r="6" spans="1:15">
      <c r="A6" s="3325"/>
      <c r="B6" s="3300" t="str">
        <f>'43.Secu Credit'!B6:B7</f>
        <v>Jul</v>
      </c>
      <c r="C6" s="3300" t="str">
        <f>'43.Secu Credit'!C6:C7</f>
        <v xml:space="preserve">Feb (R) </v>
      </c>
      <c r="D6" s="3300" t="str">
        <f>'43.Secu Credit'!D6:D7</f>
        <v xml:space="preserve">Jul (R) </v>
      </c>
      <c r="E6" s="3300" t="str">
        <f>'43.Secu Credit'!E6:E7</f>
        <v>Feb (P)</v>
      </c>
      <c r="F6" s="3385" t="str">
        <f>'43.Secu Credit'!F6:G6</f>
        <v>2021/22</v>
      </c>
      <c r="G6" s="3386"/>
      <c r="H6" s="3385" t="str">
        <f>'43.Secu Credit'!H6:I6</f>
        <v>2022/23</v>
      </c>
      <c r="I6" s="3387"/>
      <c r="L6" s="988"/>
      <c r="M6" s="988"/>
      <c r="N6" s="988"/>
      <c r="O6" s="988"/>
    </row>
    <row r="7" spans="1:15">
      <c r="A7" s="3325"/>
      <c r="B7" s="3343"/>
      <c r="C7" s="3343"/>
      <c r="D7" s="3343"/>
      <c r="E7" s="3343"/>
      <c r="F7" s="1317" t="str">
        <f>'43.Secu Credit'!F7</f>
        <v>Amount</v>
      </c>
      <c r="G7" s="1317" t="str">
        <f>'43.Secu Credit'!G7</f>
        <v>Percent</v>
      </c>
      <c r="H7" s="1317" t="str">
        <f>'43.Secu Credit'!H7</f>
        <v>Amount</v>
      </c>
      <c r="I7" s="1290" t="str">
        <f>'43.Secu Credit'!I7</f>
        <v>Percent</v>
      </c>
      <c r="L7" s="988"/>
      <c r="M7" s="988"/>
      <c r="N7" s="988"/>
      <c r="O7" s="988"/>
    </row>
    <row r="8" spans="1:15" s="1281" customFormat="1" ht="19.5" customHeight="1">
      <c r="A8" s="1309" t="s">
        <v>1171</v>
      </c>
      <c r="B8" s="1305">
        <v>932142.48979347409</v>
      </c>
      <c r="C8" s="1305">
        <v>1037050.0305667148</v>
      </c>
      <c r="D8" s="1305">
        <v>1196911.8505871184</v>
      </c>
      <c r="E8" s="1305">
        <v>1363438.9086760769</v>
      </c>
      <c r="F8" s="1305">
        <v>104907.54077324073</v>
      </c>
      <c r="G8" s="1306">
        <v>11.254453253867238</v>
      </c>
      <c r="H8" s="1305">
        <v>166527.0580889585</v>
      </c>
      <c r="I8" s="1304">
        <v>13.91305951288496</v>
      </c>
      <c r="K8" s="1199"/>
      <c r="L8" s="988"/>
      <c r="M8" s="988"/>
      <c r="N8" s="988"/>
      <c r="O8" s="988"/>
    </row>
    <row r="9" spans="1:15" s="991" customFormat="1" ht="19.5" customHeight="1">
      <c r="A9" s="1302" t="s">
        <v>1166</v>
      </c>
      <c r="B9" s="1299">
        <v>338076.50174792006</v>
      </c>
      <c r="C9" s="1299">
        <v>374764.57230744738</v>
      </c>
      <c r="D9" s="1299">
        <v>403586.36953669763</v>
      </c>
      <c r="E9" s="1299">
        <v>440089.92920331861</v>
      </c>
      <c r="F9" s="1299">
        <v>36688.070559527318</v>
      </c>
      <c r="G9" s="1300">
        <v>10.852002540798603</v>
      </c>
      <c r="H9" s="1299">
        <v>36503.559666620975</v>
      </c>
      <c r="I9" s="1298">
        <v>9.0447949737563551</v>
      </c>
      <c r="K9" s="1199"/>
      <c r="L9" s="988"/>
      <c r="M9" s="988"/>
      <c r="N9" s="988"/>
      <c r="O9" s="988"/>
    </row>
    <row r="10" spans="1:15" s="991" customFormat="1" ht="19.5" customHeight="1">
      <c r="A10" s="1302" t="s">
        <v>1165</v>
      </c>
      <c r="B10" s="1299">
        <v>183526.18645563495</v>
      </c>
      <c r="C10" s="1299">
        <v>205189.39438645975</v>
      </c>
      <c r="D10" s="1299">
        <v>207798.50650746067</v>
      </c>
      <c r="E10" s="1299">
        <v>243096.4033596818</v>
      </c>
      <c r="F10" s="1299">
        <v>21663.207930824807</v>
      </c>
      <c r="G10" s="1300">
        <v>11.803878426941326</v>
      </c>
      <c r="H10" s="1299">
        <v>35297.896852221136</v>
      </c>
      <c r="I10" s="1298">
        <v>16.986597952740254</v>
      </c>
      <c r="K10" s="1199"/>
      <c r="L10" s="988"/>
      <c r="M10" s="988"/>
      <c r="N10" s="988"/>
      <c r="O10" s="988"/>
    </row>
    <row r="11" spans="1:15" s="991" customFormat="1" ht="19.5" customHeight="1">
      <c r="A11" s="1302" t="s">
        <v>1164</v>
      </c>
      <c r="B11" s="1299">
        <v>206511.12886753012</v>
      </c>
      <c r="C11" s="1299">
        <v>229206.40124758016</v>
      </c>
      <c r="D11" s="1299">
        <v>251099.60910193512</v>
      </c>
      <c r="E11" s="1299">
        <v>252596.71078525807</v>
      </c>
      <c r="F11" s="1299">
        <v>22695.272380050039</v>
      </c>
      <c r="G11" s="1300">
        <v>10.989854398892122</v>
      </c>
      <c r="H11" s="1299">
        <v>1497.1016833229514</v>
      </c>
      <c r="I11" s="1298">
        <v>0.59621824529212852</v>
      </c>
      <c r="K11" s="1199"/>
      <c r="L11" s="988"/>
      <c r="M11" s="988"/>
      <c r="N11" s="988"/>
      <c r="O11" s="988"/>
    </row>
    <row r="12" spans="1:15" s="991" customFormat="1" ht="19.5" customHeight="1">
      <c r="A12" s="1302" t="s">
        <v>1163</v>
      </c>
      <c r="B12" s="1299">
        <v>204028.67272238914</v>
      </c>
      <c r="C12" s="1299">
        <v>227889.66262522736</v>
      </c>
      <c r="D12" s="1299">
        <v>334427.36544102483</v>
      </c>
      <c r="E12" s="1299">
        <v>427655.86532781849</v>
      </c>
      <c r="F12" s="1299">
        <v>23860.989902838221</v>
      </c>
      <c r="G12" s="1300">
        <v>11.694919926918599</v>
      </c>
      <c r="H12" s="1299">
        <v>93228.499886793667</v>
      </c>
      <c r="I12" s="1298">
        <v>27.877054787023464</v>
      </c>
      <c r="K12" s="1199"/>
      <c r="L12" s="988"/>
      <c r="M12" s="988"/>
      <c r="N12" s="988"/>
      <c r="O12" s="988"/>
    </row>
    <row r="13" spans="1:15" s="1315" customFormat="1" ht="19.5" customHeight="1">
      <c r="A13" s="1309" t="s">
        <v>1170</v>
      </c>
      <c r="B13" s="1305">
        <v>634348.18668932328</v>
      </c>
      <c r="C13" s="1305">
        <v>769336.0704026859</v>
      </c>
      <c r="D13" s="1305">
        <v>718791.53277168085</v>
      </c>
      <c r="E13" s="1305">
        <v>314630.37831974123</v>
      </c>
      <c r="F13" s="1305">
        <v>134987.88371336262</v>
      </c>
      <c r="G13" s="1306">
        <v>21.279777659311563</v>
      </c>
      <c r="H13" s="1305">
        <v>-404161.15445193963</v>
      </c>
      <c r="I13" s="1304">
        <v>-56.227868029202085</v>
      </c>
      <c r="K13" s="1199"/>
      <c r="L13" s="1316"/>
      <c r="M13" s="1316"/>
      <c r="N13" s="1316"/>
      <c r="O13" s="1316"/>
    </row>
    <row r="14" spans="1:15" s="1315" customFormat="1" ht="19.5" customHeight="1">
      <c r="A14" s="1309" t="s">
        <v>1169</v>
      </c>
      <c r="B14" s="1306" t="s">
        <v>73</v>
      </c>
      <c r="C14" s="1306" t="s">
        <v>73</v>
      </c>
      <c r="D14" s="1306" t="s">
        <v>73</v>
      </c>
      <c r="E14" s="1305">
        <v>473897.34257943725</v>
      </c>
      <c r="F14" s="1306" t="s">
        <v>73</v>
      </c>
      <c r="G14" s="1306" t="s">
        <v>73</v>
      </c>
      <c r="H14" s="1305">
        <v>473897.34257943725</v>
      </c>
      <c r="I14" s="1304" t="s">
        <v>73</v>
      </c>
      <c r="K14" s="1199"/>
      <c r="L14" s="1316"/>
      <c r="M14" s="1316"/>
      <c r="N14" s="1316"/>
      <c r="O14" s="1316"/>
    </row>
    <row r="15" spans="1:15" s="1281" customFormat="1" ht="19.5" customHeight="1">
      <c r="A15" s="1302" t="s">
        <v>1166</v>
      </c>
      <c r="B15" s="1314" t="s">
        <v>73</v>
      </c>
      <c r="C15" s="1300" t="s">
        <v>73</v>
      </c>
      <c r="D15" s="1300" t="s">
        <v>73</v>
      </c>
      <c r="E15" s="1299">
        <v>128722.02840494094</v>
      </c>
      <c r="F15" s="1300" t="s">
        <v>73</v>
      </c>
      <c r="G15" s="1300" t="s">
        <v>73</v>
      </c>
      <c r="H15" s="1299">
        <v>128722.02840494094</v>
      </c>
      <c r="I15" s="1298" t="s">
        <v>73</v>
      </c>
      <c r="K15" s="1199"/>
      <c r="L15" s="988"/>
      <c r="M15" s="988"/>
      <c r="N15" s="988"/>
      <c r="O15" s="988"/>
    </row>
    <row r="16" spans="1:15" s="991" customFormat="1" ht="19.5" customHeight="1">
      <c r="A16" s="1302" t="s">
        <v>1165</v>
      </c>
      <c r="B16" s="1314" t="s">
        <v>73</v>
      </c>
      <c r="C16" s="1300" t="s">
        <v>73</v>
      </c>
      <c r="D16" s="1300" t="s">
        <v>73</v>
      </c>
      <c r="E16" s="1299">
        <v>296825.24128195894</v>
      </c>
      <c r="F16" s="1300" t="s">
        <v>73</v>
      </c>
      <c r="G16" s="1300" t="s">
        <v>73</v>
      </c>
      <c r="H16" s="1299">
        <v>296825.24128195894</v>
      </c>
      <c r="I16" s="1298" t="s">
        <v>73</v>
      </c>
      <c r="K16" s="1199"/>
      <c r="L16" s="1199"/>
    </row>
    <row r="17" spans="1:12" s="991" customFormat="1" ht="19.5" customHeight="1">
      <c r="A17" s="1302" t="s">
        <v>1164</v>
      </c>
      <c r="B17" s="1300" t="s">
        <v>73</v>
      </c>
      <c r="C17" s="1300" t="s">
        <v>73</v>
      </c>
      <c r="D17" s="1300" t="s">
        <v>73</v>
      </c>
      <c r="E17" s="1299">
        <v>34295.374226447377</v>
      </c>
      <c r="F17" s="1300" t="s">
        <v>73</v>
      </c>
      <c r="G17" s="1300" t="s">
        <v>73</v>
      </c>
      <c r="H17" s="1299">
        <v>34295.374226447377</v>
      </c>
      <c r="I17" s="1298" t="s">
        <v>73</v>
      </c>
      <c r="K17" s="1199"/>
      <c r="L17" s="1199"/>
    </row>
    <row r="18" spans="1:12" s="991" customFormat="1" ht="19.5" customHeight="1">
      <c r="A18" s="1302" t="s">
        <v>1163</v>
      </c>
      <c r="B18" s="1300" t="s">
        <v>73</v>
      </c>
      <c r="C18" s="1300" t="s">
        <v>73</v>
      </c>
      <c r="D18" s="1300" t="s">
        <v>73</v>
      </c>
      <c r="E18" s="1299">
        <v>14054.698666089997</v>
      </c>
      <c r="F18" s="1300" t="s">
        <v>73</v>
      </c>
      <c r="G18" s="1300" t="s">
        <v>73</v>
      </c>
      <c r="H18" s="1299">
        <v>14054.698666089997</v>
      </c>
      <c r="I18" s="1298" t="s">
        <v>73</v>
      </c>
      <c r="K18" s="1199"/>
      <c r="L18" s="1199"/>
    </row>
    <row r="19" spans="1:12" s="991" customFormat="1" ht="19.5" customHeight="1">
      <c r="A19" s="1309" t="s">
        <v>1168</v>
      </c>
      <c r="B19" s="1305">
        <v>205640.88613319394</v>
      </c>
      <c r="C19" s="1305">
        <v>153215.0388180892</v>
      </c>
      <c r="D19" s="1305">
        <v>78431.601490940127</v>
      </c>
      <c r="E19" s="1305">
        <v>77890.659306772301</v>
      </c>
      <c r="F19" s="1305">
        <v>-52425.847315104736</v>
      </c>
      <c r="G19" s="1306">
        <v>-25.49388319652952</v>
      </c>
      <c r="H19" s="1305">
        <v>-540.94218416782678</v>
      </c>
      <c r="I19" s="1304">
        <v>-0.68969927157526245</v>
      </c>
      <c r="K19" s="1199"/>
      <c r="L19" s="1199"/>
    </row>
    <row r="20" spans="1:12" s="991" customFormat="1" ht="19.5" customHeight="1">
      <c r="A20" s="1302" t="s">
        <v>1166</v>
      </c>
      <c r="B20" s="1299">
        <v>134907.59463828217</v>
      </c>
      <c r="C20" s="1299">
        <v>84385.55241050919</v>
      </c>
      <c r="D20" s="1299">
        <v>43832.935266878019</v>
      </c>
      <c r="E20" s="1299">
        <v>38830.395254798474</v>
      </c>
      <c r="F20" s="1299">
        <v>-50522.042227772981</v>
      </c>
      <c r="G20" s="1300">
        <v>-37.449368483096912</v>
      </c>
      <c r="H20" s="1299">
        <v>-5002.5400120795457</v>
      </c>
      <c r="I20" s="1298">
        <v>-11.412742454096319</v>
      </c>
      <c r="K20" s="1199"/>
      <c r="L20" s="1199"/>
    </row>
    <row r="21" spans="1:12" s="991" customFormat="1" ht="19.5" customHeight="1">
      <c r="A21" s="1302" t="s">
        <v>1165</v>
      </c>
      <c r="B21" s="1299">
        <v>67834.449157686089</v>
      </c>
      <c r="C21" s="1299">
        <v>66031.005306743013</v>
      </c>
      <c r="D21" s="1299">
        <v>31574.771201541094</v>
      </c>
      <c r="E21" s="1299">
        <v>35880.172689543826</v>
      </c>
      <c r="F21" s="1299">
        <v>-1803.4438509430765</v>
      </c>
      <c r="G21" s="1300">
        <v>-2.6585958511299186</v>
      </c>
      <c r="H21" s="1299">
        <v>4305.4014880027316</v>
      </c>
      <c r="I21" s="1298">
        <v>13.635574619120581</v>
      </c>
      <c r="K21" s="1199"/>
      <c r="L21" s="1199"/>
    </row>
    <row r="22" spans="1:12" s="991" customFormat="1" ht="19.5" customHeight="1">
      <c r="A22" s="1302" t="s">
        <v>1164</v>
      </c>
      <c r="B22" s="1299">
        <v>2230.9787488500001</v>
      </c>
      <c r="C22" s="1299">
        <v>2205.29853263</v>
      </c>
      <c r="D22" s="1299">
        <v>2580.5981316895004</v>
      </c>
      <c r="E22" s="1299">
        <v>2123.1777547399997</v>
      </c>
      <c r="F22" s="1299">
        <v>-25.680216220000148</v>
      </c>
      <c r="G22" s="1300">
        <v>-1.1510739953590996</v>
      </c>
      <c r="H22" s="1299">
        <v>-457.42037694950068</v>
      </c>
      <c r="I22" s="1298">
        <v>-17.725362633275665</v>
      </c>
      <c r="K22" s="1199"/>
      <c r="L22" s="1199"/>
    </row>
    <row r="23" spans="1:12" s="1281" customFormat="1" ht="19.5" customHeight="1">
      <c r="A23" s="1302" t="s">
        <v>1163</v>
      </c>
      <c r="B23" s="1299">
        <v>667.86358837574437</v>
      </c>
      <c r="C23" s="1299">
        <v>593.18256820700003</v>
      </c>
      <c r="D23" s="1299">
        <v>443.29689083149998</v>
      </c>
      <c r="E23" s="1299">
        <v>1056.9136076899999</v>
      </c>
      <c r="F23" s="1299">
        <v>-74.68102016874434</v>
      </c>
      <c r="G23" s="1300">
        <v>-11.182076919385567</v>
      </c>
      <c r="H23" s="1299">
        <v>613.61671685850001</v>
      </c>
      <c r="I23" s="1298">
        <v>138.42116413393472</v>
      </c>
      <c r="K23" s="1199"/>
      <c r="L23" s="1199"/>
    </row>
    <row r="24" spans="1:12" s="991" customFormat="1" ht="19.5" customHeight="1">
      <c r="A24" s="1308" t="s">
        <v>1167</v>
      </c>
      <c r="B24" s="1305">
        <v>880272.0314800333</v>
      </c>
      <c r="C24" s="1305">
        <v>992142.36242067616</v>
      </c>
      <c r="D24" s="1305">
        <v>1014047.534846422</v>
      </c>
      <c r="E24" s="1305">
        <v>1039057.1966239398</v>
      </c>
      <c r="F24" s="1305">
        <v>111870.33094064286</v>
      </c>
      <c r="G24" s="1306">
        <v>12.708609036748699</v>
      </c>
      <c r="H24" s="1305">
        <v>25009.661777517758</v>
      </c>
      <c r="I24" s="1304">
        <v>2.4663204552147038</v>
      </c>
      <c r="K24" s="1199"/>
      <c r="L24" s="1199"/>
    </row>
    <row r="25" spans="1:12" s="991" customFormat="1" ht="19.5" customHeight="1">
      <c r="A25" s="1313" t="s">
        <v>1166</v>
      </c>
      <c r="B25" s="1299">
        <v>217591.43884130061</v>
      </c>
      <c r="C25" s="1299">
        <v>275964.72087265545</v>
      </c>
      <c r="D25" s="1299">
        <v>278274.95333185716</v>
      </c>
      <c r="E25" s="1299">
        <v>284048.85549126356</v>
      </c>
      <c r="F25" s="1299">
        <v>58373.282031354844</v>
      </c>
      <c r="G25" s="1300">
        <v>26.827012286052831</v>
      </c>
      <c r="H25" s="1299">
        <v>5773.9021594063961</v>
      </c>
      <c r="I25" s="1298">
        <v>2.074891070962007</v>
      </c>
      <c r="K25" s="1199"/>
      <c r="L25" s="1199"/>
    </row>
    <row r="26" spans="1:12" s="991" customFormat="1" ht="19.5" customHeight="1">
      <c r="A26" s="1313" t="s">
        <v>1165</v>
      </c>
      <c r="B26" s="1299">
        <v>435386.33400180028</v>
      </c>
      <c r="C26" s="1299">
        <v>477955.78955372697</v>
      </c>
      <c r="D26" s="1299">
        <v>493644.98614271474</v>
      </c>
      <c r="E26" s="1299">
        <v>535625.1792696974</v>
      </c>
      <c r="F26" s="1299">
        <v>42569.455551926687</v>
      </c>
      <c r="G26" s="1300">
        <v>9.7773981926935409</v>
      </c>
      <c r="H26" s="1299">
        <v>41980.19312698266</v>
      </c>
      <c r="I26" s="1298">
        <v>8.5041263064395878</v>
      </c>
      <c r="K26" s="1199"/>
      <c r="L26" s="1199"/>
    </row>
    <row r="27" spans="1:12" s="991" customFormat="1" ht="19.5" customHeight="1">
      <c r="A27" s="1313" t="s">
        <v>1164</v>
      </c>
      <c r="B27" s="1299">
        <v>141260.68453917856</v>
      </c>
      <c r="C27" s="1299">
        <v>145630.83665747131</v>
      </c>
      <c r="D27" s="1299">
        <v>141871.30547348538</v>
      </c>
      <c r="E27" s="1299">
        <v>142986.10081722171</v>
      </c>
      <c r="F27" s="1299">
        <v>4370.1521182927536</v>
      </c>
      <c r="G27" s="1300">
        <v>3.0936789896984358</v>
      </c>
      <c r="H27" s="1299">
        <v>1114.7953437363321</v>
      </c>
      <c r="I27" s="1298">
        <v>0.78577929484456488</v>
      </c>
      <c r="K27" s="1199"/>
      <c r="L27" s="1199"/>
    </row>
    <row r="28" spans="1:12" s="991" customFormat="1" ht="19.5" customHeight="1">
      <c r="A28" s="1313" t="s">
        <v>1163</v>
      </c>
      <c r="B28" s="1299">
        <v>86033.57409775407</v>
      </c>
      <c r="C28" s="1299">
        <v>92591.015336822573</v>
      </c>
      <c r="D28" s="1299">
        <v>100256.28989836476</v>
      </c>
      <c r="E28" s="1299">
        <v>76397.061045757117</v>
      </c>
      <c r="F28" s="1299">
        <v>6557.4412390685029</v>
      </c>
      <c r="G28" s="1300">
        <v>7.6219560884658017</v>
      </c>
      <c r="H28" s="1299">
        <v>-23859.228852607645</v>
      </c>
      <c r="I28" s="1298">
        <v>-23.798236376784978</v>
      </c>
      <c r="K28" s="1199"/>
      <c r="L28" s="1199"/>
    </row>
    <row r="29" spans="1:12" s="991" customFormat="1" ht="19.5" customHeight="1">
      <c r="A29" s="1309" t="s">
        <v>1162</v>
      </c>
      <c r="B29" s="1305">
        <v>298260.62956885592</v>
      </c>
      <c r="C29" s="1305">
        <v>335747.65955427225</v>
      </c>
      <c r="D29" s="1305">
        <v>337798.99820676382</v>
      </c>
      <c r="E29" s="1305">
        <v>346999.90604369109</v>
      </c>
      <c r="F29" s="1305">
        <v>37487.029985416331</v>
      </c>
      <c r="G29" s="1306">
        <v>12.568547863526232</v>
      </c>
      <c r="H29" s="1305">
        <v>9200.9078369272756</v>
      </c>
      <c r="I29" s="1304">
        <v>2.7237818601508939</v>
      </c>
      <c r="K29" s="1199"/>
      <c r="L29" s="1199"/>
    </row>
    <row r="30" spans="1:12" s="991" customFormat="1" ht="19.5" customHeight="1">
      <c r="A30" s="1309" t="s">
        <v>1161</v>
      </c>
      <c r="B30" s="1305">
        <v>183616.86882514996</v>
      </c>
      <c r="C30" s="1305">
        <v>211186.8697029</v>
      </c>
      <c r="D30" s="1305">
        <v>228254.8075440001</v>
      </c>
      <c r="E30" s="1305">
        <v>232408.6363329</v>
      </c>
      <c r="F30" s="1305">
        <v>27570.000877750048</v>
      </c>
      <c r="G30" s="1306">
        <v>15.014960800798599</v>
      </c>
      <c r="H30" s="1305">
        <v>4153.8287888999039</v>
      </c>
      <c r="I30" s="1304">
        <v>1.8198209420404783</v>
      </c>
      <c r="K30" s="1199"/>
      <c r="L30" s="1199"/>
    </row>
    <row r="31" spans="1:12" s="991" customFormat="1" ht="31.2">
      <c r="A31" s="1312" t="s">
        <v>1160</v>
      </c>
      <c r="B31" s="1299">
        <v>46530.473165969997</v>
      </c>
      <c r="C31" s="1299">
        <v>50229.464073779985</v>
      </c>
      <c r="D31" s="1299">
        <v>62044.001411320038</v>
      </c>
      <c r="E31" s="1299">
        <v>64508.210353350027</v>
      </c>
      <c r="F31" s="1299">
        <v>3698.9909078099881</v>
      </c>
      <c r="G31" s="1300">
        <v>7.9496094841245686</v>
      </c>
      <c r="H31" s="1299">
        <v>2464.208942029989</v>
      </c>
      <c r="I31" s="1298">
        <v>3.9717118270524536</v>
      </c>
      <c r="J31" s="1195"/>
      <c r="K31" s="1199"/>
      <c r="L31" s="1199"/>
    </row>
    <row r="32" spans="1:12" s="991" customFormat="1" ht="31.2">
      <c r="A32" s="1312" t="s">
        <v>1159</v>
      </c>
      <c r="B32" s="1299">
        <v>19008.88811647</v>
      </c>
      <c r="C32" s="1299">
        <v>24490.558733480004</v>
      </c>
      <c r="D32" s="1299">
        <v>25262.462018539998</v>
      </c>
      <c r="E32" s="1299">
        <v>26507.831895339998</v>
      </c>
      <c r="F32" s="1299">
        <v>5481.6706170100042</v>
      </c>
      <c r="G32" s="1300">
        <v>28.83740797159242</v>
      </c>
      <c r="H32" s="1299">
        <v>1245.3698767999995</v>
      </c>
      <c r="I32" s="1298">
        <v>4.9297248854289366</v>
      </c>
      <c r="K32" s="1199"/>
      <c r="L32" s="1199"/>
    </row>
    <row r="33" spans="1:12" s="991" customFormat="1" ht="19.5" customHeight="1">
      <c r="A33" s="1302" t="s">
        <v>1158</v>
      </c>
      <c r="B33" s="1299">
        <v>9338.935566260001</v>
      </c>
      <c r="C33" s="1299">
        <v>10315.932729329999</v>
      </c>
      <c r="D33" s="1299">
        <v>7533.3483315300018</v>
      </c>
      <c r="E33" s="1299">
        <v>11388.130021670002</v>
      </c>
      <c r="F33" s="1299">
        <v>976.99716306999835</v>
      </c>
      <c r="G33" s="1300">
        <v>10.461547315945987</v>
      </c>
      <c r="H33" s="1299">
        <v>3854.7816901400001</v>
      </c>
      <c r="I33" s="1298">
        <v>51.169566579129686</v>
      </c>
      <c r="K33" s="1199"/>
      <c r="L33" s="1199"/>
    </row>
    <row r="34" spans="1:12" s="991" customFormat="1" ht="19.5" customHeight="1">
      <c r="A34" s="1302" t="s">
        <v>1157</v>
      </c>
      <c r="B34" s="1299">
        <v>108738.57197644997</v>
      </c>
      <c r="C34" s="1299">
        <v>126150.91416631003</v>
      </c>
      <c r="D34" s="1299">
        <v>133414.99578261</v>
      </c>
      <c r="E34" s="1299">
        <v>130004.46406253998</v>
      </c>
      <c r="F34" s="1299">
        <v>17412.342189860065</v>
      </c>
      <c r="G34" s="1300">
        <v>16.013031873943625</v>
      </c>
      <c r="H34" s="1299">
        <v>-3410.5317200700229</v>
      </c>
      <c r="I34" s="1298">
        <v>-2.5563331168763335</v>
      </c>
      <c r="K34" s="1199"/>
      <c r="L34" s="1199"/>
    </row>
    <row r="35" spans="1:12" s="991" customFormat="1" ht="19.5" customHeight="1">
      <c r="A35" s="1311" t="s">
        <v>1156</v>
      </c>
      <c r="B35" s="1299">
        <v>25462.943504035004</v>
      </c>
      <c r="C35" s="1299">
        <v>35878.64038805</v>
      </c>
      <c r="D35" s="1299">
        <v>36217.090982259993</v>
      </c>
      <c r="E35" s="1299">
        <v>37163.849074290003</v>
      </c>
      <c r="F35" s="1299">
        <v>10415.696884014997</v>
      </c>
      <c r="G35" s="1300">
        <v>40.905313568183765</v>
      </c>
      <c r="H35" s="1299">
        <v>946.75809203000972</v>
      </c>
      <c r="I35" s="1298">
        <v>2.6141196500120749</v>
      </c>
      <c r="K35" s="1199"/>
      <c r="L35" s="1199"/>
    </row>
    <row r="36" spans="1:12" s="991" customFormat="1" ht="31.2">
      <c r="A36" s="1310" t="s">
        <v>1155</v>
      </c>
      <c r="B36" s="1299">
        <v>57228.310110019978</v>
      </c>
      <c r="C36" s="1299">
        <v>63587.535424779984</v>
      </c>
      <c r="D36" s="1299">
        <v>61611.899976110013</v>
      </c>
      <c r="E36" s="1299">
        <v>61652.972060269967</v>
      </c>
      <c r="F36" s="1299">
        <v>6359.2253147600059</v>
      </c>
      <c r="G36" s="1300">
        <v>11.11202707634483</v>
      </c>
      <c r="H36" s="1299">
        <v>41.072084159954102</v>
      </c>
      <c r="I36" s="1298">
        <v>6.6662583325428668E-2</v>
      </c>
      <c r="K36" s="1199"/>
      <c r="L36" s="1199"/>
    </row>
    <row r="37" spans="1:12" s="991" customFormat="1" ht="19.5" customHeight="1">
      <c r="A37" s="1310" t="s">
        <v>1154</v>
      </c>
      <c r="B37" s="1299">
        <v>26047.318362394999</v>
      </c>
      <c r="C37" s="1299">
        <v>26684.738353480006</v>
      </c>
      <c r="D37" s="1299">
        <v>35586.004824239993</v>
      </c>
      <c r="E37" s="1299">
        <v>31187.642927980018</v>
      </c>
      <c r="F37" s="1299">
        <v>637.4199910850075</v>
      </c>
      <c r="G37" s="1300">
        <v>2.4471616702211567</v>
      </c>
      <c r="H37" s="1299">
        <v>-4398.3618962599758</v>
      </c>
      <c r="I37" s="1298">
        <v>-12.359808070570368</v>
      </c>
      <c r="K37" s="1199"/>
      <c r="L37" s="1199"/>
    </row>
    <row r="38" spans="1:12" s="991" customFormat="1" ht="19.5" customHeight="1">
      <c r="A38" s="1309" t="s">
        <v>1153</v>
      </c>
      <c r="B38" s="1305">
        <v>106283.94961066252</v>
      </c>
      <c r="C38" s="1305">
        <v>98626.076428742497</v>
      </c>
      <c r="D38" s="1305">
        <v>80507.785816752497</v>
      </c>
      <c r="E38" s="1305">
        <v>74797.695741432501</v>
      </c>
      <c r="F38" s="1305">
        <v>-7657.8731819200184</v>
      </c>
      <c r="G38" s="1306">
        <v>-7.2051078361052667</v>
      </c>
      <c r="H38" s="1305">
        <v>-5710.0900753199967</v>
      </c>
      <c r="I38" s="1304">
        <v>-7.0925936136375638</v>
      </c>
      <c r="K38" s="1199"/>
      <c r="L38" s="1199"/>
    </row>
    <row r="39" spans="1:12" s="991" customFormat="1" ht="19.5" customHeight="1">
      <c r="A39" s="1302" t="s">
        <v>1152</v>
      </c>
      <c r="B39" s="1299">
        <v>73535.861919299976</v>
      </c>
      <c r="C39" s="1299">
        <v>62119.836979839994</v>
      </c>
      <c r="D39" s="1299">
        <v>46575.355412620011</v>
      </c>
      <c r="E39" s="1299">
        <v>43167.778135799999</v>
      </c>
      <c r="F39" s="1299">
        <v>-11416.024939459981</v>
      </c>
      <c r="G39" s="1300">
        <v>-15.524432081843553</v>
      </c>
      <c r="H39" s="1299">
        <v>-3407.5772768200113</v>
      </c>
      <c r="I39" s="1298">
        <v>-7.3162668253019874</v>
      </c>
      <c r="K39" s="1199"/>
      <c r="L39" s="1199"/>
    </row>
    <row r="40" spans="1:12" s="991" customFormat="1" ht="19.5" customHeight="1">
      <c r="A40" s="1302" t="s">
        <v>1151</v>
      </c>
      <c r="B40" s="1299">
        <v>12016.022905739999</v>
      </c>
      <c r="C40" s="1299">
        <v>13038.034871779999</v>
      </c>
      <c r="D40" s="1299">
        <v>10560.27871886</v>
      </c>
      <c r="E40" s="1299">
        <v>11221.799594999999</v>
      </c>
      <c r="F40" s="1299">
        <v>1022.0119660399996</v>
      </c>
      <c r="G40" s="1300">
        <v>8.5054096023051784</v>
      </c>
      <c r="H40" s="1299">
        <v>661.52087613999902</v>
      </c>
      <c r="I40" s="1298">
        <v>6.2642368989614257</v>
      </c>
      <c r="K40" s="1199"/>
      <c r="L40" s="1199"/>
    </row>
    <row r="41" spans="1:12" s="991" customFormat="1" ht="19.5" customHeight="1">
      <c r="A41" s="1302" t="s">
        <v>1150</v>
      </c>
      <c r="B41" s="1299">
        <v>13354.385421290001</v>
      </c>
      <c r="C41" s="1299">
        <v>14928.32073971</v>
      </c>
      <c r="D41" s="1299">
        <v>15200.7993305</v>
      </c>
      <c r="E41" s="1299">
        <v>12655.233697410002</v>
      </c>
      <c r="F41" s="1299">
        <v>1573.935318419999</v>
      </c>
      <c r="G41" s="1300">
        <v>11.785906043349472</v>
      </c>
      <c r="H41" s="1299">
        <v>-2545.5656330899983</v>
      </c>
      <c r="I41" s="1298">
        <v>-16.746261678373639</v>
      </c>
      <c r="K41" s="1199"/>
      <c r="L41" s="1199"/>
    </row>
    <row r="42" spans="1:12" s="991" customFormat="1" ht="19.5" customHeight="1">
      <c r="A42" s="1302" t="s">
        <v>1149</v>
      </c>
      <c r="B42" s="1299">
        <v>7377.6793643325009</v>
      </c>
      <c r="C42" s="1299">
        <v>8539.8838374125007</v>
      </c>
      <c r="D42" s="1299">
        <v>8171.3523547725008</v>
      </c>
      <c r="E42" s="1299">
        <v>7752.8843132224993</v>
      </c>
      <c r="F42" s="1299">
        <v>1162.2044730799998</v>
      </c>
      <c r="G42" s="1300">
        <v>15.752981604197853</v>
      </c>
      <c r="H42" s="1299">
        <v>-418.46804155000154</v>
      </c>
      <c r="I42" s="1298">
        <v>-5.1211601627433687</v>
      </c>
      <c r="K42" s="1199"/>
      <c r="L42" s="1199"/>
    </row>
    <row r="43" spans="1:12" s="991" customFormat="1" ht="19.5" customHeight="1">
      <c r="A43" s="1309" t="s">
        <v>1148</v>
      </c>
      <c r="B43" s="1305">
        <v>160666.68562142135</v>
      </c>
      <c r="C43" s="1305">
        <v>169467.81376977227</v>
      </c>
      <c r="D43" s="1305">
        <v>157163.09503182716</v>
      </c>
      <c r="E43" s="1305">
        <v>141612.06107839366</v>
      </c>
      <c r="F43" s="1305">
        <v>8801.1281483509229</v>
      </c>
      <c r="G43" s="1306">
        <v>5.4778799440034556</v>
      </c>
      <c r="H43" s="1305">
        <v>-15551.033953433507</v>
      </c>
      <c r="I43" s="1304">
        <v>-9.8948381935875354</v>
      </c>
      <c r="K43" s="1199"/>
      <c r="L43" s="1199"/>
    </row>
    <row r="44" spans="1:12" s="991" customFormat="1" ht="19.5" customHeight="1">
      <c r="A44" s="1302" t="s">
        <v>1147</v>
      </c>
      <c r="B44" s="1299">
        <v>108157.34198174599</v>
      </c>
      <c r="C44" s="1299">
        <v>116178.34206957249</v>
      </c>
      <c r="D44" s="1299">
        <v>109268.84537177352</v>
      </c>
      <c r="E44" s="1299">
        <v>101524.51372631786</v>
      </c>
      <c r="F44" s="1299">
        <v>8021.0000878264982</v>
      </c>
      <c r="G44" s="1300">
        <v>7.4160477142459946</v>
      </c>
      <c r="H44" s="1299">
        <v>-7744.3316454556625</v>
      </c>
      <c r="I44" s="1298">
        <v>-7.087410523197665</v>
      </c>
      <c r="K44" s="1199"/>
      <c r="L44" s="1199"/>
    </row>
    <row r="45" spans="1:12" s="991" customFormat="1" ht="19.5" customHeight="1">
      <c r="A45" s="1302" t="s">
        <v>1146</v>
      </c>
      <c r="B45" s="1299">
        <v>52509.343639675353</v>
      </c>
      <c r="C45" s="1299">
        <v>53289.471700199771</v>
      </c>
      <c r="D45" s="1299">
        <v>47894.249660053669</v>
      </c>
      <c r="E45" s="1299">
        <v>40087.547352075788</v>
      </c>
      <c r="F45" s="1299">
        <v>780.12806052441738</v>
      </c>
      <c r="G45" s="1300">
        <v>1.485693795522828</v>
      </c>
      <c r="H45" s="1299">
        <v>-7806.702307977881</v>
      </c>
      <c r="I45" s="1298">
        <v>-16.299873916782712</v>
      </c>
      <c r="K45" s="1199"/>
      <c r="L45" s="1199"/>
    </row>
    <row r="46" spans="1:12" s="991" customFormat="1" ht="19.5" customHeight="1">
      <c r="A46" s="1307" t="s">
        <v>1145</v>
      </c>
      <c r="B46" s="1305">
        <v>293487.36927375279</v>
      </c>
      <c r="C46" s="1305">
        <v>345383.68680680683</v>
      </c>
      <c r="D46" s="1305">
        <v>335623.24934624386</v>
      </c>
      <c r="E46" s="1305">
        <v>320203.92125008185</v>
      </c>
      <c r="F46" s="1305">
        <v>51896.31753305404</v>
      </c>
      <c r="G46" s="1306">
        <v>17.682640878710973</v>
      </c>
      <c r="H46" s="1305">
        <v>-15419.328096162004</v>
      </c>
      <c r="I46" s="1304">
        <v>-4.5942371770123529</v>
      </c>
      <c r="K46" s="1199"/>
      <c r="L46" s="1199"/>
    </row>
    <row r="47" spans="1:12" s="991" customFormat="1" ht="19.5" customHeight="1">
      <c r="A47" s="1308" t="s">
        <v>1144</v>
      </c>
      <c r="B47" s="1305">
        <v>4404.0513494099996</v>
      </c>
      <c r="C47" s="1305">
        <v>4415.4969364800008</v>
      </c>
      <c r="D47" s="1305">
        <v>3129.7796000700032</v>
      </c>
      <c r="E47" s="1305">
        <v>4327.3303226819999</v>
      </c>
      <c r="F47" s="1305">
        <v>11.445587070001238</v>
      </c>
      <c r="G47" s="1306">
        <v>0.25988768435986959</v>
      </c>
      <c r="H47" s="1305">
        <v>1197.5507226119967</v>
      </c>
      <c r="I47" s="1304">
        <v>38.263100781448358</v>
      </c>
      <c r="K47" s="1199"/>
      <c r="L47" s="1199"/>
    </row>
    <row r="48" spans="1:12" s="1281" customFormat="1" ht="19.5" customHeight="1">
      <c r="A48" s="1307" t="s">
        <v>1143</v>
      </c>
      <c r="B48" s="1305">
        <v>473661.8698266318</v>
      </c>
      <c r="C48" s="1305">
        <v>563381.45682720921</v>
      </c>
      <c r="D48" s="1305">
        <v>558469.81504557014</v>
      </c>
      <c r="E48" s="1305">
        <v>447589.58864036878</v>
      </c>
      <c r="F48" s="1305">
        <v>89719.58700057742</v>
      </c>
      <c r="G48" s="1306">
        <v>18.941695060532592</v>
      </c>
      <c r="H48" s="1305">
        <v>-110880.22640520136</v>
      </c>
      <c r="I48" s="1304">
        <v>-19.854291748275372</v>
      </c>
      <c r="K48" s="1199"/>
      <c r="L48" s="1199"/>
    </row>
    <row r="49" spans="1:12" s="991" customFormat="1" ht="19.5" customHeight="1">
      <c r="A49" s="1303" t="s">
        <v>1142</v>
      </c>
      <c r="B49" s="1299">
        <v>2112.7621547326985</v>
      </c>
      <c r="C49" s="1299">
        <v>3012.0776041431509</v>
      </c>
      <c r="D49" s="1299">
        <v>3437.0057838369949</v>
      </c>
      <c r="E49" s="1299">
        <v>4702.0847654139961</v>
      </c>
      <c r="F49" s="1299">
        <v>899.3154494104524</v>
      </c>
      <c r="G49" s="1300">
        <v>42.565863241914784</v>
      </c>
      <c r="H49" s="1299">
        <v>1265.0789815770013</v>
      </c>
      <c r="I49" s="1298">
        <v>36.807589545709057</v>
      </c>
      <c r="K49" s="1199"/>
      <c r="L49" s="1199"/>
    </row>
    <row r="50" spans="1:12" s="991" customFormat="1" ht="19.5" customHeight="1">
      <c r="A50" s="1302" t="s">
        <v>1141</v>
      </c>
      <c r="B50" s="1299">
        <v>14422.40230427099</v>
      </c>
      <c r="C50" s="1299">
        <v>17405.048737810001</v>
      </c>
      <c r="D50" s="1299">
        <v>31414.72771246</v>
      </c>
      <c r="E50" s="1299">
        <v>39022.994371000001</v>
      </c>
      <c r="F50" s="1299">
        <v>2982.6464335390101</v>
      </c>
      <c r="G50" s="1300">
        <v>20.680649247010269</v>
      </c>
      <c r="H50" s="1299">
        <v>7608.2666585400002</v>
      </c>
      <c r="I50" s="1298">
        <v>24.218789123938002</v>
      </c>
      <c r="K50" s="1199"/>
      <c r="L50" s="1199"/>
    </row>
    <row r="51" spans="1:12" s="991" customFormat="1" ht="19.5" customHeight="1">
      <c r="A51" s="1301" t="s">
        <v>1140</v>
      </c>
      <c r="B51" s="1299">
        <v>457126.70536762814</v>
      </c>
      <c r="C51" s="1299">
        <v>542964.33048525616</v>
      </c>
      <c r="D51" s="1299">
        <v>523618.08154927322</v>
      </c>
      <c r="E51" s="1299">
        <v>403864.50950395485</v>
      </c>
      <c r="F51" s="1299">
        <v>85837.62511762802</v>
      </c>
      <c r="G51" s="1300">
        <v>18.777643946353148</v>
      </c>
      <c r="H51" s="1299">
        <v>-119753.57204531837</v>
      </c>
      <c r="I51" s="1298">
        <v>-22.870404263159386</v>
      </c>
      <c r="K51" s="1199"/>
      <c r="L51" s="1199"/>
    </row>
    <row r="52" spans="1:12" ht="19.5" customHeight="1" thickBot="1">
      <c r="A52" s="1297" t="s">
        <v>1139</v>
      </c>
      <c r="B52" s="1295">
        <v>4172785.0181719083</v>
      </c>
      <c r="C52" s="1295">
        <v>4679952.5622343495</v>
      </c>
      <c r="D52" s="1295">
        <v>4709130.0502873892</v>
      </c>
      <c r="E52" s="1295">
        <v>4836853.6249155179</v>
      </c>
      <c r="F52" s="1295">
        <v>507167.54406244121</v>
      </c>
      <c r="G52" s="1296">
        <v>12.154173815660185</v>
      </c>
      <c r="H52" s="1295">
        <v>127723.57462812867</v>
      </c>
      <c r="I52" s="1294">
        <v>2.7122541374777693</v>
      </c>
      <c r="K52" s="1199"/>
      <c r="L52" s="1199"/>
    </row>
    <row r="53" spans="1:12" ht="16.2" thickTop="1">
      <c r="A53" s="1293" t="s">
        <v>1138</v>
      </c>
      <c r="B53" s="1079"/>
      <c r="C53" s="1079"/>
      <c r="D53" s="1079"/>
      <c r="E53" s="1079"/>
    </row>
    <row r="54" spans="1:12">
      <c r="A54" s="3380" t="s">
        <v>1137</v>
      </c>
      <c r="B54" s="3380"/>
      <c r="C54" s="3380"/>
      <c r="D54" s="3380"/>
      <c r="E54" s="3380"/>
      <c r="F54" s="3380"/>
      <c r="G54" s="3380"/>
      <c r="H54" s="3380"/>
      <c r="I54" s="3380"/>
    </row>
    <row r="55" spans="1:12" ht="15.75" customHeight="1">
      <c r="A55" s="3381" t="s">
        <v>1136</v>
      </c>
      <c r="B55" s="3381"/>
      <c r="C55" s="3381"/>
      <c r="D55" s="3381"/>
      <c r="E55" s="3381"/>
      <c r="F55" s="3381"/>
      <c r="G55" s="3381"/>
      <c r="H55" s="3381"/>
      <c r="I55" s="3381"/>
    </row>
    <row r="56" spans="1:12">
      <c r="A56" s="3381"/>
      <c r="B56" s="3381"/>
      <c r="C56" s="3381"/>
      <c r="D56" s="3381"/>
      <c r="E56" s="3381"/>
      <c r="F56" s="3381"/>
      <c r="G56" s="3381"/>
      <c r="H56" s="3381"/>
      <c r="I56" s="3381"/>
    </row>
    <row r="57" spans="1:12" ht="16.2">
      <c r="B57" s="1292"/>
      <c r="C57" s="1292"/>
      <c r="D57" s="1292"/>
      <c r="E57" s="1292"/>
      <c r="F57" s="1079"/>
      <c r="H57" s="988"/>
    </row>
    <row r="58" spans="1:12" ht="16.2">
      <c r="B58" s="1292"/>
      <c r="C58" s="1292"/>
      <c r="D58" s="1292"/>
      <c r="E58" s="1292"/>
    </row>
    <row r="59" spans="1:12" ht="16.2">
      <c r="B59" s="1292"/>
      <c r="C59" s="1292"/>
      <c r="D59" s="1292"/>
      <c r="E59" s="1292"/>
    </row>
    <row r="60" spans="1:12" ht="16.2">
      <c r="B60" s="1292"/>
      <c r="C60" s="1292"/>
      <c r="D60" s="1292"/>
      <c r="E60" s="1292"/>
    </row>
    <row r="61" spans="1:12" ht="16.2">
      <c r="B61" s="1292"/>
      <c r="C61" s="1292"/>
      <c r="D61" s="1292"/>
      <c r="E61" s="1292"/>
    </row>
    <row r="62" spans="1:12" ht="16.2">
      <c r="B62" s="1292"/>
      <c r="C62" s="1292"/>
      <c r="D62" s="1292"/>
      <c r="E62" s="1292"/>
    </row>
    <row r="63" spans="1:12" ht="16.2">
      <c r="B63" s="1292"/>
      <c r="C63" s="1292"/>
      <c r="D63" s="1292"/>
      <c r="E63" s="1292"/>
    </row>
    <row r="64" spans="1:12" ht="16.2">
      <c r="B64" s="1292"/>
      <c r="C64" s="1292"/>
      <c r="D64" s="1292"/>
      <c r="E64" s="1292"/>
    </row>
    <row r="65" spans="2:7" ht="16.2">
      <c r="B65" s="1292"/>
      <c r="C65" s="1292"/>
      <c r="D65" s="1292"/>
      <c r="E65" s="1292"/>
    </row>
    <row r="66" spans="2:7" ht="16.2">
      <c r="B66" s="1292"/>
      <c r="C66" s="1292"/>
      <c r="D66" s="1292"/>
      <c r="E66" s="1292"/>
    </row>
    <row r="67" spans="2:7" ht="16.2">
      <c r="B67" s="1292"/>
      <c r="C67" s="1292"/>
      <c r="D67" s="1292"/>
      <c r="E67" s="1292"/>
    </row>
    <row r="68" spans="2:7" ht="16.2">
      <c r="B68" s="1292"/>
      <c r="C68" s="1292"/>
      <c r="D68" s="1292"/>
      <c r="E68" s="1292"/>
    </row>
    <row r="71" spans="2:7">
      <c r="B71" s="1079"/>
      <c r="C71" s="1079"/>
      <c r="D71" s="1079"/>
      <c r="E71" s="1079"/>
      <c r="F71" s="1079"/>
      <c r="G71" s="1079"/>
    </row>
    <row r="72" spans="2:7">
      <c r="B72" s="1079"/>
      <c r="C72" s="1079"/>
      <c r="D72" s="1079"/>
      <c r="E72" s="1079"/>
    </row>
  </sheetData>
  <mergeCells count="13">
    <mergeCell ref="D6:D7"/>
    <mergeCell ref="E6:E7"/>
    <mergeCell ref="A54:I54"/>
    <mergeCell ref="A55:I56"/>
    <mergeCell ref="A1:I1"/>
    <mergeCell ref="A2:I2"/>
    <mergeCell ref="A3:I3"/>
    <mergeCell ref="A5:A7"/>
    <mergeCell ref="F5:I5"/>
    <mergeCell ref="F6:G6"/>
    <mergeCell ref="H6:I6"/>
    <mergeCell ref="B6:B7"/>
    <mergeCell ref="C6:C7"/>
  </mergeCells>
  <pageMargins left="0.39370078740157483" right="0.39370078740157483" top="0.39370078740157483" bottom="0.39370078740157483" header="0.31496062992125984" footer="0.31496062992125984"/>
  <pageSetup paperSize="9" scale="63"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showGridLines="0" workbookViewId="0">
      <selection activeCell="L14" sqref="L14"/>
    </sheetView>
  </sheetViews>
  <sheetFormatPr defaultRowHeight="15.6"/>
  <cols>
    <col min="1" max="1" width="27.109375" style="1195" bestFit="1" customWidth="1"/>
    <col min="2" max="2" width="10.88671875" style="1195" customWidth="1"/>
    <col min="3" max="3" width="11" style="1321" customWidth="1"/>
    <col min="4" max="4" width="11" style="1195" customWidth="1"/>
    <col min="5" max="5" width="10.6640625" style="1195" customWidth="1"/>
    <col min="6" max="6" width="8.44140625" style="1195" bestFit="1" customWidth="1"/>
    <col min="7" max="7" width="8.33203125" style="1195" bestFit="1" customWidth="1"/>
    <col min="8" max="8" width="8.44140625" style="1195" bestFit="1" customWidth="1"/>
    <col min="9" max="9" width="8.33203125" style="1195" bestFit="1" customWidth="1"/>
    <col min="10" max="256" width="8.88671875" style="1195"/>
    <col min="257" max="257" width="23.109375" style="1195" bestFit="1" customWidth="1"/>
    <col min="258" max="261" width="7.44140625" style="1195" bestFit="1" customWidth="1"/>
    <col min="262" max="265" width="7.109375" style="1195" bestFit="1" customWidth="1"/>
    <col min="266" max="512" width="8.88671875" style="1195"/>
    <col min="513" max="513" width="23.109375" style="1195" bestFit="1" customWidth="1"/>
    <col min="514" max="517" width="7.44140625" style="1195" bestFit="1" customWidth="1"/>
    <col min="518" max="521" width="7.109375" style="1195" bestFit="1" customWidth="1"/>
    <col min="522" max="768" width="8.88671875" style="1195"/>
    <col min="769" max="769" width="23.109375" style="1195" bestFit="1" customWidth="1"/>
    <col min="770" max="773" width="7.44140625" style="1195" bestFit="1" customWidth="1"/>
    <col min="774" max="777" width="7.109375" style="1195" bestFit="1" customWidth="1"/>
    <col min="778" max="1024" width="8.88671875" style="1195"/>
    <col min="1025" max="1025" width="23.109375" style="1195" bestFit="1" customWidth="1"/>
    <col min="1026" max="1029" width="7.44140625" style="1195" bestFit="1" customWidth="1"/>
    <col min="1030" max="1033" width="7.109375" style="1195" bestFit="1" customWidth="1"/>
    <col min="1034" max="1280" width="8.88671875" style="1195"/>
    <col min="1281" max="1281" width="23.109375" style="1195" bestFit="1" customWidth="1"/>
    <col min="1282" max="1285" width="7.44140625" style="1195" bestFit="1" customWidth="1"/>
    <col min="1286" max="1289" width="7.109375" style="1195" bestFit="1" customWidth="1"/>
    <col min="1290" max="1536" width="8.88671875" style="1195"/>
    <col min="1537" max="1537" width="23.109375" style="1195" bestFit="1" customWidth="1"/>
    <col min="1538" max="1541" width="7.44140625" style="1195" bestFit="1" customWidth="1"/>
    <col min="1542" max="1545" width="7.109375" style="1195" bestFit="1" customWidth="1"/>
    <col min="1546" max="1792" width="8.88671875" style="1195"/>
    <col min="1793" max="1793" width="23.109375" style="1195" bestFit="1" customWidth="1"/>
    <col min="1794" max="1797" width="7.44140625" style="1195" bestFit="1" customWidth="1"/>
    <col min="1798" max="1801" width="7.109375" style="1195" bestFit="1" customWidth="1"/>
    <col min="1802" max="2048" width="8.88671875" style="1195"/>
    <col min="2049" max="2049" width="23.109375" style="1195" bestFit="1" customWidth="1"/>
    <col min="2050" max="2053" width="7.44140625" style="1195" bestFit="1" customWidth="1"/>
    <col min="2054" max="2057" width="7.109375" style="1195" bestFit="1" customWidth="1"/>
    <col min="2058" max="2304" width="8.88671875" style="1195"/>
    <col min="2305" max="2305" width="23.109375" style="1195" bestFit="1" customWidth="1"/>
    <col min="2306" max="2309" width="7.44140625" style="1195" bestFit="1" customWidth="1"/>
    <col min="2310" max="2313" width="7.109375" style="1195" bestFit="1" customWidth="1"/>
    <col min="2314" max="2560" width="8.88671875" style="1195"/>
    <col min="2561" max="2561" width="23.109375" style="1195" bestFit="1" customWidth="1"/>
    <col min="2562" max="2565" width="7.44140625" style="1195" bestFit="1" customWidth="1"/>
    <col min="2566" max="2569" width="7.109375" style="1195" bestFit="1" customWidth="1"/>
    <col min="2570" max="2816" width="8.88671875" style="1195"/>
    <col min="2817" max="2817" width="23.109375" style="1195" bestFit="1" customWidth="1"/>
    <col min="2818" max="2821" width="7.44140625" style="1195" bestFit="1" customWidth="1"/>
    <col min="2822" max="2825" width="7.109375" style="1195" bestFit="1" customWidth="1"/>
    <col min="2826" max="3072" width="8.88671875" style="1195"/>
    <col min="3073" max="3073" width="23.109375" style="1195" bestFit="1" customWidth="1"/>
    <col min="3074" max="3077" width="7.44140625" style="1195" bestFit="1" customWidth="1"/>
    <col min="3078" max="3081" width="7.109375" style="1195" bestFit="1" customWidth="1"/>
    <col min="3082" max="3328" width="8.88671875" style="1195"/>
    <col min="3329" max="3329" width="23.109375" style="1195" bestFit="1" customWidth="1"/>
    <col min="3330" max="3333" width="7.44140625" style="1195" bestFit="1" customWidth="1"/>
    <col min="3334" max="3337" width="7.109375" style="1195" bestFit="1" customWidth="1"/>
    <col min="3338" max="3584" width="8.88671875" style="1195"/>
    <col min="3585" max="3585" width="23.109375" style="1195" bestFit="1" customWidth="1"/>
    <col min="3586" max="3589" width="7.44140625" style="1195" bestFit="1" customWidth="1"/>
    <col min="3590" max="3593" width="7.109375" style="1195" bestFit="1" customWidth="1"/>
    <col min="3594" max="3840" width="8.88671875" style="1195"/>
    <col min="3841" max="3841" width="23.109375" style="1195" bestFit="1" customWidth="1"/>
    <col min="3842" max="3845" width="7.44140625" style="1195" bestFit="1" customWidth="1"/>
    <col min="3846" max="3849" width="7.109375" style="1195" bestFit="1" customWidth="1"/>
    <col min="3850" max="4096" width="8.88671875" style="1195"/>
    <col min="4097" max="4097" width="23.109375" style="1195" bestFit="1" customWidth="1"/>
    <col min="4098" max="4101" width="7.44140625" style="1195" bestFit="1" customWidth="1"/>
    <col min="4102" max="4105" width="7.109375" style="1195" bestFit="1" customWidth="1"/>
    <col min="4106" max="4352" width="8.88671875" style="1195"/>
    <col min="4353" max="4353" width="23.109375" style="1195" bestFit="1" customWidth="1"/>
    <col min="4354" max="4357" width="7.44140625" style="1195" bestFit="1" customWidth="1"/>
    <col min="4358" max="4361" width="7.109375" style="1195" bestFit="1" customWidth="1"/>
    <col min="4362" max="4608" width="8.88671875" style="1195"/>
    <col min="4609" max="4609" width="23.109375" style="1195" bestFit="1" customWidth="1"/>
    <col min="4610" max="4613" width="7.44140625" style="1195" bestFit="1" customWidth="1"/>
    <col min="4614" max="4617" width="7.109375" style="1195" bestFit="1" customWidth="1"/>
    <col min="4618" max="4864" width="8.88671875" style="1195"/>
    <col min="4865" max="4865" width="23.109375" style="1195" bestFit="1" customWidth="1"/>
    <col min="4866" max="4869" width="7.44140625" style="1195" bestFit="1" customWidth="1"/>
    <col min="4870" max="4873" width="7.109375" style="1195" bestFit="1" customWidth="1"/>
    <col min="4874" max="5120" width="8.88671875" style="1195"/>
    <col min="5121" max="5121" width="23.109375" style="1195" bestFit="1" customWidth="1"/>
    <col min="5122" max="5125" width="7.44140625" style="1195" bestFit="1" customWidth="1"/>
    <col min="5126" max="5129" width="7.109375" style="1195" bestFit="1" customWidth="1"/>
    <col min="5130" max="5376" width="8.88671875" style="1195"/>
    <col min="5377" max="5377" width="23.109375" style="1195" bestFit="1" customWidth="1"/>
    <col min="5378" max="5381" width="7.44140625" style="1195" bestFit="1" customWidth="1"/>
    <col min="5382" max="5385" width="7.109375" style="1195" bestFit="1" customWidth="1"/>
    <col min="5386" max="5632" width="8.88671875" style="1195"/>
    <col min="5633" max="5633" width="23.109375" style="1195" bestFit="1" customWidth="1"/>
    <col min="5634" max="5637" width="7.44140625" style="1195" bestFit="1" customWidth="1"/>
    <col min="5638" max="5641" width="7.109375" style="1195" bestFit="1" customWidth="1"/>
    <col min="5642" max="5888" width="8.88671875" style="1195"/>
    <col min="5889" max="5889" width="23.109375" style="1195" bestFit="1" customWidth="1"/>
    <col min="5890" max="5893" width="7.44140625" style="1195" bestFit="1" customWidth="1"/>
    <col min="5894" max="5897" width="7.109375" style="1195" bestFit="1" customWidth="1"/>
    <col min="5898" max="6144" width="8.88671875" style="1195"/>
    <col min="6145" max="6145" width="23.109375" style="1195" bestFit="1" customWidth="1"/>
    <col min="6146" max="6149" width="7.44140625" style="1195" bestFit="1" customWidth="1"/>
    <col min="6150" max="6153" width="7.109375" style="1195" bestFit="1" customWidth="1"/>
    <col min="6154" max="6400" width="8.88671875" style="1195"/>
    <col min="6401" max="6401" width="23.109375" style="1195" bestFit="1" customWidth="1"/>
    <col min="6402" max="6405" width="7.44140625" style="1195" bestFit="1" customWidth="1"/>
    <col min="6406" max="6409" width="7.109375" style="1195" bestFit="1" customWidth="1"/>
    <col min="6410" max="6656" width="8.88671875" style="1195"/>
    <col min="6657" max="6657" width="23.109375" style="1195" bestFit="1" customWidth="1"/>
    <col min="6658" max="6661" width="7.44140625" style="1195" bestFit="1" customWidth="1"/>
    <col min="6662" max="6665" width="7.109375" style="1195" bestFit="1" customWidth="1"/>
    <col min="6666" max="6912" width="8.88671875" style="1195"/>
    <col min="6913" max="6913" width="23.109375" style="1195" bestFit="1" customWidth="1"/>
    <col min="6914" max="6917" width="7.44140625" style="1195" bestFit="1" customWidth="1"/>
    <col min="6918" max="6921" width="7.109375" style="1195" bestFit="1" customWidth="1"/>
    <col min="6922" max="7168" width="8.88671875" style="1195"/>
    <col min="7169" max="7169" width="23.109375" style="1195" bestFit="1" customWidth="1"/>
    <col min="7170" max="7173" width="7.44140625" style="1195" bestFit="1" customWidth="1"/>
    <col min="7174" max="7177" width="7.109375" style="1195" bestFit="1" customWidth="1"/>
    <col min="7178" max="7424" width="8.88671875" style="1195"/>
    <col min="7425" max="7425" width="23.109375" style="1195" bestFit="1" customWidth="1"/>
    <col min="7426" max="7429" width="7.44140625" style="1195" bestFit="1" customWidth="1"/>
    <col min="7430" max="7433" width="7.109375" style="1195" bestFit="1" customWidth="1"/>
    <col min="7434" max="7680" width="8.88671875" style="1195"/>
    <col min="7681" max="7681" width="23.109375" style="1195" bestFit="1" customWidth="1"/>
    <col min="7682" max="7685" width="7.44140625" style="1195" bestFit="1" customWidth="1"/>
    <col min="7686" max="7689" width="7.109375" style="1195" bestFit="1" customWidth="1"/>
    <col min="7690" max="7936" width="8.88671875" style="1195"/>
    <col min="7937" max="7937" width="23.109375" style="1195" bestFit="1" customWidth="1"/>
    <col min="7938" max="7941" width="7.44140625" style="1195" bestFit="1" customWidth="1"/>
    <col min="7942" max="7945" width="7.109375" style="1195" bestFit="1" customWidth="1"/>
    <col min="7946" max="8192" width="8.88671875" style="1195"/>
    <col min="8193" max="8193" width="23.109375" style="1195" bestFit="1" customWidth="1"/>
    <col min="8194" max="8197" width="7.44140625" style="1195" bestFit="1" customWidth="1"/>
    <col min="8198" max="8201" width="7.109375" style="1195" bestFit="1" customWidth="1"/>
    <col min="8202" max="8448" width="8.88671875" style="1195"/>
    <col min="8449" max="8449" width="23.109375" style="1195" bestFit="1" customWidth="1"/>
    <col min="8450" max="8453" width="7.44140625" style="1195" bestFit="1" customWidth="1"/>
    <col min="8454" max="8457" width="7.109375" style="1195" bestFit="1" customWidth="1"/>
    <col min="8458" max="8704" width="8.88671875" style="1195"/>
    <col min="8705" max="8705" width="23.109375" style="1195" bestFit="1" customWidth="1"/>
    <col min="8706" max="8709" width="7.44140625" style="1195" bestFit="1" customWidth="1"/>
    <col min="8710" max="8713" width="7.109375" style="1195" bestFit="1" customWidth="1"/>
    <col min="8714" max="8960" width="8.88671875" style="1195"/>
    <col min="8961" max="8961" width="23.109375" style="1195" bestFit="1" customWidth="1"/>
    <col min="8962" max="8965" width="7.44140625" style="1195" bestFit="1" customWidth="1"/>
    <col min="8966" max="8969" width="7.109375" style="1195" bestFit="1" customWidth="1"/>
    <col min="8970" max="9216" width="8.88671875" style="1195"/>
    <col min="9217" max="9217" width="23.109375" style="1195" bestFit="1" customWidth="1"/>
    <col min="9218" max="9221" width="7.44140625" style="1195" bestFit="1" customWidth="1"/>
    <col min="9222" max="9225" width="7.109375" style="1195" bestFit="1" customWidth="1"/>
    <col min="9226" max="9472" width="8.88671875" style="1195"/>
    <col min="9473" max="9473" width="23.109375" style="1195" bestFit="1" customWidth="1"/>
    <col min="9474" max="9477" width="7.44140625" style="1195" bestFit="1" customWidth="1"/>
    <col min="9478" max="9481" width="7.109375" style="1195" bestFit="1" customWidth="1"/>
    <col min="9482" max="9728" width="8.88671875" style="1195"/>
    <col min="9729" max="9729" width="23.109375" style="1195" bestFit="1" customWidth="1"/>
    <col min="9730" max="9733" width="7.44140625" style="1195" bestFit="1" customWidth="1"/>
    <col min="9734" max="9737" width="7.109375" style="1195" bestFit="1" customWidth="1"/>
    <col min="9738" max="9984" width="8.88671875" style="1195"/>
    <col min="9985" max="9985" width="23.109375" style="1195" bestFit="1" customWidth="1"/>
    <col min="9986" max="9989" width="7.44140625" style="1195" bestFit="1" customWidth="1"/>
    <col min="9990" max="9993" width="7.109375" style="1195" bestFit="1" customWidth="1"/>
    <col min="9994" max="10240" width="8.88671875" style="1195"/>
    <col min="10241" max="10241" width="23.109375" style="1195" bestFit="1" customWidth="1"/>
    <col min="10242" max="10245" width="7.44140625" style="1195" bestFit="1" customWidth="1"/>
    <col min="10246" max="10249" width="7.109375" style="1195" bestFit="1" customWidth="1"/>
    <col min="10250" max="10496" width="8.88671875" style="1195"/>
    <col min="10497" max="10497" width="23.109375" style="1195" bestFit="1" customWidth="1"/>
    <col min="10498" max="10501" width="7.44140625" style="1195" bestFit="1" customWidth="1"/>
    <col min="10502" max="10505" width="7.109375" style="1195" bestFit="1" customWidth="1"/>
    <col min="10506" max="10752" width="8.88671875" style="1195"/>
    <col min="10753" max="10753" width="23.109375" style="1195" bestFit="1" customWidth="1"/>
    <col min="10754" max="10757" width="7.44140625" style="1195" bestFit="1" customWidth="1"/>
    <col min="10758" max="10761" width="7.109375" style="1195" bestFit="1" customWidth="1"/>
    <col min="10762" max="11008" width="8.88671875" style="1195"/>
    <col min="11009" max="11009" width="23.109375" style="1195" bestFit="1" customWidth="1"/>
    <col min="11010" max="11013" width="7.44140625" style="1195" bestFit="1" customWidth="1"/>
    <col min="11014" max="11017" width="7.109375" style="1195" bestFit="1" customWidth="1"/>
    <col min="11018" max="11264" width="8.88671875" style="1195"/>
    <col min="11265" max="11265" width="23.109375" style="1195" bestFit="1" customWidth="1"/>
    <col min="11266" max="11269" width="7.44140625" style="1195" bestFit="1" customWidth="1"/>
    <col min="11270" max="11273" width="7.109375" style="1195" bestFit="1" customWidth="1"/>
    <col min="11274" max="11520" width="8.88671875" style="1195"/>
    <col min="11521" max="11521" width="23.109375" style="1195" bestFit="1" customWidth="1"/>
    <col min="11522" max="11525" width="7.44140625" style="1195" bestFit="1" customWidth="1"/>
    <col min="11526" max="11529" width="7.109375" style="1195" bestFit="1" customWidth="1"/>
    <col min="11530" max="11776" width="8.88671875" style="1195"/>
    <col min="11777" max="11777" width="23.109375" style="1195" bestFit="1" customWidth="1"/>
    <col min="11778" max="11781" width="7.44140625" style="1195" bestFit="1" customWidth="1"/>
    <col min="11782" max="11785" width="7.109375" style="1195" bestFit="1" customWidth="1"/>
    <col min="11786" max="12032" width="8.88671875" style="1195"/>
    <col min="12033" max="12033" width="23.109375" style="1195" bestFit="1" customWidth="1"/>
    <col min="12034" max="12037" width="7.44140625" style="1195" bestFit="1" customWidth="1"/>
    <col min="12038" max="12041" width="7.109375" style="1195" bestFit="1" customWidth="1"/>
    <col min="12042" max="12288" width="8.88671875" style="1195"/>
    <col min="12289" max="12289" width="23.109375" style="1195" bestFit="1" customWidth="1"/>
    <col min="12290" max="12293" width="7.44140625" style="1195" bestFit="1" customWidth="1"/>
    <col min="12294" max="12297" width="7.109375" style="1195" bestFit="1" customWidth="1"/>
    <col min="12298" max="12544" width="8.88671875" style="1195"/>
    <col min="12545" max="12545" width="23.109375" style="1195" bestFit="1" customWidth="1"/>
    <col min="12546" max="12549" width="7.44140625" style="1195" bestFit="1" customWidth="1"/>
    <col min="12550" max="12553" width="7.109375" style="1195" bestFit="1" customWidth="1"/>
    <col min="12554" max="12800" width="8.88671875" style="1195"/>
    <col min="12801" max="12801" width="23.109375" style="1195" bestFit="1" customWidth="1"/>
    <col min="12802" max="12805" width="7.44140625" style="1195" bestFit="1" customWidth="1"/>
    <col min="12806" max="12809" width="7.109375" style="1195" bestFit="1" customWidth="1"/>
    <col min="12810" max="13056" width="8.88671875" style="1195"/>
    <col min="13057" max="13057" width="23.109375" style="1195" bestFit="1" customWidth="1"/>
    <col min="13058" max="13061" width="7.44140625" style="1195" bestFit="1" customWidth="1"/>
    <col min="13062" max="13065" width="7.109375" style="1195" bestFit="1" customWidth="1"/>
    <col min="13066" max="13312" width="8.88671875" style="1195"/>
    <col min="13313" max="13313" width="23.109375" style="1195" bestFit="1" customWidth="1"/>
    <col min="13314" max="13317" width="7.44140625" style="1195" bestFit="1" customWidth="1"/>
    <col min="13318" max="13321" width="7.109375" style="1195" bestFit="1" customWidth="1"/>
    <col min="13322" max="13568" width="8.88671875" style="1195"/>
    <col min="13569" max="13569" width="23.109375" style="1195" bestFit="1" customWidth="1"/>
    <col min="13570" max="13573" width="7.44140625" style="1195" bestFit="1" customWidth="1"/>
    <col min="13574" max="13577" width="7.109375" style="1195" bestFit="1" customWidth="1"/>
    <col min="13578" max="13824" width="8.88671875" style="1195"/>
    <col min="13825" max="13825" width="23.109375" style="1195" bestFit="1" customWidth="1"/>
    <col min="13826" max="13829" width="7.44140625" style="1195" bestFit="1" customWidth="1"/>
    <col min="13830" max="13833" width="7.109375" style="1195" bestFit="1" customWidth="1"/>
    <col min="13834" max="14080" width="8.88671875" style="1195"/>
    <col min="14081" max="14081" width="23.109375" style="1195" bestFit="1" customWidth="1"/>
    <col min="14082" max="14085" width="7.44140625" style="1195" bestFit="1" customWidth="1"/>
    <col min="14086" max="14089" width="7.109375" style="1195" bestFit="1" customWidth="1"/>
    <col min="14090" max="14336" width="8.88671875" style="1195"/>
    <col min="14337" max="14337" width="23.109375" style="1195" bestFit="1" customWidth="1"/>
    <col min="14338" max="14341" width="7.44140625" style="1195" bestFit="1" customWidth="1"/>
    <col min="14342" max="14345" width="7.109375" style="1195" bestFit="1" customWidth="1"/>
    <col min="14346" max="14592" width="8.88671875" style="1195"/>
    <col min="14593" max="14593" width="23.109375" style="1195" bestFit="1" customWidth="1"/>
    <col min="14594" max="14597" width="7.44140625" style="1195" bestFit="1" customWidth="1"/>
    <col min="14598" max="14601" width="7.109375" style="1195" bestFit="1" customWidth="1"/>
    <col min="14602" max="14848" width="8.88671875" style="1195"/>
    <col min="14849" max="14849" width="23.109375" style="1195" bestFit="1" customWidth="1"/>
    <col min="14850" max="14853" width="7.44140625" style="1195" bestFit="1" customWidth="1"/>
    <col min="14854" max="14857" width="7.109375" style="1195" bestFit="1" customWidth="1"/>
    <col min="14858" max="15104" width="8.88671875" style="1195"/>
    <col min="15105" max="15105" width="23.109375" style="1195" bestFit="1" customWidth="1"/>
    <col min="15106" max="15109" width="7.44140625" style="1195" bestFit="1" customWidth="1"/>
    <col min="15110" max="15113" width="7.109375" style="1195" bestFit="1" customWidth="1"/>
    <col min="15114" max="15360" width="8.88671875" style="1195"/>
    <col min="15361" max="15361" width="23.109375" style="1195" bestFit="1" customWidth="1"/>
    <col min="15362" max="15365" width="7.44140625" style="1195" bestFit="1" customWidth="1"/>
    <col min="15366" max="15369" width="7.109375" style="1195" bestFit="1" customWidth="1"/>
    <col min="15370" max="15616" width="8.88671875" style="1195"/>
    <col min="15617" max="15617" width="23.109375" style="1195" bestFit="1" customWidth="1"/>
    <col min="15618" max="15621" width="7.44140625" style="1195" bestFit="1" customWidth="1"/>
    <col min="15622" max="15625" width="7.109375" style="1195" bestFit="1" customWidth="1"/>
    <col min="15626" max="15872" width="8.88671875" style="1195"/>
    <col min="15873" max="15873" width="23.109375" style="1195" bestFit="1" customWidth="1"/>
    <col min="15874" max="15877" width="7.44140625" style="1195" bestFit="1" customWidth="1"/>
    <col min="15878" max="15881" width="7.109375" style="1195" bestFit="1" customWidth="1"/>
    <col min="15882" max="16128" width="8.88671875" style="1195"/>
    <col min="16129" max="16129" width="23.109375" style="1195" bestFit="1" customWidth="1"/>
    <col min="16130" max="16133" width="7.44140625" style="1195" bestFit="1" customWidth="1"/>
    <col min="16134" max="16137" width="7.109375" style="1195" bestFit="1" customWidth="1"/>
    <col min="16138" max="16384" width="8.88671875" style="1195"/>
  </cols>
  <sheetData>
    <row r="1" spans="1:12">
      <c r="A1" s="3389" t="s">
        <v>1185</v>
      </c>
      <c r="B1" s="3389"/>
      <c r="C1" s="3389"/>
      <c r="D1" s="3389"/>
      <c r="E1" s="3389"/>
      <c r="F1" s="3389"/>
      <c r="G1" s="3389"/>
      <c r="H1" s="3389"/>
      <c r="I1" s="3389"/>
    </row>
    <row r="2" spans="1:12" ht="15.75" customHeight="1">
      <c r="A2" s="3390" t="s">
        <v>1184</v>
      </c>
      <c r="B2" s="3390"/>
      <c r="C2" s="3390"/>
      <c r="D2" s="3390"/>
      <c r="E2" s="3390"/>
      <c r="F2" s="3390"/>
      <c r="G2" s="3390"/>
      <c r="H2" s="3390"/>
      <c r="I2" s="3390"/>
      <c r="J2" s="1202"/>
    </row>
    <row r="3" spans="1:12" ht="15.75" customHeight="1">
      <c r="A3" s="3390" t="s">
        <v>856</v>
      </c>
      <c r="B3" s="3390"/>
      <c r="C3" s="3390"/>
      <c r="D3" s="3390"/>
      <c r="E3" s="3390"/>
      <c r="F3" s="3390"/>
      <c r="G3" s="3390"/>
      <c r="H3" s="3390"/>
      <c r="I3" s="3390"/>
      <c r="J3" s="1202"/>
    </row>
    <row r="4" spans="1:12" ht="16.2" thickBot="1">
      <c r="H4" s="3355" t="s">
        <v>126</v>
      </c>
      <c r="I4" s="3355"/>
    </row>
    <row r="5" spans="1:12" s="1322" customFormat="1" ht="21.75" customHeight="1" thickTop="1">
      <c r="A5" s="3391" t="s">
        <v>65</v>
      </c>
      <c r="B5" s="1108">
        <f>'44.Product credit'!B5</f>
        <v>2021</v>
      </c>
      <c r="C5" s="1108">
        <f>'44.Product credit'!C5</f>
        <v>2022</v>
      </c>
      <c r="D5" s="1108">
        <f>'44.Product credit'!D5</f>
        <v>2022</v>
      </c>
      <c r="E5" s="1108">
        <f>'44.Product credit'!E5</f>
        <v>2023</v>
      </c>
      <c r="F5" s="3359" t="str">
        <f>'44.Product credit'!F5:I5</f>
        <v>Changes during seven months</v>
      </c>
      <c r="G5" s="3360"/>
      <c r="H5" s="3360"/>
      <c r="I5" s="3361"/>
    </row>
    <row r="6" spans="1:12" s="1322" customFormat="1">
      <c r="A6" s="3392"/>
      <c r="B6" s="3300" t="str">
        <f>'44.Product credit'!B6:B7</f>
        <v>Jul</v>
      </c>
      <c r="C6" s="3300" t="str">
        <f>'44.Product credit'!C6:C7</f>
        <v xml:space="preserve">Feb (R) </v>
      </c>
      <c r="D6" s="3300" t="str">
        <f>'44.Product credit'!D6:D7</f>
        <v xml:space="preserve">Jul (R) </v>
      </c>
      <c r="E6" s="3300" t="str">
        <f>'44.Product credit'!E6:E7</f>
        <v>Feb (P)</v>
      </c>
      <c r="F6" s="3362" t="str">
        <f>'44.Product credit'!F6:G6</f>
        <v>2021/22</v>
      </c>
      <c r="G6" s="3363"/>
      <c r="H6" s="3362" t="str">
        <f>'44.Product credit'!H6:I6</f>
        <v>2022/23</v>
      </c>
      <c r="I6" s="3379"/>
    </row>
    <row r="7" spans="1:12" s="1322" customFormat="1">
      <c r="A7" s="3392"/>
      <c r="B7" s="3343"/>
      <c r="C7" s="3343"/>
      <c r="D7" s="3343"/>
      <c r="E7" s="3343"/>
      <c r="F7" s="1336" t="str">
        <f>'44.Product credit'!F7</f>
        <v>Amount</v>
      </c>
      <c r="G7" s="1336" t="str">
        <f>'44.Product credit'!G7</f>
        <v>Percent</v>
      </c>
      <c r="H7" s="1336" t="str">
        <f>'44.Product credit'!H7</f>
        <v>Amount</v>
      </c>
      <c r="I7" s="1335" t="str">
        <f>'44.Product credit'!I7</f>
        <v>Percent</v>
      </c>
    </row>
    <row r="8" spans="1:12" s="1322" customFormat="1" ht="27" customHeight="1">
      <c r="A8" s="1334" t="s">
        <v>1183</v>
      </c>
      <c r="B8" s="1332">
        <v>7681.3252483200004</v>
      </c>
      <c r="C8" s="1332">
        <v>4684.674480935163</v>
      </c>
      <c r="D8" s="1332">
        <v>3645.219935661722</v>
      </c>
      <c r="E8" s="1332">
        <v>4470.3785500991498</v>
      </c>
      <c r="F8" s="1332">
        <v>-2996.6507673848373</v>
      </c>
      <c r="G8" s="1333">
        <v>-39.012158325677483</v>
      </c>
      <c r="H8" s="1332">
        <v>825.15861443742779</v>
      </c>
      <c r="I8" s="1331">
        <v>22.636730540310609</v>
      </c>
    </row>
    <row r="9" spans="1:12" s="1322" customFormat="1" ht="27" customHeight="1">
      <c r="A9" s="1330" t="s">
        <v>1174</v>
      </c>
      <c r="B9" s="1328">
        <v>7332.97533329</v>
      </c>
      <c r="C9" s="1328">
        <v>4064.5974570754997</v>
      </c>
      <c r="D9" s="1328">
        <v>3636.5913686200001</v>
      </c>
      <c r="E9" s="1328">
        <v>4458.5795159699992</v>
      </c>
      <c r="F9" s="1328">
        <v>-3268.3778762145002</v>
      </c>
      <c r="G9" s="1329">
        <v>-44.570965094848006</v>
      </c>
      <c r="H9" s="1328">
        <v>821.98814734999905</v>
      </c>
      <c r="I9" s="1327">
        <v>22.603258492084141</v>
      </c>
    </row>
    <row r="10" spans="1:12" ht="27" customHeight="1">
      <c r="A10" s="1330" t="s">
        <v>1182</v>
      </c>
      <c r="B10" s="1328">
        <v>378.09844038</v>
      </c>
      <c r="C10" s="1328">
        <v>528.19485024000005</v>
      </c>
      <c r="D10" s="1328">
        <v>440.36944947000001</v>
      </c>
      <c r="E10" s="1328">
        <v>436.63750579999999</v>
      </c>
      <c r="F10" s="1328">
        <v>150.09640986000005</v>
      </c>
      <c r="G10" s="1329">
        <v>39.697706689598817</v>
      </c>
      <c r="H10" s="1328">
        <v>-3.731943670000021</v>
      </c>
      <c r="I10" s="1327">
        <v>-0.84745744158491143</v>
      </c>
      <c r="K10" s="1322"/>
      <c r="L10" s="1322"/>
    </row>
    <row r="11" spans="1:12" ht="27" customHeight="1">
      <c r="A11" s="1330" t="s">
        <v>1181</v>
      </c>
      <c r="B11" s="1328">
        <v>4146.7047937899997</v>
      </c>
      <c r="C11" s="1328">
        <v>1895.6771624699998</v>
      </c>
      <c r="D11" s="1328">
        <v>1604.94797279</v>
      </c>
      <c r="E11" s="1328">
        <v>2457.5742901899998</v>
      </c>
      <c r="F11" s="1328">
        <v>-2251.0276313200002</v>
      </c>
      <c r="G11" s="1329">
        <v>-54.284733137769592</v>
      </c>
      <c r="H11" s="1328">
        <v>852.62631739999983</v>
      </c>
      <c r="I11" s="1327">
        <v>53.124857120310033</v>
      </c>
      <c r="K11" s="1322"/>
      <c r="L11" s="1322"/>
    </row>
    <row r="12" spans="1:12" ht="27" customHeight="1">
      <c r="A12" s="1330" t="s">
        <v>1180</v>
      </c>
      <c r="B12" s="1328">
        <v>1594.6398519000002</v>
      </c>
      <c r="C12" s="1328">
        <v>111.5125951255</v>
      </c>
      <c r="D12" s="1328">
        <v>618.75850033999996</v>
      </c>
      <c r="E12" s="1328">
        <v>391.43850034000002</v>
      </c>
      <c r="F12" s="1328">
        <v>-1483.1272567745002</v>
      </c>
      <c r="G12" s="1329">
        <v>-93.007035727055637</v>
      </c>
      <c r="H12" s="1328">
        <v>-227.31999999999994</v>
      </c>
      <c r="I12" s="1327">
        <v>-36.738081153647265</v>
      </c>
      <c r="K12" s="1322"/>
      <c r="L12" s="1322"/>
    </row>
    <row r="13" spans="1:12" ht="27" customHeight="1">
      <c r="A13" s="1330" t="s">
        <v>1179</v>
      </c>
      <c r="B13" s="1328">
        <v>1213.53224722</v>
      </c>
      <c r="C13" s="1328">
        <v>1529.21284924</v>
      </c>
      <c r="D13" s="1328">
        <v>972.5154460199999</v>
      </c>
      <c r="E13" s="1328">
        <v>1172.9292196399997</v>
      </c>
      <c r="F13" s="1328">
        <v>315.68060201999992</v>
      </c>
      <c r="G13" s="1329">
        <v>26.013367402734584</v>
      </c>
      <c r="H13" s="1328">
        <v>200.4137736199998</v>
      </c>
      <c r="I13" s="1327">
        <v>20.607772806096726</v>
      </c>
      <c r="K13" s="1322"/>
      <c r="L13" s="1322"/>
    </row>
    <row r="14" spans="1:12" ht="27" customHeight="1">
      <c r="A14" s="1330" t="s">
        <v>1178</v>
      </c>
      <c r="B14" s="1328">
        <v>86</v>
      </c>
      <c r="C14" s="1328">
        <v>51.18</v>
      </c>
      <c r="D14" s="1328">
        <v>51.900000000000006</v>
      </c>
      <c r="E14" s="1328">
        <v>50.4</v>
      </c>
      <c r="F14" s="1328">
        <v>-34.82</v>
      </c>
      <c r="G14" s="1329">
        <v>-40.488372093023258</v>
      </c>
      <c r="H14" s="1328">
        <v>-1.5000000000000071</v>
      </c>
      <c r="I14" s="1327">
        <v>-2.8901734104046377</v>
      </c>
      <c r="K14" s="1322"/>
      <c r="L14" s="1322"/>
    </row>
    <row r="15" spans="1:12" ht="27" customHeight="1">
      <c r="A15" s="1330" t="s">
        <v>1177</v>
      </c>
      <c r="B15" s="1328">
        <v>1127.53224722</v>
      </c>
      <c r="C15" s="1328">
        <v>1478.0328492399999</v>
      </c>
      <c r="D15" s="1328">
        <v>920.61544601999992</v>
      </c>
      <c r="E15" s="1328">
        <v>1122.5292196399996</v>
      </c>
      <c r="F15" s="1328">
        <v>350.50060201999986</v>
      </c>
      <c r="G15" s="1329">
        <v>31.085638826222539</v>
      </c>
      <c r="H15" s="1328">
        <v>201.91377361999969</v>
      </c>
      <c r="I15" s="1327">
        <v>21.932477289286457</v>
      </c>
      <c r="K15" s="1322"/>
      <c r="L15" s="1322"/>
    </row>
    <row r="16" spans="1:12" s="1322" customFormat="1" ht="27" customHeight="1">
      <c r="A16" s="1330" t="s">
        <v>1173</v>
      </c>
      <c r="B16" s="1328">
        <v>348.34991503000009</v>
      </c>
      <c r="C16" s="1328">
        <v>620.07702385966309</v>
      </c>
      <c r="D16" s="1328">
        <v>8.6285670417219986</v>
      </c>
      <c r="E16" s="1328">
        <v>11.799034129151002</v>
      </c>
      <c r="F16" s="1328">
        <v>271.727108829663</v>
      </c>
      <c r="G16" s="1329">
        <v>78.00406921478988</v>
      </c>
      <c r="H16" s="1328">
        <v>3.1704670874290031</v>
      </c>
      <c r="I16" s="1327">
        <v>36.743842541858193</v>
      </c>
    </row>
    <row r="17" spans="1:12" ht="27" customHeight="1">
      <c r="A17" s="1334" t="s">
        <v>1176</v>
      </c>
      <c r="B17" s="1332">
        <v>972.02196401000003</v>
      </c>
      <c r="C17" s="1332">
        <v>940.05033679999997</v>
      </c>
      <c r="D17" s="1332">
        <v>920.80682552000007</v>
      </c>
      <c r="E17" s="1332">
        <v>954.16366832000006</v>
      </c>
      <c r="F17" s="1332">
        <v>-31.971627210000065</v>
      </c>
      <c r="G17" s="1333">
        <v>-3.2891877337939608</v>
      </c>
      <c r="H17" s="1332">
        <v>33.356842799999981</v>
      </c>
      <c r="I17" s="1331">
        <v>3.6225668484986122</v>
      </c>
      <c r="K17" s="1322"/>
      <c r="L17" s="1322"/>
    </row>
    <row r="18" spans="1:12" ht="27" customHeight="1">
      <c r="A18" s="1330" t="s">
        <v>1174</v>
      </c>
      <c r="B18" s="1328">
        <v>971.99749324000004</v>
      </c>
      <c r="C18" s="1328">
        <v>938.46758680999994</v>
      </c>
      <c r="D18" s="1328">
        <v>920.7823547700001</v>
      </c>
      <c r="E18" s="1328">
        <v>952.03995668000005</v>
      </c>
      <c r="F18" s="1328">
        <v>-33.529906430000096</v>
      </c>
      <c r="G18" s="1329">
        <v>-3.4495877472104843</v>
      </c>
      <c r="H18" s="1328">
        <v>31.257601909999948</v>
      </c>
      <c r="I18" s="1327">
        <v>3.3946786391022563</v>
      </c>
      <c r="K18" s="1322"/>
      <c r="L18" s="1322"/>
    </row>
    <row r="19" spans="1:12" ht="27" customHeight="1">
      <c r="A19" s="1330" t="s">
        <v>1173</v>
      </c>
      <c r="B19" s="1328">
        <v>2.4470769999999999E-2</v>
      </c>
      <c r="C19" s="1328">
        <v>1.5827499899999999</v>
      </c>
      <c r="D19" s="1328">
        <v>2.4470749999999999E-2</v>
      </c>
      <c r="E19" s="1328">
        <v>2.1237116399999998</v>
      </c>
      <c r="F19" s="1328">
        <v>1.55827922</v>
      </c>
      <c r="G19" s="1329">
        <v>6367.9206661662056</v>
      </c>
      <c r="H19" s="1328">
        <v>2.0992408899999999</v>
      </c>
      <c r="I19" s="1327">
        <v>8578.5719277096123</v>
      </c>
      <c r="K19" s="1322"/>
      <c r="L19" s="1322"/>
    </row>
    <row r="20" spans="1:12" ht="27" customHeight="1">
      <c r="A20" s="1334" t="s">
        <v>1175</v>
      </c>
      <c r="B20" s="1332">
        <v>8653.3472123299998</v>
      </c>
      <c r="C20" s="1332">
        <v>5624.724817735163</v>
      </c>
      <c r="D20" s="1332">
        <v>4566.0267611817217</v>
      </c>
      <c r="E20" s="1332">
        <v>5424.5422184191502</v>
      </c>
      <c r="F20" s="1332">
        <v>-3028.6223945948368</v>
      </c>
      <c r="G20" s="1333">
        <v>-34.999432246049331</v>
      </c>
      <c r="H20" s="1332">
        <v>858.51545723742856</v>
      </c>
      <c r="I20" s="1331">
        <v>18.802243222403682</v>
      </c>
      <c r="K20" s="1322"/>
      <c r="L20" s="1322"/>
    </row>
    <row r="21" spans="1:12" ht="27" customHeight="1">
      <c r="A21" s="1330" t="s">
        <v>1174</v>
      </c>
      <c r="B21" s="1328">
        <v>8304.97282653</v>
      </c>
      <c r="C21" s="1328">
        <v>5003.0650438855</v>
      </c>
      <c r="D21" s="1328">
        <v>4557.3737233900001</v>
      </c>
      <c r="E21" s="1328">
        <v>5410.6194726499989</v>
      </c>
      <c r="F21" s="1328">
        <v>-3301.9077826445</v>
      </c>
      <c r="G21" s="1329">
        <v>-39.758200919052364</v>
      </c>
      <c r="H21" s="1328">
        <v>853.24574925999877</v>
      </c>
      <c r="I21" s="1327">
        <v>18.722312477487854</v>
      </c>
      <c r="K21" s="1322"/>
      <c r="L21" s="1322"/>
    </row>
    <row r="22" spans="1:12" s="1322" customFormat="1" ht="27" customHeight="1" thickBot="1">
      <c r="A22" s="1326" t="s">
        <v>1173</v>
      </c>
      <c r="B22" s="1324">
        <v>348.37438580000008</v>
      </c>
      <c r="C22" s="1324">
        <v>621.65977384966311</v>
      </c>
      <c r="D22" s="1324">
        <v>8.6530377917219994</v>
      </c>
      <c r="E22" s="1324">
        <v>13.922745769151001</v>
      </c>
      <c r="F22" s="1324">
        <v>273.28538804966303</v>
      </c>
      <c r="G22" s="1325">
        <v>78.445890165574554</v>
      </c>
      <c r="H22" s="1324">
        <v>5.2697079774290021</v>
      </c>
      <c r="I22" s="1323">
        <v>60.900092017052231</v>
      </c>
      <c r="J22" s="1195"/>
    </row>
    <row r="23" spans="1:12" ht="27" customHeight="1" thickTop="1">
      <c r="A23" s="3388" t="s">
        <v>870</v>
      </c>
      <c r="B23" s="3388"/>
      <c r="C23" s="3388"/>
      <c r="D23" s="3388"/>
      <c r="E23" s="3388"/>
      <c r="F23" s="3388"/>
      <c r="G23" s="3388"/>
      <c r="H23" s="3388"/>
      <c r="K23" s="1322"/>
    </row>
    <row r="24" spans="1:12">
      <c r="C24" s="1195"/>
      <c r="D24" s="1321"/>
      <c r="E24" s="1321"/>
    </row>
    <row r="25" spans="1:12">
      <c r="C25" s="1195"/>
    </row>
    <row r="26" spans="1:12">
      <c r="C26" s="1195"/>
    </row>
    <row r="27" spans="1:12">
      <c r="C27" s="1195"/>
    </row>
  </sheetData>
  <mergeCells count="13">
    <mergeCell ref="C6:C7"/>
    <mergeCell ref="D6:D7"/>
    <mergeCell ref="E6:E7"/>
    <mergeCell ref="A23:H23"/>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8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2"/>
  <sheetViews>
    <sheetView showGridLines="0" view="pageBreakPreview" zoomScaleSheetLayoutView="100" workbookViewId="0">
      <selection activeCell="M20" sqref="M20"/>
    </sheetView>
  </sheetViews>
  <sheetFormatPr defaultRowHeight="13.8"/>
  <cols>
    <col min="1" max="1" width="11.88671875" style="706" bestFit="1" customWidth="1"/>
    <col min="2" max="2" width="6.44140625" style="706" bestFit="1" customWidth="1"/>
    <col min="3" max="3" width="5.6640625" style="706" bestFit="1" customWidth="1"/>
    <col min="4" max="4" width="10" style="706" bestFit="1" customWidth="1"/>
    <col min="5" max="5" width="6.44140625" style="706" bestFit="1" customWidth="1"/>
    <col min="6" max="6" width="5.6640625" style="706" bestFit="1" customWidth="1"/>
    <col min="7" max="7" width="10" style="706" bestFit="1" customWidth="1"/>
    <col min="8" max="8" width="6.44140625" style="706" bestFit="1" customWidth="1"/>
    <col min="9" max="9" width="5.6640625" style="706" bestFit="1" customWidth="1"/>
    <col min="10" max="10" width="10" style="706" bestFit="1" customWidth="1"/>
    <col min="11" max="239" width="8.88671875" style="706"/>
    <col min="240" max="240" width="11.6640625" style="706" bestFit="1" customWidth="1"/>
    <col min="241" max="243" width="0" style="706" hidden="1" customWidth="1"/>
    <col min="244" max="246" width="9.109375" style="706" customWidth="1"/>
    <col min="247" max="247" width="9.6640625" style="706" customWidth="1"/>
    <col min="248" max="248" width="9.109375" style="706" customWidth="1"/>
    <col min="249" max="250" width="9.33203125" style="706" bestFit="1" customWidth="1"/>
    <col min="251" max="251" width="10.88671875" style="706" bestFit="1" customWidth="1"/>
    <col min="252" max="252" width="9.33203125" style="706" customWidth="1"/>
    <col min="253" max="495" width="8.88671875" style="706"/>
    <col min="496" max="496" width="11.6640625" style="706" bestFit="1" customWidth="1"/>
    <col min="497" max="499" width="0" style="706" hidden="1" customWidth="1"/>
    <col min="500" max="502" width="9.109375" style="706" customWidth="1"/>
    <col min="503" max="503" width="9.6640625" style="706" customWidth="1"/>
    <col min="504" max="504" width="9.109375" style="706" customWidth="1"/>
    <col min="505" max="506" width="9.33203125" style="706" bestFit="1" customWidth="1"/>
    <col min="507" max="507" width="10.88671875" style="706" bestFit="1" customWidth="1"/>
    <col min="508" max="508" width="9.33203125" style="706" customWidth="1"/>
    <col min="509" max="751" width="8.88671875" style="706"/>
    <col min="752" max="752" width="11.6640625" style="706" bestFit="1" customWidth="1"/>
    <col min="753" max="755" width="0" style="706" hidden="1" customWidth="1"/>
    <col min="756" max="758" width="9.109375" style="706" customWidth="1"/>
    <col min="759" max="759" width="9.6640625" style="706" customWidth="1"/>
    <col min="760" max="760" width="9.109375" style="706" customWidth="1"/>
    <col min="761" max="762" width="9.33203125" style="706" bestFit="1" customWidth="1"/>
    <col min="763" max="763" width="10.88671875" style="706" bestFit="1" customWidth="1"/>
    <col min="764" max="764" width="9.33203125" style="706" customWidth="1"/>
    <col min="765" max="1007" width="8.88671875" style="706"/>
    <col min="1008" max="1008" width="11.6640625" style="706" bestFit="1" customWidth="1"/>
    <col min="1009" max="1011" width="0" style="706" hidden="1" customWidth="1"/>
    <col min="1012" max="1014" width="9.109375" style="706" customWidth="1"/>
    <col min="1015" max="1015" width="9.6640625" style="706" customWidth="1"/>
    <col min="1016" max="1016" width="9.109375" style="706" customWidth="1"/>
    <col min="1017" max="1018" width="9.33203125" style="706" bestFit="1" customWidth="1"/>
    <col min="1019" max="1019" width="10.88671875" style="706" bestFit="1" customWidth="1"/>
    <col min="1020" max="1020" width="9.33203125" style="706" customWidth="1"/>
    <col min="1021" max="1263" width="8.88671875" style="706"/>
    <col min="1264" max="1264" width="11.6640625" style="706" bestFit="1" customWidth="1"/>
    <col min="1265" max="1267" width="0" style="706" hidden="1" customWidth="1"/>
    <col min="1268" max="1270" width="9.109375" style="706" customWidth="1"/>
    <col min="1271" max="1271" width="9.6640625" style="706" customWidth="1"/>
    <col min="1272" max="1272" width="9.109375" style="706" customWidth="1"/>
    <col min="1273" max="1274" width="9.33203125" style="706" bestFit="1" customWidth="1"/>
    <col min="1275" max="1275" width="10.88671875" style="706" bestFit="1" customWidth="1"/>
    <col min="1276" max="1276" width="9.33203125" style="706" customWidth="1"/>
    <col min="1277" max="1519" width="8.88671875" style="706"/>
    <col min="1520" max="1520" width="11.6640625" style="706" bestFit="1" customWidth="1"/>
    <col min="1521" max="1523" width="0" style="706" hidden="1" customWidth="1"/>
    <col min="1524" max="1526" width="9.109375" style="706" customWidth="1"/>
    <col min="1527" max="1527" width="9.6640625" style="706" customWidth="1"/>
    <col min="1528" max="1528" width="9.109375" style="706" customWidth="1"/>
    <col min="1529" max="1530" width="9.33203125" style="706" bestFit="1" customWidth="1"/>
    <col min="1531" max="1531" width="10.88671875" style="706" bestFit="1" customWidth="1"/>
    <col min="1532" max="1532" width="9.33203125" style="706" customWidth="1"/>
    <col min="1533" max="1775" width="8.88671875" style="706"/>
    <col min="1776" max="1776" width="11.6640625" style="706" bestFit="1" customWidth="1"/>
    <col min="1777" max="1779" width="0" style="706" hidden="1" customWidth="1"/>
    <col min="1780" max="1782" width="9.109375" style="706" customWidth="1"/>
    <col min="1783" max="1783" width="9.6640625" style="706" customWidth="1"/>
    <col min="1784" max="1784" width="9.109375" style="706" customWidth="1"/>
    <col min="1785" max="1786" width="9.33203125" style="706" bestFit="1" customWidth="1"/>
    <col min="1787" max="1787" width="10.88671875" style="706" bestFit="1" customWidth="1"/>
    <col min="1788" max="1788" width="9.33203125" style="706" customWidth="1"/>
    <col min="1789" max="2031" width="8.88671875" style="706"/>
    <col min="2032" max="2032" width="11.6640625" style="706" bestFit="1" customWidth="1"/>
    <col min="2033" max="2035" width="0" style="706" hidden="1" customWidth="1"/>
    <col min="2036" max="2038" width="9.109375" style="706" customWidth="1"/>
    <col min="2039" max="2039" width="9.6640625" style="706" customWidth="1"/>
    <col min="2040" max="2040" width="9.109375" style="706" customWidth="1"/>
    <col min="2041" max="2042" width="9.33203125" style="706" bestFit="1" customWidth="1"/>
    <col min="2043" max="2043" width="10.88671875" style="706" bestFit="1" customWidth="1"/>
    <col min="2044" max="2044" width="9.33203125" style="706" customWidth="1"/>
    <col min="2045" max="2287" width="8.88671875" style="706"/>
    <col min="2288" max="2288" width="11.6640625" style="706" bestFit="1" customWidth="1"/>
    <col min="2289" max="2291" width="0" style="706" hidden="1" customWidth="1"/>
    <col min="2292" max="2294" width="9.109375" style="706" customWidth="1"/>
    <col min="2295" max="2295" width="9.6640625" style="706" customWidth="1"/>
    <col min="2296" max="2296" width="9.109375" style="706" customWidth="1"/>
    <col min="2297" max="2298" width="9.33203125" style="706" bestFit="1" customWidth="1"/>
    <col min="2299" max="2299" width="10.88671875" style="706" bestFit="1" customWidth="1"/>
    <col min="2300" max="2300" width="9.33203125" style="706" customWidth="1"/>
    <col min="2301" max="2543" width="8.88671875" style="706"/>
    <col min="2544" max="2544" width="11.6640625" style="706" bestFit="1" customWidth="1"/>
    <col min="2545" max="2547" width="0" style="706" hidden="1" customWidth="1"/>
    <col min="2548" max="2550" width="9.109375" style="706" customWidth="1"/>
    <col min="2551" max="2551" width="9.6640625" style="706" customWidth="1"/>
    <col min="2552" max="2552" width="9.109375" style="706" customWidth="1"/>
    <col min="2553" max="2554" width="9.33203125" style="706" bestFit="1" customWidth="1"/>
    <col min="2555" max="2555" width="10.88671875" style="706" bestFit="1" customWidth="1"/>
    <col min="2556" max="2556" width="9.33203125" style="706" customWidth="1"/>
    <col min="2557" max="2799" width="8.88671875" style="706"/>
    <col min="2800" max="2800" width="11.6640625" style="706" bestFit="1" customWidth="1"/>
    <col min="2801" max="2803" width="0" style="706" hidden="1" customWidth="1"/>
    <col min="2804" max="2806" width="9.109375" style="706" customWidth="1"/>
    <col min="2807" max="2807" width="9.6640625" style="706" customWidth="1"/>
    <col min="2808" max="2808" width="9.109375" style="706" customWidth="1"/>
    <col min="2809" max="2810" width="9.33203125" style="706" bestFit="1" customWidth="1"/>
    <col min="2811" max="2811" width="10.88671875" style="706" bestFit="1" customWidth="1"/>
    <col min="2812" max="2812" width="9.33203125" style="706" customWidth="1"/>
    <col min="2813" max="3055" width="8.88671875" style="706"/>
    <col min="3056" max="3056" width="11.6640625" style="706" bestFit="1" customWidth="1"/>
    <col min="3057" max="3059" width="0" style="706" hidden="1" customWidth="1"/>
    <col min="3060" max="3062" width="9.109375" style="706" customWidth="1"/>
    <col min="3063" max="3063" width="9.6640625" style="706" customWidth="1"/>
    <col min="3064" max="3064" width="9.109375" style="706" customWidth="1"/>
    <col min="3065" max="3066" width="9.33203125" style="706" bestFit="1" customWidth="1"/>
    <col min="3067" max="3067" width="10.88671875" style="706" bestFit="1" customWidth="1"/>
    <col min="3068" max="3068" width="9.33203125" style="706" customWidth="1"/>
    <col min="3069" max="3311" width="8.88671875" style="706"/>
    <col min="3312" max="3312" width="11.6640625" style="706" bestFit="1" customWidth="1"/>
    <col min="3313" max="3315" width="0" style="706" hidden="1" customWidth="1"/>
    <col min="3316" max="3318" width="9.109375" style="706" customWidth="1"/>
    <col min="3319" max="3319" width="9.6640625" style="706" customWidth="1"/>
    <col min="3320" max="3320" width="9.109375" style="706" customWidth="1"/>
    <col min="3321" max="3322" width="9.33203125" style="706" bestFit="1" customWidth="1"/>
    <col min="3323" max="3323" width="10.88671875" style="706" bestFit="1" customWidth="1"/>
    <col min="3324" max="3324" width="9.33203125" style="706" customWidth="1"/>
    <col min="3325" max="3567" width="8.88671875" style="706"/>
    <col min="3568" max="3568" width="11.6640625" style="706" bestFit="1" customWidth="1"/>
    <col min="3569" max="3571" width="0" style="706" hidden="1" customWidth="1"/>
    <col min="3572" max="3574" width="9.109375" style="706" customWidth="1"/>
    <col min="3575" max="3575" width="9.6640625" style="706" customWidth="1"/>
    <col min="3576" max="3576" width="9.109375" style="706" customWidth="1"/>
    <col min="3577" max="3578" width="9.33203125" style="706" bestFit="1" customWidth="1"/>
    <col min="3579" max="3579" width="10.88671875" style="706" bestFit="1" customWidth="1"/>
    <col min="3580" max="3580" width="9.33203125" style="706" customWidth="1"/>
    <col min="3581" max="3823" width="8.88671875" style="706"/>
    <col min="3824" max="3824" width="11.6640625" style="706" bestFit="1" customWidth="1"/>
    <col min="3825" max="3827" width="0" style="706" hidden="1" customWidth="1"/>
    <col min="3828" max="3830" width="9.109375" style="706" customWidth="1"/>
    <col min="3831" max="3831" width="9.6640625" style="706" customWidth="1"/>
    <col min="3832" max="3832" width="9.109375" style="706" customWidth="1"/>
    <col min="3833" max="3834" width="9.33203125" style="706" bestFit="1" customWidth="1"/>
    <col min="3835" max="3835" width="10.88671875" style="706" bestFit="1" customWidth="1"/>
    <col min="3836" max="3836" width="9.33203125" style="706" customWidth="1"/>
    <col min="3837" max="4079" width="8.88671875" style="706"/>
    <col min="4080" max="4080" width="11.6640625" style="706" bestFit="1" customWidth="1"/>
    <col min="4081" max="4083" width="0" style="706" hidden="1" customWidth="1"/>
    <col min="4084" max="4086" width="9.109375" style="706" customWidth="1"/>
    <col min="4087" max="4087" width="9.6640625" style="706" customWidth="1"/>
    <col min="4088" max="4088" width="9.109375" style="706" customWidth="1"/>
    <col min="4089" max="4090" width="9.33203125" style="706" bestFit="1" customWidth="1"/>
    <col min="4091" max="4091" width="10.88671875" style="706" bestFit="1" customWidth="1"/>
    <col min="4092" max="4092" width="9.33203125" style="706" customWidth="1"/>
    <col min="4093" max="4335" width="8.88671875" style="706"/>
    <col min="4336" max="4336" width="11.6640625" style="706" bestFit="1" customWidth="1"/>
    <col min="4337" max="4339" width="0" style="706" hidden="1" customWidth="1"/>
    <col min="4340" max="4342" width="9.109375" style="706" customWidth="1"/>
    <col min="4343" max="4343" width="9.6640625" style="706" customWidth="1"/>
    <col min="4344" max="4344" width="9.109375" style="706" customWidth="1"/>
    <col min="4345" max="4346" width="9.33203125" style="706" bestFit="1" customWidth="1"/>
    <col min="4347" max="4347" width="10.88671875" style="706" bestFit="1" customWidth="1"/>
    <col min="4348" max="4348" width="9.33203125" style="706" customWidth="1"/>
    <col min="4349" max="4591" width="8.88671875" style="706"/>
    <col min="4592" max="4592" width="11.6640625" style="706" bestFit="1" customWidth="1"/>
    <col min="4593" max="4595" width="0" style="706" hidden="1" customWidth="1"/>
    <col min="4596" max="4598" width="9.109375" style="706" customWidth="1"/>
    <col min="4599" max="4599" width="9.6640625" style="706" customWidth="1"/>
    <col min="4600" max="4600" width="9.109375" style="706" customWidth="1"/>
    <col min="4601" max="4602" width="9.33203125" style="706" bestFit="1" customWidth="1"/>
    <col min="4603" max="4603" width="10.88671875" style="706" bestFit="1" customWidth="1"/>
    <col min="4604" max="4604" width="9.33203125" style="706" customWidth="1"/>
    <col min="4605" max="4847" width="8.88671875" style="706"/>
    <col min="4848" max="4848" width="11.6640625" style="706" bestFit="1" customWidth="1"/>
    <col min="4849" max="4851" width="0" style="706" hidden="1" customWidth="1"/>
    <col min="4852" max="4854" width="9.109375" style="706" customWidth="1"/>
    <col min="4855" max="4855" width="9.6640625" style="706" customWidth="1"/>
    <col min="4856" max="4856" width="9.109375" style="706" customWidth="1"/>
    <col min="4857" max="4858" width="9.33203125" style="706" bestFit="1" customWidth="1"/>
    <col min="4859" max="4859" width="10.88671875" style="706" bestFit="1" customWidth="1"/>
    <col min="4860" max="4860" width="9.33203125" style="706" customWidth="1"/>
    <col min="4861" max="5103" width="8.88671875" style="706"/>
    <col min="5104" max="5104" width="11.6640625" style="706" bestFit="1" customWidth="1"/>
    <col min="5105" max="5107" width="0" style="706" hidden="1" customWidth="1"/>
    <col min="5108" max="5110" width="9.109375" style="706" customWidth="1"/>
    <col min="5111" max="5111" width="9.6640625" style="706" customWidth="1"/>
    <col min="5112" max="5112" width="9.109375" style="706" customWidth="1"/>
    <col min="5113" max="5114" width="9.33203125" style="706" bestFit="1" customWidth="1"/>
    <col min="5115" max="5115" width="10.88671875" style="706" bestFit="1" customWidth="1"/>
    <col min="5116" max="5116" width="9.33203125" style="706" customWidth="1"/>
    <col min="5117" max="5359" width="8.88671875" style="706"/>
    <col min="5360" max="5360" width="11.6640625" style="706" bestFit="1" customWidth="1"/>
    <col min="5361" max="5363" width="0" style="706" hidden="1" customWidth="1"/>
    <col min="5364" max="5366" width="9.109375" style="706" customWidth="1"/>
    <col min="5367" max="5367" width="9.6640625" style="706" customWidth="1"/>
    <col min="5368" max="5368" width="9.109375" style="706" customWidth="1"/>
    <col min="5369" max="5370" width="9.33203125" style="706" bestFit="1" customWidth="1"/>
    <col min="5371" max="5371" width="10.88671875" style="706" bestFit="1" customWidth="1"/>
    <col min="5372" max="5372" width="9.33203125" style="706" customWidth="1"/>
    <col min="5373" max="5615" width="8.88671875" style="706"/>
    <col min="5616" max="5616" width="11.6640625" style="706" bestFit="1" customWidth="1"/>
    <col min="5617" max="5619" width="0" style="706" hidden="1" customWidth="1"/>
    <col min="5620" max="5622" width="9.109375" style="706" customWidth="1"/>
    <col min="5623" max="5623" width="9.6640625" style="706" customWidth="1"/>
    <col min="5624" max="5624" width="9.109375" style="706" customWidth="1"/>
    <col min="5625" max="5626" width="9.33203125" style="706" bestFit="1" customWidth="1"/>
    <col min="5627" max="5627" width="10.88671875" style="706" bestFit="1" customWidth="1"/>
    <col min="5628" max="5628" width="9.33203125" style="706" customWidth="1"/>
    <col min="5629" max="5871" width="8.88671875" style="706"/>
    <col min="5872" max="5872" width="11.6640625" style="706" bestFit="1" customWidth="1"/>
    <col min="5873" max="5875" width="0" style="706" hidden="1" customWidth="1"/>
    <col min="5876" max="5878" width="9.109375" style="706" customWidth="1"/>
    <col min="5879" max="5879" width="9.6640625" style="706" customWidth="1"/>
    <col min="5880" max="5880" width="9.109375" style="706" customWidth="1"/>
    <col min="5881" max="5882" width="9.33203125" style="706" bestFit="1" customWidth="1"/>
    <col min="5883" max="5883" width="10.88671875" style="706" bestFit="1" customWidth="1"/>
    <col min="5884" max="5884" width="9.33203125" style="706" customWidth="1"/>
    <col min="5885" max="6127" width="8.88671875" style="706"/>
    <col min="6128" max="6128" width="11.6640625" style="706" bestFit="1" customWidth="1"/>
    <col min="6129" max="6131" width="0" style="706" hidden="1" customWidth="1"/>
    <col min="6132" max="6134" width="9.109375" style="706" customWidth="1"/>
    <col min="6135" max="6135" width="9.6640625" style="706" customWidth="1"/>
    <col min="6136" max="6136" width="9.109375" style="706" customWidth="1"/>
    <col min="6137" max="6138" width="9.33203125" style="706" bestFit="1" customWidth="1"/>
    <col min="6139" max="6139" width="10.88671875" style="706" bestFit="1" customWidth="1"/>
    <col min="6140" max="6140" width="9.33203125" style="706" customWidth="1"/>
    <col min="6141" max="6383" width="8.88671875" style="706"/>
    <col min="6384" max="6384" width="11.6640625" style="706" bestFit="1" customWidth="1"/>
    <col min="6385" max="6387" width="0" style="706" hidden="1" customWidth="1"/>
    <col min="6388" max="6390" width="9.109375" style="706" customWidth="1"/>
    <col min="6391" max="6391" width="9.6640625" style="706" customWidth="1"/>
    <col min="6392" max="6392" width="9.109375" style="706" customWidth="1"/>
    <col min="6393" max="6394" width="9.33203125" style="706" bestFit="1" customWidth="1"/>
    <col min="6395" max="6395" width="10.88671875" style="706" bestFit="1" customWidth="1"/>
    <col min="6396" max="6396" width="9.33203125" style="706" customWidth="1"/>
    <col min="6397" max="6639" width="8.88671875" style="706"/>
    <col min="6640" max="6640" width="11.6640625" style="706" bestFit="1" customWidth="1"/>
    <col min="6641" max="6643" width="0" style="706" hidden="1" customWidth="1"/>
    <col min="6644" max="6646" width="9.109375" style="706" customWidth="1"/>
    <col min="6647" max="6647" width="9.6640625" style="706" customWidth="1"/>
    <col min="6648" max="6648" width="9.109375" style="706" customWidth="1"/>
    <col min="6649" max="6650" width="9.33203125" style="706" bestFit="1" customWidth="1"/>
    <col min="6651" max="6651" width="10.88671875" style="706" bestFit="1" customWidth="1"/>
    <col min="6652" max="6652" width="9.33203125" style="706" customWidth="1"/>
    <col min="6653" max="6895" width="8.88671875" style="706"/>
    <col min="6896" max="6896" width="11.6640625" style="706" bestFit="1" customWidth="1"/>
    <col min="6897" max="6899" width="0" style="706" hidden="1" customWidth="1"/>
    <col min="6900" max="6902" width="9.109375" style="706" customWidth="1"/>
    <col min="6903" max="6903" width="9.6640625" style="706" customWidth="1"/>
    <col min="6904" max="6904" width="9.109375" style="706" customWidth="1"/>
    <col min="6905" max="6906" width="9.33203125" style="706" bestFit="1" customWidth="1"/>
    <col min="6907" max="6907" width="10.88671875" style="706" bestFit="1" customWidth="1"/>
    <col min="6908" max="6908" width="9.33203125" style="706" customWidth="1"/>
    <col min="6909" max="7151" width="8.88671875" style="706"/>
    <col min="7152" max="7152" width="11.6640625" style="706" bestFit="1" customWidth="1"/>
    <col min="7153" max="7155" width="0" style="706" hidden="1" customWidth="1"/>
    <col min="7156" max="7158" width="9.109375" style="706" customWidth="1"/>
    <col min="7159" max="7159" width="9.6640625" style="706" customWidth="1"/>
    <col min="7160" max="7160" width="9.109375" style="706" customWidth="1"/>
    <col min="7161" max="7162" width="9.33203125" style="706" bestFit="1" customWidth="1"/>
    <col min="7163" max="7163" width="10.88671875" style="706" bestFit="1" customWidth="1"/>
    <col min="7164" max="7164" width="9.33203125" style="706" customWidth="1"/>
    <col min="7165" max="7407" width="8.88671875" style="706"/>
    <col min="7408" max="7408" width="11.6640625" style="706" bestFit="1" customWidth="1"/>
    <col min="7409" max="7411" width="0" style="706" hidden="1" customWidth="1"/>
    <col min="7412" max="7414" width="9.109375" style="706" customWidth="1"/>
    <col min="7415" max="7415" width="9.6640625" style="706" customWidth="1"/>
    <col min="7416" max="7416" width="9.109375" style="706" customWidth="1"/>
    <col min="7417" max="7418" width="9.33203125" style="706" bestFit="1" customWidth="1"/>
    <col min="7419" max="7419" width="10.88671875" style="706" bestFit="1" customWidth="1"/>
    <col min="7420" max="7420" width="9.33203125" style="706" customWidth="1"/>
    <col min="7421" max="7663" width="8.88671875" style="706"/>
    <col min="7664" max="7664" width="11.6640625" style="706" bestFit="1" customWidth="1"/>
    <col min="7665" max="7667" width="0" style="706" hidden="1" customWidth="1"/>
    <col min="7668" max="7670" width="9.109375" style="706" customWidth="1"/>
    <col min="7671" max="7671" width="9.6640625" style="706" customWidth="1"/>
    <col min="7672" max="7672" width="9.109375" style="706" customWidth="1"/>
    <col min="7673" max="7674" width="9.33203125" style="706" bestFit="1" customWidth="1"/>
    <col min="7675" max="7675" width="10.88671875" style="706" bestFit="1" customWidth="1"/>
    <col min="7676" max="7676" width="9.33203125" style="706" customWidth="1"/>
    <col min="7677" max="7919" width="8.88671875" style="706"/>
    <col min="7920" max="7920" width="11.6640625" style="706" bestFit="1" customWidth="1"/>
    <col min="7921" max="7923" width="0" style="706" hidden="1" customWidth="1"/>
    <col min="7924" max="7926" width="9.109375" style="706" customWidth="1"/>
    <col min="7927" max="7927" width="9.6640625" style="706" customWidth="1"/>
    <col min="7928" max="7928" width="9.109375" style="706" customWidth="1"/>
    <col min="7929" max="7930" width="9.33203125" style="706" bestFit="1" customWidth="1"/>
    <col min="7931" max="7931" width="10.88671875" style="706" bestFit="1" customWidth="1"/>
    <col min="7932" max="7932" width="9.33203125" style="706" customWidth="1"/>
    <col min="7933" max="8175" width="8.88671875" style="706"/>
    <col min="8176" max="8176" width="11.6640625" style="706" bestFit="1" customWidth="1"/>
    <col min="8177" max="8179" width="0" style="706" hidden="1" customWidth="1"/>
    <col min="8180" max="8182" width="9.109375" style="706" customWidth="1"/>
    <col min="8183" max="8183" width="9.6640625" style="706" customWidth="1"/>
    <col min="8184" max="8184" width="9.109375" style="706" customWidth="1"/>
    <col min="8185" max="8186" width="9.33203125" style="706" bestFit="1" customWidth="1"/>
    <col min="8187" max="8187" width="10.88671875" style="706" bestFit="1" customWidth="1"/>
    <col min="8188" max="8188" width="9.33203125" style="706" customWidth="1"/>
    <col min="8189" max="8431" width="8.88671875" style="706"/>
    <col min="8432" max="8432" width="11.6640625" style="706" bestFit="1" customWidth="1"/>
    <col min="8433" max="8435" width="0" style="706" hidden="1" customWidth="1"/>
    <col min="8436" max="8438" width="9.109375" style="706" customWidth="1"/>
    <col min="8439" max="8439" width="9.6640625" style="706" customWidth="1"/>
    <col min="8440" max="8440" width="9.109375" style="706" customWidth="1"/>
    <col min="8441" max="8442" width="9.33203125" style="706" bestFit="1" customWidth="1"/>
    <col min="8443" max="8443" width="10.88671875" style="706" bestFit="1" customWidth="1"/>
    <col min="8444" max="8444" width="9.33203125" style="706" customWidth="1"/>
    <col min="8445" max="8687" width="8.88671875" style="706"/>
    <col min="8688" max="8688" width="11.6640625" style="706" bestFit="1" customWidth="1"/>
    <col min="8689" max="8691" width="0" style="706" hidden="1" customWidth="1"/>
    <col min="8692" max="8694" width="9.109375" style="706" customWidth="1"/>
    <col min="8695" max="8695" width="9.6640625" style="706" customWidth="1"/>
    <col min="8696" max="8696" width="9.109375" style="706" customWidth="1"/>
    <col min="8697" max="8698" width="9.33203125" style="706" bestFit="1" customWidth="1"/>
    <col min="8699" max="8699" width="10.88671875" style="706" bestFit="1" customWidth="1"/>
    <col min="8700" max="8700" width="9.33203125" style="706" customWidth="1"/>
    <col min="8701" max="8943" width="8.88671875" style="706"/>
    <col min="8944" max="8944" width="11.6640625" style="706" bestFit="1" customWidth="1"/>
    <col min="8945" max="8947" width="0" style="706" hidden="1" customWidth="1"/>
    <col min="8948" max="8950" width="9.109375" style="706" customWidth="1"/>
    <col min="8951" max="8951" width="9.6640625" style="706" customWidth="1"/>
    <col min="8952" max="8952" width="9.109375" style="706" customWidth="1"/>
    <col min="8953" max="8954" width="9.33203125" style="706" bestFit="1" customWidth="1"/>
    <col min="8955" max="8955" width="10.88671875" style="706" bestFit="1" customWidth="1"/>
    <col min="8956" max="8956" width="9.33203125" style="706" customWidth="1"/>
    <col min="8957" max="9199" width="8.88671875" style="706"/>
    <col min="9200" max="9200" width="11.6640625" style="706" bestFit="1" customWidth="1"/>
    <col min="9201" max="9203" width="0" style="706" hidden="1" customWidth="1"/>
    <col min="9204" max="9206" width="9.109375" style="706" customWidth="1"/>
    <col min="9207" max="9207" width="9.6640625" style="706" customWidth="1"/>
    <col min="9208" max="9208" width="9.109375" style="706" customWidth="1"/>
    <col min="9209" max="9210" width="9.33203125" style="706" bestFit="1" customWidth="1"/>
    <col min="9211" max="9211" width="10.88671875" style="706" bestFit="1" customWidth="1"/>
    <col min="9212" max="9212" width="9.33203125" style="706" customWidth="1"/>
    <col min="9213" max="9455" width="8.88671875" style="706"/>
    <col min="9456" max="9456" width="11.6640625" style="706" bestFit="1" customWidth="1"/>
    <col min="9457" max="9459" width="0" style="706" hidden="1" customWidth="1"/>
    <col min="9460" max="9462" width="9.109375" style="706" customWidth="1"/>
    <col min="9463" max="9463" width="9.6640625" style="706" customWidth="1"/>
    <col min="9464" max="9464" width="9.109375" style="706" customWidth="1"/>
    <col min="9465" max="9466" width="9.33203125" style="706" bestFit="1" customWidth="1"/>
    <col min="9467" max="9467" width="10.88671875" style="706" bestFit="1" customWidth="1"/>
    <col min="9468" max="9468" width="9.33203125" style="706" customWidth="1"/>
    <col min="9469" max="9711" width="8.88671875" style="706"/>
    <col min="9712" max="9712" width="11.6640625" style="706" bestFit="1" customWidth="1"/>
    <col min="9713" max="9715" width="0" style="706" hidden="1" customWidth="1"/>
    <col min="9716" max="9718" width="9.109375" style="706" customWidth="1"/>
    <col min="9719" max="9719" width="9.6640625" style="706" customWidth="1"/>
    <col min="9720" max="9720" width="9.109375" style="706" customWidth="1"/>
    <col min="9721" max="9722" width="9.33203125" style="706" bestFit="1" customWidth="1"/>
    <col min="9723" max="9723" width="10.88671875" style="706" bestFit="1" customWidth="1"/>
    <col min="9724" max="9724" width="9.33203125" style="706" customWidth="1"/>
    <col min="9725" max="9967" width="8.88671875" style="706"/>
    <col min="9968" max="9968" width="11.6640625" style="706" bestFit="1" customWidth="1"/>
    <col min="9969" max="9971" width="0" style="706" hidden="1" customWidth="1"/>
    <col min="9972" max="9974" width="9.109375" style="706" customWidth="1"/>
    <col min="9975" max="9975" width="9.6640625" style="706" customWidth="1"/>
    <col min="9976" max="9976" width="9.109375" style="706" customWidth="1"/>
    <col min="9977" max="9978" width="9.33203125" style="706" bestFit="1" customWidth="1"/>
    <col min="9979" max="9979" width="10.88671875" style="706" bestFit="1" customWidth="1"/>
    <col min="9980" max="9980" width="9.33203125" style="706" customWidth="1"/>
    <col min="9981" max="10223" width="8.88671875" style="706"/>
    <col min="10224" max="10224" width="11.6640625" style="706" bestFit="1" customWidth="1"/>
    <col min="10225" max="10227" width="0" style="706" hidden="1" customWidth="1"/>
    <col min="10228" max="10230" width="9.109375" style="706" customWidth="1"/>
    <col min="10231" max="10231" width="9.6640625" style="706" customWidth="1"/>
    <col min="10232" max="10232" width="9.109375" style="706" customWidth="1"/>
    <col min="10233" max="10234" width="9.33203125" style="706" bestFit="1" customWidth="1"/>
    <col min="10235" max="10235" width="10.88671875" style="706" bestFit="1" customWidth="1"/>
    <col min="10236" max="10236" width="9.33203125" style="706" customWidth="1"/>
    <col min="10237" max="10479" width="8.88671875" style="706"/>
    <col min="10480" max="10480" width="11.6640625" style="706" bestFit="1" customWidth="1"/>
    <col min="10481" max="10483" width="0" style="706" hidden="1" customWidth="1"/>
    <col min="10484" max="10486" width="9.109375" style="706" customWidth="1"/>
    <col min="10487" max="10487" width="9.6640625" style="706" customWidth="1"/>
    <col min="10488" max="10488" width="9.109375" style="706" customWidth="1"/>
    <col min="10489" max="10490" width="9.33203125" style="706" bestFit="1" customWidth="1"/>
    <col min="10491" max="10491" width="10.88671875" style="706" bestFit="1" customWidth="1"/>
    <col min="10492" max="10492" width="9.33203125" style="706" customWidth="1"/>
    <col min="10493" max="10735" width="8.88671875" style="706"/>
    <col min="10736" max="10736" width="11.6640625" style="706" bestFit="1" customWidth="1"/>
    <col min="10737" max="10739" width="0" style="706" hidden="1" customWidth="1"/>
    <col min="10740" max="10742" width="9.109375" style="706" customWidth="1"/>
    <col min="10743" max="10743" width="9.6640625" style="706" customWidth="1"/>
    <col min="10744" max="10744" width="9.109375" style="706" customWidth="1"/>
    <col min="10745" max="10746" width="9.33203125" style="706" bestFit="1" customWidth="1"/>
    <col min="10747" max="10747" width="10.88671875" style="706" bestFit="1" customWidth="1"/>
    <col min="10748" max="10748" width="9.33203125" style="706" customWidth="1"/>
    <col min="10749" max="10991" width="8.88671875" style="706"/>
    <col min="10992" max="10992" width="11.6640625" style="706" bestFit="1" customWidth="1"/>
    <col min="10993" max="10995" width="0" style="706" hidden="1" customWidth="1"/>
    <col min="10996" max="10998" width="9.109375" style="706" customWidth="1"/>
    <col min="10999" max="10999" width="9.6640625" style="706" customWidth="1"/>
    <col min="11000" max="11000" width="9.109375" style="706" customWidth="1"/>
    <col min="11001" max="11002" width="9.33203125" style="706" bestFit="1" customWidth="1"/>
    <col min="11003" max="11003" width="10.88671875" style="706" bestFit="1" customWidth="1"/>
    <col min="11004" max="11004" width="9.33203125" style="706" customWidth="1"/>
    <col min="11005" max="11247" width="8.88671875" style="706"/>
    <col min="11248" max="11248" width="11.6640625" style="706" bestFit="1" customWidth="1"/>
    <col min="11249" max="11251" width="0" style="706" hidden="1" customWidth="1"/>
    <col min="11252" max="11254" width="9.109375" style="706" customWidth="1"/>
    <col min="11255" max="11255" width="9.6640625" style="706" customWidth="1"/>
    <col min="11256" max="11256" width="9.109375" style="706" customWidth="1"/>
    <col min="11257" max="11258" width="9.33203125" style="706" bestFit="1" customWidth="1"/>
    <col min="11259" max="11259" width="10.88671875" style="706" bestFit="1" customWidth="1"/>
    <col min="11260" max="11260" width="9.33203125" style="706" customWidth="1"/>
    <col min="11261" max="11503" width="8.88671875" style="706"/>
    <col min="11504" max="11504" width="11.6640625" style="706" bestFit="1" customWidth="1"/>
    <col min="11505" max="11507" width="0" style="706" hidden="1" customWidth="1"/>
    <col min="11508" max="11510" width="9.109375" style="706" customWidth="1"/>
    <col min="11511" max="11511" width="9.6640625" style="706" customWidth="1"/>
    <col min="11512" max="11512" width="9.109375" style="706" customWidth="1"/>
    <col min="11513" max="11514" width="9.33203125" style="706" bestFit="1" customWidth="1"/>
    <col min="11515" max="11515" width="10.88671875" style="706" bestFit="1" customWidth="1"/>
    <col min="11516" max="11516" width="9.33203125" style="706" customWidth="1"/>
    <col min="11517" max="11759" width="8.88671875" style="706"/>
    <col min="11760" max="11760" width="11.6640625" style="706" bestFit="1" customWidth="1"/>
    <col min="11761" max="11763" width="0" style="706" hidden="1" customWidth="1"/>
    <col min="11764" max="11766" width="9.109375" style="706" customWidth="1"/>
    <col min="11767" max="11767" width="9.6640625" style="706" customWidth="1"/>
    <col min="11768" max="11768" width="9.109375" style="706" customWidth="1"/>
    <col min="11769" max="11770" width="9.33203125" style="706" bestFit="1" customWidth="1"/>
    <col min="11771" max="11771" width="10.88671875" style="706" bestFit="1" customWidth="1"/>
    <col min="11772" max="11772" width="9.33203125" style="706" customWidth="1"/>
    <col min="11773" max="12015" width="8.88671875" style="706"/>
    <col min="12016" max="12016" width="11.6640625" style="706" bestFit="1" customWidth="1"/>
    <col min="12017" max="12019" width="0" style="706" hidden="1" customWidth="1"/>
    <col min="12020" max="12022" width="9.109375" style="706" customWidth="1"/>
    <col min="12023" max="12023" width="9.6640625" style="706" customWidth="1"/>
    <col min="12024" max="12024" width="9.109375" style="706" customWidth="1"/>
    <col min="12025" max="12026" width="9.33203125" style="706" bestFit="1" customWidth="1"/>
    <col min="12027" max="12027" width="10.88671875" style="706" bestFit="1" customWidth="1"/>
    <col min="12028" max="12028" width="9.33203125" style="706" customWidth="1"/>
    <col min="12029" max="12271" width="8.88671875" style="706"/>
    <col min="12272" max="12272" width="11.6640625" style="706" bestFit="1" customWidth="1"/>
    <col min="12273" max="12275" width="0" style="706" hidden="1" customWidth="1"/>
    <col min="12276" max="12278" width="9.109375" style="706" customWidth="1"/>
    <col min="12279" max="12279" width="9.6640625" style="706" customWidth="1"/>
    <col min="12280" max="12280" width="9.109375" style="706" customWidth="1"/>
    <col min="12281" max="12282" width="9.33203125" style="706" bestFit="1" customWidth="1"/>
    <col min="12283" max="12283" width="10.88671875" style="706" bestFit="1" customWidth="1"/>
    <col min="12284" max="12284" width="9.33203125" style="706" customWidth="1"/>
    <col min="12285" max="12527" width="8.88671875" style="706"/>
    <col min="12528" max="12528" width="11.6640625" style="706" bestFit="1" customWidth="1"/>
    <col min="12529" max="12531" width="0" style="706" hidden="1" customWidth="1"/>
    <col min="12532" max="12534" width="9.109375" style="706" customWidth="1"/>
    <col min="12535" max="12535" width="9.6640625" style="706" customWidth="1"/>
    <col min="12536" max="12536" width="9.109375" style="706" customWidth="1"/>
    <col min="12537" max="12538" width="9.33203125" style="706" bestFit="1" customWidth="1"/>
    <col min="12539" max="12539" width="10.88671875" style="706" bestFit="1" customWidth="1"/>
    <col min="12540" max="12540" width="9.33203125" style="706" customWidth="1"/>
    <col min="12541" max="12783" width="8.88671875" style="706"/>
    <col min="12784" max="12784" width="11.6640625" style="706" bestFit="1" customWidth="1"/>
    <col min="12785" max="12787" width="0" style="706" hidden="1" customWidth="1"/>
    <col min="12788" max="12790" width="9.109375" style="706" customWidth="1"/>
    <col min="12791" max="12791" width="9.6640625" style="706" customWidth="1"/>
    <col min="12792" max="12792" width="9.109375" style="706" customWidth="1"/>
    <col min="12793" max="12794" width="9.33203125" style="706" bestFit="1" customWidth="1"/>
    <col min="12795" max="12795" width="10.88671875" style="706" bestFit="1" customWidth="1"/>
    <col min="12796" max="12796" width="9.33203125" style="706" customWidth="1"/>
    <col min="12797" max="13039" width="8.88671875" style="706"/>
    <col min="13040" max="13040" width="11.6640625" style="706" bestFit="1" customWidth="1"/>
    <col min="13041" max="13043" width="0" style="706" hidden="1" customWidth="1"/>
    <col min="13044" max="13046" width="9.109375" style="706" customWidth="1"/>
    <col min="13047" max="13047" width="9.6640625" style="706" customWidth="1"/>
    <col min="13048" max="13048" width="9.109375" style="706" customWidth="1"/>
    <col min="13049" max="13050" width="9.33203125" style="706" bestFit="1" customWidth="1"/>
    <col min="13051" max="13051" width="10.88671875" style="706" bestFit="1" customWidth="1"/>
    <col min="13052" max="13052" width="9.33203125" style="706" customWidth="1"/>
    <col min="13053" max="13295" width="8.88671875" style="706"/>
    <col min="13296" max="13296" width="11.6640625" style="706" bestFit="1" customWidth="1"/>
    <col min="13297" max="13299" width="0" style="706" hidden="1" customWidth="1"/>
    <col min="13300" max="13302" width="9.109375" style="706" customWidth="1"/>
    <col min="13303" max="13303" width="9.6640625" style="706" customWidth="1"/>
    <col min="13304" max="13304" width="9.109375" style="706" customWidth="1"/>
    <col min="13305" max="13306" width="9.33203125" style="706" bestFit="1" customWidth="1"/>
    <col min="13307" max="13307" width="10.88671875" style="706" bestFit="1" customWidth="1"/>
    <col min="13308" max="13308" width="9.33203125" style="706" customWidth="1"/>
    <col min="13309" max="13551" width="8.88671875" style="706"/>
    <col min="13552" max="13552" width="11.6640625" style="706" bestFit="1" customWidth="1"/>
    <col min="13553" max="13555" width="0" style="706" hidden="1" customWidth="1"/>
    <col min="13556" max="13558" width="9.109375" style="706" customWidth="1"/>
    <col min="13559" max="13559" width="9.6640625" style="706" customWidth="1"/>
    <col min="13560" max="13560" width="9.109375" style="706" customWidth="1"/>
    <col min="13561" max="13562" width="9.33203125" style="706" bestFit="1" customWidth="1"/>
    <col min="13563" max="13563" width="10.88671875" style="706" bestFit="1" customWidth="1"/>
    <col min="13564" max="13564" width="9.33203125" style="706" customWidth="1"/>
    <col min="13565" max="13807" width="8.88671875" style="706"/>
    <col min="13808" max="13808" width="11.6640625" style="706" bestFit="1" customWidth="1"/>
    <col min="13809" max="13811" width="0" style="706" hidden="1" customWidth="1"/>
    <col min="13812" max="13814" width="9.109375" style="706" customWidth="1"/>
    <col min="13815" max="13815" width="9.6640625" style="706" customWidth="1"/>
    <col min="13816" max="13816" width="9.109375" style="706" customWidth="1"/>
    <col min="13817" max="13818" width="9.33203125" style="706" bestFit="1" customWidth="1"/>
    <col min="13819" max="13819" width="10.88671875" style="706" bestFit="1" customWidth="1"/>
    <col min="13820" max="13820" width="9.33203125" style="706" customWidth="1"/>
    <col min="13821" max="14063" width="8.88671875" style="706"/>
    <col min="14064" max="14064" width="11.6640625" style="706" bestFit="1" customWidth="1"/>
    <col min="14065" max="14067" width="0" style="706" hidden="1" customWidth="1"/>
    <col min="14068" max="14070" width="9.109375" style="706" customWidth="1"/>
    <col min="14071" max="14071" width="9.6640625" style="706" customWidth="1"/>
    <col min="14072" max="14072" width="9.109375" style="706" customWidth="1"/>
    <col min="14073" max="14074" width="9.33203125" style="706" bestFit="1" customWidth="1"/>
    <col min="14075" max="14075" width="10.88671875" style="706" bestFit="1" customWidth="1"/>
    <col min="14076" max="14076" width="9.33203125" style="706" customWidth="1"/>
    <col min="14077" max="14319" width="8.88671875" style="706"/>
    <col min="14320" max="14320" width="11.6640625" style="706" bestFit="1" customWidth="1"/>
    <col min="14321" max="14323" width="0" style="706" hidden="1" customWidth="1"/>
    <col min="14324" max="14326" width="9.109375" style="706" customWidth="1"/>
    <col min="14327" max="14327" width="9.6640625" style="706" customWidth="1"/>
    <col min="14328" max="14328" width="9.109375" style="706" customWidth="1"/>
    <col min="14329" max="14330" width="9.33203125" style="706" bestFit="1" customWidth="1"/>
    <col min="14331" max="14331" width="10.88671875" style="706" bestFit="1" customWidth="1"/>
    <col min="14332" max="14332" width="9.33203125" style="706" customWidth="1"/>
    <col min="14333" max="14575" width="8.88671875" style="706"/>
    <col min="14576" max="14576" width="11.6640625" style="706" bestFit="1" customWidth="1"/>
    <col min="14577" max="14579" width="0" style="706" hidden="1" customWidth="1"/>
    <col min="14580" max="14582" width="9.109375" style="706" customWidth="1"/>
    <col min="14583" max="14583" width="9.6640625" style="706" customWidth="1"/>
    <col min="14584" max="14584" width="9.109375" style="706" customWidth="1"/>
    <col min="14585" max="14586" width="9.33203125" style="706" bestFit="1" customWidth="1"/>
    <col min="14587" max="14587" width="10.88671875" style="706" bestFit="1" customWidth="1"/>
    <col min="14588" max="14588" width="9.33203125" style="706" customWidth="1"/>
    <col min="14589" max="14831" width="8.88671875" style="706"/>
    <col min="14832" max="14832" width="11.6640625" style="706" bestFit="1" customWidth="1"/>
    <col min="14833" max="14835" width="0" style="706" hidden="1" customWidth="1"/>
    <col min="14836" max="14838" width="9.109375" style="706" customWidth="1"/>
    <col min="14839" max="14839" width="9.6640625" style="706" customWidth="1"/>
    <col min="14840" max="14840" width="9.109375" style="706" customWidth="1"/>
    <col min="14841" max="14842" width="9.33203125" style="706" bestFit="1" customWidth="1"/>
    <col min="14843" max="14843" width="10.88671875" style="706" bestFit="1" customWidth="1"/>
    <col min="14844" max="14844" width="9.33203125" style="706" customWidth="1"/>
    <col min="14845" max="15087" width="8.88671875" style="706"/>
    <col min="15088" max="15088" width="11.6640625" style="706" bestFit="1" customWidth="1"/>
    <col min="15089" max="15091" width="0" style="706" hidden="1" customWidth="1"/>
    <col min="15092" max="15094" width="9.109375" style="706" customWidth="1"/>
    <col min="15095" max="15095" width="9.6640625" style="706" customWidth="1"/>
    <col min="15096" max="15096" width="9.109375" style="706" customWidth="1"/>
    <col min="15097" max="15098" width="9.33203125" style="706" bestFit="1" customWidth="1"/>
    <col min="15099" max="15099" width="10.88671875" style="706" bestFit="1" customWidth="1"/>
    <col min="15100" max="15100" width="9.33203125" style="706" customWidth="1"/>
    <col min="15101" max="15343" width="8.88671875" style="706"/>
    <col min="15344" max="15344" width="11.6640625" style="706" bestFit="1" customWidth="1"/>
    <col min="15345" max="15347" width="0" style="706" hidden="1" customWidth="1"/>
    <col min="15348" max="15350" width="9.109375" style="706" customWidth="1"/>
    <col min="15351" max="15351" width="9.6640625" style="706" customWidth="1"/>
    <col min="15352" max="15352" width="9.109375" style="706" customWidth="1"/>
    <col min="15353" max="15354" width="9.33203125" style="706" bestFit="1" customWidth="1"/>
    <col min="15355" max="15355" width="10.88671875" style="706" bestFit="1" customWidth="1"/>
    <col min="15356" max="15356" width="9.33203125" style="706" customWidth="1"/>
    <col min="15357" max="15599" width="8.88671875" style="706"/>
    <col min="15600" max="15600" width="11.6640625" style="706" bestFit="1" customWidth="1"/>
    <col min="15601" max="15603" width="0" style="706" hidden="1" customWidth="1"/>
    <col min="15604" max="15606" width="9.109375" style="706" customWidth="1"/>
    <col min="15607" max="15607" width="9.6640625" style="706" customWidth="1"/>
    <col min="15608" max="15608" width="9.109375" style="706" customWidth="1"/>
    <col min="15609" max="15610" width="9.33203125" style="706" bestFit="1" customWidth="1"/>
    <col min="15611" max="15611" width="10.88671875" style="706" bestFit="1" customWidth="1"/>
    <col min="15612" max="15612" width="9.33203125" style="706" customWidth="1"/>
    <col min="15613" max="15855" width="8.88671875" style="706"/>
    <col min="15856" max="15856" width="11.6640625" style="706" bestFit="1" customWidth="1"/>
    <col min="15857" max="15859" width="0" style="706" hidden="1" customWidth="1"/>
    <col min="15860" max="15862" width="9.109375" style="706" customWidth="1"/>
    <col min="15863" max="15863" width="9.6640625" style="706" customWidth="1"/>
    <col min="15864" max="15864" width="9.109375" style="706" customWidth="1"/>
    <col min="15865" max="15866" width="9.33203125" style="706" bestFit="1" customWidth="1"/>
    <col min="15867" max="15867" width="10.88671875" style="706" bestFit="1" customWidth="1"/>
    <col min="15868" max="15868" width="9.33203125" style="706" customWidth="1"/>
    <col min="15869" max="16111" width="8.88671875" style="706"/>
    <col min="16112" max="16112" width="11.6640625" style="706" bestFit="1" customWidth="1"/>
    <col min="16113" max="16115" width="0" style="706" hidden="1" customWidth="1"/>
    <col min="16116" max="16118" width="9.109375" style="706" customWidth="1"/>
    <col min="16119" max="16119" width="9.6640625" style="706" customWidth="1"/>
    <col min="16120" max="16120" width="9.109375" style="706" customWidth="1"/>
    <col min="16121" max="16122" width="9.33203125" style="706" bestFit="1" customWidth="1"/>
    <col min="16123" max="16123" width="10.88671875" style="706" bestFit="1" customWidth="1"/>
    <col min="16124" max="16124" width="9.33203125" style="706" customWidth="1"/>
    <col min="16125" max="16384" width="8.88671875" style="706"/>
  </cols>
  <sheetData>
    <row r="1" spans="1:12">
      <c r="A1" s="2969" t="s">
        <v>730</v>
      </c>
      <c r="B1" s="2969"/>
      <c r="C1" s="2969"/>
      <c r="D1" s="2969"/>
      <c r="E1" s="2969"/>
      <c r="F1" s="2969"/>
      <c r="G1" s="2969"/>
      <c r="H1" s="2969"/>
      <c r="I1" s="2969"/>
      <c r="J1" s="2969"/>
    </row>
    <row r="2" spans="1:12">
      <c r="A2" s="2970" t="s">
        <v>7</v>
      </c>
      <c r="B2" s="2970"/>
      <c r="C2" s="2970"/>
      <c r="D2" s="2970"/>
      <c r="E2" s="2970"/>
      <c r="F2" s="2970"/>
      <c r="G2" s="2970"/>
      <c r="H2" s="2970"/>
      <c r="I2" s="2970"/>
      <c r="J2" s="2970"/>
    </row>
    <row r="3" spans="1:12">
      <c r="A3" s="2971" t="s">
        <v>721</v>
      </c>
      <c r="B3" s="2971"/>
      <c r="C3" s="2971"/>
      <c r="D3" s="2971"/>
      <c r="E3" s="2971"/>
      <c r="F3" s="2971"/>
      <c r="G3" s="2971"/>
      <c r="H3" s="2971"/>
      <c r="I3" s="2971"/>
      <c r="J3" s="2971"/>
    </row>
    <row r="4" spans="1:12" ht="14.4" thickBot="1">
      <c r="A4" s="2972"/>
      <c r="B4" s="2972"/>
      <c r="C4" s="2972"/>
      <c r="D4" s="2972"/>
      <c r="E4" s="2972"/>
      <c r="F4" s="2972"/>
      <c r="G4" s="2972"/>
      <c r="H4" s="2972"/>
      <c r="I4" s="2972"/>
      <c r="J4" s="2972"/>
    </row>
    <row r="5" spans="1:12" ht="17.399999999999999" thickTop="1">
      <c r="A5" s="2973" t="s">
        <v>143</v>
      </c>
      <c r="B5" s="2975" t="s">
        <v>72</v>
      </c>
      <c r="C5" s="2976"/>
      <c r="D5" s="2977"/>
      <c r="E5" s="2975" t="s">
        <v>221</v>
      </c>
      <c r="F5" s="2976"/>
      <c r="G5" s="2977"/>
      <c r="H5" s="2978" t="s">
        <v>720</v>
      </c>
      <c r="I5" s="2979"/>
      <c r="J5" s="2980"/>
    </row>
    <row r="6" spans="1:12">
      <c r="A6" s="2974"/>
      <c r="B6" s="733" t="s">
        <v>729</v>
      </c>
      <c r="C6" s="733" t="s">
        <v>728</v>
      </c>
      <c r="D6" s="733" t="s">
        <v>727</v>
      </c>
      <c r="E6" s="733" t="s">
        <v>729</v>
      </c>
      <c r="F6" s="733" t="s">
        <v>728</v>
      </c>
      <c r="G6" s="733" t="s">
        <v>727</v>
      </c>
      <c r="H6" s="733" t="s">
        <v>729</v>
      </c>
      <c r="I6" s="733" t="s">
        <v>728</v>
      </c>
      <c r="J6" s="732" t="s">
        <v>727</v>
      </c>
    </row>
    <row r="7" spans="1:12">
      <c r="A7" s="731" t="s">
        <v>718</v>
      </c>
      <c r="B7" s="730">
        <v>3.49</v>
      </c>
      <c r="C7" s="729">
        <v>6.69</v>
      </c>
      <c r="D7" s="728">
        <v>-3.2</v>
      </c>
      <c r="E7" s="730">
        <v>4.3499999999999996</v>
      </c>
      <c r="F7" s="729">
        <v>5.3</v>
      </c>
      <c r="G7" s="728">
        <v>-0.95000000000000018</v>
      </c>
      <c r="H7" s="717">
        <v>8.26</v>
      </c>
      <c r="I7" s="717">
        <v>7</v>
      </c>
      <c r="J7" s="727">
        <f t="shared" ref="J7:J12" si="0">H7-I7</f>
        <v>1.2599999999999998</v>
      </c>
      <c r="L7" s="713"/>
    </row>
    <row r="8" spans="1:12">
      <c r="A8" s="720" t="s">
        <v>717</v>
      </c>
      <c r="B8" s="717">
        <v>4.5199999999999996</v>
      </c>
      <c r="C8" s="718">
        <v>7.34</v>
      </c>
      <c r="D8" s="717">
        <v>-2.8200000000000003</v>
      </c>
      <c r="E8" s="717">
        <v>3.49</v>
      </c>
      <c r="F8" s="718">
        <v>4.3499999999999996</v>
      </c>
      <c r="G8" s="717">
        <v>-0.85999999999999943</v>
      </c>
      <c r="H8" s="717">
        <v>8.64</v>
      </c>
      <c r="I8" s="717">
        <v>7.41</v>
      </c>
      <c r="J8" s="725">
        <f t="shared" si="0"/>
        <v>1.2300000000000004</v>
      </c>
      <c r="L8" s="713"/>
    </row>
    <row r="9" spans="1:12">
      <c r="A9" s="720" t="s">
        <v>716</v>
      </c>
      <c r="B9" s="719">
        <v>3.79</v>
      </c>
      <c r="C9" s="718">
        <v>7.61</v>
      </c>
      <c r="D9" s="717">
        <v>-3.8200000000000003</v>
      </c>
      <c r="E9" s="719">
        <v>4.24</v>
      </c>
      <c r="F9" s="718">
        <v>4.4800000000000004</v>
      </c>
      <c r="G9" s="717">
        <v>-0.24000000000000021</v>
      </c>
      <c r="H9" s="717">
        <v>8.5</v>
      </c>
      <c r="I9" s="717">
        <v>6.77</v>
      </c>
      <c r="J9" s="725">
        <f t="shared" si="0"/>
        <v>1.7300000000000004</v>
      </c>
      <c r="L9" s="713"/>
    </row>
    <row r="10" spans="1:12">
      <c r="A10" s="720" t="s">
        <v>715</v>
      </c>
      <c r="B10" s="719">
        <v>4.05</v>
      </c>
      <c r="C10" s="718">
        <v>6.93</v>
      </c>
      <c r="D10" s="717">
        <v>-2.88</v>
      </c>
      <c r="E10" s="719">
        <v>6.04</v>
      </c>
      <c r="F10" s="718">
        <v>4.91</v>
      </c>
      <c r="G10" s="717">
        <v>1.1299999999999999</v>
      </c>
      <c r="H10" s="717">
        <v>8.08</v>
      </c>
      <c r="I10" s="717">
        <v>5.88</v>
      </c>
      <c r="J10" s="725">
        <f t="shared" si="0"/>
        <v>2.2000000000000002</v>
      </c>
      <c r="L10" s="713"/>
    </row>
    <row r="11" spans="1:12">
      <c r="A11" s="720" t="s">
        <v>714</v>
      </c>
      <c r="B11" s="719">
        <v>2.93</v>
      </c>
      <c r="C11" s="718">
        <v>4.59</v>
      </c>
      <c r="D11" s="717">
        <v>-1.6599999999999997</v>
      </c>
      <c r="E11" s="719">
        <v>7.11</v>
      </c>
      <c r="F11" s="718">
        <v>5.66</v>
      </c>
      <c r="G11" s="717">
        <v>1.4500000000000002</v>
      </c>
      <c r="H11" s="717">
        <v>7.38</v>
      </c>
      <c r="I11" s="717">
        <v>5.72</v>
      </c>
      <c r="J11" s="725">
        <f t="shared" si="0"/>
        <v>1.6600000000000001</v>
      </c>
      <c r="L11" s="713"/>
    </row>
    <row r="12" spans="1:12">
      <c r="A12" s="720" t="s">
        <v>713</v>
      </c>
      <c r="B12" s="719">
        <v>3.56</v>
      </c>
      <c r="C12" s="718">
        <v>4.0599999999999996</v>
      </c>
      <c r="D12" s="717">
        <v>-0.49999999999999956</v>
      </c>
      <c r="E12" s="719">
        <v>5.65</v>
      </c>
      <c r="F12" s="718">
        <v>6.01</v>
      </c>
      <c r="G12" s="717">
        <v>-0.35999999999999943</v>
      </c>
      <c r="H12" s="717">
        <v>7.26</v>
      </c>
      <c r="I12" s="726">
        <v>6.52</v>
      </c>
      <c r="J12" s="725">
        <f t="shared" si="0"/>
        <v>0.74000000000000021</v>
      </c>
      <c r="L12" s="713"/>
    </row>
    <row r="13" spans="1:12">
      <c r="A13" s="720" t="s">
        <v>712</v>
      </c>
      <c r="B13" s="719">
        <v>2.7</v>
      </c>
      <c r="C13" s="718">
        <v>5.03</v>
      </c>
      <c r="D13" s="717">
        <v>-2.33</v>
      </c>
      <c r="E13" s="724">
        <v>6.24</v>
      </c>
      <c r="F13" s="718">
        <v>6.07</v>
      </c>
      <c r="G13" s="717">
        <v>0.16999999999999993</v>
      </c>
      <c r="H13" s="717">
        <v>7.88</v>
      </c>
      <c r="I13" s="717"/>
      <c r="J13" s="725"/>
      <c r="L13" s="713"/>
    </row>
    <row r="14" spans="1:12">
      <c r="A14" s="720" t="s">
        <v>711</v>
      </c>
      <c r="B14" s="719">
        <v>3.03</v>
      </c>
      <c r="C14" s="718">
        <v>5.52</v>
      </c>
      <c r="D14" s="717">
        <v>-2.4899999999999998</v>
      </c>
      <c r="E14" s="724">
        <v>7.14</v>
      </c>
      <c r="F14" s="718">
        <v>6.95</v>
      </c>
      <c r="G14" s="717">
        <v>0.1899999999999995</v>
      </c>
      <c r="H14" s="716"/>
      <c r="I14" s="715"/>
      <c r="J14" s="714"/>
      <c r="L14" s="713"/>
    </row>
    <row r="15" spans="1:12">
      <c r="A15" s="720" t="s">
        <v>710</v>
      </c>
      <c r="B15" s="719">
        <v>3.1</v>
      </c>
      <c r="C15" s="718">
        <v>4.29</v>
      </c>
      <c r="D15" s="723">
        <v>-1.19</v>
      </c>
      <c r="E15" s="719">
        <v>7.28</v>
      </c>
      <c r="F15" s="718">
        <v>7.79</v>
      </c>
      <c r="G15" s="717">
        <v>-0.50999999999999979</v>
      </c>
      <c r="H15" s="716"/>
      <c r="I15" s="722"/>
      <c r="J15" s="721"/>
      <c r="L15" s="713"/>
    </row>
    <row r="16" spans="1:12">
      <c r="A16" s="720" t="s">
        <v>709</v>
      </c>
      <c r="B16" s="719">
        <v>3.65</v>
      </c>
      <c r="C16" s="718">
        <v>6.3</v>
      </c>
      <c r="D16" s="717">
        <v>-2.65</v>
      </c>
      <c r="E16" s="719">
        <v>7.87</v>
      </c>
      <c r="F16" s="718">
        <v>7.04</v>
      </c>
      <c r="G16" s="717">
        <v>0.83000000000000007</v>
      </c>
      <c r="H16" s="716"/>
      <c r="I16" s="722"/>
      <c r="J16" s="721"/>
      <c r="L16" s="713"/>
    </row>
    <row r="17" spans="1:12">
      <c r="A17" s="720" t="s">
        <v>708</v>
      </c>
      <c r="B17" s="719">
        <v>4.1900000000000004</v>
      </c>
      <c r="C17" s="718">
        <v>6.26</v>
      </c>
      <c r="D17" s="717">
        <v>-2.0699999999999994</v>
      </c>
      <c r="E17" s="719">
        <v>8.56</v>
      </c>
      <c r="F17" s="718">
        <v>7.01</v>
      </c>
      <c r="G17" s="717">
        <v>1.5500000000000007</v>
      </c>
      <c r="H17" s="716"/>
      <c r="I17" s="715"/>
      <c r="J17" s="714"/>
      <c r="L17" s="713"/>
    </row>
    <row r="18" spans="1:12">
      <c r="A18" s="720" t="s">
        <v>707</v>
      </c>
      <c r="B18" s="719">
        <v>4.1900000000000004</v>
      </c>
      <c r="C18" s="718">
        <v>5.59</v>
      </c>
      <c r="D18" s="717">
        <v>-1.3999999999999995</v>
      </c>
      <c r="E18" s="719">
        <v>8.08</v>
      </c>
      <c r="F18" s="718">
        <v>6.71</v>
      </c>
      <c r="G18" s="717">
        <v>1.37</v>
      </c>
      <c r="H18" s="716"/>
      <c r="I18" s="715"/>
      <c r="J18" s="714"/>
      <c r="L18" s="713"/>
    </row>
    <row r="19" spans="1:12" ht="14.4" thickBot="1">
      <c r="A19" s="712" t="s">
        <v>706</v>
      </c>
      <c r="B19" s="711">
        <v>3.5999999999999996</v>
      </c>
      <c r="C19" s="711">
        <v>5.8508333333333331</v>
      </c>
      <c r="D19" s="711">
        <v>-2.250833333333333</v>
      </c>
      <c r="E19" s="711">
        <v>6.32</v>
      </c>
      <c r="F19" s="711">
        <v>6.0233333333333334</v>
      </c>
      <c r="G19" s="711">
        <v>0.3</v>
      </c>
      <c r="H19" s="711">
        <f>AVERAGE(H7:H18)</f>
        <v>8</v>
      </c>
      <c r="I19" s="711">
        <f>AVERAGE(I7:I18)</f>
        <v>6.55</v>
      </c>
      <c r="J19" s="710">
        <f>AVERAGE(J7:J18)</f>
        <v>1.4700000000000004</v>
      </c>
    </row>
    <row r="20" spans="1:12" ht="14.4" thickTop="1">
      <c r="A20" s="709" t="s">
        <v>726</v>
      </c>
      <c r="B20" s="708"/>
      <c r="C20" s="708"/>
      <c r="D20" s="708"/>
      <c r="E20" s="708"/>
      <c r="F20" s="708"/>
    </row>
    <row r="21" spans="1:12">
      <c r="A21" s="2968" t="s">
        <v>725</v>
      </c>
      <c r="B21" s="2968"/>
      <c r="C21" s="2968"/>
      <c r="D21" s="2968"/>
      <c r="G21" s="707"/>
      <c r="H21" s="707"/>
      <c r="I21" s="707"/>
      <c r="J21" s="707"/>
    </row>
    <row r="22" spans="1:12">
      <c r="A22" s="2968" t="s">
        <v>724</v>
      </c>
      <c r="B22" s="2968"/>
      <c r="C22" s="2968"/>
      <c r="D22" s="2968"/>
    </row>
  </sheetData>
  <mergeCells count="10">
    <mergeCell ref="A21:D21"/>
    <mergeCell ref="A22:D22"/>
    <mergeCell ref="A1:J1"/>
    <mergeCell ref="A2:J2"/>
    <mergeCell ref="A3:J3"/>
    <mergeCell ref="A4:J4"/>
    <mergeCell ref="A5:A6"/>
    <mergeCell ref="B5:D5"/>
    <mergeCell ref="E5:G5"/>
    <mergeCell ref="H5:J5"/>
  </mergeCells>
  <printOptions horizontalCentered="1"/>
  <pageMargins left="0" right="0"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21"/>
  <sheetViews>
    <sheetView showGridLines="0" topLeftCell="C1" workbookViewId="0">
      <selection activeCell="J15" sqref="J15"/>
    </sheetView>
  </sheetViews>
  <sheetFormatPr defaultColWidth="9.109375" defaultRowHeight="14.4"/>
  <cols>
    <col min="1" max="1" width="9.109375" style="1337"/>
    <col min="2" max="2" width="5.109375" style="1337" bestFit="1" customWidth="1"/>
    <col min="3" max="3" width="46.5546875" style="1337" bestFit="1" customWidth="1"/>
    <col min="4" max="5" width="13.6640625" style="1337" customWidth="1"/>
    <col min="6" max="6" width="13.6640625" style="1338" customWidth="1"/>
    <col min="7" max="7" width="13.6640625" style="1337" customWidth="1"/>
    <col min="8" max="8" width="12.88671875" style="1337" customWidth="1"/>
    <col min="9" max="9" width="13.6640625" style="1338" customWidth="1"/>
    <col min="10" max="10" width="17.5546875" style="1337" bestFit="1" customWidth="1"/>
    <col min="11" max="11" width="17.109375" style="1337" bestFit="1" customWidth="1"/>
    <col min="12" max="16384" width="9.109375" style="1337"/>
  </cols>
  <sheetData>
    <row r="2" spans="2:12" ht="15.6">
      <c r="B2" s="3397" t="s">
        <v>1444</v>
      </c>
      <c r="C2" s="3397"/>
      <c r="D2" s="3397"/>
      <c r="E2" s="3397"/>
      <c r="F2" s="3397"/>
      <c r="G2" s="3397"/>
      <c r="H2" s="3397"/>
      <c r="I2" s="3397"/>
    </row>
    <row r="3" spans="2:12" ht="15.6">
      <c r="B3" s="3398" t="s">
        <v>1199</v>
      </c>
      <c r="C3" s="3398"/>
      <c r="D3" s="3398"/>
      <c r="E3" s="3398"/>
      <c r="F3" s="3398"/>
      <c r="G3" s="3398"/>
      <c r="H3" s="3398"/>
      <c r="I3" s="3398"/>
    </row>
    <row r="4" spans="2:12" ht="15" thickBot="1">
      <c r="B4" s="3399" t="s">
        <v>126</v>
      </c>
      <c r="C4" s="3399"/>
      <c r="D4" s="3399"/>
      <c r="E4" s="3399"/>
      <c r="F4" s="3399"/>
      <c r="G4" s="3399"/>
      <c r="H4" s="3399"/>
      <c r="I4" s="3399"/>
    </row>
    <row r="5" spans="2:12" ht="16.2" thickTop="1">
      <c r="B5" s="3400" t="s">
        <v>127</v>
      </c>
      <c r="C5" s="3402" t="s">
        <v>1198</v>
      </c>
      <c r="D5" s="3404" t="s">
        <v>1197</v>
      </c>
      <c r="E5" s="3404"/>
      <c r="F5" s="3404"/>
      <c r="G5" s="3405" t="s">
        <v>1196</v>
      </c>
      <c r="H5" s="3406"/>
      <c r="I5" s="3407"/>
    </row>
    <row r="6" spans="2:12" ht="15.6">
      <c r="B6" s="3401"/>
      <c r="C6" s="3403"/>
      <c r="D6" s="1359">
        <v>2021</v>
      </c>
      <c r="E6" s="1362">
        <v>2022</v>
      </c>
      <c r="F6" s="1360">
        <v>2023</v>
      </c>
      <c r="G6" s="1359">
        <v>2021</v>
      </c>
      <c r="H6" s="1362">
        <v>2022</v>
      </c>
      <c r="I6" s="1358">
        <v>2023</v>
      </c>
    </row>
    <row r="7" spans="2:12" ht="15.6">
      <c r="B7" s="1361"/>
      <c r="C7" s="1359"/>
      <c r="D7" s="1359" t="s">
        <v>130</v>
      </c>
      <c r="E7" s="1359" t="s">
        <v>130</v>
      </c>
      <c r="F7" s="1360" t="s">
        <v>509</v>
      </c>
      <c r="G7" s="1359" t="s">
        <v>130</v>
      </c>
      <c r="H7" s="1359" t="s">
        <v>130</v>
      </c>
      <c r="I7" s="1358" t="s">
        <v>509</v>
      </c>
      <c r="K7"/>
      <c r="L7"/>
    </row>
    <row r="8" spans="2:12" ht="24.9" customHeight="1">
      <c r="B8" s="1357">
        <v>1</v>
      </c>
      <c r="C8" s="1356" t="s">
        <v>1195</v>
      </c>
      <c r="D8" s="1355">
        <v>46057</v>
      </c>
      <c r="E8" s="1355">
        <v>60545</v>
      </c>
      <c r="F8" s="1354">
        <v>61335</v>
      </c>
      <c r="G8" s="1353">
        <v>106978.4</v>
      </c>
      <c r="H8" s="1353">
        <v>139234.08278391868</v>
      </c>
      <c r="I8" s="1352">
        <v>142565.16831803147</v>
      </c>
      <c r="J8" s="252"/>
      <c r="K8" s="1351"/>
      <c r="L8"/>
    </row>
    <row r="9" spans="2:12" ht="24.9" customHeight="1">
      <c r="B9" s="80">
        <v>2</v>
      </c>
      <c r="C9" s="1348" t="s">
        <v>1194</v>
      </c>
      <c r="D9" s="1347">
        <v>140</v>
      </c>
      <c r="E9" s="1347">
        <v>157</v>
      </c>
      <c r="F9" s="1346">
        <v>173</v>
      </c>
      <c r="G9" s="1345">
        <v>63.715875300000008</v>
      </c>
      <c r="H9" s="1345">
        <v>76.075964390000038</v>
      </c>
      <c r="I9" s="1344">
        <v>49.897638710000017</v>
      </c>
      <c r="J9" s="252"/>
      <c r="K9" s="1350"/>
      <c r="L9"/>
    </row>
    <row r="10" spans="2:12" ht="24.9" customHeight="1">
      <c r="B10" s="80">
        <v>3</v>
      </c>
      <c r="C10" s="1348" t="s">
        <v>1193</v>
      </c>
      <c r="D10" s="1347">
        <v>839</v>
      </c>
      <c r="E10" s="1347">
        <v>952</v>
      </c>
      <c r="F10" s="1346">
        <v>931</v>
      </c>
      <c r="G10" s="1345">
        <v>598.03438250000011</v>
      </c>
      <c r="H10" s="1345">
        <v>564.24469895000027</v>
      </c>
      <c r="I10" s="1344">
        <v>488.38663947999976</v>
      </c>
      <c r="J10" s="252"/>
      <c r="K10"/>
      <c r="L10"/>
    </row>
    <row r="11" spans="2:12" ht="24.9" customHeight="1">
      <c r="B11" s="80">
        <v>4</v>
      </c>
      <c r="C11" s="1348" t="s">
        <v>1192</v>
      </c>
      <c r="D11" s="1347">
        <v>55551</v>
      </c>
      <c r="E11" s="1347">
        <v>84001</v>
      </c>
      <c r="F11" s="1346">
        <v>84105</v>
      </c>
      <c r="G11" s="1345">
        <v>50984.448701389592</v>
      </c>
      <c r="H11" s="1345">
        <v>70996.06192296854</v>
      </c>
      <c r="I11" s="1344">
        <v>65189.970361598447</v>
      </c>
      <c r="J11" s="252"/>
      <c r="K11"/>
      <c r="L11"/>
    </row>
    <row r="12" spans="2:12" ht="24.9" customHeight="1">
      <c r="B12" s="80">
        <v>5</v>
      </c>
      <c r="C12" s="1348" t="s">
        <v>1191</v>
      </c>
      <c r="D12" s="1347">
        <v>965</v>
      </c>
      <c r="E12" s="1347">
        <v>1097</v>
      </c>
      <c r="F12" s="1346">
        <v>1069</v>
      </c>
      <c r="G12" s="1345">
        <v>572.87064821000013</v>
      </c>
      <c r="H12" s="1345">
        <v>582.34222627000054</v>
      </c>
      <c r="I12" s="1344">
        <v>503.25166320999966</v>
      </c>
      <c r="J12" s="252"/>
      <c r="K12"/>
      <c r="L12"/>
    </row>
    <row r="13" spans="2:12" ht="24.9" customHeight="1">
      <c r="B13" s="80">
        <v>6</v>
      </c>
      <c r="C13" s="1348" t="s">
        <v>1190</v>
      </c>
      <c r="D13" s="1347">
        <v>111</v>
      </c>
      <c r="E13" s="1347">
        <v>148</v>
      </c>
      <c r="F13" s="1346">
        <v>130</v>
      </c>
      <c r="G13" s="1345">
        <v>25.289625130000008</v>
      </c>
      <c r="H13" s="1345">
        <v>36.516808330000011</v>
      </c>
      <c r="I13" s="1344">
        <v>33.407543159999996</v>
      </c>
      <c r="J13" s="252"/>
      <c r="K13" s="1349"/>
      <c r="L13"/>
    </row>
    <row r="14" spans="2:12" ht="24.9" customHeight="1">
      <c r="B14" s="80">
        <v>7</v>
      </c>
      <c r="C14" s="1348" t="s">
        <v>1189</v>
      </c>
      <c r="D14" s="1347">
        <v>231</v>
      </c>
      <c r="E14" s="1347">
        <v>208</v>
      </c>
      <c r="F14" s="1346">
        <v>215</v>
      </c>
      <c r="G14" s="1345">
        <v>49.434856479999965</v>
      </c>
      <c r="H14" s="1345">
        <v>32.303511119999975</v>
      </c>
      <c r="I14" s="1344">
        <v>50.793912389999981</v>
      </c>
      <c r="J14" s="252"/>
      <c r="K14"/>
      <c r="L14"/>
    </row>
    <row r="15" spans="2:12" ht="24.9" customHeight="1">
      <c r="B15" s="80">
        <v>8</v>
      </c>
      <c r="C15" s="1348" t="s">
        <v>1188</v>
      </c>
      <c r="D15" s="1347">
        <v>210</v>
      </c>
      <c r="E15" s="1347">
        <v>255</v>
      </c>
      <c r="F15" s="1346">
        <v>306</v>
      </c>
      <c r="G15" s="1345">
        <v>2162.4586095999998</v>
      </c>
      <c r="H15" s="1345">
        <v>2358.5119593799996</v>
      </c>
      <c r="I15" s="1344">
        <v>2067.24030571</v>
      </c>
      <c r="J15" s="252"/>
      <c r="K15"/>
      <c r="L15"/>
    </row>
    <row r="16" spans="2:12" ht="24.9" customHeight="1">
      <c r="B16" s="80">
        <v>9</v>
      </c>
      <c r="C16" s="1348" t="s">
        <v>1187</v>
      </c>
      <c r="D16" s="1347">
        <v>2</v>
      </c>
      <c r="E16" s="1347">
        <v>2</v>
      </c>
      <c r="F16" s="1346">
        <v>2</v>
      </c>
      <c r="G16" s="1345">
        <v>0.36005672999999994</v>
      </c>
      <c r="H16" s="1345">
        <v>0.26144642000000001</v>
      </c>
      <c r="I16" s="1344">
        <v>0.22060004</v>
      </c>
      <c r="J16" s="252"/>
      <c r="K16"/>
      <c r="L16"/>
    </row>
    <row r="17" spans="2:12" ht="24.9" customHeight="1">
      <c r="B17" s="80">
        <v>10</v>
      </c>
      <c r="C17" s="1348" t="s">
        <v>1186</v>
      </c>
      <c r="D17" s="1347">
        <v>3</v>
      </c>
      <c r="E17" s="1347">
        <v>28</v>
      </c>
      <c r="F17" s="1346">
        <v>29</v>
      </c>
      <c r="G17" s="1345">
        <v>1.1188259100000002</v>
      </c>
      <c r="H17" s="1345">
        <v>8.8732060999999955</v>
      </c>
      <c r="I17" s="1344">
        <v>9.0708424199999982</v>
      </c>
      <c r="J17" s="252"/>
      <c r="K17"/>
      <c r="L17"/>
    </row>
    <row r="18" spans="2:12" ht="24.9" customHeight="1" thickBot="1">
      <c r="B18" s="3393" t="s">
        <v>313</v>
      </c>
      <c r="C18" s="3394"/>
      <c r="D18" s="1343">
        <v>104109</v>
      </c>
      <c r="E18" s="1343">
        <v>147393</v>
      </c>
      <c r="F18" s="1342">
        <v>148295</v>
      </c>
      <c r="G18" s="1341">
        <v>161436.17466958659</v>
      </c>
      <c r="H18" s="1341">
        <v>213889.27452784724</v>
      </c>
      <c r="I18" s="1340">
        <v>210957.40782474988</v>
      </c>
      <c r="J18" s="252"/>
      <c r="K18" s="1339"/>
      <c r="L18"/>
    </row>
    <row r="19" spans="2:12" ht="23.25" customHeight="1" thickTop="1">
      <c r="B19" s="3395"/>
      <c r="C19" s="3395"/>
      <c r="D19" s="3395"/>
      <c r="E19" s="3395"/>
      <c r="F19" s="3395"/>
      <c r="G19" s="3395"/>
      <c r="H19" s="3395"/>
      <c r="I19" s="3395"/>
      <c r="J19" s="252"/>
      <c r="K19"/>
      <c r="L19"/>
    </row>
    <row r="20" spans="2:12" ht="15.6">
      <c r="B20" s="3396"/>
      <c r="C20" s="3396"/>
      <c r="D20" s="3396"/>
      <c r="E20" s="3396"/>
      <c r="F20" s="3396"/>
      <c r="G20" s="3396"/>
      <c r="H20" s="3396"/>
      <c r="I20" s="3396"/>
      <c r="J20" s="252"/>
    </row>
    <row r="21" spans="2:12">
      <c r="J21"/>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scale="98"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24"/>
  <sheetViews>
    <sheetView view="pageBreakPreview" zoomScaleSheetLayoutView="100" workbookViewId="0">
      <pane xSplit="2" ySplit="5" topLeftCell="C6" activePane="bottomRight" state="frozen"/>
      <selection activeCell="M25" sqref="M25"/>
      <selection pane="topRight" activeCell="M25" sqref="M25"/>
      <selection pane="bottomLeft" activeCell="M25" sqref="M25"/>
      <selection pane="bottomRight" activeCell="B1" sqref="B1:G19"/>
    </sheetView>
  </sheetViews>
  <sheetFormatPr defaultColWidth="9.109375" defaultRowHeight="13.8"/>
  <cols>
    <col min="1" max="1" width="2.33203125" style="622" customWidth="1"/>
    <col min="2" max="2" width="44.44140625" style="622" customWidth="1"/>
    <col min="3" max="4" width="12.6640625" style="622" bestFit="1" customWidth="1"/>
    <col min="5" max="7" width="14.5546875" style="622" bestFit="1" customWidth="1"/>
    <col min="8" max="8" width="12.88671875" style="622" bestFit="1" customWidth="1"/>
    <col min="9" max="10" width="10.109375" style="622" bestFit="1" customWidth="1"/>
    <col min="11" max="16384" width="9.109375" style="622"/>
  </cols>
  <sheetData>
    <row r="1" spans="2:9" ht="15.6">
      <c r="B1" s="3260" t="s">
        <v>1216</v>
      </c>
      <c r="C1" s="3260"/>
      <c r="D1" s="3260"/>
      <c r="E1" s="3260"/>
      <c r="F1" s="3260"/>
      <c r="G1" s="3260"/>
    </row>
    <row r="2" spans="2:9" ht="15.6">
      <c r="B2" s="3409" t="s">
        <v>1215</v>
      </c>
      <c r="C2" s="3409"/>
      <c r="D2" s="3409"/>
      <c r="E2" s="3409"/>
      <c r="F2" s="3409"/>
      <c r="G2" s="3409"/>
    </row>
    <row r="3" spans="2:9" ht="14.4" thickBot="1">
      <c r="B3" s="3410" t="s">
        <v>379</v>
      </c>
      <c r="C3" s="3410"/>
      <c r="D3" s="3410"/>
      <c r="E3" s="3410"/>
      <c r="F3" s="3410"/>
      <c r="G3" s="3410"/>
    </row>
    <row r="4" spans="2:9" ht="16.2" thickTop="1">
      <c r="B4" s="3411" t="s">
        <v>1214</v>
      </c>
      <c r="C4" s="3413" t="s">
        <v>71</v>
      </c>
      <c r="D4" s="3413" t="s">
        <v>72</v>
      </c>
      <c r="E4" s="3413" t="s">
        <v>221</v>
      </c>
      <c r="F4" s="3415" t="s">
        <v>509</v>
      </c>
      <c r="G4" s="3416"/>
    </row>
    <row r="5" spans="2:9" ht="16.2" thickBot="1">
      <c r="B5" s="3412"/>
      <c r="C5" s="3414"/>
      <c r="D5" s="3414"/>
      <c r="E5" s="3414"/>
      <c r="F5" s="1392" t="s">
        <v>221</v>
      </c>
      <c r="G5" s="1391" t="s">
        <v>432</v>
      </c>
    </row>
    <row r="6" spans="2:9" ht="15.6">
      <c r="B6" s="1390" t="s">
        <v>1213</v>
      </c>
      <c r="C6" s="1389">
        <v>219155</v>
      </c>
      <c r="D6" s="1389">
        <v>438277.1</v>
      </c>
      <c r="E6" s="1389">
        <v>9702410</v>
      </c>
      <c r="F6" s="1388">
        <f>SUM(F7:F11)</f>
        <v>4086042.7379999999</v>
      </c>
      <c r="G6" s="1387">
        <f>SUM(G7:G11)</f>
        <v>3146990.9</v>
      </c>
      <c r="H6" s="763"/>
    </row>
    <row r="7" spans="2:9" ht="15.6">
      <c r="B7" s="1374" t="s">
        <v>1212</v>
      </c>
      <c r="C7" s="1373">
        <v>108550</v>
      </c>
      <c r="D7" s="1373">
        <v>50000</v>
      </c>
      <c r="E7" s="1373">
        <v>270000</v>
      </c>
      <c r="F7" s="1372">
        <v>240000</v>
      </c>
      <c r="G7" s="1371">
        <v>231500</v>
      </c>
    </row>
    <row r="8" spans="2:9" ht="15.6">
      <c r="B8" s="1374" t="s">
        <v>1211</v>
      </c>
      <c r="C8" s="1375">
        <v>0</v>
      </c>
      <c r="D8" s="1375">
        <v>0</v>
      </c>
      <c r="E8" s="1375">
        <v>55915.899999999994</v>
      </c>
      <c r="F8" s="1372">
        <v>27215.899999999998</v>
      </c>
      <c r="G8" s="1371">
        <v>83850</v>
      </c>
    </row>
    <row r="9" spans="2:9" ht="15.6">
      <c r="B9" s="1374" t="s">
        <v>1210</v>
      </c>
      <c r="C9" s="1373">
        <v>7322</v>
      </c>
      <c r="D9" s="1373">
        <v>17937.099999999999</v>
      </c>
      <c r="E9" s="1373">
        <v>206388</v>
      </c>
      <c r="F9" s="1372">
        <v>102930.52800000001</v>
      </c>
      <c r="G9" s="1371">
        <v>90905.600000000006</v>
      </c>
    </row>
    <row r="10" spans="2:9" ht="15.6">
      <c r="B10" s="1374" t="s">
        <v>1209</v>
      </c>
      <c r="C10" s="1373">
        <v>103283</v>
      </c>
      <c r="D10" s="1373">
        <v>370340</v>
      </c>
      <c r="E10" s="1373">
        <v>9170106.0999999996</v>
      </c>
      <c r="F10" s="1372">
        <v>3715896.31</v>
      </c>
      <c r="G10" s="1371">
        <v>2706930.3</v>
      </c>
      <c r="H10" s="1386"/>
      <c r="I10" s="763"/>
    </row>
    <row r="11" spans="2:9" ht="18.600000000000001">
      <c r="B11" s="1370" t="s">
        <v>1208</v>
      </c>
      <c r="C11" s="1385" t="s">
        <v>73</v>
      </c>
      <c r="D11" s="1385" t="s">
        <v>73</v>
      </c>
      <c r="E11" s="1385" t="s">
        <v>73</v>
      </c>
      <c r="F11" s="1384" t="s">
        <v>73</v>
      </c>
      <c r="G11" s="1367">
        <v>33805</v>
      </c>
    </row>
    <row r="12" spans="2:9" ht="15.6">
      <c r="B12" s="1383" t="s">
        <v>1207</v>
      </c>
      <c r="C12" s="1382">
        <v>78000</v>
      </c>
      <c r="D12" s="1382">
        <v>303290</v>
      </c>
      <c r="E12" s="1382">
        <v>60000</v>
      </c>
      <c r="F12" s="1381">
        <f>SUM(F13:F16)</f>
        <v>60000</v>
      </c>
      <c r="G12" s="1380">
        <f>SUM(G13:G16)</f>
        <v>5000</v>
      </c>
    </row>
    <row r="13" spans="2:9" ht="15.6">
      <c r="B13" s="1379" t="s">
        <v>1206</v>
      </c>
      <c r="C13" s="1378">
        <v>48000</v>
      </c>
      <c r="D13" s="1378">
        <v>109540</v>
      </c>
      <c r="E13" s="1378">
        <v>28350</v>
      </c>
      <c r="F13" s="1377">
        <v>28350</v>
      </c>
      <c r="G13" s="1376">
        <v>5000</v>
      </c>
    </row>
    <row r="14" spans="2:9" ht="15.6">
      <c r="B14" s="1374" t="s">
        <v>1205</v>
      </c>
      <c r="C14" s="1375">
        <v>0</v>
      </c>
      <c r="D14" s="1375">
        <v>0</v>
      </c>
      <c r="E14" s="1375">
        <v>0</v>
      </c>
      <c r="F14" s="1372">
        <v>0</v>
      </c>
      <c r="G14" s="1371">
        <v>0</v>
      </c>
    </row>
    <row r="15" spans="2:9" ht="15.6">
      <c r="B15" s="1374" t="s">
        <v>1204</v>
      </c>
      <c r="C15" s="1373">
        <v>30000</v>
      </c>
      <c r="D15" s="1373">
        <v>193750</v>
      </c>
      <c r="E15" s="1373">
        <v>31650</v>
      </c>
      <c r="F15" s="1372">
        <v>31650</v>
      </c>
      <c r="G15" s="1371">
        <v>0</v>
      </c>
    </row>
    <row r="16" spans="2:9" ht="15.6">
      <c r="B16" s="1370" t="s">
        <v>1203</v>
      </c>
      <c r="C16" s="1369">
        <v>0</v>
      </c>
      <c r="D16" s="1369">
        <v>0</v>
      </c>
      <c r="E16" s="1369">
        <v>0</v>
      </c>
      <c r="F16" s="1368">
        <v>0</v>
      </c>
      <c r="G16" s="1367">
        <v>0</v>
      </c>
    </row>
    <row r="17" spans="2:7" ht="16.2" thickBot="1">
      <c r="B17" s="1366" t="s">
        <v>1202</v>
      </c>
      <c r="C17" s="1365">
        <v>141155</v>
      </c>
      <c r="D17" s="1365">
        <v>134987.09999999998</v>
      </c>
      <c r="E17" s="1365">
        <v>9642410</v>
      </c>
      <c r="F17" s="1364">
        <f>F6-F12</f>
        <v>4026042.7379999999</v>
      </c>
      <c r="G17" s="1363">
        <f>G6-G12</f>
        <v>3141990.9</v>
      </c>
    </row>
    <row r="18" spans="2:7" ht="14.4" thickTop="1">
      <c r="B18" s="3408" t="s">
        <v>1201</v>
      </c>
      <c r="C18" s="3408"/>
      <c r="D18" s="3408"/>
      <c r="E18" s="3408"/>
      <c r="F18" s="3408"/>
      <c r="G18" s="3408"/>
    </row>
    <row r="19" spans="2:7" ht="15.6">
      <c r="B19" s="3408" t="s">
        <v>1200</v>
      </c>
      <c r="C19" s="3408"/>
      <c r="D19" s="3408"/>
      <c r="E19" s="3408"/>
      <c r="F19" s="3408"/>
      <c r="G19" s="3408"/>
    </row>
    <row r="23" spans="2:7">
      <c r="E23" s="763"/>
      <c r="F23" s="763"/>
    </row>
    <row r="24" spans="2:7">
      <c r="F24" s="763"/>
      <c r="G24" s="763"/>
    </row>
  </sheetData>
  <mergeCells count="10">
    <mergeCell ref="B19:G19"/>
    <mergeCell ref="B1:G1"/>
    <mergeCell ref="B2:G2"/>
    <mergeCell ref="B3:G3"/>
    <mergeCell ref="B4:B5"/>
    <mergeCell ref="C4:C5"/>
    <mergeCell ref="D4:D5"/>
    <mergeCell ref="E4:E5"/>
    <mergeCell ref="F4:G4"/>
    <mergeCell ref="B18:G18"/>
  </mergeCells>
  <pageMargins left="0.7" right="0.7" top="0.75" bottom="0.75" header="0.3" footer="0.3"/>
  <pageSetup scale="76"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86"/>
  <sheetViews>
    <sheetView view="pageBreakPreview" zoomScaleSheetLayoutView="100" workbookViewId="0">
      <selection sqref="A1:I165"/>
    </sheetView>
  </sheetViews>
  <sheetFormatPr defaultRowHeight="15.6"/>
  <cols>
    <col min="1" max="1" width="11.5546875" style="1393" bestFit="1" customWidth="1"/>
    <col min="2" max="2" width="12.6640625" style="1393" bestFit="1" customWidth="1"/>
    <col min="3" max="3" width="15.109375" style="1393" bestFit="1" customWidth="1"/>
    <col min="4" max="4" width="12.6640625" style="1393" bestFit="1" customWidth="1"/>
    <col min="5" max="5" width="15.109375" style="1393" bestFit="1" customWidth="1"/>
    <col min="6" max="6" width="14.88671875" style="1393" bestFit="1" customWidth="1"/>
    <col min="7" max="7" width="15.109375" style="1393" bestFit="1" customWidth="1"/>
    <col min="8" max="8" width="17.5546875" style="1393" bestFit="1" customWidth="1"/>
    <col min="9" max="9" width="15.109375" style="1393" bestFit="1" customWidth="1"/>
    <col min="10" max="10" width="13.6640625" style="1393" bestFit="1" customWidth="1"/>
    <col min="11" max="226" width="8.88671875" style="1393"/>
    <col min="227" max="227" width="18.6640625" style="1393" customWidth="1"/>
    <col min="228" max="228" width="18.44140625" style="1393" customWidth="1"/>
    <col min="229" max="229" width="19.5546875" style="1393" customWidth="1"/>
    <col min="230" max="230" width="11.6640625" style="1393" bestFit="1" customWidth="1"/>
    <col min="231" max="231" width="19.5546875" style="1393" bestFit="1" customWidth="1"/>
    <col min="232" max="232" width="13" style="1393" bestFit="1" customWidth="1"/>
    <col min="233" max="233" width="19.5546875" style="1393" bestFit="1" customWidth="1"/>
    <col min="234" max="234" width="11.88671875" style="1393" bestFit="1" customWidth="1"/>
    <col min="235" max="235" width="19.5546875" style="1393" bestFit="1" customWidth="1"/>
    <col min="236" max="236" width="14" style="1393" bestFit="1" customWidth="1"/>
    <col min="237" max="237" width="19.5546875" style="1393" bestFit="1" customWidth="1"/>
    <col min="238" max="239" width="14.44140625" style="1393" customWidth="1"/>
    <col min="240" max="240" width="11.5546875" style="1393" bestFit="1" customWidth="1"/>
    <col min="241" max="482" width="8.88671875" style="1393"/>
    <col min="483" max="483" width="18.6640625" style="1393" customWidth="1"/>
    <col min="484" max="484" width="18.44140625" style="1393" customWidth="1"/>
    <col min="485" max="485" width="19.5546875" style="1393" customWidth="1"/>
    <col min="486" max="486" width="11.6640625" style="1393" bestFit="1" customWidth="1"/>
    <col min="487" max="487" width="19.5546875" style="1393" bestFit="1" customWidth="1"/>
    <col min="488" max="488" width="13" style="1393" bestFit="1" customWidth="1"/>
    <col min="489" max="489" width="19.5546875" style="1393" bestFit="1" customWidth="1"/>
    <col min="490" max="490" width="11.88671875" style="1393" bestFit="1" customWidth="1"/>
    <col min="491" max="491" width="19.5546875" style="1393" bestFit="1" customWidth="1"/>
    <col min="492" max="492" width="14" style="1393" bestFit="1" customWidth="1"/>
    <col min="493" max="493" width="19.5546875" style="1393" bestFit="1" customWidth="1"/>
    <col min="494" max="495" width="14.44140625" style="1393" customWidth="1"/>
    <col min="496" max="496" width="11.5546875" style="1393" bestFit="1" customWidth="1"/>
    <col min="497" max="738" width="8.88671875" style="1393"/>
    <col min="739" max="739" width="18.6640625" style="1393" customWidth="1"/>
    <col min="740" max="740" width="18.44140625" style="1393" customWidth="1"/>
    <col min="741" max="741" width="19.5546875" style="1393" customWidth="1"/>
    <col min="742" max="742" width="11.6640625" style="1393" bestFit="1" customWidth="1"/>
    <col min="743" max="743" width="19.5546875" style="1393" bestFit="1" customWidth="1"/>
    <col min="744" max="744" width="13" style="1393" bestFit="1" customWidth="1"/>
    <col min="745" max="745" width="19.5546875" style="1393" bestFit="1" customWidth="1"/>
    <col min="746" max="746" width="11.88671875" style="1393" bestFit="1" customWidth="1"/>
    <col min="747" max="747" width="19.5546875" style="1393" bestFit="1" customWidth="1"/>
    <col min="748" max="748" width="14" style="1393" bestFit="1" customWidth="1"/>
    <col min="749" max="749" width="19.5546875" style="1393" bestFit="1" customWidth="1"/>
    <col min="750" max="751" width="14.44140625" style="1393" customWidth="1"/>
    <col min="752" max="752" width="11.5546875" style="1393" bestFit="1" customWidth="1"/>
    <col min="753" max="994" width="8.88671875" style="1393"/>
    <col min="995" max="995" width="18.6640625" style="1393" customWidth="1"/>
    <col min="996" max="996" width="18.44140625" style="1393" customWidth="1"/>
    <col min="997" max="997" width="19.5546875" style="1393" customWidth="1"/>
    <col min="998" max="998" width="11.6640625" style="1393" bestFit="1" customWidth="1"/>
    <col min="999" max="999" width="19.5546875" style="1393" bestFit="1" customWidth="1"/>
    <col min="1000" max="1000" width="13" style="1393" bestFit="1" customWidth="1"/>
    <col min="1001" max="1001" width="19.5546875" style="1393" bestFit="1" customWidth="1"/>
    <col min="1002" max="1002" width="11.88671875" style="1393" bestFit="1" customWidth="1"/>
    <col min="1003" max="1003" width="19.5546875" style="1393" bestFit="1" customWidth="1"/>
    <col min="1004" max="1004" width="14" style="1393" bestFit="1" customWidth="1"/>
    <col min="1005" max="1005" width="19.5546875" style="1393" bestFit="1" customWidth="1"/>
    <col min="1006" max="1007" width="14.44140625" style="1393" customWidth="1"/>
    <col min="1008" max="1008" width="11.5546875" style="1393" bestFit="1" customWidth="1"/>
    <col min="1009" max="1250" width="8.88671875" style="1393"/>
    <col min="1251" max="1251" width="18.6640625" style="1393" customWidth="1"/>
    <col min="1252" max="1252" width="18.44140625" style="1393" customWidth="1"/>
    <col min="1253" max="1253" width="19.5546875" style="1393" customWidth="1"/>
    <col min="1254" max="1254" width="11.6640625" style="1393" bestFit="1" customWidth="1"/>
    <col min="1255" max="1255" width="19.5546875" style="1393" bestFit="1" customWidth="1"/>
    <col min="1256" max="1256" width="13" style="1393" bestFit="1" customWidth="1"/>
    <col min="1257" max="1257" width="19.5546875" style="1393" bestFit="1" customWidth="1"/>
    <col min="1258" max="1258" width="11.88671875" style="1393" bestFit="1" customWidth="1"/>
    <col min="1259" max="1259" width="19.5546875" style="1393" bestFit="1" customWidth="1"/>
    <col min="1260" max="1260" width="14" style="1393" bestFit="1" customWidth="1"/>
    <col min="1261" max="1261" width="19.5546875" style="1393" bestFit="1" customWidth="1"/>
    <col min="1262" max="1263" width="14.44140625" style="1393" customWidth="1"/>
    <col min="1264" max="1264" width="11.5546875" style="1393" bestFit="1" customWidth="1"/>
    <col min="1265" max="1506" width="8.88671875" style="1393"/>
    <col min="1507" max="1507" width="18.6640625" style="1393" customWidth="1"/>
    <col min="1508" max="1508" width="18.44140625" style="1393" customWidth="1"/>
    <col min="1509" max="1509" width="19.5546875" style="1393" customWidth="1"/>
    <col min="1510" max="1510" width="11.6640625" style="1393" bestFit="1" customWidth="1"/>
    <col min="1511" max="1511" width="19.5546875" style="1393" bestFit="1" customWidth="1"/>
    <col min="1512" max="1512" width="13" style="1393" bestFit="1" customWidth="1"/>
    <col min="1513" max="1513" width="19.5546875" style="1393" bestFit="1" customWidth="1"/>
    <col min="1514" max="1514" width="11.88671875" style="1393" bestFit="1" customWidth="1"/>
    <col min="1515" max="1515" width="19.5546875" style="1393" bestFit="1" customWidth="1"/>
    <col min="1516" max="1516" width="14" style="1393" bestFit="1" customWidth="1"/>
    <col min="1517" max="1517" width="19.5546875" style="1393" bestFit="1" customWidth="1"/>
    <col min="1518" max="1519" width="14.44140625" style="1393" customWidth="1"/>
    <col min="1520" max="1520" width="11.5546875" style="1393" bestFit="1" customWidth="1"/>
    <col min="1521" max="1762" width="8.88671875" style="1393"/>
    <col min="1763" max="1763" width="18.6640625" style="1393" customWidth="1"/>
    <col min="1764" max="1764" width="18.44140625" style="1393" customWidth="1"/>
    <col min="1765" max="1765" width="19.5546875" style="1393" customWidth="1"/>
    <col min="1766" max="1766" width="11.6640625" style="1393" bestFit="1" customWidth="1"/>
    <col min="1767" max="1767" width="19.5546875" style="1393" bestFit="1" customWidth="1"/>
    <col min="1768" max="1768" width="13" style="1393" bestFit="1" customWidth="1"/>
    <col min="1769" max="1769" width="19.5546875" style="1393" bestFit="1" customWidth="1"/>
    <col min="1770" max="1770" width="11.88671875" style="1393" bestFit="1" customWidth="1"/>
    <col min="1771" max="1771" width="19.5546875" style="1393" bestFit="1" customWidth="1"/>
    <col min="1772" max="1772" width="14" style="1393" bestFit="1" customWidth="1"/>
    <col min="1773" max="1773" width="19.5546875" style="1393" bestFit="1" customWidth="1"/>
    <col min="1774" max="1775" width="14.44140625" style="1393" customWidth="1"/>
    <col min="1776" max="1776" width="11.5546875" style="1393" bestFit="1" customWidth="1"/>
    <col min="1777" max="2018" width="8.88671875" style="1393"/>
    <col min="2019" max="2019" width="18.6640625" style="1393" customWidth="1"/>
    <col min="2020" max="2020" width="18.44140625" style="1393" customWidth="1"/>
    <col min="2021" max="2021" width="19.5546875" style="1393" customWidth="1"/>
    <col min="2022" max="2022" width="11.6640625" style="1393" bestFit="1" customWidth="1"/>
    <col min="2023" max="2023" width="19.5546875" style="1393" bestFit="1" customWidth="1"/>
    <col min="2024" max="2024" width="13" style="1393" bestFit="1" customWidth="1"/>
    <col min="2025" max="2025" width="19.5546875" style="1393" bestFit="1" customWidth="1"/>
    <col min="2026" max="2026" width="11.88671875" style="1393" bestFit="1" customWidth="1"/>
    <col min="2027" max="2027" width="19.5546875" style="1393" bestFit="1" customWidth="1"/>
    <col min="2028" max="2028" width="14" style="1393" bestFit="1" customWidth="1"/>
    <col min="2029" max="2029" width="19.5546875" style="1393" bestFit="1" customWidth="1"/>
    <col min="2030" max="2031" width="14.44140625" style="1393" customWidth="1"/>
    <col min="2032" max="2032" width="11.5546875" style="1393" bestFit="1" customWidth="1"/>
    <col min="2033" max="2274" width="8.88671875" style="1393"/>
    <col min="2275" max="2275" width="18.6640625" style="1393" customWidth="1"/>
    <col min="2276" max="2276" width="18.44140625" style="1393" customWidth="1"/>
    <col min="2277" max="2277" width="19.5546875" style="1393" customWidth="1"/>
    <col min="2278" max="2278" width="11.6640625" style="1393" bestFit="1" customWidth="1"/>
    <col min="2279" max="2279" width="19.5546875" style="1393" bestFit="1" customWidth="1"/>
    <col min="2280" max="2280" width="13" style="1393" bestFit="1" customWidth="1"/>
    <col min="2281" max="2281" width="19.5546875" style="1393" bestFit="1" customWidth="1"/>
    <col min="2282" max="2282" width="11.88671875" style="1393" bestFit="1" customWidth="1"/>
    <col min="2283" max="2283" width="19.5546875" style="1393" bestFit="1" customWidth="1"/>
    <col min="2284" max="2284" width="14" style="1393" bestFit="1" customWidth="1"/>
    <col min="2285" max="2285" width="19.5546875" style="1393" bestFit="1" customWidth="1"/>
    <col min="2286" max="2287" width="14.44140625" style="1393" customWidth="1"/>
    <col min="2288" max="2288" width="11.5546875" style="1393" bestFit="1" customWidth="1"/>
    <col min="2289" max="2530" width="8.88671875" style="1393"/>
    <col min="2531" max="2531" width="18.6640625" style="1393" customWidth="1"/>
    <col min="2532" max="2532" width="18.44140625" style="1393" customWidth="1"/>
    <col min="2533" max="2533" width="19.5546875" style="1393" customWidth="1"/>
    <col min="2534" max="2534" width="11.6640625" style="1393" bestFit="1" customWidth="1"/>
    <col min="2535" max="2535" width="19.5546875" style="1393" bestFit="1" customWidth="1"/>
    <col min="2536" max="2536" width="13" style="1393" bestFit="1" customWidth="1"/>
    <col min="2537" max="2537" width="19.5546875" style="1393" bestFit="1" customWidth="1"/>
    <col min="2538" max="2538" width="11.88671875" style="1393" bestFit="1" customWidth="1"/>
    <col min="2539" max="2539" width="19.5546875" style="1393" bestFit="1" customWidth="1"/>
    <col min="2540" max="2540" width="14" style="1393" bestFit="1" customWidth="1"/>
    <col min="2541" max="2541" width="19.5546875" style="1393" bestFit="1" customWidth="1"/>
    <col min="2542" max="2543" width="14.44140625" style="1393" customWidth="1"/>
    <col min="2544" max="2544" width="11.5546875" style="1393" bestFit="1" customWidth="1"/>
    <col min="2545" max="2786" width="8.88671875" style="1393"/>
    <col min="2787" max="2787" width="18.6640625" style="1393" customWidth="1"/>
    <col min="2788" max="2788" width="18.44140625" style="1393" customWidth="1"/>
    <col min="2789" max="2789" width="19.5546875" style="1393" customWidth="1"/>
    <col min="2790" max="2790" width="11.6640625" style="1393" bestFit="1" customWidth="1"/>
    <col min="2791" max="2791" width="19.5546875" style="1393" bestFit="1" customWidth="1"/>
    <col min="2792" max="2792" width="13" style="1393" bestFit="1" customWidth="1"/>
    <col min="2793" max="2793" width="19.5546875" style="1393" bestFit="1" customWidth="1"/>
    <col min="2794" max="2794" width="11.88671875" style="1393" bestFit="1" customWidth="1"/>
    <col min="2795" max="2795" width="19.5546875" style="1393" bestFit="1" customWidth="1"/>
    <col min="2796" max="2796" width="14" style="1393" bestFit="1" customWidth="1"/>
    <col min="2797" max="2797" width="19.5546875" style="1393" bestFit="1" customWidth="1"/>
    <col min="2798" max="2799" width="14.44140625" style="1393" customWidth="1"/>
    <col min="2800" max="2800" width="11.5546875" style="1393" bestFit="1" customWidth="1"/>
    <col min="2801" max="3042" width="8.88671875" style="1393"/>
    <col min="3043" max="3043" width="18.6640625" style="1393" customWidth="1"/>
    <col min="3044" max="3044" width="18.44140625" style="1393" customWidth="1"/>
    <col min="3045" max="3045" width="19.5546875" style="1393" customWidth="1"/>
    <col min="3046" max="3046" width="11.6640625" style="1393" bestFit="1" customWidth="1"/>
    <col min="3047" max="3047" width="19.5546875" style="1393" bestFit="1" customWidth="1"/>
    <col min="3048" max="3048" width="13" style="1393" bestFit="1" customWidth="1"/>
    <col min="3049" max="3049" width="19.5546875" style="1393" bestFit="1" customWidth="1"/>
    <col min="3050" max="3050" width="11.88671875" style="1393" bestFit="1" customWidth="1"/>
    <col min="3051" max="3051" width="19.5546875" style="1393" bestFit="1" customWidth="1"/>
    <col min="3052" max="3052" width="14" style="1393" bestFit="1" customWidth="1"/>
    <col min="3053" max="3053" width="19.5546875" style="1393" bestFit="1" customWidth="1"/>
    <col min="3054" max="3055" width="14.44140625" style="1393" customWidth="1"/>
    <col min="3056" max="3056" width="11.5546875" style="1393" bestFit="1" customWidth="1"/>
    <col min="3057" max="3298" width="8.88671875" style="1393"/>
    <col min="3299" max="3299" width="18.6640625" style="1393" customWidth="1"/>
    <col min="3300" max="3300" width="18.44140625" style="1393" customWidth="1"/>
    <col min="3301" max="3301" width="19.5546875" style="1393" customWidth="1"/>
    <col min="3302" max="3302" width="11.6640625" style="1393" bestFit="1" customWidth="1"/>
    <col min="3303" max="3303" width="19.5546875" style="1393" bestFit="1" customWidth="1"/>
    <col min="3304" max="3304" width="13" style="1393" bestFit="1" customWidth="1"/>
    <col min="3305" max="3305" width="19.5546875" style="1393" bestFit="1" customWidth="1"/>
    <col min="3306" max="3306" width="11.88671875" style="1393" bestFit="1" customWidth="1"/>
    <col min="3307" max="3307" width="19.5546875" style="1393" bestFit="1" customWidth="1"/>
    <col min="3308" max="3308" width="14" style="1393" bestFit="1" customWidth="1"/>
    <col min="3309" max="3309" width="19.5546875" style="1393" bestFit="1" customWidth="1"/>
    <col min="3310" max="3311" width="14.44140625" style="1393" customWidth="1"/>
    <col min="3312" max="3312" width="11.5546875" style="1393" bestFit="1" customWidth="1"/>
    <col min="3313" max="3554" width="8.88671875" style="1393"/>
    <col min="3555" max="3555" width="18.6640625" style="1393" customWidth="1"/>
    <col min="3556" max="3556" width="18.44140625" style="1393" customWidth="1"/>
    <col min="3557" max="3557" width="19.5546875" style="1393" customWidth="1"/>
    <col min="3558" max="3558" width="11.6640625" style="1393" bestFit="1" customWidth="1"/>
    <col min="3559" max="3559" width="19.5546875" style="1393" bestFit="1" customWidth="1"/>
    <col min="3560" max="3560" width="13" style="1393" bestFit="1" customWidth="1"/>
    <col min="3561" max="3561" width="19.5546875" style="1393" bestFit="1" customWidth="1"/>
    <col min="3562" max="3562" width="11.88671875" style="1393" bestFit="1" customWidth="1"/>
    <col min="3563" max="3563" width="19.5546875" style="1393" bestFit="1" customWidth="1"/>
    <col min="3564" max="3564" width="14" style="1393" bestFit="1" customWidth="1"/>
    <col min="3565" max="3565" width="19.5546875" style="1393" bestFit="1" customWidth="1"/>
    <col min="3566" max="3567" width="14.44140625" style="1393" customWidth="1"/>
    <col min="3568" max="3568" width="11.5546875" style="1393" bestFit="1" customWidth="1"/>
    <col min="3569" max="3810" width="8.88671875" style="1393"/>
    <col min="3811" max="3811" width="18.6640625" style="1393" customWidth="1"/>
    <col min="3812" max="3812" width="18.44140625" style="1393" customWidth="1"/>
    <col min="3813" max="3813" width="19.5546875" style="1393" customWidth="1"/>
    <col min="3814" max="3814" width="11.6640625" style="1393" bestFit="1" customWidth="1"/>
    <col min="3815" max="3815" width="19.5546875" style="1393" bestFit="1" customWidth="1"/>
    <col min="3816" max="3816" width="13" style="1393" bestFit="1" customWidth="1"/>
    <col min="3817" max="3817" width="19.5546875" style="1393" bestFit="1" customWidth="1"/>
    <col min="3818" max="3818" width="11.88671875" style="1393" bestFit="1" customWidth="1"/>
    <col min="3819" max="3819" width="19.5546875" style="1393" bestFit="1" customWidth="1"/>
    <col min="3820" max="3820" width="14" style="1393" bestFit="1" customWidth="1"/>
    <col min="3821" max="3821" width="19.5546875" style="1393" bestFit="1" customWidth="1"/>
    <col min="3822" max="3823" width="14.44140625" style="1393" customWidth="1"/>
    <col min="3824" max="3824" width="11.5546875" style="1393" bestFit="1" customWidth="1"/>
    <col min="3825" max="4066" width="8.88671875" style="1393"/>
    <col min="4067" max="4067" width="18.6640625" style="1393" customWidth="1"/>
    <col min="4068" max="4068" width="18.44140625" style="1393" customWidth="1"/>
    <col min="4069" max="4069" width="19.5546875" style="1393" customWidth="1"/>
    <col min="4070" max="4070" width="11.6640625" style="1393" bestFit="1" customWidth="1"/>
    <col min="4071" max="4071" width="19.5546875" style="1393" bestFit="1" customWidth="1"/>
    <col min="4072" max="4072" width="13" style="1393" bestFit="1" customWidth="1"/>
    <col min="4073" max="4073" width="19.5546875" style="1393" bestFit="1" customWidth="1"/>
    <col min="4074" max="4074" width="11.88671875" style="1393" bestFit="1" customWidth="1"/>
    <col min="4075" max="4075" width="19.5546875" style="1393" bestFit="1" customWidth="1"/>
    <col min="4076" max="4076" width="14" style="1393" bestFit="1" customWidth="1"/>
    <col min="4077" max="4077" width="19.5546875" style="1393" bestFit="1" customWidth="1"/>
    <col min="4078" max="4079" width="14.44140625" style="1393" customWidth="1"/>
    <col min="4080" max="4080" width="11.5546875" style="1393" bestFit="1" customWidth="1"/>
    <col min="4081" max="4322" width="8.88671875" style="1393"/>
    <col min="4323" max="4323" width="18.6640625" style="1393" customWidth="1"/>
    <col min="4324" max="4324" width="18.44140625" style="1393" customWidth="1"/>
    <col min="4325" max="4325" width="19.5546875" style="1393" customWidth="1"/>
    <col min="4326" max="4326" width="11.6640625" style="1393" bestFit="1" customWidth="1"/>
    <col min="4327" max="4327" width="19.5546875" style="1393" bestFit="1" customWidth="1"/>
    <col min="4328" max="4328" width="13" style="1393" bestFit="1" customWidth="1"/>
    <col min="4329" max="4329" width="19.5546875" style="1393" bestFit="1" customWidth="1"/>
    <col min="4330" max="4330" width="11.88671875" style="1393" bestFit="1" customWidth="1"/>
    <col min="4331" max="4331" width="19.5546875" style="1393" bestFit="1" customWidth="1"/>
    <col min="4332" max="4332" width="14" style="1393" bestFit="1" customWidth="1"/>
    <col min="4333" max="4333" width="19.5546875" style="1393" bestFit="1" customWidth="1"/>
    <col min="4334" max="4335" width="14.44140625" style="1393" customWidth="1"/>
    <col min="4336" max="4336" width="11.5546875" style="1393" bestFit="1" customWidth="1"/>
    <col min="4337" max="4578" width="8.88671875" style="1393"/>
    <col min="4579" max="4579" width="18.6640625" style="1393" customWidth="1"/>
    <col min="4580" max="4580" width="18.44140625" style="1393" customWidth="1"/>
    <col min="4581" max="4581" width="19.5546875" style="1393" customWidth="1"/>
    <col min="4582" max="4582" width="11.6640625" style="1393" bestFit="1" customWidth="1"/>
    <col min="4583" max="4583" width="19.5546875" style="1393" bestFit="1" customWidth="1"/>
    <col min="4584" max="4584" width="13" style="1393" bestFit="1" customWidth="1"/>
    <col min="4585" max="4585" width="19.5546875" style="1393" bestFit="1" customWidth="1"/>
    <col min="4586" max="4586" width="11.88671875" style="1393" bestFit="1" customWidth="1"/>
    <col min="4587" max="4587" width="19.5546875" style="1393" bestFit="1" customWidth="1"/>
    <col min="4588" max="4588" width="14" style="1393" bestFit="1" customWidth="1"/>
    <col min="4589" max="4589" width="19.5546875" style="1393" bestFit="1" customWidth="1"/>
    <col min="4590" max="4591" width="14.44140625" style="1393" customWidth="1"/>
    <col min="4592" max="4592" width="11.5546875" style="1393" bestFit="1" customWidth="1"/>
    <col min="4593" max="4834" width="8.88671875" style="1393"/>
    <col min="4835" max="4835" width="18.6640625" style="1393" customWidth="1"/>
    <col min="4836" max="4836" width="18.44140625" style="1393" customWidth="1"/>
    <col min="4837" max="4837" width="19.5546875" style="1393" customWidth="1"/>
    <col min="4838" max="4838" width="11.6640625" style="1393" bestFit="1" customWidth="1"/>
    <col min="4839" max="4839" width="19.5546875" style="1393" bestFit="1" customWidth="1"/>
    <col min="4840" max="4840" width="13" style="1393" bestFit="1" customWidth="1"/>
    <col min="4841" max="4841" width="19.5546875" style="1393" bestFit="1" customWidth="1"/>
    <col min="4842" max="4842" width="11.88671875" style="1393" bestFit="1" customWidth="1"/>
    <col min="4843" max="4843" width="19.5546875" style="1393" bestFit="1" customWidth="1"/>
    <col min="4844" max="4844" width="14" style="1393" bestFit="1" customWidth="1"/>
    <col min="4845" max="4845" width="19.5546875" style="1393" bestFit="1" customWidth="1"/>
    <col min="4846" max="4847" width="14.44140625" style="1393" customWidth="1"/>
    <col min="4848" max="4848" width="11.5546875" style="1393" bestFit="1" customWidth="1"/>
    <col min="4849" max="5090" width="8.88671875" style="1393"/>
    <col min="5091" max="5091" width="18.6640625" style="1393" customWidth="1"/>
    <col min="5092" max="5092" width="18.44140625" style="1393" customWidth="1"/>
    <col min="5093" max="5093" width="19.5546875" style="1393" customWidth="1"/>
    <col min="5094" max="5094" width="11.6640625" style="1393" bestFit="1" customWidth="1"/>
    <col min="5095" max="5095" width="19.5546875" style="1393" bestFit="1" customWidth="1"/>
    <col min="5096" max="5096" width="13" style="1393" bestFit="1" customWidth="1"/>
    <col min="5097" max="5097" width="19.5546875" style="1393" bestFit="1" customWidth="1"/>
    <col min="5098" max="5098" width="11.88671875" style="1393" bestFit="1" customWidth="1"/>
    <col min="5099" max="5099" width="19.5546875" style="1393" bestFit="1" customWidth="1"/>
    <col min="5100" max="5100" width="14" style="1393" bestFit="1" customWidth="1"/>
    <col min="5101" max="5101" width="19.5546875" style="1393" bestFit="1" customWidth="1"/>
    <col min="5102" max="5103" width="14.44140625" style="1393" customWidth="1"/>
    <col min="5104" max="5104" width="11.5546875" style="1393" bestFit="1" customWidth="1"/>
    <col min="5105" max="5346" width="8.88671875" style="1393"/>
    <col min="5347" max="5347" width="18.6640625" style="1393" customWidth="1"/>
    <col min="5348" max="5348" width="18.44140625" style="1393" customWidth="1"/>
    <col min="5349" max="5349" width="19.5546875" style="1393" customWidth="1"/>
    <col min="5350" max="5350" width="11.6640625" style="1393" bestFit="1" customWidth="1"/>
    <col min="5351" max="5351" width="19.5546875" style="1393" bestFit="1" customWidth="1"/>
    <col min="5352" max="5352" width="13" style="1393" bestFit="1" customWidth="1"/>
    <col min="5353" max="5353" width="19.5546875" style="1393" bestFit="1" customWidth="1"/>
    <col min="5354" max="5354" width="11.88671875" style="1393" bestFit="1" customWidth="1"/>
    <col min="5355" max="5355" width="19.5546875" style="1393" bestFit="1" customWidth="1"/>
    <col min="5356" max="5356" width="14" style="1393" bestFit="1" customWidth="1"/>
    <col min="5357" max="5357" width="19.5546875" style="1393" bestFit="1" customWidth="1"/>
    <col min="5358" max="5359" width="14.44140625" style="1393" customWidth="1"/>
    <col min="5360" max="5360" width="11.5546875" style="1393" bestFit="1" customWidth="1"/>
    <col min="5361" max="5602" width="8.88671875" style="1393"/>
    <col min="5603" max="5603" width="18.6640625" style="1393" customWidth="1"/>
    <col min="5604" max="5604" width="18.44140625" style="1393" customWidth="1"/>
    <col min="5605" max="5605" width="19.5546875" style="1393" customWidth="1"/>
    <col min="5606" max="5606" width="11.6640625" style="1393" bestFit="1" customWidth="1"/>
    <col min="5607" max="5607" width="19.5546875" style="1393" bestFit="1" customWidth="1"/>
    <col min="5608" max="5608" width="13" style="1393" bestFit="1" customWidth="1"/>
    <col min="5609" max="5609" width="19.5546875" style="1393" bestFit="1" customWidth="1"/>
    <col min="5610" max="5610" width="11.88671875" style="1393" bestFit="1" customWidth="1"/>
    <col min="5611" max="5611" width="19.5546875" style="1393" bestFit="1" customWidth="1"/>
    <col min="5612" max="5612" width="14" style="1393" bestFit="1" customWidth="1"/>
    <col min="5613" max="5613" width="19.5546875" style="1393" bestFit="1" customWidth="1"/>
    <col min="5614" max="5615" width="14.44140625" style="1393" customWidth="1"/>
    <col min="5616" max="5616" width="11.5546875" style="1393" bestFit="1" customWidth="1"/>
    <col min="5617" max="5858" width="8.88671875" style="1393"/>
    <col min="5859" max="5859" width="18.6640625" style="1393" customWidth="1"/>
    <col min="5860" max="5860" width="18.44140625" style="1393" customWidth="1"/>
    <col min="5861" max="5861" width="19.5546875" style="1393" customWidth="1"/>
    <col min="5862" max="5862" width="11.6640625" style="1393" bestFit="1" customWidth="1"/>
    <col min="5863" max="5863" width="19.5546875" style="1393" bestFit="1" customWidth="1"/>
    <col min="5864" max="5864" width="13" style="1393" bestFit="1" customWidth="1"/>
    <col min="5865" max="5865" width="19.5546875" style="1393" bestFit="1" customWidth="1"/>
    <col min="5866" max="5866" width="11.88671875" style="1393" bestFit="1" customWidth="1"/>
    <col min="5867" max="5867" width="19.5546875" style="1393" bestFit="1" customWidth="1"/>
    <col min="5868" max="5868" width="14" style="1393" bestFit="1" customWidth="1"/>
    <col min="5869" max="5869" width="19.5546875" style="1393" bestFit="1" customWidth="1"/>
    <col min="5870" max="5871" width="14.44140625" style="1393" customWidth="1"/>
    <col min="5872" max="5872" width="11.5546875" style="1393" bestFit="1" customWidth="1"/>
    <col min="5873" max="6114" width="8.88671875" style="1393"/>
    <col min="6115" max="6115" width="18.6640625" style="1393" customWidth="1"/>
    <col min="6116" max="6116" width="18.44140625" style="1393" customWidth="1"/>
    <col min="6117" max="6117" width="19.5546875" style="1393" customWidth="1"/>
    <col min="6118" max="6118" width="11.6640625" style="1393" bestFit="1" customWidth="1"/>
    <col min="6119" max="6119" width="19.5546875" style="1393" bestFit="1" customWidth="1"/>
    <col min="6120" max="6120" width="13" style="1393" bestFit="1" customWidth="1"/>
    <col min="6121" max="6121" width="19.5546875" style="1393" bestFit="1" customWidth="1"/>
    <col min="6122" max="6122" width="11.88671875" style="1393" bestFit="1" customWidth="1"/>
    <col min="6123" max="6123" width="19.5546875" style="1393" bestFit="1" customWidth="1"/>
    <col min="6124" max="6124" width="14" style="1393" bestFit="1" customWidth="1"/>
    <col min="6125" max="6125" width="19.5546875" style="1393" bestFit="1" customWidth="1"/>
    <col min="6126" max="6127" width="14.44140625" style="1393" customWidth="1"/>
    <col min="6128" max="6128" width="11.5546875" style="1393" bestFit="1" customWidth="1"/>
    <col min="6129" max="6370" width="8.88671875" style="1393"/>
    <col min="6371" max="6371" width="18.6640625" style="1393" customWidth="1"/>
    <col min="6372" max="6372" width="18.44140625" style="1393" customWidth="1"/>
    <col min="6373" max="6373" width="19.5546875" style="1393" customWidth="1"/>
    <col min="6374" max="6374" width="11.6640625" style="1393" bestFit="1" customWidth="1"/>
    <col min="6375" max="6375" width="19.5546875" style="1393" bestFit="1" customWidth="1"/>
    <col min="6376" max="6376" width="13" style="1393" bestFit="1" customWidth="1"/>
    <col min="6377" max="6377" width="19.5546875" style="1393" bestFit="1" customWidth="1"/>
    <col min="6378" max="6378" width="11.88671875" style="1393" bestFit="1" customWidth="1"/>
    <col min="6379" max="6379" width="19.5546875" style="1393" bestFit="1" customWidth="1"/>
    <col min="6380" max="6380" width="14" style="1393" bestFit="1" customWidth="1"/>
    <col min="6381" max="6381" width="19.5546875" style="1393" bestFit="1" customWidth="1"/>
    <col min="6382" max="6383" width="14.44140625" style="1393" customWidth="1"/>
    <col min="6384" max="6384" width="11.5546875" style="1393" bestFit="1" customWidth="1"/>
    <col min="6385" max="6626" width="8.88671875" style="1393"/>
    <col min="6627" max="6627" width="18.6640625" style="1393" customWidth="1"/>
    <col min="6628" max="6628" width="18.44140625" style="1393" customWidth="1"/>
    <col min="6629" max="6629" width="19.5546875" style="1393" customWidth="1"/>
    <col min="6630" max="6630" width="11.6640625" style="1393" bestFit="1" customWidth="1"/>
    <col min="6631" max="6631" width="19.5546875" style="1393" bestFit="1" customWidth="1"/>
    <col min="6632" max="6632" width="13" style="1393" bestFit="1" customWidth="1"/>
    <col min="6633" max="6633" width="19.5546875" style="1393" bestFit="1" customWidth="1"/>
    <col min="6634" max="6634" width="11.88671875" style="1393" bestFit="1" customWidth="1"/>
    <col min="6635" max="6635" width="19.5546875" style="1393" bestFit="1" customWidth="1"/>
    <col min="6636" max="6636" width="14" style="1393" bestFit="1" customWidth="1"/>
    <col min="6637" max="6637" width="19.5546875" style="1393" bestFit="1" customWidth="1"/>
    <col min="6638" max="6639" width="14.44140625" style="1393" customWidth="1"/>
    <col min="6640" max="6640" width="11.5546875" style="1393" bestFit="1" customWidth="1"/>
    <col min="6641" max="6882" width="8.88671875" style="1393"/>
    <col min="6883" max="6883" width="18.6640625" style="1393" customWidth="1"/>
    <col min="6884" max="6884" width="18.44140625" style="1393" customWidth="1"/>
    <col min="6885" max="6885" width="19.5546875" style="1393" customWidth="1"/>
    <col min="6886" max="6886" width="11.6640625" style="1393" bestFit="1" customWidth="1"/>
    <col min="6887" max="6887" width="19.5546875" style="1393" bestFit="1" customWidth="1"/>
    <col min="6888" max="6888" width="13" style="1393" bestFit="1" customWidth="1"/>
    <col min="6889" max="6889" width="19.5546875" style="1393" bestFit="1" customWidth="1"/>
    <col min="6890" max="6890" width="11.88671875" style="1393" bestFit="1" customWidth="1"/>
    <col min="6891" max="6891" width="19.5546875" style="1393" bestFit="1" customWidth="1"/>
    <col min="6892" max="6892" width="14" style="1393" bestFit="1" customWidth="1"/>
    <col min="6893" max="6893" width="19.5546875" style="1393" bestFit="1" customWidth="1"/>
    <col min="6894" max="6895" width="14.44140625" style="1393" customWidth="1"/>
    <col min="6896" max="6896" width="11.5546875" style="1393" bestFit="1" customWidth="1"/>
    <col min="6897" max="7138" width="8.88671875" style="1393"/>
    <col min="7139" max="7139" width="18.6640625" style="1393" customWidth="1"/>
    <col min="7140" max="7140" width="18.44140625" style="1393" customWidth="1"/>
    <col min="7141" max="7141" width="19.5546875" style="1393" customWidth="1"/>
    <col min="7142" max="7142" width="11.6640625" style="1393" bestFit="1" customWidth="1"/>
    <col min="7143" max="7143" width="19.5546875" style="1393" bestFit="1" customWidth="1"/>
    <col min="7144" max="7144" width="13" style="1393" bestFit="1" customWidth="1"/>
    <col min="7145" max="7145" width="19.5546875" style="1393" bestFit="1" customWidth="1"/>
    <col min="7146" max="7146" width="11.88671875" style="1393" bestFit="1" customWidth="1"/>
    <col min="7147" max="7147" width="19.5546875" style="1393" bestFit="1" customWidth="1"/>
    <col min="7148" max="7148" width="14" style="1393" bestFit="1" customWidth="1"/>
    <col min="7149" max="7149" width="19.5546875" style="1393" bestFit="1" customWidth="1"/>
    <col min="7150" max="7151" width="14.44140625" style="1393" customWidth="1"/>
    <col min="7152" max="7152" width="11.5546875" style="1393" bestFit="1" customWidth="1"/>
    <col min="7153" max="7394" width="8.88671875" style="1393"/>
    <col min="7395" max="7395" width="18.6640625" style="1393" customWidth="1"/>
    <col min="7396" max="7396" width="18.44140625" style="1393" customWidth="1"/>
    <col min="7397" max="7397" width="19.5546875" style="1393" customWidth="1"/>
    <col min="7398" max="7398" width="11.6640625" style="1393" bestFit="1" customWidth="1"/>
    <col min="7399" max="7399" width="19.5546875" style="1393" bestFit="1" customWidth="1"/>
    <col min="7400" max="7400" width="13" style="1393" bestFit="1" customWidth="1"/>
    <col min="7401" max="7401" width="19.5546875" style="1393" bestFit="1" customWidth="1"/>
    <col min="7402" max="7402" width="11.88671875" style="1393" bestFit="1" customWidth="1"/>
    <col min="7403" max="7403" width="19.5546875" style="1393" bestFit="1" customWidth="1"/>
    <col min="7404" max="7404" width="14" style="1393" bestFit="1" customWidth="1"/>
    <col min="7405" max="7405" width="19.5546875" style="1393" bestFit="1" customWidth="1"/>
    <col min="7406" max="7407" width="14.44140625" style="1393" customWidth="1"/>
    <col min="7408" max="7408" width="11.5546875" style="1393" bestFit="1" customWidth="1"/>
    <col min="7409" max="7650" width="8.88671875" style="1393"/>
    <col min="7651" max="7651" width="18.6640625" style="1393" customWidth="1"/>
    <col min="7652" max="7652" width="18.44140625" style="1393" customWidth="1"/>
    <col min="7653" max="7653" width="19.5546875" style="1393" customWidth="1"/>
    <col min="7654" max="7654" width="11.6640625" style="1393" bestFit="1" customWidth="1"/>
    <col min="7655" max="7655" width="19.5546875" style="1393" bestFit="1" customWidth="1"/>
    <col min="7656" max="7656" width="13" style="1393" bestFit="1" customWidth="1"/>
    <col min="7657" max="7657" width="19.5546875" style="1393" bestFit="1" customWidth="1"/>
    <col min="7658" max="7658" width="11.88671875" style="1393" bestFit="1" customWidth="1"/>
    <col min="7659" max="7659" width="19.5546875" style="1393" bestFit="1" customWidth="1"/>
    <col min="7660" max="7660" width="14" style="1393" bestFit="1" customWidth="1"/>
    <col min="7661" max="7661" width="19.5546875" style="1393" bestFit="1" customWidth="1"/>
    <col min="7662" max="7663" width="14.44140625" style="1393" customWidth="1"/>
    <col min="7664" max="7664" width="11.5546875" style="1393" bestFit="1" customWidth="1"/>
    <col min="7665" max="7906" width="8.88671875" style="1393"/>
    <col min="7907" max="7907" width="18.6640625" style="1393" customWidth="1"/>
    <col min="7908" max="7908" width="18.44140625" style="1393" customWidth="1"/>
    <col min="7909" max="7909" width="19.5546875" style="1393" customWidth="1"/>
    <col min="7910" max="7910" width="11.6640625" style="1393" bestFit="1" customWidth="1"/>
    <col min="7911" max="7911" width="19.5546875" style="1393" bestFit="1" customWidth="1"/>
    <col min="7912" max="7912" width="13" style="1393" bestFit="1" customWidth="1"/>
    <col min="7913" max="7913" width="19.5546875" style="1393" bestFit="1" customWidth="1"/>
    <col min="7914" max="7914" width="11.88671875" style="1393" bestFit="1" customWidth="1"/>
    <col min="7915" max="7915" width="19.5546875" style="1393" bestFit="1" customWidth="1"/>
    <col min="7916" max="7916" width="14" style="1393" bestFit="1" customWidth="1"/>
    <col min="7917" max="7917" width="19.5546875" style="1393" bestFit="1" customWidth="1"/>
    <col min="7918" max="7919" width="14.44140625" style="1393" customWidth="1"/>
    <col min="7920" max="7920" width="11.5546875" style="1393" bestFit="1" customWidth="1"/>
    <col min="7921" max="8162" width="8.88671875" style="1393"/>
    <col min="8163" max="8163" width="18.6640625" style="1393" customWidth="1"/>
    <col min="8164" max="8164" width="18.44140625" style="1393" customWidth="1"/>
    <col min="8165" max="8165" width="19.5546875" style="1393" customWidth="1"/>
    <col min="8166" max="8166" width="11.6640625" style="1393" bestFit="1" customWidth="1"/>
    <col min="8167" max="8167" width="19.5546875" style="1393" bestFit="1" customWidth="1"/>
    <col min="8168" max="8168" width="13" style="1393" bestFit="1" customWidth="1"/>
    <col min="8169" max="8169" width="19.5546875" style="1393" bestFit="1" customWidth="1"/>
    <col min="8170" max="8170" width="11.88671875" style="1393" bestFit="1" customWidth="1"/>
    <col min="8171" max="8171" width="19.5546875" style="1393" bestFit="1" customWidth="1"/>
    <col min="8172" max="8172" width="14" style="1393" bestFit="1" customWidth="1"/>
    <col min="8173" max="8173" width="19.5546875" style="1393" bestFit="1" customWidth="1"/>
    <col min="8174" max="8175" width="14.44140625" style="1393" customWidth="1"/>
    <col min="8176" max="8176" width="11.5546875" style="1393" bestFit="1" customWidth="1"/>
    <col min="8177" max="8418" width="8.88671875" style="1393"/>
    <col min="8419" max="8419" width="18.6640625" style="1393" customWidth="1"/>
    <col min="8420" max="8420" width="18.44140625" style="1393" customWidth="1"/>
    <col min="8421" max="8421" width="19.5546875" style="1393" customWidth="1"/>
    <col min="8422" max="8422" width="11.6640625" style="1393" bestFit="1" customWidth="1"/>
    <col min="8423" max="8423" width="19.5546875" style="1393" bestFit="1" customWidth="1"/>
    <col min="8424" max="8424" width="13" style="1393" bestFit="1" customWidth="1"/>
    <col min="8425" max="8425" width="19.5546875" style="1393" bestFit="1" customWidth="1"/>
    <col min="8426" max="8426" width="11.88671875" style="1393" bestFit="1" customWidth="1"/>
    <col min="8427" max="8427" width="19.5546875" style="1393" bestFit="1" customWidth="1"/>
    <col min="8428" max="8428" width="14" style="1393" bestFit="1" customWidth="1"/>
    <col min="8429" max="8429" width="19.5546875" style="1393" bestFit="1" customWidth="1"/>
    <col min="8430" max="8431" width="14.44140625" style="1393" customWidth="1"/>
    <col min="8432" max="8432" width="11.5546875" style="1393" bestFit="1" customWidth="1"/>
    <col min="8433" max="8674" width="8.88671875" style="1393"/>
    <col min="8675" max="8675" width="18.6640625" style="1393" customWidth="1"/>
    <col min="8676" max="8676" width="18.44140625" style="1393" customWidth="1"/>
    <col min="8677" max="8677" width="19.5546875" style="1393" customWidth="1"/>
    <col min="8678" max="8678" width="11.6640625" style="1393" bestFit="1" customWidth="1"/>
    <col min="8679" max="8679" width="19.5546875" style="1393" bestFit="1" customWidth="1"/>
    <col min="8680" max="8680" width="13" style="1393" bestFit="1" customWidth="1"/>
    <col min="8681" max="8681" width="19.5546875" style="1393" bestFit="1" customWidth="1"/>
    <col min="8682" max="8682" width="11.88671875" style="1393" bestFit="1" customWidth="1"/>
    <col min="8683" max="8683" width="19.5546875" style="1393" bestFit="1" customWidth="1"/>
    <col min="8684" max="8684" width="14" style="1393" bestFit="1" customWidth="1"/>
    <col min="8685" max="8685" width="19.5546875" style="1393" bestFit="1" customWidth="1"/>
    <col min="8686" max="8687" width="14.44140625" style="1393" customWidth="1"/>
    <col min="8688" max="8688" width="11.5546875" style="1393" bestFit="1" customWidth="1"/>
    <col min="8689" max="8930" width="8.88671875" style="1393"/>
    <col min="8931" max="8931" width="18.6640625" style="1393" customWidth="1"/>
    <col min="8932" max="8932" width="18.44140625" style="1393" customWidth="1"/>
    <col min="8933" max="8933" width="19.5546875" style="1393" customWidth="1"/>
    <col min="8934" max="8934" width="11.6640625" style="1393" bestFit="1" customWidth="1"/>
    <col min="8935" max="8935" width="19.5546875" style="1393" bestFit="1" customWidth="1"/>
    <col min="8936" max="8936" width="13" style="1393" bestFit="1" customWidth="1"/>
    <col min="8937" max="8937" width="19.5546875" style="1393" bestFit="1" customWidth="1"/>
    <col min="8938" max="8938" width="11.88671875" style="1393" bestFit="1" customWidth="1"/>
    <col min="8939" max="8939" width="19.5546875" style="1393" bestFit="1" customWidth="1"/>
    <col min="8940" max="8940" width="14" style="1393" bestFit="1" customWidth="1"/>
    <col min="8941" max="8941" width="19.5546875" style="1393" bestFit="1" customWidth="1"/>
    <col min="8942" max="8943" width="14.44140625" style="1393" customWidth="1"/>
    <col min="8944" max="8944" width="11.5546875" style="1393" bestFit="1" customWidth="1"/>
    <col min="8945" max="9186" width="8.88671875" style="1393"/>
    <col min="9187" max="9187" width="18.6640625" style="1393" customWidth="1"/>
    <col min="9188" max="9188" width="18.44140625" style="1393" customWidth="1"/>
    <col min="9189" max="9189" width="19.5546875" style="1393" customWidth="1"/>
    <col min="9190" max="9190" width="11.6640625" style="1393" bestFit="1" customWidth="1"/>
    <col min="9191" max="9191" width="19.5546875" style="1393" bestFit="1" customWidth="1"/>
    <col min="9192" max="9192" width="13" style="1393" bestFit="1" customWidth="1"/>
    <col min="9193" max="9193" width="19.5546875" style="1393" bestFit="1" customWidth="1"/>
    <col min="9194" max="9194" width="11.88671875" style="1393" bestFit="1" customWidth="1"/>
    <col min="9195" max="9195" width="19.5546875" style="1393" bestFit="1" customWidth="1"/>
    <col min="9196" max="9196" width="14" style="1393" bestFit="1" customWidth="1"/>
    <col min="9197" max="9197" width="19.5546875" style="1393" bestFit="1" customWidth="1"/>
    <col min="9198" max="9199" width="14.44140625" style="1393" customWidth="1"/>
    <col min="9200" max="9200" width="11.5546875" style="1393" bestFit="1" customWidth="1"/>
    <col min="9201" max="9442" width="8.88671875" style="1393"/>
    <col min="9443" max="9443" width="18.6640625" style="1393" customWidth="1"/>
    <col min="9444" max="9444" width="18.44140625" style="1393" customWidth="1"/>
    <col min="9445" max="9445" width="19.5546875" style="1393" customWidth="1"/>
    <col min="9446" max="9446" width="11.6640625" style="1393" bestFit="1" customWidth="1"/>
    <col min="9447" max="9447" width="19.5546875" style="1393" bestFit="1" customWidth="1"/>
    <col min="9448" max="9448" width="13" style="1393" bestFit="1" customWidth="1"/>
    <col min="9449" max="9449" width="19.5546875" style="1393" bestFit="1" customWidth="1"/>
    <col min="9450" max="9450" width="11.88671875" style="1393" bestFit="1" customWidth="1"/>
    <col min="9451" max="9451" width="19.5546875" style="1393" bestFit="1" customWidth="1"/>
    <col min="9452" max="9452" width="14" style="1393" bestFit="1" customWidth="1"/>
    <col min="9453" max="9453" width="19.5546875" style="1393" bestFit="1" customWidth="1"/>
    <col min="9454" max="9455" width="14.44140625" style="1393" customWidth="1"/>
    <col min="9456" max="9456" width="11.5546875" style="1393" bestFit="1" customWidth="1"/>
    <col min="9457" max="9698" width="8.88671875" style="1393"/>
    <col min="9699" max="9699" width="18.6640625" style="1393" customWidth="1"/>
    <col min="9700" max="9700" width="18.44140625" style="1393" customWidth="1"/>
    <col min="9701" max="9701" width="19.5546875" style="1393" customWidth="1"/>
    <col min="9702" max="9702" width="11.6640625" style="1393" bestFit="1" customWidth="1"/>
    <col min="9703" max="9703" width="19.5546875" style="1393" bestFit="1" customWidth="1"/>
    <col min="9704" max="9704" width="13" style="1393" bestFit="1" customWidth="1"/>
    <col min="9705" max="9705" width="19.5546875" style="1393" bestFit="1" customWidth="1"/>
    <col min="9706" max="9706" width="11.88671875" style="1393" bestFit="1" customWidth="1"/>
    <col min="9707" max="9707" width="19.5546875" style="1393" bestFit="1" customWidth="1"/>
    <col min="9708" max="9708" width="14" style="1393" bestFit="1" customWidth="1"/>
    <col min="9709" max="9709" width="19.5546875" style="1393" bestFit="1" customWidth="1"/>
    <col min="9710" max="9711" width="14.44140625" style="1393" customWidth="1"/>
    <col min="9712" max="9712" width="11.5546875" style="1393" bestFit="1" customWidth="1"/>
    <col min="9713" max="9954" width="8.88671875" style="1393"/>
    <col min="9955" max="9955" width="18.6640625" style="1393" customWidth="1"/>
    <col min="9956" max="9956" width="18.44140625" style="1393" customWidth="1"/>
    <col min="9957" max="9957" width="19.5546875" style="1393" customWidth="1"/>
    <col min="9958" max="9958" width="11.6640625" style="1393" bestFit="1" customWidth="1"/>
    <col min="9959" max="9959" width="19.5546875" style="1393" bestFit="1" customWidth="1"/>
    <col min="9960" max="9960" width="13" style="1393" bestFit="1" customWidth="1"/>
    <col min="9961" max="9961" width="19.5546875" style="1393" bestFit="1" customWidth="1"/>
    <col min="9962" max="9962" width="11.88671875" style="1393" bestFit="1" customWidth="1"/>
    <col min="9963" max="9963" width="19.5546875" style="1393" bestFit="1" customWidth="1"/>
    <col min="9964" max="9964" width="14" style="1393" bestFit="1" customWidth="1"/>
    <col min="9965" max="9965" width="19.5546875" style="1393" bestFit="1" customWidth="1"/>
    <col min="9966" max="9967" width="14.44140625" style="1393" customWidth="1"/>
    <col min="9968" max="9968" width="11.5546875" style="1393" bestFit="1" customWidth="1"/>
    <col min="9969" max="10210" width="8.88671875" style="1393"/>
    <col min="10211" max="10211" width="18.6640625" style="1393" customWidth="1"/>
    <col min="10212" max="10212" width="18.44140625" style="1393" customWidth="1"/>
    <col min="10213" max="10213" width="19.5546875" style="1393" customWidth="1"/>
    <col min="10214" max="10214" width="11.6640625" style="1393" bestFit="1" customWidth="1"/>
    <col min="10215" max="10215" width="19.5546875" style="1393" bestFit="1" customWidth="1"/>
    <col min="10216" max="10216" width="13" style="1393" bestFit="1" customWidth="1"/>
    <col min="10217" max="10217" width="19.5546875" style="1393" bestFit="1" customWidth="1"/>
    <col min="10218" max="10218" width="11.88671875" style="1393" bestFit="1" customWidth="1"/>
    <col min="10219" max="10219" width="19.5546875" style="1393" bestFit="1" customWidth="1"/>
    <col min="10220" max="10220" width="14" style="1393" bestFit="1" customWidth="1"/>
    <col min="10221" max="10221" width="19.5546875" style="1393" bestFit="1" customWidth="1"/>
    <col min="10222" max="10223" width="14.44140625" style="1393" customWidth="1"/>
    <col min="10224" max="10224" width="11.5546875" style="1393" bestFit="1" customWidth="1"/>
    <col min="10225" max="10466" width="8.88671875" style="1393"/>
    <col min="10467" max="10467" width="18.6640625" style="1393" customWidth="1"/>
    <col min="10468" max="10468" width="18.44140625" style="1393" customWidth="1"/>
    <col min="10469" max="10469" width="19.5546875" style="1393" customWidth="1"/>
    <col min="10470" max="10470" width="11.6640625" style="1393" bestFit="1" customWidth="1"/>
    <col min="10471" max="10471" width="19.5546875" style="1393" bestFit="1" customWidth="1"/>
    <col min="10472" max="10472" width="13" style="1393" bestFit="1" customWidth="1"/>
    <col min="10473" max="10473" width="19.5546875" style="1393" bestFit="1" customWidth="1"/>
    <col min="10474" max="10474" width="11.88671875" style="1393" bestFit="1" customWidth="1"/>
    <col min="10475" max="10475" width="19.5546875" style="1393" bestFit="1" customWidth="1"/>
    <col min="10476" max="10476" width="14" style="1393" bestFit="1" customWidth="1"/>
    <col min="10477" max="10477" width="19.5546875" style="1393" bestFit="1" customWidth="1"/>
    <col min="10478" max="10479" width="14.44140625" style="1393" customWidth="1"/>
    <col min="10480" max="10480" width="11.5546875" style="1393" bestFit="1" customWidth="1"/>
    <col min="10481" max="10722" width="8.88671875" style="1393"/>
    <col min="10723" max="10723" width="18.6640625" style="1393" customWidth="1"/>
    <col min="10724" max="10724" width="18.44140625" style="1393" customWidth="1"/>
    <col min="10725" max="10725" width="19.5546875" style="1393" customWidth="1"/>
    <col min="10726" max="10726" width="11.6640625" style="1393" bestFit="1" customWidth="1"/>
    <col min="10727" max="10727" width="19.5546875" style="1393" bestFit="1" customWidth="1"/>
    <col min="10728" max="10728" width="13" style="1393" bestFit="1" customWidth="1"/>
    <col min="10729" max="10729" width="19.5546875" style="1393" bestFit="1" customWidth="1"/>
    <col min="10730" max="10730" width="11.88671875" style="1393" bestFit="1" customWidth="1"/>
    <col min="10731" max="10731" width="19.5546875" style="1393" bestFit="1" customWidth="1"/>
    <col min="10732" max="10732" width="14" style="1393" bestFit="1" customWidth="1"/>
    <col min="10733" max="10733" width="19.5546875" style="1393" bestFit="1" customWidth="1"/>
    <col min="10734" max="10735" width="14.44140625" style="1393" customWidth="1"/>
    <col min="10736" max="10736" width="11.5546875" style="1393" bestFit="1" customWidth="1"/>
    <col min="10737" max="10978" width="8.88671875" style="1393"/>
    <col min="10979" max="10979" width="18.6640625" style="1393" customWidth="1"/>
    <col min="10980" max="10980" width="18.44140625" style="1393" customWidth="1"/>
    <col min="10981" max="10981" width="19.5546875" style="1393" customWidth="1"/>
    <col min="10982" max="10982" width="11.6640625" style="1393" bestFit="1" customWidth="1"/>
    <col min="10983" max="10983" width="19.5546875" style="1393" bestFit="1" customWidth="1"/>
    <col min="10984" max="10984" width="13" style="1393" bestFit="1" customWidth="1"/>
    <col min="10985" max="10985" width="19.5546875" style="1393" bestFit="1" customWidth="1"/>
    <col min="10986" max="10986" width="11.88671875" style="1393" bestFit="1" customWidth="1"/>
    <col min="10987" max="10987" width="19.5546875" style="1393" bestFit="1" customWidth="1"/>
    <col min="10988" max="10988" width="14" style="1393" bestFit="1" customWidth="1"/>
    <col min="10989" max="10989" width="19.5546875" style="1393" bestFit="1" customWidth="1"/>
    <col min="10990" max="10991" width="14.44140625" style="1393" customWidth="1"/>
    <col min="10992" max="10992" width="11.5546875" style="1393" bestFit="1" customWidth="1"/>
    <col min="10993" max="11234" width="8.88671875" style="1393"/>
    <col min="11235" max="11235" width="18.6640625" style="1393" customWidth="1"/>
    <col min="11236" max="11236" width="18.44140625" style="1393" customWidth="1"/>
    <col min="11237" max="11237" width="19.5546875" style="1393" customWidth="1"/>
    <col min="11238" max="11238" width="11.6640625" style="1393" bestFit="1" customWidth="1"/>
    <col min="11239" max="11239" width="19.5546875" style="1393" bestFit="1" customWidth="1"/>
    <col min="11240" max="11240" width="13" style="1393" bestFit="1" customWidth="1"/>
    <col min="11241" max="11241" width="19.5546875" style="1393" bestFit="1" customWidth="1"/>
    <col min="11242" max="11242" width="11.88671875" style="1393" bestFit="1" customWidth="1"/>
    <col min="11243" max="11243" width="19.5546875" style="1393" bestFit="1" customWidth="1"/>
    <col min="11244" max="11244" width="14" style="1393" bestFit="1" customWidth="1"/>
    <col min="11245" max="11245" width="19.5546875" style="1393" bestFit="1" customWidth="1"/>
    <col min="11246" max="11247" width="14.44140625" style="1393" customWidth="1"/>
    <col min="11248" max="11248" width="11.5546875" style="1393" bestFit="1" customWidth="1"/>
    <col min="11249" max="11490" width="8.88671875" style="1393"/>
    <col min="11491" max="11491" width="18.6640625" style="1393" customWidth="1"/>
    <col min="11492" max="11492" width="18.44140625" style="1393" customWidth="1"/>
    <col min="11493" max="11493" width="19.5546875" style="1393" customWidth="1"/>
    <col min="11494" max="11494" width="11.6640625" style="1393" bestFit="1" customWidth="1"/>
    <col min="11495" max="11495" width="19.5546875" style="1393" bestFit="1" customWidth="1"/>
    <col min="11496" max="11496" width="13" style="1393" bestFit="1" customWidth="1"/>
    <col min="11497" max="11497" width="19.5546875" style="1393" bestFit="1" customWidth="1"/>
    <col min="11498" max="11498" width="11.88671875" style="1393" bestFit="1" customWidth="1"/>
    <col min="11499" max="11499" width="19.5546875" style="1393" bestFit="1" customWidth="1"/>
    <col min="11500" max="11500" width="14" style="1393" bestFit="1" customWidth="1"/>
    <col min="11501" max="11501" width="19.5546875" style="1393" bestFit="1" customWidth="1"/>
    <col min="11502" max="11503" width="14.44140625" style="1393" customWidth="1"/>
    <col min="11504" max="11504" width="11.5546875" style="1393" bestFit="1" customWidth="1"/>
    <col min="11505" max="11746" width="8.88671875" style="1393"/>
    <col min="11747" max="11747" width="18.6640625" style="1393" customWidth="1"/>
    <col min="11748" max="11748" width="18.44140625" style="1393" customWidth="1"/>
    <col min="11749" max="11749" width="19.5546875" style="1393" customWidth="1"/>
    <col min="11750" max="11750" width="11.6640625" style="1393" bestFit="1" customWidth="1"/>
    <col min="11751" max="11751" width="19.5546875" style="1393" bestFit="1" customWidth="1"/>
    <col min="11752" max="11752" width="13" style="1393" bestFit="1" customWidth="1"/>
    <col min="11753" max="11753" width="19.5546875" style="1393" bestFit="1" customWidth="1"/>
    <col min="11754" max="11754" width="11.88671875" style="1393" bestFit="1" customWidth="1"/>
    <col min="11755" max="11755" width="19.5546875" style="1393" bestFit="1" customWidth="1"/>
    <col min="11756" max="11756" width="14" style="1393" bestFit="1" customWidth="1"/>
    <col min="11757" max="11757" width="19.5546875" style="1393" bestFit="1" customWidth="1"/>
    <col min="11758" max="11759" width="14.44140625" style="1393" customWidth="1"/>
    <col min="11760" max="11760" width="11.5546875" style="1393" bestFit="1" customWidth="1"/>
    <col min="11761" max="12002" width="8.88671875" style="1393"/>
    <col min="12003" max="12003" width="18.6640625" style="1393" customWidth="1"/>
    <col min="12004" max="12004" width="18.44140625" style="1393" customWidth="1"/>
    <col min="12005" max="12005" width="19.5546875" style="1393" customWidth="1"/>
    <col min="12006" max="12006" width="11.6640625" style="1393" bestFit="1" customWidth="1"/>
    <col min="12007" max="12007" width="19.5546875" style="1393" bestFit="1" customWidth="1"/>
    <col min="12008" max="12008" width="13" style="1393" bestFit="1" customWidth="1"/>
    <col min="12009" max="12009" width="19.5546875" style="1393" bestFit="1" customWidth="1"/>
    <col min="12010" max="12010" width="11.88671875" style="1393" bestFit="1" customWidth="1"/>
    <col min="12011" max="12011" width="19.5546875" style="1393" bestFit="1" customWidth="1"/>
    <col min="12012" max="12012" width="14" style="1393" bestFit="1" customWidth="1"/>
    <col min="12013" max="12013" width="19.5546875" style="1393" bestFit="1" customWidth="1"/>
    <col min="12014" max="12015" width="14.44140625" style="1393" customWidth="1"/>
    <col min="12016" max="12016" width="11.5546875" style="1393" bestFit="1" customWidth="1"/>
    <col min="12017" max="12258" width="8.88671875" style="1393"/>
    <col min="12259" max="12259" width="18.6640625" style="1393" customWidth="1"/>
    <col min="12260" max="12260" width="18.44140625" style="1393" customWidth="1"/>
    <col min="12261" max="12261" width="19.5546875" style="1393" customWidth="1"/>
    <col min="12262" max="12262" width="11.6640625" style="1393" bestFit="1" customWidth="1"/>
    <col min="12263" max="12263" width="19.5546875" style="1393" bestFit="1" customWidth="1"/>
    <col min="12264" max="12264" width="13" style="1393" bestFit="1" customWidth="1"/>
    <col min="12265" max="12265" width="19.5546875" style="1393" bestFit="1" customWidth="1"/>
    <col min="12266" max="12266" width="11.88671875" style="1393" bestFit="1" customWidth="1"/>
    <col min="12267" max="12267" width="19.5546875" style="1393" bestFit="1" customWidth="1"/>
    <col min="12268" max="12268" width="14" style="1393" bestFit="1" customWidth="1"/>
    <col min="12269" max="12269" width="19.5546875" style="1393" bestFit="1" customWidth="1"/>
    <col min="12270" max="12271" width="14.44140625" style="1393" customWidth="1"/>
    <col min="12272" max="12272" width="11.5546875" style="1393" bestFit="1" customWidth="1"/>
    <col min="12273" max="12514" width="8.88671875" style="1393"/>
    <col min="12515" max="12515" width="18.6640625" style="1393" customWidth="1"/>
    <col min="12516" max="12516" width="18.44140625" style="1393" customWidth="1"/>
    <col min="12517" max="12517" width="19.5546875" style="1393" customWidth="1"/>
    <col min="12518" max="12518" width="11.6640625" style="1393" bestFit="1" customWidth="1"/>
    <col min="12519" max="12519" width="19.5546875" style="1393" bestFit="1" customWidth="1"/>
    <col min="12520" max="12520" width="13" style="1393" bestFit="1" customWidth="1"/>
    <col min="12521" max="12521" width="19.5546875" style="1393" bestFit="1" customWidth="1"/>
    <col min="12522" max="12522" width="11.88671875" style="1393" bestFit="1" customWidth="1"/>
    <col min="12523" max="12523" width="19.5546875" style="1393" bestFit="1" customWidth="1"/>
    <col min="12524" max="12524" width="14" style="1393" bestFit="1" customWidth="1"/>
    <col min="12525" max="12525" width="19.5546875" style="1393" bestFit="1" customWidth="1"/>
    <col min="12526" max="12527" width="14.44140625" style="1393" customWidth="1"/>
    <col min="12528" max="12528" width="11.5546875" style="1393" bestFit="1" customWidth="1"/>
    <col min="12529" max="12770" width="8.88671875" style="1393"/>
    <col min="12771" max="12771" width="18.6640625" style="1393" customWidth="1"/>
    <col min="12772" max="12772" width="18.44140625" style="1393" customWidth="1"/>
    <col min="12773" max="12773" width="19.5546875" style="1393" customWidth="1"/>
    <col min="12774" max="12774" width="11.6640625" style="1393" bestFit="1" customWidth="1"/>
    <col min="12775" max="12775" width="19.5546875" style="1393" bestFit="1" customWidth="1"/>
    <col min="12776" max="12776" width="13" style="1393" bestFit="1" customWidth="1"/>
    <col min="12777" max="12777" width="19.5546875" style="1393" bestFit="1" customWidth="1"/>
    <col min="12778" max="12778" width="11.88671875" style="1393" bestFit="1" customWidth="1"/>
    <col min="12779" max="12779" width="19.5546875" style="1393" bestFit="1" customWidth="1"/>
    <col min="12780" max="12780" width="14" style="1393" bestFit="1" customWidth="1"/>
    <col min="12781" max="12781" width="19.5546875" style="1393" bestFit="1" customWidth="1"/>
    <col min="12782" max="12783" width="14.44140625" style="1393" customWidth="1"/>
    <col min="12784" max="12784" width="11.5546875" style="1393" bestFit="1" customWidth="1"/>
    <col min="12785" max="13026" width="8.88671875" style="1393"/>
    <col min="13027" max="13027" width="18.6640625" style="1393" customWidth="1"/>
    <col min="13028" max="13028" width="18.44140625" style="1393" customWidth="1"/>
    <col min="13029" max="13029" width="19.5546875" style="1393" customWidth="1"/>
    <col min="13030" max="13030" width="11.6640625" style="1393" bestFit="1" customWidth="1"/>
    <col min="13031" max="13031" width="19.5546875" style="1393" bestFit="1" customWidth="1"/>
    <col min="13032" max="13032" width="13" style="1393" bestFit="1" customWidth="1"/>
    <col min="13033" max="13033" width="19.5546875" style="1393" bestFit="1" customWidth="1"/>
    <col min="13034" max="13034" width="11.88671875" style="1393" bestFit="1" customWidth="1"/>
    <col min="13035" max="13035" width="19.5546875" style="1393" bestFit="1" customWidth="1"/>
    <col min="13036" max="13036" width="14" style="1393" bestFit="1" customWidth="1"/>
    <col min="13037" max="13037" width="19.5546875" style="1393" bestFit="1" customWidth="1"/>
    <col min="13038" max="13039" width="14.44140625" style="1393" customWidth="1"/>
    <col min="13040" max="13040" width="11.5546875" style="1393" bestFit="1" customWidth="1"/>
    <col min="13041" max="13282" width="8.88671875" style="1393"/>
    <col min="13283" max="13283" width="18.6640625" style="1393" customWidth="1"/>
    <col min="13284" max="13284" width="18.44140625" style="1393" customWidth="1"/>
    <col min="13285" max="13285" width="19.5546875" style="1393" customWidth="1"/>
    <col min="13286" max="13286" width="11.6640625" style="1393" bestFit="1" customWidth="1"/>
    <col min="13287" max="13287" width="19.5546875" style="1393" bestFit="1" customWidth="1"/>
    <col min="13288" max="13288" width="13" style="1393" bestFit="1" customWidth="1"/>
    <col min="13289" max="13289" width="19.5546875" style="1393" bestFit="1" customWidth="1"/>
    <col min="13290" max="13290" width="11.88671875" style="1393" bestFit="1" customWidth="1"/>
    <col min="13291" max="13291" width="19.5546875" style="1393" bestFit="1" customWidth="1"/>
    <col min="13292" max="13292" width="14" style="1393" bestFit="1" customWidth="1"/>
    <col min="13293" max="13293" width="19.5546875" style="1393" bestFit="1" customWidth="1"/>
    <col min="13294" max="13295" width="14.44140625" style="1393" customWidth="1"/>
    <col min="13296" max="13296" width="11.5546875" style="1393" bestFit="1" customWidth="1"/>
    <col min="13297" max="13538" width="8.88671875" style="1393"/>
    <col min="13539" max="13539" width="18.6640625" style="1393" customWidth="1"/>
    <col min="13540" max="13540" width="18.44140625" style="1393" customWidth="1"/>
    <col min="13541" max="13541" width="19.5546875" style="1393" customWidth="1"/>
    <col min="13542" max="13542" width="11.6640625" style="1393" bestFit="1" customWidth="1"/>
    <col min="13543" max="13543" width="19.5546875" style="1393" bestFit="1" customWidth="1"/>
    <col min="13544" max="13544" width="13" style="1393" bestFit="1" customWidth="1"/>
    <col min="13545" max="13545" width="19.5546875" style="1393" bestFit="1" customWidth="1"/>
    <col min="13546" max="13546" width="11.88671875" style="1393" bestFit="1" customWidth="1"/>
    <col min="13547" max="13547" width="19.5546875" style="1393" bestFit="1" customWidth="1"/>
    <col min="13548" max="13548" width="14" style="1393" bestFit="1" customWidth="1"/>
    <col min="13549" max="13549" width="19.5546875" style="1393" bestFit="1" customWidth="1"/>
    <col min="13550" max="13551" width="14.44140625" style="1393" customWidth="1"/>
    <col min="13552" max="13552" width="11.5546875" style="1393" bestFit="1" customWidth="1"/>
    <col min="13553" max="13794" width="8.88671875" style="1393"/>
    <col min="13795" max="13795" width="18.6640625" style="1393" customWidth="1"/>
    <col min="13796" max="13796" width="18.44140625" style="1393" customWidth="1"/>
    <col min="13797" max="13797" width="19.5546875" style="1393" customWidth="1"/>
    <col min="13798" max="13798" width="11.6640625" style="1393" bestFit="1" customWidth="1"/>
    <col min="13799" max="13799" width="19.5546875" style="1393" bestFit="1" customWidth="1"/>
    <col min="13800" max="13800" width="13" style="1393" bestFit="1" customWidth="1"/>
    <col min="13801" max="13801" width="19.5546875" style="1393" bestFit="1" customWidth="1"/>
    <col min="13802" max="13802" width="11.88671875" style="1393" bestFit="1" customWidth="1"/>
    <col min="13803" max="13803" width="19.5546875" style="1393" bestFit="1" customWidth="1"/>
    <col min="13804" max="13804" width="14" style="1393" bestFit="1" customWidth="1"/>
    <col min="13805" max="13805" width="19.5546875" style="1393" bestFit="1" customWidth="1"/>
    <col min="13806" max="13807" width="14.44140625" style="1393" customWidth="1"/>
    <col min="13808" max="13808" width="11.5546875" style="1393" bestFit="1" customWidth="1"/>
    <col min="13809" max="14050" width="8.88671875" style="1393"/>
    <col min="14051" max="14051" width="18.6640625" style="1393" customWidth="1"/>
    <col min="14052" max="14052" width="18.44140625" style="1393" customWidth="1"/>
    <col min="14053" max="14053" width="19.5546875" style="1393" customWidth="1"/>
    <col min="14054" max="14054" width="11.6640625" style="1393" bestFit="1" customWidth="1"/>
    <col min="14055" max="14055" width="19.5546875" style="1393" bestFit="1" customWidth="1"/>
    <col min="14056" max="14056" width="13" style="1393" bestFit="1" customWidth="1"/>
    <col min="14057" max="14057" width="19.5546875" style="1393" bestFit="1" customWidth="1"/>
    <col min="14058" max="14058" width="11.88671875" style="1393" bestFit="1" customWidth="1"/>
    <col min="14059" max="14059" width="19.5546875" style="1393" bestFit="1" customWidth="1"/>
    <col min="14060" max="14060" width="14" style="1393" bestFit="1" customWidth="1"/>
    <col min="14061" max="14061" width="19.5546875" style="1393" bestFit="1" customWidth="1"/>
    <col min="14062" max="14063" width="14.44140625" style="1393" customWidth="1"/>
    <col min="14064" max="14064" width="11.5546875" style="1393" bestFit="1" customWidth="1"/>
    <col min="14065" max="14306" width="8.88671875" style="1393"/>
    <col min="14307" max="14307" width="18.6640625" style="1393" customWidth="1"/>
    <col min="14308" max="14308" width="18.44140625" style="1393" customWidth="1"/>
    <col min="14309" max="14309" width="19.5546875" style="1393" customWidth="1"/>
    <col min="14310" max="14310" width="11.6640625" style="1393" bestFit="1" customWidth="1"/>
    <col min="14311" max="14311" width="19.5546875" style="1393" bestFit="1" customWidth="1"/>
    <col min="14312" max="14312" width="13" style="1393" bestFit="1" customWidth="1"/>
    <col min="14313" max="14313" width="19.5546875" style="1393" bestFit="1" customWidth="1"/>
    <col min="14314" max="14314" width="11.88671875" style="1393" bestFit="1" customWidth="1"/>
    <col min="14315" max="14315" width="19.5546875" style="1393" bestFit="1" customWidth="1"/>
    <col min="14316" max="14316" width="14" style="1393" bestFit="1" customWidth="1"/>
    <col min="14317" max="14317" width="19.5546875" style="1393" bestFit="1" customWidth="1"/>
    <col min="14318" max="14319" width="14.44140625" style="1393" customWidth="1"/>
    <col min="14320" max="14320" width="11.5546875" style="1393" bestFit="1" customWidth="1"/>
    <col min="14321" max="14562" width="8.88671875" style="1393"/>
    <col min="14563" max="14563" width="18.6640625" style="1393" customWidth="1"/>
    <col min="14564" max="14564" width="18.44140625" style="1393" customWidth="1"/>
    <col min="14565" max="14565" width="19.5546875" style="1393" customWidth="1"/>
    <col min="14566" max="14566" width="11.6640625" style="1393" bestFit="1" customWidth="1"/>
    <col min="14567" max="14567" width="19.5546875" style="1393" bestFit="1" customWidth="1"/>
    <col min="14568" max="14568" width="13" style="1393" bestFit="1" customWidth="1"/>
    <col min="14569" max="14569" width="19.5546875" style="1393" bestFit="1" customWidth="1"/>
    <col min="14570" max="14570" width="11.88671875" style="1393" bestFit="1" customWidth="1"/>
    <col min="14571" max="14571" width="19.5546875" style="1393" bestFit="1" customWidth="1"/>
    <col min="14572" max="14572" width="14" style="1393" bestFit="1" customWidth="1"/>
    <col min="14573" max="14573" width="19.5546875" style="1393" bestFit="1" customWidth="1"/>
    <col min="14574" max="14575" width="14.44140625" style="1393" customWidth="1"/>
    <col min="14576" max="14576" width="11.5546875" style="1393" bestFit="1" customWidth="1"/>
    <col min="14577" max="14818" width="8.88671875" style="1393"/>
    <col min="14819" max="14819" width="18.6640625" style="1393" customWidth="1"/>
    <col min="14820" max="14820" width="18.44140625" style="1393" customWidth="1"/>
    <col min="14821" max="14821" width="19.5546875" style="1393" customWidth="1"/>
    <col min="14822" max="14822" width="11.6640625" style="1393" bestFit="1" customWidth="1"/>
    <col min="14823" max="14823" width="19.5546875" style="1393" bestFit="1" customWidth="1"/>
    <col min="14824" max="14824" width="13" style="1393" bestFit="1" customWidth="1"/>
    <col min="14825" max="14825" width="19.5546875" style="1393" bestFit="1" customWidth="1"/>
    <col min="14826" max="14826" width="11.88671875" style="1393" bestFit="1" customWidth="1"/>
    <col min="14827" max="14827" width="19.5546875" style="1393" bestFit="1" customWidth="1"/>
    <col min="14828" max="14828" width="14" style="1393" bestFit="1" customWidth="1"/>
    <col min="14829" max="14829" width="19.5546875" style="1393" bestFit="1" customWidth="1"/>
    <col min="14830" max="14831" width="14.44140625" style="1393" customWidth="1"/>
    <col min="14832" max="14832" width="11.5546875" style="1393" bestFit="1" customWidth="1"/>
    <col min="14833" max="15074" width="8.88671875" style="1393"/>
    <col min="15075" max="15075" width="18.6640625" style="1393" customWidth="1"/>
    <col min="15076" max="15076" width="18.44140625" style="1393" customWidth="1"/>
    <col min="15077" max="15077" width="19.5546875" style="1393" customWidth="1"/>
    <col min="15078" max="15078" width="11.6640625" style="1393" bestFit="1" customWidth="1"/>
    <col min="15079" max="15079" width="19.5546875" style="1393" bestFit="1" customWidth="1"/>
    <col min="15080" max="15080" width="13" style="1393" bestFit="1" customWidth="1"/>
    <col min="15081" max="15081" width="19.5546875" style="1393" bestFit="1" customWidth="1"/>
    <col min="15082" max="15082" width="11.88671875" style="1393" bestFit="1" customWidth="1"/>
    <col min="15083" max="15083" width="19.5546875" style="1393" bestFit="1" customWidth="1"/>
    <col min="15084" max="15084" width="14" style="1393" bestFit="1" customWidth="1"/>
    <col min="15085" max="15085" width="19.5546875" style="1393" bestFit="1" customWidth="1"/>
    <col min="15086" max="15087" width="14.44140625" style="1393" customWidth="1"/>
    <col min="15088" max="15088" width="11.5546875" style="1393" bestFit="1" customWidth="1"/>
    <col min="15089" max="15330" width="8.88671875" style="1393"/>
    <col min="15331" max="15331" width="18.6640625" style="1393" customWidth="1"/>
    <col min="15332" max="15332" width="18.44140625" style="1393" customWidth="1"/>
    <col min="15333" max="15333" width="19.5546875" style="1393" customWidth="1"/>
    <col min="15334" max="15334" width="11.6640625" style="1393" bestFit="1" customWidth="1"/>
    <col min="15335" max="15335" width="19.5546875" style="1393" bestFit="1" customWidth="1"/>
    <col min="15336" max="15336" width="13" style="1393" bestFit="1" customWidth="1"/>
    <col min="15337" max="15337" width="19.5546875" style="1393" bestFit="1" customWidth="1"/>
    <col min="15338" max="15338" width="11.88671875" style="1393" bestFit="1" customWidth="1"/>
    <col min="15339" max="15339" width="19.5546875" style="1393" bestFit="1" customWidth="1"/>
    <col min="15340" max="15340" width="14" style="1393" bestFit="1" customWidth="1"/>
    <col min="15341" max="15341" width="19.5546875" style="1393" bestFit="1" customWidth="1"/>
    <col min="15342" max="15343" width="14.44140625" style="1393" customWidth="1"/>
    <col min="15344" max="15344" width="11.5546875" style="1393" bestFit="1" customWidth="1"/>
    <col min="15345" max="15586" width="8.88671875" style="1393"/>
    <col min="15587" max="15587" width="18.6640625" style="1393" customWidth="1"/>
    <col min="15588" max="15588" width="18.44140625" style="1393" customWidth="1"/>
    <col min="15589" max="15589" width="19.5546875" style="1393" customWidth="1"/>
    <col min="15590" max="15590" width="11.6640625" style="1393" bestFit="1" customWidth="1"/>
    <col min="15591" max="15591" width="19.5546875" style="1393" bestFit="1" customWidth="1"/>
    <col min="15592" max="15592" width="13" style="1393" bestFit="1" customWidth="1"/>
    <col min="15593" max="15593" width="19.5546875" style="1393" bestFit="1" customWidth="1"/>
    <col min="15594" max="15594" width="11.88671875" style="1393" bestFit="1" customWidth="1"/>
    <col min="15595" max="15595" width="19.5546875" style="1393" bestFit="1" customWidth="1"/>
    <col min="15596" max="15596" width="14" style="1393" bestFit="1" customWidth="1"/>
    <col min="15597" max="15597" width="19.5546875" style="1393" bestFit="1" customWidth="1"/>
    <col min="15598" max="15599" width="14.44140625" style="1393" customWidth="1"/>
    <col min="15600" max="15600" width="11.5546875" style="1393" bestFit="1" customWidth="1"/>
    <col min="15601" max="15842" width="8.88671875" style="1393"/>
    <col min="15843" max="15843" width="18.6640625" style="1393" customWidth="1"/>
    <col min="15844" max="15844" width="18.44140625" style="1393" customWidth="1"/>
    <col min="15845" max="15845" width="19.5546875" style="1393" customWidth="1"/>
    <col min="15846" max="15846" width="11.6640625" style="1393" bestFit="1" customWidth="1"/>
    <col min="15847" max="15847" width="19.5546875" style="1393" bestFit="1" customWidth="1"/>
    <col min="15848" max="15848" width="13" style="1393" bestFit="1" customWidth="1"/>
    <col min="15849" max="15849" width="19.5546875" style="1393" bestFit="1" customWidth="1"/>
    <col min="15850" max="15850" width="11.88671875" style="1393" bestFit="1" customWidth="1"/>
    <col min="15851" max="15851" width="19.5546875" style="1393" bestFit="1" customWidth="1"/>
    <col min="15852" max="15852" width="14" style="1393" bestFit="1" customWidth="1"/>
    <col min="15853" max="15853" width="19.5546875" style="1393" bestFit="1" customWidth="1"/>
    <col min="15854" max="15855" width="14.44140625" style="1393" customWidth="1"/>
    <col min="15856" max="15856" width="11.5546875" style="1393" bestFit="1" customWidth="1"/>
    <col min="15857" max="16098" width="8.88671875" style="1393"/>
    <col min="16099" max="16099" width="18.6640625" style="1393" customWidth="1"/>
    <col min="16100" max="16100" width="18.44140625" style="1393" customWidth="1"/>
    <col min="16101" max="16101" width="19.5546875" style="1393" customWidth="1"/>
    <col min="16102" max="16102" width="11.6640625" style="1393" bestFit="1" customWidth="1"/>
    <col min="16103" max="16103" width="19.5546875" style="1393" bestFit="1" customWidth="1"/>
    <col min="16104" max="16104" width="13" style="1393" bestFit="1" customWidth="1"/>
    <col min="16105" max="16105" width="19.5546875" style="1393" bestFit="1" customWidth="1"/>
    <col min="16106" max="16106" width="11.88671875" style="1393" bestFit="1" customWidth="1"/>
    <col min="16107" max="16107" width="19.5546875" style="1393" bestFit="1" customWidth="1"/>
    <col min="16108" max="16108" width="14" style="1393" bestFit="1" customWidth="1"/>
    <col min="16109" max="16109" width="19.5546875" style="1393" bestFit="1" customWidth="1"/>
    <col min="16110" max="16111" width="14.44140625" style="1393" customWidth="1"/>
    <col min="16112" max="16112" width="11.5546875" style="1393" bestFit="1" customWidth="1"/>
    <col min="16113" max="16384" width="8.88671875" style="1393"/>
  </cols>
  <sheetData>
    <row r="1" spans="1:9">
      <c r="A1" s="3417" t="s">
        <v>1242</v>
      </c>
      <c r="B1" s="3417"/>
      <c r="C1" s="3417"/>
      <c r="D1" s="3417"/>
      <c r="E1" s="3417"/>
      <c r="F1" s="3417"/>
      <c r="G1" s="3417"/>
      <c r="H1" s="3417"/>
      <c r="I1" s="3417"/>
    </row>
    <row r="2" spans="1:9">
      <c r="A2" s="3418" t="s">
        <v>51</v>
      </c>
      <c r="B2" s="3418"/>
      <c r="C2" s="3418"/>
      <c r="D2" s="3418"/>
      <c r="E2" s="3418"/>
      <c r="F2" s="3418"/>
      <c r="G2" s="3418"/>
      <c r="H2" s="3418"/>
      <c r="I2" s="3418"/>
    </row>
    <row r="3" spans="1:9" ht="16.2" thickBot="1">
      <c r="A3" s="3419" t="s">
        <v>379</v>
      </c>
      <c r="B3" s="3419"/>
      <c r="C3" s="3419"/>
      <c r="D3" s="3419"/>
      <c r="E3" s="3419"/>
      <c r="F3" s="3419"/>
      <c r="G3" s="3419"/>
      <c r="H3" s="3419"/>
      <c r="I3" s="3419"/>
    </row>
    <row r="4" spans="1:9" ht="16.2" thickTop="1">
      <c r="A4" s="1523"/>
      <c r="B4" s="3420" t="s">
        <v>1241</v>
      </c>
      <c r="C4" s="3421"/>
      <c r="D4" s="3421"/>
      <c r="E4" s="3422"/>
      <c r="F4" s="3421" t="s">
        <v>1240</v>
      </c>
      <c r="G4" s="3421"/>
      <c r="H4" s="3421"/>
      <c r="I4" s="3423"/>
    </row>
    <row r="5" spans="1:9">
      <c r="A5" s="3424" t="s">
        <v>1223</v>
      </c>
      <c r="B5" s="3426" t="s">
        <v>221</v>
      </c>
      <c r="C5" s="3427"/>
      <c r="D5" s="3426" t="s">
        <v>432</v>
      </c>
      <c r="E5" s="3427"/>
      <c r="F5" s="3428" t="s">
        <v>221</v>
      </c>
      <c r="G5" s="3429"/>
      <c r="H5" s="3426" t="s">
        <v>432</v>
      </c>
      <c r="I5" s="3430"/>
    </row>
    <row r="6" spans="1:9" ht="31.2">
      <c r="A6" s="3425"/>
      <c r="B6" s="1522" t="s">
        <v>349</v>
      </c>
      <c r="C6" s="1522" t="s">
        <v>1224</v>
      </c>
      <c r="D6" s="1522" t="s">
        <v>349</v>
      </c>
      <c r="E6" s="1522" t="s">
        <v>1224</v>
      </c>
      <c r="F6" s="1521" t="s">
        <v>349</v>
      </c>
      <c r="G6" s="1483" t="s">
        <v>1224</v>
      </c>
      <c r="H6" s="1482" t="s">
        <v>349</v>
      </c>
      <c r="I6" s="1520" t="s">
        <v>1224</v>
      </c>
    </row>
    <row r="7" spans="1:9">
      <c r="A7" s="1410" t="s">
        <v>718</v>
      </c>
      <c r="B7" s="1519">
        <v>0</v>
      </c>
      <c r="C7" s="1518">
        <v>0</v>
      </c>
      <c r="D7" s="1513">
        <v>0</v>
      </c>
      <c r="E7" s="1512">
        <v>0</v>
      </c>
      <c r="F7" s="1501">
        <v>0</v>
      </c>
      <c r="G7" s="1493">
        <v>0</v>
      </c>
      <c r="H7" s="1517">
        <v>0</v>
      </c>
      <c r="I7" s="1505">
        <v>0</v>
      </c>
    </row>
    <row r="8" spans="1:9">
      <c r="A8" s="1410" t="s">
        <v>717</v>
      </c>
      <c r="B8" s="1504">
        <v>0</v>
      </c>
      <c r="C8" s="1500">
        <v>0</v>
      </c>
      <c r="D8" s="1513">
        <v>0</v>
      </c>
      <c r="E8" s="1512">
        <v>0</v>
      </c>
      <c r="F8" s="1501">
        <v>0</v>
      </c>
      <c r="G8" s="1516">
        <v>0</v>
      </c>
      <c r="H8" s="1500">
        <v>14850</v>
      </c>
      <c r="I8" s="1499">
        <v>8.8995999999999995</v>
      </c>
    </row>
    <row r="9" spans="1:9">
      <c r="A9" s="1410" t="s">
        <v>716</v>
      </c>
      <c r="B9" s="1509">
        <v>0</v>
      </c>
      <c r="C9" s="1508">
        <v>0</v>
      </c>
      <c r="D9" s="1513">
        <v>0</v>
      </c>
      <c r="E9" s="1512">
        <v>0</v>
      </c>
      <c r="F9" s="1501">
        <v>0</v>
      </c>
      <c r="G9" s="1493">
        <v>0</v>
      </c>
      <c r="H9" s="1500">
        <v>28850</v>
      </c>
      <c r="I9" s="1499">
        <v>8.4710000000000001</v>
      </c>
    </row>
    <row r="10" spans="1:9">
      <c r="A10" s="1410" t="s">
        <v>715</v>
      </c>
      <c r="B10" s="1509">
        <v>0</v>
      </c>
      <c r="C10" s="1508">
        <v>0</v>
      </c>
      <c r="D10" s="1513">
        <v>0</v>
      </c>
      <c r="E10" s="1512">
        <v>0</v>
      </c>
      <c r="F10" s="1501">
        <v>0</v>
      </c>
      <c r="G10" s="1493">
        <v>0</v>
      </c>
      <c r="H10" s="1500">
        <v>28500</v>
      </c>
      <c r="I10" s="1505">
        <v>8.3718000000000004</v>
      </c>
    </row>
    <row r="11" spans="1:9">
      <c r="A11" s="1410" t="s">
        <v>714</v>
      </c>
      <c r="B11" s="1509">
        <v>0</v>
      </c>
      <c r="C11" s="1508">
        <v>0</v>
      </c>
      <c r="D11" s="1515">
        <v>0</v>
      </c>
      <c r="E11" s="1514">
        <v>0</v>
      </c>
      <c r="F11" s="1493">
        <v>27215.899999999998</v>
      </c>
      <c r="G11" s="1493">
        <v>4.278671710287</v>
      </c>
      <c r="H11" s="1493">
        <v>11650</v>
      </c>
      <c r="I11" s="1505">
        <v>7.5720999999999998</v>
      </c>
    </row>
    <row r="12" spans="1:9">
      <c r="A12" s="1410" t="s">
        <v>713</v>
      </c>
      <c r="B12" s="1509">
        <v>0</v>
      </c>
      <c r="C12" s="1508">
        <v>0</v>
      </c>
      <c r="D12" s="1515">
        <v>0</v>
      </c>
      <c r="E12" s="1514">
        <v>0</v>
      </c>
      <c r="F12" s="1501">
        <v>0</v>
      </c>
      <c r="G12" s="1493">
        <v>0</v>
      </c>
      <c r="H12" s="1511">
        <v>0</v>
      </c>
      <c r="I12" s="1510">
        <v>0</v>
      </c>
    </row>
    <row r="13" spans="1:9">
      <c r="A13" s="1410" t="s">
        <v>712</v>
      </c>
      <c r="B13" s="1509">
        <v>0</v>
      </c>
      <c r="C13" s="1508">
        <v>0</v>
      </c>
      <c r="D13" s="1513">
        <v>0</v>
      </c>
      <c r="E13" s="1512">
        <v>0</v>
      </c>
      <c r="F13" s="1501">
        <v>0</v>
      </c>
      <c r="G13" s="1493">
        <v>0</v>
      </c>
      <c r="H13" s="1511">
        <v>0</v>
      </c>
      <c r="I13" s="1510">
        <v>0</v>
      </c>
    </row>
    <row r="14" spans="1:9">
      <c r="A14" s="1410" t="s">
        <v>711</v>
      </c>
      <c r="B14" s="1509">
        <v>0</v>
      </c>
      <c r="C14" s="1508">
        <v>0</v>
      </c>
      <c r="D14" s="1509"/>
      <c r="E14" s="1508"/>
      <c r="F14" s="1493">
        <v>28700</v>
      </c>
      <c r="G14" s="1493">
        <v>4.2679999999999998</v>
      </c>
      <c r="H14" s="1493"/>
      <c r="I14" s="1505"/>
    </row>
    <row r="15" spans="1:9">
      <c r="A15" s="1410" t="s">
        <v>710</v>
      </c>
      <c r="B15" s="1508">
        <v>0</v>
      </c>
      <c r="C15" s="1507">
        <v>0</v>
      </c>
      <c r="D15" s="1508"/>
      <c r="E15" s="1507"/>
      <c r="F15" s="1501">
        <v>0</v>
      </c>
      <c r="G15" s="1501">
        <v>0</v>
      </c>
      <c r="H15" s="1506"/>
      <c r="I15" s="1505"/>
    </row>
    <row r="16" spans="1:9">
      <c r="A16" s="1410" t="s">
        <v>709</v>
      </c>
      <c r="B16" s="1508">
        <v>0</v>
      </c>
      <c r="C16" s="1507">
        <v>0</v>
      </c>
      <c r="D16" s="1508"/>
      <c r="E16" s="1507"/>
      <c r="F16" s="1501">
        <v>0</v>
      </c>
      <c r="G16" s="1501">
        <v>0</v>
      </c>
      <c r="H16" s="1506"/>
      <c r="I16" s="1505"/>
    </row>
    <row r="17" spans="1:10">
      <c r="A17" s="1410" t="s">
        <v>708</v>
      </c>
      <c r="B17" s="1504">
        <v>0</v>
      </c>
      <c r="C17" s="1502">
        <v>0</v>
      </c>
      <c r="D17" s="1504"/>
      <c r="E17" s="1502"/>
      <c r="F17" s="1501">
        <v>0</v>
      </c>
      <c r="G17" s="1501">
        <v>0</v>
      </c>
      <c r="H17" s="1500"/>
      <c r="I17" s="1499"/>
    </row>
    <row r="18" spans="1:10">
      <c r="A18" s="1443" t="s">
        <v>707</v>
      </c>
      <c r="B18" s="1503">
        <v>0</v>
      </c>
      <c r="C18" s="1502">
        <v>0</v>
      </c>
      <c r="D18" s="1503"/>
      <c r="E18" s="1502"/>
      <c r="F18" s="1501">
        <v>0</v>
      </c>
      <c r="G18" s="1501">
        <v>0</v>
      </c>
      <c r="H18" s="1500"/>
      <c r="I18" s="1499"/>
      <c r="J18" s="1498"/>
    </row>
    <row r="19" spans="1:10">
      <c r="A19" s="1474" t="s">
        <v>313</v>
      </c>
      <c r="B19" s="1497">
        <f>SUM(B7:B18)</f>
        <v>0</v>
      </c>
      <c r="C19" s="1496">
        <v>0</v>
      </c>
      <c r="D19" s="1497">
        <f>SUM(D7:D18)</f>
        <v>0</v>
      </c>
      <c r="E19" s="1496">
        <v>0</v>
      </c>
      <c r="F19" s="1495">
        <f>SUM(F7:F18)</f>
        <v>55915.899999999994</v>
      </c>
      <c r="G19" s="1495">
        <v>4.2731942327674242</v>
      </c>
      <c r="H19" s="1495">
        <f>SUM(H7:H18)</f>
        <v>83850</v>
      </c>
      <c r="I19" s="1485"/>
    </row>
    <row r="20" spans="1:10">
      <c r="A20" s="1484"/>
      <c r="B20" s="3431" t="s">
        <v>1239</v>
      </c>
      <c r="C20" s="3432"/>
      <c r="D20" s="3432"/>
      <c r="E20" s="3433"/>
      <c r="F20" s="3434" t="s">
        <v>1238</v>
      </c>
      <c r="G20" s="3434"/>
      <c r="H20" s="3434"/>
      <c r="I20" s="3435"/>
    </row>
    <row r="21" spans="1:10">
      <c r="A21" s="3424" t="s">
        <v>1223</v>
      </c>
      <c r="B21" s="3436" t="s">
        <v>221</v>
      </c>
      <c r="C21" s="3427"/>
      <c r="D21" s="3436" t="s">
        <v>432</v>
      </c>
      <c r="E21" s="3427"/>
      <c r="F21" s="3436" t="s">
        <v>221</v>
      </c>
      <c r="G21" s="3427"/>
      <c r="H21" s="3436" t="s">
        <v>432</v>
      </c>
      <c r="I21" s="3430"/>
    </row>
    <row r="22" spans="1:10" ht="31.2">
      <c r="A22" s="3425"/>
      <c r="B22" s="1482" t="s">
        <v>349</v>
      </c>
      <c r="C22" s="1483" t="s">
        <v>1224</v>
      </c>
      <c r="D22" s="1482" t="s">
        <v>349</v>
      </c>
      <c r="E22" s="1483" t="s">
        <v>1224</v>
      </c>
      <c r="F22" s="1483" t="s">
        <v>349</v>
      </c>
      <c r="G22" s="1483" t="s">
        <v>1224</v>
      </c>
      <c r="H22" s="1482" t="s">
        <v>349</v>
      </c>
      <c r="I22" s="1481" t="s">
        <v>1224</v>
      </c>
    </row>
    <row r="23" spans="1:10">
      <c r="A23" s="1410" t="s">
        <v>718</v>
      </c>
      <c r="B23" s="1491">
        <v>0</v>
      </c>
      <c r="C23" s="1492">
        <v>0</v>
      </c>
      <c r="D23" s="1491">
        <v>0</v>
      </c>
      <c r="E23" s="1492">
        <v>0</v>
      </c>
      <c r="F23" s="1478">
        <v>0</v>
      </c>
      <c r="G23" s="1494">
        <v>0</v>
      </c>
      <c r="H23" s="1478">
        <v>0</v>
      </c>
      <c r="I23" s="1480">
        <v>0</v>
      </c>
    </row>
    <row r="24" spans="1:10">
      <c r="A24" s="1410" t="s">
        <v>717</v>
      </c>
      <c r="B24" s="1475">
        <v>0</v>
      </c>
      <c r="C24" s="1432">
        <v>0</v>
      </c>
      <c r="D24" s="1489">
        <v>0</v>
      </c>
      <c r="E24" s="1450">
        <v>0</v>
      </c>
      <c r="F24" s="1478">
        <v>0</v>
      </c>
      <c r="G24" s="1433">
        <v>0</v>
      </c>
      <c r="H24" s="1478">
        <v>0</v>
      </c>
      <c r="I24" s="1433">
        <v>0</v>
      </c>
    </row>
    <row r="25" spans="1:10">
      <c r="A25" s="1410" t="s">
        <v>716</v>
      </c>
      <c r="B25" s="1475">
        <v>0</v>
      </c>
      <c r="C25" s="1432">
        <v>0</v>
      </c>
      <c r="D25" s="1489">
        <v>0</v>
      </c>
      <c r="E25" s="1450">
        <v>0</v>
      </c>
      <c r="F25" s="1478">
        <v>0</v>
      </c>
      <c r="G25" s="1433">
        <v>0</v>
      </c>
      <c r="H25" s="1478">
        <v>0</v>
      </c>
      <c r="I25" s="1433">
        <v>0</v>
      </c>
    </row>
    <row r="26" spans="1:10">
      <c r="A26" s="1410" t="s">
        <v>715</v>
      </c>
      <c r="B26" s="1475">
        <v>0</v>
      </c>
      <c r="C26" s="1432">
        <v>0</v>
      </c>
      <c r="D26" s="1489">
        <v>0</v>
      </c>
      <c r="E26" s="1450">
        <v>0</v>
      </c>
      <c r="F26" s="1478">
        <v>0</v>
      </c>
      <c r="G26" s="1433">
        <v>0</v>
      </c>
      <c r="H26" s="1489">
        <v>0</v>
      </c>
      <c r="I26" s="1450">
        <v>0</v>
      </c>
    </row>
    <row r="27" spans="1:10">
      <c r="A27" s="1410" t="s">
        <v>714</v>
      </c>
      <c r="B27" s="1433">
        <v>0</v>
      </c>
      <c r="C27" s="1432">
        <v>0</v>
      </c>
      <c r="D27" s="1433">
        <v>0</v>
      </c>
      <c r="E27" s="1432">
        <v>0</v>
      </c>
      <c r="F27" s="1478">
        <v>0</v>
      </c>
      <c r="G27" s="1433">
        <v>0</v>
      </c>
      <c r="H27" s="1478">
        <v>0</v>
      </c>
      <c r="I27" s="1477">
        <v>0</v>
      </c>
    </row>
    <row r="28" spans="1:10">
      <c r="A28" s="1410" t="s">
        <v>713</v>
      </c>
      <c r="B28" s="1475">
        <v>0</v>
      </c>
      <c r="C28" s="1432">
        <v>0</v>
      </c>
      <c r="D28" s="1475">
        <v>0</v>
      </c>
      <c r="E28" s="1432">
        <v>0</v>
      </c>
      <c r="F28" s="1493">
        <v>0</v>
      </c>
      <c r="G28" s="1433">
        <v>0</v>
      </c>
      <c r="H28" s="1478">
        <v>0</v>
      </c>
      <c r="I28" s="1480">
        <v>0</v>
      </c>
    </row>
    <row r="29" spans="1:10">
      <c r="A29" s="1410" t="s">
        <v>712</v>
      </c>
      <c r="B29" s="1433">
        <v>0</v>
      </c>
      <c r="C29" s="1432">
        <v>0</v>
      </c>
      <c r="D29" s="1433">
        <v>0</v>
      </c>
      <c r="E29" s="1432">
        <v>0</v>
      </c>
      <c r="F29" s="1475">
        <v>0</v>
      </c>
      <c r="G29" s="1433">
        <v>0</v>
      </c>
      <c r="H29" s="1475">
        <v>0</v>
      </c>
      <c r="I29" s="1476">
        <v>0</v>
      </c>
    </row>
    <row r="30" spans="1:10">
      <c r="A30" s="1410" t="s">
        <v>711</v>
      </c>
      <c r="B30" s="1433">
        <v>0</v>
      </c>
      <c r="C30" s="1432">
        <v>0</v>
      </c>
      <c r="D30" s="1433"/>
      <c r="E30" s="1432"/>
      <c r="F30" s="1475">
        <v>0</v>
      </c>
      <c r="G30" s="1433">
        <v>0</v>
      </c>
      <c r="H30" s="1475"/>
      <c r="I30" s="1476"/>
    </row>
    <row r="31" spans="1:10">
      <c r="A31" s="1410" t="s">
        <v>710</v>
      </c>
      <c r="B31" s="1433">
        <v>0</v>
      </c>
      <c r="C31" s="1432">
        <v>0</v>
      </c>
      <c r="D31" s="1433"/>
      <c r="E31" s="1432"/>
      <c r="F31" s="1475">
        <v>0</v>
      </c>
      <c r="G31" s="1433">
        <v>0</v>
      </c>
      <c r="H31" s="1475"/>
      <c r="I31" s="1476"/>
    </row>
    <row r="32" spans="1:10">
      <c r="A32" s="1410" t="s">
        <v>709</v>
      </c>
      <c r="B32" s="1433">
        <v>0</v>
      </c>
      <c r="C32" s="1432">
        <v>0</v>
      </c>
      <c r="D32" s="1433"/>
      <c r="E32" s="1432"/>
      <c r="F32" s="1475">
        <v>0</v>
      </c>
      <c r="G32" s="1433">
        <v>0</v>
      </c>
      <c r="H32" s="1475"/>
      <c r="I32" s="1476"/>
    </row>
    <row r="33" spans="1:9">
      <c r="A33" s="1410" t="s">
        <v>708</v>
      </c>
      <c r="B33" s="1433">
        <v>0</v>
      </c>
      <c r="C33" s="1432">
        <v>0</v>
      </c>
      <c r="D33" s="1433"/>
      <c r="E33" s="1432"/>
      <c r="F33" s="1475">
        <v>0</v>
      </c>
      <c r="G33" s="1433">
        <v>0</v>
      </c>
      <c r="H33" s="1433"/>
      <c r="I33" s="1432"/>
    </row>
    <row r="34" spans="1:9">
      <c r="A34" s="1443" t="s">
        <v>707</v>
      </c>
      <c r="B34" s="1433">
        <v>0</v>
      </c>
      <c r="C34" s="1432">
        <v>0</v>
      </c>
      <c r="D34" s="1433"/>
      <c r="E34" s="1432"/>
      <c r="F34" s="1475">
        <v>0</v>
      </c>
      <c r="G34" s="1433">
        <v>0</v>
      </c>
      <c r="H34" s="1433"/>
      <c r="I34" s="1432"/>
    </row>
    <row r="35" spans="1:9">
      <c r="A35" s="1474" t="s">
        <v>313</v>
      </c>
      <c r="B35" s="1430">
        <f>SUM(B23:B34)</f>
        <v>0</v>
      </c>
      <c r="C35" s="1430">
        <v>0</v>
      </c>
      <c r="D35" s="1430">
        <f>SUM(D23:D34)</f>
        <v>0</v>
      </c>
      <c r="E35" s="1430">
        <v>0</v>
      </c>
      <c r="F35" s="1486">
        <v>0</v>
      </c>
      <c r="G35" s="1428">
        <v>0</v>
      </c>
      <c r="H35" s="1430"/>
      <c r="I35" s="1485"/>
    </row>
    <row r="36" spans="1:9">
      <c r="A36" s="1484"/>
      <c r="B36" s="3431" t="s">
        <v>1237</v>
      </c>
      <c r="C36" s="3432"/>
      <c r="D36" s="3432"/>
      <c r="E36" s="3433"/>
      <c r="F36" s="3434" t="s">
        <v>1236</v>
      </c>
      <c r="G36" s="3434"/>
      <c r="H36" s="3434"/>
      <c r="I36" s="3435"/>
    </row>
    <row r="37" spans="1:9">
      <c r="A37" s="3424" t="s">
        <v>1223</v>
      </c>
      <c r="B37" s="3426" t="s">
        <v>221</v>
      </c>
      <c r="C37" s="3427"/>
      <c r="D37" s="3436" t="s">
        <v>432</v>
      </c>
      <c r="E37" s="3427"/>
      <c r="F37" s="3426" t="s">
        <v>221</v>
      </c>
      <c r="G37" s="3427"/>
      <c r="H37" s="3436" t="s">
        <v>432</v>
      </c>
      <c r="I37" s="3430"/>
    </row>
    <row r="38" spans="1:9" ht="31.2">
      <c r="A38" s="3425"/>
      <c r="B38" s="1482" t="s">
        <v>349</v>
      </c>
      <c r="C38" s="1482" t="s">
        <v>1224</v>
      </c>
      <c r="D38" s="1482" t="s">
        <v>349</v>
      </c>
      <c r="E38" s="1483" t="s">
        <v>1224</v>
      </c>
      <c r="F38" s="1483" t="s">
        <v>349</v>
      </c>
      <c r="G38" s="1483" t="s">
        <v>1224</v>
      </c>
      <c r="H38" s="1482" t="s">
        <v>349</v>
      </c>
      <c r="I38" s="1481" t="s">
        <v>1224</v>
      </c>
    </row>
    <row r="39" spans="1:9">
      <c r="A39" s="1410" t="s">
        <v>718</v>
      </c>
      <c r="B39" s="1493">
        <v>28350</v>
      </c>
      <c r="C39" s="1492">
        <v>0.60460000000000003</v>
      </c>
      <c r="D39" s="1493">
        <v>0</v>
      </c>
      <c r="E39" s="1492">
        <v>0</v>
      </c>
      <c r="F39" s="1493">
        <v>0</v>
      </c>
      <c r="G39" s="1492">
        <v>0</v>
      </c>
      <c r="H39" s="1491">
        <v>0</v>
      </c>
      <c r="I39" s="1490">
        <v>0</v>
      </c>
    </row>
    <row r="40" spans="1:9">
      <c r="A40" s="1410" t="s">
        <v>717</v>
      </c>
      <c r="B40" s="1475">
        <v>0</v>
      </c>
      <c r="C40" s="1432">
        <v>0</v>
      </c>
      <c r="D40" s="1478">
        <v>0</v>
      </c>
      <c r="E40" s="1433">
        <v>0</v>
      </c>
      <c r="F40" s="1475">
        <v>0</v>
      </c>
      <c r="G40" s="1432">
        <v>0</v>
      </c>
      <c r="H40" s="1488">
        <v>0</v>
      </c>
      <c r="I40" s="1451">
        <v>0</v>
      </c>
    </row>
    <row r="41" spans="1:9">
      <c r="A41" s="1410" t="s">
        <v>716</v>
      </c>
      <c r="B41" s="1475">
        <v>0</v>
      </c>
      <c r="C41" s="1432">
        <v>0</v>
      </c>
      <c r="D41" s="1478">
        <v>0</v>
      </c>
      <c r="E41" s="1433">
        <v>0</v>
      </c>
      <c r="F41" s="1475">
        <v>0</v>
      </c>
      <c r="G41" s="1432">
        <v>0</v>
      </c>
      <c r="H41" s="1488">
        <v>0</v>
      </c>
      <c r="I41" s="1451">
        <v>0</v>
      </c>
    </row>
    <row r="42" spans="1:9">
      <c r="A42" s="1410" t="s">
        <v>715</v>
      </c>
      <c r="B42" s="1475">
        <v>0</v>
      </c>
      <c r="C42" s="1432">
        <v>0</v>
      </c>
      <c r="D42" s="1489">
        <v>0</v>
      </c>
      <c r="E42" s="1450">
        <v>0</v>
      </c>
      <c r="F42" s="1475">
        <v>0</v>
      </c>
      <c r="G42" s="1432">
        <v>0</v>
      </c>
      <c r="H42" s="1488">
        <v>0</v>
      </c>
      <c r="I42" s="1450">
        <v>0</v>
      </c>
    </row>
    <row r="43" spans="1:9">
      <c r="A43" s="1410" t="s">
        <v>714</v>
      </c>
      <c r="B43" s="1433">
        <v>0</v>
      </c>
      <c r="C43" s="1432">
        <v>0</v>
      </c>
      <c r="D43" s="1433">
        <v>0</v>
      </c>
      <c r="E43" s="1432">
        <v>0</v>
      </c>
      <c r="F43" s="1433">
        <v>0</v>
      </c>
      <c r="G43" s="1432">
        <v>0</v>
      </c>
      <c r="H43" s="1433">
        <v>0</v>
      </c>
      <c r="I43" s="1476">
        <v>0</v>
      </c>
    </row>
    <row r="44" spans="1:9">
      <c r="A44" s="1410" t="s">
        <v>713</v>
      </c>
      <c r="B44" s="1475">
        <v>0</v>
      </c>
      <c r="C44" s="1432">
        <v>0</v>
      </c>
      <c r="D44" s="1475">
        <v>0</v>
      </c>
      <c r="E44" s="1432">
        <v>0</v>
      </c>
      <c r="F44" s="1475">
        <v>0</v>
      </c>
      <c r="G44" s="1432">
        <v>0</v>
      </c>
      <c r="H44" s="1475">
        <v>0</v>
      </c>
      <c r="I44" s="1476">
        <v>0</v>
      </c>
    </row>
    <row r="45" spans="1:9">
      <c r="A45" s="1410" t="s">
        <v>712</v>
      </c>
      <c r="B45" s="1433">
        <v>0</v>
      </c>
      <c r="C45" s="1432">
        <v>0</v>
      </c>
      <c r="D45" s="1433">
        <v>0</v>
      </c>
      <c r="E45" s="1432">
        <v>0</v>
      </c>
      <c r="F45" s="1433">
        <v>0</v>
      </c>
      <c r="G45" s="1432">
        <v>0</v>
      </c>
      <c r="H45" s="1433">
        <v>5000</v>
      </c>
      <c r="I45" s="1476">
        <v>4.3289999999999997</v>
      </c>
    </row>
    <row r="46" spans="1:9">
      <c r="A46" s="1410" t="s">
        <v>711</v>
      </c>
      <c r="B46" s="1433">
        <v>0</v>
      </c>
      <c r="C46" s="1432">
        <v>0</v>
      </c>
      <c r="D46" s="1433"/>
      <c r="E46" s="1432"/>
      <c r="F46" s="1433">
        <v>0</v>
      </c>
      <c r="G46" s="1432">
        <v>0</v>
      </c>
      <c r="H46" s="1433"/>
      <c r="I46" s="1476"/>
    </row>
    <row r="47" spans="1:9">
      <c r="A47" s="1410" t="s">
        <v>710</v>
      </c>
      <c r="B47" s="1433">
        <v>0</v>
      </c>
      <c r="C47" s="1432">
        <v>0</v>
      </c>
      <c r="D47" s="1433"/>
      <c r="E47" s="1432"/>
      <c r="F47" s="1433">
        <v>0</v>
      </c>
      <c r="G47" s="1432">
        <v>0</v>
      </c>
      <c r="H47" s="1433"/>
      <c r="I47" s="1476"/>
    </row>
    <row r="48" spans="1:9">
      <c r="A48" s="1410" t="s">
        <v>709</v>
      </c>
      <c r="B48" s="1433">
        <v>0</v>
      </c>
      <c r="C48" s="1432">
        <v>0</v>
      </c>
      <c r="D48" s="1433"/>
      <c r="E48" s="1432"/>
      <c r="F48" s="1433">
        <v>0</v>
      </c>
      <c r="G48" s="1432">
        <v>0</v>
      </c>
      <c r="H48" s="1433"/>
      <c r="I48" s="1476"/>
    </row>
    <row r="49" spans="1:10">
      <c r="A49" s="1410" t="s">
        <v>708</v>
      </c>
      <c r="B49" s="1433">
        <v>0</v>
      </c>
      <c r="C49" s="1432">
        <v>0</v>
      </c>
      <c r="D49" s="1433"/>
      <c r="E49" s="1432"/>
      <c r="F49" s="1475">
        <v>0</v>
      </c>
      <c r="G49" s="1432">
        <v>0</v>
      </c>
      <c r="H49" s="1433"/>
      <c r="I49" s="1432"/>
    </row>
    <row r="50" spans="1:10">
      <c r="A50" s="1443" t="s">
        <v>707</v>
      </c>
      <c r="B50" s="1433">
        <v>0</v>
      </c>
      <c r="C50" s="1432">
        <v>0</v>
      </c>
      <c r="D50" s="1433"/>
      <c r="E50" s="1432"/>
      <c r="F50" s="1433">
        <v>0</v>
      </c>
      <c r="G50" s="1432">
        <v>0</v>
      </c>
      <c r="H50" s="1433"/>
      <c r="I50" s="1432"/>
    </row>
    <row r="51" spans="1:10">
      <c r="A51" s="1474" t="s">
        <v>313</v>
      </c>
      <c r="B51" s="1430">
        <f>SUM(B39:B50)</f>
        <v>28350</v>
      </c>
      <c r="C51" s="1430">
        <v>0.6</v>
      </c>
      <c r="D51" s="1430">
        <f>SUM(D39:D50)</f>
        <v>0</v>
      </c>
      <c r="E51" s="1430">
        <v>0</v>
      </c>
      <c r="F51" s="1486">
        <v>0</v>
      </c>
      <c r="G51" s="1487">
        <v>0</v>
      </c>
      <c r="H51" s="1486"/>
      <c r="I51" s="1485"/>
    </row>
    <row r="52" spans="1:10">
      <c r="A52" s="1484"/>
      <c r="B52" s="3437" t="s">
        <v>1235</v>
      </c>
      <c r="C52" s="3438"/>
      <c r="D52" s="3438"/>
      <c r="E52" s="3439"/>
      <c r="F52" s="3434" t="s">
        <v>1234</v>
      </c>
      <c r="G52" s="3434"/>
      <c r="H52" s="3434"/>
      <c r="I52" s="3435"/>
    </row>
    <row r="53" spans="1:10" customFormat="1">
      <c r="A53" s="3424" t="s">
        <v>1223</v>
      </c>
      <c r="B53" s="3426" t="s">
        <v>221</v>
      </c>
      <c r="C53" s="3427"/>
      <c r="D53" s="3436" t="s">
        <v>432</v>
      </c>
      <c r="E53" s="3427"/>
      <c r="F53" s="3426" t="s">
        <v>221</v>
      </c>
      <c r="G53" s="3427"/>
      <c r="H53" s="3436" t="s">
        <v>432</v>
      </c>
      <c r="I53" s="3430"/>
    </row>
    <row r="54" spans="1:10" customFormat="1" ht="31.2">
      <c r="A54" s="3425"/>
      <c r="B54" s="1422" t="s">
        <v>349</v>
      </c>
      <c r="C54" s="1425" t="s">
        <v>1224</v>
      </c>
      <c r="D54" s="1422" t="s">
        <v>349</v>
      </c>
      <c r="E54" s="1424" t="s">
        <v>1224</v>
      </c>
      <c r="F54" s="1483" t="s">
        <v>349</v>
      </c>
      <c r="G54" s="1483" t="s">
        <v>1224</v>
      </c>
      <c r="H54" s="1482" t="s">
        <v>349</v>
      </c>
      <c r="I54" s="1481" t="s">
        <v>1224</v>
      </c>
    </row>
    <row r="55" spans="1:10" customFormat="1">
      <c r="A55" s="1410" t="s">
        <v>718</v>
      </c>
      <c r="B55" s="1418">
        <v>0</v>
      </c>
      <c r="C55" s="1418">
        <v>0</v>
      </c>
      <c r="D55" s="1418">
        <v>0</v>
      </c>
      <c r="E55" s="1418">
        <v>0</v>
      </c>
      <c r="F55" s="1478">
        <v>0</v>
      </c>
      <c r="G55" s="1478">
        <v>0</v>
      </c>
      <c r="H55" s="1408">
        <v>30000</v>
      </c>
      <c r="I55" s="1480">
        <v>8.3816000000000006</v>
      </c>
    </row>
    <row r="56" spans="1:10" customFormat="1">
      <c r="A56" s="1410" t="s">
        <v>717</v>
      </c>
      <c r="B56" s="1408">
        <v>50000</v>
      </c>
      <c r="C56" s="1417">
        <v>4.8244600000000002</v>
      </c>
      <c r="D56" s="1408">
        <v>20000</v>
      </c>
      <c r="E56" s="1417">
        <v>8.4580000000000002</v>
      </c>
      <c r="F56" s="1479">
        <v>20000</v>
      </c>
      <c r="G56" s="1478">
        <v>4.7458</v>
      </c>
      <c r="H56" s="1408">
        <v>20000</v>
      </c>
      <c r="I56" s="1480">
        <v>8.4454999999999991</v>
      </c>
    </row>
    <row r="57" spans="1:10" customFormat="1">
      <c r="A57" s="1410" t="s">
        <v>716</v>
      </c>
      <c r="B57" s="1408">
        <v>20000</v>
      </c>
      <c r="C57" s="1417">
        <v>4.9615999999999998</v>
      </c>
      <c r="D57" s="1408">
        <v>30000</v>
      </c>
      <c r="E57" s="1417">
        <v>8.5378000000000007</v>
      </c>
      <c r="F57" s="1479">
        <v>60000</v>
      </c>
      <c r="G57" s="1478">
        <v>4.91995</v>
      </c>
      <c r="H57" s="1408">
        <v>30000</v>
      </c>
      <c r="I57" s="1480">
        <v>8.4457000000000004</v>
      </c>
    </row>
    <row r="58" spans="1:10" customFormat="1">
      <c r="A58" s="1410" t="s">
        <v>715</v>
      </c>
      <c r="B58" s="1408">
        <v>40000</v>
      </c>
      <c r="C58" s="1408">
        <v>4.9791499999999997</v>
      </c>
      <c r="D58" s="1414" t="s">
        <v>73</v>
      </c>
      <c r="E58" s="1414" t="s">
        <v>73</v>
      </c>
      <c r="F58" s="1479">
        <v>10000</v>
      </c>
      <c r="G58" s="1478">
        <v>4.96</v>
      </c>
      <c r="H58" s="1414">
        <v>0</v>
      </c>
      <c r="I58" s="1477">
        <v>0</v>
      </c>
    </row>
    <row r="59" spans="1:10" customFormat="1">
      <c r="A59" s="1410" t="s">
        <v>714</v>
      </c>
      <c r="B59" s="1408">
        <v>20000</v>
      </c>
      <c r="C59" s="1408">
        <v>4.9920999999999998</v>
      </c>
      <c r="D59" s="1408">
        <v>27700</v>
      </c>
      <c r="E59" s="1408">
        <v>8.4753328519855593</v>
      </c>
      <c r="F59" s="1478">
        <v>0</v>
      </c>
      <c r="G59" s="1478">
        <v>0</v>
      </c>
      <c r="H59" s="1478">
        <v>0</v>
      </c>
      <c r="I59" s="1477">
        <v>0</v>
      </c>
    </row>
    <row r="60" spans="1:10" customFormat="1">
      <c r="A60" s="1410" t="s">
        <v>713</v>
      </c>
      <c r="B60" s="1408">
        <v>20000</v>
      </c>
      <c r="C60" s="1408">
        <v>4.9794999999999998</v>
      </c>
      <c r="D60" s="1408">
        <v>20000</v>
      </c>
      <c r="E60" s="1408">
        <v>8.3390000000000004</v>
      </c>
      <c r="F60" s="1478">
        <v>0</v>
      </c>
      <c r="G60" s="1478">
        <v>0</v>
      </c>
      <c r="H60" s="1478">
        <v>0</v>
      </c>
      <c r="I60" s="1477">
        <v>0</v>
      </c>
    </row>
    <row r="61" spans="1:10" customFormat="1">
      <c r="A61" s="1410" t="s">
        <v>712</v>
      </c>
      <c r="B61" s="1408">
        <v>0</v>
      </c>
      <c r="C61" s="1408">
        <v>0</v>
      </c>
      <c r="D61" s="1408">
        <v>3800</v>
      </c>
      <c r="E61" s="1408">
        <v>7.5868000000000002</v>
      </c>
      <c r="F61" s="1475">
        <v>0</v>
      </c>
      <c r="G61" s="1475">
        <v>0</v>
      </c>
      <c r="H61" s="1475">
        <v>0</v>
      </c>
      <c r="I61" s="1476">
        <v>0</v>
      </c>
    </row>
    <row r="62" spans="1:10" customFormat="1">
      <c r="A62" s="1410" t="s">
        <v>711</v>
      </c>
      <c r="B62" s="1408">
        <v>30000</v>
      </c>
      <c r="C62" s="1408">
        <v>6.9757666666666669</v>
      </c>
      <c r="D62" s="1408"/>
      <c r="E62" s="1408"/>
      <c r="F62" s="1475">
        <v>0</v>
      </c>
      <c r="G62" s="1475">
        <v>0</v>
      </c>
      <c r="H62" s="1475"/>
      <c r="I62" s="1476"/>
    </row>
    <row r="63" spans="1:10" customFormat="1">
      <c r="A63" s="1410" t="s">
        <v>710</v>
      </c>
      <c r="B63" s="1408">
        <v>0</v>
      </c>
      <c r="C63" s="1408">
        <v>0</v>
      </c>
      <c r="D63" s="1408"/>
      <c r="E63" s="1408"/>
      <c r="F63" s="1475">
        <v>0</v>
      </c>
      <c r="G63" s="1475">
        <v>0</v>
      </c>
      <c r="H63" s="1475"/>
      <c r="I63" s="1476"/>
    </row>
    <row r="64" spans="1:10" customFormat="1">
      <c r="A64" s="1410" t="s">
        <v>709</v>
      </c>
      <c r="B64" s="1408">
        <v>0</v>
      </c>
      <c r="C64" s="1408">
        <v>0</v>
      </c>
      <c r="D64" s="1408"/>
      <c r="E64" s="1408"/>
      <c r="F64" s="1475">
        <v>0</v>
      </c>
      <c r="G64" s="1475">
        <v>0</v>
      </c>
      <c r="H64" s="1475"/>
      <c r="I64" s="1476"/>
      <c r="J64" s="212"/>
    </row>
    <row r="65" spans="1:9" customFormat="1">
      <c r="A65" s="1410" t="s">
        <v>708</v>
      </c>
      <c r="B65" s="1433">
        <v>0</v>
      </c>
      <c r="C65" s="1432">
        <v>0</v>
      </c>
      <c r="D65" s="1433"/>
      <c r="E65" s="1432"/>
      <c r="F65" s="1475">
        <v>0</v>
      </c>
      <c r="G65" s="1475">
        <v>0</v>
      </c>
      <c r="H65" s="1433"/>
      <c r="I65" s="1432"/>
    </row>
    <row r="66" spans="1:9" customFormat="1">
      <c r="A66" s="1443" t="s">
        <v>707</v>
      </c>
      <c r="B66" s="1433">
        <v>0</v>
      </c>
      <c r="C66" s="1432">
        <v>0</v>
      </c>
      <c r="D66" s="1433"/>
      <c r="E66" s="1432"/>
      <c r="F66" s="1475">
        <v>0</v>
      </c>
      <c r="G66" s="1475">
        <v>0</v>
      </c>
      <c r="H66" s="1433"/>
      <c r="I66" s="1432"/>
    </row>
    <row r="67" spans="1:9" customFormat="1">
      <c r="A67" s="1474" t="s">
        <v>313</v>
      </c>
      <c r="B67" s="1473">
        <f>SUM(B55:B66)</f>
        <v>180000</v>
      </c>
      <c r="C67" s="1472">
        <v>5.268477777777778</v>
      </c>
      <c r="D67" s="1473">
        <f>SUM(D55:D66)</f>
        <v>101500</v>
      </c>
      <c r="E67" s="1472"/>
      <c r="F67" s="1471">
        <f>SUM(F55:F66)</f>
        <v>90000</v>
      </c>
      <c r="G67" s="1470">
        <v>4.9000000000000004</v>
      </c>
      <c r="H67" s="1429">
        <f>SUM(H55:H66)</f>
        <v>80000</v>
      </c>
      <c r="I67" s="1430"/>
    </row>
    <row r="68" spans="1:9" customFormat="1">
      <c r="A68" s="1469"/>
      <c r="B68" s="3437" t="s">
        <v>1233</v>
      </c>
      <c r="C68" s="3438"/>
      <c r="D68" s="3438"/>
      <c r="E68" s="3439"/>
      <c r="F68" s="3437" t="s">
        <v>1221</v>
      </c>
      <c r="G68" s="3438"/>
      <c r="H68" s="3438"/>
      <c r="I68" s="3439"/>
    </row>
    <row r="69" spans="1:9" customFormat="1">
      <c r="A69" s="3440" t="s">
        <v>1223</v>
      </c>
      <c r="B69" s="3426" t="s">
        <v>221</v>
      </c>
      <c r="C69" s="3427"/>
      <c r="D69" s="3436" t="s">
        <v>432</v>
      </c>
      <c r="E69" s="3427"/>
      <c r="F69" s="3426" t="s">
        <v>221</v>
      </c>
      <c r="G69" s="3427"/>
      <c r="H69" s="3436" t="s">
        <v>432</v>
      </c>
      <c r="I69" s="3427"/>
    </row>
    <row r="70" spans="1:9" customFormat="1" ht="31.2">
      <c r="A70" s="3441"/>
      <c r="B70" s="1422" t="s">
        <v>349</v>
      </c>
      <c r="C70" s="1425" t="s">
        <v>1224</v>
      </c>
      <c r="D70" s="1422" t="s">
        <v>349</v>
      </c>
      <c r="E70" s="1424" t="s">
        <v>1224</v>
      </c>
      <c r="F70" s="1422" t="s">
        <v>349</v>
      </c>
      <c r="G70" s="1425" t="s">
        <v>1219</v>
      </c>
      <c r="H70" s="1422" t="s">
        <v>349</v>
      </c>
      <c r="I70" s="1424" t="s">
        <v>1219</v>
      </c>
    </row>
    <row r="71" spans="1:9" customFormat="1">
      <c r="A71" s="1468" t="s">
        <v>718</v>
      </c>
      <c r="B71" s="1411">
        <v>0</v>
      </c>
      <c r="C71" s="1417">
        <v>0</v>
      </c>
      <c r="D71" s="1462">
        <v>0</v>
      </c>
      <c r="E71" s="1411">
        <v>0</v>
      </c>
      <c r="F71" s="1411">
        <v>11650</v>
      </c>
      <c r="G71" s="1417">
        <v>0.99719999999999998</v>
      </c>
      <c r="H71" s="1462">
        <v>0</v>
      </c>
      <c r="I71" s="1461">
        <v>0</v>
      </c>
    </row>
    <row r="72" spans="1:9" customFormat="1">
      <c r="A72" s="1468" t="s">
        <v>717</v>
      </c>
      <c r="B72" s="1417">
        <v>0</v>
      </c>
      <c r="C72" s="1417">
        <v>0</v>
      </c>
      <c r="D72" s="1417">
        <v>0</v>
      </c>
      <c r="E72" s="1417">
        <v>0</v>
      </c>
      <c r="F72" s="1417">
        <v>0</v>
      </c>
      <c r="G72" s="1417">
        <v>0</v>
      </c>
      <c r="H72" s="1417">
        <v>0</v>
      </c>
      <c r="I72" s="1417">
        <v>0</v>
      </c>
    </row>
    <row r="73" spans="1:9" customFormat="1">
      <c r="A73" s="1468" t="s">
        <v>716</v>
      </c>
      <c r="B73" s="1411">
        <v>0</v>
      </c>
      <c r="C73" s="1411">
        <v>0</v>
      </c>
      <c r="D73" s="1417">
        <v>0</v>
      </c>
      <c r="E73" s="1411">
        <v>0</v>
      </c>
      <c r="F73" s="1411">
        <v>0</v>
      </c>
      <c r="G73" s="1411">
        <v>0</v>
      </c>
      <c r="H73" s="1417">
        <v>0</v>
      </c>
      <c r="I73" s="1417">
        <v>0</v>
      </c>
    </row>
    <row r="74" spans="1:9" customFormat="1">
      <c r="A74" s="1468" t="s">
        <v>715</v>
      </c>
      <c r="B74" s="1409">
        <v>0</v>
      </c>
      <c r="C74" s="1409">
        <v>0</v>
      </c>
      <c r="D74" s="1417">
        <v>0</v>
      </c>
      <c r="E74" s="1409">
        <v>0</v>
      </c>
      <c r="F74" s="1409">
        <v>0</v>
      </c>
      <c r="G74" s="1409">
        <v>0</v>
      </c>
      <c r="H74" s="1417">
        <v>0</v>
      </c>
      <c r="I74" s="1417">
        <v>0</v>
      </c>
    </row>
    <row r="75" spans="1:9" customFormat="1">
      <c r="A75" s="1468" t="s">
        <v>714</v>
      </c>
      <c r="B75" s="1409">
        <v>0</v>
      </c>
      <c r="C75" s="1409">
        <v>0</v>
      </c>
      <c r="D75" s="1408">
        <v>0</v>
      </c>
      <c r="E75" s="1409">
        <v>0</v>
      </c>
      <c r="F75" s="1409">
        <v>0</v>
      </c>
      <c r="G75" s="1409">
        <v>0</v>
      </c>
      <c r="H75" s="1408">
        <v>0</v>
      </c>
      <c r="I75" s="1460">
        <v>0</v>
      </c>
    </row>
    <row r="76" spans="1:9" customFormat="1">
      <c r="A76" s="1468" t="s">
        <v>713</v>
      </c>
      <c r="B76" s="1409">
        <v>0</v>
      </c>
      <c r="C76" s="1409">
        <v>0</v>
      </c>
      <c r="D76" s="1408">
        <v>50000</v>
      </c>
      <c r="E76" s="1415">
        <v>8.0998000000000001</v>
      </c>
      <c r="F76" s="1409">
        <v>0</v>
      </c>
      <c r="G76" s="1409">
        <v>0</v>
      </c>
      <c r="H76" s="1408">
        <v>0</v>
      </c>
      <c r="I76" s="1460">
        <v>0</v>
      </c>
    </row>
    <row r="77" spans="1:9" customFormat="1">
      <c r="A77" s="1468" t="s">
        <v>712</v>
      </c>
      <c r="B77" s="1411">
        <v>0</v>
      </c>
      <c r="C77" s="1411">
        <v>0</v>
      </c>
      <c r="D77" s="1408" t="s">
        <v>73</v>
      </c>
      <c r="E77" s="1411">
        <v>0</v>
      </c>
      <c r="F77" s="1411">
        <v>0</v>
      </c>
      <c r="G77" s="1411">
        <v>0</v>
      </c>
      <c r="H77" s="1408">
        <v>0</v>
      </c>
      <c r="I77" s="1460">
        <v>0</v>
      </c>
    </row>
    <row r="78" spans="1:9" customFormat="1">
      <c r="A78" s="1468" t="s">
        <v>711</v>
      </c>
      <c r="B78" s="1409">
        <v>0</v>
      </c>
      <c r="C78" s="1409">
        <v>0</v>
      </c>
      <c r="D78" s="1408"/>
      <c r="E78" s="1409"/>
      <c r="F78" s="1409">
        <v>0</v>
      </c>
      <c r="G78" s="1409">
        <v>0</v>
      </c>
      <c r="H78" s="1408"/>
      <c r="I78" s="1408"/>
    </row>
    <row r="79" spans="1:9" customFormat="1">
      <c r="A79" s="1468" t="s">
        <v>710</v>
      </c>
      <c r="B79" s="1417">
        <v>0</v>
      </c>
      <c r="C79" s="1417">
        <v>0</v>
      </c>
      <c r="D79" s="1408"/>
      <c r="E79" s="1417"/>
      <c r="F79" s="1417">
        <v>0</v>
      </c>
      <c r="G79" s="1417">
        <v>0</v>
      </c>
      <c r="H79" s="1408"/>
      <c r="I79" s="1460"/>
    </row>
    <row r="80" spans="1:9" customFormat="1">
      <c r="A80" s="1468" t="s">
        <v>709</v>
      </c>
      <c r="B80" s="1417">
        <v>0</v>
      </c>
      <c r="C80" s="1417">
        <v>0</v>
      </c>
      <c r="D80" s="1408"/>
      <c r="E80" s="1417"/>
      <c r="F80" s="1417">
        <v>0</v>
      </c>
      <c r="G80" s="1417">
        <v>0</v>
      </c>
      <c r="H80" s="1408"/>
      <c r="I80" s="1460"/>
    </row>
    <row r="81" spans="1:9" customFormat="1">
      <c r="A81" s="1468" t="s">
        <v>708</v>
      </c>
      <c r="B81" s="1417">
        <v>0</v>
      </c>
      <c r="C81" s="1417">
        <v>0</v>
      </c>
      <c r="D81" s="1433"/>
      <c r="E81" s="1417"/>
      <c r="F81" s="1417">
        <v>0</v>
      </c>
      <c r="G81" s="1417">
        <v>0</v>
      </c>
      <c r="H81" s="1433"/>
      <c r="I81" s="1432"/>
    </row>
    <row r="82" spans="1:9" customFormat="1">
      <c r="A82" s="1467" t="s">
        <v>707</v>
      </c>
      <c r="B82" s="1442">
        <v>0</v>
      </c>
      <c r="C82" s="1435">
        <v>0</v>
      </c>
      <c r="D82" s="1433"/>
      <c r="E82" s="1442"/>
      <c r="F82" s="1442">
        <v>0</v>
      </c>
      <c r="G82" s="1435">
        <v>0</v>
      </c>
      <c r="H82" s="1433"/>
      <c r="I82" s="1432"/>
    </row>
    <row r="83" spans="1:9" customFormat="1">
      <c r="A83" s="1466" t="s">
        <v>313</v>
      </c>
      <c r="B83" s="1411">
        <f>SUM(B71:B82)</f>
        <v>0</v>
      </c>
      <c r="C83" s="1417">
        <v>0</v>
      </c>
      <c r="D83" s="1465">
        <f>SUM(D71:D82)</f>
        <v>50000</v>
      </c>
      <c r="E83" s="1461"/>
      <c r="F83" s="1417">
        <f>SUM(F71:F82)</f>
        <v>11650</v>
      </c>
      <c r="G83" s="1417">
        <v>0</v>
      </c>
      <c r="H83" s="1462"/>
      <c r="I83" s="1461"/>
    </row>
    <row r="84" spans="1:9">
      <c r="A84" s="3442" t="s">
        <v>1223</v>
      </c>
      <c r="B84" s="3445" t="s">
        <v>1232</v>
      </c>
      <c r="C84" s="3445"/>
      <c r="D84" s="3445"/>
      <c r="E84" s="3445"/>
      <c r="F84" s="3445" t="s">
        <v>1231</v>
      </c>
      <c r="G84" s="3445"/>
      <c r="H84" s="3445"/>
      <c r="I84" s="3446"/>
    </row>
    <row r="85" spans="1:9">
      <c r="A85" s="3443"/>
      <c r="B85" s="3426" t="s">
        <v>221</v>
      </c>
      <c r="C85" s="3427"/>
      <c r="D85" s="3436" t="s">
        <v>432</v>
      </c>
      <c r="E85" s="3427"/>
      <c r="F85" s="3426" t="s">
        <v>221</v>
      </c>
      <c r="G85" s="3427"/>
      <c r="H85" s="3436" t="s">
        <v>432</v>
      </c>
      <c r="I85" s="3430"/>
    </row>
    <row r="86" spans="1:9" ht="31.2">
      <c r="A86" s="3444"/>
      <c r="B86" s="1422" t="s">
        <v>349</v>
      </c>
      <c r="C86" s="1425" t="s">
        <v>1219</v>
      </c>
      <c r="D86" s="1422" t="s">
        <v>349</v>
      </c>
      <c r="E86" s="1425" t="s">
        <v>1219</v>
      </c>
      <c r="F86" s="1422" t="s">
        <v>349</v>
      </c>
      <c r="G86" s="1425" t="s">
        <v>1219</v>
      </c>
      <c r="H86" s="1422" t="s">
        <v>349</v>
      </c>
      <c r="I86" s="1420" t="s">
        <v>1219</v>
      </c>
    </row>
    <row r="87" spans="1:9">
      <c r="A87" s="1419" t="s">
        <v>718</v>
      </c>
      <c r="B87" s="1411">
        <v>0</v>
      </c>
      <c r="C87" s="1464">
        <v>0</v>
      </c>
      <c r="D87" s="1463">
        <v>0</v>
      </c>
      <c r="E87" s="1408">
        <v>0</v>
      </c>
      <c r="F87" s="1411">
        <v>0</v>
      </c>
      <c r="G87" s="1417">
        <v>0</v>
      </c>
      <c r="H87" s="1462">
        <v>0</v>
      </c>
      <c r="I87" s="1461">
        <v>0</v>
      </c>
    </row>
    <row r="88" spans="1:9">
      <c r="A88" s="1410" t="s">
        <v>717</v>
      </c>
      <c r="B88" s="1417">
        <v>0</v>
      </c>
      <c r="C88" s="1417">
        <v>0</v>
      </c>
      <c r="D88" s="1417">
        <v>0</v>
      </c>
      <c r="E88" s="1417">
        <v>0</v>
      </c>
      <c r="F88" s="1417">
        <v>0</v>
      </c>
      <c r="G88" s="1417">
        <v>0</v>
      </c>
      <c r="H88" s="1417">
        <v>0</v>
      </c>
      <c r="I88" s="1417">
        <v>0</v>
      </c>
    </row>
    <row r="89" spans="1:9">
      <c r="A89" s="1410" t="s">
        <v>716</v>
      </c>
      <c r="B89" s="1411">
        <v>0</v>
      </c>
      <c r="C89" s="1411">
        <v>0</v>
      </c>
      <c r="D89" s="1417">
        <v>0</v>
      </c>
      <c r="E89" s="1417">
        <v>0</v>
      </c>
      <c r="F89" s="1411">
        <v>0</v>
      </c>
      <c r="G89" s="1411">
        <v>0</v>
      </c>
      <c r="H89" s="1417">
        <v>0</v>
      </c>
      <c r="I89" s="1417">
        <v>0</v>
      </c>
    </row>
    <row r="90" spans="1:9">
      <c r="A90" s="1410" t="s">
        <v>715</v>
      </c>
      <c r="B90" s="1409">
        <v>0</v>
      </c>
      <c r="C90" s="1409">
        <v>0</v>
      </c>
      <c r="D90" s="1417">
        <v>0</v>
      </c>
      <c r="E90" s="1417">
        <v>0</v>
      </c>
      <c r="F90" s="1409">
        <v>0</v>
      </c>
      <c r="G90" s="1409">
        <v>0</v>
      </c>
      <c r="H90" s="1417">
        <v>0</v>
      </c>
      <c r="I90" s="1417">
        <v>0</v>
      </c>
    </row>
    <row r="91" spans="1:9">
      <c r="A91" s="1410" t="s">
        <v>714</v>
      </c>
      <c r="B91" s="1409">
        <v>0</v>
      </c>
      <c r="C91" s="1409">
        <v>0</v>
      </c>
      <c r="D91" s="1408">
        <v>0</v>
      </c>
      <c r="E91" s="1408">
        <v>0</v>
      </c>
      <c r="F91" s="1409">
        <v>0</v>
      </c>
      <c r="G91" s="1409">
        <v>0</v>
      </c>
      <c r="H91" s="1408">
        <v>0</v>
      </c>
      <c r="I91" s="1460">
        <v>0</v>
      </c>
    </row>
    <row r="92" spans="1:9">
      <c r="A92" s="1410" t="s">
        <v>713</v>
      </c>
      <c r="B92" s="1409">
        <v>0</v>
      </c>
      <c r="C92" s="1409">
        <v>0</v>
      </c>
      <c r="D92" s="1408">
        <v>0</v>
      </c>
      <c r="E92" s="1408">
        <v>0</v>
      </c>
      <c r="F92" s="1409">
        <v>0</v>
      </c>
      <c r="G92" s="1409">
        <v>0</v>
      </c>
      <c r="H92" s="1408">
        <v>0</v>
      </c>
      <c r="I92" s="1460">
        <v>0</v>
      </c>
    </row>
    <row r="93" spans="1:9">
      <c r="A93" s="1410" t="s">
        <v>712</v>
      </c>
      <c r="B93" s="1411">
        <v>0</v>
      </c>
      <c r="C93" s="1411">
        <v>0</v>
      </c>
      <c r="D93" s="1455">
        <v>0</v>
      </c>
      <c r="E93" s="1455">
        <v>0</v>
      </c>
      <c r="F93" s="1411">
        <v>0</v>
      </c>
      <c r="G93" s="1411">
        <v>0</v>
      </c>
      <c r="H93" s="1408">
        <v>0</v>
      </c>
      <c r="I93" s="1460">
        <v>0</v>
      </c>
    </row>
    <row r="94" spans="1:9">
      <c r="A94" s="1410" t="s">
        <v>711</v>
      </c>
      <c r="B94" s="1409">
        <v>0</v>
      </c>
      <c r="C94" s="1409">
        <v>0</v>
      </c>
      <c r="D94" s="1408"/>
      <c r="E94" s="1408"/>
      <c r="F94" s="1409">
        <v>0</v>
      </c>
      <c r="G94" s="1409">
        <v>0</v>
      </c>
      <c r="H94" s="1408"/>
      <c r="I94" s="1408"/>
    </row>
    <row r="95" spans="1:9">
      <c r="A95" s="1410" t="s">
        <v>710</v>
      </c>
      <c r="B95" s="1417">
        <v>0</v>
      </c>
      <c r="C95" s="1417">
        <v>0</v>
      </c>
      <c r="D95" s="1408"/>
      <c r="E95" s="1408"/>
      <c r="F95" s="1417">
        <v>0</v>
      </c>
      <c r="G95" s="1417">
        <v>0</v>
      </c>
      <c r="H95" s="1408"/>
      <c r="I95" s="1460"/>
    </row>
    <row r="96" spans="1:9">
      <c r="A96" s="1410" t="s">
        <v>709</v>
      </c>
      <c r="B96" s="1417">
        <v>0</v>
      </c>
      <c r="C96" s="1417">
        <v>0</v>
      </c>
      <c r="D96" s="1408"/>
      <c r="E96" s="1408"/>
      <c r="F96" s="1417">
        <v>0</v>
      </c>
      <c r="G96" s="1417">
        <v>0</v>
      </c>
      <c r="H96" s="1408"/>
      <c r="I96" s="1460"/>
    </row>
    <row r="97" spans="1:9">
      <c r="A97" s="1410" t="s">
        <v>708</v>
      </c>
      <c r="B97" s="1417">
        <v>0</v>
      </c>
      <c r="C97" s="1417">
        <v>0</v>
      </c>
      <c r="D97" s="1433"/>
      <c r="E97" s="1432"/>
      <c r="F97" s="1417">
        <v>0</v>
      </c>
      <c r="G97" s="1417">
        <v>0</v>
      </c>
      <c r="H97" s="1433"/>
      <c r="I97" s="1432"/>
    </row>
    <row r="98" spans="1:9">
      <c r="A98" s="1443" t="s">
        <v>707</v>
      </c>
      <c r="B98" s="1435">
        <v>0</v>
      </c>
      <c r="C98" s="1435">
        <v>0</v>
      </c>
      <c r="D98" s="1433"/>
      <c r="E98" s="1432"/>
      <c r="F98" s="1442">
        <v>0</v>
      </c>
      <c r="G98" s="1435">
        <v>0</v>
      </c>
      <c r="H98" s="1433"/>
      <c r="I98" s="1432"/>
    </row>
    <row r="99" spans="1:9">
      <c r="A99" s="1431" t="s">
        <v>313</v>
      </c>
      <c r="B99" s="1459">
        <f>SUM(B87:B98)</f>
        <v>0</v>
      </c>
      <c r="C99" s="1428">
        <v>0</v>
      </c>
      <c r="D99" s="1430">
        <f>SUM(D87:D98)</f>
        <v>0</v>
      </c>
      <c r="E99" s="1428"/>
      <c r="F99" s="1441">
        <f>SUM(F87:F98)</f>
        <v>0</v>
      </c>
      <c r="G99" s="1428">
        <v>0</v>
      </c>
      <c r="H99" s="1430">
        <f>SUM(H87:H98)</f>
        <v>0</v>
      </c>
      <c r="I99" s="1444"/>
    </row>
    <row r="100" spans="1:9">
      <c r="A100" s="3442" t="s">
        <v>1223</v>
      </c>
      <c r="B100" s="3447" t="s">
        <v>1230</v>
      </c>
      <c r="C100" s="3447"/>
      <c r="D100" s="3447"/>
      <c r="E100" s="3447"/>
      <c r="F100" s="3447" t="s">
        <v>1229</v>
      </c>
      <c r="G100" s="3447"/>
      <c r="H100" s="3447"/>
      <c r="I100" s="3448"/>
    </row>
    <row r="101" spans="1:9">
      <c r="A101" s="3443"/>
      <c r="B101" s="3426" t="s">
        <v>221</v>
      </c>
      <c r="C101" s="3427"/>
      <c r="D101" s="3436" t="s">
        <v>432</v>
      </c>
      <c r="E101" s="3427"/>
      <c r="F101" s="3426" t="s">
        <v>221</v>
      </c>
      <c r="G101" s="3427"/>
      <c r="H101" s="3436" t="s">
        <v>432</v>
      </c>
      <c r="I101" s="3430"/>
    </row>
    <row r="102" spans="1:9" ht="31.2">
      <c r="A102" s="3444"/>
      <c r="B102" s="1422" t="s">
        <v>349</v>
      </c>
      <c r="C102" s="1425" t="s">
        <v>1219</v>
      </c>
      <c r="D102" s="1422" t="s">
        <v>349</v>
      </c>
      <c r="E102" s="1425" t="s">
        <v>1219</v>
      </c>
      <c r="F102" s="1422" t="s">
        <v>349</v>
      </c>
      <c r="G102" s="1425" t="s">
        <v>1219</v>
      </c>
      <c r="H102" s="1422" t="s">
        <v>349</v>
      </c>
      <c r="I102" s="1420" t="s">
        <v>1219</v>
      </c>
    </row>
    <row r="103" spans="1:9">
      <c r="A103" s="1419" t="s">
        <v>718</v>
      </c>
      <c r="B103" s="1458">
        <v>0</v>
      </c>
      <c r="C103" s="1453">
        <v>0</v>
      </c>
      <c r="D103" s="1458">
        <v>0</v>
      </c>
      <c r="E103" s="1456">
        <v>0</v>
      </c>
      <c r="F103" s="1458">
        <v>0</v>
      </c>
      <c r="G103" s="1448">
        <v>0</v>
      </c>
      <c r="H103" s="1411">
        <v>0</v>
      </c>
      <c r="I103" s="1426">
        <v>0</v>
      </c>
    </row>
    <row r="104" spans="1:9">
      <c r="A104" s="1410" t="s">
        <v>717</v>
      </c>
      <c r="B104" s="1458">
        <v>0</v>
      </c>
      <c r="C104" s="1458">
        <v>0</v>
      </c>
      <c r="D104" s="1417">
        <v>0</v>
      </c>
      <c r="E104" s="1417">
        <v>0</v>
      </c>
      <c r="F104" s="1453">
        <v>0</v>
      </c>
      <c r="G104" s="1448">
        <v>0</v>
      </c>
      <c r="H104" s="1417">
        <v>0</v>
      </c>
      <c r="I104" s="1417">
        <v>0</v>
      </c>
    </row>
    <row r="105" spans="1:9">
      <c r="A105" s="1410" t="s">
        <v>716</v>
      </c>
      <c r="B105" s="1458">
        <v>0</v>
      </c>
      <c r="C105" s="1458">
        <v>0</v>
      </c>
      <c r="D105" s="1417">
        <v>0</v>
      </c>
      <c r="E105" s="1417">
        <v>0</v>
      </c>
      <c r="F105" s="1456">
        <v>0</v>
      </c>
      <c r="G105" s="1448">
        <v>0</v>
      </c>
      <c r="H105" s="1417">
        <v>0</v>
      </c>
      <c r="I105" s="1417">
        <v>0</v>
      </c>
    </row>
    <row r="106" spans="1:9">
      <c r="A106" s="1410" t="s">
        <v>715</v>
      </c>
      <c r="B106" s="1457">
        <v>0</v>
      </c>
      <c r="C106" s="1457">
        <v>0</v>
      </c>
      <c r="D106" s="1417">
        <v>0</v>
      </c>
      <c r="E106" s="1417">
        <v>0</v>
      </c>
      <c r="F106" s="1456">
        <v>0</v>
      </c>
      <c r="G106" s="1454">
        <v>0</v>
      </c>
      <c r="H106" s="1417">
        <v>0</v>
      </c>
      <c r="I106" s="1417">
        <v>0</v>
      </c>
    </row>
    <row r="107" spans="1:9">
      <c r="A107" s="1410" t="s">
        <v>714</v>
      </c>
      <c r="B107" s="1457">
        <v>0</v>
      </c>
      <c r="C107" s="1457">
        <v>0</v>
      </c>
      <c r="D107" s="1456">
        <v>0</v>
      </c>
      <c r="E107" s="1456">
        <v>0</v>
      </c>
      <c r="F107" s="1456">
        <v>0</v>
      </c>
      <c r="G107" s="1454">
        <v>0</v>
      </c>
      <c r="H107" s="1413">
        <v>0</v>
      </c>
      <c r="I107" s="1438">
        <v>0</v>
      </c>
    </row>
    <row r="108" spans="1:9">
      <c r="A108" s="1410" t="s">
        <v>713</v>
      </c>
      <c r="B108" s="1457">
        <v>0</v>
      </c>
      <c r="C108" s="1457">
        <v>0</v>
      </c>
      <c r="D108" s="1456">
        <v>0</v>
      </c>
      <c r="E108" s="1455">
        <v>0</v>
      </c>
      <c r="F108" s="1456">
        <v>0</v>
      </c>
      <c r="G108" s="1448">
        <v>0</v>
      </c>
      <c r="H108" s="1413">
        <v>0</v>
      </c>
      <c r="I108" s="1436">
        <v>0</v>
      </c>
    </row>
    <row r="109" spans="1:9">
      <c r="A109" s="1410" t="s">
        <v>712</v>
      </c>
      <c r="B109" s="1458">
        <v>0</v>
      </c>
      <c r="C109" s="1458">
        <v>0</v>
      </c>
      <c r="D109" s="1456">
        <v>0</v>
      </c>
      <c r="E109" s="1456">
        <v>0</v>
      </c>
      <c r="F109" s="1456">
        <v>0</v>
      </c>
      <c r="G109" s="1454">
        <v>0</v>
      </c>
      <c r="H109" s="1413">
        <v>0</v>
      </c>
      <c r="I109" s="1438">
        <v>0</v>
      </c>
    </row>
    <row r="110" spans="1:9">
      <c r="A110" s="1410" t="s">
        <v>711</v>
      </c>
      <c r="B110" s="1457">
        <v>0</v>
      </c>
      <c r="C110" s="1457">
        <v>0</v>
      </c>
      <c r="D110" s="1456"/>
      <c r="E110" s="1456"/>
      <c r="F110" s="1457">
        <v>0</v>
      </c>
      <c r="G110" s="1454">
        <v>0</v>
      </c>
      <c r="H110" s="1408"/>
      <c r="I110" s="1408"/>
    </row>
    <row r="111" spans="1:9">
      <c r="A111" s="1410" t="s">
        <v>710</v>
      </c>
      <c r="B111" s="1453">
        <v>0</v>
      </c>
      <c r="C111" s="1453">
        <v>0</v>
      </c>
      <c r="D111" s="1456"/>
      <c r="E111" s="1455"/>
      <c r="F111" s="1453">
        <v>0</v>
      </c>
      <c r="G111" s="1448">
        <v>0</v>
      </c>
      <c r="H111" s="1408"/>
      <c r="I111" s="1436"/>
    </row>
    <row r="112" spans="1:9">
      <c r="A112" s="1410" t="s">
        <v>709</v>
      </c>
      <c r="B112" s="1453">
        <v>0</v>
      </c>
      <c r="C112" s="1453">
        <v>0</v>
      </c>
      <c r="D112" s="1456"/>
      <c r="E112" s="1455"/>
      <c r="F112" s="1453">
        <v>0</v>
      </c>
      <c r="G112" s="1454">
        <v>0</v>
      </c>
      <c r="H112" s="1408"/>
      <c r="I112" s="1436"/>
    </row>
    <row r="113" spans="1:9">
      <c r="A113" s="1410" t="s">
        <v>708</v>
      </c>
      <c r="B113" s="1453">
        <v>0</v>
      </c>
      <c r="C113" s="1453">
        <v>0</v>
      </c>
      <c r="D113" s="1451"/>
      <c r="E113" s="1450"/>
      <c r="F113" s="1453">
        <v>0</v>
      </c>
      <c r="G113" s="1448">
        <v>0</v>
      </c>
      <c r="H113" s="1433"/>
      <c r="I113" s="1432"/>
    </row>
    <row r="114" spans="1:9">
      <c r="A114" s="1443" t="s">
        <v>707</v>
      </c>
      <c r="B114" s="1452">
        <v>0</v>
      </c>
      <c r="C114" s="1452">
        <v>0</v>
      </c>
      <c r="D114" s="1451"/>
      <c r="E114" s="1450"/>
      <c r="F114" s="1449">
        <v>0</v>
      </c>
      <c r="G114" s="1448">
        <v>0</v>
      </c>
      <c r="H114" s="1433"/>
      <c r="I114" s="1432"/>
    </row>
    <row r="115" spans="1:9">
      <c r="A115" s="1431" t="s">
        <v>313</v>
      </c>
      <c r="B115" s="1447">
        <f>SUM(B103:B114)</f>
        <v>0</v>
      </c>
      <c r="C115" s="1445">
        <v>0</v>
      </c>
      <c r="D115" s="1440">
        <f>SUM(D103:D114)</f>
        <v>0</v>
      </c>
      <c r="E115" s="1445">
        <v>0</v>
      </c>
      <c r="F115" s="1446" t="s">
        <v>73</v>
      </c>
      <c r="G115" s="1445" t="s">
        <v>73</v>
      </c>
      <c r="H115" s="1440">
        <f>SUM(H103:H114)</f>
        <v>0</v>
      </c>
      <c r="I115" s="1444"/>
    </row>
    <row r="116" spans="1:9">
      <c r="A116" s="3449" t="s">
        <v>1223</v>
      </c>
      <c r="B116" s="3451" t="s">
        <v>1228</v>
      </c>
      <c r="C116" s="3452"/>
      <c r="D116" s="3452"/>
      <c r="E116" s="3453"/>
      <c r="F116" s="3451" t="s">
        <v>1227</v>
      </c>
      <c r="G116" s="3452"/>
      <c r="H116" s="3452"/>
      <c r="I116" s="3454"/>
    </row>
    <row r="117" spans="1:9">
      <c r="A117" s="3442"/>
      <c r="B117" s="3426" t="s">
        <v>221</v>
      </c>
      <c r="C117" s="3427"/>
      <c r="D117" s="3436" t="s">
        <v>432</v>
      </c>
      <c r="E117" s="3427"/>
      <c r="F117" s="3426" t="s">
        <v>221</v>
      </c>
      <c r="G117" s="3427"/>
      <c r="H117" s="3436" t="s">
        <v>432</v>
      </c>
      <c r="I117" s="3430"/>
    </row>
    <row r="118" spans="1:9" ht="31.2">
      <c r="A118" s="3450"/>
      <c r="B118" s="1422" t="s">
        <v>349</v>
      </c>
      <c r="C118" s="1425" t="s">
        <v>1219</v>
      </c>
      <c r="D118" s="1422" t="s">
        <v>349</v>
      </c>
      <c r="E118" s="1425" t="s">
        <v>1219</v>
      </c>
      <c r="F118" s="1422" t="s">
        <v>349</v>
      </c>
      <c r="G118" s="1425" t="s">
        <v>1219</v>
      </c>
      <c r="H118" s="1422" t="s">
        <v>349</v>
      </c>
      <c r="I118" s="1420" t="s">
        <v>1219</v>
      </c>
    </row>
    <row r="119" spans="1:9">
      <c r="A119" s="1419" t="s">
        <v>718</v>
      </c>
      <c r="B119" s="1411">
        <v>0</v>
      </c>
      <c r="C119" s="1417">
        <v>0</v>
      </c>
      <c r="D119" s="1411">
        <v>0</v>
      </c>
      <c r="E119" s="1408">
        <v>0</v>
      </c>
      <c r="F119" s="1417">
        <v>20000</v>
      </c>
      <c r="G119" s="1434">
        <v>0.71930000000000005</v>
      </c>
      <c r="H119" s="1409" t="s">
        <v>73</v>
      </c>
      <c r="I119" s="1439" t="s">
        <v>73</v>
      </c>
    </row>
    <row r="120" spans="1:9">
      <c r="A120" s="1410" t="s">
        <v>717</v>
      </c>
      <c r="B120" s="1411">
        <v>0</v>
      </c>
      <c r="C120" s="1411">
        <v>0</v>
      </c>
      <c r="D120" s="1417">
        <v>0</v>
      </c>
      <c r="E120" s="1417">
        <v>0</v>
      </c>
      <c r="F120" s="1417">
        <v>0</v>
      </c>
      <c r="G120" s="1434">
        <v>0</v>
      </c>
      <c r="H120" s="1417">
        <v>0</v>
      </c>
      <c r="I120" s="1417">
        <v>0</v>
      </c>
    </row>
    <row r="121" spans="1:9">
      <c r="A121" s="1410" t="s">
        <v>716</v>
      </c>
      <c r="B121" s="1411">
        <v>0</v>
      </c>
      <c r="C121" s="1411">
        <v>0</v>
      </c>
      <c r="D121" s="1417">
        <v>0</v>
      </c>
      <c r="E121" s="1417">
        <v>0</v>
      </c>
      <c r="F121" s="1417">
        <v>0</v>
      </c>
      <c r="G121" s="1434">
        <v>0</v>
      </c>
      <c r="H121" s="1417">
        <v>0</v>
      </c>
      <c r="I121" s="1417">
        <v>0</v>
      </c>
    </row>
    <row r="122" spans="1:9">
      <c r="A122" s="1410" t="s">
        <v>715</v>
      </c>
      <c r="B122" s="1409">
        <v>0</v>
      </c>
      <c r="C122" s="1409">
        <v>0</v>
      </c>
      <c r="D122" s="1417">
        <v>0</v>
      </c>
      <c r="E122" s="1417">
        <v>0</v>
      </c>
      <c r="F122" s="1417">
        <v>0</v>
      </c>
      <c r="G122" s="1434">
        <v>0</v>
      </c>
      <c r="H122" s="1417">
        <v>0</v>
      </c>
      <c r="I122" s="1417">
        <v>0</v>
      </c>
    </row>
    <row r="123" spans="1:9">
      <c r="A123" s="1410" t="s">
        <v>714</v>
      </c>
      <c r="B123" s="1409">
        <v>0</v>
      </c>
      <c r="C123" s="1409">
        <v>0</v>
      </c>
      <c r="D123" s="1408">
        <v>0</v>
      </c>
      <c r="E123" s="1408">
        <v>0</v>
      </c>
      <c r="F123" s="1417">
        <v>0</v>
      </c>
      <c r="G123" s="1434">
        <v>0</v>
      </c>
      <c r="H123" s="1413">
        <v>0</v>
      </c>
      <c r="I123" s="1438">
        <v>0</v>
      </c>
    </row>
    <row r="124" spans="1:9">
      <c r="A124" s="1410" t="s">
        <v>713</v>
      </c>
      <c r="B124" s="1409">
        <v>0</v>
      </c>
      <c r="C124" s="1409">
        <v>0</v>
      </c>
      <c r="D124" s="1408">
        <v>0</v>
      </c>
      <c r="E124" s="1408">
        <v>0</v>
      </c>
      <c r="F124" s="1417">
        <v>0</v>
      </c>
      <c r="G124" s="1434">
        <v>0</v>
      </c>
      <c r="H124" s="1413">
        <v>0</v>
      </c>
      <c r="I124" s="1436">
        <v>0</v>
      </c>
    </row>
    <row r="125" spans="1:9">
      <c r="A125" s="1410" t="s">
        <v>712</v>
      </c>
      <c r="B125" s="1411">
        <v>0</v>
      </c>
      <c r="C125" s="1411">
        <v>0</v>
      </c>
      <c r="D125" s="1408">
        <v>0</v>
      </c>
      <c r="E125" s="1408">
        <v>0</v>
      </c>
      <c r="F125" s="1417">
        <v>0</v>
      </c>
      <c r="G125" s="1434">
        <v>0</v>
      </c>
      <c r="H125" s="1413">
        <v>0</v>
      </c>
      <c r="I125" s="1436">
        <v>0</v>
      </c>
    </row>
    <row r="126" spans="1:9">
      <c r="A126" s="1410" t="s">
        <v>711</v>
      </c>
      <c r="B126" s="1409">
        <v>0</v>
      </c>
      <c r="C126" s="1409">
        <v>0</v>
      </c>
      <c r="D126" s="1408"/>
      <c r="E126" s="1408"/>
      <c r="F126" s="1417">
        <v>0</v>
      </c>
      <c r="G126" s="1434">
        <v>0</v>
      </c>
      <c r="H126" s="1408"/>
      <c r="I126" s="1408"/>
    </row>
    <row r="127" spans="1:9">
      <c r="A127" s="1410" t="s">
        <v>710</v>
      </c>
      <c r="B127" s="1417">
        <v>0</v>
      </c>
      <c r="C127" s="1417">
        <v>0</v>
      </c>
      <c r="D127" s="1408"/>
      <c r="E127" s="1414"/>
      <c r="F127" s="1417">
        <v>0</v>
      </c>
      <c r="G127" s="1434">
        <v>0</v>
      </c>
      <c r="H127" s="1408"/>
      <c r="I127" s="1436"/>
    </row>
    <row r="128" spans="1:9">
      <c r="A128" s="1410" t="s">
        <v>709</v>
      </c>
      <c r="B128" s="1417">
        <v>0</v>
      </c>
      <c r="C128" s="1417">
        <v>0</v>
      </c>
      <c r="D128" s="1408"/>
      <c r="E128" s="1414"/>
      <c r="F128" s="1417">
        <v>0</v>
      </c>
      <c r="G128" s="1437">
        <v>0</v>
      </c>
      <c r="H128" s="1408"/>
      <c r="I128" s="1436"/>
    </row>
    <row r="129" spans="1:9">
      <c r="A129" s="1410" t="s">
        <v>708</v>
      </c>
      <c r="B129" s="1417">
        <v>0</v>
      </c>
      <c r="C129" s="1417">
        <v>0</v>
      </c>
      <c r="D129" s="1433"/>
      <c r="E129" s="1432"/>
      <c r="F129" s="1417">
        <v>0</v>
      </c>
      <c r="G129" s="1434">
        <v>0</v>
      </c>
      <c r="H129" s="1433"/>
      <c r="I129" s="1432"/>
    </row>
    <row r="130" spans="1:9">
      <c r="A130" s="1443" t="s">
        <v>707</v>
      </c>
      <c r="B130" s="1442">
        <v>0</v>
      </c>
      <c r="C130" s="1442">
        <v>0</v>
      </c>
      <c r="D130" s="1433"/>
      <c r="E130" s="1432"/>
      <c r="F130" s="1435">
        <v>0</v>
      </c>
      <c r="G130" s="1434">
        <v>0</v>
      </c>
      <c r="H130" s="1433"/>
      <c r="I130" s="1432"/>
    </row>
    <row r="131" spans="1:9">
      <c r="A131" s="1431" t="s">
        <v>313</v>
      </c>
      <c r="B131" s="1441">
        <f>SUM(B119:B130)</f>
        <v>0</v>
      </c>
      <c r="C131" s="1428">
        <v>0</v>
      </c>
      <c r="D131" s="1430"/>
      <c r="E131" s="1430"/>
      <c r="F131" s="1429">
        <f>SUM(F119:F130)</f>
        <v>20000</v>
      </c>
      <c r="G131" s="1428">
        <v>0.71930000000000005</v>
      </c>
      <c r="H131" s="1440">
        <f>SUM(H119:H130)</f>
        <v>0</v>
      </c>
      <c r="I131" s="1426"/>
    </row>
    <row r="132" spans="1:9">
      <c r="A132" s="3449" t="s">
        <v>1223</v>
      </c>
      <c r="B132" s="3437" t="s">
        <v>1226</v>
      </c>
      <c r="C132" s="3438"/>
      <c r="D132" s="3438"/>
      <c r="E132" s="3439"/>
      <c r="F132" s="3451" t="s">
        <v>1225</v>
      </c>
      <c r="G132" s="3452"/>
      <c r="H132" s="3452"/>
      <c r="I132" s="3454"/>
    </row>
    <row r="133" spans="1:9">
      <c r="A133" s="3443"/>
      <c r="B133" s="3455" t="s">
        <v>221</v>
      </c>
      <c r="C133" s="3436"/>
      <c r="D133" s="3455" t="s">
        <v>432</v>
      </c>
      <c r="E133" s="3436"/>
      <c r="F133" s="3426" t="s">
        <v>221</v>
      </c>
      <c r="G133" s="3427"/>
      <c r="H133" s="3436" t="s">
        <v>432</v>
      </c>
      <c r="I133" s="3430"/>
    </row>
    <row r="134" spans="1:9" ht="31.2">
      <c r="A134" s="3443"/>
      <c r="B134" s="1422" t="s">
        <v>349</v>
      </c>
      <c r="C134" s="1425" t="s">
        <v>1224</v>
      </c>
      <c r="D134" s="1422" t="s">
        <v>349</v>
      </c>
      <c r="E134" s="1424" t="s">
        <v>1224</v>
      </c>
      <c r="F134" s="1422" t="s">
        <v>349</v>
      </c>
      <c r="G134" s="1425" t="s">
        <v>1219</v>
      </c>
      <c r="H134" s="1422" t="s">
        <v>349</v>
      </c>
      <c r="I134" s="1420" t="s">
        <v>1219</v>
      </c>
    </row>
    <row r="135" spans="1:9">
      <c r="A135" s="1410" t="s">
        <v>718</v>
      </c>
      <c r="B135" s="1417">
        <v>0</v>
      </c>
      <c r="C135" s="1434">
        <v>0</v>
      </c>
      <c r="D135" s="1409">
        <v>0</v>
      </c>
      <c r="E135" s="1409">
        <v>0</v>
      </c>
      <c r="F135" s="1417">
        <v>55550</v>
      </c>
      <c r="G135" s="1434">
        <v>5</v>
      </c>
      <c r="H135" s="1415">
        <v>814705.5</v>
      </c>
      <c r="I135" s="1439">
        <v>8.5</v>
      </c>
    </row>
    <row r="136" spans="1:9">
      <c r="A136" s="1410" t="s">
        <v>717</v>
      </c>
      <c r="B136" s="1417">
        <v>0</v>
      </c>
      <c r="C136" s="1434">
        <v>0</v>
      </c>
      <c r="D136" s="1417">
        <v>0</v>
      </c>
      <c r="E136" s="1417">
        <v>0</v>
      </c>
      <c r="F136" s="1417">
        <v>296740</v>
      </c>
      <c r="G136" s="1434">
        <v>5</v>
      </c>
      <c r="H136" s="1417">
        <v>838899</v>
      </c>
      <c r="I136" s="1417">
        <v>8.5</v>
      </c>
    </row>
    <row r="137" spans="1:9">
      <c r="A137" s="1410" t="s">
        <v>716</v>
      </c>
      <c r="B137" s="1417">
        <v>0</v>
      </c>
      <c r="C137" s="1434">
        <v>0</v>
      </c>
      <c r="D137" s="1417">
        <v>0</v>
      </c>
      <c r="E137" s="1417">
        <v>0</v>
      </c>
      <c r="F137" s="1417">
        <v>470385</v>
      </c>
      <c r="G137" s="1434">
        <v>5</v>
      </c>
      <c r="H137" s="1417">
        <v>469124.30000000005</v>
      </c>
      <c r="I137" s="1417">
        <v>8.5</v>
      </c>
    </row>
    <row r="138" spans="1:9">
      <c r="A138" s="1410" t="s">
        <v>715</v>
      </c>
      <c r="B138" s="1417">
        <v>0</v>
      </c>
      <c r="C138" s="1434">
        <v>0</v>
      </c>
      <c r="D138" s="1417">
        <v>0</v>
      </c>
      <c r="E138" s="1417">
        <v>0</v>
      </c>
      <c r="F138" s="1417">
        <v>724375</v>
      </c>
      <c r="G138" s="1434">
        <v>5</v>
      </c>
      <c r="H138" s="1417">
        <v>434312.39999999997</v>
      </c>
      <c r="I138" s="1417">
        <v>8.5</v>
      </c>
    </row>
    <row r="139" spans="1:9">
      <c r="A139" s="1410" t="s">
        <v>714</v>
      </c>
      <c r="B139" s="1417">
        <v>0</v>
      </c>
      <c r="C139" s="1434">
        <v>0</v>
      </c>
      <c r="D139" s="1413">
        <v>0</v>
      </c>
      <c r="E139" s="1413">
        <v>0</v>
      </c>
      <c r="F139" s="1417">
        <v>859567</v>
      </c>
      <c r="G139" s="1434">
        <v>5</v>
      </c>
      <c r="H139" s="1408">
        <v>125660.1</v>
      </c>
      <c r="I139" s="1438">
        <v>8.5</v>
      </c>
    </row>
    <row r="140" spans="1:9">
      <c r="A140" s="1410" t="s">
        <v>713</v>
      </c>
      <c r="B140" s="1417">
        <v>0</v>
      </c>
      <c r="C140" s="1434">
        <v>0</v>
      </c>
      <c r="D140" s="1408">
        <v>4693.3999999999996</v>
      </c>
      <c r="E140" s="1408">
        <v>8.5</v>
      </c>
      <c r="F140" s="1417">
        <v>609273.31000000006</v>
      </c>
      <c r="G140" s="1434">
        <v>5</v>
      </c>
      <c r="H140" s="1408">
        <v>10125</v>
      </c>
      <c r="I140" s="1436">
        <v>8.5</v>
      </c>
    </row>
    <row r="141" spans="1:9">
      <c r="A141" s="1410" t="s">
        <v>712</v>
      </c>
      <c r="B141" s="1417">
        <v>0</v>
      </c>
      <c r="C141" s="1434">
        <v>0</v>
      </c>
      <c r="D141" s="1408">
        <v>29111.599999999999</v>
      </c>
      <c r="E141" s="1408">
        <v>8.5</v>
      </c>
      <c r="F141" s="1417">
        <v>700006</v>
      </c>
      <c r="G141" s="1434">
        <v>5</v>
      </c>
      <c r="H141" s="1408">
        <v>14104</v>
      </c>
      <c r="I141" s="1436">
        <v>8.5</v>
      </c>
    </row>
    <row r="142" spans="1:9">
      <c r="A142" s="1410" t="s">
        <v>711</v>
      </c>
      <c r="B142" s="1417">
        <v>0</v>
      </c>
      <c r="C142" s="1434">
        <v>0</v>
      </c>
      <c r="D142" s="1408"/>
      <c r="E142" s="1408"/>
      <c r="F142" s="1417">
        <v>905587</v>
      </c>
      <c r="G142" s="1434">
        <v>7</v>
      </c>
      <c r="H142" s="1408"/>
      <c r="I142" s="1408"/>
    </row>
    <row r="143" spans="1:9">
      <c r="A143" s="1410" t="s">
        <v>710</v>
      </c>
      <c r="B143" s="1417">
        <v>0</v>
      </c>
      <c r="C143" s="1434">
        <v>0</v>
      </c>
      <c r="D143" s="1408"/>
      <c r="E143" s="1408"/>
      <c r="F143" s="1417">
        <v>1152271.5</v>
      </c>
      <c r="G143" s="1434">
        <v>7</v>
      </c>
      <c r="H143" s="1408"/>
      <c r="I143" s="1436"/>
    </row>
    <row r="144" spans="1:9">
      <c r="A144" s="1410" t="s">
        <v>709</v>
      </c>
      <c r="B144" s="1417">
        <v>0</v>
      </c>
      <c r="C144" s="1437">
        <v>0</v>
      </c>
      <c r="D144" s="1408"/>
      <c r="E144" s="1408"/>
      <c r="F144" s="1417">
        <v>1142209.8</v>
      </c>
      <c r="G144" s="1437">
        <v>7</v>
      </c>
      <c r="H144" s="1408"/>
      <c r="I144" s="1436"/>
    </row>
    <row r="145" spans="1:9">
      <c r="A145" s="1410" t="s">
        <v>708</v>
      </c>
      <c r="B145" s="1417">
        <v>0</v>
      </c>
      <c r="C145" s="1434">
        <v>0</v>
      </c>
      <c r="D145" s="1433"/>
      <c r="E145" s="1433"/>
      <c r="F145" s="1417">
        <v>1160201.5</v>
      </c>
      <c r="G145" s="1434">
        <v>7</v>
      </c>
      <c r="H145" s="1433"/>
      <c r="I145" s="1432"/>
    </row>
    <row r="146" spans="1:9">
      <c r="A146" s="1410" t="s">
        <v>707</v>
      </c>
      <c r="B146" s="1435">
        <v>0</v>
      </c>
      <c r="C146" s="1434">
        <v>0</v>
      </c>
      <c r="D146" s="1433"/>
      <c r="E146" s="1433"/>
      <c r="F146" s="1435">
        <v>1093940</v>
      </c>
      <c r="G146" s="1434">
        <v>7</v>
      </c>
      <c r="H146" s="1433"/>
      <c r="I146" s="1432"/>
    </row>
    <row r="147" spans="1:9">
      <c r="A147" s="1431" t="s">
        <v>313</v>
      </c>
      <c r="B147" s="1430">
        <f>SUM(B135:B146)</f>
        <v>0</v>
      </c>
      <c r="C147" s="1430">
        <v>0</v>
      </c>
      <c r="D147" s="1429">
        <f>SUM(D135:D146)</f>
        <v>33805</v>
      </c>
      <c r="E147" s="1430"/>
      <c r="F147" s="1429">
        <v>9170106.1099999994</v>
      </c>
      <c r="G147" s="1428">
        <v>5.8728162480039359</v>
      </c>
      <c r="H147" s="1427">
        <f>SUM(H135:H146)</f>
        <v>2706930.3</v>
      </c>
      <c r="I147" s="1426"/>
    </row>
    <row r="148" spans="1:9" ht="15.75" customHeight="1">
      <c r="A148" s="3442" t="s">
        <v>1223</v>
      </c>
      <c r="B148" s="3457" t="s">
        <v>1222</v>
      </c>
      <c r="C148" s="3458"/>
      <c r="D148" s="3458"/>
      <c r="E148" s="3458"/>
      <c r="F148" s="3458"/>
      <c r="G148" s="3458"/>
      <c r="H148" s="3458"/>
      <c r="I148" s="3459"/>
    </row>
    <row r="149" spans="1:9">
      <c r="A149" s="3442"/>
      <c r="B149" s="3437" t="s">
        <v>1221</v>
      </c>
      <c r="C149" s="3438"/>
      <c r="D149" s="3438"/>
      <c r="E149" s="3439"/>
      <c r="F149" s="3437" t="s">
        <v>1220</v>
      </c>
      <c r="G149" s="3438"/>
      <c r="H149" s="3438"/>
      <c r="I149" s="3460"/>
    </row>
    <row r="150" spans="1:9">
      <c r="A150" s="3442"/>
      <c r="B150" s="3426" t="s">
        <v>221</v>
      </c>
      <c r="C150" s="3427"/>
      <c r="D150" s="3436" t="s">
        <v>432</v>
      </c>
      <c r="E150" s="3427"/>
      <c r="F150" s="3426" t="s">
        <v>221</v>
      </c>
      <c r="G150" s="3427"/>
      <c r="H150" s="3436" t="s">
        <v>432</v>
      </c>
      <c r="I150" s="3430"/>
    </row>
    <row r="151" spans="1:9" ht="31.2">
      <c r="A151" s="3450"/>
      <c r="B151" s="1422" t="s">
        <v>349</v>
      </c>
      <c r="C151" s="1425" t="s">
        <v>1219</v>
      </c>
      <c r="D151" s="1422" t="s">
        <v>349</v>
      </c>
      <c r="E151" s="1424" t="s">
        <v>1219</v>
      </c>
      <c r="F151" s="1423" t="s">
        <v>349</v>
      </c>
      <c r="G151" s="1422" t="s">
        <v>1218</v>
      </c>
      <c r="H151" s="1421" t="s">
        <v>349</v>
      </c>
      <c r="I151" s="1420" t="s">
        <v>1218</v>
      </c>
    </row>
    <row r="152" spans="1:9">
      <c r="A152" s="1419" t="s">
        <v>718</v>
      </c>
      <c r="B152" s="1418">
        <v>0</v>
      </c>
      <c r="C152" s="1418">
        <v>0</v>
      </c>
      <c r="D152" s="1418">
        <v>0</v>
      </c>
      <c r="E152" s="1418">
        <v>0</v>
      </c>
      <c r="F152" s="1408">
        <v>4065.77</v>
      </c>
      <c r="G152" s="1408">
        <v>3</v>
      </c>
      <c r="H152" s="1408">
        <v>19381.5</v>
      </c>
      <c r="I152" s="1412">
        <v>7</v>
      </c>
    </row>
    <row r="153" spans="1:9">
      <c r="A153" s="1410" t="s">
        <v>717</v>
      </c>
      <c r="B153" s="1416">
        <v>0</v>
      </c>
      <c r="C153" s="1411">
        <v>0</v>
      </c>
      <c r="D153" s="1416">
        <v>0</v>
      </c>
      <c r="E153" s="1411">
        <v>0</v>
      </c>
      <c r="F153" s="1408">
        <v>17083.599999999999</v>
      </c>
      <c r="G153" s="1408">
        <v>3.5</v>
      </c>
      <c r="H153" s="1408">
        <v>22188.5</v>
      </c>
      <c r="I153" s="1412">
        <v>7</v>
      </c>
    </row>
    <row r="154" spans="1:9">
      <c r="A154" s="1410" t="s">
        <v>716</v>
      </c>
      <c r="B154" s="1417">
        <v>0</v>
      </c>
      <c r="C154" s="1411">
        <v>0</v>
      </c>
      <c r="D154" s="1416">
        <v>0</v>
      </c>
      <c r="E154" s="1411">
        <v>0</v>
      </c>
      <c r="F154" s="1408">
        <v>14347.2</v>
      </c>
      <c r="G154" s="1408">
        <v>3.5</v>
      </c>
      <c r="H154" s="1408">
        <v>17089.5</v>
      </c>
      <c r="I154" s="1412">
        <v>7</v>
      </c>
    </row>
    <row r="155" spans="1:9">
      <c r="A155" s="1410" t="s">
        <v>715</v>
      </c>
      <c r="B155" s="1411">
        <v>0</v>
      </c>
      <c r="C155" s="1408">
        <v>0</v>
      </c>
      <c r="D155" s="1416">
        <v>0</v>
      </c>
      <c r="E155" s="1411">
        <v>0</v>
      </c>
      <c r="F155" s="1408">
        <v>14290.599999999999</v>
      </c>
      <c r="G155" s="1408">
        <v>3.5</v>
      </c>
      <c r="H155" s="1408">
        <v>15205.6</v>
      </c>
      <c r="I155" s="1412">
        <v>7</v>
      </c>
    </row>
    <row r="156" spans="1:9">
      <c r="A156" s="1410" t="s">
        <v>714</v>
      </c>
      <c r="B156" s="1411">
        <v>0</v>
      </c>
      <c r="C156" s="1408">
        <v>0</v>
      </c>
      <c r="D156" s="1408">
        <v>0</v>
      </c>
      <c r="E156" s="1408">
        <v>0</v>
      </c>
      <c r="F156" s="1408">
        <v>17437.900000000001</v>
      </c>
      <c r="G156" s="1408">
        <v>3.5</v>
      </c>
      <c r="H156" s="1408">
        <v>9632.7000000000007</v>
      </c>
      <c r="I156" s="1412">
        <v>7</v>
      </c>
    </row>
    <row r="157" spans="1:9">
      <c r="A157" s="1410" t="s">
        <v>713</v>
      </c>
      <c r="B157" s="1409">
        <v>0</v>
      </c>
      <c r="C157" s="1408">
        <v>0</v>
      </c>
      <c r="D157" s="1408">
        <v>0</v>
      </c>
      <c r="E157" s="1408">
        <v>0</v>
      </c>
      <c r="F157" s="1415">
        <v>16626.198</v>
      </c>
      <c r="G157" s="1408">
        <v>3.5</v>
      </c>
      <c r="H157" s="1415">
        <v>6887.8</v>
      </c>
      <c r="I157" s="1412">
        <v>7</v>
      </c>
    </row>
    <row r="158" spans="1:9">
      <c r="A158" s="1410" t="s">
        <v>712</v>
      </c>
      <c r="B158" s="1411">
        <v>0</v>
      </c>
      <c r="C158" s="1408">
        <v>0</v>
      </c>
      <c r="D158" s="1414">
        <v>0</v>
      </c>
      <c r="E158" s="1414">
        <v>0</v>
      </c>
      <c r="F158" s="1408">
        <v>19079.259999999998</v>
      </c>
      <c r="G158" s="1408">
        <v>3.5</v>
      </c>
      <c r="H158" s="1408">
        <v>520</v>
      </c>
      <c r="I158" s="1412">
        <v>7</v>
      </c>
    </row>
    <row r="159" spans="1:9">
      <c r="A159" s="1410" t="s">
        <v>711</v>
      </c>
      <c r="B159" s="1411">
        <v>0</v>
      </c>
      <c r="C159" s="1408">
        <v>0</v>
      </c>
      <c r="D159" s="1408"/>
      <c r="E159" s="1408"/>
      <c r="F159" s="1408">
        <v>20434.469999999998</v>
      </c>
      <c r="G159" s="1408">
        <v>5.5</v>
      </c>
      <c r="H159" s="1413"/>
      <c r="I159" s="1412"/>
    </row>
    <row r="160" spans="1:9">
      <c r="A160" s="1410" t="s">
        <v>710</v>
      </c>
      <c r="B160" s="1411">
        <v>0</v>
      </c>
      <c r="C160" s="1408">
        <v>0</v>
      </c>
      <c r="D160" s="1408"/>
      <c r="E160" s="1408"/>
      <c r="F160" s="1408">
        <v>19684.599999999999</v>
      </c>
      <c r="G160" s="1408">
        <v>5.5</v>
      </c>
      <c r="H160" s="1408"/>
      <c r="I160" s="1412"/>
    </row>
    <row r="161" spans="1:9">
      <c r="A161" s="1410" t="s">
        <v>709</v>
      </c>
      <c r="B161" s="1411">
        <v>0</v>
      </c>
      <c r="C161" s="1408">
        <v>0</v>
      </c>
      <c r="D161" s="1408"/>
      <c r="E161" s="1408"/>
      <c r="F161" s="1408">
        <v>17717.652999999998</v>
      </c>
      <c r="G161" s="1408">
        <v>5.5</v>
      </c>
      <c r="H161" s="1408"/>
      <c r="I161" s="1412"/>
    </row>
    <row r="162" spans="1:9">
      <c r="A162" s="1410" t="s">
        <v>708</v>
      </c>
      <c r="B162" s="1411">
        <v>0</v>
      </c>
      <c r="C162" s="1408">
        <v>0</v>
      </c>
      <c r="D162" s="1408"/>
      <c r="E162" s="1408"/>
      <c r="F162" s="1408">
        <v>19245.7</v>
      </c>
      <c r="G162" s="1408">
        <v>5.5</v>
      </c>
      <c r="H162" s="1408"/>
      <c r="I162" s="1407"/>
    </row>
    <row r="163" spans="1:9">
      <c r="A163" s="1410" t="s">
        <v>707</v>
      </c>
      <c r="B163" s="1409">
        <v>0</v>
      </c>
      <c r="C163" s="1408">
        <v>0</v>
      </c>
      <c r="D163" s="1408"/>
      <c r="E163" s="1408"/>
      <c r="F163" s="1408">
        <v>26375</v>
      </c>
      <c r="G163" s="1408">
        <v>5.5</v>
      </c>
      <c r="H163" s="1408"/>
      <c r="I163" s="1407"/>
    </row>
    <row r="164" spans="1:9" ht="16.2" thickBot="1">
      <c r="A164" s="1406" t="s">
        <v>313</v>
      </c>
      <c r="B164" s="1405">
        <f>SUM(B152:B163)</f>
        <v>0</v>
      </c>
      <c r="C164" s="1402">
        <v>0</v>
      </c>
      <c r="D164" s="1404"/>
      <c r="E164" s="1403"/>
      <c r="F164" s="1402">
        <v>206387.951</v>
      </c>
      <c r="G164" s="1402">
        <v>3.7672246150546016</v>
      </c>
      <c r="H164" s="1402">
        <f>SUM(H152:H163)</f>
        <v>90905.600000000006</v>
      </c>
      <c r="I164" s="1401"/>
    </row>
    <row r="165" spans="1:9" customFormat="1" ht="16.2" thickTop="1">
      <c r="A165" s="3456" t="s">
        <v>1217</v>
      </c>
      <c r="B165" s="3456"/>
      <c r="C165" s="3456"/>
      <c r="D165" s="3456"/>
      <c r="E165" s="1400"/>
      <c r="F165" s="1399"/>
      <c r="G165" s="1397"/>
      <c r="H165" s="1398"/>
      <c r="I165" s="1397"/>
    </row>
    <row r="166" spans="1:9" customFormat="1" ht="14.4"/>
    <row r="167" spans="1:9">
      <c r="A167"/>
      <c r="B167"/>
      <c r="C167"/>
      <c r="D167"/>
      <c r="E167"/>
      <c r="F167"/>
      <c r="G167"/>
      <c r="H167"/>
      <c r="I167"/>
    </row>
    <row r="168" spans="1:9" hidden="1">
      <c r="A168"/>
      <c r="B168"/>
      <c r="C168"/>
      <c r="D168"/>
      <c r="E168"/>
      <c r="F168"/>
      <c r="G168"/>
      <c r="H168" s="1396">
        <f>H164+D164+H147+D147+H131+D131+H115+D115+H99+D99+H67+D67+H51+D51+H35+D35+H19+D19</f>
        <v>3096990.9</v>
      </c>
      <c r="I168"/>
    </row>
    <row r="169" spans="1:9">
      <c r="A169"/>
      <c r="B169"/>
      <c r="C169"/>
      <c r="D169"/>
      <c r="E169"/>
      <c r="F169"/>
      <c r="G169"/>
      <c r="H169"/>
      <c r="I169"/>
    </row>
    <row r="170" spans="1:9">
      <c r="A170"/>
      <c r="B170"/>
      <c r="C170"/>
      <c r="D170"/>
      <c r="E170"/>
      <c r="F170"/>
      <c r="G170"/>
      <c r="H170"/>
      <c r="I170"/>
    </row>
    <row r="171" spans="1:9">
      <c r="A171"/>
      <c r="B171"/>
      <c r="C171"/>
      <c r="D171"/>
      <c r="E171"/>
      <c r="F171"/>
      <c r="G171"/>
      <c r="H171"/>
      <c r="I171"/>
    </row>
    <row r="172" spans="1:9">
      <c r="A172"/>
      <c r="B172"/>
      <c r="C172"/>
      <c r="D172"/>
      <c r="E172"/>
      <c r="F172"/>
      <c r="G172"/>
      <c r="H172"/>
      <c r="I172"/>
    </row>
    <row r="173" spans="1:9">
      <c r="A173"/>
      <c r="B173"/>
      <c r="C173"/>
      <c r="D173"/>
      <c r="E173"/>
      <c r="F173"/>
      <c r="G173"/>
      <c r="H173"/>
      <c r="I173"/>
    </row>
    <row r="174" spans="1:9">
      <c r="A174"/>
      <c r="B174"/>
      <c r="C174"/>
      <c r="D174"/>
      <c r="E174"/>
      <c r="F174"/>
      <c r="G174"/>
      <c r="H174"/>
      <c r="I174"/>
    </row>
    <row r="175" spans="1:9">
      <c r="A175"/>
      <c r="B175"/>
      <c r="C175"/>
      <c r="D175"/>
      <c r="E175"/>
      <c r="F175"/>
      <c r="G175"/>
      <c r="H175"/>
      <c r="I175"/>
    </row>
    <row r="176" spans="1:9">
      <c r="A176"/>
      <c r="B176"/>
      <c r="C176"/>
      <c r="D176"/>
      <c r="E176"/>
      <c r="F176"/>
      <c r="G176"/>
      <c r="H176"/>
      <c r="I176"/>
    </row>
    <row r="177" spans="1:9">
      <c r="A177"/>
      <c r="B177"/>
      <c r="C177"/>
      <c r="D177"/>
      <c r="E177"/>
      <c r="F177"/>
      <c r="G177"/>
      <c r="H177"/>
      <c r="I177"/>
    </row>
    <row r="178" spans="1:9">
      <c r="A178"/>
      <c r="B178"/>
      <c r="C178"/>
      <c r="D178"/>
      <c r="E178"/>
      <c r="F178"/>
      <c r="G178"/>
      <c r="H178"/>
      <c r="I178"/>
    </row>
    <row r="179" spans="1:9">
      <c r="A179"/>
      <c r="B179"/>
      <c r="C179"/>
      <c r="D179"/>
      <c r="E179"/>
      <c r="F179"/>
      <c r="G179"/>
      <c r="H179"/>
      <c r="I179"/>
    </row>
    <row r="180" spans="1:9">
      <c r="A180"/>
      <c r="B180"/>
      <c r="C180"/>
      <c r="D180"/>
      <c r="E180"/>
      <c r="F180"/>
      <c r="G180"/>
      <c r="H180"/>
      <c r="I180"/>
    </row>
    <row r="181" spans="1:9">
      <c r="A181"/>
      <c r="B181"/>
      <c r="C181"/>
      <c r="D181"/>
      <c r="E181"/>
      <c r="F181"/>
      <c r="G181"/>
      <c r="H181"/>
      <c r="I181"/>
    </row>
    <row r="182" spans="1:9">
      <c r="A182"/>
      <c r="B182"/>
      <c r="C182"/>
      <c r="D182"/>
      <c r="E182"/>
      <c r="F182"/>
      <c r="G182"/>
      <c r="H182"/>
      <c r="I182"/>
    </row>
    <row r="184" spans="1:9">
      <c r="I184" s="1395"/>
    </row>
    <row r="186" spans="1:9">
      <c r="H186" s="1394"/>
    </row>
  </sheetData>
  <mergeCells count="75">
    <mergeCell ref="A165:D165"/>
    <mergeCell ref="A148:A151"/>
    <mergeCell ref="B148:I148"/>
    <mergeCell ref="B149:E149"/>
    <mergeCell ref="F149:I149"/>
    <mergeCell ref="B150:C150"/>
    <mergeCell ref="D150:E150"/>
    <mergeCell ref="F150:G150"/>
    <mergeCell ref="H150:I150"/>
    <mergeCell ref="A132:A134"/>
    <mergeCell ref="B132:E132"/>
    <mergeCell ref="F132:I132"/>
    <mergeCell ref="B133:C133"/>
    <mergeCell ref="D133:E133"/>
    <mergeCell ref="F133:G133"/>
    <mergeCell ref="H133:I133"/>
    <mergeCell ref="A116:A118"/>
    <mergeCell ref="B116:E116"/>
    <mergeCell ref="F116:I116"/>
    <mergeCell ref="B117:C117"/>
    <mergeCell ref="D117:E117"/>
    <mergeCell ref="F117:G117"/>
    <mergeCell ref="H117:I117"/>
    <mergeCell ref="A100:A102"/>
    <mergeCell ref="B100:E100"/>
    <mergeCell ref="F100:I100"/>
    <mergeCell ref="B101:C101"/>
    <mergeCell ref="D101:E101"/>
    <mergeCell ref="F101:G101"/>
    <mergeCell ref="H101:I101"/>
    <mergeCell ref="A84:A86"/>
    <mergeCell ref="B84:E84"/>
    <mergeCell ref="F84:I84"/>
    <mergeCell ref="B85:C85"/>
    <mergeCell ref="D85:E85"/>
    <mergeCell ref="F85:G85"/>
    <mergeCell ref="H85:I85"/>
    <mergeCell ref="B68:E68"/>
    <mergeCell ref="F68:I68"/>
    <mergeCell ref="A69:A70"/>
    <mergeCell ref="B69:C69"/>
    <mergeCell ref="D69:E69"/>
    <mergeCell ref="F69:G69"/>
    <mergeCell ref="H69:I69"/>
    <mergeCell ref="B52:E52"/>
    <mergeCell ref="F52:I52"/>
    <mergeCell ref="A53:A54"/>
    <mergeCell ref="B53:C53"/>
    <mergeCell ref="D53:E53"/>
    <mergeCell ref="F53:G53"/>
    <mergeCell ref="H53:I53"/>
    <mergeCell ref="B36:E36"/>
    <mergeCell ref="F36:I36"/>
    <mergeCell ref="A37:A38"/>
    <mergeCell ref="B37:C37"/>
    <mergeCell ref="D37:E37"/>
    <mergeCell ref="F37:G37"/>
    <mergeCell ref="H37:I37"/>
    <mergeCell ref="B20:E20"/>
    <mergeCell ref="F20:I20"/>
    <mergeCell ref="A21:A22"/>
    <mergeCell ref="B21:C21"/>
    <mergeCell ref="D21:E21"/>
    <mergeCell ref="F21:G21"/>
    <mergeCell ref="H21:I21"/>
    <mergeCell ref="A5:A6"/>
    <mergeCell ref="B5:C5"/>
    <mergeCell ref="D5:E5"/>
    <mergeCell ref="F5:G5"/>
    <mergeCell ref="H5:I5"/>
    <mergeCell ref="A1:I1"/>
    <mergeCell ref="A2:I2"/>
    <mergeCell ref="A3:I3"/>
    <mergeCell ref="B4:E4"/>
    <mergeCell ref="F4:I4"/>
  </mergeCells>
  <printOptions horizontalCentered="1"/>
  <pageMargins left="0" right="0" top="0" bottom="0" header="0.17" footer="0.3"/>
  <pageSetup paperSize="9" scale="2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view="pageBreakPreview" zoomScale="80" zoomScaleNormal="80" zoomScaleSheetLayoutView="80" workbookViewId="0">
      <pane xSplit="1" ySplit="7" topLeftCell="B8" activePane="bottomRight" state="frozen"/>
      <selection activeCell="M25" sqref="M25"/>
      <selection pane="topRight" activeCell="M25" sqref="M25"/>
      <selection pane="bottomLeft" activeCell="M25" sqref="M25"/>
      <selection pane="bottomRight" activeCell="F8" sqref="F8:F14"/>
    </sheetView>
  </sheetViews>
  <sheetFormatPr defaultColWidth="13.33203125" defaultRowHeight="15.6"/>
  <cols>
    <col min="1" max="1" width="13.109375" style="1393" customWidth="1"/>
    <col min="2" max="2" width="12.6640625" style="1393" bestFit="1" customWidth="1"/>
    <col min="3" max="3" width="12.44140625" style="1393" bestFit="1" customWidth="1"/>
    <col min="4" max="4" width="12.6640625" style="1393" bestFit="1" customWidth="1"/>
    <col min="5" max="5" width="11.33203125" style="1393" bestFit="1" customWidth="1"/>
    <col min="6" max="6" width="12.6640625" style="1393" bestFit="1" customWidth="1"/>
    <col min="7" max="7" width="12.44140625" style="1393" bestFit="1" customWidth="1"/>
    <col min="8" max="8" width="12.6640625" style="1393" bestFit="1" customWidth="1"/>
    <col min="9" max="9" width="12.44140625" style="1393" customWidth="1"/>
    <col min="10" max="10" width="12.6640625" style="1393" bestFit="1" customWidth="1"/>
    <col min="11" max="11" width="10.6640625" style="1393" bestFit="1" customWidth="1"/>
    <col min="12" max="12" width="11.5546875" style="1393" bestFit="1" customWidth="1"/>
    <col min="13" max="15" width="12.6640625" style="1393" bestFit="1" customWidth="1"/>
    <col min="16" max="16" width="13.5546875" style="1393" bestFit="1" customWidth="1"/>
    <col min="17" max="17" width="12.6640625" style="1393" bestFit="1" customWidth="1"/>
    <col min="18" max="18" width="10.33203125" style="1393" bestFit="1" customWidth="1"/>
    <col min="19" max="19" width="12.6640625" style="1393" bestFit="1" customWidth="1"/>
    <col min="20" max="20" width="9.5546875" style="1393" bestFit="1" customWidth="1"/>
    <col min="21" max="21" width="12.6640625" style="1393" bestFit="1" customWidth="1"/>
    <col min="22" max="22" width="10.6640625" style="1393" bestFit="1" customWidth="1"/>
    <col min="23" max="23" width="11.6640625" style="1393" bestFit="1" customWidth="1"/>
    <col min="24" max="16384" width="13.33203125" style="1393"/>
  </cols>
  <sheetData>
    <row r="1" spans="1:20">
      <c r="A1" s="3417" t="s">
        <v>1259</v>
      </c>
      <c r="B1" s="3417"/>
      <c r="C1" s="3417"/>
      <c r="D1" s="3417"/>
      <c r="E1" s="3417"/>
      <c r="F1" s="3417"/>
      <c r="G1" s="3417"/>
      <c r="H1" s="3417"/>
      <c r="I1" s="3417"/>
      <c r="J1" s="3417"/>
      <c r="K1" s="3417"/>
      <c r="L1" s="3417"/>
      <c r="M1" s="3417"/>
      <c r="N1" s="3417"/>
      <c r="O1" s="3417"/>
      <c r="P1" s="3417"/>
      <c r="Q1" s="3417"/>
    </row>
    <row r="2" spans="1:20">
      <c r="A2" s="3418" t="s">
        <v>53</v>
      </c>
      <c r="B2" s="3418"/>
      <c r="C2" s="3418"/>
      <c r="D2" s="3418"/>
      <c r="E2" s="3418"/>
      <c r="F2" s="3418"/>
      <c r="G2" s="3418"/>
      <c r="H2" s="3418"/>
      <c r="I2" s="3418"/>
      <c r="J2" s="3418"/>
      <c r="K2" s="3418"/>
      <c r="L2" s="3418"/>
      <c r="M2" s="3418"/>
      <c r="N2" s="3418"/>
      <c r="O2" s="3418"/>
      <c r="P2" s="3418"/>
      <c r="Q2" s="3418"/>
    </row>
    <row r="3" spans="1:20" ht="16.2" thickBot="1">
      <c r="A3" s="3419" t="s">
        <v>1258</v>
      </c>
      <c r="B3" s="3419"/>
      <c r="C3" s="3419"/>
      <c r="D3" s="3419"/>
      <c r="E3" s="3419"/>
      <c r="F3" s="3419"/>
      <c r="G3" s="3419"/>
      <c r="H3" s="3419"/>
      <c r="I3" s="3419"/>
      <c r="J3" s="3419"/>
      <c r="K3" s="3419"/>
      <c r="L3" s="3419"/>
      <c r="M3" s="3419"/>
      <c r="N3" s="3419"/>
      <c r="O3" s="3419"/>
      <c r="P3" s="3419"/>
      <c r="Q3" s="3419"/>
    </row>
    <row r="4" spans="1:20" ht="21" customHeight="1" thickTop="1" thickBot="1">
      <c r="A4" s="3463" t="s">
        <v>1223</v>
      </c>
      <c r="B4" s="3466" t="s">
        <v>1257</v>
      </c>
      <c r="C4" s="3467"/>
      <c r="D4" s="3467"/>
      <c r="E4" s="3467"/>
      <c r="F4" s="3467"/>
      <c r="G4" s="3467"/>
      <c r="H4" s="3467"/>
      <c r="I4" s="3467"/>
      <c r="J4" s="3467"/>
      <c r="K4" s="3467"/>
      <c r="L4" s="3467"/>
      <c r="M4" s="3468"/>
      <c r="N4" s="3467" t="s">
        <v>1245</v>
      </c>
      <c r="O4" s="3467"/>
      <c r="P4" s="3469"/>
      <c r="Q4" s="3470"/>
    </row>
    <row r="5" spans="1:20" ht="21" customHeight="1" thickBot="1">
      <c r="A5" s="3464"/>
      <c r="B5" s="3471" t="s">
        <v>221</v>
      </c>
      <c r="C5" s="3472"/>
      <c r="D5" s="3472"/>
      <c r="E5" s="3472"/>
      <c r="F5" s="3472"/>
      <c r="G5" s="3473"/>
      <c r="H5" s="3471" t="s">
        <v>432</v>
      </c>
      <c r="I5" s="3472"/>
      <c r="J5" s="3472"/>
      <c r="K5" s="3472"/>
      <c r="L5" s="3472"/>
      <c r="M5" s="3473"/>
      <c r="N5" s="3474" t="s">
        <v>221</v>
      </c>
      <c r="O5" s="3475"/>
      <c r="P5" s="3474" t="s">
        <v>432</v>
      </c>
      <c r="Q5" s="3478"/>
    </row>
    <row r="6" spans="1:20" ht="31.5" customHeight="1">
      <c r="A6" s="3465"/>
      <c r="B6" s="3482" t="s">
        <v>1256</v>
      </c>
      <c r="C6" s="3462"/>
      <c r="D6" s="3461" t="s">
        <v>1255</v>
      </c>
      <c r="E6" s="3462"/>
      <c r="F6" s="3480" t="s">
        <v>1254</v>
      </c>
      <c r="G6" s="3480"/>
      <c r="H6" s="3483" t="s">
        <v>1256</v>
      </c>
      <c r="I6" s="3462"/>
      <c r="J6" s="3461" t="s">
        <v>1255</v>
      </c>
      <c r="K6" s="3462"/>
      <c r="L6" s="3480" t="s">
        <v>1254</v>
      </c>
      <c r="M6" s="3481"/>
      <c r="N6" s="3476"/>
      <c r="O6" s="3477"/>
      <c r="P6" s="3476"/>
      <c r="Q6" s="3479"/>
    </row>
    <row r="7" spans="1:20" ht="21" customHeight="1">
      <c r="A7" s="3465"/>
      <c r="B7" s="1571" t="s">
        <v>1253</v>
      </c>
      <c r="C7" s="1570" t="s">
        <v>1252</v>
      </c>
      <c r="D7" s="1570" t="s">
        <v>1253</v>
      </c>
      <c r="E7" s="1570" t="s">
        <v>1252</v>
      </c>
      <c r="F7" s="1570" t="s">
        <v>1253</v>
      </c>
      <c r="G7" s="1569" t="s">
        <v>1252</v>
      </c>
      <c r="H7" s="1571" t="s">
        <v>1253</v>
      </c>
      <c r="I7" s="1570" t="s">
        <v>1252</v>
      </c>
      <c r="J7" s="1570" t="s">
        <v>1253</v>
      </c>
      <c r="K7" s="1570" t="s">
        <v>1252</v>
      </c>
      <c r="L7" s="1570" t="s">
        <v>1253</v>
      </c>
      <c r="M7" s="1569" t="s">
        <v>1252</v>
      </c>
      <c r="N7" s="1568" t="s">
        <v>1245</v>
      </c>
      <c r="O7" s="1567" t="s">
        <v>1249</v>
      </c>
      <c r="P7" s="1566" t="s">
        <v>1245</v>
      </c>
      <c r="Q7" s="1565" t="s">
        <v>1249</v>
      </c>
    </row>
    <row r="8" spans="1:20" ht="21" customHeight="1">
      <c r="A8" s="1410" t="s">
        <v>718</v>
      </c>
      <c r="B8" s="1554">
        <v>80.44</v>
      </c>
      <c r="C8" s="1564">
        <v>9570.0817999999999</v>
      </c>
      <c r="D8" s="1563">
        <v>20.922000000000001</v>
      </c>
      <c r="E8" s="1562">
        <v>2492.5</v>
      </c>
      <c r="F8" s="1550">
        <f t="shared" ref="F8:F16" si="0">B8-D8</f>
        <v>59.518000000000001</v>
      </c>
      <c r="G8" s="1552">
        <f t="shared" ref="G8:G16" si="1">C8-E8</f>
        <v>7077.5817999999999</v>
      </c>
      <c r="H8" s="1554">
        <v>319.2</v>
      </c>
      <c r="I8" s="1564">
        <v>40532.506250000006</v>
      </c>
      <c r="J8" s="1563">
        <v>0</v>
      </c>
      <c r="K8" s="1562">
        <v>0</v>
      </c>
      <c r="L8" s="1561">
        <f>H8-J8</f>
        <v>319.2</v>
      </c>
      <c r="M8" s="1549">
        <f>I8-K8</f>
        <v>40532.506250000006</v>
      </c>
      <c r="N8" s="1533">
        <v>31252.36</v>
      </c>
      <c r="O8" s="1553">
        <v>420</v>
      </c>
      <c r="P8" s="1533">
        <v>33402.06</v>
      </c>
      <c r="Q8" s="1560">
        <v>420</v>
      </c>
      <c r="S8" s="1558"/>
      <c r="T8" s="1558"/>
    </row>
    <row r="9" spans="1:20" ht="21" customHeight="1">
      <c r="A9" s="1410" t="s">
        <v>717</v>
      </c>
      <c r="B9" s="1555">
        <v>37.975000000000001</v>
      </c>
      <c r="C9" s="1554">
        <v>4505.7062500000002</v>
      </c>
      <c r="D9" s="1556">
        <v>101.35</v>
      </c>
      <c r="E9" s="1556">
        <v>11884.06</v>
      </c>
      <c r="F9" s="1550">
        <f t="shared" si="0"/>
        <v>-63.374999999999993</v>
      </c>
      <c r="G9" s="1552">
        <f t="shared" si="1"/>
        <v>-7378.3537499999993</v>
      </c>
      <c r="H9" s="1550">
        <v>470.23499999999996</v>
      </c>
      <c r="I9" s="1554">
        <v>59928.648849999998</v>
      </c>
      <c r="J9" s="1556">
        <v>0</v>
      </c>
      <c r="K9" s="1556">
        <v>0</v>
      </c>
      <c r="L9" s="1550">
        <f>H9-J9</f>
        <v>470.23499999999996</v>
      </c>
      <c r="M9" s="1549">
        <f>I9-K9</f>
        <v>59928.648849999998</v>
      </c>
      <c r="N9" s="1533">
        <v>11762.2</v>
      </c>
      <c r="O9" s="1553">
        <v>160</v>
      </c>
      <c r="P9" s="1533">
        <v>39866.01</v>
      </c>
      <c r="Q9" s="1530">
        <v>500</v>
      </c>
      <c r="R9" s="1559"/>
      <c r="S9" s="1558"/>
    </row>
    <row r="10" spans="1:20" ht="21" customHeight="1">
      <c r="A10" s="1410" t="s">
        <v>716</v>
      </c>
      <c r="B10" s="1555">
        <v>251.43</v>
      </c>
      <c r="C10" s="1554">
        <v>30029.69</v>
      </c>
      <c r="D10" s="1556">
        <v>0</v>
      </c>
      <c r="E10" s="1556">
        <v>0</v>
      </c>
      <c r="F10" s="1550">
        <f t="shared" si="0"/>
        <v>251.43</v>
      </c>
      <c r="G10" s="1552">
        <f t="shared" si="1"/>
        <v>30029.69</v>
      </c>
      <c r="H10" s="1550">
        <v>410.27499999999998</v>
      </c>
      <c r="I10" s="1550">
        <v>53583.22075</v>
      </c>
      <c r="J10" s="1556">
        <v>0</v>
      </c>
      <c r="K10" s="1556">
        <v>0</v>
      </c>
      <c r="L10" s="1550">
        <v>410.27499999999998</v>
      </c>
      <c r="M10" s="1549">
        <v>53583.22075</v>
      </c>
      <c r="N10" s="1533">
        <v>26694.07</v>
      </c>
      <c r="O10" s="1553">
        <v>360</v>
      </c>
      <c r="P10" s="1533">
        <v>8237.5499999999993</v>
      </c>
      <c r="Q10" s="1530">
        <v>100</v>
      </c>
      <c r="R10" s="1559"/>
      <c r="S10" s="1558"/>
    </row>
    <row r="11" spans="1:20" ht="21" customHeight="1">
      <c r="A11" s="1410" t="s">
        <v>715</v>
      </c>
      <c r="B11" s="1555">
        <v>165.875</v>
      </c>
      <c r="C11" s="1554">
        <v>19864.307999999997</v>
      </c>
      <c r="D11" s="1556">
        <v>0</v>
      </c>
      <c r="E11" s="1556">
        <v>0</v>
      </c>
      <c r="F11" s="1550">
        <f t="shared" si="0"/>
        <v>165.875</v>
      </c>
      <c r="G11" s="1552">
        <f t="shared" si="1"/>
        <v>19864.307999999997</v>
      </c>
      <c r="H11" s="1550">
        <v>318.10000000000002</v>
      </c>
      <c r="I11" s="1554">
        <v>41818.041499999992</v>
      </c>
      <c r="J11" s="1556">
        <v>0</v>
      </c>
      <c r="K11" s="1556">
        <v>0</v>
      </c>
      <c r="L11" s="1555">
        <v>318.10000000000002</v>
      </c>
      <c r="M11" s="1549">
        <v>41818.041499999992</v>
      </c>
      <c r="N11" s="1533">
        <v>31439.59</v>
      </c>
      <c r="O11" s="1553">
        <v>420</v>
      </c>
      <c r="P11" s="1533">
        <v>27966.9</v>
      </c>
      <c r="Q11" s="1530">
        <v>340</v>
      </c>
      <c r="S11" s="1558"/>
    </row>
    <row r="12" spans="1:20" ht="21" customHeight="1">
      <c r="A12" s="1410" t="s">
        <v>714</v>
      </c>
      <c r="B12" s="1532">
        <v>139.32499999999999</v>
      </c>
      <c r="C12" s="1550">
        <v>16836.76425</v>
      </c>
      <c r="D12" s="1556">
        <v>0</v>
      </c>
      <c r="E12" s="1556">
        <v>0</v>
      </c>
      <c r="F12" s="1550">
        <f t="shared" si="0"/>
        <v>139.32499999999999</v>
      </c>
      <c r="G12" s="1552">
        <f t="shared" si="1"/>
        <v>16836.76425</v>
      </c>
      <c r="H12" s="1833">
        <v>598.85</v>
      </c>
      <c r="I12" s="1550">
        <v>78491.319799999997</v>
      </c>
      <c r="J12" s="1556">
        <v>0</v>
      </c>
      <c r="K12" s="1556">
        <v>0</v>
      </c>
      <c r="L12" s="1532">
        <v>598.85</v>
      </c>
      <c r="M12" s="1552">
        <v>78491.319799999997</v>
      </c>
      <c r="N12" s="1533">
        <v>34419.26</v>
      </c>
      <c r="O12" s="1553">
        <v>460</v>
      </c>
      <c r="P12" s="1533">
        <v>37615.93</v>
      </c>
      <c r="Q12" s="1530">
        <v>460</v>
      </c>
      <c r="S12" s="1558"/>
    </row>
    <row r="13" spans="1:20" ht="21" customHeight="1">
      <c r="A13" s="1410" t="s">
        <v>713</v>
      </c>
      <c r="B13" s="1554">
        <v>114.6</v>
      </c>
      <c r="C13" s="1555">
        <v>13831.6</v>
      </c>
      <c r="D13" s="1556">
        <v>0</v>
      </c>
      <c r="E13" s="1556">
        <v>0</v>
      </c>
      <c r="F13" s="1550">
        <f t="shared" si="0"/>
        <v>114.6</v>
      </c>
      <c r="G13" s="1552">
        <f t="shared" si="1"/>
        <v>13831.6</v>
      </c>
      <c r="H13" s="1554">
        <v>641.25</v>
      </c>
      <c r="I13" s="1555">
        <v>84542.266499999998</v>
      </c>
      <c r="J13" s="1556">
        <v>0</v>
      </c>
      <c r="K13" s="1556">
        <v>0</v>
      </c>
      <c r="L13" s="1550">
        <v>641.25</v>
      </c>
      <c r="M13" s="1549">
        <v>84542.266499999998</v>
      </c>
      <c r="N13" s="1533">
        <v>26976.37</v>
      </c>
      <c r="O13" s="1553">
        <v>360</v>
      </c>
      <c r="P13" s="1533">
        <v>38050.239999999998</v>
      </c>
      <c r="Q13" s="1530">
        <v>460</v>
      </c>
    </row>
    <row r="14" spans="1:20" ht="21" customHeight="1">
      <c r="A14" s="1410" t="s">
        <v>712</v>
      </c>
      <c r="B14" s="1554">
        <v>234.8</v>
      </c>
      <c r="C14" s="1555">
        <v>28057.957999999999</v>
      </c>
      <c r="D14" s="1556">
        <v>0</v>
      </c>
      <c r="E14" s="1556">
        <v>0</v>
      </c>
      <c r="F14" s="1550">
        <f t="shared" si="0"/>
        <v>234.8</v>
      </c>
      <c r="G14" s="1552">
        <f t="shared" si="1"/>
        <v>28057.957999999999</v>
      </c>
      <c r="H14" s="1554">
        <v>513.22500000000002</v>
      </c>
      <c r="I14" s="1555">
        <v>67379.195749999999</v>
      </c>
      <c r="J14" s="1556">
        <v>0</v>
      </c>
      <c r="K14" s="1556">
        <v>0</v>
      </c>
      <c r="L14" s="1550">
        <v>513.22500000000002</v>
      </c>
      <c r="M14" s="1549">
        <v>67379.195749999999</v>
      </c>
      <c r="N14" s="1533">
        <v>31345.93</v>
      </c>
      <c r="O14" s="1553">
        <v>420.2</v>
      </c>
      <c r="P14" s="1533">
        <v>26190.09</v>
      </c>
      <c r="Q14" s="1530">
        <v>320</v>
      </c>
      <c r="T14" s="1557"/>
    </row>
    <row r="15" spans="1:20" ht="21" customHeight="1">
      <c r="A15" s="1410" t="s">
        <v>711</v>
      </c>
      <c r="B15" s="1554">
        <v>319.69</v>
      </c>
      <c r="C15" s="1555">
        <v>38821.149799999999</v>
      </c>
      <c r="D15" s="1556">
        <v>0</v>
      </c>
      <c r="E15" s="1556">
        <v>0</v>
      </c>
      <c r="F15" s="1550">
        <f t="shared" si="0"/>
        <v>319.69</v>
      </c>
      <c r="G15" s="1552">
        <f t="shared" si="1"/>
        <v>38821.149799999999</v>
      </c>
      <c r="H15" s="1554"/>
      <c r="I15" s="1555"/>
      <c r="J15" s="1556"/>
      <c r="K15" s="1556"/>
      <c r="L15" s="1550"/>
      <c r="M15" s="1549"/>
      <c r="N15" s="1533">
        <v>37749.08</v>
      </c>
      <c r="O15" s="1553">
        <v>500</v>
      </c>
      <c r="P15" s="1533"/>
      <c r="Q15" s="1530"/>
    </row>
    <row r="16" spans="1:20" ht="21" customHeight="1">
      <c r="A16" s="1410" t="s">
        <v>710</v>
      </c>
      <c r="B16" s="1554">
        <v>461.27499999999998</v>
      </c>
      <c r="C16" s="1555">
        <v>55950.708499999993</v>
      </c>
      <c r="D16" s="1556">
        <v>0</v>
      </c>
      <c r="E16" s="1556">
        <v>0</v>
      </c>
      <c r="F16" s="1550">
        <f t="shared" si="0"/>
        <v>461.27499999999998</v>
      </c>
      <c r="G16" s="1552">
        <f t="shared" si="1"/>
        <v>55950.708499999993</v>
      </c>
      <c r="H16" s="1554"/>
      <c r="I16" s="1555"/>
      <c r="J16" s="1556"/>
      <c r="K16" s="1556"/>
      <c r="L16" s="1550"/>
      <c r="M16" s="1549"/>
      <c r="N16" s="1533">
        <v>30347.49</v>
      </c>
      <c r="O16" s="1553">
        <v>400</v>
      </c>
      <c r="P16" s="1533"/>
      <c r="Q16" s="1530"/>
    </row>
    <row r="17" spans="1:23" ht="21" customHeight="1">
      <c r="A17" s="1410" t="s">
        <v>709</v>
      </c>
      <c r="B17" s="1554">
        <v>437.2</v>
      </c>
      <c r="C17" s="1555">
        <v>53639.39875</v>
      </c>
      <c r="D17" s="1556">
        <v>0</v>
      </c>
      <c r="E17" s="1556">
        <v>0</v>
      </c>
      <c r="F17" s="1554">
        <v>437.2</v>
      </c>
      <c r="G17" s="1552">
        <v>53639.39875</v>
      </c>
      <c r="H17" s="1554"/>
      <c r="I17" s="1555"/>
      <c r="J17" s="1556"/>
      <c r="K17" s="1556"/>
      <c r="L17" s="1554"/>
      <c r="M17" s="1552"/>
      <c r="N17" s="1533">
        <v>35311.75</v>
      </c>
      <c r="O17" s="1553">
        <v>460</v>
      </c>
      <c r="P17" s="1533"/>
      <c r="Q17" s="1530"/>
    </row>
    <row r="18" spans="1:23" ht="21" customHeight="1">
      <c r="A18" s="1410" t="s">
        <v>708</v>
      </c>
      <c r="B18" s="1554">
        <v>346.21</v>
      </c>
      <c r="C18" s="1555">
        <v>42889.210700000003</v>
      </c>
      <c r="D18" s="1555">
        <v>0</v>
      </c>
      <c r="E18" s="1555">
        <v>0</v>
      </c>
      <c r="F18" s="1554">
        <v>346.21</v>
      </c>
      <c r="G18" s="1552">
        <v>42889.210700000003</v>
      </c>
      <c r="H18" s="1554"/>
      <c r="I18" s="1555"/>
      <c r="J18" s="1555"/>
      <c r="K18" s="1555"/>
      <c r="L18" s="1554"/>
      <c r="M18" s="1552"/>
      <c r="N18" s="1533">
        <v>33792.112500000003</v>
      </c>
      <c r="O18" s="1553">
        <v>435</v>
      </c>
      <c r="P18" s="1533"/>
      <c r="Q18" s="1530"/>
    </row>
    <row r="19" spans="1:23" ht="21" customHeight="1">
      <c r="A19" s="1443" t="s">
        <v>707</v>
      </c>
      <c r="B19" s="1550">
        <v>442.55000000000007</v>
      </c>
      <c r="C19" s="1550">
        <v>55947.892</v>
      </c>
      <c r="D19" s="1551">
        <v>0</v>
      </c>
      <c r="E19" s="1551">
        <v>0</v>
      </c>
      <c r="F19" s="1550">
        <v>442.55000000000007</v>
      </c>
      <c r="G19" s="1552">
        <v>55947.892</v>
      </c>
      <c r="H19" s="1550"/>
      <c r="I19" s="1550"/>
      <c r="J19" s="1551"/>
      <c r="K19" s="1551"/>
      <c r="L19" s="1550" t="s">
        <v>1251</v>
      </c>
      <c r="M19" s="1549"/>
      <c r="N19" s="1547">
        <v>40926.5</v>
      </c>
      <c r="O19" s="1548">
        <v>520</v>
      </c>
      <c r="P19" s="1547"/>
      <c r="Q19" s="1546"/>
      <c r="S19" s="1537"/>
    </row>
    <row r="20" spans="1:23" ht="21" customHeight="1" thickBot="1">
      <c r="A20" s="1545" t="s">
        <v>313</v>
      </c>
      <c r="B20" s="1542">
        <f t="shared" ref="B20:M20" si="2">SUM(B8:B19)</f>
        <v>3031.3700000000003</v>
      </c>
      <c r="C20" s="1542">
        <f t="shared" si="2"/>
        <v>369944.46804999997</v>
      </c>
      <c r="D20" s="1542">
        <f t="shared" si="2"/>
        <v>122.27199999999999</v>
      </c>
      <c r="E20" s="1542">
        <f t="shared" si="2"/>
        <v>14376.56</v>
      </c>
      <c r="F20" s="1542">
        <f t="shared" si="2"/>
        <v>2909.098</v>
      </c>
      <c r="G20" s="1544">
        <f t="shared" si="2"/>
        <v>355567.90804999997</v>
      </c>
      <c r="H20" s="1542">
        <f t="shared" si="2"/>
        <v>3271.1349999999998</v>
      </c>
      <c r="I20" s="1542">
        <f t="shared" si="2"/>
        <v>426275.19939999998</v>
      </c>
      <c r="J20" s="1542">
        <f t="shared" si="2"/>
        <v>0</v>
      </c>
      <c r="K20" s="1542">
        <f t="shared" si="2"/>
        <v>0</v>
      </c>
      <c r="L20" s="1542">
        <f t="shared" si="2"/>
        <v>3271.1349999999998</v>
      </c>
      <c r="M20" s="1543">
        <f t="shared" si="2"/>
        <v>426275.19939999998</v>
      </c>
      <c r="N20" s="1542">
        <v>372016.71249999997</v>
      </c>
      <c r="O20" s="1543">
        <v>4915.2</v>
      </c>
      <c r="P20" s="1542">
        <f>SUM(P8:P19)</f>
        <v>211328.78</v>
      </c>
      <c r="Q20" s="1541">
        <f>SUM(Q8:Q19)</f>
        <v>2600</v>
      </c>
      <c r="S20" s="1537"/>
    </row>
    <row r="21" spans="1:23" ht="21" hidden="1" customHeight="1" thickTop="1">
      <c r="A21" s="1540"/>
      <c r="B21" s="1539"/>
      <c r="C21" s="1539"/>
      <c r="D21" s="1539"/>
      <c r="E21" s="1539"/>
      <c r="F21" s="1539"/>
      <c r="G21" s="1539"/>
      <c r="H21" s="1539"/>
      <c r="I21" s="1539"/>
      <c r="J21" s="1539"/>
      <c r="K21" s="1539"/>
      <c r="L21" s="1539"/>
      <c r="M21" s="1539"/>
      <c r="N21" s="1538"/>
      <c r="O21" s="1538"/>
      <c r="P21" s="1538"/>
      <c r="Q21" s="1538"/>
      <c r="S21" s="1537"/>
    </row>
    <row r="22" spans="1:23" ht="16.8" hidden="1" thickTop="1" thickBot="1">
      <c r="A22" s="3484" t="s">
        <v>1250</v>
      </c>
      <c r="B22" s="3484"/>
      <c r="C22" s="3484"/>
      <c r="D22" s="3484"/>
      <c r="E22" s="3484"/>
      <c r="F22" s="3484"/>
      <c r="G22" s="3484"/>
      <c r="H22" s="3484"/>
      <c r="I22" s="3484"/>
      <c r="J22" s="3484"/>
      <c r="K22" s="3484"/>
      <c r="L22" s="3484"/>
      <c r="M22" s="3484"/>
      <c r="N22" s="3484"/>
      <c r="O22" s="3484"/>
      <c r="P22" s="3484"/>
      <c r="Q22" s="3484"/>
      <c r="R22" s="3484"/>
      <c r="S22" s="3484"/>
      <c r="T22" s="3484"/>
      <c r="U22" s="3484"/>
      <c r="V22" s="3484"/>
      <c r="W22" s="3484"/>
    </row>
    <row r="23" spans="1:23" ht="16.2" hidden="1" thickTop="1">
      <c r="A23" s="3485" t="s">
        <v>1223</v>
      </c>
      <c r="B23" s="3487" t="s">
        <v>1245</v>
      </c>
      <c r="C23" s="3488"/>
      <c r="D23" s="3488"/>
      <c r="E23" s="3488"/>
      <c r="F23" s="3488"/>
      <c r="G23" s="3488"/>
      <c r="H23" s="3488"/>
      <c r="I23" s="3488"/>
      <c r="J23" s="3488"/>
      <c r="K23" s="3488"/>
      <c r="L23" s="3488"/>
      <c r="M23" s="3488"/>
      <c r="N23" s="3488"/>
      <c r="O23" s="3488"/>
      <c r="P23" s="3488"/>
      <c r="Q23" s="3488"/>
      <c r="R23" s="3488"/>
      <c r="S23" s="3488"/>
      <c r="T23" s="3488"/>
      <c r="U23" s="3488"/>
      <c r="V23" s="3488"/>
      <c r="W23" s="3489"/>
    </row>
    <row r="24" spans="1:23" ht="16.2" hidden="1" thickTop="1">
      <c r="A24" s="3486"/>
      <c r="B24" s="3490" t="s">
        <v>71</v>
      </c>
      <c r="C24" s="3491"/>
      <c r="D24" s="3491"/>
      <c r="E24" s="3491"/>
      <c r="F24" s="3491"/>
      <c r="G24" s="3491"/>
      <c r="H24" s="3491"/>
      <c r="I24" s="3491"/>
      <c r="J24" s="3491"/>
      <c r="K24" s="3491"/>
      <c r="L24" s="3492"/>
      <c r="M24" s="3496" t="s">
        <v>72</v>
      </c>
      <c r="N24" s="3497"/>
      <c r="O24" s="3497"/>
      <c r="P24" s="3497"/>
      <c r="Q24" s="3497"/>
      <c r="R24" s="3497"/>
      <c r="S24" s="3497"/>
      <c r="T24" s="3497"/>
      <c r="U24" s="3497"/>
      <c r="V24" s="3497"/>
      <c r="W24" s="3498"/>
    </row>
    <row r="25" spans="1:23" ht="16.2" hidden="1" thickTop="1">
      <c r="A25" s="3486"/>
      <c r="B25" s="3493"/>
      <c r="C25" s="3494"/>
      <c r="D25" s="3494"/>
      <c r="E25" s="3494"/>
      <c r="F25" s="3494"/>
      <c r="G25" s="3494"/>
      <c r="H25" s="3494"/>
      <c r="I25" s="3494"/>
      <c r="J25" s="3494"/>
      <c r="K25" s="3494"/>
      <c r="L25" s="3495"/>
      <c r="M25" s="3499"/>
      <c r="N25" s="3500"/>
      <c r="O25" s="3500"/>
      <c r="P25" s="3500"/>
      <c r="Q25" s="3500"/>
      <c r="R25" s="3500"/>
      <c r="S25" s="3500"/>
      <c r="T25" s="3500"/>
      <c r="U25" s="3500"/>
      <c r="V25" s="3500"/>
      <c r="W25" s="3501"/>
    </row>
    <row r="26" spans="1:23" ht="31.8" hidden="1" thickTop="1">
      <c r="A26" s="3486"/>
      <c r="B26" s="1536" t="s">
        <v>1245</v>
      </c>
      <c r="C26" s="1536" t="s">
        <v>1249</v>
      </c>
      <c r="D26" s="1536" t="s">
        <v>1245</v>
      </c>
      <c r="E26" s="1536" t="s">
        <v>1248</v>
      </c>
      <c r="F26" s="1536" t="s">
        <v>1245</v>
      </c>
      <c r="G26" s="1536" t="s">
        <v>1247</v>
      </c>
      <c r="H26" s="1536" t="s">
        <v>1245</v>
      </c>
      <c r="I26" s="1536" t="s">
        <v>1246</v>
      </c>
      <c r="J26" s="1536" t="s">
        <v>1245</v>
      </c>
      <c r="K26" s="1536" t="s">
        <v>1244</v>
      </c>
      <c r="L26" s="1536" t="s">
        <v>1243</v>
      </c>
      <c r="M26" s="1536" t="s">
        <v>1245</v>
      </c>
      <c r="N26" s="1536" t="s">
        <v>1249</v>
      </c>
      <c r="O26" s="1536" t="s">
        <v>1245</v>
      </c>
      <c r="P26" s="1536" t="s">
        <v>1248</v>
      </c>
      <c r="Q26" s="1536" t="s">
        <v>1245</v>
      </c>
      <c r="R26" s="1536" t="s">
        <v>1247</v>
      </c>
      <c r="S26" s="1536" t="s">
        <v>1245</v>
      </c>
      <c r="T26" s="1536" t="s">
        <v>1246</v>
      </c>
      <c r="U26" s="1536" t="s">
        <v>1245</v>
      </c>
      <c r="V26" s="1536" t="s">
        <v>1244</v>
      </c>
      <c r="W26" s="1535" t="s">
        <v>1243</v>
      </c>
    </row>
    <row r="27" spans="1:23" ht="16.2" hidden="1" thickTop="1">
      <c r="A27" s="1410" t="s">
        <v>718</v>
      </c>
      <c r="B27" s="1532">
        <v>29255.412</v>
      </c>
      <c r="C27" s="1532">
        <v>420</v>
      </c>
      <c r="D27" s="1532">
        <v>0</v>
      </c>
      <c r="E27" s="1532">
        <v>0</v>
      </c>
      <c r="F27" s="1532">
        <v>0</v>
      </c>
      <c r="G27" s="1532">
        <v>0</v>
      </c>
      <c r="H27" s="1532">
        <v>0</v>
      </c>
      <c r="I27" s="1532">
        <v>0</v>
      </c>
      <c r="J27" s="1532">
        <v>0</v>
      </c>
      <c r="K27" s="1531">
        <v>0</v>
      </c>
      <c r="L27" s="1532">
        <f t="shared" ref="L27:L38" si="3">B27+D27+F27+H27+J27</f>
        <v>29255.412</v>
      </c>
      <c r="M27" s="1532">
        <v>23980.2</v>
      </c>
      <c r="N27" s="1532">
        <v>320</v>
      </c>
      <c r="O27" s="1532">
        <v>0</v>
      </c>
      <c r="P27" s="1532">
        <v>0</v>
      </c>
      <c r="Q27" s="1532">
        <v>0</v>
      </c>
      <c r="R27" s="1532">
        <v>0</v>
      </c>
      <c r="S27" s="1532">
        <v>0</v>
      </c>
      <c r="T27" s="1532">
        <v>0</v>
      </c>
      <c r="U27" s="1532">
        <v>0</v>
      </c>
      <c r="V27" s="1531">
        <v>0</v>
      </c>
      <c r="W27" s="1530">
        <f t="shared" ref="W27:W38" si="4">M27+O27+Q27+S27+U27</f>
        <v>23980.2</v>
      </c>
    </row>
    <row r="28" spans="1:23" ht="16.2" hidden="1" thickTop="1">
      <c r="A28" s="1410" t="s">
        <v>717</v>
      </c>
      <c r="B28" s="1532">
        <v>25809.83</v>
      </c>
      <c r="C28" s="1532">
        <v>360</v>
      </c>
      <c r="D28" s="1532">
        <v>0</v>
      </c>
      <c r="E28" s="1532">
        <v>0</v>
      </c>
      <c r="F28" s="1532">
        <v>0</v>
      </c>
      <c r="G28" s="1532">
        <v>0</v>
      </c>
      <c r="H28" s="1532">
        <v>0</v>
      </c>
      <c r="I28" s="1532">
        <v>0</v>
      </c>
      <c r="J28" s="1532">
        <v>0</v>
      </c>
      <c r="K28" s="1531">
        <v>0</v>
      </c>
      <c r="L28" s="1532">
        <f t="shared" si="3"/>
        <v>25809.83</v>
      </c>
      <c r="M28" s="1532">
        <v>16260.5</v>
      </c>
      <c r="N28" s="1532">
        <v>220</v>
      </c>
      <c r="O28" s="1532">
        <v>0</v>
      </c>
      <c r="P28" s="1532">
        <v>0</v>
      </c>
      <c r="Q28" s="1532">
        <v>0</v>
      </c>
      <c r="R28" s="1532">
        <v>0</v>
      </c>
      <c r="S28" s="1532">
        <v>0</v>
      </c>
      <c r="T28" s="1532">
        <v>0</v>
      </c>
      <c r="U28" s="1532">
        <v>0</v>
      </c>
      <c r="V28" s="1531">
        <v>0</v>
      </c>
      <c r="W28" s="1530">
        <f t="shared" si="4"/>
        <v>16260.5</v>
      </c>
    </row>
    <row r="29" spans="1:23" ht="16.2" hidden="1" thickTop="1">
      <c r="A29" s="1410" t="s">
        <v>716</v>
      </c>
      <c r="B29" s="1532">
        <v>19924.12</v>
      </c>
      <c r="C29" s="1532">
        <v>280</v>
      </c>
      <c r="D29" s="1532">
        <v>0</v>
      </c>
      <c r="E29" s="1532">
        <v>0</v>
      </c>
      <c r="F29" s="1532">
        <v>0</v>
      </c>
      <c r="G29" s="1532">
        <v>0</v>
      </c>
      <c r="H29" s="1532">
        <v>0</v>
      </c>
      <c r="I29" s="1532">
        <v>0</v>
      </c>
      <c r="J29" s="1532">
        <v>0</v>
      </c>
      <c r="K29" s="1531">
        <v>0</v>
      </c>
      <c r="L29" s="1532">
        <f t="shared" si="3"/>
        <v>19924.12</v>
      </c>
      <c r="M29" s="1532">
        <v>22036.05</v>
      </c>
      <c r="N29" s="1532">
        <v>300</v>
      </c>
      <c r="O29" s="1532">
        <v>0</v>
      </c>
      <c r="P29" s="1532">
        <v>0</v>
      </c>
      <c r="Q29" s="1532">
        <v>0</v>
      </c>
      <c r="R29" s="1532">
        <v>0</v>
      </c>
      <c r="S29" s="1532">
        <v>0</v>
      </c>
      <c r="T29" s="1532">
        <v>0</v>
      </c>
      <c r="U29" s="1532">
        <v>0</v>
      </c>
      <c r="V29" s="1531">
        <v>0</v>
      </c>
      <c r="W29" s="1530">
        <f t="shared" si="4"/>
        <v>22036.05</v>
      </c>
    </row>
    <row r="30" spans="1:23" ht="16.2" hidden="1" thickTop="1">
      <c r="A30" s="1410" t="s">
        <v>715</v>
      </c>
      <c r="B30" s="1532">
        <v>25612.583999999995</v>
      </c>
      <c r="C30" s="1532">
        <v>360</v>
      </c>
      <c r="D30" s="1532">
        <v>0</v>
      </c>
      <c r="E30" s="1532">
        <v>0</v>
      </c>
      <c r="F30" s="1532">
        <v>0</v>
      </c>
      <c r="G30" s="1532">
        <v>0</v>
      </c>
      <c r="H30" s="1532">
        <v>0</v>
      </c>
      <c r="I30" s="1532">
        <v>0</v>
      </c>
      <c r="J30" s="1532">
        <v>0</v>
      </c>
      <c r="K30" s="1531">
        <v>0</v>
      </c>
      <c r="L30" s="1532">
        <f t="shared" si="3"/>
        <v>25612.583999999995</v>
      </c>
      <c r="M30" s="1532">
        <v>28154.42</v>
      </c>
      <c r="N30" s="1532">
        <v>380</v>
      </c>
      <c r="O30" s="1532">
        <v>0</v>
      </c>
      <c r="P30" s="1532">
        <v>0</v>
      </c>
      <c r="Q30" s="1532">
        <v>0</v>
      </c>
      <c r="R30" s="1532">
        <v>0</v>
      </c>
      <c r="S30" s="1532">
        <v>0</v>
      </c>
      <c r="T30" s="1532">
        <v>0</v>
      </c>
      <c r="U30" s="1532">
        <v>0</v>
      </c>
      <c r="V30" s="1531">
        <v>0</v>
      </c>
      <c r="W30" s="1530">
        <f t="shared" si="4"/>
        <v>28154.42</v>
      </c>
    </row>
    <row r="31" spans="1:23" ht="16.2" hidden="1" thickTop="1">
      <c r="A31" s="1410" t="s">
        <v>714</v>
      </c>
      <c r="B31" s="1532">
        <v>22891.522000000001</v>
      </c>
      <c r="C31" s="1532">
        <v>320</v>
      </c>
      <c r="D31" s="1532">
        <v>0</v>
      </c>
      <c r="E31" s="1532">
        <v>0</v>
      </c>
      <c r="F31" s="1532">
        <v>0</v>
      </c>
      <c r="G31" s="1532">
        <v>0</v>
      </c>
      <c r="H31" s="1532">
        <v>0</v>
      </c>
      <c r="I31" s="1532">
        <v>0</v>
      </c>
      <c r="J31" s="1532">
        <v>0</v>
      </c>
      <c r="K31" s="1534">
        <v>0</v>
      </c>
      <c r="L31" s="1532">
        <f t="shared" si="3"/>
        <v>22891.522000000001</v>
      </c>
      <c r="M31" s="1532">
        <v>29541.660000000003</v>
      </c>
      <c r="N31" s="1532">
        <v>400</v>
      </c>
      <c r="O31" s="1532">
        <v>0</v>
      </c>
      <c r="P31" s="1532">
        <v>0</v>
      </c>
      <c r="Q31" s="1532">
        <v>0</v>
      </c>
      <c r="R31" s="1532">
        <v>0</v>
      </c>
      <c r="S31" s="1532">
        <v>0</v>
      </c>
      <c r="T31" s="1532">
        <v>0</v>
      </c>
      <c r="U31" s="1532">
        <v>0</v>
      </c>
      <c r="V31" s="1534">
        <v>0</v>
      </c>
      <c r="W31" s="1530">
        <f t="shared" si="4"/>
        <v>29541.660000000003</v>
      </c>
    </row>
    <row r="32" spans="1:23" ht="16.2" hidden="1" thickTop="1">
      <c r="A32" s="1410" t="s">
        <v>713</v>
      </c>
      <c r="B32" s="1532">
        <v>19973.440000000002</v>
      </c>
      <c r="C32" s="1532">
        <v>280</v>
      </c>
      <c r="D32" s="1532">
        <v>0</v>
      </c>
      <c r="E32" s="1532">
        <v>0</v>
      </c>
      <c r="F32" s="1532">
        <v>0</v>
      </c>
      <c r="G32" s="1532">
        <v>0</v>
      </c>
      <c r="H32" s="1532">
        <v>0</v>
      </c>
      <c r="I32" s="1532">
        <v>0</v>
      </c>
      <c r="J32" s="1532">
        <v>0</v>
      </c>
      <c r="K32" s="1534">
        <v>0</v>
      </c>
      <c r="L32" s="1532">
        <f t="shared" si="3"/>
        <v>19973.440000000002</v>
      </c>
      <c r="M32" s="1532">
        <v>30847.33</v>
      </c>
      <c r="N32" s="1532">
        <v>420</v>
      </c>
      <c r="O32" s="1532">
        <v>0</v>
      </c>
      <c r="P32" s="1532">
        <v>0</v>
      </c>
      <c r="Q32" s="1532">
        <v>0</v>
      </c>
      <c r="R32" s="1532">
        <v>0</v>
      </c>
      <c r="S32" s="1532">
        <v>0</v>
      </c>
      <c r="T32" s="1532">
        <v>0</v>
      </c>
      <c r="U32" s="1532">
        <v>0</v>
      </c>
      <c r="V32" s="1534">
        <v>0</v>
      </c>
      <c r="W32" s="1530">
        <f t="shared" si="4"/>
        <v>30847.33</v>
      </c>
    </row>
    <row r="33" spans="1:23" ht="16.2" hidden="1" thickTop="1">
      <c r="A33" s="1410" t="s">
        <v>712</v>
      </c>
      <c r="B33" s="1532">
        <v>28451.51</v>
      </c>
      <c r="C33" s="1532">
        <v>400</v>
      </c>
      <c r="D33" s="1532">
        <v>0</v>
      </c>
      <c r="E33" s="1532">
        <v>0</v>
      </c>
      <c r="F33" s="1532">
        <v>0</v>
      </c>
      <c r="G33" s="1532">
        <v>0</v>
      </c>
      <c r="H33" s="1532">
        <v>0</v>
      </c>
      <c r="I33" s="1532">
        <v>0</v>
      </c>
      <c r="J33" s="1532">
        <v>0</v>
      </c>
      <c r="K33" s="1531">
        <v>0</v>
      </c>
      <c r="L33" s="1532">
        <f t="shared" si="3"/>
        <v>28451.51</v>
      </c>
      <c r="M33" s="1532">
        <v>26302.240000000002</v>
      </c>
      <c r="N33" s="1532">
        <v>360</v>
      </c>
      <c r="O33" s="1532">
        <v>0</v>
      </c>
      <c r="P33" s="1532">
        <v>0</v>
      </c>
      <c r="Q33" s="1532">
        <v>0</v>
      </c>
      <c r="R33" s="1532">
        <v>0</v>
      </c>
      <c r="S33" s="1532">
        <v>0</v>
      </c>
      <c r="T33" s="1532">
        <v>0</v>
      </c>
      <c r="U33" s="1532">
        <v>0</v>
      </c>
      <c r="V33" s="1531">
        <v>0</v>
      </c>
      <c r="W33" s="1530">
        <f t="shared" si="4"/>
        <v>26302.240000000002</v>
      </c>
    </row>
    <row r="34" spans="1:23" ht="16.2" hidden="1" thickTop="1">
      <c r="A34" s="1410" t="s">
        <v>711</v>
      </c>
      <c r="B34" s="1532">
        <v>25973.332000000002</v>
      </c>
      <c r="C34" s="1532">
        <v>360</v>
      </c>
      <c r="D34" s="1532">
        <v>0</v>
      </c>
      <c r="E34" s="1532">
        <v>0</v>
      </c>
      <c r="F34" s="1532">
        <v>0</v>
      </c>
      <c r="G34" s="1532">
        <v>0</v>
      </c>
      <c r="H34" s="1532">
        <v>0</v>
      </c>
      <c r="I34" s="1532">
        <v>0</v>
      </c>
      <c r="J34" s="1532">
        <v>0</v>
      </c>
      <c r="K34" s="1531">
        <v>0</v>
      </c>
      <c r="L34" s="1532">
        <f t="shared" si="3"/>
        <v>25973.332000000002</v>
      </c>
      <c r="M34" s="1533">
        <v>32031</v>
      </c>
      <c r="N34" s="1532">
        <v>440</v>
      </c>
      <c r="O34" s="1532"/>
      <c r="P34" s="1532"/>
      <c r="Q34" s="1532"/>
      <c r="R34" s="1532"/>
      <c r="S34" s="1532"/>
      <c r="T34" s="1532"/>
      <c r="U34" s="1532"/>
      <c r="V34" s="1531"/>
      <c r="W34" s="1530">
        <f t="shared" si="4"/>
        <v>32031</v>
      </c>
    </row>
    <row r="35" spans="1:23" ht="16.2" hidden="1" thickTop="1">
      <c r="A35" s="1410" t="s">
        <v>710</v>
      </c>
      <c r="B35" s="1532">
        <v>20912.972000000002</v>
      </c>
      <c r="C35" s="1532">
        <v>280</v>
      </c>
      <c r="D35" s="1532">
        <v>0</v>
      </c>
      <c r="E35" s="1532">
        <v>0</v>
      </c>
      <c r="F35" s="1532">
        <v>0</v>
      </c>
      <c r="G35" s="1532">
        <v>0</v>
      </c>
      <c r="H35" s="1532">
        <v>0</v>
      </c>
      <c r="I35" s="1532">
        <v>0</v>
      </c>
      <c r="J35" s="1532">
        <v>0</v>
      </c>
      <c r="K35" s="1531">
        <v>0</v>
      </c>
      <c r="L35" s="1532">
        <f t="shared" si="3"/>
        <v>20912.972000000002</v>
      </c>
      <c r="M35" s="1532">
        <v>43782.6</v>
      </c>
      <c r="N35" s="1532">
        <v>600</v>
      </c>
      <c r="O35" s="1532"/>
      <c r="P35" s="1532"/>
      <c r="Q35" s="1532"/>
      <c r="R35" s="1532"/>
      <c r="S35" s="1532"/>
      <c r="T35" s="1532"/>
      <c r="U35" s="1532"/>
      <c r="V35" s="1531"/>
      <c r="W35" s="1530">
        <f t="shared" si="4"/>
        <v>43782.6</v>
      </c>
    </row>
    <row r="36" spans="1:23" ht="16.2" hidden="1" thickTop="1">
      <c r="A36" s="1410" t="s">
        <v>709</v>
      </c>
      <c r="B36" s="1532">
        <v>9159.2000000000007</v>
      </c>
      <c r="C36" s="1532">
        <v>120</v>
      </c>
      <c r="D36" s="1532">
        <v>0</v>
      </c>
      <c r="E36" s="1532">
        <v>0</v>
      </c>
      <c r="F36" s="1532">
        <v>0</v>
      </c>
      <c r="G36" s="1532">
        <v>0</v>
      </c>
      <c r="H36" s="1532">
        <v>0</v>
      </c>
      <c r="I36" s="1532">
        <v>0</v>
      </c>
      <c r="J36" s="1532">
        <v>0</v>
      </c>
      <c r="K36" s="1531">
        <v>0</v>
      </c>
      <c r="L36" s="1532">
        <f t="shared" si="3"/>
        <v>9159.2000000000007</v>
      </c>
      <c r="M36" s="1532"/>
      <c r="N36" s="1532"/>
      <c r="O36" s="1532"/>
      <c r="P36" s="1532"/>
      <c r="Q36" s="1532"/>
      <c r="R36" s="1532"/>
      <c r="S36" s="1532"/>
      <c r="T36" s="1532"/>
      <c r="U36" s="1532"/>
      <c r="V36" s="1531"/>
      <c r="W36" s="1530">
        <f t="shared" si="4"/>
        <v>0</v>
      </c>
    </row>
    <row r="37" spans="1:23" ht="16.2" hidden="1" thickTop="1">
      <c r="A37" s="1410" t="s">
        <v>708</v>
      </c>
      <c r="B37" s="1532">
        <v>22677.300000000007</v>
      </c>
      <c r="C37" s="1532">
        <v>300</v>
      </c>
      <c r="D37" s="1532">
        <v>0</v>
      </c>
      <c r="E37" s="1532">
        <v>0</v>
      </c>
      <c r="F37" s="1532">
        <v>0</v>
      </c>
      <c r="G37" s="1532">
        <v>0</v>
      </c>
      <c r="H37" s="1532">
        <v>0</v>
      </c>
      <c r="I37" s="1532">
        <v>0</v>
      </c>
      <c r="J37" s="1532">
        <v>0</v>
      </c>
      <c r="K37" s="1531">
        <v>0</v>
      </c>
      <c r="L37" s="1532">
        <f t="shared" si="3"/>
        <v>22677.300000000007</v>
      </c>
      <c r="M37" s="1532"/>
      <c r="N37" s="1532"/>
      <c r="O37" s="1532"/>
      <c r="P37" s="1532"/>
      <c r="Q37" s="1532"/>
      <c r="R37" s="1532"/>
      <c r="S37" s="1532"/>
      <c r="T37" s="1532"/>
      <c r="U37" s="1532"/>
      <c r="V37" s="1531"/>
      <c r="W37" s="1530">
        <f t="shared" si="4"/>
        <v>0</v>
      </c>
    </row>
    <row r="38" spans="1:23" ht="16.2" hidden="1" thickTop="1">
      <c r="A38" s="1410" t="s">
        <v>707</v>
      </c>
      <c r="B38" s="1532">
        <v>25691.171999999999</v>
      </c>
      <c r="C38" s="1532">
        <v>340</v>
      </c>
      <c r="D38" s="1532">
        <v>0</v>
      </c>
      <c r="E38" s="1532">
        <v>0</v>
      </c>
      <c r="F38" s="1532">
        <v>0</v>
      </c>
      <c r="G38" s="1532">
        <v>0</v>
      </c>
      <c r="H38" s="1532">
        <v>0</v>
      </c>
      <c r="I38" s="1532">
        <v>0</v>
      </c>
      <c r="J38" s="1532">
        <v>0</v>
      </c>
      <c r="K38" s="1531">
        <v>0</v>
      </c>
      <c r="L38" s="1532">
        <f t="shared" si="3"/>
        <v>25691.171999999999</v>
      </c>
      <c r="M38" s="1532"/>
      <c r="N38" s="1532"/>
      <c r="O38" s="1532"/>
      <c r="P38" s="1532"/>
      <c r="Q38" s="1532"/>
      <c r="R38" s="1532"/>
      <c r="S38" s="1532"/>
      <c r="T38" s="1532"/>
      <c r="U38" s="1532"/>
      <c r="V38" s="1531"/>
      <c r="W38" s="1530">
        <f t="shared" si="4"/>
        <v>0</v>
      </c>
    </row>
    <row r="39" spans="1:23" ht="16.8" hidden="1" thickTop="1" thickBot="1">
      <c r="A39" s="1529" t="s">
        <v>313</v>
      </c>
      <c r="B39" s="1527">
        <f t="shared" ref="B39:W39" si="5">SUM(B27:B38)</f>
        <v>276332.39400000003</v>
      </c>
      <c r="C39" s="1528">
        <f t="shared" si="5"/>
        <v>3820</v>
      </c>
      <c r="D39" s="1527">
        <f t="shared" si="5"/>
        <v>0</v>
      </c>
      <c r="E39" s="1527">
        <f t="shared" si="5"/>
        <v>0</v>
      </c>
      <c r="F39" s="1527">
        <f t="shared" si="5"/>
        <v>0</v>
      </c>
      <c r="G39" s="1527">
        <f t="shared" si="5"/>
        <v>0</v>
      </c>
      <c r="H39" s="1527">
        <f t="shared" si="5"/>
        <v>0</v>
      </c>
      <c r="I39" s="1527">
        <f t="shared" si="5"/>
        <v>0</v>
      </c>
      <c r="J39" s="1527">
        <f t="shared" si="5"/>
        <v>0</v>
      </c>
      <c r="K39" s="1527">
        <f t="shared" si="5"/>
        <v>0</v>
      </c>
      <c r="L39" s="1527">
        <f t="shared" si="5"/>
        <v>276332.39400000003</v>
      </c>
      <c r="M39" s="1527">
        <f t="shared" si="5"/>
        <v>252936</v>
      </c>
      <c r="N39" s="1527">
        <f t="shared" si="5"/>
        <v>3440</v>
      </c>
      <c r="O39" s="1527">
        <f t="shared" si="5"/>
        <v>0</v>
      </c>
      <c r="P39" s="1527">
        <f t="shared" si="5"/>
        <v>0</v>
      </c>
      <c r="Q39" s="1527">
        <f t="shared" si="5"/>
        <v>0</v>
      </c>
      <c r="R39" s="1527">
        <f t="shared" si="5"/>
        <v>0</v>
      </c>
      <c r="S39" s="1527">
        <f t="shared" si="5"/>
        <v>0</v>
      </c>
      <c r="T39" s="1527">
        <f t="shared" si="5"/>
        <v>0</v>
      </c>
      <c r="U39" s="1527">
        <f t="shared" si="5"/>
        <v>0</v>
      </c>
      <c r="V39" s="1527">
        <f t="shared" si="5"/>
        <v>0</v>
      </c>
      <c r="W39" s="1526">
        <f t="shared" si="5"/>
        <v>252936</v>
      </c>
    </row>
    <row r="40" spans="1:23" ht="16.2" thickTop="1">
      <c r="N40" s="1558"/>
      <c r="P40" s="1558"/>
    </row>
    <row r="41" spans="1:23">
      <c r="H41" s="1525"/>
      <c r="I41" s="1525"/>
      <c r="N41" s="1558"/>
    </row>
    <row r="42" spans="1:23">
      <c r="I42" s="1525"/>
      <c r="K42" s="1524"/>
    </row>
    <row r="50" spans="6:6">
      <c r="F50" s="1393" t="s">
        <v>45</v>
      </c>
    </row>
  </sheetData>
  <mergeCells count="21">
    <mergeCell ref="A22:W22"/>
    <mergeCell ref="A23:A26"/>
    <mergeCell ref="B23:W23"/>
    <mergeCell ref="B24:L25"/>
    <mergeCell ref="M24:W25"/>
    <mergeCell ref="J6:K6"/>
    <mergeCell ref="A1:Q1"/>
    <mergeCell ref="A2:Q2"/>
    <mergeCell ref="A3:Q3"/>
    <mergeCell ref="A4:A7"/>
    <mergeCell ref="B4:M4"/>
    <mergeCell ref="N4:Q4"/>
    <mergeCell ref="B5:G5"/>
    <mergeCell ref="H5:M5"/>
    <mergeCell ref="N5:O6"/>
    <mergeCell ref="P5:Q6"/>
    <mergeCell ref="L6:M6"/>
    <mergeCell ref="B6:C6"/>
    <mergeCell ref="D6:E6"/>
    <mergeCell ref="F6:G6"/>
    <mergeCell ref="H6:I6"/>
  </mergeCells>
  <pageMargins left="0.7" right="0.7" top="1" bottom="1" header="0.3" footer="0.3"/>
  <pageSetup scale="57"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33"/>
  <sheetViews>
    <sheetView zoomScaleSheetLayoutView="84" workbookViewId="0">
      <pane xSplit="1" ySplit="2" topLeftCell="AI3" activePane="bottomRight" state="frozen"/>
      <selection activeCell="M25" sqref="M25"/>
      <selection pane="topRight" activeCell="M25" sqref="M25"/>
      <selection pane="bottomLeft" activeCell="M25" sqref="M25"/>
      <selection pane="bottomRight" activeCell="BU34" sqref="BU34"/>
    </sheetView>
  </sheetViews>
  <sheetFormatPr defaultRowHeight="15.6"/>
  <cols>
    <col min="1" max="1" width="71" style="1572" bestFit="1" customWidth="1"/>
    <col min="2" max="2" width="10.109375" style="1572" hidden="1" customWidth="1"/>
    <col min="3" max="6" width="12.88671875" style="1572" hidden="1" customWidth="1"/>
    <col min="7" max="7" width="12.6640625" style="1572" hidden="1" customWidth="1"/>
    <col min="8" max="13" width="12.88671875" style="1572" hidden="1" customWidth="1"/>
    <col min="14" max="14" width="12" style="1572" hidden="1" customWidth="1"/>
    <col min="15" max="17" width="12.88671875" style="1572" hidden="1" customWidth="1"/>
    <col min="18" max="18" width="12" style="1572" hidden="1" customWidth="1"/>
    <col min="19" max="25" width="11.109375" style="1572" hidden="1" customWidth="1"/>
    <col min="26" max="26" width="12" style="1572" hidden="1" customWidth="1"/>
    <col min="27" max="28" width="11.109375" style="1572" hidden="1" customWidth="1"/>
    <col min="29" max="30" width="12" style="1572" hidden="1" customWidth="1"/>
    <col min="31" max="34" width="10.109375" style="1572" hidden="1" customWidth="1"/>
    <col min="35" max="35" width="12" style="1572" customWidth="1"/>
    <col min="36" max="46" width="12" style="1572" hidden="1" customWidth="1"/>
    <col min="47" max="47" width="12" style="1572" customWidth="1"/>
    <col min="48" max="58" width="12" style="1572" hidden="1" customWidth="1"/>
    <col min="59" max="59" width="12" style="1572" customWidth="1"/>
    <col min="60" max="60" width="11.5546875" style="1572" customWidth="1"/>
    <col min="61" max="62" width="10.109375" style="1572" bestFit="1" customWidth="1"/>
    <col min="63" max="63" width="11.6640625" style="1572" customWidth="1"/>
    <col min="64" max="74" width="12" style="1572" customWidth="1"/>
    <col min="75" max="78" width="11.6640625" style="1572" customWidth="1"/>
    <col min="79" max="276" width="8.88671875" style="1572"/>
    <col min="277" max="277" width="53.33203125" style="1572" customWidth="1"/>
    <col min="278" max="283" width="0" style="1572" hidden="1" customWidth="1"/>
    <col min="284" max="286" width="12.88671875" style="1572" customWidth="1"/>
    <col min="287" max="292" width="12.88671875" style="1572" bestFit="1" customWidth="1"/>
    <col min="293" max="294" width="12.88671875" style="1572" customWidth="1"/>
    <col min="295" max="296" width="11.109375" style="1572" customWidth="1"/>
    <col min="297" max="532" width="8.88671875" style="1572"/>
    <col min="533" max="533" width="53.33203125" style="1572" customWidth="1"/>
    <col min="534" max="539" width="0" style="1572" hidden="1" customWidth="1"/>
    <col min="540" max="542" width="12.88671875" style="1572" customWidth="1"/>
    <col min="543" max="548" width="12.88671875" style="1572" bestFit="1" customWidth="1"/>
    <col min="549" max="550" width="12.88671875" style="1572" customWidth="1"/>
    <col min="551" max="552" width="11.109375" style="1572" customWidth="1"/>
    <col min="553" max="788" width="8.88671875" style="1572"/>
    <col min="789" max="789" width="53.33203125" style="1572" customWidth="1"/>
    <col min="790" max="795" width="0" style="1572" hidden="1" customWidth="1"/>
    <col min="796" max="798" width="12.88671875" style="1572" customWidth="1"/>
    <col min="799" max="804" width="12.88671875" style="1572" bestFit="1" customWidth="1"/>
    <col min="805" max="806" width="12.88671875" style="1572" customWidth="1"/>
    <col min="807" max="808" width="11.109375" style="1572" customWidth="1"/>
    <col min="809" max="1044" width="8.88671875" style="1572"/>
    <col min="1045" max="1045" width="53.33203125" style="1572" customWidth="1"/>
    <col min="1046" max="1051" width="0" style="1572" hidden="1" customWidth="1"/>
    <col min="1052" max="1054" width="12.88671875" style="1572" customWidth="1"/>
    <col min="1055" max="1060" width="12.88671875" style="1572" bestFit="1" customWidth="1"/>
    <col min="1061" max="1062" width="12.88671875" style="1572" customWidth="1"/>
    <col min="1063" max="1064" width="11.109375" style="1572" customWidth="1"/>
    <col min="1065" max="1300" width="8.88671875" style="1572"/>
    <col min="1301" max="1301" width="53.33203125" style="1572" customWidth="1"/>
    <col min="1302" max="1307" width="0" style="1572" hidden="1" customWidth="1"/>
    <col min="1308" max="1310" width="12.88671875" style="1572" customWidth="1"/>
    <col min="1311" max="1316" width="12.88671875" style="1572" bestFit="1" customWidth="1"/>
    <col min="1317" max="1318" width="12.88671875" style="1572" customWidth="1"/>
    <col min="1319" max="1320" width="11.109375" style="1572" customWidth="1"/>
    <col min="1321" max="1556" width="8.88671875" style="1572"/>
    <col min="1557" max="1557" width="53.33203125" style="1572" customWidth="1"/>
    <col min="1558" max="1563" width="0" style="1572" hidden="1" customWidth="1"/>
    <col min="1564" max="1566" width="12.88671875" style="1572" customWidth="1"/>
    <col min="1567" max="1572" width="12.88671875" style="1572" bestFit="1" customWidth="1"/>
    <col min="1573" max="1574" width="12.88671875" style="1572" customWidth="1"/>
    <col min="1575" max="1576" width="11.109375" style="1572" customWidth="1"/>
    <col min="1577" max="1812" width="8.88671875" style="1572"/>
    <col min="1813" max="1813" width="53.33203125" style="1572" customWidth="1"/>
    <col min="1814" max="1819" width="0" style="1572" hidden="1" customWidth="1"/>
    <col min="1820" max="1822" width="12.88671875" style="1572" customWidth="1"/>
    <col min="1823" max="1828" width="12.88671875" style="1572" bestFit="1" customWidth="1"/>
    <col min="1829" max="1830" width="12.88671875" style="1572" customWidth="1"/>
    <col min="1831" max="1832" width="11.109375" style="1572" customWidth="1"/>
    <col min="1833" max="2068" width="8.88671875" style="1572"/>
    <col min="2069" max="2069" width="53.33203125" style="1572" customWidth="1"/>
    <col min="2070" max="2075" width="0" style="1572" hidden="1" customWidth="1"/>
    <col min="2076" max="2078" width="12.88671875" style="1572" customWidth="1"/>
    <col min="2079" max="2084" width="12.88671875" style="1572" bestFit="1" customWidth="1"/>
    <col min="2085" max="2086" width="12.88671875" style="1572" customWidth="1"/>
    <col min="2087" max="2088" width="11.109375" style="1572" customWidth="1"/>
    <col min="2089" max="2324" width="8.88671875" style="1572"/>
    <col min="2325" max="2325" width="53.33203125" style="1572" customWidth="1"/>
    <col min="2326" max="2331" width="0" style="1572" hidden="1" customWidth="1"/>
    <col min="2332" max="2334" width="12.88671875" style="1572" customWidth="1"/>
    <col min="2335" max="2340" width="12.88671875" style="1572" bestFit="1" customWidth="1"/>
    <col min="2341" max="2342" width="12.88671875" style="1572" customWidth="1"/>
    <col min="2343" max="2344" width="11.109375" style="1572" customWidth="1"/>
    <col min="2345" max="2580" width="8.88671875" style="1572"/>
    <col min="2581" max="2581" width="53.33203125" style="1572" customWidth="1"/>
    <col min="2582" max="2587" width="0" style="1572" hidden="1" customWidth="1"/>
    <col min="2588" max="2590" width="12.88671875" style="1572" customWidth="1"/>
    <col min="2591" max="2596" width="12.88671875" style="1572" bestFit="1" customWidth="1"/>
    <col min="2597" max="2598" width="12.88671875" style="1572" customWidth="1"/>
    <col min="2599" max="2600" width="11.109375" style="1572" customWidth="1"/>
    <col min="2601" max="2836" width="8.88671875" style="1572"/>
    <col min="2837" max="2837" width="53.33203125" style="1572" customWidth="1"/>
    <col min="2838" max="2843" width="0" style="1572" hidden="1" customWidth="1"/>
    <col min="2844" max="2846" width="12.88671875" style="1572" customWidth="1"/>
    <col min="2847" max="2852" width="12.88671875" style="1572" bestFit="1" customWidth="1"/>
    <col min="2853" max="2854" width="12.88671875" style="1572" customWidth="1"/>
    <col min="2855" max="2856" width="11.109375" style="1572" customWidth="1"/>
    <col min="2857" max="3092" width="8.88671875" style="1572"/>
    <col min="3093" max="3093" width="53.33203125" style="1572" customWidth="1"/>
    <col min="3094" max="3099" width="0" style="1572" hidden="1" customWidth="1"/>
    <col min="3100" max="3102" width="12.88671875" style="1572" customWidth="1"/>
    <col min="3103" max="3108" width="12.88671875" style="1572" bestFit="1" customWidth="1"/>
    <col min="3109" max="3110" width="12.88671875" style="1572" customWidth="1"/>
    <col min="3111" max="3112" width="11.109375" style="1572" customWidth="1"/>
    <col min="3113" max="3348" width="8.88671875" style="1572"/>
    <col min="3349" max="3349" width="53.33203125" style="1572" customWidth="1"/>
    <col min="3350" max="3355" width="0" style="1572" hidden="1" customWidth="1"/>
    <col min="3356" max="3358" width="12.88671875" style="1572" customWidth="1"/>
    <col min="3359" max="3364" width="12.88671875" style="1572" bestFit="1" customWidth="1"/>
    <col min="3365" max="3366" width="12.88671875" style="1572" customWidth="1"/>
    <col min="3367" max="3368" width="11.109375" style="1572" customWidth="1"/>
    <col min="3369" max="3604" width="8.88671875" style="1572"/>
    <col min="3605" max="3605" width="53.33203125" style="1572" customWidth="1"/>
    <col min="3606" max="3611" width="0" style="1572" hidden="1" customWidth="1"/>
    <col min="3612" max="3614" width="12.88671875" style="1572" customWidth="1"/>
    <col min="3615" max="3620" width="12.88671875" style="1572" bestFit="1" customWidth="1"/>
    <col min="3621" max="3622" width="12.88671875" style="1572" customWidth="1"/>
    <col min="3623" max="3624" width="11.109375" style="1572" customWidth="1"/>
    <col min="3625" max="3860" width="8.88671875" style="1572"/>
    <col min="3861" max="3861" width="53.33203125" style="1572" customWidth="1"/>
    <col min="3862" max="3867" width="0" style="1572" hidden="1" customWidth="1"/>
    <col min="3868" max="3870" width="12.88671875" style="1572" customWidth="1"/>
    <col min="3871" max="3876" width="12.88671875" style="1572" bestFit="1" customWidth="1"/>
    <col min="3877" max="3878" width="12.88671875" style="1572" customWidth="1"/>
    <col min="3879" max="3880" width="11.109375" style="1572" customWidth="1"/>
    <col min="3881" max="4116" width="8.88671875" style="1572"/>
    <col min="4117" max="4117" width="53.33203125" style="1572" customWidth="1"/>
    <col min="4118" max="4123" width="0" style="1572" hidden="1" customWidth="1"/>
    <col min="4124" max="4126" width="12.88671875" style="1572" customWidth="1"/>
    <col min="4127" max="4132" width="12.88671875" style="1572" bestFit="1" customWidth="1"/>
    <col min="4133" max="4134" width="12.88671875" style="1572" customWidth="1"/>
    <col min="4135" max="4136" width="11.109375" style="1572" customWidth="1"/>
    <col min="4137" max="4372" width="8.88671875" style="1572"/>
    <col min="4373" max="4373" width="53.33203125" style="1572" customWidth="1"/>
    <col min="4374" max="4379" width="0" style="1572" hidden="1" customWidth="1"/>
    <col min="4380" max="4382" width="12.88671875" style="1572" customWidth="1"/>
    <col min="4383" max="4388" width="12.88671875" style="1572" bestFit="1" customWidth="1"/>
    <col min="4389" max="4390" width="12.88671875" style="1572" customWidth="1"/>
    <col min="4391" max="4392" width="11.109375" style="1572" customWidth="1"/>
    <col min="4393" max="4628" width="8.88671875" style="1572"/>
    <col min="4629" max="4629" width="53.33203125" style="1572" customWidth="1"/>
    <col min="4630" max="4635" width="0" style="1572" hidden="1" customWidth="1"/>
    <col min="4636" max="4638" width="12.88671875" style="1572" customWidth="1"/>
    <col min="4639" max="4644" width="12.88671875" style="1572" bestFit="1" customWidth="1"/>
    <col min="4645" max="4646" width="12.88671875" style="1572" customWidth="1"/>
    <col min="4647" max="4648" width="11.109375" style="1572" customWidth="1"/>
    <col min="4649" max="4884" width="8.88671875" style="1572"/>
    <col min="4885" max="4885" width="53.33203125" style="1572" customWidth="1"/>
    <col min="4886" max="4891" width="0" style="1572" hidden="1" customWidth="1"/>
    <col min="4892" max="4894" width="12.88671875" style="1572" customWidth="1"/>
    <col min="4895" max="4900" width="12.88671875" style="1572" bestFit="1" customWidth="1"/>
    <col min="4901" max="4902" width="12.88671875" style="1572" customWidth="1"/>
    <col min="4903" max="4904" width="11.109375" style="1572" customWidth="1"/>
    <col min="4905" max="5140" width="8.88671875" style="1572"/>
    <col min="5141" max="5141" width="53.33203125" style="1572" customWidth="1"/>
    <col min="5142" max="5147" width="0" style="1572" hidden="1" customWidth="1"/>
    <col min="5148" max="5150" width="12.88671875" style="1572" customWidth="1"/>
    <col min="5151" max="5156" width="12.88671875" style="1572" bestFit="1" customWidth="1"/>
    <col min="5157" max="5158" width="12.88671875" style="1572" customWidth="1"/>
    <col min="5159" max="5160" width="11.109375" style="1572" customWidth="1"/>
    <col min="5161" max="5396" width="8.88671875" style="1572"/>
    <col min="5397" max="5397" width="53.33203125" style="1572" customWidth="1"/>
    <col min="5398" max="5403" width="0" style="1572" hidden="1" customWidth="1"/>
    <col min="5404" max="5406" width="12.88671875" style="1572" customWidth="1"/>
    <col min="5407" max="5412" width="12.88671875" style="1572" bestFit="1" customWidth="1"/>
    <col min="5413" max="5414" width="12.88671875" style="1572" customWidth="1"/>
    <col min="5415" max="5416" width="11.109375" style="1572" customWidth="1"/>
    <col min="5417" max="5652" width="8.88671875" style="1572"/>
    <col min="5653" max="5653" width="53.33203125" style="1572" customWidth="1"/>
    <col min="5654" max="5659" width="0" style="1572" hidden="1" customWidth="1"/>
    <col min="5660" max="5662" width="12.88671875" style="1572" customWidth="1"/>
    <col min="5663" max="5668" width="12.88671875" style="1572" bestFit="1" customWidth="1"/>
    <col min="5669" max="5670" width="12.88671875" style="1572" customWidth="1"/>
    <col min="5671" max="5672" width="11.109375" style="1572" customWidth="1"/>
    <col min="5673" max="5908" width="8.88671875" style="1572"/>
    <col min="5909" max="5909" width="53.33203125" style="1572" customWidth="1"/>
    <col min="5910" max="5915" width="0" style="1572" hidden="1" customWidth="1"/>
    <col min="5916" max="5918" width="12.88671875" style="1572" customWidth="1"/>
    <col min="5919" max="5924" width="12.88671875" style="1572" bestFit="1" customWidth="1"/>
    <col min="5925" max="5926" width="12.88671875" style="1572" customWidth="1"/>
    <col min="5927" max="5928" width="11.109375" style="1572" customWidth="1"/>
    <col min="5929" max="6164" width="8.88671875" style="1572"/>
    <col min="6165" max="6165" width="53.33203125" style="1572" customWidth="1"/>
    <col min="6166" max="6171" width="0" style="1572" hidden="1" customWidth="1"/>
    <col min="6172" max="6174" width="12.88671875" style="1572" customWidth="1"/>
    <col min="6175" max="6180" width="12.88671875" style="1572" bestFit="1" customWidth="1"/>
    <col min="6181" max="6182" width="12.88671875" style="1572" customWidth="1"/>
    <col min="6183" max="6184" width="11.109375" style="1572" customWidth="1"/>
    <col min="6185" max="6420" width="8.88671875" style="1572"/>
    <col min="6421" max="6421" width="53.33203125" style="1572" customWidth="1"/>
    <col min="6422" max="6427" width="0" style="1572" hidden="1" customWidth="1"/>
    <col min="6428" max="6430" width="12.88671875" style="1572" customWidth="1"/>
    <col min="6431" max="6436" width="12.88671875" style="1572" bestFit="1" customWidth="1"/>
    <col min="6437" max="6438" width="12.88671875" style="1572" customWidth="1"/>
    <col min="6439" max="6440" width="11.109375" style="1572" customWidth="1"/>
    <col min="6441" max="6676" width="8.88671875" style="1572"/>
    <col min="6677" max="6677" width="53.33203125" style="1572" customWidth="1"/>
    <col min="6678" max="6683" width="0" style="1572" hidden="1" customWidth="1"/>
    <col min="6684" max="6686" width="12.88671875" style="1572" customWidth="1"/>
    <col min="6687" max="6692" width="12.88671875" style="1572" bestFit="1" customWidth="1"/>
    <col min="6693" max="6694" width="12.88671875" style="1572" customWidth="1"/>
    <col min="6695" max="6696" width="11.109375" style="1572" customWidth="1"/>
    <col min="6697" max="6932" width="8.88671875" style="1572"/>
    <col min="6933" max="6933" width="53.33203125" style="1572" customWidth="1"/>
    <col min="6934" max="6939" width="0" style="1572" hidden="1" customWidth="1"/>
    <col min="6940" max="6942" width="12.88671875" style="1572" customWidth="1"/>
    <col min="6943" max="6948" width="12.88671875" style="1572" bestFit="1" customWidth="1"/>
    <col min="6949" max="6950" width="12.88671875" style="1572" customWidth="1"/>
    <col min="6951" max="6952" width="11.109375" style="1572" customWidth="1"/>
    <col min="6953" max="7188" width="8.88671875" style="1572"/>
    <col min="7189" max="7189" width="53.33203125" style="1572" customWidth="1"/>
    <col min="7190" max="7195" width="0" style="1572" hidden="1" customWidth="1"/>
    <col min="7196" max="7198" width="12.88671875" style="1572" customWidth="1"/>
    <col min="7199" max="7204" width="12.88671875" style="1572" bestFit="1" customWidth="1"/>
    <col min="7205" max="7206" width="12.88671875" style="1572" customWidth="1"/>
    <col min="7207" max="7208" width="11.109375" style="1572" customWidth="1"/>
    <col min="7209" max="7444" width="8.88671875" style="1572"/>
    <col min="7445" max="7445" width="53.33203125" style="1572" customWidth="1"/>
    <col min="7446" max="7451" width="0" style="1572" hidden="1" customWidth="1"/>
    <col min="7452" max="7454" width="12.88671875" style="1572" customWidth="1"/>
    <col min="7455" max="7460" width="12.88671875" style="1572" bestFit="1" customWidth="1"/>
    <col min="7461" max="7462" width="12.88671875" style="1572" customWidth="1"/>
    <col min="7463" max="7464" width="11.109375" style="1572" customWidth="1"/>
    <col min="7465" max="7700" width="8.88671875" style="1572"/>
    <col min="7701" max="7701" width="53.33203125" style="1572" customWidth="1"/>
    <col min="7702" max="7707" width="0" style="1572" hidden="1" customWidth="1"/>
    <col min="7708" max="7710" width="12.88671875" style="1572" customWidth="1"/>
    <col min="7711" max="7716" width="12.88671875" style="1572" bestFit="1" customWidth="1"/>
    <col min="7717" max="7718" width="12.88671875" style="1572" customWidth="1"/>
    <col min="7719" max="7720" width="11.109375" style="1572" customWidth="1"/>
    <col min="7721" max="7956" width="8.88671875" style="1572"/>
    <col min="7957" max="7957" width="53.33203125" style="1572" customWidth="1"/>
    <col min="7958" max="7963" width="0" style="1572" hidden="1" customWidth="1"/>
    <col min="7964" max="7966" width="12.88671875" style="1572" customWidth="1"/>
    <col min="7967" max="7972" width="12.88671875" style="1572" bestFit="1" customWidth="1"/>
    <col min="7973" max="7974" width="12.88671875" style="1572" customWidth="1"/>
    <col min="7975" max="7976" width="11.109375" style="1572" customWidth="1"/>
    <col min="7977" max="8212" width="8.88671875" style="1572"/>
    <col min="8213" max="8213" width="53.33203125" style="1572" customWidth="1"/>
    <col min="8214" max="8219" width="0" style="1572" hidden="1" customWidth="1"/>
    <col min="8220" max="8222" width="12.88671875" style="1572" customWidth="1"/>
    <col min="8223" max="8228" width="12.88671875" style="1572" bestFit="1" customWidth="1"/>
    <col min="8229" max="8230" width="12.88671875" style="1572" customWidth="1"/>
    <col min="8231" max="8232" width="11.109375" style="1572" customWidth="1"/>
    <col min="8233" max="8468" width="8.88671875" style="1572"/>
    <col min="8469" max="8469" width="53.33203125" style="1572" customWidth="1"/>
    <col min="8470" max="8475" width="0" style="1572" hidden="1" customWidth="1"/>
    <col min="8476" max="8478" width="12.88671875" style="1572" customWidth="1"/>
    <col min="8479" max="8484" width="12.88671875" style="1572" bestFit="1" customWidth="1"/>
    <col min="8485" max="8486" width="12.88671875" style="1572" customWidth="1"/>
    <col min="8487" max="8488" width="11.109375" style="1572" customWidth="1"/>
    <col min="8489" max="8724" width="8.88671875" style="1572"/>
    <col min="8725" max="8725" width="53.33203125" style="1572" customWidth="1"/>
    <col min="8726" max="8731" width="0" style="1572" hidden="1" customWidth="1"/>
    <col min="8732" max="8734" width="12.88671875" style="1572" customWidth="1"/>
    <col min="8735" max="8740" width="12.88671875" style="1572" bestFit="1" customWidth="1"/>
    <col min="8741" max="8742" width="12.88671875" style="1572" customWidth="1"/>
    <col min="8743" max="8744" width="11.109375" style="1572" customWidth="1"/>
    <col min="8745" max="8980" width="8.88671875" style="1572"/>
    <col min="8981" max="8981" width="53.33203125" style="1572" customWidth="1"/>
    <col min="8982" max="8987" width="0" style="1572" hidden="1" customWidth="1"/>
    <col min="8988" max="8990" width="12.88671875" style="1572" customWidth="1"/>
    <col min="8991" max="8996" width="12.88671875" style="1572" bestFit="1" customWidth="1"/>
    <col min="8997" max="8998" width="12.88671875" style="1572" customWidth="1"/>
    <col min="8999" max="9000" width="11.109375" style="1572" customWidth="1"/>
    <col min="9001" max="9236" width="8.88671875" style="1572"/>
    <col min="9237" max="9237" width="53.33203125" style="1572" customWidth="1"/>
    <col min="9238" max="9243" width="0" style="1572" hidden="1" customWidth="1"/>
    <col min="9244" max="9246" width="12.88671875" style="1572" customWidth="1"/>
    <col min="9247" max="9252" width="12.88671875" style="1572" bestFit="1" customWidth="1"/>
    <col min="9253" max="9254" width="12.88671875" style="1572" customWidth="1"/>
    <col min="9255" max="9256" width="11.109375" style="1572" customWidth="1"/>
    <col min="9257" max="9492" width="8.88671875" style="1572"/>
    <col min="9493" max="9493" width="53.33203125" style="1572" customWidth="1"/>
    <col min="9494" max="9499" width="0" style="1572" hidden="1" customWidth="1"/>
    <col min="9500" max="9502" width="12.88671875" style="1572" customWidth="1"/>
    <col min="9503" max="9508" width="12.88671875" style="1572" bestFit="1" customWidth="1"/>
    <col min="9509" max="9510" width="12.88671875" style="1572" customWidth="1"/>
    <col min="9511" max="9512" width="11.109375" style="1572" customWidth="1"/>
    <col min="9513" max="9748" width="8.88671875" style="1572"/>
    <col min="9749" max="9749" width="53.33203125" style="1572" customWidth="1"/>
    <col min="9750" max="9755" width="0" style="1572" hidden="1" customWidth="1"/>
    <col min="9756" max="9758" width="12.88671875" style="1572" customWidth="1"/>
    <col min="9759" max="9764" width="12.88671875" style="1572" bestFit="1" customWidth="1"/>
    <col min="9765" max="9766" width="12.88671875" style="1572" customWidth="1"/>
    <col min="9767" max="9768" width="11.109375" style="1572" customWidth="1"/>
    <col min="9769" max="10004" width="8.88671875" style="1572"/>
    <col min="10005" max="10005" width="53.33203125" style="1572" customWidth="1"/>
    <col min="10006" max="10011" width="0" style="1572" hidden="1" customWidth="1"/>
    <col min="10012" max="10014" width="12.88671875" style="1572" customWidth="1"/>
    <col min="10015" max="10020" width="12.88671875" style="1572" bestFit="1" customWidth="1"/>
    <col min="10021" max="10022" width="12.88671875" style="1572" customWidth="1"/>
    <col min="10023" max="10024" width="11.109375" style="1572" customWidth="1"/>
    <col min="10025" max="10260" width="8.88671875" style="1572"/>
    <col min="10261" max="10261" width="53.33203125" style="1572" customWidth="1"/>
    <col min="10262" max="10267" width="0" style="1572" hidden="1" customWidth="1"/>
    <col min="10268" max="10270" width="12.88671875" style="1572" customWidth="1"/>
    <col min="10271" max="10276" width="12.88671875" style="1572" bestFit="1" customWidth="1"/>
    <col min="10277" max="10278" width="12.88671875" style="1572" customWidth="1"/>
    <col min="10279" max="10280" width="11.109375" style="1572" customWidth="1"/>
    <col min="10281" max="10516" width="8.88671875" style="1572"/>
    <col min="10517" max="10517" width="53.33203125" style="1572" customWidth="1"/>
    <col min="10518" max="10523" width="0" style="1572" hidden="1" customWidth="1"/>
    <col min="10524" max="10526" width="12.88671875" style="1572" customWidth="1"/>
    <col min="10527" max="10532" width="12.88671875" style="1572" bestFit="1" customWidth="1"/>
    <col min="10533" max="10534" width="12.88671875" style="1572" customWidth="1"/>
    <col min="10535" max="10536" width="11.109375" style="1572" customWidth="1"/>
    <col min="10537" max="10772" width="8.88671875" style="1572"/>
    <col min="10773" max="10773" width="53.33203125" style="1572" customWidth="1"/>
    <col min="10774" max="10779" width="0" style="1572" hidden="1" customWidth="1"/>
    <col min="10780" max="10782" width="12.88671875" style="1572" customWidth="1"/>
    <col min="10783" max="10788" width="12.88671875" style="1572" bestFit="1" customWidth="1"/>
    <col min="10789" max="10790" width="12.88671875" style="1572" customWidth="1"/>
    <col min="10791" max="10792" width="11.109375" style="1572" customWidth="1"/>
    <col min="10793" max="11028" width="8.88671875" style="1572"/>
    <col min="11029" max="11029" width="53.33203125" style="1572" customWidth="1"/>
    <col min="11030" max="11035" width="0" style="1572" hidden="1" customWidth="1"/>
    <col min="11036" max="11038" width="12.88671875" style="1572" customWidth="1"/>
    <col min="11039" max="11044" width="12.88671875" style="1572" bestFit="1" customWidth="1"/>
    <col min="11045" max="11046" width="12.88671875" style="1572" customWidth="1"/>
    <col min="11047" max="11048" width="11.109375" style="1572" customWidth="1"/>
    <col min="11049" max="11284" width="8.88671875" style="1572"/>
    <col min="11285" max="11285" width="53.33203125" style="1572" customWidth="1"/>
    <col min="11286" max="11291" width="0" style="1572" hidden="1" customWidth="1"/>
    <col min="11292" max="11294" width="12.88671875" style="1572" customWidth="1"/>
    <col min="11295" max="11300" width="12.88671875" style="1572" bestFit="1" customWidth="1"/>
    <col min="11301" max="11302" width="12.88671875" style="1572" customWidth="1"/>
    <col min="11303" max="11304" width="11.109375" style="1572" customWidth="1"/>
    <col min="11305" max="11540" width="8.88671875" style="1572"/>
    <col min="11541" max="11541" width="53.33203125" style="1572" customWidth="1"/>
    <col min="11542" max="11547" width="0" style="1572" hidden="1" customWidth="1"/>
    <col min="11548" max="11550" width="12.88671875" style="1572" customWidth="1"/>
    <col min="11551" max="11556" width="12.88671875" style="1572" bestFit="1" customWidth="1"/>
    <col min="11557" max="11558" width="12.88671875" style="1572" customWidth="1"/>
    <col min="11559" max="11560" width="11.109375" style="1572" customWidth="1"/>
    <col min="11561" max="11796" width="8.88671875" style="1572"/>
    <col min="11797" max="11797" width="53.33203125" style="1572" customWidth="1"/>
    <col min="11798" max="11803" width="0" style="1572" hidden="1" customWidth="1"/>
    <col min="11804" max="11806" width="12.88671875" style="1572" customWidth="1"/>
    <col min="11807" max="11812" width="12.88671875" style="1572" bestFit="1" customWidth="1"/>
    <col min="11813" max="11814" width="12.88671875" style="1572" customWidth="1"/>
    <col min="11815" max="11816" width="11.109375" style="1572" customWidth="1"/>
    <col min="11817" max="12052" width="8.88671875" style="1572"/>
    <col min="12053" max="12053" width="53.33203125" style="1572" customWidth="1"/>
    <col min="12054" max="12059" width="0" style="1572" hidden="1" customWidth="1"/>
    <col min="12060" max="12062" width="12.88671875" style="1572" customWidth="1"/>
    <col min="12063" max="12068" width="12.88671875" style="1572" bestFit="1" customWidth="1"/>
    <col min="12069" max="12070" width="12.88671875" style="1572" customWidth="1"/>
    <col min="12071" max="12072" width="11.109375" style="1572" customWidth="1"/>
    <col min="12073" max="12308" width="8.88671875" style="1572"/>
    <col min="12309" max="12309" width="53.33203125" style="1572" customWidth="1"/>
    <col min="12310" max="12315" width="0" style="1572" hidden="1" customWidth="1"/>
    <col min="12316" max="12318" width="12.88671875" style="1572" customWidth="1"/>
    <col min="12319" max="12324" width="12.88671875" style="1572" bestFit="1" customWidth="1"/>
    <col min="12325" max="12326" width="12.88671875" style="1572" customWidth="1"/>
    <col min="12327" max="12328" width="11.109375" style="1572" customWidth="1"/>
    <col min="12329" max="12564" width="8.88671875" style="1572"/>
    <col min="12565" max="12565" width="53.33203125" style="1572" customWidth="1"/>
    <col min="12566" max="12571" width="0" style="1572" hidden="1" customWidth="1"/>
    <col min="12572" max="12574" width="12.88671875" style="1572" customWidth="1"/>
    <col min="12575" max="12580" width="12.88671875" style="1572" bestFit="1" customWidth="1"/>
    <col min="12581" max="12582" width="12.88671875" style="1572" customWidth="1"/>
    <col min="12583" max="12584" width="11.109375" style="1572" customWidth="1"/>
    <col min="12585" max="12820" width="8.88671875" style="1572"/>
    <col min="12821" max="12821" width="53.33203125" style="1572" customWidth="1"/>
    <col min="12822" max="12827" width="0" style="1572" hidden="1" customWidth="1"/>
    <col min="12828" max="12830" width="12.88671875" style="1572" customWidth="1"/>
    <col min="12831" max="12836" width="12.88671875" style="1572" bestFit="1" customWidth="1"/>
    <col min="12837" max="12838" width="12.88671875" style="1572" customWidth="1"/>
    <col min="12839" max="12840" width="11.109375" style="1572" customWidth="1"/>
    <col min="12841" max="13076" width="8.88671875" style="1572"/>
    <col min="13077" max="13077" width="53.33203125" style="1572" customWidth="1"/>
    <col min="13078" max="13083" width="0" style="1572" hidden="1" customWidth="1"/>
    <col min="13084" max="13086" width="12.88671875" style="1572" customWidth="1"/>
    <col min="13087" max="13092" width="12.88671875" style="1572" bestFit="1" customWidth="1"/>
    <col min="13093" max="13094" width="12.88671875" style="1572" customWidth="1"/>
    <col min="13095" max="13096" width="11.109375" style="1572" customWidth="1"/>
    <col min="13097" max="13332" width="8.88671875" style="1572"/>
    <col min="13333" max="13333" width="53.33203125" style="1572" customWidth="1"/>
    <col min="13334" max="13339" width="0" style="1572" hidden="1" customWidth="1"/>
    <col min="13340" max="13342" width="12.88671875" style="1572" customWidth="1"/>
    <col min="13343" max="13348" width="12.88671875" style="1572" bestFit="1" customWidth="1"/>
    <col min="13349" max="13350" width="12.88671875" style="1572" customWidth="1"/>
    <col min="13351" max="13352" width="11.109375" style="1572" customWidth="1"/>
    <col min="13353" max="13588" width="8.88671875" style="1572"/>
    <col min="13589" max="13589" width="53.33203125" style="1572" customWidth="1"/>
    <col min="13590" max="13595" width="0" style="1572" hidden="1" customWidth="1"/>
    <col min="13596" max="13598" width="12.88671875" style="1572" customWidth="1"/>
    <col min="13599" max="13604" width="12.88671875" style="1572" bestFit="1" customWidth="1"/>
    <col min="13605" max="13606" width="12.88671875" style="1572" customWidth="1"/>
    <col min="13607" max="13608" width="11.109375" style="1572" customWidth="1"/>
    <col min="13609" max="13844" width="8.88671875" style="1572"/>
    <col min="13845" max="13845" width="53.33203125" style="1572" customWidth="1"/>
    <col min="13846" max="13851" width="0" style="1572" hidden="1" customWidth="1"/>
    <col min="13852" max="13854" width="12.88671875" style="1572" customWidth="1"/>
    <col min="13855" max="13860" width="12.88671875" style="1572" bestFit="1" customWidth="1"/>
    <col min="13861" max="13862" width="12.88671875" style="1572" customWidth="1"/>
    <col min="13863" max="13864" width="11.109375" style="1572" customWidth="1"/>
    <col min="13865" max="14100" width="8.88671875" style="1572"/>
    <col min="14101" max="14101" width="53.33203125" style="1572" customWidth="1"/>
    <col min="14102" max="14107" width="0" style="1572" hidden="1" customWidth="1"/>
    <col min="14108" max="14110" width="12.88671875" style="1572" customWidth="1"/>
    <col min="14111" max="14116" width="12.88671875" style="1572" bestFit="1" customWidth="1"/>
    <col min="14117" max="14118" width="12.88671875" style="1572" customWidth="1"/>
    <col min="14119" max="14120" width="11.109375" style="1572" customWidth="1"/>
    <col min="14121" max="14356" width="8.88671875" style="1572"/>
    <col min="14357" max="14357" width="53.33203125" style="1572" customWidth="1"/>
    <col min="14358" max="14363" width="0" style="1572" hidden="1" customWidth="1"/>
    <col min="14364" max="14366" width="12.88671875" style="1572" customWidth="1"/>
    <col min="14367" max="14372" width="12.88671875" style="1572" bestFit="1" customWidth="1"/>
    <col min="14373" max="14374" width="12.88671875" style="1572" customWidth="1"/>
    <col min="14375" max="14376" width="11.109375" style="1572" customWidth="1"/>
    <col min="14377" max="14612" width="8.88671875" style="1572"/>
    <col min="14613" max="14613" width="53.33203125" style="1572" customWidth="1"/>
    <col min="14614" max="14619" width="0" style="1572" hidden="1" customWidth="1"/>
    <col min="14620" max="14622" width="12.88671875" style="1572" customWidth="1"/>
    <col min="14623" max="14628" width="12.88671875" style="1572" bestFit="1" customWidth="1"/>
    <col min="14629" max="14630" width="12.88671875" style="1572" customWidth="1"/>
    <col min="14631" max="14632" width="11.109375" style="1572" customWidth="1"/>
    <col min="14633" max="14868" width="8.88671875" style="1572"/>
    <col min="14869" max="14869" width="53.33203125" style="1572" customWidth="1"/>
    <col min="14870" max="14875" width="0" style="1572" hidden="1" customWidth="1"/>
    <col min="14876" max="14878" width="12.88671875" style="1572" customWidth="1"/>
    <col min="14879" max="14884" width="12.88671875" style="1572" bestFit="1" customWidth="1"/>
    <col min="14885" max="14886" width="12.88671875" style="1572" customWidth="1"/>
    <col min="14887" max="14888" width="11.109375" style="1572" customWidth="1"/>
    <col min="14889" max="15124" width="8.88671875" style="1572"/>
    <col min="15125" max="15125" width="53.33203125" style="1572" customWidth="1"/>
    <col min="15126" max="15131" width="0" style="1572" hidden="1" customWidth="1"/>
    <col min="15132" max="15134" width="12.88671875" style="1572" customWidth="1"/>
    <col min="15135" max="15140" width="12.88671875" style="1572" bestFit="1" customWidth="1"/>
    <col min="15141" max="15142" width="12.88671875" style="1572" customWidth="1"/>
    <col min="15143" max="15144" width="11.109375" style="1572" customWidth="1"/>
    <col min="15145" max="15380" width="8.88671875" style="1572"/>
    <col min="15381" max="15381" width="53.33203125" style="1572" customWidth="1"/>
    <col min="15382" max="15387" width="0" style="1572" hidden="1" customWidth="1"/>
    <col min="15388" max="15390" width="12.88671875" style="1572" customWidth="1"/>
    <col min="15391" max="15396" width="12.88671875" style="1572" bestFit="1" customWidth="1"/>
    <col min="15397" max="15398" width="12.88671875" style="1572" customWidth="1"/>
    <col min="15399" max="15400" width="11.109375" style="1572" customWidth="1"/>
    <col min="15401" max="15636" width="8.88671875" style="1572"/>
    <col min="15637" max="15637" width="53.33203125" style="1572" customWidth="1"/>
    <col min="15638" max="15643" width="0" style="1572" hidden="1" customWidth="1"/>
    <col min="15644" max="15646" width="12.88671875" style="1572" customWidth="1"/>
    <col min="15647" max="15652" width="12.88671875" style="1572" bestFit="1" customWidth="1"/>
    <col min="15653" max="15654" width="12.88671875" style="1572" customWidth="1"/>
    <col min="15655" max="15656" width="11.109375" style="1572" customWidth="1"/>
    <col min="15657" max="15892" width="8.88671875" style="1572"/>
    <col min="15893" max="15893" width="53.33203125" style="1572" customWidth="1"/>
    <col min="15894" max="15899" width="0" style="1572" hidden="1" customWidth="1"/>
    <col min="15900" max="15902" width="12.88671875" style="1572" customWidth="1"/>
    <col min="15903" max="15908" width="12.88671875" style="1572" bestFit="1" customWidth="1"/>
    <col min="15909" max="15910" width="12.88671875" style="1572" customWidth="1"/>
    <col min="15911" max="15912" width="11.109375" style="1572" customWidth="1"/>
    <col min="15913" max="16148" width="8.88671875" style="1572"/>
    <col min="16149" max="16149" width="53.33203125" style="1572" customWidth="1"/>
    <col min="16150" max="16155" width="0" style="1572" hidden="1" customWidth="1"/>
    <col min="16156" max="16158" width="12.88671875" style="1572" customWidth="1"/>
    <col min="16159" max="16164" width="12.88671875" style="1572" bestFit="1" customWidth="1"/>
    <col min="16165" max="16166" width="12.88671875" style="1572" customWidth="1"/>
    <col min="16167" max="16168" width="11.109375" style="1572" customWidth="1"/>
    <col min="16169" max="16384" width="8.88671875" style="1572"/>
  </cols>
  <sheetData>
    <row r="1" spans="1:79">
      <c r="A1" s="3502" t="s">
        <v>1378</v>
      </c>
      <c r="B1" s="3502"/>
      <c r="C1" s="3502"/>
      <c r="D1" s="3502"/>
      <c r="E1" s="3502"/>
      <c r="F1" s="3502"/>
      <c r="G1" s="3502"/>
      <c r="H1" s="3502"/>
      <c r="I1" s="3502"/>
      <c r="J1" s="3502"/>
      <c r="K1" s="3502"/>
      <c r="L1" s="3502"/>
      <c r="M1" s="3502"/>
      <c r="N1" s="3502"/>
      <c r="O1" s="3502"/>
      <c r="P1" s="3502"/>
      <c r="Q1" s="3502"/>
      <c r="R1" s="3502"/>
      <c r="S1" s="3502"/>
      <c r="T1" s="3502"/>
      <c r="U1" s="3502"/>
      <c r="V1" s="3502"/>
      <c r="W1" s="3502"/>
      <c r="X1" s="3502"/>
      <c r="Y1" s="3502"/>
      <c r="Z1" s="3502"/>
      <c r="AA1" s="3502"/>
      <c r="AB1" s="3502"/>
      <c r="AC1" s="3502"/>
      <c r="AD1" s="3502"/>
      <c r="AE1" s="3502"/>
      <c r="AF1" s="3502"/>
      <c r="AG1" s="3502"/>
      <c r="AH1" s="3502"/>
      <c r="AI1" s="3502"/>
      <c r="AJ1" s="3502"/>
      <c r="AK1" s="3502"/>
      <c r="AL1" s="3502"/>
      <c r="AM1" s="3502"/>
      <c r="AN1" s="3502"/>
      <c r="AO1" s="3502"/>
      <c r="AP1" s="3502"/>
      <c r="AQ1" s="3502"/>
      <c r="AR1" s="3502"/>
      <c r="AS1" s="3502"/>
      <c r="AT1" s="3502"/>
      <c r="AU1" s="3502"/>
      <c r="AV1" s="3502"/>
      <c r="AW1" s="3502"/>
      <c r="AX1" s="3502"/>
      <c r="AY1" s="3502"/>
      <c r="AZ1" s="3502"/>
      <c r="BA1" s="3502"/>
      <c r="BB1" s="3502"/>
      <c r="BC1" s="3502"/>
      <c r="BD1" s="3502"/>
      <c r="BE1" s="3502"/>
      <c r="BF1" s="3502"/>
      <c r="BG1" s="3502"/>
      <c r="BH1" s="3502"/>
      <c r="BI1" s="3502"/>
      <c r="BJ1" s="3502"/>
      <c r="BK1" s="3502"/>
      <c r="BL1" s="3502"/>
      <c r="BM1" s="3502"/>
      <c r="BN1" s="3502"/>
      <c r="BO1" s="3502"/>
      <c r="BP1" s="3502"/>
      <c r="BQ1" s="3502"/>
      <c r="BR1" s="3502"/>
      <c r="BS1" s="3502"/>
      <c r="BT1" s="3502"/>
      <c r="BU1" s="3502"/>
      <c r="BV1" s="3502"/>
      <c r="BW1" s="3502"/>
      <c r="BX1" s="3502"/>
      <c r="BY1" s="3502"/>
      <c r="BZ1" s="3502"/>
    </row>
    <row r="2" spans="1:79">
      <c r="A2" s="3503" t="s">
        <v>55</v>
      </c>
      <c r="B2" s="3503"/>
      <c r="C2" s="3503"/>
      <c r="D2" s="3503"/>
      <c r="E2" s="3503"/>
      <c r="F2" s="3503"/>
      <c r="G2" s="3503"/>
      <c r="H2" s="3503"/>
      <c r="I2" s="3503"/>
      <c r="J2" s="3503"/>
      <c r="K2" s="3503"/>
      <c r="L2" s="3503"/>
      <c r="M2" s="3503"/>
      <c r="N2" s="3503"/>
      <c r="O2" s="3503"/>
      <c r="P2" s="3503"/>
      <c r="Q2" s="3503"/>
      <c r="R2" s="3503"/>
      <c r="S2" s="3503"/>
      <c r="T2" s="3503"/>
      <c r="U2" s="3503"/>
      <c r="V2" s="3503"/>
      <c r="W2" s="3503"/>
      <c r="X2" s="3503"/>
      <c r="Y2" s="3503"/>
      <c r="Z2" s="3503"/>
      <c r="AA2" s="3503"/>
      <c r="AB2" s="3503"/>
      <c r="AC2" s="3503"/>
      <c r="AD2" s="3503"/>
      <c r="AE2" s="3503"/>
      <c r="AF2" s="3503"/>
      <c r="AG2" s="3503"/>
      <c r="AH2" s="3503"/>
      <c r="AI2" s="3503"/>
      <c r="AJ2" s="3503"/>
      <c r="AK2" s="3503"/>
      <c r="AL2" s="3503"/>
      <c r="AM2" s="3503"/>
      <c r="AN2" s="3503"/>
      <c r="AO2" s="3503"/>
      <c r="AP2" s="3503"/>
      <c r="AQ2" s="3503"/>
      <c r="AR2" s="3503"/>
      <c r="AS2" s="3503"/>
      <c r="AT2" s="3503"/>
      <c r="AU2" s="3503"/>
      <c r="AV2" s="3503"/>
      <c r="AW2" s="3503"/>
      <c r="AX2" s="3503"/>
      <c r="AY2" s="3503"/>
      <c r="AZ2" s="3503"/>
      <c r="BA2" s="3503"/>
      <c r="BB2" s="3503"/>
      <c r="BC2" s="3503"/>
      <c r="BD2" s="3503"/>
      <c r="BE2" s="3503"/>
      <c r="BF2" s="3503"/>
      <c r="BG2" s="3503"/>
      <c r="BH2" s="3503"/>
      <c r="BI2" s="3503"/>
      <c r="BJ2" s="3503"/>
      <c r="BK2" s="3503"/>
      <c r="BL2" s="3503"/>
      <c r="BM2" s="3503"/>
      <c r="BN2" s="3503"/>
      <c r="BO2" s="3503"/>
      <c r="BP2" s="3503"/>
      <c r="BQ2" s="3503"/>
      <c r="BR2" s="3503"/>
      <c r="BS2" s="3503"/>
      <c r="BT2" s="3503"/>
      <c r="BU2" s="3503"/>
      <c r="BV2" s="3503"/>
      <c r="BW2" s="3503"/>
      <c r="BX2" s="3503"/>
      <c r="BY2" s="3503"/>
      <c r="BZ2" s="3503"/>
    </row>
    <row r="3" spans="1:79" ht="16.2" thickBot="1">
      <c r="A3" s="1574"/>
    </row>
    <row r="4" spans="1:79" ht="31.8" thickTop="1">
      <c r="A4" s="1633" t="s">
        <v>1377</v>
      </c>
      <c r="B4" s="1630" t="s">
        <v>1376</v>
      </c>
      <c r="C4" s="1630" t="s">
        <v>1375</v>
      </c>
      <c r="D4" s="1630" t="s">
        <v>1374</v>
      </c>
      <c r="E4" s="1630" t="s">
        <v>1373</v>
      </c>
      <c r="F4" s="1630" t="s">
        <v>1372</v>
      </c>
      <c r="G4" s="1630" t="s">
        <v>1371</v>
      </c>
      <c r="H4" s="1630" t="s">
        <v>1370</v>
      </c>
      <c r="I4" s="1630" t="s">
        <v>1369</v>
      </c>
      <c r="J4" s="1630" t="s">
        <v>1368</v>
      </c>
      <c r="K4" s="1630" t="s">
        <v>1367</v>
      </c>
      <c r="L4" s="1630" t="s">
        <v>1366</v>
      </c>
      <c r="M4" s="1630" t="s">
        <v>1365</v>
      </c>
      <c r="N4" s="1630" t="s">
        <v>1364</v>
      </c>
      <c r="O4" s="1630" t="s">
        <v>1363</v>
      </c>
      <c r="P4" s="1630" t="s">
        <v>1362</v>
      </c>
      <c r="Q4" s="1630" t="s">
        <v>1361</v>
      </c>
      <c r="R4" s="1630" t="s">
        <v>1360</v>
      </c>
      <c r="S4" s="1630" t="s">
        <v>1359</v>
      </c>
      <c r="T4" s="1630" t="s">
        <v>1358</v>
      </c>
      <c r="U4" s="1630" t="s">
        <v>1357</v>
      </c>
      <c r="V4" s="1630" t="s">
        <v>1356</v>
      </c>
      <c r="W4" s="1630" t="s">
        <v>1355</v>
      </c>
      <c r="X4" s="1631" t="s">
        <v>1354</v>
      </c>
      <c r="Y4" s="1630" t="s">
        <v>1353</v>
      </c>
      <c r="Z4" s="1632" t="s">
        <v>1352</v>
      </c>
      <c r="AA4" s="1630" t="s">
        <v>1351</v>
      </c>
      <c r="AB4" s="1631" t="s">
        <v>1350</v>
      </c>
      <c r="AC4" s="1630" t="s">
        <v>1349</v>
      </c>
      <c r="AD4" s="1630" t="s">
        <v>1348</v>
      </c>
      <c r="AE4" s="1630" t="s">
        <v>1347</v>
      </c>
      <c r="AF4" s="1630" t="s">
        <v>1346</v>
      </c>
      <c r="AG4" s="1630" t="s">
        <v>1345</v>
      </c>
      <c r="AH4" s="1630" t="s">
        <v>1344</v>
      </c>
      <c r="AI4" s="1630" t="s">
        <v>1343</v>
      </c>
      <c r="AJ4" s="1630" t="s">
        <v>1342</v>
      </c>
      <c r="AK4" s="1630" t="s">
        <v>1341</v>
      </c>
      <c r="AL4" s="1630" t="s">
        <v>1340</v>
      </c>
      <c r="AM4" s="1630" t="s">
        <v>1339</v>
      </c>
      <c r="AN4" s="1630" t="s">
        <v>1338</v>
      </c>
      <c r="AO4" s="1630" t="s">
        <v>1337</v>
      </c>
      <c r="AP4" s="1630" t="s">
        <v>1336</v>
      </c>
      <c r="AQ4" s="1630" t="s">
        <v>1335</v>
      </c>
      <c r="AR4" s="1630" t="s">
        <v>1334</v>
      </c>
      <c r="AS4" s="1630" t="s">
        <v>1333</v>
      </c>
      <c r="AT4" s="1630" t="s">
        <v>1332</v>
      </c>
      <c r="AU4" s="1630" t="s">
        <v>1331</v>
      </c>
      <c r="AV4" s="1630" t="s">
        <v>1330</v>
      </c>
      <c r="AW4" s="1630" t="s">
        <v>1329</v>
      </c>
      <c r="AX4" s="1630" t="s">
        <v>1328</v>
      </c>
      <c r="AY4" s="1630" t="s">
        <v>1327</v>
      </c>
      <c r="AZ4" s="1630" t="s">
        <v>1326</v>
      </c>
      <c r="BA4" s="1630" t="s">
        <v>1325</v>
      </c>
      <c r="BB4" s="1630" t="s">
        <v>1324</v>
      </c>
      <c r="BC4" s="1630" t="s">
        <v>1323</v>
      </c>
      <c r="BD4" s="1630" t="s">
        <v>1322</v>
      </c>
      <c r="BE4" s="1630" t="s">
        <v>1321</v>
      </c>
      <c r="BF4" s="1630" t="s">
        <v>1320</v>
      </c>
      <c r="BG4" s="1630" t="s">
        <v>1319</v>
      </c>
      <c r="BH4" s="1630" t="s">
        <v>1318</v>
      </c>
      <c r="BI4" s="1630" t="s">
        <v>1317</v>
      </c>
      <c r="BJ4" s="1630" t="s">
        <v>1316</v>
      </c>
      <c r="BK4" s="1630" t="s">
        <v>1315</v>
      </c>
      <c r="BL4" s="1630" t="s">
        <v>1314</v>
      </c>
      <c r="BM4" s="1630" t="s">
        <v>1313</v>
      </c>
      <c r="BN4" s="1630" t="s">
        <v>1312</v>
      </c>
      <c r="BO4" s="1630" t="s">
        <v>1311</v>
      </c>
      <c r="BP4" s="1630" t="s">
        <v>1310</v>
      </c>
      <c r="BQ4" s="1630" t="s">
        <v>1309</v>
      </c>
      <c r="BR4" s="1630" t="s">
        <v>1308</v>
      </c>
      <c r="BS4" s="1630" t="s">
        <v>1307</v>
      </c>
      <c r="BT4" s="1630" t="s">
        <v>1306</v>
      </c>
      <c r="BU4" s="1630" t="s">
        <v>1305</v>
      </c>
      <c r="BV4" s="1630" t="s">
        <v>1304</v>
      </c>
      <c r="BW4" s="1630" t="s">
        <v>1303</v>
      </c>
      <c r="BX4" s="1630" t="s">
        <v>1302</v>
      </c>
      <c r="BY4" s="1630" t="s">
        <v>1301</v>
      </c>
      <c r="BZ4" s="1629" t="s">
        <v>1300</v>
      </c>
    </row>
    <row r="5" spans="1:79" ht="16.2" thickBot="1">
      <c r="A5" s="1628" t="s">
        <v>1299</v>
      </c>
      <c r="B5" s="1627"/>
      <c r="C5" s="1627"/>
      <c r="D5" s="1627"/>
      <c r="E5" s="1627"/>
      <c r="F5" s="1625"/>
      <c r="G5" s="1625"/>
      <c r="H5" s="1625"/>
      <c r="I5" s="1625"/>
      <c r="J5" s="1625"/>
      <c r="K5" s="1625"/>
      <c r="L5" s="1625"/>
      <c r="M5" s="1625"/>
      <c r="N5" s="1625"/>
      <c r="O5" s="1625"/>
      <c r="P5" s="1625"/>
      <c r="Q5" s="1625"/>
      <c r="R5" s="1625"/>
      <c r="S5" s="1625"/>
      <c r="T5" s="1625"/>
      <c r="U5" s="1625"/>
      <c r="V5" s="1625"/>
      <c r="W5" s="1625"/>
      <c r="X5" s="1626"/>
      <c r="Y5" s="1625"/>
      <c r="Z5" s="1626"/>
      <c r="AA5" s="1625"/>
      <c r="AB5" s="1626"/>
      <c r="AC5" s="1625"/>
      <c r="AD5" s="1625"/>
      <c r="AE5" s="1625"/>
      <c r="AF5" s="1625"/>
      <c r="AG5" s="1625"/>
      <c r="AH5" s="1625"/>
      <c r="AI5" s="1625"/>
      <c r="AJ5" s="1625"/>
      <c r="AK5" s="1625"/>
      <c r="AL5" s="1625"/>
      <c r="AM5" s="1625"/>
      <c r="AN5" s="1625"/>
      <c r="AO5" s="1625"/>
      <c r="AP5" s="1625"/>
      <c r="AQ5" s="1625"/>
      <c r="AR5" s="1625"/>
      <c r="AS5" s="1625"/>
      <c r="AT5" s="1625"/>
      <c r="AU5" s="1625"/>
      <c r="AV5" s="1625"/>
      <c r="AW5" s="1625"/>
      <c r="AX5" s="1625"/>
      <c r="AY5" s="1625"/>
      <c r="AZ5" s="1625"/>
      <c r="BA5" s="1625"/>
      <c r="BB5" s="1625"/>
      <c r="BC5" s="1625"/>
      <c r="BD5" s="1625"/>
      <c r="BE5" s="1625"/>
      <c r="BF5" s="1625"/>
      <c r="BG5" s="1625"/>
      <c r="BH5" s="1625"/>
      <c r="BI5" s="1625"/>
      <c r="BJ5" s="1625"/>
      <c r="BK5" s="1625"/>
      <c r="BL5" s="1625"/>
      <c r="BM5" s="1625"/>
      <c r="BN5" s="1625"/>
      <c r="BO5" s="1625"/>
      <c r="BP5" s="1625"/>
      <c r="BQ5" s="1625"/>
      <c r="BR5" s="1625"/>
      <c r="BS5" s="1625"/>
      <c r="BT5" s="1625"/>
      <c r="BU5" s="1625"/>
      <c r="BV5" s="1625"/>
      <c r="BW5" s="1625"/>
      <c r="BX5" s="1625"/>
      <c r="BY5" s="1625"/>
      <c r="BZ5" s="1624"/>
    </row>
    <row r="6" spans="1:79">
      <c r="A6" s="1623" t="s">
        <v>1298</v>
      </c>
      <c r="B6" s="1620"/>
      <c r="C6" s="1620"/>
      <c r="D6" s="1620"/>
      <c r="E6" s="1620"/>
      <c r="F6" s="1622"/>
      <c r="G6" s="1622"/>
      <c r="H6" s="1622"/>
      <c r="I6" s="1622"/>
      <c r="J6" s="1622"/>
      <c r="K6" s="1620">
        <v>5</v>
      </c>
      <c r="L6" s="1620">
        <v>5</v>
      </c>
      <c r="M6" s="1620">
        <v>5</v>
      </c>
      <c r="N6" s="1620">
        <v>5</v>
      </c>
      <c r="O6" s="1620">
        <v>5</v>
      </c>
      <c r="P6" s="1620">
        <v>5</v>
      </c>
      <c r="Q6" s="1620">
        <v>5</v>
      </c>
      <c r="R6" s="1620">
        <v>5</v>
      </c>
      <c r="S6" s="1620">
        <v>5</v>
      </c>
      <c r="T6" s="1620">
        <v>5</v>
      </c>
      <c r="U6" s="1620">
        <v>5</v>
      </c>
      <c r="V6" s="1620">
        <v>5</v>
      </c>
      <c r="W6" s="1620">
        <v>5</v>
      </c>
      <c r="X6" s="1620">
        <v>5</v>
      </c>
      <c r="Y6" s="1620">
        <v>5</v>
      </c>
      <c r="Z6" s="1621">
        <v>5</v>
      </c>
      <c r="AA6" s="1620">
        <v>5</v>
      </c>
      <c r="AB6" s="1621">
        <v>5</v>
      </c>
      <c r="AC6" s="1620">
        <v>5</v>
      </c>
      <c r="AD6" s="1620">
        <v>5</v>
      </c>
      <c r="AE6" s="1620">
        <v>5</v>
      </c>
      <c r="AF6" s="1620">
        <v>5</v>
      </c>
      <c r="AG6" s="1620">
        <v>5</v>
      </c>
      <c r="AH6" s="1620">
        <v>5</v>
      </c>
      <c r="AI6" s="1620">
        <v>5</v>
      </c>
      <c r="AJ6" s="1620">
        <v>4.5</v>
      </c>
      <c r="AK6" s="1620">
        <v>4.5</v>
      </c>
      <c r="AL6" s="1620">
        <v>4.5</v>
      </c>
      <c r="AM6" s="1620">
        <v>4.5</v>
      </c>
      <c r="AN6" s="1620">
        <v>4.5</v>
      </c>
      <c r="AO6" s="1620">
        <v>4.5</v>
      </c>
      <c r="AP6" s="1620">
        <v>4.5</v>
      </c>
      <c r="AQ6" s="1620">
        <v>4.5</v>
      </c>
      <c r="AR6" s="1620">
        <v>4.5</v>
      </c>
      <c r="AS6" s="1620">
        <v>3.5</v>
      </c>
      <c r="AT6" s="1620">
        <v>3.5</v>
      </c>
      <c r="AU6" s="1620">
        <v>3.5</v>
      </c>
      <c r="AV6" s="1620">
        <v>3</v>
      </c>
      <c r="AW6" s="1620">
        <v>3</v>
      </c>
      <c r="AX6" s="1620">
        <v>3</v>
      </c>
      <c r="AY6" s="1620">
        <v>3</v>
      </c>
      <c r="AZ6" s="1620">
        <v>3</v>
      </c>
      <c r="BA6" s="1620">
        <v>3</v>
      </c>
      <c r="BB6" s="1620">
        <v>3</v>
      </c>
      <c r="BC6" s="1620">
        <v>3</v>
      </c>
      <c r="BD6" s="1620">
        <v>3</v>
      </c>
      <c r="BE6" s="1620">
        <v>3</v>
      </c>
      <c r="BF6" s="1620">
        <v>3</v>
      </c>
      <c r="BG6" s="1620">
        <v>3</v>
      </c>
      <c r="BH6" s="1620">
        <v>3.5</v>
      </c>
      <c r="BI6" s="1620">
        <v>3.5</v>
      </c>
      <c r="BJ6" s="1620">
        <v>3.5</v>
      </c>
      <c r="BK6" s="1620">
        <v>3.5</v>
      </c>
      <c r="BL6" s="1620">
        <v>3.5</v>
      </c>
      <c r="BM6" s="1620">
        <v>3.5</v>
      </c>
      <c r="BN6" s="1620">
        <v>3.5</v>
      </c>
      <c r="BO6" s="1620">
        <v>5.5</v>
      </c>
      <c r="BP6" s="1620">
        <v>5.5</v>
      </c>
      <c r="BQ6" s="1620">
        <v>5.5</v>
      </c>
      <c r="BR6" s="1620">
        <v>5.5</v>
      </c>
      <c r="BS6" s="1620">
        <v>5.5</v>
      </c>
      <c r="BT6" s="1620">
        <v>7</v>
      </c>
      <c r="BU6" s="1620">
        <v>7</v>
      </c>
      <c r="BV6" s="1620">
        <v>7</v>
      </c>
      <c r="BW6" s="1620">
        <v>7</v>
      </c>
      <c r="BX6" s="1620">
        <v>7</v>
      </c>
      <c r="BY6" s="1620">
        <v>7</v>
      </c>
      <c r="BZ6" s="1619">
        <v>7</v>
      </c>
    </row>
    <row r="7" spans="1:79">
      <c r="A7" s="1593" t="s">
        <v>1297</v>
      </c>
      <c r="B7" s="1605"/>
      <c r="C7" s="1605"/>
      <c r="D7" s="1605"/>
      <c r="E7" s="1605"/>
      <c r="F7" s="1618"/>
      <c r="G7" s="1618"/>
      <c r="H7" s="1618"/>
      <c r="I7" s="1618"/>
      <c r="J7" s="1618"/>
      <c r="K7" s="1605">
        <v>3</v>
      </c>
      <c r="L7" s="1605">
        <v>3</v>
      </c>
      <c r="M7" s="1605">
        <v>3</v>
      </c>
      <c r="N7" s="1605">
        <v>3</v>
      </c>
      <c r="O7" s="1605">
        <v>3</v>
      </c>
      <c r="P7" s="1605">
        <v>3</v>
      </c>
      <c r="Q7" s="1605">
        <v>3</v>
      </c>
      <c r="R7" s="1605">
        <v>3</v>
      </c>
      <c r="S7" s="1605">
        <v>3</v>
      </c>
      <c r="T7" s="1605">
        <v>3</v>
      </c>
      <c r="U7" s="1605">
        <v>3</v>
      </c>
      <c r="V7" s="1605">
        <v>3</v>
      </c>
      <c r="W7" s="1605">
        <v>3</v>
      </c>
      <c r="X7" s="1605">
        <v>3.5</v>
      </c>
      <c r="Y7" s="1605">
        <v>3.5</v>
      </c>
      <c r="Z7" s="1606">
        <v>3.5</v>
      </c>
      <c r="AA7" s="1605">
        <v>3.5</v>
      </c>
      <c r="AB7" s="1606">
        <v>3.5</v>
      </c>
      <c r="AC7" s="1605">
        <v>3.5</v>
      </c>
      <c r="AD7" s="1605">
        <v>3.5</v>
      </c>
      <c r="AE7" s="1605">
        <v>3.5</v>
      </c>
      <c r="AF7" s="1605">
        <v>3.5</v>
      </c>
      <c r="AG7" s="1605">
        <v>3.5</v>
      </c>
      <c r="AH7" s="1605">
        <v>3.5</v>
      </c>
      <c r="AI7" s="1605">
        <v>3.5</v>
      </c>
      <c r="AJ7" s="1605">
        <v>3</v>
      </c>
      <c r="AK7" s="1605">
        <v>3</v>
      </c>
      <c r="AL7" s="1605">
        <v>3</v>
      </c>
      <c r="AM7" s="1605">
        <v>3</v>
      </c>
      <c r="AN7" s="1605">
        <v>3</v>
      </c>
      <c r="AO7" s="1605">
        <v>3</v>
      </c>
      <c r="AP7" s="1605">
        <v>3</v>
      </c>
      <c r="AQ7" s="1605">
        <v>3</v>
      </c>
      <c r="AR7" s="1605">
        <v>3</v>
      </c>
      <c r="AS7" s="1605">
        <v>2</v>
      </c>
      <c r="AT7" s="1605">
        <v>2</v>
      </c>
      <c r="AU7" s="1605">
        <v>2</v>
      </c>
      <c r="AV7" s="1605">
        <v>1</v>
      </c>
      <c r="AW7" s="1605">
        <v>1</v>
      </c>
      <c r="AX7" s="1605">
        <v>1</v>
      </c>
      <c r="AY7" s="1605">
        <v>1</v>
      </c>
      <c r="AZ7" s="1605">
        <v>1</v>
      </c>
      <c r="BA7" s="1605">
        <v>1</v>
      </c>
      <c r="BB7" s="1605">
        <v>1</v>
      </c>
      <c r="BC7" s="1605">
        <v>1</v>
      </c>
      <c r="BD7" s="1605">
        <v>1</v>
      </c>
      <c r="BE7" s="1605">
        <v>1</v>
      </c>
      <c r="BF7" s="1605">
        <v>1</v>
      </c>
      <c r="BG7" s="1605">
        <v>1</v>
      </c>
      <c r="BH7" s="1605">
        <v>2</v>
      </c>
      <c r="BI7" s="1605">
        <v>2</v>
      </c>
      <c r="BJ7" s="1605">
        <v>2</v>
      </c>
      <c r="BK7" s="1605">
        <v>2</v>
      </c>
      <c r="BL7" s="1605">
        <v>2</v>
      </c>
      <c r="BM7" s="1605">
        <v>2</v>
      </c>
      <c r="BN7" s="1605">
        <v>2</v>
      </c>
      <c r="BO7" s="1605">
        <v>4</v>
      </c>
      <c r="BP7" s="1605">
        <v>4</v>
      </c>
      <c r="BQ7" s="1605">
        <v>4</v>
      </c>
      <c r="BR7" s="1605">
        <v>4</v>
      </c>
      <c r="BS7" s="1605">
        <v>4</v>
      </c>
      <c r="BT7" s="1605">
        <v>5.5</v>
      </c>
      <c r="BU7" s="1605">
        <v>5.5</v>
      </c>
      <c r="BV7" s="1605">
        <v>5.5</v>
      </c>
      <c r="BW7" s="1605">
        <v>5.5</v>
      </c>
      <c r="BX7" s="1605">
        <v>5.5</v>
      </c>
      <c r="BY7" s="1605">
        <v>5.5</v>
      </c>
      <c r="BZ7" s="1604">
        <v>5.5</v>
      </c>
    </row>
    <row r="8" spans="1:79">
      <c r="A8" s="1593" t="s">
        <v>1296</v>
      </c>
      <c r="B8" s="1587">
        <v>7</v>
      </c>
      <c r="C8" s="1587">
        <v>7</v>
      </c>
      <c r="D8" s="1587">
        <v>7</v>
      </c>
      <c r="E8" s="1605">
        <v>7</v>
      </c>
      <c r="F8" s="1605">
        <v>7</v>
      </c>
      <c r="G8" s="1605">
        <v>7</v>
      </c>
      <c r="H8" s="1605">
        <v>7</v>
      </c>
      <c r="I8" s="1605">
        <v>7</v>
      </c>
      <c r="J8" s="1605">
        <v>7</v>
      </c>
      <c r="K8" s="1605">
        <v>7</v>
      </c>
      <c r="L8" s="1605">
        <v>7</v>
      </c>
      <c r="M8" s="1605">
        <v>7</v>
      </c>
      <c r="N8" s="1605">
        <v>7</v>
      </c>
      <c r="O8" s="1605">
        <v>7</v>
      </c>
      <c r="P8" s="1605">
        <v>7</v>
      </c>
      <c r="Q8" s="1605">
        <v>7</v>
      </c>
      <c r="R8" s="1605">
        <v>7</v>
      </c>
      <c r="S8" s="1605">
        <v>7</v>
      </c>
      <c r="T8" s="1605">
        <v>7</v>
      </c>
      <c r="U8" s="1605">
        <v>7</v>
      </c>
      <c r="V8" s="1605">
        <v>7</v>
      </c>
      <c r="W8" s="1605">
        <v>7</v>
      </c>
      <c r="X8" s="1605">
        <v>6.5</v>
      </c>
      <c r="Y8" s="1605">
        <v>6.5</v>
      </c>
      <c r="Z8" s="1606">
        <v>6.5</v>
      </c>
      <c r="AA8" s="1605">
        <v>6.5</v>
      </c>
      <c r="AB8" s="1606">
        <v>6.5</v>
      </c>
      <c r="AC8" s="1605">
        <v>6.5</v>
      </c>
      <c r="AD8" s="1605">
        <v>6.5</v>
      </c>
      <c r="AE8" s="1605">
        <v>6.5</v>
      </c>
      <c r="AF8" s="1605">
        <v>6.5</v>
      </c>
      <c r="AG8" s="1605">
        <v>6.5</v>
      </c>
      <c r="AH8" s="1605">
        <v>6.5</v>
      </c>
      <c r="AI8" s="1605">
        <v>6.5</v>
      </c>
      <c r="AJ8" s="1605">
        <v>6</v>
      </c>
      <c r="AK8" s="1605">
        <v>6</v>
      </c>
      <c r="AL8" s="1605">
        <v>6</v>
      </c>
      <c r="AM8" s="1605">
        <v>6</v>
      </c>
      <c r="AN8" s="1605">
        <v>6</v>
      </c>
      <c r="AO8" s="1605">
        <v>6</v>
      </c>
      <c r="AP8" s="1605">
        <v>6</v>
      </c>
      <c r="AQ8" s="1605">
        <v>6</v>
      </c>
      <c r="AR8" s="1605">
        <v>6</v>
      </c>
      <c r="AS8" s="1605">
        <v>5</v>
      </c>
      <c r="AT8" s="1605">
        <v>5</v>
      </c>
      <c r="AU8" s="1605">
        <v>5</v>
      </c>
      <c r="AV8" s="1605">
        <v>5</v>
      </c>
      <c r="AW8" s="1605">
        <v>5</v>
      </c>
      <c r="AX8" s="1605">
        <v>5</v>
      </c>
      <c r="AY8" s="1605">
        <v>5</v>
      </c>
      <c r="AZ8" s="1605">
        <v>5</v>
      </c>
      <c r="BA8" s="1605">
        <v>5</v>
      </c>
      <c r="BB8" s="1605">
        <v>5</v>
      </c>
      <c r="BC8" s="1605">
        <v>5</v>
      </c>
      <c r="BD8" s="1605">
        <v>5</v>
      </c>
      <c r="BE8" s="1605">
        <v>5</v>
      </c>
      <c r="BF8" s="1605">
        <v>5</v>
      </c>
      <c r="BG8" s="1605">
        <v>5</v>
      </c>
      <c r="BH8" s="1605">
        <v>5</v>
      </c>
      <c r="BI8" s="1605">
        <v>5</v>
      </c>
      <c r="BJ8" s="1605">
        <v>5</v>
      </c>
      <c r="BK8" s="1605">
        <v>5</v>
      </c>
      <c r="BL8" s="1605">
        <v>5</v>
      </c>
      <c r="BM8" s="1605">
        <v>5</v>
      </c>
      <c r="BN8" s="1605">
        <v>5</v>
      </c>
      <c r="BO8" s="1605">
        <v>7</v>
      </c>
      <c r="BP8" s="1605">
        <v>7</v>
      </c>
      <c r="BQ8" s="1605">
        <v>7</v>
      </c>
      <c r="BR8" s="1605">
        <v>7</v>
      </c>
      <c r="BS8" s="1605">
        <v>7</v>
      </c>
      <c r="BT8" s="1605">
        <v>8.5</v>
      </c>
      <c r="BU8" s="1605">
        <v>8.5</v>
      </c>
      <c r="BV8" s="1605">
        <v>8.5</v>
      </c>
      <c r="BW8" s="1605">
        <v>8.5</v>
      </c>
      <c r="BX8" s="1605">
        <v>8.5</v>
      </c>
      <c r="BY8" s="1605">
        <v>8.5</v>
      </c>
      <c r="BZ8" s="1604">
        <v>8.5</v>
      </c>
    </row>
    <row r="9" spans="1:79">
      <c r="A9" s="1593" t="s">
        <v>1295</v>
      </c>
      <c r="B9" s="1587">
        <v>7</v>
      </c>
      <c r="C9" s="1587">
        <v>7</v>
      </c>
      <c r="D9" s="1587">
        <v>7</v>
      </c>
      <c r="E9" s="1605">
        <v>7</v>
      </c>
      <c r="F9" s="1605">
        <v>7</v>
      </c>
      <c r="G9" s="1605">
        <v>7</v>
      </c>
      <c r="H9" s="1605">
        <v>7</v>
      </c>
      <c r="I9" s="1605">
        <v>7</v>
      </c>
      <c r="J9" s="1605">
        <v>7</v>
      </c>
      <c r="K9" s="1605">
        <v>7</v>
      </c>
      <c r="L9" s="1605">
        <v>7</v>
      </c>
      <c r="M9" s="1605">
        <v>7</v>
      </c>
      <c r="N9" s="1605">
        <v>7</v>
      </c>
      <c r="O9" s="1605">
        <v>7</v>
      </c>
      <c r="P9" s="1605">
        <v>7</v>
      </c>
      <c r="Q9" s="1605">
        <v>7</v>
      </c>
      <c r="R9" s="1605">
        <v>7</v>
      </c>
      <c r="S9" s="1605">
        <v>7</v>
      </c>
      <c r="T9" s="1605">
        <v>7</v>
      </c>
      <c r="U9" s="1605">
        <v>7</v>
      </c>
      <c r="V9" s="1605">
        <v>7</v>
      </c>
      <c r="W9" s="1605">
        <v>7</v>
      </c>
      <c r="X9" s="1605">
        <v>6.5</v>
      </c>
      <c r="Y9" s="1605">
        <v>6.5</v>
      </c>
      <c r="Z9" s="1606">
        <v>6.5</v>
      </c>
      <c r="AA9" s="1605">
        <v>6.5</v>
      </c>
      <c r="AB9" s="1606">
        <v>6.5</v>
      </c>
      <c r="AC9" s="1605">
        <v>6.5</v>
      </c>
      <c r="AD9" s="1605">
        <v>6.5</v>
      </c>
      <c r="AE9" s="1605">
        <v>6.5</v>
      </c>
      <c r="AF9" s="1605">
        <v>6.5</v>
      </c>
      <c r="AG9" s="1605">
        <v>6.5</v>
      </c>
      <c r="AH9" s="1605">
        <v>6.5</v>
      </c>
      <c r="AI9" s="1605">
        <v>6.5</v>
      </c>
      <c r="AJ9" s="1605">
        <v>6</v>
      </c>
      <c r="AK9" s="1605">
        <v>6</v>
      </c>
      <c r="AL9" s="1605">
        <v>6</v>
      </c>
      <c r="AM9" s="1605">
        <v>6</v>
      </c>
      <c r="AN9" s="1605">
        <v>6</v>
      </c>
      <c r="AO9" s="1605">
        <v>6</v>
      </c>
      <c r="AP9" s="1605">
        <v>6</v>
      </c>
      <c r="AQ9" s="1605">
        <v>6</v>
      </c>
      <c r="AR9" s="1605">
        <v>6</v>
      </c>
      <c r="AS9" s="1605">
        <v>5</v>
      </c>
      <c r="AT9" s="1605">
        <v>5</v>
      </c>
      <c r="AU9" s="1605">
        <v>5</v>
      </c>
      <c r="AV9" s="1605">
        <v>5</v>
      </c>
      <c r="AW9" s="1605">
        <v>5</v>
      </c>
      <c r="AX9" s="1605">
        <v>5</v>
      </c>
      <c r="AY9" s="1605">
        <v>5</v>
      </c>
      <c r="AZ9" s="1605">
        <v>5</v>
      </c>
      <c r="BA9" s="1605">
        <v>5</v>
      </c>
      <c r="BB9" s="1605">
        <v>5</v>
      </c>
      <c r="BC9" s="1605">
        <v>5</v>
      </c>
      <c r="BD9" s="1605">
        <v>5</v>
      </c>
      <c r="BE9" s="1605">
        <v>5</v>
      </c>
      <c r="BF9" s="1605">
        <v>5</v>
      </c>
      <c r="BG9" s="1605">
        <v>5</v>
      </c>
      <c r="BH9" s="1605">
        <v>5</v>
      </c>
      <c r="BI9" s="1605">
        <v>5</v>
      </c>
      <c r="BJ9" s="1605">
        <v>5</v>
      </c>
      <c r="BK9" s="1605">
        <v>5</v>
      </c>
      <c r="BL9" s="1605">
        <v>5</v>
      </c>
      <c r="BM9" s="1605">
        <v>5</v>
      </c>
      <c r="BN9" s="1605">
        <v>5</v>
      </c>
      <c r="BO9" s="1605">
        <v>7</v>
      </c>
      <c r="BP9" s="1605">
        <v>7</v>
      </c>
      <c r="BQ9" s="1605">
        <v>7</v>
      </c>
      <c r="BR9" s="1605">
        <v>7</v>
      </c>
      <c r="BS9" s="1605">
        <v>7</v>
      </c>
      <c r="BT9" s="1605">
        <v>8.5</v>
      </c>
      <c r="BU9" s="1605">
        <v>8.5</v>
      </c>
      <c r="BV9" s="1605">
        <v>8.5</v>
      </c>
      <c r="BW9" s="1605">
        <v>8.5</v>
      </c>
      <c r="BX9" s="1605">
        <v>8.5</v>
      </c>
      <c r="BY9" s="1605">
        <v>8.5</v>
      </c>
      <c r="BZ9" s="1604">
        <v>8.5</v>
      </c>
    </row>
    <row r="10" spans="1:79" s="1574" customFormat="1">
      <c r="A10" s="1603" t="s">
        <v>1294</v>
      </c>
      <c r="B10" s="1602"/>
      <c r="C10" s="1602"/>
      <c r="D10" s="1602"/>
      <c r="E10" s="1602"/>
      <c r="F10" s="1600"/>
      <c r="G10" s="1600"/>
      <c r="H10" s="1600"/>
      <c r="I10" s="1600"/>
      <c r="J10" s="1600"/>
      <c r="K10" s="1600"/>
      <c r="L10" s="1600"/>
      <c r="M10" s="1600"/>
      <c r="N10" s="1600"/>
      <c r="O10" s="1600"/>
      <c r="P10" s="1600"/>
      <c r="Q10" s="1600"/>
      <c r="R10" s="1600"/>
      <c r="S10" s="1600"/>
      <c r="T10" s="1600"/>
      <c r="U10" s="1600"/>
      <c r="V10" s="1600"/>
      <c r="W10" s="1600"/>
      <c r="X10" s="1600"/>
      <c r="Y10" s="1600"/>
      <c r="Z10" s="1601"/>
      <c r="AA10" s="1600"/>
      <c r="AB10" s="1601"/>
      <c r="AC10" s="1600"/>
      <c r="AD10" s="1600"/>
      <c r="AE10" s="1600"/>
      <c r="AF10" s="1600"/>
      <c r="AG10" s="1600"/>
      <c r="AH10" s="1600"/>
      <c r="AI10" s="1600"/>
      <c r="AJ10" s="1600"/>
      <c r="AK10" s="1600"/>
      <c r="AL10" s="1600"/>
      <c r="AM10" s="1600"/>
      <c r="AN10" s="1600"/>
      <c r="AO10" s="1600"/>
      <c r="AP10" s="1600"/>
      <c r="AQ10" s="1600"/>
      <c r="AR10" s="1600"/>
      <c r="AS10" s="1600"/>
      <c r="AT10" s="1600"/>
      <c r="AU10" s="1600"/>
      <c r="AV10" s="1600"/>
      <c r="AW10" s="1600"/>
      <c r="AX10" s="1600"/>
      <c r="AY10" s="1600"/>
      <c r="AZ10" s="1600"/>
      <c r="BA10" s="1600"/>
      <c r="BB10" s="1600"/>
      <c r="BC10" s="1600"/>
      <c r="BD10" s="1600"/>
      <c r="BE10" s="1600"/>
      <c r="BF10" s="1600"/>
      <c r="BG10" s="1600"/>
      <c r="BH10" s="1600"/>
      <c r="BI10" s="1600"/>
      <c r="BJ10" s="1600"/>
      <c r="BK10" s="1600"/>
      <c r="BL10" s="1600"/>
      <c r="BM10" s="1600"/>
      <c r="BN10" s="1600"/>
      <c r="BO10" s="1600"/>
      <c r="BP10" s="1600"/>
      <c r="BQ10" s="1600"/>
      <c r="BR10" s="1600"/>
      <c r="BS10" s="1600"/>
      <c r="BT10" s="1600"/>
      <c r="BU10" s="1600"/>
      <c r="BV10" s="1600"/>
      <c r="BW10" s="1600"/>
      <c r="BX10" s="1600"/>
      <c r="BY10" s="1600"/>
      <c r="BZ10" s="1599"/>
    </row>
    <row r="11" spans="1:79" s="1574" customFormat="1">
      <c r="A11" s="1593" t="s">
        <v>1293</v>
      </c>
      <c r="B11" s="1587">
        <v>1</v>
      </c>
      <c r="C11" s="1587">
        <v>1</v>
      </c>
      <c r="D11" s="1587">
        <v>1</v>
      </c>
      <c r="E11" s="1605">
        <v>1</v>
      </c>
      <c r="F11" s="1605">
        <v>1</v>
      </c>
      <c r="G11" s="1605">
        <v>1</v>
      </c>
      <c r="H11" s="1605">
        <v>1</v>
      </c>
      <c r="I11" s="1605">
        <v>1</v>
      </c>
      <c r="J11" s="1605">
        <v>1</v>
      </c>
      <c r="K11" s="1605">
        <v>1</v>
      </c>
      <c r="L11" s="1605">
        <v>1</v>
      </c>
      <c r="M11" s="1605">
        <v>1</v>
      </c>
      <c r="N11" s="1605">
        <v>1</v>
      </c>
      <c r="O11" s="1605">
        <v>1</v>
      </c>
      <c r="P11" s="1605">
        <v>1</v>
      </c>
      <c r="Q11" s="1605">
        <v>1</v>
      </c>
      <c r="R11" s="1605">
        <v>1</v>
      </c>
      <c r="S11" s="1605">
        <v>1</v>
      </c>
      <c r="T11" s="1605">
        <v>1</v>
      </c>
      <c r="U11" s="1605">
        <v>1</v>
      </c>
      <c r="V11" s="1605">
        <v>1</v>
      </c>
      <c r="W11" s="1605">
        <v>1</v>
      </c>
      <c r="X11" s="1605">
        <v>1</v>
      </c>
      <c r="Y11" s="1605">
        <v>1</v>
      </c>
      <c r="Z11" s="1617">
        <v>1</v>
      </c>
      <c r="AA11" s="1605">
        <v>1</v>
      </c>
      <c r="AB11" s="1606">
        <v>1</v>
      </c>
      <c r="AC11" s="1605">
        <v>1</v>
      </c>
      <c r="AD11" s="1605">
        <v>1</v>
      </c>
      <c r="AE11" s="1605">
        <v>1</v>
      </c>
      <c r="AF11" s="1605">
        <v>1</v>
      </c>
      <c r="AG11" s="1605">
        <v>1</v>
      </c>
      <c r="AH11" s="1605">
        <v>1</v>
      </c>
      <c r="AI11" s="1605">
        <v>1</v>
      </c>
      <c r="AJ11" s="1605">
        <v>1</v>
      </c>
      <c r="AK11" s="1605">
        <v>1</v>
      </c>
      <c r="AL11" s="1605">
        <v>1</v>
      </c>
      <c r="AM11" s="1605">
        <v>1</v>
      </c>
      <c r="AN11" s="1605">
        <v>1</v>
      </c>
      <c r="AO11" s="1605">
        <v>1</v>
      </c>
      <c r="AP11" s="1605">
        <v>1</v>
      </c>
      <c r="AQ11" s="1605">
        <v>1</v>
      </c>
      <c r="AR11" s="1605">
        <v>1</v>
      </c>
      <c r="AS11" s="1605">
        <v>1</v>
      </c>
      <c r="AT11" s="1605">
        <v>1</v>
      </c>
      <c r="AU11" s="1605">
        <v>1</v>
      </c>
      <c r="AV11" s="1605">
        <v>1</v>
      </c>
      <c r="AW11" s="1605">
        <v>1</v>
      </c>
      <c r="AX11" s="1605">
        <v>1</v>
      </c>
      <c r="AY11" s="1605">
        <v>1</v>
      </c>
      <c r="AZ11" s="1605">
        <v>1</v>
      </c>
      <c r="BA11" s="1605">
        <v>1</v>
      </c>
      <c r="BB11" s="1605">
        <v>1</v>
      </c>
      <c r="BC11" s="1605">
        <v>1</v>
      </c>
      <c r="BD11" s="1605">
        <v>1</v>
      </c>
      <c r="BE11" s="1605">
        <v>1</v>
      </c>
      <c r="BF11" s="1605">
        <v>1</v>
      </c>
      <c r="BG11" s="1605">
        <v>1</v>
      </c>
      <c r="BH11" s="1605">
        <v>1</v>
      </c>
      <c r="BI11" s="1605">
        <v>1</v>
      </c>
      <c r="BJ11" s="1605">
        <v>1</v>
      </c>
      <c r="BK11" s="1605">
        <v>1</v>
      </c>
      <c r="BL11" s="1605">
        <v>1</v>
      </c>
      <c r="BM11" s="1605">
        <v>1</v>
      </c>
      <c r="BN11" s="1605">
        <v>1</v>
      </c>
      <c r="BO11" s="1605">
        <v>1</v>
      </c>
      <c r="BP11" s="1605">
        <v>2</v>
      </c>
      <c r="BQ11" s="1605">
        <v>2</v>
      </c>
      <c r="BR11" s="1605">
        <v>2</v>
      </c>
      <c r="BS11" s="1605">
        <v>2</v>
      </c>
      <c r="BT11" s="1605">
        <v>2</v>
      </c>
      <c r="BU11" s="1605">
        <v>2</v>
      </c>
      <c r="BV11" s="1605">
        <v>2</v>
      </c>
      <c r="BW11" s="1605">
        <v>2</v>
      </c>
      <c r="BX11" s="1605">
        <v>2</v>
      </c>
      <c r="BY11" s="1605">
        <v>2</v>
      </c>
      <c r="BZ11" s="1604">
        <v>2</v>
      </c>
    </row>
    <row r="12" spans="1:79" s="1574" customFormat="1">
      <c r="A12" s="1593" t="s">
        <v>1292</v>
      </c>
      <c r="B12" s="1605">
        <v>4</v>
      </c>
      <c r="C12" s="1605">
        <v>4</v>
      </c>
      <c r="D12" s="1605">
        <v>4</v>
      </c>
      <c r="E12" s="1605">
        <v>4</v>
      </c>
      <c r="F12" s="1605">
        <v>4</v>
      </c>
      <c r="G12" s="1605">
        <v>4</v>
      </c>
      <c r="H12" s="1605">
        <v>4</v>
      </c>
      <c r="I12" s="1605">
        <v>4</v>
      </c>
      <c r="J12" s="1605">
        <v>4</v>
      </c>
      <c r="K12" s="1605">
        <v>4</v>
      </c>
      <c r="L12" s="1605">
        <v>4</v>
      </c>
      <c r="M12" s="1605">
        <v>4</v>
      </c>
      <c r="N12" s="1605">
        <v>4</v>
      </c>
      <c r="O12" s="1605">
        <v>4</v>
      </c>
      <c r="P12" s="1605">
        <v>4</v>
      </c>
      <c r="Q12" s="1605">
        <v>4</v>
      </c>
      <c r="R12" s="1605">
        <v>4</v>
      </c>
      <c r="S12" s="1605">
        <v>4</v>
      </c>
      <c r="T12" s="1605">
        <v>4</v>
      </c>
      <c r="U12" s="1605">
        <v>4</v>
      </c>
      <c r="V12" s="1605">
        <v>4</v>
      </c>
      <c r="W12" s="1605">
        <v>4</v>
      </c>
      <c r="X12" s="1605">
        <v>4</v>
      </c>
      <c r="Y12" s="1605">
        <v>4</v>
      </c>
      <c r="Z12" s="1617">
        <v>4</v>
      </c>
      <c r="AA12" s="1605">
        <v>4</v>
      </c>
      <c r="AB12" s="1606">
        <v>4</v>
      </c>
      <c r="AC12" s="1605">
        <v>4</v>
      </c>
      <c r="AD12" s="1605">
        <v>4</v>
      </c>
      <c r="AE12" s="1605">
        <v>4</v>
      </c>
      <c r="AF12" s="1605">
        <v>4</v>
      </c>
      <c r="AG12" s="1605">
        <v>4</v>
      </c>
      <c r="AH12" s="1605">
        <v>4</v>
      </c>
      <c r="AI12" s="1605">
        <v>4</v>
      </c>
      <c r="AJ12" s="1605">
        <v>3</v>
      </c>
      <c r="AK12" s="1605">
        <v>3</v>
      </c>
      <c r="AL12" s="1605">
        <v>3</v>
      </c>
      <c r="AM12" s="1605">
        <v>3</v>
      </c>
      <c r="AN12" s="1605">
        <v>3</v>
      </c>
      <c r="AO12" s="1605">
        <v>3</v>
      </c>
      <c r="AP12" s="1605">
        <v>3</v>
      </c>
      <c r="AQ12" s="1605">
        <v>3</v>
      </c>
      <c r="AR12" s="1605">
        <v>3</v>
      </c>
      <c r="AS12" s="1605">
        <v>3</v>
      </c>
      <c r="AT12" s="1605">
        <v>3</v>
      </c>
      <c r="AU12" s="1605">
        <v>3</v>
      </c>
      <c r="AV12" s="1605">
        <v>3</v>
      </c>
      <c r="AW12" s="1605">
        <v>3</v>
      </c>
      <c r="AX12" s="1605">
        <v>3</v>
      </c>
      <c r="AY12" s="1605">
        <v>3</v>
      </c>
      <c r="AZ12" s="1605">
        <v>3</v>
      </c>
      <c r="BA12" s="1605">
        <v>3</v>
      </c>
      <c r="BB12" s="1605">
        <v>3</v>
      </c>
      <c r="BC12" s="1605">
        <v>3</v>
      </c>
      <c r="BD12" s="1605">
        <v>3</v>
      </c>
      <c r="BE12" s="1605">
        <v>3</v>
      </c>
      <c r="BF12" s="1605">
        <v>3</v>
      </c>
      <c r="BG12" s="1605">
        <v>3</v>
      </c>
      <c r="BH12" s="1605">
        <v>3</v>
      </c>
      <c r="BI12" s="1605">
        <v>3</v>
      </c>
      <c r="BJ12" s="1605">
        <v>3</v>
      </c>
      <c r="BK12" s="1605">
        <v>3</v>
      </c>
      <c r="BL12" s="1605">
        <v>3</v>
      </c>
      <c r="BM12" s="1605">
        <v>3</v>
      </c>
      <c r="BN12" s="1605">
        <v>3</v>
      </c>
      <c r="BO12" s="1605">
        <v>3</v>
      </c>
      <c r="BP12" s="1605">
        <v>5</v>
      </c>
      <c r="BQ12" s="1605">
        <v>5</v>
      </c>
      <c r="BR12" s="1605">
        <v>5</v>
      </c>
      <c r="BS12" s="1605">
        <v>5</v>
      </c>
      <c r="BT12" s="1605">
        <v>5</v>
      </c>
      <c r="BU12" s="1605">
        <v>5</v>
      </c>
      <c r="BV12" s="1605">
        <v>5</v>
      </c>
      <c r="BW12" s="1605">
        <v>5</v>
      </c>
      <c r="BX12" s="1605">
        <v>5</v>
      </c>
      <c r="BY12" s="1605">
        <v>5</v>
      </c>
      <c r="BZ12" s="1604">
        <v>5</v>
      </c>
    </row>
    <row r="13" spans="1:79" s="1574" customFormat="1">
      <c r="A13" s="1593" t="s">
        <v>1291</v>
      </c>
      <c r="B13" s="1605"/>
      <c r="C13" s="1605"/>
      <c r="D13" s="1605"/>
      <c r="E13" s="1605"/>
      <c r="F13" s="1605"/>
      <c r="G13" s="1605"/>
      <c r="H13" s="1605"/>
      <c r="I13" s="1605"/>
      <c r="J13" s="1605"/>
      <c r="K13" s="1605"/>
      <c r="L13" s="1605"/>
      <c r="M13" s="1605"/>
      <c r="N13" s="1605"/>
      <c r="O13" s="1605"/>
      <c r="P13" s="1605"/>
      <c r="Q13" s="1605"/>
      <c r="R13" s="1605"/>
      <c r="S13" s="1605"/>
      <c r="T13" s="1605"/>
      <c r="U13" s="1605"/>
      <c r="V13" s="1605"/>
      <c r="W13" s="1605"/>
      <c r="X13" s="1605"/>
      <c r="Y13" s="1605"/>
      <c r="Z13" s="1606"/>
      <c r="AA13" s="1605"/>
      <c r="AB13" s="1606"/>
      <c r="AC13" s="1605"/>
      <c r="AD13" s="1605"/>
      <c r="AE13" s="1605"/>
      <c r="AF13" s="1605"/>
      <c r="AG13" s="1605"/>
      <c r="AH13" s="1605"/>
      <c r="AI13" s="1605"/>
      <c r="AJ13" s="1605"/>
      <c r="AK13" s="1605"/>
      <c r="AL13" s="1605"/>
      <c r="AM13" s="1605"/>
      <c r="AN13" s="1605"/>
      <c r="AO13" s="1605"/>
      <c r="AP13" s="1605"/>
      <c r="AQ13" s="1605"/>
      <c r="AR13" s="1605"/>
      <c r="AS13" s="1605"/>
      <c r="AT13" s="1605"/>
      <c r="AU13" s="1605"/>
      <c r="AV13" s="1605">
        <v>2</v>
      </c>
      <c r="AW13" s="1605">
        <v>2</v>
      </c>
      <c r="AX13" s="1605">
        <v>2</v>
      </c>
      <c r="AY13" s="1605">
        <v>2</v>
      </c>
      <c r="AZ13" s="1605">
        <v>2</v>
      </c>
      <c r="BA13" s="1605">
        <v>2</v>
      </c>
      <c r="BB13" s="1605">
        <v>2</v>
      </c>
      <c r="BC13" s="1605">
        <v>2</v>
      </c>
      <c r="BD13" s="1605">
        <v>2</v>
      </c>
      <c r="BE13" s="1605">
        <v>2</v>
      </c>
      <c r="BF13" s="1605">
        <v>2</v>
      </c>
      <c r="BG13" s="1605">
        <v>2</v>
      </c>
      <c r="BH13" s="1605">
        <v>2</v>
      </c>
      <c r="BI13" s="1605">
        <v>2</v>
      </c>
      <c r="BJ13" s="1605">
        <v>2</v>
      </c>
      <c r="BK13" s="1605">
        <v>2</v>
      </c>
      <c r="BL13" s="1605">
        <v>2</v>
      </c>
      <c r="BM13" s="1605">
        <v>2</v>
      </c>
      <c r="BN13" s="1605">
        <v>2</v>
      </c>
      <c r="BO13" s="1605">
        <v>2</v>
      </c>
      <c r="BP13" s="1605">
        <v>4</v>
      </c>
      <c r="BQ13" s="1605">
        <v>4</v>
      </c>
      <c r="BR13" s="1605">
        <v>4</v>
      </c>
      <c r="BS13" s="1605">
        <v>4</v>
      </c>
      <c r="BT13" s="1605">
        <v>4</v>
      </c>
      <c r="BU13" s="1605">
        <v>4</v>
      </c>
      <c r="BV13" s="1605">
        <v>4</v>
      </c>
      <c r="BW13" s="1605">
        <v>4</v>
      </c>
      <c r="BX13" s="1605">
        <v>4</v>
      </c>
      <c r="BY13" s="1605">
        <v>4</v>
      </c>
      <c r="BZ13" s="1604">
        <v>4</v>
      </c>
    </row>
    <row r="14" spans="1:79" s="1574" customFormat="1" ht="42" customHeight="1">
      <c r="A14" s="1593" t="s">
        <v>1290</v>
      </c>
      <c r="B14" s="1616" t="s">
        <v>1289</v>
      </c>
      <c r="C14" s="1616" t="s">
        <v>1289</v>
      </c>
      <c r="D14" s="1615" t="s">
        <v>1289</v>
      </c>
      <c r="E14" s="1613" t="s">
        <v>1289</v>
      </c>
      <c r="F14" s="1613" t="s">
        <v>1289</v>
      </c>
      <c r="G14" s="1613" t="s">
        <v>1289</v>
      </c>
      <c r="H14" s="1613" t="s">
        <v>1289</v>
      </c>
      <c r="I14" s="1613" t="s">
        <v>1289</v>
      </c>
      <c r="J14" s="1613" t="s">
        <v>1289</v>
      </c>
      <c r="K14" s="1613" t="s">
        <v>1289</v>
      </c>
      <c r="L14" s="1613" t="s">
        <v>1289</v>
      </c>
      <c r="M14" s="1613" t="s">
        <v>1289</v>
      </c>
      <c r="N14" s="1613" t="s">
        <v>1289</v>
      </c>
      <c r="O14" s="1613" t="s">
        <v>1289</v>
      </c>
      <c r="P14" s="1613" t="s">
        <v>1289</v>
      </c>
      <c r="Q14" s="1613" t="s">
        <v>1289</v>
      </c>
      <c r="R14" s="1613" t="s">
        <v>1289</v>
      </c>
      <c r="S14" s="1613" t="s">
        <v>1289</v>
      </c>
      <c r="T14" s="1613" t="s">
        <v>1289</v>
      </c>
      <c r="U14" s="1613" t="s">
        <v>1289</v>
      </c>
      <c r="V14" s="1613" t="s">
        <v>1289</v>
      </c>
      <c r="W14" s="1613" t="s">
        <v>1289</v>
      </c>
      <c r="X14" s="1613" t="s">
        <v>1289</v>
      </c>
      <c r="Y14" s="1613" t="s">
        <v>1289</v>
      </c>
      <c r="Z14" s="1614" t="s">
        <v>1289</v>
      </c>
      <c r="AA14" s="1613" t="s">
        <v>1289</v>
      </c>
      <c r="AB14" s="1614" t="s">
        <v>1289</v>
      </c>
      <c r="AC14" s="1613" t="s">
        <v>1289</v>
      </c>
      <c r="AD14" s="1613" t="s">
        <v>1289</v>
      </c>
      <c r="AE14" s="1613" t="s">
        <v>1289</v>
      </c>
      <c r="AF14" s="1613" t="s">
        <v>1289</v>
      </c>
      <c r="AG14" s="1613" t="s">
        <v>1289</v>
      </c>
      <c r="AH14" s="1613" t="s">
        <v>1289</v>
      </c>
      <c r="AI14" s="1613" t="s">
        <v>1289</v>
      </c>
      <c r="AJ14" s="1613" t="s">
        <v>1289</v>
      </c>
      <c r="AK14" s="1613" t="s">
        <v>1289</v>
      </c>
      <c r="AL14" s="1613" t="s">
        <v>1289</v>
      </c>
      <c r="AM14" s="1613" t="s">
        <v>1289</v>
      </c>
      <c r="AN14" s="1613" t="s">
        <v>1289</v>
      </c>
      <c r="AO14" s="1613" t="s">
        <v>1289</v>
      </c>
      <c r="AP14" s="1613" t="s">
        <v>1289</v>
      </c>
      <c r="AQ14" s="1613" t="s">
        <v>1289</v>
      </c>
      <c r="AR14" s="1613" t="s">
        <v>1289</v>
      </c>
      <c r="AS14" s="1613" t="s">
        <v>1289</v>
      </c>
      <c r="AT14" s="1613" t="s">
        <v>1289</v>
      </c>
      <c r="AU14" s="1613" t="s">
        <v>1289</v>
      </c>
      <c r="AV14" s="1613" t="s">
        <v>1289</v>
      </c>
      <c r="AW14" s="1613" t="s">
        <v>1289</v>
      </c>
      <c r="AX14" s="1613" t="s">
        <v>1289</v>
      </c>
      <c r="AY14" s="1613" t="s">
        <v>1289</v>
      </c>
      <c r="AZ14" s="1613" t="s">
        <v>1289</v>
      </c>
      <c r="BA14" s="1613" t="s">
        <v>1289</v>
      </c>
      <c r="BB14" s="1613" t="s">
        <v>1289</v>
      </c>
      <c r="BC14" s="1613" t="s">
        <v>1289</v>
      </c>
      <c r="BD14" s="1613" t="s">
        <v>1289</v>
      </c>
      <c r="BE14" s="1613" t="s">
        <v>1289</v>
      </c>
      <c r="BF14" s="1613" t="s">
        <v>1289</v>
      </c>
      <c r="BG14" s="1613" t="s">
        <v>1289</v>
      </c>
      <c r="BH14" s="1613" t="s">
        <v>1289</v>
      </c>
      <c r="BI14" s="1613" t="s">
        <v>1289</v>
      </c>
      <c r="BJ14" s="1613" t="s">
        <v>1289</v>
      </c>
      <c r="BK14" s="1613" t="s">
        <v>1289</v>
      </c>
      <c r="BL14" s="1613" t="s">
        <v>1289</v>
      </c>
      <c r="BM14" s="1612" t="s">
        <v>1288</v>
      </c>
      <c r="BN14" s="1612" t="s">
        <v>1288</v>
      </c>
      <c r="BO14" s="1612" t="s">
        <v>1288</v>
      </c>
      <c r="BP14" s="1612" t="s">
        <v>1288</v>
      </c>
      <c r="BQ14" s="1612" t="s">
        <v>1288</v>
      </c>
      <c r="BR14" s="1612" t="s">
        <v>1288</v>
      </c>
      <c r="BS14" s="1612" t="s">
        <v>1288</v>
      </c>
      <c r="BT14" s="1612" t="s">
        <v>1288</v>
      </c>
      <c r="BU14" s="1612" t="s">
        <v>1288</v>
      </c>
      <c r="BV14" s="1612" t="s">
        <v>1288</v>
      </c>
      <c r="BW14" s="1612" t="s">
        <v>1288</v>
      </c>
      <c r="BX14" s="1612" t="s">
        <v>1288</v>
      </c>
      <c r="BY14" s="1612" t="s">
        <v>1288</v>
      </c>
      <c r="BZ14" s="1611" t="s">
        <v>1288</v>
      </c>
      <c r="CA14" s="1610"/>
    </row>
    <row r="15" spans="1:79" s="1574" customFormat="1">
      <c r="A15" s="1603" t="s">
        <v>1287</v>
      </c>
      <c r="B15" s="1602"/>
      <c r="C15" s="1602"/>
      <c r="D15" s="1602"/>
      <c r="E15" s="1608"/>
      <c r="F15" s="1608"/>
      <c r="G15" s="1608"/>
      <c r="H15" s="1608"/>
      <c r="I15" s="1608"/>
      <c r="J15" s="1608"/>
      <c r="K15" s="1608"/>
      <c r="L15" s="1608"/>
      <c r="M15" s="1608"/>
      <c r="N15" s="1608"/>
      <c r="O15" s="1608"/>
      <c r="P15" s="1608"/>
      <c r="Q15" s="1608"/>
      <c r="R15" s="1608"/>
      <c r="S15" s="1608"/>
      <c r="T15" s="1608"/>
      <c r="U15" s="1608"/>
      <c r="V15" s="1608"/>
      <c r="W15" s="1608"/>
      <c r="X15" s="1608"/>
      <c r="Y15" s="1608"/>
      <c r="Z15" s="1609"/>
      <c r="AA15" s="1608"/>
      <c r="AB15" s="1609"/>
      <c r="AC15" s="1608"/>
      <c r="AD15" s="1608"/>
      <c r="AE15" s="1608"/>
      <c r="AF15" s="1608"/>
      <c r="AG15" s="1608"/>
      <c r="AH15" s="1608"/>
      <c r="AI15" s="1608"/>
      <c r="AJ15" s="1608"/>
      <c r="AK15" s="1608"/>
      <c r="AL15" s="1608"/>
      <c r="AM15" s="1608"/>
      <c r="AN15" s="1608"/>
      <c r="AO15" s="1608"/>
      <c r="AP15" s="1608"/>
      <c r="AQ15" s="1608"/>
      <c r="AR15" s="1608"/>
      <c r="AS15" s="1608"/>
      <c r="AT15" s="1608"/>
      <c r="AU15" s="1608"/>
      <c r="AV15" s="1608"/>
      <c r="AW15" s="1608"/>
      <c r="AX15" s="1608"/>
      <c r="AY15" s="1608"/>
      <c r="AZ15" s="1608"/>
      <c r="BA15" s="1608"/>
      <c r="BB15" s="1608"/>
      <c r="BC15" s="1608"/>
      <c r="BD15" s="1608"/>
      <c r="BE15" s="1608"/>
      <c r="BF15" s="1608"/>
      <c r="BG15" s="1608"/>
      <c r="BH15" s="1608"/>
      <c r="BI15" s="1608"/>
      <c r="BJ15" s="1608"/>
      <c r="BK15" s="1608"/>
      <c r="BL15" s="1608"/>
      <c r="BM15" s="1608"/>
      <c r="BN15" s="1608"/>
      <c r="BO15" s="1608"/>
      <c r="BP15" s="1608"/>
      <c r="BQ15" s="1608"/>
      <c r="BR15" s="1608"/>
      <c r="BS15" s="1608"/>
      <c r="BT15" s="1608"/>
      <c r="BU15" s="1608"/>
      <c r="BV15" s="1608"/>
      <c r="BW15" s="1608"/>
      <c r="BX15" s="1608"/>
      <c r="BY15" s="1608"/>
      <c r="BZ15" s="1607"/>
    </row>
    <row r="16" spans="1:79">
      <c r="A16" s="1593" t="s">
        <v>614</v>
      </c>
      <c r="B16" s="1587">
        <v>6</v>
      </c>
      <c r="C16" s="1587">
        <v>6</v>
      </c>
      <c r="D16" s="1587">
        <v>6</v>
      </c>
      <c r="E16" s="1605">
        <v>6</v>
      </c>
      <c r="F16" s="1605">
        <v>6</v>
      </c>
      <c r="G16" s="1605">
        <v>6</v>
      </c>
      <c r="H16" s="1605">
        <v>6</v>
      </c>
      <c r="I16" s="1605">
        <v>6</v>
      </c>
      <c r="J16" s="1605">
        <v>6</v>
      </c>
      <c r="K16" s="1605">
        <v>6</v>
      </c>
      <c r="L16" s="1605">
        <v>6</v>
      </c>
      <c r="M16" s="1605">
        <v>6</v>
      </c>
      <c r="N16" s="1605">
        <v>6</v>
      </c>
      <c r="O16" s="1605">
        <v>6</v>
      </c>
      <c r="P16" s="1605">
        <v>6</v>
      </c>
      <c r="Q16" s="1605">
        <v>6</v>
      </c>
      <c r="R16" s="1605">
        <v>6</v>
      </c>
      <c r="S16" s="1605">
        <v>6</v>
      </c>
      <c r="T16" s="1605">
        <v>6</v>
      </c>
      <c r="U16" s="1605">
        <v>6</v>
      </c>
      <c r="V16" s="1605">
        <v>6</v>
      </c>
      <c r="W16" s="1605">
        <v>6</v>
      </c>
      <c r="X16" s="1605">
        <v>4</v>
      </c>
      <c r="Y16" s="1605">
        <v>4</v>
      </c>
      <c r="Z16" s="1606">
        <v>4</v>
      </c>
      <c r="AA16" s="1605">
        <v>4</v>
      </c>
      <c r="AB16" s="1606">
        <v>4</v>
      </c>
      <c r="AC16" s="1605">
        <v>4</v>
      </c>
      <c r="AD16" s="1605">
        <v>4</v>
      </c>
      <c r="AE16" s="1605">
        <v>4</v>
      </c>
      <c r="AF16" s="1605">
        <v>4</v>
      </c>
      <c r="AG16" s="1605">
        <v>4</v>
      </c>
      <c r="AH16" s="1605">
        <v>4</v>
      </c>
      <c r="AI16" s="1605">
        <v>4</v>
      </c>
      <c r="AJ16" s="1605">
        <v>4</v>
      </c>
      <c r="AK16" s="1605">
        <v>4</v>
      </c>
      <c r="AL16" s="1605">
        <v>4</v>
      </c>
      <c r="AM16" s="1605">
        <v>4</v>
      </c>
      <c r="AN16" s="1605">
        <v>4</v>
      </c>
      <c r="AO16" s="1605">
        <v>4</v>
      </c>
      <c r="AP16" s="1605">
        <v>4</v>
      </c>
      <c r="AQ16" s="1605">
        <v>4</v>
      </c>
      <c r="AR16" s="1605">
        <v>4</v>
      </c>
      <c r="AS16" s="1605">
        <v>3</v>
      </c>
      <c r="AT16" s="1605">
        <v>3</v>
      </c>
      <c r="AU16" s="1605">
        <v>3</v>
      </c>
      <c r="AV16" s="1605">
        <v>3</v>
      </c>
      <c r="AW16" s="1605">
        <v>3</v>
      </c>
      <c r="AX16" s="1605">
        <v>3</v>
      </c>
      <c r="AY16" s="1605">
        <v>3</v>
      </c>
      <c r="AZ16" s="1605">
        <v>3</v>
      </c>
      <c r="BA16" s="1605">
        <v>3</v>
      </c>
      <c r="BB16" s="1605">
        <v>3</v>
      </c>
      <c r="BC16" s="1605">
        <v>3</v>
      </c>
      <c r="BD16" s="1605">
        <v>3</v>
      </c>
      <c r="BE16" s="1605">
        <v>3</v>
      </c>
      <c r="BF16" s="1605">
        <v>3</v>
      </c>
      <c r="BG16" s="1605">
        <v>3</v>
      </c>
      <c r="BH16" s="1605">
        <v>3</v>
      </c>
      <c r="BI16" s="1605">
        <v>3</v>
      </c>
      <c r="BJ16" s="1605">
        <v>3</v>
      </c>
      <c r="BK16" s="1605">
        <v>3</v>
      </c>
      <c r="BL16" s="1605">
        <v>3</v>
      </c>
      <c r="BM16" s="1605">
        <v>3</v>
      </c>
      <c r="BN16" s="1605">
        <v>3</v>
      </c>
      <c r="BO16" s="1605">
        <v>3</v>
      </c>
      <c r="BP16" s="1605">
        <v>3</v>
      </c>
      <c r="BQ16" s="1605">
        <v>3</v>
      </c>
      <c r="BR16" s="1605">
        <v>3</v>
      </c>
      <c r="BS16" s="1605">
        <v>3</v>
      </c>
      <c r="BT16" s="1605">
        <v>3</v>
      </c>
      <c r="BU16" s="1605">
        <v>4</v>
      </c>
      <c r="BV16" s="1605">
        <v>4</v>
      </c>
      <c r="BW16" s="1605">
        <v>4</v>
      </c>
      <c r="BX16" s="1605">
        <v>4</v>
      </c>
      <c r="BY16" s="1605">
        <v>4</v>
      </c>
      <c r="BZ16" s="1604">
        <v>4</v>
      </c>
    </row>
    <row r="17" spans="1:78">
      <c r="A17" s="1593" t="s">
        <v>613</v>
      </c>
      <c r="B17" s="1587">
        <v>5</v>
      </c>
      <c r="C17" s="1587">
        <v>5</v>
      </c>
      <c r="D17" s="1587">
        <v>5</v>
      </c>
      <c r="E17" s="1605">
        <v>5</v>
      </c>
      <c r="F17" s="1605">
        <v>5</v>
      </c>
      <c r="G17" s="1605">
        <v>5</v>
      </c>
      <c r="H17" s="1605">
        <v>5</v>
      </c>
      <c r="I17" s="1605">
        <v>5</v>
      </c>
      <c r="J17" s="1605">
        <v>5</v>
      </c>
      <c r="K17" s="1605">
        <v>5</v>
      </c>
      <c r="L17" s="1605">
        <v>5</v>
      </c>
      <c r="M17" s="1605">
        <v>5</v>
      </c>
      <c r="N17" s="1605">
        <v>5</v>
      </c>
      <c r="O17" s="1605">
        <v>5</v>
      </c>
      <c r="P17" s="1605">
        <v>5</v>
      </c>
      <c r="Q17" s="1605">
        <v>5</v>
      </c>
      <c r="R17" s="1605">
        <v>5</v>
      </c>
      <c r="S17" s="1605">
        <v>5</v>
      </c>
      <c r="T17" s="1605">
        <v>5</v>
      </c>
      <c r="U17" s="1605">
        <v>5</v>
      </c>
      <c r="V17" s="1605">
        <v>5</v>
      </c>
      <c r="W17" s="1605">
        <v>5</v>
      </c>
      <c r="X17" s="1605">
        <v>4</v>
      </c>
      <c r="Y17" s="1605">
        <v>4</v>
      </c>
      <c r="Z17" s="1606">
        <v>4</v>
      </c>
      <c r="AA17" s="1605">
        <v>4</v>
      </c>
      <c r="AB17" s="1606">
        <v>4</v>
      </c>
      <c r="AC17" s="1605">
        <v>4</v>
      </c>
      <c r="AD17" s="1605">
        <v>4</v>
      </c>
      <c r="AE17" s="1605">
        <v>4</v>
      </c>
      <c r="AF17" s="1605">
        <v>4</v>
      </c>
      <c r="AG17" s="1605">
        <v>4</v>
      </c>
      <c r="AH17" s="1605">
        <v>4</v>
      </c>
      <c r="AI17" s="1605">
        <v>4</v>
      </c>
      <c r="AJ17" s="1605">
        <v>4</v>
      </c>
      <c r="AK17" s="1605">
        <v>4</v>
      </c>
      <c r="AL17" s="1605">
        <v>4</v>
      </c>
      <c r="AM17" s="1605">
        <v>4</v>
      </c>
      <c r="AN17" s="1605">
        <v>4</v>
      </c>
      <c r="AO17" s="1605">
        <v>4</v>
      </c>
      <c r="AP17" s="1605">
        <v>4</v>
      </c>
      <c r="AQ17" s="1605">
        <v>4</v>
      </c>
      <c r="AR17" s="1605">
        <v>4</v>
      </c>
      <c r="AS17" s="1605">
        <v>3</v>
      </c>
      <c r="AT17" s="1605">
        <v>3</v>
      </c>
      <c r="AU17" s="1605">
        <v>3</v>
      </c>
      <c r="AV17" s="1605">
        <v>3</v>
      </c>
      <c r="AW17" s="1605">
        <v>3</v>
      </c>
      <c r="AX17" s="1605">
        <v>3</v>
      </c>
      <c r="AY17" s="1605">
        <v>3</v>
      </c>
      <c r="AZ17" s="1605">
        <v>3</v>
      </c>
      <c r="BA17" s="1605">
        <v>3</v>
      </c>
      <c r="BB17" s="1605">
        <v>3</v>
      </c>
      <c r="BC17" s="1605">
        <v>3</v>
      </c>
      <c r="BD17" s="1605">
        <v>3</v>
      </c>
      <c r="BE17" s="1605">
        <v>3</v>
      </c>
      <c r="BF17" s="1605">
        <v>3</v>
      </c>
      <c r="BG17" s="1605">
        <v>3</v>
      </c>
      <c r="BH17" s="1605">
        <v>3</v>
      </c>
      <c r="BI17" s="1605">
        <v>3</v>
      </c>
      <c r="BJ17" s="1605">
        <v>3</v>
      </c>
      <c r="BK17" s="1605">
        <v>3</v>
      </c>
      <c r="BL17" s="1605">
        <v>3</v>
      </c>
      <c r="BM17" s="1605">
        <v>3</v>
      </c>
      <c r="BN17" s="1605">
        <v>3</v>
      </c>
      <c r="BO17" s="1605">
        <v>3</v>
      </c>
      <c r="BP17" s="1605">
        <v>3</v>
      </c>
      <c r="BQ17" s="1605">
        <v>3</v>
      </c>
      <c r="BR17" s="1605">
        <v>3</v>
      </c>
      <c r="BS17" s="1605">
        <v>3</v>
      </c>
      <c r="BT17" s="1605">
        <v>3</v>
      </c>
      <c r="BU17" s="1605">
        <v>4</v>
      </c>
      <c r="BV17" s="1605">
        <v>4</v>
      </c>
      <c r="BW17" s="1605">
        <v>4</v>
      </c>
      <c r="BX17" s="1605">
        <v>4</v>
      </c>
      <c r="BY17" s="1605">
        <v>4</v>
      </c>
      <c r="BZ17" s="1604">
        <v>4</v>
      </c>
    </row>
    <row r="18" spans="1:78">
      <c r="A18" s="1593" t="s">
        <v>610</v>
      </c>
      <c r="B18" s="1587">
        <v>4</v>
      </c>
      <c r="C18" s="1587">
        <v>4</v>
      </c>
      <c r="D18" s="1587">
        <v>4</v>
      </c>
      <c r="E18" s="1605">
        <v>4</v>
      </c>
      <c r="F18" s="1605">
        <v>4</v>
      </c>
      <c r="G18" s="1605">
        <v>4</v>
      </c>
      <c r="H18" s="1605">
        <v>4</v>
      </c>
      <c r="I18" s="1605">
        <v>4</v>
      </c>
      <c r="J18" s="1605">
        <v>4</v>
      </c>
      <c r="K18" s="1605">
        <v>4</v>
      </c>
      <c r="L18" s="1605">
        <v>4</v>
      </c>
      <c r="M18" s="1605">
        <v>4</v>
      </c>
      <c r="N18" s="1605">
        <v>4</v>
      </c>
      <c r="O18" s="1605">
        <v>4</v>
      </c>
      <c r="P18" s="1605">
        <v>4</v>
      </c>
      <c r="Q18" s="1605">
        <v>4</v>
      </c>
      <c r="R18" s="1605">
        <v>4</v>
      </c>
      <c r="S18" s="1605">
        <v>4</v>
      </c>
      <c r="T18" s="1605">
        <v>4</v>
      </c>
      <c r="U18" s="1605">
        <v>4</v>
      </c>
      <c r="V18" s="1605">
        <v>4</v>
      </c>
      <c r="W18" s="1605">
        <v>4</v>
      </c>
      <c r="X18" s="1605">
        <v>4</v>
      </c>
      <c r="Y18" s="1605">
        <v>4</v>
      </c>
      <c r="Z18" s="1606">
        <v>4</v>
      </c>
      <c r="AA18" s="1605">
        <v>4</v>
      </c>
      <c r="AB18" s="1606">
        <v>4</v>
      </c>
      <c r="AC18" s="1605">
        <v>4</v>
      </c>
      <c r="AD18" s="1605">
        <v>4</v>
      </c>
      <c r="AE18" s="1605">
        <v>4</v>
      </c>
      <c r="AF18" s="1605">
        <v>4</v>
      </c>
      <c r="AG18" s="1605">
        <v>4</v>
      </c>
      <c r="AH18" s="1605">
        <v>4</v>
      </c>
      <c r="AI18" s="1605">
        <v>4</v>
      </c>
      <c r="AJ18" s="1605">
        <v>4</v>
      </c>
      <c r="AK18" s="1605">
        <v>4</v>
      </c>
      <c r="AL18" s="1605">
        <v>4</v>
      </c>
      <c r="AM18" s="1605">
        <v>4</v>
      </c>
      <c r="AN18" s="1605">
        <v>4</v>
      </c>
      <c r="AO18" s="1605">
        <v>4</v>
      </c>
      <c r="AP18" s="1605">
        <v>4</v>
      </c>
      <c r="AQ18" s="1605">
        <v>4</v>
      </c>
      <c r="AR18" s="1605">
        <v>4</v>
      </c>
      <c r="AS18" s="1605">
        <v>3</v>
      </c>
      <c r="AT18" s="1605">
        <v>3</v>
      </c>
      <c r="AU18" s="1605">
        <v>3</v>
      </c>
      <c r="AV18" s="1605">
        <v>3</v>
      </c>
      <c r="AW18" s="1605">
        <v>3</v>
      </c>
      <c r="AX18" s="1605">
        <v>3</v>
      </c>
      <c r="AY18" s="1605">
        <v>3</v>
      </c>
      <c r="AZ18" s="1605">
        <v>3</v>
      </c>
      <c r="BA18" s="1605">
        <v>3</v>
      </c>
      <c r="BB18" s="1605">
        <v>3</v>
      </c>
      <c r="BC18" s="1605">
        <v>3</v>
      </c>
      <c r="BD18" s="1605">
        <v>3</v>
      </c>
      <c r="BE18" s="1605">
        <v>3</v>
      </c>
      <c r="BF18" s="1605">
        <v>3</v>
      </c>
      <c r="BG18" s="1605">
        <v>3</v>
      </c>
      <c r="BH18" s="1605">
        <v>3</v>
      </c>
      <c r="BI18" s="1605">
        <v>3</v>
      </c>
      <c r="BJ18" s="1605">
        <v>3</v>
      </c>
      <c r="BK18" s="1605">
        <v>3</v>
      </c>
      <c r="BL18" s="1605">
        <v>3</v>
      </c>
      <c r="BM18" s="1605">
        <v>3</v>
      </c>
      <c r="BN18" s="1605">
        <v>3</v>
      </c>
      <c r="BO18" s="1605">
        <v>3</v>
      </c>
      <c r="BP18" s="1605">
        <v>3</v>
      </c>
      <c r="BQ18" s="1605">
        <v>3</v>
      </c>
      <c r="BR18" s="1605">
        <v>3</v>
      </c>
      <c r="BS18" s="1605">
        <v>3</v>
      </c>
      <c r="BT18" s="1605">
        <v>3</v>
      </c>
      <c r="BU18" s="1605">
        <v>4</v>
      </c>
      <c r="BV18" s="1605">
        <v>4</v>
      </c>
      <c r="BW18" s="1605">
        <v>4</v>
      </c>
      <c r="BX18" s="1605">
        <v>4</v>
      </c>
      <c r="BY18" s="1605">
        <v>4</v>
      </c>
      <c r="BZ18" s="1604">
        <v>4</v>
      </c>
    </row>
    <row r="19" spans="1:78">
      <c r="A19" s="1603" t="s">
        <v>1286</v>
      </c>
      <c r="B19" s="1602"/>
      <c r="C19" s="1602"/>
      <c r="D19" s="1602"/>
      <c r="E19" s="1602"/>
      <c r="F19" s="1600"/>
      <c r="G19" s="1600"/>
      <c r="H19" s="1600"/>
      <c r="I19" s="1600"/>
      <c r="J19" s="1600"/>
      <c r="K19" s="1600"/>
      <c r="L19" s="1600"/>
      <c r="M19" s="1600"/>
      <c r="N19" s="1600"/>
      <c r="O19" s="1600"/>
      <c r="P19" s="1600"/>
      <c r="Q19" s="1600"/>
      <c r="R19" s="1600"/>
      <c r="S19" s="1600"/>
      <c r="T19" s="1600"/>
      <c r="U19" s="1600"/>
      <c r="V19" s="1600"/>
      <c r="W19" s="1600"/>
      <c r="X19" s="1600"/>
      <c r="Y19" s="1600"/>
      <c r="Z19" s="1601"/>
      <c r="AA19" s="1600"/>
      <c r="AB19" s="1601"/>
      <c r="AC19" s="1600"/>
      <c r="AD19" s="1600"/>
      <c r="AE19" s="1600"/>
      <c r="AF19" s="1600"/>
      <c r="AG19" s="1600"/>
      <c r="AH19" s="1600"/>
      <c r="AI19" s="1600"/>
      <c r="AJ19" s="1600"/>
      <c r="AK19" s="1600"/>
      <c r="AL19" s="1600"/>
      <c r="AM19" s="1600"/>
      <c r="AN19" s="1600"/>
      <c r="AO19" s="1600"/>
      <c r="AP19" s="1600"/>
      <c r="AQ19" s="1600"/>
      <c r="AR19" s="1600"/>
      <c r="AS19" s="1600"/>
      <c r="AT19" s="1600"/>
      <c r="AU19" s="1600"/>
      <c r="AV19" s="1600"/>
      <c r="AW19" s="1600"/>
      <c r="AX19" s="1600"/>
      <c r="AY19" s="1600"/>
      <c r="AZ19" s="1600"/>
      <c r="BA19" s="1600"/>
      <c r="BB19" s="1600"/>
      <c r="BC19" s="1600"/>
      <c r="BD19" s="1600"/>
      <c r="BE19" s="1600"/>
      <c r="BF19" s="1600"/>
      <c r="BG19" s="1600"/>
      <c r="BH19" s="1600"/>
      <c r="BI19" s="1600"/>
      <c r="BJ19" s="1600"/>
      <c r="BK19" s="1600"/>
      <c r="BL19" s="1600"/>
      <c r="BM19" s="1600"/>
      <c r="BN19" s="1600"/>
      <c r="BO19" s="1600"/>
      <c r="BP19" s="1600"/>
      <c r="BQ19" s="1600"/>
      <c r="BR19" s="1600"/>
      <c r="BS19" s="1600"/>
      <c r="BT19" s="1600"/>
      <c r="BU19" s="1600"/>
      <c r="BV19" s="1600"/>
      <c r="BW19" s="1600"/>
      <c r="BX19" s="1600"/>
      <c r="BY19" s="1600"/>
      <c r="BZ19" s="1599"/>
    </row>
    <row r="20" spans="1:78">
      <c r="A20" s="1598" t="s">
        <v>1285</v>
      </c>
      <c r="B20" s="1584" t="s">
        <v>73</v>
      </c>
      <c r="C20" s="1584" t="s">
        <v>73</v>
      </c>
      <c r="D20" s="1584" t="s">
        <v>73</v>
      </c>
      <c r="E20" s="1584" t="s">
        <v>73</v>
      </c>
      <c r="F20" s="1584" t="s">
        <v>73</v>
      </c>
      <c r="G20" s="1584" t="s">
        <v>73</v>
      </c>
      <c r="H20" s="1584" t="s">
        <v>73</v>
      </c>
      <c r="I20" s="1584" t="s">
        <v>73</v>
      </c>
      <c r="J20" s="1584" t="s">
        <v>73</v>
      </c>
      <c r="K20" s="1584" t="s">
        <v>73</v>
      </c>
      <c r="L20" s="1584">
        <v>0.24049999999999999</v>
      </c>
      <c r="M20" s="1584">
        <v>0.35549999999999998</v>
      </c>
      <c r="N20" s="1584">
        <v>1.11008</v>
      </c>
      <c r="O20" s="1584">
        <v>1.3104</v>
      </c>
      <c r="P20" s="1584">
        <v>4.9694454545454549</v>
      </c>
      <c r="Q20" s="1584">
        <v>4.2769000000000004</v>
      </c>
      <c r="R20" s="1584">
        <v>3.6447159090909089</v>
      </c>
      <c r="S20" s="1584">
        <v>4.63</v>
      </c>
      <c r="T20" s="1584">
        <v>4.6928000000000001</v>
      </c>
      <c r="U20" s="1584">
        <v>4.78</v>
      </c>
      <c r="V20" s="1584">
        <v>4.5482199999999997</v>
      </c>
      <c r="W20" s="1584">
        <v>3.0712999999999999</v>
      </c>
      <c r="X20" s="1584">
        <v>2.4500000000000002</v>
      </c>
      <c r="Y20" s="1584">
        <v>2.3180999999999998</v>
      </c>
      <c r="Z20" s="1591">
        <v>1.0004999999999999</v>
      </c>
      <c r="AA20" s="1584">
        <v>0.5746</v>
      </c>
      <c r="AB20" s="1591">
        <v>1.2999999999999999E-3</v>
      </c>
      <c r="AC20" s="1584">
        <v>1.7678</v>
      </c>
      <c r="AD20" s="1584">
        <v>3.8712</v>
      </c>
      <c r="AE20" s="1584">
        <v>3.7233999999999998</v>
      </c>
      <c r="AF20" s="1584">
        <v>3.8228</v>
      </c>
      <c r="AG20" s="1584">
        <v>3.7429999999999999</v>
      </c>
      <c r="AH20" s="1584">
        <v>3.7429999999999999</v>
      </c>
      <c r="AI20" s="1584">
        <v>4.3277999999999999</v>
      </c>
      <c r="AJ20" s="1584" t="s">
        <v>73</v>
      </c>
      <c r="AK20" s="1584" t="s">
        <v>73</v>
      </c>
      <c r="AL20" s="1584" t="s">
        <v>73</v>
      </c>
      <c r="AM20" s="1584" t="s">
        <v>73</v>
      </c>
      <c r="AN20" s="1584" t="s">
        <v>73</v>
      </c>
      <c r="AO20" s="1584" t="s">
        <v>73</v>
      </c>
      <c r="AP20" s="1584" t="s">
        <v>73</v>
      </c>
      <c r="AQ20" s="1584" t="s">
        <v>73</v>
      </c>
      <c r="AR20" s="1584" t="s">
        <v>73</v>
      </c>
      <c r="AS20" s="1584" t="s">
        <v>73</v>
      </c>
      <c r="AT20" s="1584" t="s">
        <v>73</v>
      </c>
      <c r="AU20" s="1584">
        <v>0.1144</v>
      </c>
      <c r="AV20" s="1584">
        <v>9.3600000000000003E-2</v>
      </c>
      <c r="AW20" s="1584">
        <v>2.9899999999999999E-2</v>
      </c>
      <c r="AX20" s="1584">
        <v>0.1066</v>
      </c>
      <c r="AY20" s="1584">
        <v>3.9E-2</v>
      </c>
      <c r="AZ20" s="1584">
        <v>0.26529999999999998</v>
      </c>
      <c r="BA20" s="1584">
        <v>0.1066</v>
      </c>
      <c r="BB20" s="1584">
        <v>0.82210000000000005</v>
      </c>
      <c r="BC20" s="1584">
        <v>0.66979999999999995</v>
      </c>
      <c r="BD20" s="1584">
        <v>0.70369999999999999</v>
      </c>
      <c r="BE20" s="1584">
        <v>1.6831</v>
      </c>
      <c r="BF20" s="1584">
        <v>2.129</v>
      </c>
      <c r="BG20" s="1584">
        <v>4.6825000000000001</v>
      </c>
      <c r="BH20" s="1584">
        <v>0.1651</v>
      </c>
      <c r="BI20" s="1584" t="s">
        <v>73</v>
      </c>
      <c r="BJ20" s="1584" t="s">
        <v>73</v>
      </c>
      <c r="BK20" s="1584" t="s">
        <v>73</v>
      </c>
      <c r="BL20" s="1584">
        <v>5.0453000000000001</v>
      </c>
      <c r="BM20" s="1584">
        <v>4.7244000000000002</v>
      </c>
      <c r="BN20" s="1584">
        <v>5.4764999999999997</v>
      </c>
      <c r="BO20" s="1584">
        <v>7.159128571428572</v>
      </c>
      <c r="BP20" s="1584">
        <v>7.3865142857142851</v>
      </c>
      <c r="BQ20" s="1584">
        <v>7.9260714285714284</v>
      </c>
      <c r="BR20" s="1584">
        <v>9.2693666666666665</v>
      </c>
      <c r="BS20" s="1584">
        <v>10.141642857142857</v>
      </c>
      <c r="BT20" s="1584">
        <v>9.3829999999999991</v>
      </c>
      <c r="BU20" s="1584">
        <v>8.7629285714285707</v>
      </c>
      <c r="BV20" s="1584">
        <v>9.2042555555555552</v>
      </c>
      <c r="BW20" s="1584">
        <v>8.912177777777778</v>
      </c>
      <c r="BX20" s="1584">
        <v>9.451257142857143</v>
      </c>
      <c r="BY20" s="1584">
        <v>8.8276857142857139</v>
      </c>
      <c r="BZ20" s="1590">
        <v>5.9001000000000001</v>
      </c>
    </row>
    <row r="21" spans="1:78">
      <c r="A21" s="1598" t="s">
        <v>1284</v>
      </c>
      <c r="B21" s="1584">
        <v>2.12</v>
      </c>
      <c r="C21" s="1584">
        <v>3.004</v>
      </c>
      <c r="D21" s="1584">
        <v>2.3420000000000001</v>
      </c>
      <c r="E21" s="1584">
        <v>1.74</v>
      </c>
      <c r="F21" s="1584">
        <v>2.6432000000000002</v>
      </c>
      <c r="G21" s="1584">
        <v>0.74419999999999997</v>
      </c>
      <c r="H21" s="1584">
        <v>0.92610000000000003</v>
      </c>
      <c r="I21" s="1584">
        <v>0.77629999999999999</v>
      </c>
      <c r="J21" s="1584">
        <v>1.03</v>
      </c>
      <c r="K21" s="1584">
        <v>0.71033567156063082</v>
      </c>
      <c r="L21" s="1584">
        <v>0.55069999999999997</v>
      </c>
      <c r="M21" s="1584">
        <v>0.48110000000000003</v>
      </c>
      <c r="N21" s="1584">
        <v>1.1832</v>
      </c>
      <c r="O21" s="1584">
        <v>2.5548000000000002</v>
      </c>
      <c r="P21" s="1584">
        <v>5.5149176531715014</v>
      </c>
      <c r="Q21" s="1584">
        <v>5.8220000000000001</v>
      </c>
      <c r="R21" s="1584">
        <v>3.9250794520547947</v>
      </c>
      <c r="S21" s="1584">
        <v>4.7</v>
      </c>
      <c r="T21" s="1584">
        <v>4.9848999999999997</v>
      </c>
      <c r="U21" s="1584">
        <v>5.15</v>
      </c>
      <c r="V21" s="1584">
        <v>4.3784369186716257</v>
      </c>
      <c r="W21" s="1584">
        <v>3.7410999999999999</v>
      </c>
      <c r="X21" s="1584">
        <v>3.34</v>
      </c>
      <c r="Y21" s="1584">
        <v>2.7395999999999998</v>
      </c>
      <c r="Z21" s="1591">
        <v>1.7707609396914445</v>
      </c>
      <c r="AA21" s="1584">
        <v>2.2029999999999998</v>
      </c>
      <c r="AB21" s="1591">
        <v>0.99690000000000001</v>
      </c>
      <c r="AC21" s="1584">
        <v>0.86</v>
      </c>
      <c r="AD21" s="1584">
        <v>3.4394</v>
      </c>
      <c r="AE21" s="1584">
        <v>3.5543999999999998</v>
      </c>
      <c r="AF21" s="1584">
        <v>4.4381650070126222</v>
      </c>
      <c r="AG21" s="1584">
        <v>4.2913156626506019</v>
      </c>
      <c r="AH21" s="1584">
        <v>5.503210042397539</v>
      </c>
      <c r="AI21" s="1584">
        <v>4.9685157869012704</v>
      </c>
      <c r="AJ21" s="1584">
        <v>0.20724000000000001</v>
      </c>
      <c r="AK21" s="1584">
        <v>2.7289786548069812</v>
      </c>
      <c r="AL21" s="1584">
        <v>4.3273659852820936</v>
      </c>
      <c r="AM21" s="1584">
        <v>3.8337399999999997</v>
      </c>
      <c r="AN21" s="1584">
        <v>1.6375838307423722</v>
      </c>
      <c r="AO21" s="1584">
        <v>3.1710930596285434</v>
      </c>
      <c r="AP21" s="1584">
        <v>3.9069000000000003</v>
      </c>
      <c r="AQ21" s="1584">
        <v>3.9651105287222541</v>
      </c>
      <c r="AR21" s="1584">
        <v>2.1309222357229651</v>
      </c>
      <c r="AS21" s="1584">
        <v>3.5118599999999995</v>
      </c>
      <c r="AT21" s="1584">
        <v>2.8078835500835742</v>
      </c>
      <c r="AU21" s="1584">
        <v>1.2727017155928326</v>
      </c>
      <c r="AV21" s="1584">
        <v>0.21474000000000001</v>
      </c>
      <c r="AW21" s="1584">
        <v>0.12893633038707711</v>
      </c>
      <c r="AX21" s="1584">
        <v>0.62888439046333788</v>
      </c>
      <c r="AY21" s="1584">
        <v>0.78642000000000012</v>
      </c>
      <c r="AZ21" s="1584">
        <v>0.5988099918723967</v>
      </c>
      <c r="BA21" s="1584">
        <v>0.8661787674313991</v>
      </c>
      <c r="BB21" s="1584">
        <v>1.1301000000000001</v>
      </c>
      <c r="BC21" s="1584">
        <v>2.0299999999999998</v>
      </c>
      <c r="BD21" s="1584">
        <v>2.7635000000000001</v>
      </c>
      <c r="BE21" s="1584">
        <v>2.2838474999999998</v>
      </c>
      <c r="BF21" s="1584">
        <v>3.7905938603285909</v>
      </c>
      <c r="BG21" s="1584">
        <v>4.5516872152678021</v>
      </c>
      <c r="BH21" s="1584">
        <v>0.65619249999999996</v>
      </c>
      <c r="BI21" s="1584">
        <v>3.9754420183839456</v>
      </c>
      <c r="BJ21" s="1584">
        <v>4.8556569252077564</v>
      </c>
      <c r="BK21" s="1584">
        <v>4.8066100000000009</v>
      </c>
      <c r="BL21" s="1584">
        <v>5.0384472400021885</v>
      </c>
      <c r="BM21" s="1584">
        <v>5.0671839583989913</v>
      </c>
      <c r="BN21" s="1584">
        <v>5.3154368749999996</v>
      </c>
      <c r="BO21" s="1584">
        <v>6.816769571202423</v>
      </c>
      <c r="BP21" s="1584">
        <v>7.5807637081404851</v>
      </c>
      <c r="BQ21" s="1584">
        <v>8.3004745161290323</v>
      </c>
      <c r="BR21" s="1584">
        <v>9.9033679687072578</v>
      </c>
      <c r="BS21" s="1584">
        <v>10.664216608887488</v>
      </c>
      <c r="BT21" s="1584">
        <v>10.642646521739131</v>
      </c>
      <c r="BU21" s="1584">
        <v>9.0877899584222313</v>
      </c>
      <c r="BV21" s="1584">
        <v>10.14114322653176</v>
      </c>
      <c r="BW21" s="1584">
        <v>10.880964347826087</v>
      </c>
      <c r="BX21" s="1584">
        <v>10.6659864010098</v>
      </c>
      <c r="BY21" s="1584">
        <v>10.893919805316362</v>
      </c>
      <c r="BZ21" s="1590">
        <v>9.7928928571428564</v>
      </c>
    </row>
    <row r="22" spans="1:78">
      <c r="A22" s="1598" t="s">
        <v>1283</v>
      </c>
      <c r="B22" s="1584">
        <v>2.2999999999999998</v>
      </c>
      <c r="C22" s="1584">
        <v>3.1621084055017827</v>
      </c>
      <c r="D22" s="1584" t="s">
        <v>73</v>
      </c>
      <c r="E22" s="1584">
        <v>2.23</v>
      </c>
      <c r="F22" s="1584" t="s">
        <v>73</v>
      </c>
      <c r="G22" s="1584">
        <v>2.8525</v>
      </c>
      <c r="H22" s="1584">
        <v>1.4455</v>
      </c>
      <c r="I22" s="1584">
        <v>1.3360000000000001</v>
      </c>
      <c r="J22" s="1584">
        <v>2.02</v>
      </c>
      <c r="K22" s="1584">
        <v>1.7079</v>
      </c>
      <c r="L22" s="1584" t="s">
        <v>1281</v>
      </c>
      <c r="M22" s="1584">
        <v>2.0487000000000002</v>
      </c>
      <c r="N22" s="1584">
        <v>1.7726</v>
      </c>
      <c r="O22" s="1584">
        <v>2.9860000000000002</v>
      </c>
      <c r="P22" s="1584" t="s">
        <v>1281</v>
      </c>
      <c r="Q22" s="1584">
        <v>5.0168999999999997</v>
      </c>
      <c r="R22" s="1584" t="s">
        <v>1281</v>
      </c>
      <c r="S22" s="1584" t="s">
        <v>1281</v>
      </c>
      <c r="T22" s="1584">
        <v>5.0824999999999996</v>
      </c>
      <c r="U22" s="1584">
        <v>5.25</v>
      </c>
      <c r="V22" s="1584">
        <v>4.9190006711409398</v>
      </c>
      <c r="W22" s="1584">
        <v>4.3910999999999998</v>
      </c>
      <c r="X22" s="1584" t="s">
        <v>73</v>
      </c>
      <c r="Y22" s="1584">
        <v>3.1676000000000002</v>
      </c>
      <c r="Z22" s="1591">
        <v>2.6588604855920774</v>
      </c>
      <c r="AA22" s="1584">
        <v>2.6684000000000001</v>
      </c>
      <c r="AB22" s="1591">
        <v>2.0661</v>
      </c>
      <c r="AC22" s="1584">
        <v>1.6659999999999999</v>
      </c>
      <c r="AD22" s="1584" t="s">
        <v>73</v>
      </c>
      <c r="AE22" s="1584">
        <v>4.3693999999999997</v>
      </c>
      <c r="AF22" s="1584">
        <v>4.6257844508737627</v>
      </c>
      <c r="AG22" s="1584">
        <v>4.754189189189189</v>
      </c>
      <c r="AH22" s="1584">
        <v>5.6880737572254336</v>
      </c>
      <c r="AI22" s="1584">
        <v>5.0255818181818173</v>
      </c>
      <c r="AJ22" s="1584" t="s">
        <v>73</v>
      </c>
      <c r="AK22" s="1584">
        <v>3.2666594684385379</v>
      </c>
      <c r="AL22" s="1584">
        <v>4.5362454645505599</v>
      </c>
      <c r="AM22" s="1584">
        <v>4.4024857142857137</v>
      </c>
      <c r="AN22" s="1584">
        <v>3.6099593063583817</v>
      </c>
      <c r="AO22" s="1584">
        <v>4.5081818181818178</v>
      </c>
      <c r="AP22" s="1584" t="s">
        <v>73</v>
      </c>
      <c r="AQ22" s="1584" t="s">
        <v>73</v>
      </c>
      <c r="AR22" s="1584">
        <v>3.7208150170648464</v>
      </c>
      <c r="AS22" s="1584">
        <v>4.5023623376623378</v>
      </c>
      <c r="AT22" s="1584">
        <v>4.565681130524152</v>
      </c>
      <c r="AU22" s="1584">
        <v>1.9586363636363637</v>
      </c>
      <c r="AV22" s="1584" t="s">
        <v>73</v>
      </c>
      <c r="AW22" s="1584">
        <v>1.0099</v>
      </c>
      <c r="AX22" s="1584">
        <v>1.332763282571912</v>
      </c>
      <c r="AY22" s="1584">
        <v>1.4798588235294117</v>
      </c>
      <c r="AZ22" s="1584">
        <v>1.2990453947368421</v>
      </c>
      <c r="BA22" s="1584">
        <v>1.1737</v>
      </c>
      <c r="BB22" s="1584">
        <v>1.5479000000000001</v>
      </c>
      <c r="BC22" s="1584" t="s">
        <v>73</v>
      </c>
      <c r="BD22" s="1584">
        <v>2.9289000000000001</v>
      </c>
      <c r="BE22" s="1584">
        <v>3.5869545454545455</v>
      </c>
      <c r="BF22" s="1584">
        <v>3.8596147186796697</v>
      </c>
      <c r="BG22" s="1584">
        <v>4.3863307692307698</v>
      </c>
      <c r="BH22" s="1585">
        <v>1.5328999999999999</v>
      </c>
      <c r="BI22" s="1585" t="s">
        <v>73</v>
      </c>
      <c r="BJ22" s="1584">
        <v>4.8094227621483379</v>
      </c>
      <c r="BK22" s="1584">
        <v>4.9755090909090915</v>
      </c>
      <c r="BL22" s="1584">
        <v>5.0235856206771023</v>
      </c>
      <c r="BM22" s="1584">
        <v>5.0696307692307689</v>
      </c>
      <c r="BN22" s="1584">
        <v>5.1207000000000003</v>
      </c>
      <c r="BO22" s="1584">
        <v>6.3866000000000014</v>
      </c>
      <c r="BP22" s="1584">
        <v>7.5067959079283879</v>
      </c>
      <c r="BQ22" s="1584">
        <v>8.5315095238095235</v>
      </c>
      <c r="BR22" s="1584">
        <v>9.7610287731685776</v>
      </c>
      <c r="BS22" s="1584">
        <v>10.644761538461537</v>
      </c>
      <c r="BT22" s="1584">
        <v>10.397345454545455</v>
      </c>
      <c r="BU22" s="1584">
        <v>9.0298999999999996</v>
      </c>
      <c r="BV22" s="1584">
        <v>10.371627021040975</v>
      </c>
      <c r="BW22" s="1584">
        <v>11.642716107600064</v>
      </c>
      <c r="BX22" s="1584">
        <v>11.763654505622901</v>
      </c>
      <c r="BY22" s="1584">
        <v>11.556581385869565</v>
      </c>
      <c r="BZ22" s="1590">
        <v>10.296299999999999</v>
      </c>
    </row>
    <row r="23" spans="1:78">
      <c r="A23" s="1598" t="s">
        <v>1282</v>
      </c>
      <c r="B23" s="1584">
        <v>2.74</v>
      </c>
      <c r="C23" s="1584">
        <v>3.6509999999999998</v>
      </c>
      <c r="D23" s="1584">
        <v>3.25</v>
      </c>
      <c r="E23" s="1584">
        <v>2.7</v>
      </c>
      <c r="F23" s="1584" t="s">
        <v>73</v>
      </c>
      <c r="G23" s="1584">
        <v>2.2334999999999998</v>
      </c>
      <c r="H23" s="1584">
        <v>2.3067000000000002</v>
      </c>
      <c r="I23" s="1584">
        <v>2.8351000000000002</v>
      </c>
      <c r="J23" s="1584">
        <v>2.1</v>
      </c>
      <c r="K23" s="1584" t="s">
        <v>1281</v>
      </c>
      <c r="L23" s="1584">
        <v>1.3228599999999999</v>
      </c>
      <c r="M23" s="1584">
        <v>1.5144</v>
      </c>
      <c r="N23" s="1584">
        <v>2.0476999999999999</v>
      </c>
      <c r="O23" s="1584">
        <v>3.1175000000000002</v>
      </c>
      <c r="P23" s="1584">
        <v>4.9699</v>
      </c>
      <c r="Q23" s="1584">
        <v>5.7587999999999999</v>
      </c>
      <c r="R23" s="1584" t="s">
        <v>1281</v>
      </c>
      <c r="S23" s="1584">
        <v>5.17</v>
      </c>
      <c r="T23" s="1584">
        <v>5.1997</v>
      </c>
      <c r="U23" s="1584">
        <v>5.32</v>
      </c>
      <c r="V23" s="1584">
        <v>4.8255237762237764</v>
      </c>
      <c r="W23" s="1584" t="s">
        <v>73</v>
      </c>
      <c r="X23" s="1584">
        <v>3.93</v>
      </c>
      <c r="Y23" s="1584">
        <v>3.6044</v>
      </c>
      <c r="Z23" s="1591">
        <v>3.2066499999999998</v>
      </c>
      <c r="AA23" s="1584">
        <v>3.0962000000000001</v>
      </c>
      <c r="AB23" s="1591">
        <v>2.1920000000000002</v>
      </c>
      <c r="AC23" s="1584">
        <v>2</v>
      </c>
      <c r="AD23" s="1584" t="s">
        <v>73</v>
      </c>
      <c r="AE23" s="1584">
        <v>4.7937000000000003</v>
      </c>
      <c r="AF23" s="1584">
        <v>4.686042546683332</v>
      </c>
      <c r="AG23" s="1584">
        <v>4.773456862745098</v>
      </c>
      <c r="AH23" s="1584">
        <v>5.7765341849148415</v>
      </c>
      <c r="AI23" s="1584">
        <v>4.7758000000000003</v>
      </c>
      <c r="AJ23" s="1584" t="s">
        <v>73</v>
      </c>
      <c r="AK23" s="1584">
        <v>3.6505666666666667</v>
      </c>
      <c r="AL23" s="1584">
        <v>4.5620000000000003</v>
      </c>
      <c r="AM23" s="1584">
        <v>4.4587683453237412</v>
      </c>
      <c r="AN23" s="1584">
        <v>3.1934999999999998</v>
      </c>
      <c r="AO23" s="1584">
        <v>3.6015000000000001</v>
      </c>
      <c r="AP23" s="1584" t="s">
        <v>73</v>
      </c>
      <c r="AQ23" s="1584" t="s">
        <v>73</v>
      </c>
      <c r="AR23" s="1584">
        <v>3.9417230769230769</v>
      </c>
      <c r="AS23" s="1584">
        <v>5.0007019607843137</v>
      </c>
      <c r="AT23" s="1584">
        <v>4.234516684961581</v>
      </c>
      <c r="AU23" s="1584">
        <v>2.2574000000000001</v>
      </c>
      <c r="AV23" s="1584" t="s">
        <v>73</v>
      </c>
      <c r="AW23" s="1584">
        <v>1.2548666666666668</v>
      </c>
      <c r="AX23" s="1584">
        <v>2.0007800000000002</v>
      </c>
      <c r="AY23" s="1584">
        <v>2.4025179916317994</v>
      </c>
      <c r="AZ23" s="1584">
        <v>1.9453061611374405</v>
      </c>
      <c r="BA23" s="1584">
        <v>1.7313000000000001</v>
      </c>
      <c r="BB23" s="1584">
        <v>1.9798</v>
      </c>
      <c r="BC23" s="1584" t="s">
        <v>73</v>
      </c>
      <c r="BD23" s="1584">
        <v>3.3393999999999999</v>
      </c>
      <c r="BE23" s="1584">
        <v>3.7203196078431375</v>
      </c>
      <c r="BF23" s="1584">
        <v>4.2185426293408934</v>
      </c>
      <c r="BG23" s="1584">
        <v>4.160828767123288</v>
      </c>
      <c r="BH23" s="1585" t="s">
        <v>73</v>
      </c>
      <c r="BI23" s="1597">
        <v>4.0152000000000001</v>
      </c>
      <c r="BJ23" s="1595">
        <v>4.7239599999999999</v>
      </c>
      <c r="BK23" s="1595">
        <v>4.9710644351464444</v>
      </c>
      <c r="BL23" s="1595">
        <v>4.9719431279620849</v>
      </c>
      <c r="BM23" s="1595">
        <v>4.9892000000000003</v>
      </c>
      <c r="BN23" s="1595">
        <v>5.2938999999999998</v>
      </c>
      <c r="BO23" s="1595" t="s">
        <v>73</v>
      </c>
      <c r="BP23" s="1595">
        <v>7.3530749999999996</v>
      </c>
      <c r="BQ23" s="1595">
        <v>8.2289901960784313</v>
      </c>
      <c r="BR23" s="1595">
        <v>9.4983594249201282</v>
      </c>
      <c r="BS23" s="1595">
        <v>10.185529347429092</v>
      </c>
      <c r="BT23" s="1595" t="s">
        <v>73</v>
      </c>
      <c r="BU23" s="1595">
        <v>9.0272999999999985</v>
      </c>
      <c r="BV23" s="1595">
        <v>10.529433333333333</v>
      </c>
      <c r="BW23" s="1595">
        <v>10.800469874476986</v>
      </c>
      <c r="BX23" s="1595">
        <v>11.522626315789473</v>
      </c>
      <c r="BY23" s="1595">
        <v>11.924139130434783</v>
      </c>
      <c r="BZ23" s="1594">
        <v>10.242363636363637</v>
      </c>
    </row>
    <row r="24" spans="1:78" s="1574" customFormat="1">
      <c r="A24" s="1593" t="s">
        <v>137</v>
      </c>
      <c r="B24" s="1584" t="s">
        <v>1280</v>
      </c>
      <c r="C24" s="1584" t="s">
        <v>1280</v>
      </c>
      <c r="D24" s="1584" t="s">
        <v>1280</v>
      </c>
      <c r="E24" s="1584" t="s">
        <v>1280</v>
      </c>
      <c r="F24" s="1584" t="s">
        <v>1280</v>
      </c>
      <c r="G24" s="1584" t="s">
        <v>1280</v>
      </c>
      <c r="H24" s="1584" t="s">
        <v>1280</v>
      </c>
      <c r="I24" s="1584" t="s">
        <v>1280</v>
      </c>
      <c r="J24" s="1584" t="s">
        <v>1280</v>
      </c>
      <c r="K24" s="1584" t="s">
        <v>1280</v>
      </c>
      <c r="L24" s="1584" t="s">
        <v>1279</v>
      </c>
      <c r="M24" s="1584" t="s">
        <v>1279</v>
      </c>
      <c r="N24" s="1584" t="s">
        <v>1279</v>
      </c>
      <c r="O24" s="1584" t="s">
        <v>1279</v>
      </c>
      <c r="P24" s="1584" t="s">
        <v>1279</v>
      </c>
      <c r="Q24" s="1584" t="s">
        <v>1279</v>
      </c>
      <c r="R24" s="1584" t="s">
        <v>1279</v>
      </c>
      <c r="S24" s="1584" t="s">
        <v>1279</v>
      </c>
      <c r="T24" s="1584" t="s">
        <v>1279</v>
      </c>
      <c r="U24" s="1584" t="s">
        <v>1279</v>
      </c>
      <c r="V24" s="1584" t="s">
        <v>1279</v>
      </c>
      <c r="W24" s="1584" t="s">
        <v>1279</v>
      </c>
      <c r="X24" s="1584" t="s">
        <v>1279</v>
      </c>
      <c r="Y24" s="1584" t="s">
        <v>1279</v>
      </c>
      <c r="Z24" s="1591" t="s">
        <v>1279</v>
      </c>
      <c r="AA24" s="1584" t="s">
        <v>1279</v>
      </c>
      <c r="AB24" s="1591" t="s">
        <v>1279</v>
      </c>
      <c r="AC24" s="1584" t="s">
        <v>1279</v>
      </c>
      <c r="AD24" s="1584" t="s">
        <v>1279</v>
      </c>
      <c r="AE24" s="1584" t="s">
        <v>1279</v>
      </c>
      <c r="AF24" s="1584" t="s">
        <v>1279</v>
      </c>
      <c r="AG24" s="1584" t="s">
        <v>1279</v>
      </c>
      <c r="AH24" s="1584" t="s">
        <v>1279</v>
      </c>
      <c r="AI24" s="1584" t="s">
        <v>1279</v>
      </c>
      <c r="AJ24" s="1584" t="s">
        <v>1279</v>
      </c>
      <c r="AK24" s="1584" t="s">
        <v>1279</v>
      </c>
      <c r="AL24" s="1584" t="s">
        <v>1279</v>
      </c>
      <c r="AM24" s="1584" t="s">
        <v>1279</v>
      </c>
      <c r="AN24" s="1584" t="s">
        <v>1279</v>
      </c>
      <c r="AO24" s="1584" t="s">
        <v>1279</v>
      </c>
      <c r="AP24" s="1584" t="s">
        <v>1279</v>
      </c>
      <c r="AQ24" s="1584" t="s">
        <v>1279</v>
      </c>
      <c r="AR24" s="1584" t="s">
        <v>1278</v>
      </c>
      <c r="AS24" s="1584" t="s">
        <v>1278</v>
      </c>
      <c r="AT24" s="1584" t="s">
        <v>1278</v>
      </c>
      <c r="AU24" s="1584" t="s">
        <v>1278</v>
      </c>
      <c r="AV24" s="1584" t="s">
        <v>1278</v>
      </c>
      <c r="AW24" s="1584" t="s">
        <v>1278</v>
      </c>
      <c r="AX24" s="1584" t="s">
        <v>1278</v>
      </c>
      <c r="AY24" s="1584" t="s">
        <v>1278</v>
      </c>
      <c r="AZ24" s="1584" t="s">
        <v>1278</v>
      </c>
      <c r="BA24" s="1584" t="s">
        <v>1278</v>
      </c>
      <c r="BB24" s="1596" t="s">
        <v>1278</v>
      </c>
      <c r="BC24" s="1596" t="s">
        <v>1278</v>
      </c>
      <c r="BD24" s="1596" t="s">
        <v>1278</v>
      </c>
      <c r="BE24" s="1596" t="s">
        <v>1278</v>
      </c>
      <c r="BF24" s="1596" t="s">
        <v>1278</v>
      </c>
      <c r="BG24" s="1596" t="s">
        <v>1278</v>
      </c>
      <c r="BH24" s="1596" t="s">
        <v>1278</v>
      </c>
      <c r="BI24" s="1596" t="s">
        <v>1278</v>
      </c>
      <c r="BJ24" s="1596" t="s">
        <v>1278</v>
      </c>
      <c r="BK24" s="1596" t="s">
        <v>1278</v>
      </c>
      <c r="BL24" s="1596" t="s">
        <v>1278</v>
      </c>
      <c r="BM24" s="1596" t="s">
        <v>1278</v>
      </c>
      <c r="BN24" s="1596" t="s">
        <v>1278</v>
      </c>
      <c r="BO24" s="1596" t="s">
        <v>1278</v>
      </c>
      <c r="BP24" s="1596" t="s">
        <v>1278</v>
      </c>
      <c r="BQ24" s="1596" t="s">
        <v>1278</v>
      </c>
      <c r="BR24" s="1596" t="s">
        <v>1277</v>
      </c>
      <c r="BS24" s="1596" t="s">
        <v>1277</v>
      </c>
      <c r="BT24" s="1596" t="s">
        <v>1277</v>
      </c>
      <c r="BU24" s="1596" t="s">
        <v>1277</v>
      </c>
      <c r="BV24" s="1596" t="s">
        <v>1277</v>
      </c>
      <c r="BW24" s="1595" t="s">
        <v>1277</v>
      </c>
      <c r="BX24" s="1595" t="s">
        <v>1277</v>
      </c>
      <c r="BY24" s="1595" t="s">
        <v>1277</v>
      </c>
      <c r="BZ24" s="1594" t="s">
        <v>1277</v>
      </c>
    </row>
    <row r="25" spans="1:78">
      <c r="A25" s="1593" t="s">
        <v>1276</v>
      </c>
      <c r="B25" s="1584" t="s">
        <v>1275</v>
      </c>
      <c r="C25" s="1584" t="s">
        <v>1275</v>
      </c>
      <c r="D25" s="1584" t="s">
        <v>1275</v>
      </c>
      <c r="E25" s="1584" t="s">
        <v>1275</v>
      </c>
      <c r="F25" s="1584" t="s">
        <v>1275</v>
      </c>
      <c r="G25" s="1584" t="s">
        <v>1275</v>
      </c>
      <c r="H25" s="1584" t="s">
        <v>1275</v>
      </c>
      <c r="I25" s="1584" t="s">
        <v>1275</v>
      </c>
      <c r="J25" s="1584" t="s">
        <v>1275</v>
      </c>
      <c r="K25" s="1584" t="s">
        <v>1275</v>
      </c>
      <c r="L25" s="1584" t="s">
        <v>1274</v>
      </c>
      <c r="M25" s="1584" t="s">
        <v>1274</v>
      </c>
      <c r="N25" s="1584" t="s">
        <v>1274</v>
      </c>
      <c r="O25" s="1584" t="s">
        <v>1273</v>
      </c>
      <c r="P25" s="1584" t="s">
        <v>1273</v>
      </c>
      <c r="Q25" s="1584" t="s">
        <v>1272</v>
      </c>
      <c r="R25" s="1584" t="s">
        <v>1271</v>
      </c>
      <c r="S25" s="1584" t="s">
        <v>1271</v>
      </c>
      <c r="T25" s="1584" t="s">
        <v>1271</v>
      </c>
      <c r="U25" s="1584" t="s">
        <v>1271</v>
      </c>
      <c r="V25" s="1584" t="s">
        <v>1271</v>
      </c>
      <c r="W25" s="1584" t="s">
        <v>1271</v>
      </c>
      <c r="X25" s="1584" t="s">
        <v>1271</v>
      </c>
      <c r="Y25" s="1584" t="s">
        <v>1271</v>
      </c>
      <c r="Z25" s="1591" t="s">
        <v>1271</v>
      </c>
      <c r="AA25" s="1584" t="s">
        <v>1271</v>
      </c>
      <c r="AB25" s="1591" t="s">
        <v>1271</v>
      </c>
      <c r="AC25" s="1584" t="s">
        <v>1271</v>
      </c>
      <c r="AD25" s="1584" t="s">
        <v>1271</v>
      </c>
      <c r="AE25" s="1584" t="s">
        <v>1271</v>
      </c>
      <c r="AF25" s="1584" t="s">
        <v>1271</v>
      </c>
      <c r="AG25" s="1584" t="s">
        <v>1271</v>
      </c>
      <c r="AH25" s="1584" t="s">
        <v>1271</v>
      </c>
      <c r="AI25" s="1584" t="s">
        <v>1271</v>
      </c>
      <c r="AJ25" s="1584" t="s">
        <v>1271</v>
      </c>
      <c r="AK25" s="1584" t="s">
        <v>1271</v>
      </c>
      <c r="AL25" s="1584" t="s">
        <v>1271</v>
      </c>
      <c r="AM25" s="1584" t="s">
        <v>1271</v>
      </c>
      <c r="AN25" s="1584" t="s">
        <v>1271</v>
      </c>
      <c r="AO25" s="1584" t="s">
        <v>1271</v>
      </c>
      <c r="AP25" s="1584" t="s">
        <v>1271</v>
      </c>
      <c r="AQ25" s="1584" t="s">
        <v>1271</v>
      </c>
      <c r="AR25" s="1584" t="s">
        <v>1271</v>
      </c>
      <c r="AS25" s="1584" t="s">
        <v>1271</v>
      </c>
      <c r="AT25" s="1584" t="s">
        <v>1271</v>
      </c>
      <c r="AU25" s="1584" t="s">
        <v>1271</v>
      </c>
      <c r="AV25" s="1584" t="s">
        <v>1271</v>
      </c>
      <c r="AW25" s="1584" t="s">
        <v>1271</v>
      </c>
      <c r="AX25" s="1584" t="s">
        <v>1271</v>
      </c>
      <c r="AY25" s="1584" t="s">
        <v>1271</v>
      </c>
      <c r="AZ25" s="1584" t="s">
        <v>1271</v>
      </c>
      <c r="BA25" s="1584" t="s">
        <v>1271</v>
      </c>
      <c r="BB25" s="1584" t="s">
        <v>1271</v>
      </c>
      <c r="BC25" s="1584" t="s">
        <v>1271</v>
      </c>
      <c r="BD25" s="1584" t="s">
        <v>1271</v>
      </c>
      <c r="BE25" s="1584" t="s">
        <v>1270</v>
      </c>
      <c r="BF25" s="1584" t="s">
        <v>1270</v>
      </c>
      <c r="BG25" s="1584" t="s">
        <v>1270</v>
      </c>
      <c r="BH25" s="1584" t="s">
        <v>1270</v>
      </c>
      <c r="BI25" s="1584" t="s">
        <v>1270</v>
      </c>
      <c r="BJ25" s="1584" t="s">
        <v>1270</v>
      </c>
      <c r="BK25" s="1584" t="s">
        <v>1270</v>
      </c>
      <c r="BL25" s="1584" t="s">
        <v>1270</v>
      </c>
      <c r="BM25" s="1584" t="s">
        <v>1270</v>
      </c>
      <c r="BN25" s="1584" t="s">
        <v>1270</v>
      </c>
      <c r="BO25" s="1584" t="s">
        <v>1270</v>
      </c>
      <c r="BP25" s="1584" t="s">
        <v>1270</v>
      </c>
      <c r="BQ25" s="1584" t="s">
        <v>1269</v>
      </c>
      <c r="BR25" s="1584" t="s">
        <v>1269</v>
      </c>
      <c r="BS25" s="1584" t="s">
        <v>1269</v>
      </c>
      <c r="BT25" s="1584" t="s">
        <v>1268</v>
      </c>
      <c r="BU25" s="1584" t="s">
        <v>1268</v>
      </c>
      <c r="BV25" s="1584" t="s">
        <v>1268</v>
      </c>
      <c r="BW25" s="1584" t="s">
        <v>1268</v>
      </c>
      <c r="BX25" s="1584" t="s">
        <v>1268</v>
      </c>
      <c r="BY25" s="1584" t="s">
        <v>1268</v>
      </c>
      <c r="BZ25" s="1590" t="s">
        <v>1268</v>
      </c>
    </row>
    <row r="26" spans="1:78" s="1589" customFormat="1">
      <c r="A26" s="1592" t="s">
        <v>1267</v>
      </c>
      <c r="B26" s="1584">
        <v>3.2654353261213163</v>
      </c>
      <c r="C26" s="1584">
        <v>3.5897992254016362</v>
      </c>
      <c r="D26" s="1584">
        <v>2.6726999999999999</v>
      </c>
      <c r="E26" s="1584">
        <v>2.71</v>
      </c>
      <c r="F26" s="1584">
        <v>4.1268000000000002</v>
      </c>
      <c r="G26" s="1584">
        <v>0.89629999999999999</v>
      </c>
      <c r="H26" s="1584">
        <v>0.75</v>
      </c>
      <c r="I26" s="1584">
        <v>2.7259000000000002</v>
      </c>
      <c r="J26" s="1584">
        <v>2.46</v>
      </c>
      <c r="K26" s="1584">
        <v>0.6364510804822362</v>
      </c>
      <c r="L26" s="1584">
        <v>0.28739999999999999</v>
      </c>
      <c r="M26" s="1584">
        <v>0.39</v>
      </c>
      <c r="N26" s="1584">
        <v>1.1299999999999999</v>
      </c>
      <c r="O26" s="1584">
        <v>2.6753</v>
      </c>
      <c r="P26" s="1584">
        <v>4.8301971251968672</v>
      </c>
      <c r="Q26" s="1584">
        <v>4.4000000000000004</v>
      </c>
      <c r="R26" s="1584">
        <v>4.3062330467845928</v>
      </c>
      <c r="S26" s="1584">
        <v>4.87</v>
      </c>
      <c r="T26" s="1584">
        <v>4.1199000000000003</v>
      </c>
      <c r="U26" s="1584">
        <v>4.53</v>
      </c>
      <c r="V26" s="1584">
        <v>4.1825550203065518</v>
      </c>
      <c r="W26" s="1584">
        <v>2.9626000000000001</v>
      </c>
      <c r="X26" s="1584">
        <v>1.88</v>
      </c>
      <c r="Y26" s="1584">
        <v>1.6778837822512049</v>
      </c>
      <c r="Z26" s="1591">
        <v>1.8590457492096282</v>
      </c>
      <c r="AA26" s="1584">
        <v>1.6787000000000001</v>
      </c>
      <c r="AB26" s="1591">
        <v>1.1969024903247523</v>
      </c>
      <c r="AC26" s="1584">
        <v>2.839016408473598</v>
      </c>
      <c r="AD26" s="1584">
        <v>5.7944945932845968</v>
      </c>
      <c r="AE26" s="1584">
        <v>5.1538275562803166</v>
      </c>
      <c r="AF26" s="1584">
        <v>5.2796798269809431</v>
      </c>
      <c r="AG26" s="1584">
        <v>6.1207865018683529</v>
      </c>
      <c r="AH26" s="1584">
        <v>6.9056876664303326</v>
      </c>
      <c r="AI26" s="1584">
        <v>4.5187192718019418</v>
      </c>
      <c r="AJ26" s="1584">
        <v>1.1887814391479412</v>
      </c>
      <c r="AK26" s="1584">
        <v>1.6882129461871012</v>
      </c>
      <c r="AL26" s="1584">
        <v>4.6173710940626007</v>
      </c>
      <c r="AM26" s="1584">
        <v>2.589154460713186</v>
      </c>
      <c r="AN26" s="1584">
        <v>0.78108827465870911</v>
      </c>
      <c r="AO26" s="1584">
        <v>1.7622490321978828</v>
      </c>
      <c r="AP26" s="1584">
        <v>4.587902172601086</v>
      </c>
      <c r="AQ26" s="1584">
        <v>4.3541351930413725</v>
      </c>
      <c r="AR26" s="1584">
        <v>2.1265040008082443</v>
      </c>
      <c r="AS26" s="1584">
        <v>4.0623203194575632</v>
      </c>
      <c r="AT26" s="1584">
        <v>2.8046806924460426</v>
      </c>
      <c r="AU26" s="1584">
        <v>0.34559453310159571</v>
      </c>
      <c r="AV26" s="1584">
        <v>0.02</v>
      </c>
      <c r="AW26" s="1584">
        <v>8.2701050321366973E-2</v>
      </c>
      <c r="AX26" s="1584">
        <v>0.10538818783282233</v>
      </c>
      <c r="AY26" s="1584">
        <v>0.13902292584665743</v>
      </c>
      <c r="AZ26" s="1584">
        <v>0.10294872021182701</v>
      </c>
      <c r="BA26" s="1584">
        <v>0.14140719079261957</v>
      </c>
      <c r="BB26" s="1584">
        <v>0.57596583943702429</v>
      </c>
      <c r="BC26" s="1584">
        <v>1.2601731088716375</v>
      </c>
      <c r="BD26" s="1584">
        <v>2.0314999999999999</v>
      </c>
      <c r="BE26" s="1584">
        <v>4.12</v>
      </c>
      <c r="BF26" s="1584">
        <v>3.2117112170745541</v>
      </c>
      <c r="BG26" s="1584">
        <v>4.1223589310193738</v>
      </c>
      <c r="BH26" s="1584">
        <v>2.13</v>
      </c>
      <c r="BI26" s="1584">
        <v>4.75</v>
      </c>
      <c r="BJ26" s="1584">
        <v>4.9520318446043641</v>
      </c>
      <c r="BK26" s="1584">
        <v>4.9594291149276666</v>
      </c>
      <c r="BL26" s="1584">
        <v>4.9612328980109206</v>
      </c>
      <c r="BM26" s="1584">
        <v>4.76</v>
      </c>
      <c r="BN26" s="1584">
        <v>4.78</v>
      </c>
      <c r="BO26" s="1584">
        <v>6.56</v>
      </c>
      <c r="BP26" s="1584">
        <v>6.99</v>
      </c>
      <c r="BQ26" s="1584">
        <v>6.99</v>
      </c>
      <c r="BR26" s="1584">
        <v>7.01</v>
      </c>
      <c r="BS26" s="1584">
        <v>6.992068185213566</v>
      </c>
      <c r="BT26" s="1584">
        <v>8.0218625338168916</v>
      </c>
      <c r="BU26" s="1584">
        <v>8.5</v>
      </c>
      <c r="BV26" s="1584">
        <v>8.4970646521399953</v>
      </c>
      <c r="BW26" s="1584">
        <v>8.4970646521399953</v>
      </c>
      <c r="BX26" s="1584">
        <v>7.9621780291429545</v>
      </c>
      <c r="BY26" s="1584">
        <v>7.484409518586796</v>
      </c>
      <c r="BZ26" s="1590">
        <v>5.2752339108489279</v>
      </c>
    </row>
    <row r="27" spans="1:78">
      <c r="A27" s="1588" t="s">
        <v>1266</v>
      </c>
      <c r="B27" s="1584">
        <v>3.3</v>
      </c>
      <c r="C27" s="1584">
        <v>3.46</v>
      </c>
      <c r="D27" s="1584">
        <v>3.74</v>
      </c>
      <c r="E27" s="1584">
        <v>3.98</v>
      </c>
      <c r="F27" s="1584">
        <v>4.7</v>
      </c>
      <c r="G27" s="1584">
        <v>5.04</v>
      </c>
      <c r="H27" s="1584">
        <v>5.0843628028065915</v>
      </c>
      <c r="I27" s="1584">
        <v>5.51</v>
      </c>
      <c r="J27" s="1584">
        <v>5.91</v>
      </c>
      <c r="K27" s="1584">
        <v>6.15</v>
      </c>
      <c r="L27" s="1584">
        <v>6.25</v>
      </c>
      <c r="M27" s="1584">
        <v>6.19</v>
      </c>
      <c r="N27" s="1584">
        <v>6.17</v>
      </c>
      <c r="O27" s="1584">
        <v>6.1</v>
      </c>
      <c r="P27" s="1584">
        <v>6.17</v>
      </c>
      <c r="Q27" s="1584">
        <v>6.21</v>
      </c>
      <c r="R27" s="1584">
        <v>6.38</v>
      </c>
      <c r="S27" s="1584">
        <v>6.45</v>
      </c>
      <c r="T27" s="1584">
        <v>6.64</v>
      </c>
      <c r="U27" s="1584">
        <v>6.6100840639480261</v>
      </c>
      <c r="V27" s="1584">
        <v>6.61</v>
      </c>
      <c r="W27" s="1585">
        <v>6.49</v>
      </c>
      <c r="X27" s="1585">
        <v>6.3993076371430346</v>
      </c>
      <c r="Y27" s="1585">
        <v>6.3</v>
      </c>
      <c r="Z27" s="1586">
        <v>6.57</v>
      </c>
      <c r="AA27" s="1585">
        <v>6.61</v>
      </c>
      <c r="AB27" s="1586">
        <v>6.6161021257179744</v>
      </c>
      <c r="AC27" s="1585">
        <v>6.72</v>
      </c>
      <c r="AD27" s="1585">
        <v>6.67</v>
      </c>
      <c r="AE27" s="1585">
        <v>6.6185755122047922</v>
      </c>
      <c r="AF27" s="1585">
        <v>6.6710907987025889</v>
      </c>
      <c r="AG27" s="1585">
        <v>6.67</v>
      </c>
      <c r="AH27" s="1585">
        <v>6.6352719667952442</v>
      </c>
      <c r="AI27" s="1585">
        <v>6.60176688176995</v>
      </c>
      <c r="AJ27" s="1585">
        <v>6.7657105159902322</v>
      </c>
      <c r="AK27" s="1585">
        <v>6.7969344556380094</v>
      </c>
      <c r="AL27" s="1585">
        <v>6.7528365303814386</v>
      </c>
      <c r="AM27" s="1585">
        <v>6.812104227644717</v>
      </c>
      <c r="AN27" s="1585">
        <v>6.7990752801041694</v>
      </c>
      <c r="AO27" s="1585">
        <v>6.786162197889281</v>
      </c>
      <c r="AP27" s="1585">
        <v>6.7800412401803731</v>
      </c>
      <c r="AQ27" s="1585">
        <v>6.7732241274743972</v>
      </c>
      <c r="AR27" s="1585">
        <v>6.7445847855517354</v>
      </c>
      <c r="AS27" s="1585">
        <v>6.4431100717597527</v>
      </c>
      <c r="AT27" s="1585">
        <v>6.1706504902350536</v>
      </c>
      <c r="AU27" s="1585">
        <v>6.0117202188965875</v>
      </c>
      <c r="AV27" s="1585">
        <v>5.7671504362585431</v>
      </c>
      <c r="AW27" s="1585">
        <v>5.605723681566924</v>
      </c>
      <c r="AX27" s="1585">
        <v>5.4485346781296711</v>
      </c>
      <c r="AY27" s="1585">
        <v>5.3083686809997035</v>
      </c>
      <c r="AZ27" s="1585">
        <v>5.1433643034573233</v>
      </c>
      <c r="BA27" s="1585">
        <v>5.000981577404195</v>
      </c>
      <c r="BB27" s="1584">
        <v>4.8643516895826258</v>
      </c>
      <c r="BC27" s="1584">
        <v>4.7646465856273448</v>
      </c>
      <c r="BD27" s="1584">
        <v>4.79</v>
      </c>
      <c r="BE27" s="1584">
        <v>4.8099999999999996</v>
      </c>
      <c r="BF27" s="1584">
        <v>4.72</v>
      </c>
      <c r="BG27" s="1584">
        <v>4.6500000000000004</v>
      </c>
      <c r="BH27" s="1584">
        <v>4.76</v>
      </c>
      <c r="BI27" s="1584">
        <v>4.92</v>
      </c>
      <c r="BJ27" s="1584">
        <v>5.4272512703314533</v>
      </c>
      <c r="BK27" s="1584">
        <v>5.8</v>
      </c>
      <c r="BL27" s="1584">
        <v>6.2406371789029338</v>
      </c>
      <c r="BM27" s="1584">
        <v>6.3672618620484949</v>
      </c>
      <c r="BN27" s="1584">
        <v>6.49</v>
      </c>
      <c r="BO27" s="1584">
        <v>6.93</v>
      </c>
      <c r="BP27" s="1584">
        <v>7.11</v>
      </c>
      <c r="BQ27" s="1584">
        <v>7.25</v>
      </c>
      <c r="BR27" s="1584">
        <v>7.34</v>
      </c>
      <c r="BS27" s="1584">
        <v>7.4065960507324</v>
      </c>
      <c r="BT27" s="1584">
        <v>7.6373473426779883</v>
      </c>
      <c r="BU27" s="1584">
        <v>7.8057588495833068</v>
      </c>
      <c r="BV27" s="1584">
        <v>8.1564657988665061</v>
      </c>
      <c r="BW27" s="1584">
        <v>8.3195105687519515</v>
      </c>
      <c r="BX27" s="1584">
        <v>8.4596475239991538</v>
      </c>
      <c r="BY27" s="1584">
        <v>8.5077644149471325</v>
      </c>
      <c r="BZ27" s="1590">
        <v>8.4057994980988742</v>
      </c>
    </row>
    <row r="28" spans="1:78">
      <c r="A28" s="1588" t="s">
        <v>1265</v>
      </c>
      <c r="B28" s="1584">
        <v>8.6199999999999992</v>
      </c>
      <c r="C28" s="1584">
        <v>8.8800000000000008</v>
      </c>
      <c r="D28" s="1584">
        <v>9.11</v>
      </c>
      <c r="E28" s="1584">
        <v>9.31</v>
      </c>
      <c r="F28" s="1584">
        <v>10.119999999999999</v>
      </c>
      <c r="G28" s="1584">
        <v>10.6</v>
      </c>
      <c r="H28" s="1584">
        <v>10.768996824709188</v>
      </c>
      <c r="I28" s="1584">
        <v>10.69</v>
      </c>
      <c r="J28" s="1584">
        <v>11.29</v>
      </c>
      <c r="K28" s="1584">
        <v>11.33</v>
      </c>
      <c r="L28" s="1584">
        <v>11.68</v>
      </c>
      <c r="M28" s="1584">
        <v>11.78</v>
      </c>
      <c r="N28" s="1584">
        <v>11.1</v>
      </c>
      <c r="O28" s="1587">
        <v>11.64</v>
      </c>
      <c r="P28" s="1587">
        <v>11.25</v>
      </c>
      <c r="Q28" s="1587">
        <v>11.79</v>
      </c>
      <c r="R28" s="1587">
        <v>11.9</v>
      </c>
      <c r="S28" s="1584">
        <v>11.96</v>
      </c>
      <c r="T28" s="1584">
        <v>12.1</v>
      </c>
      <c r="U28" s="1584">
        <v>12.317973192508507</v>
      </c>
      <c r="V28" s="1584">
        <v>12.42</v>
      </c>
      <c r="W28" s="1585">
        <v>12.47</v>
      </c>
      <c r="X28" s="1585">
        <v>12.474039051717256</v>
      </c>
      <c r="Y28" s="1585">
        <v>12.31</v>
      </c>
      <c r="Z28" s="1586">
        <v>12.26</v>
      </c>
      <c r="AA28" s="1585">
        <v>12.26</v>
      </c>
      <c r="AB28" s="1586">
        <v>12.322112864374549</v>
      </c>
      <c r="AC28" s="1585">
        <v>12.29</v>
      </c>
      <c r="AD28" s="1585">
        <v>12.34</v>
      </c>
      <c r="AE28" s="1585">
        <v>12.331042666436183</v>
      </c>
      <c r="AF28" s="1585">
        <v>12.275943576148686</v>
      </c>
      <c r="AG28" s="1585">
        <v>12.23</v>
      </c>
      <c r="AH28" s="1585">
        <v>12.199304661279438</v>
      </c>
      <c r="AI28" s="1585">
        <v>12.134092700177552</v>
      </c>
      <c r="AJ28" s="1585">
        <v>12.084038186426156</v>
      </c>
      <c r="AK28" s="1585">
        <v>11.965903360305679</v>
      </c>
      <c r="AL28" s="1585">
        <v>11.98479244278075</v>
      </c>
      <c r="AM28" s="1585">
        <v>12.073929961045465</v>
      </c>
      <c r="AN28" s="1585">
        <v>11.932860907827484</v>
      </c>
      <c r="AO28" s="1585">
        <v>11.938543027385922</v>
      </c>
      <c r="AP28" s="1585">
        <v>11.93890115549449</v>
      </c>
      <c r="AQ28" s="1585">
        <v>11.795105403448739</v>
      </c>
      <c r="AR28" s="1585">
        <v>11.771392780728133</v>
      </c>
      <c r="AS28" s="1585">
        <v>10.987853651584457</v>
      </c>
      <c r="AT28" s="1585">
        <v>10.426250629386633</v>
      </c>
      <c r="AU28" s="1585">
        <v>10.109165203675886</v>
      </c>
      <c r="AV28" s="1585">
        <v>10.466635724383908</v>
      </c>
      <c r="AW28" s="1585">
        <v>10.178098954428284</v>
      </c>
      <c r="AX28" s="1585">
        <v>9.8318649812907015</v>
      </c>
      <c r="AY28" s="1585">
        <v>9.517731632300432</v>
      </c>
      <c r="AZ28" s="1585">
        <v>9.3697289946410578</v>
      </c>
      <c r="BA28" s="1585">
        <v>9.0942202201108095</v>
      </c>
      <c r="BB28" s="1584">
        <v>8.8912745435893399</v>
      </c>
      <c r="BC28" s="1584">
        <v>8.7276050942080641</v>
      </c>
      <c r="BD28" s="1584">
        <v>8.61</v>
      </c>
      <c r="BE28" s="1584">
        <v>8.5299999999999994</v>
      </c>
      <c r="BF28" s="1584">
        <v>8.4600000000000009</v>
      </c>
      <c r="BG28" s="1584">
        <v>8.4600000000000009</v>
      </c>
      <c r="BH28" s="1584">
        <v>8.48</v>
      </c>
      <c r="BI28" s="1584">
        <v>8.57</v>
      </c>
      <c r="BJ28" s="1584">
        <v>8.69</v>
      </c>
      <c r="BK28" s="1584">
        <v>9.02</v>
      </c>
      <c r="BL28" s="1584">
        <v>9.2931225909120396</v>
      </c>
      <c r="BM28" s="1584">
        <v>9.4402244568434135</v>
      </c>
      <c r="BN28" s="1584">
        <v>10.31</v>
      </c>
      <c r="BO28" s="1584">
        <v>10.6</v>
      </c>
      <c r="BP28" s="1584">
        <v>10.78</v>
      </c>
      <c r="BQ28" s="1584">
        <v>11.42</v>
      </c>
      <c r="BR28" s="1584">
        <v>11.54</v>
      </c>
      <c r="BS28" s="1584">
        <v>11.620299693912473</v>
      </c>
      <c r="BT28" s="1584">
        <v>11.9352313050618</v>
      </c>
      <c r="BU28" s="1584">
        <v>12.060672464651923</v>
      </c>
      <c r="BV28" s="1584">
        <v>12.186941726100326</v>
      </c>
      <c r="BW28" s="1584">
        <v>12.649630175408365</v>
      </c>
      <c r="BX28" s="1584">
        <v>12.735165389766548</v>
      </c>
      <c r="BY28" s="1584">
        <v>12.78585747325813</v>
      </c>
      <c r="BZ28" s="1590">
        <v>13.0333481903709</v>
      </c>
    </row>
    <row r="29" spans="1:78" ht="18.600000000000001" thickBot="1">
      <c r="A29" s="1583" t="s">
        <v>1264</v>
      </c>
      <c r="B29" s="1580">
        <v>6.43</v>
      </c>
      <c r="C29" s="1580">
        <v>6.55</v>
      </c>
      <c r="D29" s="1580">
        <v>6.78</v>
      </c>
      <c r="E29" s="1580">
        <v>7.1</v>
      </c>
      <c r="F29" s="1580">
        <v>7.8</v>
      </c>
      <c r="G29" s="1580">
        <v>8.3000000000000007</v>
      </c>
      <c r="H29" s="1580">
        <v>8.6</v>
      </c>
      <c r="I29" s="1580">
        <v>9</v>
      </c>
      <c r="J29" s="1580">
        <v>9.4</v>
      </c>
      <c r="K29" s="1580">
        <v>9.89</v>
      </c>
      <c r="L29" s="1580">
        <v>9.67</v>
      </c>
      <c r="M29" s="1580">
        <v>10.130000000000001</v>
      </c>
      <c r="N29" s="1580">
        <v>10.08</v>
      </c>
      <c r="O29" s="1580">
        <v>10.11</v>
      </c>
      <c r="P29" s="1580">
        <v>9.8699999999999992</v>
      </c>
      <c r="Q29" s="1580">
        <v>9.94</v>
      </c>
      <c r="R29" s="1580">
        <v>10.19</v>
      </c>
      <c r="S29" s="1580">
        <v>10.36</v>
      </c>
      <c r="T29" s="1580">
        <v>10.4</v>
      </c>
      <c r="U29" s="1580">
        <v>10.32</v>
      </c>
      <c r="V29" s="1580">
        <v>10.41</v>
      </c>
      <c r="W29" s="1581">
        <v>10.47</v>
      </c>
      <c r="X29" s="1581">
        <v>10.119999999999999</v>
      </c>
      <c r="Y29" s="1581">
        <v>10.029999999999999</v>
      </c>
      <c r="Z29" s="1582">
        <v>10.23</v>
      </c>
      <c r="AA29" s="1581">
        <v>10.210000000000001</v>
      </c>
      <c r="AB29" s="1582">
        <v>10.3</v>
      </c>
      <c r="AC29" s="1581">
        <v>9.8000000000000007</v>
      </c>
      <c r="AD29" s="1581">
        <v>9.69</v>
      </c>
      <c r="AE29" s="1581">
        <v>9.65</v>
      </c>
      <c r="AF29" s="1581">
        <v>9.64</v>
      </c>
      <c r="AG29" s="1581">
        <v>9.5894974304395255</v>
      </c>
      <c r="AH29" s="1581">
        <v>9.4796379999999996</v>
      </c>
      <c r="AI29" s="1581">
        <v>9.5652932561843897</v>
      </c>
      <c r="AJ29" s="1581">
        <v>9.4547594819898606</v>
      </c>
      <c r="AK29" s="1581">
        <v>9.5279797654207865</v>
      </c>
      <c r="AL29" s="1581">
        <v>9.5638687499999993</v>
      </c>
      <c r="AM29" s="1581">
        <v>9.5</v>
      </c>
      <c r="AN29" s="1581">
        <v>9.4647699060531565</v>
      </c>
      <c r="AO29" s="1581">
        <v>9.4327912959906328</v>
      </c>
      <c r="AP29" s="1581">
        <v>9.4531177329610987</v>
      </c>
      <c r="AQ29" s="1581">
        <v>9.4520602603713133</v>
      </c>
      <c r="AR29" s="1581">
        <v>9.3605305329798512</v>
      </c>
      <c r="AS29" s="1581">
        <v>8.9575083042526007</v>
      </c>
      <c r="AT29" s="1581">
        <v>8.6625455891258891</v>
      </c>
      <c r="AU29" s="1581">
        <v>8.5048589199702214</v>
      </c>
      <c r="AV29" s="1581">
        <v>8.0839937488962672</v>
      </c>
      <c r="AW29" s="1581">
        <v>7.8336111428311135</v>
      </c>
      <c r="AX29" s="1581">
        <v>7.7349848742244127</v>
      </c>
      <c r="AY29" s="1581">
        <v>7.5651528590317003</v>
      </c>
      <c r="AZ29" s="1581">
        <v>7.3632620325038927</v>
      </c>
      <c r="BA29" s="1581">
        <v>7.18</v>
      </c>
      <c r="BB29" s="1580">
        <v>6.9718357360598722</v>
      </c>
      <c r="BC29" s="1580">
        <v>6.84</v>
      </c>
      <c r="BD29" s="1580">
        <v>6.9</v>
      </c>
      <c r="BE29" s="1580">
        <v>6.83</v>
      </c>
      <c r="BF29" s="1580">
        <v>6.66</v>
      </c>
      <c r="BG29" s="1580">
        <v>6.66</v>
      </c>
      <c r="BH29" s="1580">
        <v>6.71</v>
      </c>
      <c r="BI29" s="1580">
        <v>6.89</v>
      </c>
      <c r="BJ29" s="1580">
        <v>7.5702518351583477</v>
      </c>
      <c r="BK29" s="1580">
        <v>7.82</v>
      </c>
      <c r="BL29" s="1580">
        <v>8.246662922188067</v>
      </c>
      <c r="BM29" s="1580">
        <v>8.4249284549153085</v>
      </c>
      <c r="BN29" s="1580">
        <v>8.5299999999999994</v>
      </c>
      <c r="BO29" s="1580">
        <v>8.98</v>
      </c>
      <c r="BP29" s="1580">
        <v>9.17</v>
      </c>
      <c r="BQ29" s="1580">
        <v>9.3000000000000007</v>
      </c>
      <c r="BR29" s="1580">
        <v>9.39</v>
      </c>
      <c r="BS29" s="1580">
        <v>9.5417696777585999</v>
      </c>
      <c r="BT29" s="1580">
        <v>9.716983741172184</v>
      </c>
      <c r="BU29" s="1580">
        <v>10.005106428718225</v>
      </c>
      <c r="BV29" s="1580">
        <v>10.344957282097605</v>
      </c>
      <c r="BW29" s="1580">
        <v>10.597351812859308</v>
      </c>
      <c r="BX29" s="1580">
        <v>10.693651046404524</v>
      </c>
      <c r="BY29" s="1580">
        <v>10.913824406250901</v>
      </c>
      <c r="BZ29" s="1579">
        <v>10.724862279815689</v>
      </c>
    </row>
    <row r="30" spans="1:78" ht="16.2" thickTop="1">
      <c r="A30" s="1576" t="s">
        <v>1263</v>
      </c>
      <c r="B30" s="1575"/>
      <c r="C30" s="1575"/>
      <c r="D30" s="1575"/>
      <c r="E30" s="1575"/>
      <c r="F30" s="1575"/>
      <c r="G30" s="1575"/>
      <c r="H30" s="1575"/>
      <c r="I30" s="1575"/>
      <c r="J30" s="1575"/>
      <c r="K30" s="1575"/>
      <c r="L30" s="1575"/>
      <c r="M30" s="1575"/>
      <c r="N30" s="1575"/>
      <c r="O30" s="1575"/>
      <c r="P30" s="1575"/>
      <c r="Q30" s="1574"/>
      <c r="R30" s="1574"/>
      <c r="S30" s="1574"/>
      <c r="T30" s="1574"/>
      <c r="U30" s="1574"/>
      <c r="V30" s="1574"/>
      <c r="W30" s="1574"/>
      <c r="X30" s="1574"/>
      <c r="Y30" s="1574"/>
      <c r="Z30" s="1574"/>
      <c r="AA30" s="1574"/>
      <c r="AB30" s="1574"/>
      <c r="AC30" s="1574"/>
      <c r="AD30" s="1574"/>
      <c r="AE30" s="1574"/>
      <c r="AF30" s="1574"/>
      <c r="AG30" s="1574"/>
      <c r="AH30" s="1574"/>
      <c r="AI30" s="1574"/>
      <c r="AJ30" s="1574"/>
      <c r="AK30" s="1574"/>
      <c r="AL30" s="1574"/>
      <c r="AM30" s="1574"/>
      <c r="AN30" s="1574"/>
      <c r="AO30" s="1574"/>
      <c r="AP30" s="1574"/>
      <c r="AQ30" s="1574"/>
      <c r="AR30" s="1574"/>
      <c r="AS30" s="1574"/>
      <c r="AT30" s="1574"/>
      <c r="AU30" s="1574"/>
      <c r="AV30" s="1574"/>
      <c r="AW30" s="1574"/>
      <c r="AX30" s="1574"/>
      <c r="AY30" s="1574"/>
      <c r="AZ30" s="1574"/>
      <c r="BA30" s="1574"/>
      <c r="BB30" s="1574"/>
      <c r="BC30" s="1574"/>
      <c r="BD30" s="1574"/>
      <c r="BE30" s="1574"/>
      <c r="BF30" s="1574"/>
      <c r="BG30" s="1574"/>
      <c r="BH30" s="1574"/>
      <c r="BI30" s="1574"/>
      <c r="BJ30" s="1574"/>
      <c r="BX30" s="1578"/>
      <c r="BY30" s="1578"/>
      <c r="BZ30" s="1578"/>
    </row>
    <row r="31" spans="1:78">
      <c r="A31" s="1576" t="s">
        <v>1262</v>
      </c>
      <c r="B31" s="1575"/>
      <c r="C31" s="1575"/>
      <c r="D31" s="1575"/>
      <c r="E31" s="1575"/>
      <c r="F31" s="1575"/>
      <c r="G31" s="1575"/>
      <c r="H31" s="1575"/>
      <c r="I31" s="1575"/>
      <c r="J31" s="1575"/>
      <c r="K31" s="1575"/>
      <c r="L31" s="1575"/>
      <c r="M31" s="1575"/>
      <c r="N31" s="1575"/>
      <c r="O31" s="1575"/>
      <c r="P31" s="1575"/>
      <c r="Q31" s="1574"/>
      <c r="R31" s="1574"/>
      <c r="S31" s="1574"/>
      <c r="T31" s="1574"/>
      <c r="U31" s="1574"/>
      <c r="V31" s="1574"/>
      <c r="W31" s="1574"/>
      <c r="X31" s="1574"/>
      <c r="Y31" s="1574"/>
      <c r="Z31" s="1574"/>
      <c r="AA31" s="1574"/>
      <c r="AB31" s="1577"/>
      <c r="AC31" s="1574"/>
      <c r="AD31" s="1574"/>
      <c r="AE31" s="1574"/>
      <c r="AF31" s="1574"/>
      <c r="AG31" s="1574"/>
      <c r="AH31" s="1574"/>
      <c r="AI31" s="1574"/>
      <c r="AJ31" s="1574"/>
      <c r="AK31" s="1574"/>
      <c r="AL31" s="1574"/>
      <c r="AM31" s="1574"/>
      <c r="AN31" s="1574"/>
      <c r="AO31" s="1574"/>
      <c r="AP31" s="1574"/>
      <c r="AQ31" s="1574"/>
      <c r="AR31" s="1574"/>
      <c r="AS31" s="1574"/>
      <c r="AT31" s="1574"/>
      <c r="AU31" s="1574"/>
      <c r="AV31" s="1574"/>
      <c r="AW31" s="1574"/>
      <c r="AX31" s="1574"/>
      <c r="AY31" s="1574"/>
      <c r="AZ31" s="1574"/>
      <c r="BA31" s="1574"/>
      <c r="BB31" s="1574"/>
      <c r="BC31" s="1574"/>
      <c r="BD31" s="1574"/>
      <c r="BE31" s="1574"/>
      <c r="BF31" s="1574"/>
      <c r="BG31" s="1574"/>
      <c r="BH31" s="1574"/>
      <c r="BI31" s="1574"/>
      <c r="BJ31" s="1574"/>
    </row>
    <row r="32" spans="1:78" ht="16.2">
      <c r="A32" s="1576" t="s">
        <v>1261</v>
      </c>
      <c r="B32" s="1575"/>
      <c r="C32" s="1575"/>
      <c r="D32" s="1575"/>
      <c r="E32" s="1575"/>
      <c r="F32" s="1575"/>
      <c r="G32" s="1575"/>
      <c r="H32" s="1575"/>
      <c r="I32" s="1575"/>
      <c r="J32" s="1575"/>
      <c r="K32" s="1575"/>
      <c r="L32" s="1575"/>
      <c r="M32" s="1575"/>
      <c r="N32" s="1575"/>
      <c r="O32" s="1575"/>
      <c r="P32" s="1575"/>
      <c r="Q32" s="1574"/>
      <c r="R32" s="1574"/>
      <c r="S32" s="1574"/>
      <c r="T32" s="1574"/>
      <c r="U32" s="1574"/>
      <c r="V32" s="1574"/>
      <c r="W32" s="1574"/>
      <c r="X32" s="1574"/>
      <c r="Y32" s="1574"/>
      <c r="Z32" s="1574"/>
      <c r="AA32" s="1574"/>
      <c r="AB32" s="1574"/>
      <c r="AC32" s="1574"/>
      <c r="AD32" s="1574"/>
      <c r="AE32" s="1574"/>
      <c r="AF32" s="1574"/>
      <c r="AG32" s="1574"/>
      <c r="AH32" s="1574"/>
      <c r="AI32" s="1574"/>
      <c r="AJ32" s="1574"/>
      <c r="AK32" s="1574"/>
      <c r="AL32" s="1574"/>
      <c r="AM32" s="1574"/>
      <c r="AN32" s="1574"/>
      <c r="AO32" s="1574"/>
      <c r="AP32" s="1574"/>
      <c r="AQ32" s="1574"/>
      <c r="AR32" s="1574"/>
      <c r="AS32" s="1574"/>
      <c r="AT32" s="1574"/>
      <c r="AU32" s="1574"/>
      <c r="AV32" s="1574"/>
      <c r="AW32" s="1574"/>
      <c r="AX32" s="1574"/>
      <c r="AY32" s="1574"/>
      <c r="AZ32" s="1574"/>
      <c r="BA32" s="1574"/>
      <c r="BB32" s="1574"/>
      <c r="BC32" s="1574"/>
      <c r="BD32" s="1574"/>
      <c r="BE32" s="1574"/>
      <c r="BF32" s="1574"/>
      <c r="BG32" s="1574"/>
      <c r="BH32" s="1574"/>
      <c r="BI32" s="1574"/>
      <c r="BJ32" s="1574"/>
    </row>
    <row r="33" spans="1:1" ht="42.75" customHeight="1">
      <c r="A33" s="1573" t="s">
        <v>1260</v>
      </c>
    </row>
  </sheetData>
  <mergeCells count="2">
    <mergeCell ref="A1:BZ1"/>
    <mergeCell ref="A2:BZ2"/>
  </mergeCells>
  <pageMargins left="0.7" right="0.7" top="1" bottom="1" header="0.5" footer="0.5"/>
  <pageSetup paperSize="9" scale="39"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6"/>
  <sheetViews>
    <sheetView view="pageBreakPreview" zoomScale="90" zoomScaleNormal="86" zoomScaleSheetLayoutView="90" workbookViewId="0">
      <pane xSplit="1" ySplit="6" topLeftCell="F7" activePane="bottomRight" state="frozen"/>
      <selection activeCell="E104" sqref="E104"/>
      <selection pane="topRight" activeCell="E104" sqref="E104"/>
      <selection pane="bottomLeft" activeCell="E104" sqref="E104"/>
      <selection pane="bottomRight" sqref="A1:Q21"/>
    </sheetView>
  </sheetViews>
  <sheetFormatPr defaultColWidth="11.44140625" defaultRowHeight="15.6"/>
  <cols>
    <col min="1" max="1" width="11.88671875" style="1634" bestFit="1" customWidth="1"/>
    <col min="2" max="2" width="13.44140625" style="1634" bestFit="1" customWidth="1"/>
    <col min="3" max="3" width="13.5546875" style="1634" bestFit="1" customWidth="1"/>
    <col min="4" max="4" width="13.44140625" style="1634" bestFit="1" customWidth="1"/>
    <col min="5" max="5" width="13.5546875" style="1634" bestFit="1" customWidth="1"/>
    <col min="6" max="6" width="13.44140625" style="1634" bestFit="1" customWidth="1"/>
    <col min="7" max="7" width="13.5546875" style="1634" bestFit="1" customWidth="1"/>
    <col min="8" max="8" width="11.6640625" style="1634" bestFit="1" customWidth="1"/>
    <col min="9" max="9" width="13.5546875" style="1634" bestFit="1" customWidth="1"/>
    <col min="10" max="10" width="11.6640625" style="1634" bestFit="1" customWidth="1"/>
    <col min="11" max="11" width="13.5546875" style="1634" bestFit="1" customWidth="1"/>
    <col min="12" max="12" width="11.6640625" style="1634" customWidth="1"/>
    <col min="13" max="13" width="13.5546875" style="1634" bestFit="1" customWidth="1"/>
    <col min="14" max="14" width="13.44140625" style="1634" bestFit="1" customWidth="1"/>
    <col min="15" max="15" width="13.5546875" style="1634" customWidth="1"/>
    <col min="16" max="16" width="13.44140625" style="1634" bestFit="1" customWidth="1"/>
    <col min="17" max="17" width="13.5546875" style="1634" bestFit="1" customWidth="1"/>
    <col min="18" max="18" width="11.6640625" style="1634" bestFit="1" customWidth="1"/>
    <col min="19" max="19" width="11.88671875" style="1634" bestFit="1" customWidth="1"/>
    <col min="20" max="16384" width="11.44140625" style="1634"/>
  </cols>
  <sheetData>
    <row r="1" spans="1:19">
      <c r="A1" s="3417" t="s">
        <v>1385</v>
      </c>
      <c r="B1" s="3417"/>
      <c r="C1" s="3417"/>
      <c r="D1" s="3417"/>
      <c r="E1" s="3417"/>
      <c r="F1" s="3417"/>
      <c r="G1" s="3417"/>
      <c r="H1" s="3417"/>
      <c r="I1" s="3417"/>
      <c r="J1" s="3417"/>
      <c r="K1" s="3417"/>
      <c r="L1" s="3417"/>
      <c r="M1" s="3417"/>
      <c r="N1" s="3417"/>
      <c r="O1" s="3417"/>
      <c r="P1" s="3417"/>
      <c r="Q1" s="3417"/>
    </row>
    <row r="2" spans="1:19">
      <c r="A2" s="3417" t="s">
        <v>56</v>
      </c>
      <c r="B2" s="3417"/>
      <c r="C2" s="3417"/>
      <c r="D2" s="3417"/>
      <c r="E2" s="3417"/>
      <c r="F2" s="3417"/>
      <c r="G2" s="3417"/>
      <c r="H2" s="3417"/>
      <c r="I2" s="3417"/>
      <c r="J2" s="3417"/>
      <c r="K2" s="3417"/>
      <c r="L2" s="3417"/>
      <c r="M2" s="3417"/>
      <c r="N2" s="3417"/>
      <c r="O2" s="3417"/>
      <c r="P2" s="3417"/>
      <c r="Q2" s="3417"/>
    </row>
    <row r="3" spans="1:19" ht="16.2" thickBot="1">
      <c r="A3" s="3510" t="s">
        <v>379</v>
      </c>
      <c r="B3" s="3510"/>
      <c r="C3" s="3510"/>
      <c r="D3" s="3510"/>
      <c r="E3" s="3510"/>
      <c r="F3" s="3510"/>
      <c r="G3" s="3510"/>
      <c r="H3" s="3511"/>
      <c r="I3" s="3511"/>
      <c r="J3" s="3511"/>
      <c r="K3" s="3511"/>
      <c r="L3" s="3511"/>
      <c r="M3" s="3511"/>
      <c r="N3" s="3510"/>
      <c r="O3" s="3510"/>
      <c r="P3" s="3510"/>
      <c r="Q3" s="3510"/>
    </row>
    <row r="4" spans="1:19" ht="18.600000000000001" thickTop="1">
      <c r="A4" s="3512" t="s">
        <v>1223</v>
      </c>
      <c r="B4" s="3420" t="s">
        <v>1384</v>
      </c>
      <c r="C4" s="3421"/>
      <c r="D4" s="3421"/>
      <c r="E4" s="3421"/>
      <c r="F4" s="3421"/>
      <c r="G4" s="3422"/>
      <c r="H4" s="3420" t="s">
        <v>1383</v>
      </c>
      <c r="I4" s="3421"/>
      <c r="J4" s="3421"/>
      <c r="K4" s="3421"/>
      <c r="L4" s="3421"/>
      <c r="M4" s="3422"/>
      <c r="N4" s="3513" t="s">
        <v>1382</v>
      </c>
      <c r="O4" s="3514"/>
      <c r="P4" s="3514"/>
      <c r="Q4" s="3515"/>
    </row>
    <row r="5" spans="1:19">
      <c r="A5" s="3424"/>
      <c r="B5" s="3505" t="s">
        <v>72</v>
      </c>
      <c r="C5" s="3506"/>
      <c r="D5" s="3507" t="s">
        <v>221</v>
      </c>
      <c r="E5" s="3508"/>
      <c r="F5" s="3507" t="s">
        <v>432</v>
      </c>
      <c r="G5" s="3508"/>
      <c r="H5" s="3505" t="s">
        <v>72</v>
      </c>
      <c r="I5" s="3506"/>
      <c r="J5" s="3507" t="s">
        <v>221</v>
      </c>
      <c r="K5" s="3508"/>
      <c r="L5" s="3507" t="s">
        <v>432</v>
      </c>
      <c r="M5" s="3508"/>
      <c r="N5" s="3505" t="s">
        <v>221</v>
      </c>
      <c r="O5" s="3506"/>
      <c r="P5" s="3507" t="s">
        <v>432</v>
      </c>
      <c r="Q5" s="3509"/>
    </row>
    <row r="6" spans="1:19" ht="16.2" thickBot="1">
      <c r="A6" s="3424"/>
      <c r="B6" s="1677" t="s">
        <v>349</v>
      </c>
      <c r="C6" s="1676" t="s">
        <v>1381</v>
      </c>
      <c r="D6" s="1676" t="s">
        <v>349</v>
      </c>
      <c r="E6" s="1676" t="s">
        <v>1381</v>
      </c>
      <c r="F6" s="1676" t="s">
        <v>349</v>
      </c>
      <c r="G6" s="1676" t="s">
        <v>1381</v>
      </c>
      <c r="H6" s="1675" t="s">
        <v>349</v>
      </c>
      <c r="I6" s="1676" t="s">
        <v>1381</v>
      </c>
      <c r="J6" s="1675" t="s">
        <v>349</v>
      </c>
      <c r="K6" s="1674" t="s">
        <v>1381</v>
      </c>
      <c r="L6" s="1675" t="s">
        <v>349</v>
      </c>
      <c r="M6" s="1674" t="s">
        <v>1381</v>
      </c>
      <c r="N6" s="1673" t="s">
        <v>349</v>
      </c>
      <c r="O6" s="1673" t="s">
        <v>1381</v>
      </c>
      <c r="P6" s="1673" t="s">
        <v>349</v>
      </c>
      <c r="Q6" s="1672" t="s">
        <v>1381</v>
      </c>
    </row>
    <row r="7" spans="1:19">
      <c r="A7" s="1671" t="s">
        <v>718</v>
      </c>
      <c r="B7" s="1670">
        <v>1000</v>
      </c>
      <c r="C7" s="1669">
        <v>0.02</v>
      </c>
      <c r="D7" s="1670">
        <v>305554</v>
      </c>
      <c r="E7" s="1669">
        <v>2.1317363444759359</v>
      </c>
      <c r="F7" s="1670">
        <v>315487.37260274001</v>
      </c>
      <c r="G7" s="1669">
        <v>8.0218625338168916</v>
      </c>
      <c r="H7" s="1668">
        <v>11705</v>
      </c>
      <c r="I7" s="1669">
        <v>0.32359248184536521</v>
      </c>
      <c r="J7" s="1668">
        <v>27910</v>
      </c>
      <c r="K7" s="1669">
        <v>2.7109227875313504</v>
      </c>
      <c r="L7" s="1668">
        <v>40970.476741359998</v>
      </c>
      <c r="M7" s="1667">
        <v>8.2679540273012346</v>
      </c>
      <c r="N7" s="1655">
        <v>333464</v>
      </c>
      <c r="O7" s="1666">
        <v>2.1802149935225392</v>
      </c>
      <c r="P7" s="1665">
        <v>356457.84934409999</v>
      </c>
      <c r="Q7" s="1664">
        <v>8.0501308911698501</v>
      </c>
    </row>
    <row r="8" spans="1:19">
      <c r="A8" s="1661" t="s">
        <v>717</v>
      </c>
      <c r="B8" s="1660">
        <v>6379</v>
      </c>
      <c r="C8" s="1659">
        <v>8.2701050321366973E-2</v>
      </c>
      <c r="D8" s="1660">
        <v>251741</v>
      </c>
      <c r="E8" s="1659">
        <v>4.7490881310553306</v>
      </c>
      <c r="F8" s="1660">
        <v>265035.37260274001</v>
      </c>
      <c r="G8" s="1659">
        <v>8.4999065288953783</v>
      </c>
      <c r="H8" s="1663">
        <v>18536</v>
      </c>
      <c r="I8" s="1659">
        <v>0.25053949072075959</v>
      </c>
      <c r="J8" s="1663">
        <v>63102</v>
      </c>
      <c r="K8" s="1659">
        <v>4.3780327121168909</v>
      </c>
      <c r="L8" s="1663">
        <v>26092.186301369999</v>
      </c>
      <c r="M8" s="1657">
        <v>8.5363845082682612</v>
      </c>
      <c r="N8" s="1655">
        <v>314843</v>
      </c>
      <c r="O8" s="1656">
        <v>4.6751568680262858</v>
      </c>
      <c r="P8" s="1655">
        <v>291127.55890410999</v>
      </c>
      <c r="Q8" s="1662">
        <v>8.5031757494984621</v>
      </c>
    </row>
    <row r="9" spans="1:19">
      <c r="A9" s="1661" t="s">
        <v>716</v>
      </c>
      <c r="B9" s="1660">
        <v>24788</v>
      </c>
      <c r="C9" s="1659">
        <v>0.10538818783282233</v>
      </c>
      <c r="D9" s="1660">
        <v>239981</v>
      </c>
      <c r="E9" s="1659">
        <v>4.9520318446043641</v>
      </c>
      <c r="F9" s="1660">
        <v>275501</v>
      </c>
      <c r="G9" s="1659">
        <v>8.4975821140395134</v>
      </c>
      <c r="H9" s="1663">
        <v>18739</v>
      </c>
      <c r="I9" s="1659">
        <v>0.24866070761513423</v>
      </c>
      <c r="J9" s="1663">
        <v>31599</v>
      </c>
      <c r="K9" s="1659">
        <v>4.9141613278901231</v>
      </c>
      <c r="L9" s="1663">
        <v>18519</v>
      </c>
      <c r="M9" s="1657">
        <v>8.6270421513040656</v>
      </c>
      <c r="N9" s="1655">
        <v>271579</v>
      </c>
      <c r="O9" s="1656">
        <v>4.9476257726112847</v>
      </c>
      <c r="P9" s="1655">
        <v>294020</v>
      </c>
      <c r="Q9" s="1662">
        <v>8.5056901370655051</v>
      </c>
    </row>
    <row r="10" spans="1:19">
      <c r="A10" s="1661" t="s">
        <v>715</v>
      </c>
      <c r="B10" s="1660">
        <v>39715</v>
      </c>
      <c r="C10" s="1659">
        <v>0.13902292584665743</v>
      </c>
      <c r="D10" s="1660">
        <v>245946</v>
      </c>
      <c r="E10" s="1659">
        <v>4.9594291149276666</v>
      </c>
      <c r="F10" s="1660">
        <v>292244</v>
      </c>
      <c r="G10" s="1659">
        <v>8.4970646521399953</v>
      </c>
      <c r="H10" s="1663">
        <v>12220</v>
      </c>
      <c r="I10" s="1659">
        <v>0.24861072013093294</v>
      </c>
      <c r="J10" s="1663">
        <v>35784</v>
      </c>
      <c r="K10" s="1659">
        <v>4.9453676587301585</v>
      </c>
      <c r="L10" s="1663">
        <v>33371</v>
      </c>
      <c r="M10" s="1657">
        <v>8.5379131521380831</v>
      </c>
      <c r="N10" s="1655">
        <v>281729</v>
      </c>
      <c r="O10" s="1656">
        <v>4.9576442041820332</v>
      </c>
      <c r="P10" s="1655">
        <v>325614</v>
      </c>
      <c r="Q10" s="1662">
        <v>8.5012365715233376</v>
      </c>
    </row>
    <row r="11" spans="1:19">
      <c r="A11" s="1661" t="s">
        <v>714</v>
      </c>
      <c r="B11" s="1660">
        <v>56650</v>
      </c>
      <c r="C11" s="1659">
        <v>0.10294872021182701</v>
      </c>
      <c r="D11" s="1660">
        <v>192501</v>
      </c>
      <c r="E11" s="1659">
        <v>4.9612328980109206</v>
      </c>
      <c r="F11" s="1660">
        <v>351989</v>
      </c>
      <c r="G11" s="1659">
        <v>7.9621780291429545</v>
      </c>
      <c r="H11" s="1663">
        <v>17360</v>
      </c>
      <c r="I11" s="1659">
        <v>0.24148709677419355</v>
      </c>
      <c r="J11" s="1663">
        <v>25682</v>
      </c>
      <c r="K11" s="1659">
        <v>5.005377318744646</v>
      </c>
      <c r="L11" s="1663">
        <v>34648</v>
      </c>
      <c r="M11" s="1657">
        <v>8.3484722985453708</v>
      </c>
      <c r="N11" s="1655">
        <v>218184</v>
      </c>
      <c r="O11" s="1656">
        <v>4.9664362588457438</v>
      </c>
      <c r="P11" s="1655">
        <v>386637</v>
      </c>
      <c r="Q11" s="1662">
        <v>7.9967694938663403</v>
      </c>
    </row>
    <row r="12" spans="1:19">
      <c r="A12" s="1661" t="s">
        <v>713</v>
      </c>
      <c r="B12" s="1660">
        <v>60647</v>
      </c>
      <c r="C12" s="1659">
        <v>0.14140719079261957</v>
      </c>
      <c r="D12" s="1660">
        <v>390315</v>
      </c>
      <c r="E12" s="1659">
        <v>4.7588663789503354</v>
      </c>
      <c r="F12" s="1660">
        <v>342824</v>
      </c>
      <c r="G12" s="1659">
        <v>7.484409518586796</v>
      </c>
      <c r="H12" s="1663">
        <v>23040</v>
      </c>
      <c r="I12" s="1659">
        <v>0.26472109375000002</v>
      </c>
      <c r="J12" s="1663">
        <v>29426</v>
      </c>
      <c r="K12" s="1659">
        <v>4.8874352035614779</v>
      </c>
      <c r="L12" s="1663">
        <v>28436</v>
      </c>
      <c r="M12" s="1657">
        <v>8.1191768884512605</v>
      </c>
      <c r="N12" s="1655">
        <v>419741</v>
      </c>
      <c r="O12" s="1656">
        <v>4.7678816193795708</v>
      </c>
      <c r="P12" s="1655">
        <v>371260</v>
      </c>
      <c r="Q12" s="1662">
        <v>7.5330262002370318</v>
      </c>
    </row>
    <row r="13" spans="1:19">
      <c r="A13" s="1661" t="s">
        <v>712</v>
      </c>
      <c r="B13" s="1660">
        <v>174075</v>
      </c>
      <c r="C13" s="1659">
        <v>0.57596583943702429</v>
      </c>
      <c r="D13" s="1660">
        <v>267245</v>
      </c>
      <c r="E13" s="1659">
        <v>4.7774571310969343</v>
      </c>
      <c r="F13" s="1660">
        <v>213326.07397261</v>
      </c>
      <c r="G13" s="1659">
        <v>5.2752339108489279</v>
      </c>
      <c r="H13" s="1658">
        <v>27480</v>
      </c>
      <c r="I13" s="1659">
        <v>0.64416044395924299</v>
      </c>
      <c r="J13" s="1658">
        <v>23423</v>
      </c>
      <c r="K13" s="1659">
        <v>5.0013133629338693</v>
      </c>
      <c r="L13" s="1658">
        <v>22080.53506849</v>
      </c>
      <c r="M13" s="1657">
        <v>5.4420303269154173</v>
      </c>
      <c r="N13" s="1655">
        <v>290668</v>
      </c>
      <c r="O13" s="1656">
        <v>4.7954945907358226</v>
      </c>
      <c r="P13" s="1655">
        <v>235406.60904110002</v>
      </c>
      <c r="Q13" s="1662">
        <v>5.2922060629704681</v>
      </c>
      <c r="S13" s="1635"/>
    </row>
    <row r="14" spans="1:19">
      <c r="A14" s="1661" t="s">
        <v>711</v>
      </c>
      <c r="B14" s="1660">
        <v>235355.242466</v>
      </c>
      <c r="C14" s="1659">
        <v>1.2601731088716375</v>
      </c>
      <c r="D14" s="1660">
        <v>215383</v>
      </c>
      <c r="E14" s="1659">
        <v>6.558013114312641</v>
      </c>
      <c r="F14" s="1660"/>
      <c r="G14" s="1659"/>
      <c r="H14" s="1658">
        <v>17620</v>
      </c>
      <c r="I14" s="1659">
        <v>1.2704211123723042</v>
      </c>
      <c r="J14" s="1658">
        <v>22318</v>
      </c>
      <c r="K14" s="1659">
        <v>6.556719692624787</v>
      </c>
      <c r="L14" s="1658"/>
      <c r="M14" s="1657"/>
      <c r="N14" s="1655">
        <v>237702</v>
      </c>
      <c r="O14" s="1656">
        <v>6.5578822672926602</v>
      </c>
      <c r="P14" s="1655"/>
      <c r="Q14" s="1662"/>
    </row>
    <row r="15" spans="1:19">
      <c r="A15" s="1661" t="s">
        <v>710</v>
      </c>
      <c r="B15" s="1660">
        <v>276886.09999999998</v>
      </c>
      <c r="C15" s="1659">
        <v>2.0314999999999999</v>
      </c>
      <c r="D15" s="1660">
        <v>190552</v>
      </c>
      <c r="E15" s="1659">
        <v>6.9899069755237422</v>
      </c>
      <c r="F15" s="1660"/>
      <c r="G15" s="1659"/>
      <c r="H15" s="1658">
        <v>12720</v>
      </c>
      <c r="I15" s="1659">
        <v>1.9172</v>
      </c>
      <c r="J15" s="1658">
        <v>10440</v>
      </c>
      <c r="K15" s="1659">
        <v>7.1142812260536399</v>
      </c>
      <c r="L15" s="1658"/>
      <c r="M15" s="1657"/>
      <c r="N15" s="1655">
        <v>200995</v>
      </c>
      <c r="O15" s="1656">
        <v>6.9963613925719539</v>
      </c>
      <c r="P15" s="1655"/>
      <c r="Q15" s="1662"/>
    </row>
    <row r="16" spans="1:19">
      <c r="A16" s="1661" t="s">
        <v>709</v>
      </c>
      <c r="B16" s="1660">
        <v>280512</v>
      </c>
      <c r="C16" s="1659">
        <v>4.1173281620750632</v>
      </c>
      <c r="D16" s="1660">
        <v>155565</v>
      </c>
      <c r="E16" s="1659">
        <v>6.9939910712563886</v>
      </c>
      <c r="F16" s="1660"/>
      <c r="G16" s="1659"/>
      <c r="H16" s="1658">
        <v>5540</v>
      </c>
      <c r="I16" s="1659">
        <v>4.1250902527075812</v>
      </c>
      <c r="J16" s="1658">
        <v>15401</v>
      </c>
      <c r="K16" s="1659">
        <v>7.1055490747354062</v>
      </c>
      <c r="L16" s="1658"/>
      <c r="M16" s="1657"/>
      <c r="N16" s="1655">
        <v>170967</v>
      </c>
      <c r="O16" s="1656">
        <v>7.0039666953271693</v>
      </c>
      <c r="P16" s="1655"/>
      <c r="Q16" s="1662"/>
    </row>
    <row r="17" spans="1:18">
      <c r="A17" s="1661" t="s">
        <v>708</v>
      </c>
      <c r="B17" s="1660">
        <v>273155</v>
      </c>
      <c r="C17" s="1659">
        <v>3.2117112170745541</v>
      </c>
      <c r="D17" s="1660">
        <v>121812</v>
      </c>
      <c r="E17" s="1659">
        <v>7.0057836518569614</v>
      </c>
      <c r="F17" s="1660"/>
      <c r="G17" s="1659"/>
      <c r="H17" s="1658">
        <v>20200</v>
      </c>
      <c r="I17" s="1659">
        <v>3.5841191089108908</v>
      </c>
      <c r="J17" s="1658">
        <v>13822</v>
      </c>
      <c r="K17" s="1659">
        <v>6.9855843220952112</v>
      </c>
      <c r="L17" s="1658"/>
      <c r="M17" s="1657"/>
      <c r="N17" s="1655">
        <v>135634</v>
      </c>
      <c r="O17" s="1656">
        <v>7.0037231387410239</v>
      </c>
      <c r="P17" s="1655"/>
      <c r="Q17" s="1654"/>
      <c r="R17" s="1637"/>
    </row>
    <row r="18" spans="1:18" ht="16.2" thickBot="1">
      <c r="A18" s="1653" t="s">
        <v>707</v>
      </c>
      <c r="B18" s="1652">
        <v>353795</v>
      </c>
      <c r="C18" s="1651">
        <v>4.1223589310193738</v>
      </c>
      <c r="D18" s="1652">
        <v>207501</v>
      </c>
      <c r="E18" s="1651">
        <v>6.992068185213566</v>
      </c>
      <c r="F18" s="1652"/>
      <c r="G18" s="1651"/>
      <c r="H18" s="1650">
        <v>28460</v>
      </c>
      <c r="I18" s="1651">
        <v>4.3034800773014759</v>
      </c>
      <c r="J18" s="1650">
        <v>17345</v>
      </c>
      <c r="K18" s="1651">
        <v>7.2000487460363223</v>
      </c>
      <c r="L18" s="1650"/>
      <c r="M18" s="1649"/>
      <c r="N18" s="1647">
        <v>224846</v>
      </c>
      <c r="O18" s="1648">
        <v>7.0081093174884135</v>
      </c>
      <c r="P18" s="1647"/>
      <c r="Q18" s="1646"/>
    </row>
    <row r="19" spans="1:18" ht="16.2" thickBot="1">
      <c r="A19" s="1645" t="s">
        <v>313</v>
      </c>
      <c r="B19" s="1640">
        <f>SUM(B7:B18)</f>
        <v>1782957.342466</v>
      </c>
      <c r="C19" s="1644">
        <v>2.5088399003426614</v>
      </c>
      <c r="D19" s="1640">
        <f>SUM(D7:D18)</f>
        <v>2784096</v>
      </c>
      <c r="E19" s="1644">
        <v>5.20132639014603</v>
      </c>
      <c r="F19" s="1640">
        <f>SUM(F7:F18)</f>
        <v>2056406.8191780902</v>
      </c>
      <c r="G19" s="1644"/>
      <c r="H19" s="1640">
        <f>SUM(H7:H18)</f>
        <v>213620</v>
      </c>
      <c r="I19" s="1643">
        <v>1.4447287800767719</v>
      </c>
      <c r="J19" s="1640">
        <f>SUM(J7:J18)</f>
        <v>316252</v>
      </c>
      <c r="K19" s="1643">
        <v>5.1388188729241229</v>
      </c>
      <c r="L19" s="1640">
        <f>SUM(L7:L18)</f>
        <v>204117.19811122</v>
      </c>
      <c r="M19" s="1643"/>
      <c r="N19" s="1642">
        <v>3100352</v>
      </c>
      <c r="O19" s="1641">
        <v>5.1949930439833931</v>
      </c>
      <c r="P19" s="1640">
        <f>SUM(P7:P18)</f>
        <v>2260523.0172893098</v>
      </c>
      <c r="Q19" s="1639"/>
    </row>
    <row r="20" spans="1:18" ht="16.2" thickTop="1">
      <c r="A20" s="1638" t="s">
        <v>1380</v>
      </c>
      <c r="B20" s="1638"/>
      <c r="C20" s="1638"/>
      <c r="D20" s="1638"/>
      <c r="E20" s="1638"/>
      <c r="F20" s="1638"/>
      <c r="G20" s="1638"/>
      <c r="H20" s="1638"/>
      <c r="I20" s="1638"/>
      <c r="J20" s="1638"/>
      <c r="K20" s="1638"/>
      <c r="L20" s="1638"/>
      <c r="M20" s="1638"/>
      <c r="N20" s="1638"/>
      <c r="O20" s="1638"/>
      <c r="P20" s="1638"/>
      <c r="Q20" s="1638"/>
    </row>
    <row r="21" spans="1:18">
      <c r="A21" s="3504" t="s">
        <v>1379</v>
      </c>
      <c r="B21" s="3504"/>
      <c r="C21" s="3504"/>
      <c r="D21" s="3504"/>
      <c r="E21" s="3504"/>
      <c r="F21" s="3504"/>
      <c r="G21" s="3504"/>
      <c r="H21" s="3504"/>
      <c r="I21" s="3504"/>
      <c r="J21" s="3504"/>
      <c r="K21" s="3504"/>
      <c r="L21" s="3504"/>
      <c r="M21" s="3504"/>
      <c r="N21" s="3504"/>
      <c r="O21" s="3504"/>
      <c r="P21" s="3504"/>
      <c r="Q21" s="3504"/>
    </row>
    <row r="23" spans="1:18">
      <c r="P23" s="1636"/>
    </row>
    <row r="24" spans="1:18">
      <c r="I24" s="1637"/>
      <c r="K24" s="1635"/>
      <c r="P24" s="1636"/>
    </row>
    <row r="25" spans="1:18">
      <c r="B25" s="1636"/>
    </row>
    <row r="34" spans="4:8">
      <c r="D34" s="1635"/>
    </row>
    <row r="35" spans="4:8">
      <c r="D35" s="1635"/>
      <c r="H35" s="1635"/>
    </row>
    <row r="36" spans="4:8">
      <c r="D36" s="1635"/>
      <c r="H36" s="1635"/>
    </row>
  </sheetData>
  <mergeCells count="16">
    <mergeCell ref="A1:Q1"/>
    <mergeCell ref="A2:Q2"/>
    <mergeCell ref="A3:Q3"/>
    <mergeCell ref="A4:A6"/>
    <mergeCell ref="B4:G4"/>
    <mergeCell ref="H4:M4"/>
    <mergeCell ref="N4:Q4"/>
    <mergeCell ref="B5:C5"/>
    <mergeCell ref="D5:E5"/>
    <mergeCell ref="F5:G5"/>
    <mergeCell ref="A21:Q21"/>
    <mergeCell ref="H5:I5"/>
    <mergeCell ref="J5:K5"/>
    <mergeCell ref="L5:M5"/>
    <mergeCell ref="N5:O5"/>
    <mergeCell ref="P5:Q5"/>
  </mergeCells>
  <printOptions horizontalCentered="1"/>
  <pageMargins left="0.7" right="0.7" top="0.75" bottom="0.75" header="0.3" footer="0.3"/>
  <pageSetup paperSize="9" scale="58"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6"/>
  <sheetViews>
    <sheetView view="pageBreakPreview" zoomScale="96" zoomScaleSheetLayoutView="96" workbookViewId="0">
      <selection activeCell="B1" sqref="B1:R18"/>
    </sheetView>
  </sheetViews>
  <sheetFormatPr defaultRowHeight="15.6"/>
  <cols>
    <col min="1" max="1" width="1.88671875" style="1679" customWidth="1"/>
    <col min="2" max="2" width="16.44140625" style="1679" bestFit="1" customWidth="1"/>
    <col min="3" max="8" width="8.6640625" style="1678" bestFit="1" customWidth="1"/>
    <col min="9" max="10" width="8.6640625" style="1678" customWidth="1"/>
    <col min="11" max="15" width="8.6640625" style="1678" bestFit="1" customWidth="1"/>
    <col min="16" max="16" width="8.6640625" style="1678" customWidth="1"/>
    <col min="17" max="18" width="8.6640625" style="1678" bestFit="1" customWidth="1"/>
    <col min="19" max="262" width="8.88671875" style="1678"/>
    <col min="263" max="263" width="16.109375" style="1678" bestFit="1" customWidth="1"/>
    <col min="264" max="266" width="11" style="1678" customWidth="1"/>
    <col min="267" max="268" width="10.6640625" style="1678" customWidth="1"/>
    <col min="269" max="269" width="11.6640625" style="1678" customWidth="1"/>
    <col min="270" max="270" width="10.6640625" style="1678" customWidth="1"/>
    <col min="271" max="271" width="11.33203125" style="1678" customWidth="1"/>
    <col min="272" max="272" width="11.44140625" style="1678" customWidth="1"/>
    <col min="273" max="273" width="12.44140625" style="1678" customWidth="1"/>
    <col min="274" max="518" width="8.88671875" style="1678"/>
    <col min="519" max="519" width="16.109375" style="1678" bestFit="1" customWidth="1"/>
    <col min="520" max="522" width="11" style="1678" customWidth="1"/>
    <col min="523" max="524" width="10.6640625" style="1678" customWidth="1"/>
    <col min="525" max="525" width="11.6640625" style="1678" customWidth="1"/>
    <col min="526" max="526" width="10.6640625" style="1678" customWidth="1"/>
    <col min="527" max="527" width="11.33203125" style="1678" customWidth="1"/>
    <col min="528" max="528" width="11.44140625" style="1678" customWidth="1"/>
    <col min="529" max="529" width="12.44140625" style="1678" customWidth="1"/>
    <col min="530" max="774" width="8.88671875" style="1678"/>
    <col min="775" max="775" width="16.109375" style="1678" bestFit="1" customWidth="1"/>
    <col min="776" max="778" width="11" style="1678" customWidth="1"/>
    <col min="779" max="780" width="10.6640625" style="1678" customWidth="1"/>
    <col min="781" max="781" width="11.6640625" style="1678" customWidth="1"/>
    <col min="782" max="782" width="10.6640625" style="1678" customWidth="1"/>
    <col min="783" max="783" width="11.33203125" style="1678" customWidth="1"/>
    <col min="784" max="784" width="11.44140625" style="1678" customWidth="1"/>
    <col min="785" max="785" width="12.44140625" style="1678" customWidth="1"/>
    <col min="786" max="1030" width="8.88671875" style="1678"/>
    <col min="1031" max="1031" width="16.109375" style="1678" bestFit="1" customWidth="1"/>
    <col min="1032" max="1034" width="11" style="1678" customWidth="1"/>
    <col min="1035" max="1036" width="10.6640625" style="1678" customWidth="1"/>
    <col min="1037" max="1037" width="11.6640625" style="1678" customWidth="1"/>
    <col min="1038" max="1038" width="10.6640625" style="1678" customWidth="1"/>
    <col min="1039" max="1039" width="11.33203125" style="1678" customWidth="1"/>
    <col min="1040" max="1040" width="11.44140625" style="1678" customWidth="1"/>
    <col min="1041" max="1041" width="12.44140625" style="1678" customWidth="1"/>
    <col min="1042" max="1286" width="8.88671875" style="1678"/>
    <col min="1287" max="1287" width="16.109375" style="1678" bestFit="1" customWidth="1"/>
    <col min="1288" max="1290" width="11" style="1678" customWidth="1"/>
    <col min="1291" max="1292" width="10.6640625" style="1678" customWidth="1"/>
    <col min="1293" max="1293" width="11.6640625" style="1678" customWidth="1"/>
    <col min="1294" max="1294" width="10.6640625" style="1678" customWidth="1"/>
    <col min="1295" max="1295" width="11.33203125" style="1678" customWidth="1"/>
    <col min="1296" max="1296" width="11.44140625" style="1678" customWidth="1"/>
    <col min="1297" max="1297" width="12.44140625" style="1678" customWidth="1"/>
    <col min="1298" max="1542" width="8.88671875" style="1678"/>
    <col min="1543" max="1543" width="16.109375" style="1678" bestFit="1" customWidth="1"/>
    <col min="1544" max="1546" width="11" style="1678" customWidth="1"/>
    <col min="1547" max="1548" width="10.6640625" style="1678" customWidth="1"/>
    <col min="1549" max="1549" width="11.6640625" style="1678" customWidth="1"/>
    <col min="1550" max="1550" width="10.6640625" style="1678" customWidth="1"/>
    <col min="1551" max="1551" width="11.33203125" style="1678" customWidth="1"/>
    <col min="1552" max="1552" width="11.44140625" style="1678" customWidth="1"/>
    <col min="1553" max="1553" width="12.44140625" style="1678" customWidth="1"/>
    <col min="1554" max="1798" width="8.88671875" style="1678"/>
    <col min="1799" max="1799" width="16.109375" style="1678" bestFit="1" customWidth="1"/>
    <col min="1800" max="1802" width="11" style="1678" customWidth="1"/>
    <col min="1803" max="1804" width="10.6640625" style="1678" customWidth="1"/>
    <col min="1805" max="1805" width="11.6640625" style="1678" customWidth="1"/>
    <col min="1806" max="1806" width="10.6640625" style="1678" customWidth="1"/>
    <col min="1807" max="1807" width="11.33203125" style="1678" customWidth="1"/>
    <col min="1808" max="1808" width="11.44140625" style="1678" customWidth="1"/>
    <col min="1809" max="1809" width="12.44140625" style="1678" customWidth="1"/>
    <col min="1810" max="2054" width="8.88671875" style="1678"/>
    <col min="2055" max="2055" width="16.109375" style="1678" bestFit="1" customWidth="1"/>
    <col min="2056" max="2058" width="11" style="1678" customWidth="1"/>
    <col min="2059" max="2060" width="10.6640625" style="1678" customWidth="1"/>
    <col min="2061" max="2061" width="11.6640625" style="1678" customWidth="1"/>
    <col min="2062" max="2062" width="10.6640625" style="1678" customWidth="1"/>
    <col min="2063" max="2063" width="11.33203125" style="1678" customWidth="1"/>
    <col min="2064" max="2064" width="11.44140625" style="1678" customWidth="1"/>
    <col min="2065" max="2065" width="12.44140625" style="1678" customWidth="1"/>
    <col min="2066" max="2310" width="8.88671875" style="1678"/>
    <col min="2311" max="2311" width="16.109375" style="1678" bestFit="1" customWidth="1"/>
    <col min="2312" max="2314" width="11" style="1678" customWidth="1"/>
    <col min="2315" max="2316" width="10.6640625" style="1678" customWidth="1"/>
    <col min="2317" max="2317" width="11.6640625" style="1678" customWidth="1"/>
    <col min="2318" max="2318" width="10.6640625" style="1678" customWidth="1"/>
    <col min="2319" max="2319" width="11.33203125" style="1678" customWidth="1"/>
    <col min="2320" max="2320" width="11.44140625" style="1678" customWidth="1"/>
    <col min="2321" max="2321" width="12.44140625" style="1678" customWidth="1"/>
    <col min="2322" max="2566" width="8.88671875" style="1678"/>
    <col min="2567" max="2567" width="16.109375" style="1678" bestFit="1" customWidth="1"/>
    <col min="2568" max="2570" width="11" style="1678" customWidth="1"/>
    <col min="2571" max="2572" width="10.6640625" style="1678" customWidth="1"/>
    <col min="2573" max="2573" width="11.6640625" style="1678" customWidth="1"/>
    <col min="2574" max="2574" width="10.6640625" style="1678" customWidth="1"/>
    <col min="2575" max="2575" width="11.33203125" style="1678" customWidth="1"/>
    <col min="2576" max="2576" width="11.44140625" style="1678" customWidth="1"/>
    <col min="2577" max="2577" width="12.44140625" style="1678" customWidth="1"/>
    <col min="2578" max="2822" width="8.88671875" style="1678"/>
    <col min="2823" max="2823" width="16.109375" style="1678" bestFit="1" customWidth="1"/>
    <col min="2824" max="2826" width="11" style="1678" customWidth="1"/>
    <col min="2827" max="2828" width="10.6640625" style="1678" customWidth="1"/>
    <col min="2829" max="2829" width="11.6640625" style="1678" customWidth="1"/>
    <col min="2830" max="2830" width="10.6640625" style="1678" customWidth="1"/>
    <col min="2831" max="2831" width="11.33203125" style="1678" customWidth="1"/>
    <col min="2832" max="2832" width="11.44140625" style="1678" customWidth="1"/>
    <col min="2833" max="2833" width="12.44140625" style="1678" customWidth="1"/>
    <col min="2834" max="3078" width="8.88671875" style="1678"/>
    <col min="3079" max="3079" width="16.109375" style="1678" bestFit="1" customWidth="1"/>
    <col min="3080" max="3082" width="11" style="1678" customWidth="1"/>
    <col min="3083" max="3084" width="10.6640625" style="1678" customWidth="1"/>
    <col min="3085" max="3085" width="11.6640625" style="1678" customWidth="1"/>
    <col min="3086" max="3086" width="10.6640625" style="1678" customWidth="1"/>
    <col min="3087" max="3087" width="11.33203125" style="1678" customWidth="1"/>
    <col min="3088" max="3088" width="11.44140625" style="1678" customWidth="1"/>
    <col min="3089" max="3089" width="12.44140625" style="1678" customWidth="1"/>
    <col min="3090" max="3334" width="8.88671875" style="1678"/>
    <col min="3335" max="3335" width="16.109375" style="1678" bestFit="1" customWidth="1"/>
    <col min="3336" max="3338" width="11" style="1678" customWidth="1"/>
    <col min="3339" max="3340" width="10.6640625" style="1678" customWidth="1"/>
    <col min="3341" max="3341" width="11.6640625" style="1678" customWidth="1"/>
    <col min="3342" max="3342" width="10.6640625" style="1678" customWidth="1"/>
    <col min="3343" max="3343" width="11.33203125" style="1678" customWidth="1"/>
    <col min="3344" max="3344" width="11.44140625" style="1678" customWidth="1"/>
    <col min="3345" max="3345" width="12.44140625" style="1678" customWidth="1"/>
    <col min="3346" max="3590" width="8.88671875" style="1678"/>
    <col min="3591" max="3591" width="16.109375" style="1678" bestFit="1" customWidth="1"/>
    <col min="3592" max="3594" width="11" style="1678" customWidth="1"/>
    <col min="3595" max="3596" width="10.6640625" style="1678" customWidth="1"/>
    <col min="3597" max="3597" width="11.6640625" style="1678" customWidth="1"/>
    <col min="3598" max="3598" width="10.6640625" style="1678" customWidth="1"/>
    <col min="3599" max="3599" width="11.33203125" style="1678" customWidth="1"/>
    <col min="3600" max="3600" width="11.44140625" style="1678" customWidth="1"/>
    <col min="3601" max="3601" width="12.44140625" style="1678" customWidth="1"/>
    <col min="3602" max="3846" width="8.88671875" style="1678"/>
    <col min="3847" max="3847" width="16.109375" style="1678" bestFit="1" customWidth="1"/>
    <col min="3848" max="3850" width="11" style="1678" customWidth="1"/>
    <col min="3851" max="3852" width="10.6640625" style="1678" customWidth="1"/>
    <col min="3853" max="3853" width="11.6640625" style="1678" customWidth="1"/>
    <col min="3854" max="3854" width="10.6640625" style="1678" customWidth="1"/>
    <col min="3855" max="3855" width="11.33203125" style="1678" customWidth="1"/>
    <col min="3856" max="3856" width="11.44140625" style="1678" customWidth="1"/>
    <col min="3857" max="3857" width="12.44140625" style="1678" customWidth="1"/>
    <col min="3858" max="4102" width="8.88671875" style="1678"/>
    <col min="4103" max="4103" width="16.109375" style="1678" bestFit="1" customWidth="1"/>
    <col min="4104" max="4106" width="11" style="1678" customWidth="1"/>
    <col min="4107" max="4108" width="10.6640625" style="1678" customWidth="1"/>
    <col min="4109" max="4109" width="11.6640625" style="1678" customWidth="1"/>
    <col min="4110" max="4110" width="10.6640625" style="1678" customWidth="1"/>
    <col min="4111" max="4111" width="11.33203125" style="1678" customWidth="1"/>
    <col min="4112" max="4112" width="11.44140625" style="1678" customWidth="1"/>
    <col min="4113" max="4113" width="12.44140625" style="1678" customWidth="1"/>
    <col min="4114" max="4358" width="8.88671875" style="1678"/>
    <col min="4359" max="4359" width="16.109375" style="1678" bestFit="1" customWidth="1"/>
    <col min="4360" max="4362" width="11" style="1678" customWidth="1"/>
    <col min="4363" max="4364" width="10.6640625" style="1678" customWidth="1"/>
    <col min="4365" max="4365" width="11.6640625" style="1678" customWidth="1"/>
    <col min="4366" max="4366" width="10.6640625" style="1678" customWidth="1"/>
    <col min="4367" max="4367" width="11.33203125" style="1678" customWidth="1"/>
    <col min="4368" max="4368" width="11.44140625" style="1678" customWidth="1"/>
    <col min="4369" max="4369" width="12.44140625" style="1678" customWidth="1"/>
    <col min="4370" max="4614" width="8.88671875" style="1678"/>
    <col min="4615" max="4615" width="16.109375" style="1678" bestFit="1" customWidth="1"/>
    <col min="4616" max="4618" width="11" style="1678" customWidth="1"/>
    <col min="4619" max="4620" width="10.6640625" style="1678" customWidth="1"/>
    <col min="4621" max="4621" width="11.6640625" style="1678" customWidth="1"/>
    <col min="4622" max="4622" width="10.6640625" style="1678" customWidth="1"/>
    <col min="4623" max="4623" width="11.33203125" style="1678" customWidth="1"/>
    <col min="4624" max="4624" width="11.44140625" style="1678" customWidth="1"/>
    <col min="4625" max="4625" width="12.44140625" style="1678" customWidth="1"/>
    <col min="4626" max="4870" width="8.88671875" style="1678"/>
    <col min="4871" max="4871" width="16.109375" style="1678" bestFit="1" customWidth="1"/>
    <col min="4872" max="4874" width="11" style="1678" customWidth="1"/>
    <col min="4875" max="4876" width="10.6640625" style="1678" customWidth="1"/>
    <col min="4877" max="4877" width="11.6640625" style="1678" customWidth="1"/>
    <col min="4878" max="4878" width="10.6640625" style="1678" customWidth="1"/>
    <col min="4879" max="4879" width="11.33203125" style="1678" customWidth="1"/>
    <col min="4880" max="4880" width="11.44140625" style="1678" customWidth="1"/>
    <col min="4881" max="4881" width="12.44140625" style="1678" customWidth="1"/>
    <col min="4882" max="5126" width="8.88671875" style="1678"/>
    <col min="5127" max="5127" width="16.109375" style="1678" bestFit="1" customWidth="1"/>
    <col min="5128" max="5130" width="11" style="1678" customWidth="1"/>
    <col min="5131" max="5132" width="10.6640625" style="1678" customWidth="1"/>
    <col min="5133" max="5133" width="11.6640625" style="1678" customWidth="1"/>
    <col min="5134" max="5134" width="10.6640625" style="1678" customWidth="1"/>
    <col min="5135" max="5135" width="11.33203125" style="1678" customWidth="1"/>
    <col min="5136" max="5136" width="11.44140625" style="1678" customWidth="1"/>
    <col min="5137" max="5137" width="12.44140625" style="1678" customWidth="1"/>
    <col min="5138" max="5382" width="8.88671875" style="1678"/>
    <col min="5383" max="5383" width="16.109375" style="1678" bestFit="1" customWidth="1"/>
    <col min="5384" max="5386" width="11" style="1678" customWidth="1"/>
    <col min="5387" max="5388" width="10.6640625" style="1678" customWidth="1"/>
    <col min="5389" max="5389" width="11.6640625" style="1678" customWidth="1"/>
    <col min="5390" max="5390" width="10.6640625" style="1678" customWidth="1"/>
    <col min="5391" max="5391" width="11.33203125" style="1678" customWidth="1"/>
    <col min="5392" max="5392" width="11.44140625" style="1678" customWidth="1"/>
    <col min="5393" max="5393" width="12.44140625" style="1678" customWidth="1"/>
    <col min="5394" max="5638" width="8.88671875" style="1678"/>
    <col min="5639" max="5639" width="16.109375" style="1678" bestFit="1" customWidth="1"/>
    <col min="5640" max="5642" width="11" style="1678" customWidth="1"/>
    <col min="5643" max="5644" width="10.6640625" style="1678" customWidth="1"/>
    <col min="5645" max="5645" width="11.6640625" style="1678" customWidth="1"/>
    <col min="5646" max="5646" width="10.6640625" style="1678" customWidth="1"/>
    <col min="5647" max="5647" width="11.33203125" style="1678" customWidth="1"/>
    <col min="5648" max="5648" width="11.44140625" style="1678" customWidth="1"/>
    <col min="5649" max="5649" width="12.44140625" style="1678" customWidth="1"/>
    <col min="5650" max="5894" width="8.88671875" style="1678"/>
    <col min="5895" max="5895" width="16.109375" style="1678" bestFit="1" customWidth="1"/>
    <col min="5896" max="5898" width="11" style="1678" customWidth="1"/>
    <col min="5899" max="5900" width="10.6640625" style="1678" customWidth="1"/>
    <col min="5901" max="5901" width="11.6640625" style="1678" customWidth="1"/>
    <col min="5902" max="5902" width="10.6640625" style="1678" customWidth="1"/>
    <col min="5903" max="5903" width="11.33203125" style="1678" customWidth="1"/>
    <col min="5904" max="5904" width="11.44140625" style="1678" customWidth="1"/>
    <col min="5905" max="5905" width="12.44140625" style="1678" customWidth="1"/>
    <col min="5906" max="6150" width="8.88671875" style="1678"/>
    <col min="6151" max="6151" width="16.109375" style="1678" bestFit="1" customWidth="1"/>
    <col min="6152" max="6154" width="11" style="1678" customWidth="1"/>
    <col min="6155" max="6156" width="10.6640625" style="1678" customWidth="1"/>
    <col min="6157" max="6157" width="11.6640625" style="1678" customWidth="1"/>
    <col min="6158" max="6158" width="10.6640625" style="1678" customWidth="1"/>
    <col min="6159" max="6159" width="11.33203125" style="1678" customWidth="1"/>
    <col min="6160" max="6160" width="11.44140625" style="1678" customWidth="1"/>
    <col min="6161" max="6161" width="12.44140625" style="1678" customWidth="1"/>
    <col min="6162" max="6406" width="8.88671875" style="1678"/>
    <col min="6407" max="6407" width="16.109375" style="1678" bestFit="1" customWidth="1"/>
    <col min="6408" max="6410" width="11" style="1678" customWidth="1"/>
    <col min="6411" max="6412" width="10.6640625" style="1678" customWidth="1"/>
    <col min="6413" max="6413" width="11.6640625" style="1678" customWidth="1"/>
    <col min="6414" max="6414" width="10.6640625" style="1678" customWidth="1"/>
    <col min="6415" max="6415" width="11.33203125" style="1678" customWidth="1"/>
    <col min="6416" max="6416" width="11.44140625" style="1678" customWidth="1"/>
    <col min="6417" max="6417" width="12.44140625" style="1678" customWidth="1"/>
    <col min="6418" max="6662" width="8.88671875" style="1678"/>
    <col min="6663" max="6663" width="16.109375" style="1678" bestFit="1" customWidth="1"/>
    <col min="6664" max="6666" width="11" style="1678" customWidth="1"/>
    <col min="6667" max="6668" width="10.6640625" style="1678" customWidth="1"/>
    <col min="6669" max="6669" width="11.6640625" style="1678" customWidth="1"/>
    <col min="6670" max="6670" width="10.6640625" style="1678" customWidth="1"/>
    <col min="6671" max="6671" width="11.33203125" style="1678" customWidth="1"/>
    <col min="6672" max="6672" width="11.44140625" style="1678" customWidth="1"/>
    <col min="6673" max="6673" width="12.44140625" style="1678" customWidth="1"/>
    <col min="6674" max="6918" width="8.88671875" style="1678"/>
    <col min="6919" max="6919" width="16.109375" style="1678" bestFit="1" customWidth="1"/>
    <col min="6920" max="6922" width="11" style="1678" customWidth="1"/>
    <col min="6923" max="6924" width="10.6640625" style="1678" customWidth="1"/>
    <col min="6925" max="6925" width="11.6640625" style="1678" customWidth="1"/>
    <col min="6926" max="6926" width="10.6640625" style="1678" customWidth="1"/>
    <col min="6927" max="6927" width="11.33203125" style="1678" customWidth="1"/>
    <col min="6928" max="6928" width="11.44140625" style="1678" customWidth="1"/>
    <col min="6929" max="6929" width="12.44140625" style="1678" customWidth="1"/>
    <col min="6930" max="7174" width="8.88671875" style="1678"/>
    <col min="7175" max="7175" width="16.109375" style="1678" bestFit="1" customWidth="1"/>
    <col min="7176" max="7178" width="11" style="1678" customWidth="1"/>
    <col min="7179" max="7180" width="10.6640625" style="1678" customWidth="1"/>
    <col min="7181" max="7181" width="11.6640625" style="1678" customWidth="1"/>
    <col min="7182" max="7182" width="10.6640625" style="1678" customWidth="1"/>
    <col min="7183" max="7183" width="11.33203125" style="1678" customWidth="1"/>
    <col min="7184" max="7184" width="11.44140625" style="1678" customWidth="1"/>
    <col min="7185" max="7185" width="12.44140625" style="1678" customWidth="1"/>
    <col min="7186" max="7430" width="8.88671875" style="1678"/>
    <col min="7431" max="7431" width="16.109375" style="1678" bestFit="1" customWidth="1"/>
    <col min="7432" max="7434" width="11" style="1678" customWidth="1"/>
    <col min="7435" max="7436" width="10.6640625" style="1678" customWidth="1"/>
    <col min="7437" max="7437" width="11.6640625" style="1678" customWidth="1"/>
    <col min="7438" max="7438" width="10.6640625" style="1678" customWidth="1"/>
    <col min="7439" max="7439" width="11.33203125" style="1678" customWidth="1"/>
    <col min="7440" max="7440" width="11.44140625" style="1678" customWidth="1"/>
    <col min="7441" max="7441" width="12.44140625" style="1678" customWidth="1"/>
    <col min="7442" max="7686" width="8.88671875" style="1678"/>
    <col min="7687" max="7687" width="16.109375" style="1678" bestFit="1" customWidth="1"/>
    <col min="7688" max="7690" width="11" style="1678" customWidth="1"/>
    <col min="7691" max="7692" width="10.6640625" style="1678" customWidth="1"/>
    <col min="7693" max="7693" width="11.6640625" style="1678" customWidth="1"/>
    <col min="7694" max="7694" width="10.6640625" style="1678" customWidth="1"/>
    <col min="7695" max="7695" width="11.33203125" style="1678" customWidth="1"/>
    <col min="7696" max="7696" width="11.44140625" style="1678" customWidth="1"/>
    <col min="7697" max="7697" width="12.44140625" style="1678" customWidth="1"/>
    <col min="7698" max="7942" width="8.88671875" style="1678"/>
    <col min="7943" max="7943" width="16.109375" style="1678" bestFit="1" customWidth="1"/>
    <col min="7944" max="7946" width="11" style="1678" customWidth="1"/>
    <col min="7947" max="7948" width="10.6640625" style="1678" customWidth="1"/>
    <col min="7949" max="7949" width="11.6640625" style="1678" customWidth="1"/>
    <col min="7950" max="7950" width="10.6640625" style="1678" customWidth="1"/>
    <col min="7951" max="7951" width="11.33203125" style="1678" customWidth="1"/>
    <col min="7952" max="7952" width="11.44140625" style="1678" customWidth="1"/>
    <col min="7953" max="7953" width="12.44140625" style="1678" customWidth="1"/>
    <col min="7954" max="8198" width="8.88671875" style="1678"/>
    <col min="8199" max="8199" width="16.109375" style="1678" bestFit="1" customWidth="1"/>
    <col min="8200" max="8202" width="11" style="1678" customWidth="1"/>
    <col min="8203" max="8204" width="10.6640625" style="1678" customWidth="1"/>
    <col min="8205" max="8205" width="11.6640625" style="1678" customWidth="1"/>
    <col min="8206" max="8206" width="10.6640625" style="1678" customWidth="1"/>
    <col min="8207" max="8207" width="11.33203125" style="1678" customWidth="1"/>
    <col min="8208" max="8208" width="11.44140625" style="1678" customWidth="1"/>
    <col min="8209" max="8209" width="12.44140625" style="1678" customWidth="1"/>
    <col min="8210" max="8454" width="8.88671875" style="1678"/>
    <col min="8455" max="8455" width="16.109375" style="1678" bestFit="1" customWidth="1"/>
    <col min="8456" max="8458" width="11" style="1678" customWidth="1"/>
    <col min="8459" max="8460" width="10.6640625" style="1678" customWidth="1"/>
    <col min="8461" max="8461" width="11.6640625" style="1678" customWidth="1"/>
    <col min="8462" max="8462" width="10.6640625" style="1678" customWidth="1"/>
    <col min="8463" max="8463" width="11.33203125" style="1678" customWidth="1"/>
    <col min="8464" max="8464" width="11.44140625" style="1678" customWidth="1"/>
    <col min="8465" max="8465" width="12.44140625" style="1678" customWidth="1"/>
    <col min="8466" max="8710" width="8.88671875" style="1678"/>
    <col min="8711" max="8711" width="16.109375" style="1678" bestFit="1" customWidth="1"/>
    <col min="8712" max="8714" width="11" style="1678" customWidth="1"/>
    <col min="8715" max="8716" width="10.6640625" style="1678" customWidth="1"/>
    <col min="8717" max="8717" width="11.6640625" style="1678" customWidth="1"/>
    <col min="8718" max="8718" width="10.6640625" style="1678" customWidth="1"/>
    <col min="8719" max="8719" width="11.33203125" style="1678" customWidth="1"/>
    <col min="8720" max="8720" width="11.44140625" style="1678" customWidth="1"/>
    <col min="8721" max="8721" width="12.44140625" style="1678" customWidth="1"/>
    <col min="8722" max="8966" width="8.88671875" style="1678"/>
    <col min="8967" max="8967" width="16.109375" style="1678" bestFit="1" customWidth="1"/>
    <col min="8968" max="8970" width="11" style="1678" customWidth="1"/>
    <col min="8971" max="8972" width="10.6640625" style="1678" customWidth="1"/>
    <col min="8973" max="8973" width="11.6640625" style="1678" customWidth="1"/>
    <col min="8974" max="8974" width="10.6640625" style="1678" customWidth="1"/>
    <col min="8975" max="8975" width="11.33203125" style="1678" customWidth="1"/>
    <col min="8976" max="8976" width="11.44140625" style="1678" customWidth="1"/>
    <col min="8977" max="8977" width="12.44140625" style="1678" customWidth="1"/>
    <col min="8978" max="9222" width="8.88671875" style="1678"/>
    <col min="9223" max="9223" width="16.109375" style="1678" bestFit="1" customWidth="1"/>
    <col min="9224" max="9226" width="11" style="1678" customWidth="1"/>
    <col min="9227" max="9228" width="10.6640625" style="1678" customWidth="1"/>
    <col min="9229" max="9229" width="11.6640625" style="1678" customWidth="1"/>
    <col min="9230" max="9230" width="10.6640625" style="1678" customWidth="1"/>
    <col min="9231" max="9231" width="11.33203125" style="1678" customWidth="1"/>
    <col min="9232" max="9232" width="11.44140625" style="1678" customWidth="1"/>
    <col min="9233" max="9233" width="12.44140625" style="1678" customWidth="1"/>
    <col min="9234" max="9478" width="8.88671875" style="1678"/>
    <col min="9479" max="9479" width="16.109375" style="1678" bestFit="1" customWidth="1"/>
    <col min="9480" max="9482" width="11" style="1678" customWidth="1"/>
    <col min="9483" max="9484" width="10.6640625" style="1678" customWidth="1"/>
    <col min="9485" max="9485" width="11.6640625" style="1678" customWidth="1"/>
    <col min="9486" max="9486" width="10.6640625" style="1678" customWidth="1"/>
    <col min="9487" max="9487" width="11.33203125" style="1678" customWidth="1"/>
    <col min="9488" max="9488" width="11.44140625" style="1678" customWidth="1"/>
    <col min="9489" max="9489" width="12.44140625" style="1678" customWidth="1"/>
    <col min="9490" max="9734" width="8.88671875" style="1678"/>
    <col min="9735" max="9735" width="16.109375" style="1678" bestFit="1" customWidth="1"/>
    <col min="9736" max="9738" width="11" style="1678" customWidth="1"/>
    <col min="9739" max="9740" width="10.6640625" style="1678" customWidth="1"/>
    <col min="9741" max="9741" width="11.6640625" style="1678" customWidth="1"/>
    <col min="9742" max="9742" width="10.6640625" style="1678" customWidth="1"/>
    <col min="9743" max="9743" width="11.33203125" style="1678" customWidth="1"/>
    <col min="9744" max="9744" width="11.44140625" style="1678" customWidth="1"/>
    <col min="9745" max="9745" width="12.44140625" style="1678" customWidth="1"/>
    <col min="9746" max="9990" width="8.88671875" style="1678"/>
    <col min="9991" max="9991" width="16.109375" style="1678" bestFit="1" customWidth="1"/>
    <col min="9992" max="9994" width="11" style="1678" customWidth="1"/>
    <col min="9995" max="9996" width="10.6640625" style="1678" customWidth="1"/>
    <col min="9997" max="9997" width="11.6640625" style="1678" customWidth="1"/>
    <col min="9998" max="9998" width="10.6640625" style="1678" customWidth="1"/>
    <col min="9999" max="9999" width="11.33203125" style="1678" customWidth="1"/>
    <col min="10000" max="10000" width="11.44140625" style="1678" customWidth="1"/>
    <col min="10001" max="10001" width="12.44140625" style="1678" customWidth="1"/>
    <col min="10002" max="10246" width="8.88671875" style="1678"/>
    <col min="10247" max="10247" width="16.109375" style="1678" bestFit="1" customWidth="1"/>
    <col min="10248" max="10250" width="11" style="1678" customWidth="1"/>
    <col min="10251" max="10252" width="10.6640625" style="1678" customWidth="1"/>
    <col min="10253" max="10253" width="11.6640625" style="1678" customWidth="1"/>
    <col min="10254" max="10254" width="10.6640625" style="1678" customWidth="1"/>
    <col min="10255" max="10255" width="11.33203125" style="1678" customWidth="1"/>
    <col min="10256" max="10256" width="11.44140625" style="1678" customWidth="1"/>
    <col min="10257" max="10257" width="12.44140625" style="1678" customWidth="1"/>
    <col min="10258" max="10502" width="8.88671875" style="1678"/>
    <col min="10503" max="10503" width="16.109375" style="1678" bestFit="1" customWidth="1"/>
    <col min="10504" max="10506" width="11" style="1678" customWidth="1"/>
    <col min="10507" max="10508" width="10.6640625" style="1678" customWidth="1"/>
    <col min="10509" max="10509" width="11.6640625" style="1678" customWidth="1"/>
    <col min="10510" max="10510" width="10.6640625" style="1678" customWidth="1"/>
    <col min="10511" max="10511" width="11.33203125" style="1678" customWidth="1"/>
    <col min="10512" max="10512" width="11.44140625" style="1678" customWidth="1"/>
    <col min="10513" max="10513" width="12.44140625" style="1678" customWidth="1"/>
    <col min="10514" max="10758" width="8.88671875" style="1678"/>
    <col min="10759" max="10759" width="16.109375" style="1678" bestFit="1" customWidth="1"/>
    <col min="10760" max="10762" width="11" style="1678" customWidth="1"/>
    <col min="10763" max="10764" width="10.6640625" style="1678" customWidth="1"/>
    <col min="10765" max="10765" width="11.6640625" style="1678" customWidth="1"/>
    <col min="10766" max="10766" width="10.6640625" style="1678" customWidth="1"/>
    <col min="10767" max="10767" width="11.33203125" style="1678" customWidth="1"/>
    <col min="10768" max="10768" width="11.44140625" style="1678" customWidth="1"/>
    <col min="10769" max="10769" width="12.44140625" style="1678" customWidth="1"/>
    <col min="10770" max="11014" width="8.88671875" style="1678"/>
    <col min="11015" max="11015" width="16.109375" style="1678" bestFit="1" customWidth="1"/>
    <col min="11016" max="11018" width="11" style="1678" customWidth="1"/>
    <col min="11019" max="11020" width="10.6640625" style="1678" customWidth="1"/>
    <col min="11021" max="11021" width="11.6640625" style="1678" customWidth="1"/>
    <col min="11022" max="11022" width="10.6640625" style="1678" customWidth="1"/>
    <col min="11023" max="11023" width="11.33203125" style="1678" customWidth="1"/>
    <col min="11024" max="11024" width="11.44140625" style="1678" customWidth="1"/>
    <col min="11025" max="11025" width="12.44140625" style="1678" customWidth="1"/>
    <col min="11026" max="11270" width="8.88671875" style="1678"/>
    <col min="11271" max="11271" width="16.109375" style="1678" bestFit="1" customWidth="1"/>
    <col min="11272" max="11274" width="11" style="1678" customWidth="1"/>
    <col min="11275" max="11276" width="10.6640625" style="1678" customWidth="1"/>
    <col min="11277" max="11277" width="11.6640625" style="1678" customWidth="1"/>
    <col min="11278" max="11278" width="10.6640625" style="1678" customWidth="1"/>
    <col min="11279" max="11279" width="11.33203125" style="1678" customWidth="1"/>
    <col min="11280" max="11280" width="11.44140625" style="1678" customWidth="1"/>
    <col min="11281" max="11281" width="12.44140625" style="1678" customWidth="1"/>
    <col min="11282" max="11526" width="8.88671875" style="1678"/>
    <col min="11527" max="11527" width="16.109375" style="1678" bestFit="1" customWidth="1"/>
    <col min="11528" max="11530" width="11" style="1678" customWidth="1"/>
    <col min="11531" max="11532" width="10.6640625" style="1678" customWidth="1"/>
    <col min="11533" max="11533" width="11.6640625" style="1678" customWidth="1"/>
    <col min="11534" max="11534" width="10.6640625" style="1678" customWidth="1"/>
    <col min="11535" max="11535" width="11.33203125" style="1678" customWidth="1"/>
    <col min="11536" max="11536" width="11.44140625" style="1678" customWidth="1"/>
    <col min="11537" max="11537" width="12.44140625" style="1678" customWidth="1"/>
    <col min="11538" max="11782" width="8.88671875" style="1678"/>
    <col min="11783" max="11783" width="16.109375" style="1678" bestFit="1" customWidth="1"/>
    <col min="11784" max="11786" width="11" style="1678" customWidth="1"/>
    <col min="11787" max="11788" width="10.6640625" style="1678" customWidth="1"/>
    <col min="11789" max="11789" width="11.6640625" style="1678" customWidth="1"/>
    <col min="11790" max="11790" width="10.6640625" style="1678" customWidth="1"/>
    <col min="11791" max="11791" width="11.33203125" style="1678" customWidth="1"/>
    <col min="11792" max="11792" width="11.44140625" style="1678" customWidth="1"/>
    <col min="11793" max="11793" width="12.44140625" style="1678" customWidth="1"/>
    <col min="11794" max="12038" width="8.88671875" style="1678"/>
    <col min="12039" max="12039" width="16.109375" style="1678" bestFit="1" customWidth="1"/>
    <col min="12040" max="12042" width="11" style="1678" customWidth="1"/>
    <col min="12043" max="12044" width="10.6640625" style="1678" customWidth="1"/>
    <col min="12045" max="12045" width="11.6640625" style="1678" customWidth="1"/>
    <col min="12046" max="12046" width="10.6640625" style="1678" customWidth="1"/>
    <col min="12047" max="12047" width="11.33203125" style="1678" customWidth="1"/>
    <col min="12048" max="12048" width="11.44140625" style="1678" customWidth="1"/>
    <col min="12049" max="12049" width="12.44140625" style="1678" customWidth="1"/>
    <col min="12050" max="12294" width="8.88671875" style="1678"/>
    <col min="12295" max="12295" width="16.109375" style="1678" bestFit="1" customWidth="1"/>
    <col min="12296" max="12298" width="11" style="1678" customWidth="1"/>
    <col min="12299" max="12300" width="10.6640625" style="1678" customWidth="1"/>
    <col min="12301" max="12301" width="11.6640625" style="1678" customWidth="1"/>
    <col min="12302" max="12302" width="10.6640625" style="1678" customWidth="1"/>
    <col min="12303" max="12303" width="11.33203125" style="1678" customWidth="1"/>
    <col min="12304" max="12304" width="11.44140625" style="1678" customWidth="1"/>
    <col min="12305" max="12305" width="12.44140625" style="1678" customWidth="1"/>
    <col min="12306" max="12550" width="8.88671875" style="1678"/>
    <col min="12551" max="12551" width="16.109375" style="1678" bestFit="1" customWidth="1"/>
    <col min="12552" max="12554" width="11" style="1678" customWidth="1"/>
    <col min="12555" max="12556" width="10.6640625" style="1678" customWidth="1"/>
    <col min="12557" max="12557" width="11.6640625" style="1678" customWidth="1"/>
    <col min="12558" max="12558" width="10.6640625" style="1678" customWidth="1"/>
    <col min="12559" max="12559" width="11.33203125" style="1678" customWidth="1"/>
    <col min="12560" max="12560" width="11.44140625" style="1678" customWidth="1"/>
    <col min="12561" max="12561" width="12.44140625" style="1678" customWidth="1"/>
    <col min="12562" max="12806" width="8.88671875" style="1678"/>
    <col min="12807" max="12807" width="16.109375" style="1678" bestFit="1" customWidth="1"/>
    <col min="12808" max="12810" width="11" style="1678" customWidth="1"/>
    <col min="12811" max="12812" width="10.6640625" style="1678" customWidth="1"/>
    <col min="12813" max="12813" width="11.6640625" style="1678" customWidth="1"/>
    <col min="12814" max="12814" width="10.6640625" style="1678" customWidth="1"/>
    <col min="12815" max="12815" width="11.33203125" style="1678" customWidth="1"/>
    <col min="12816" max="12816" width="11.44140625" style="1678" customWidth="1"/>
    <col min="12817" max="12817" width="12.44140625" style="1678" customWidth="1"/>
    <col min="12818" max="13062" width="8.88671875" style="1678"/>
    <col min="13063" max="13063" width="16.109375" style="1678" bestFit="1" customWidth="1"/>
    <col min="13064" max="13066" width="11" style="1678" customWidth="1"/>
    <col min="13067" max="13068" width="10.6640625" style="1678" customWidth="1"/>
    <col min="13069" max="13069" width="11.6640625" style="1678" customWidth="1"/>
    <col min="13070" max="13070" width="10.6640625" style="1678" customWidth="1"/>
    <col min="13071" max="13071" width="11.33203125" style="1678" customWidth="1"/>
    <col min="13072" max="13072" width="11.44140625" style="1678" customWidth="1"/>
    <col min="13073" max="13073" width="12.44140625" style="1678" customWidth="1"/>
    <col min="13074" max="13318" width="8.88671875" style="1678"/>
    <col min="13319" max="13319" width="16.109375" style="1678" bestFit="1" customWidth="1"/>
    <col min="13320" max="13322" width="11" style="1678" customWidth="1"/>
    <col min="13323" max="13324" width="10.6640625" style="1678" customWidth="1"/>
    <col min="13325" max="13325" width="11.6640625" style="1678" customWidth="1"/>
    <col min="13326" max="13326" width="10.6640625" style="1678" customWidth="1"/>
    <col min="13327" max="13327" width="11.33203125" style="1678" customWidth="1"/>
    <col min="13328" max="13328" width="11.44140625" style="1678" customWidth="1"/>
    <col min="13329" max="13329" width="12.44140625" style="1678" customWidth="1"/>
    <col min="13330" max="13574" width="8.88671875" style="1678"/>
    <col min="13575" max="13575" width="16.109375" style="1678" bestFit="1" customWidth="1"/>
    <col min="13576" max="13578" width="11" style="1678" customWidth="1"/>
    <col min="13579" max="13580" width="10.6640625" style="1678" customWidth="1"/>
    <col min="13581" max="13581" width="11.6640625" style="1678" customWidth="1"/>
    <col min="13582" max="13582" width="10.6640625" style="1678" customWidth="1"/>
    <col min="13583" max="13583" width="11.33203125" style="1678" customWidth="1"/>
    <col min="13584" max="13584" width="11.44140625" style="1678" customWidth="1"/>
    <col min="13585" max="13585" width="12.44140625" style="1678" customWidth="1"/>
    <col min="13586" max="13830" width="8.88671875" style="1678"/>
    <col min="13831" max="13831" width="16.109375" style="1678" bestFit="1" customWidth="1"/>
    <col min="13832" max="13834" width="11" style="1678" customWidth="1"/>
    <col min="13835" max="13836" width="10.6640625" style="1678" customWidth="1"/>
    <col min="13837" max="13837" width="11.6640625" style="1678" customWidth="1"/>
    <col min="13838" max="13838" width="10.6640625" style="1678" customWidth="1"/>
    <col min="13839" max="13839" width="11.33203125" style="1678" customWidth="1"/>
    <col min="13840" max="13840" width="11.44140625" style="1678" customWidth="1"/>
    <col min="13841" max="13841" width="12.44140625" style="1678" customWidth="1"/>
    <col min="13842" max="14086" width="8.88671875" style="1678"/>
    <col min="14087" max="14087" width="16.109375" style="1678" bestFit="1" customWidth="1"/>
    <col min="14088" max="14090" width="11" style="1678" customWidth="1"/>
    <col min="14091" max="14092" width="10.6640625" style="1678" customWidth="1"/>
    <col min="14093" max="14093" width="11.6640625" style="1678" customWidth="1"/>
    <col min="14094" max="14094" width="10.6640625" style="1678" customWidth="1"/>
    <col min="14095" max="14095" width="11.33203125" style="1678" customWidth="1"/>
    <col min="14096" max="14096" width="11.44140625" style="1678" customWidth="1"/>
    <col min="14097" max="14097" width="12.44140625" style="1678" customWidth="1"/>
    <col min="14098" max="14342" width="8.88671875" style="1678"/>
    <col min="14343" max="14343" width="16.109375" style="1678" bestFit="1" customWidth="1"/>
    <col min="14344" max="14346" width="11" style="1678" customWidth="1"/>
    <col min="14347" max="14348" width="10.6640625" style="1678" customWidth="1"/>
    <col min="14349" max="14349" width="11.6640625" style="1678" customWidth="1"/>
    <col min="14350" max="14350" width="10.6640625" style="1678" customWidth="1"/>
    <col min="14351" max="14351" width="11.33203125" style="1678" customWidth="1"/>
    <col min="14352" max="14352" width="11.44140625" style="1678" customWidth="1"/>
    <col min="14353" max="14353" width="12.44140625" style="1678" customWidth="1"/>
    <col min="14354" max="14598" width="8.88671875" style="1678"/>
    <col min="14599" max="14599" width="16.109375" style="1678" bestFit="1" customWidth="1"/>
    <col min="14600" max="14602" width="11" style="1678" customWidth="1"/>
    <col min="14603" max="14604" width="10.6640625" style="1678" customWidth="1"/>
    <col min="14605" max="14605" width="11.6640625" style="1678" customWidth="1"/>
    <col min="14606" max="14606" width="10.6640625" style="1678" customWidth="1"/>
    <col min="14607" max="14607" width="11.33203125" style="1678" customWidth="1"/>
    <col min="14608" max="14608" width="11.44140625" style="1678" customWidth="1"/>
    <col min="14609" max="14609" width="12.44140625" style="1678" customWidth="1"/>
    <col min="14610" max="14854" width="8.88671875" style="1678"/>
    <col min="14855" max="14855" width="16.109375" style="1678" bestFit="1" customWidth="1"/>
    <col min="14856" max="14858" width="11" style="1678" customWidth="1"/>
    <col min="14859" max="14860" width="10.6640625" style="1678" customWidth="1"/>
    <col min="14861" max="14861" width="11.6640625" style="1678" customWidth="1"/>
    <col min="14862" max="14862" width="10.6640625" style="1678" customWidth="1"/>
    <col min="14863" max="14863" width="11.33203125" style="1678" customWidth="1"/>
    <col min="14864" max="14864" width="11.44140625" style="1678" customWidth="1"/>
    <col min="14865" max="14865" width="12.44140625" style="1678" customWidth="1"/>
    <col min="14866" max="15110" width="8.88671875" style="1678"/>
    <col min="15111" max="15111" width="16.109375" style="1678" bestFit="1" customWidth="1"/>
    <col min="15112" max="15114" width="11" style="1678" customWidth="1"/>
    <col min="15115" max="15116" width="10.6640625" style="1678" customWidth="1"/>
    <col min="15117" max="15117" width="11.6640625" style="1678" customWidth="1"/>
    <col min="15118" max="15118" width="10.6640625" style="1678" customWidth="1"/>
    <col min="15119" max="15119" width="11.33203125" style="1678" customWidth="1"/>
    <col min="15120" max="15120" width="11.44140625" style="1678" customWidth="1"/>
    <col min="15121" max="15121" width="12.44140625" style="1678" customWidth="1"/>
    <col min="15122" max="15366" width="8.88671875" style="1678"/>
    <col min="15367" max="15367" width="16.109375" style="1678" bestFit="1" customWidth="1"/>
    <col min="15368" max="15370" width="11" style="1678" customWidth="1"/>
    <col min="15371" max="15372" width="10.6640625" style="1678" customWidth="1"/>
    <col min="15373" max="15373" width="11.6640625" style="1678" customWidth="1"/>
    <col min="15374" max="15374" width="10.6640625" style="1678" customWidth="1"/>
    <col min="15375" max="15375" width="11.33203125" style="1678" customWidth="1"/>
    <col min="15376" max="15376" width="11.44140625" style="1678" customWidth="1"/>
    <col min="15377" max="15377" width="12.44140625" style="1678" customWidth="1"/>
    <col min="15378" max="15622" width="8.88671875" style="1678"/>
    <col min="15623" max="15623" width="16.109375" style="1678" bestFit="1" customWidth="1"/>
    <col min="15624" max="15626" width="11" style="1678" customWidth="1"/>
    <col min="15627" max="15628" width="10.6640625" style="1678" customWidth="1"/>
    <col min="15629" max="15629" width="11.6640625" style="1678" customWidth="1"/>
    <col min="15630" max="15630" width="10.6640625" style="1678" customWidth="1"/>
    <col min="15631" max="15631" width="11.33203125" style="1678" customWidth="1"/>
    <col min="15632" max="15632" width="11.44140625" style="1678" customWidth="1"/>
    <col min="15633" max="15633" width="12.44140625" style="1678" customWidth="1"/>
    <col min="15634" max="15878" width="8.88671875" style="1678"/>
    <col min="15879" max="15879" width="16.109375" style="1678" bestFit="1" customWidth="1"/>
    <col min="15880" max="15882" width="11" style="1678" customWidth="1"/>
    <col min="15883" max="15884" width="10.6640625" style="1678" customWidth="1"/>
    <col min="15885" max="15885" width="11.6640625" style="1678" customWidth="1"/>
    <col min="15886" max="15886" width="10.6640625" style="1678" customWidth="1"/>
    <col min="15887" max="15887" width="11.33203125" style="1678" customWidth="1"/>
    <col min="15888" max="15888" width="11.44140625" style="1678" customWidth="1"/>
    <col min="15889" max="15889" width="12.44140625" style="1678" customWidth="1"/>
    <col min="15890" max="16134" width="8.88671875" style="1678"/>
    <col min="16135" max="16135" width="16.109375" style="1678" bestFit="1" customWidth="1"/>
    <col min="16136" max="16138" width="11" style="1678" customWidth="1"/>
    <col min="16139" max="16140" width="10.6640625" style="1678" customWidth="1"/>
    <col min="16141" max="16141" width="11.6640625" style="1678" customWidth="1"/>
    <col min="16142" max="16142" width="10.6640625" style="1678" customWidth="1"/>
    <col min="16143" max="16143" width="11.33203125" style="1678" customWidth="1"/>
    <col min="16144" max="16144" width="11.44140625" style="1678" customWidth="1"/>
    <col min="16145" max="16145" width="12.44140625" style="1678" customWidth="1"/>
    <col min="16146" max="16384" width="8.88671875" style="1678"/>
  </cols>
  <sheetData>
    <row r="1" spans="1:21">
      <c r="A1" s="1722"/>
      <c r="B1" s="3516" t="s">
        <v>1390</v>
      </c>
      <c r="C1" s="3516"/>
      <c r="D1" s="3516"/>
      <c r="E1" s="3516"/>
      <c r="F1" s="3516"/>
      <c r="G1" s="3516"/>
      <c r="H1" s="3516"/>
      <c r="I1" s="3516"/>
      <c r="J1" s="3516"/>
      <c r="K1" s="3516"/>
      <c r="L1" s="3516"/>
      <c r="M1" s="3516"/>
      <c r="N1" s="3516"/>
      <c r="O1" s="3516"/>
      <c r="P1" s="3516"/>
      <c r="Q1" s="3516"/>
      <c r="R1" s="1679"/>
    </row>
    <row r="2" spans="1:21">
      <c r="A2" s="1722"/>
      <c r="B2" s="3516" t="s">
        <v>57</v>
      </c>
      <c r="C2" s="3516"/>
      <c r="D2" s="3516"/>
      <c r="E2" s="3516"/>
      <c r="F2" s="3516"/>
      <c r="G2" s="3516"/>
      <c r="H2" s="3516"/>
      <c r="I2" s="3516"/>
      <c r="J2" s="3516"/>
      <c r="K2" s="3516"/>
      <c r="L2" s="3516"/>
      <c r="M2" s="3516"/>
      <c r="N2" s="3516"/>
      <c r="O2" s="3516"/>
      <c r="P2" s="3516"/>
      <c r="Q2" s="3516"/>
      <c r="R2" s="1679"/>
    </row>
    <row r="3" spans="1:21" ht="16.2" thickBot="1">
      <c r="B3" s="3517" t="s">
        <v>1389</v>
      </c>
      <c r="C3" s="3517"/>
      <c r="D3" s="3517"/>
      <c r="E3" s="3517"/>
      <c r="F3" s="3517"/>
      <c r="G3" s="3517"/>
      <c r="H3" s="3517"/>
      <c r="I3" s="3517"/>
      <c r="J3" s="3517"/>
      <c r="K3" s="3517"/>
      <c r="L3" s="3517"/>
      <c r="M3" s="3517"/>
      <c r="N3" s="3517"/>
      <c r="O3" s="3517"/>
      <c r="P3" s="3517"/>
      <c r="Q3" s="3517"/>
      <c r="R3" s="1721"/>
    </row>
    <row r="4" spans="1:21" ht="16.2" thickTop="1">
      <c r="B4" s="3518" t="s">
        <v>1223</v>
      </c>
      <c r="C4" s="3520" t="s">
        <v>1388</v>
      </c>
      <c r="D4" s="3521"/>
      <c r="E4" s="3521"/>
      <c r="F4" s="3521"/>
      <c r="G4" s="3521"/>
      <c r="H4" s="3521"/>
      <c r="I4" s="3521"/>
      <c r="J4" s="3522"/>
      <c r="K4" s="3521" t="s">
        <v>1387</v>
      </c>
      <c r="L4" s="3521"/>
      <c r="M4" s="3521"/>
      <c r="N4" s="3521"/>
      <c r="O4" s="3521"/>
      <c r="P4" s="3521"/>
      <c r="Q4" s="3521"/>
      <c r="R4" s="3521"/>
    </row>
    <row r="5" spans="1:21" ht="16.2" thickBot="1">
      <c r="B5" s="3519"/>
      <c r="C5" s="1718" t="s">
        <v>67</v>
      </c>
      <c r="D5" s="1720" t="s">
        <v>68</v>
      </c>
      <c r="E5" s="1720" t="s">
        <v>69</v>
      </c>
      <c r="F5" s="1720" t="s">
        <v>70</v>
      </c>
      <c r="G5" s="1718" t="s">
        <v>71</v>
      </c>
      <c r="H5" s="1717" t="s">
        <v>72</v>
      </c>
      <c r="I5" s="1717" t="s">
        <v>221</v>
      </c>
      <c r="J5" s="1719" t="s">
        <v>432</v>
      </c>
      <c r="K5" s="1717" t="s">
        <v>67</v>
      </c>
      <c r="L5" s="1718" t="s">
        <v>68</v>
      </c>
      <c r="M5" s="1718" t="s">
        <v>69</v>
      </c>
      <c r="N5" s="1717" t="s">
        <v>70</v>
      </c>
      <c r="O5" s="1716" t="s">
        <v>71</v>
      </c>
      <c r="P5" s="1716" t="s">
        <v>72</v>
      </c>
      <c r="Q5" s="1716" t="s">
        <v>221</v>
      </c>
      <c r="R5" s="1715" t="s">
        <v>432</v>
      </c>
    </row>
    <row r="6" spans="1:21">
      <c r="B6" s="1709" t="s">
        <v>718</v>
      </c>
      <c r="C6" s="1704">
        <v>0.94777795275590537</v>
      </c>
      <c r="D6" s="1711">
        <v>0.43990000000000001</v>
      </c>
      <c r="E6" s="1711">
        <v>0.55069999999999997</v>
      </c>
      <c r="F6" s="1710">
        <v>3.34</v>
      </c>
      <c r="G6" s="1702">
        <v>0.20724000000000001</v>
      </c>
      <c r="H6" s="1706">
        <v>0.21474000000000001</v>
      </c>
      <c r="I6" s="1706">
        <v>0.65619249999999996</v>
      </c>
      <c r="J6" s="1705">
        <v>10.642646521739131</v>
      </c>
      <c r="K6" s="1714">
        <v>0</v>
      </c>
      <c r="L6" s="1711">
        <v>0</v>
      </c>
      <c r="M6" s="1711">
        <v>1.3228599999999999</v>
      </c>
      <c r="N6" s="1714">
        <v>3.9347799999999999</v>
      </c>
      <c r="O6" s="1702">
        <v>0</v>
      </c>
      <c r="P6" s="1702">
        <v>0</v>
      </c>
      <c r="Q6" s="1702">
        <v>0</v>
      </c>
      <c r="R6" s="1701" t="s">
        <v>73</v>
      </c>
    </row>
    <row r="7" spans="1:21">
      <c r="B7" s="1709" t="s">
        <v>717</v>
      </c>
      <c r="C7" s="1704">
        <v>2.2200000000000002</v>
      </c>
      <c r="D7" s="1704">
        <v>2.0503999999999998</v>
      </c>
      <c r="E7" s="1704">
        <v>0.48</v>
      </c>
      <c r="F7" s="1707">
        <v>2.74</v>
      </c>
      <c r="G7" s="1702">
        <v>2.7289786548069812</v>
      </c>
      <c r="H7" s="1706">
        <v>0.12893633038707711</v>
      </c>
      <c r="I7" s="1706">
        <v>3.9754420183839456</v>
      </c>
      <c r="J7" s="1705">
        <v>9.0877899584222313</v>
      </c>
      <c r="K7" s="1703">
        <v>3.04</v>
      </c>
      <c r="L7" s="1704">
        <v>2.6856</v>
      </c>
      <c r="M7" s="1704">
        <v>1.51</v>
      </c>
      <c r="N7" s="1703">
        <v>3.6044</v>
      </c>
      <c r="O7" s="1702">
        <v>3.6505666666666667</v>
      </c>
      <c r="P7" s="1702">
        <v>1.2548666666666668</v>
      </c>
      <c r="Q7" s="1702">
        <v>4.0152000000000001</v>
      </c>
      <c r="R7" s="1701">
        <v>9.0272999999999985</v>
      </c>
    </row>
    <row r="8" spans="1:21">
      <c r="B8" s="1709" t="s">
        <v>716</v>
      </c>
      <c r="C8" s="1704">
        <v>1.1000000000000001</v>
      </c>
      <c r="D8" s="1704">
        <v>2.1162000000000001</v>
      </c>
      <c r="E8" s="1704">
        <v>1.1832</v>
      </c>
      <c r="F8" s="1707">
        <v>1.7707999999999999</v>
      </c>
      <c r="G8" s="1702">
        <v>4.3273659852820936</v>
      </c>
      <c r="H8" s="1706">
        <v>0.62888439046333788</v>
      </c>
      <c r="I8" s="1706">
        <v>4.8556569252077599</v>
      </c>
      <c r="J8" s="1705">
        <v>10.14114322653176</v>
      </c>
      <c r="K8" s="1703">
        <v>1.97</v>
      </c>
      <c r="L8" s="1704">
        <v>2.7359</v>
      </c>
      <c r="M8" s="1704">
        <v>2.0476999999999999</v>
      </c>
      <c r="N8" s="1703">
        <v>3.2067000000000001</v>
      </c>
      <c r="O8" s="1702">
        <v>4.5620000000000003</v>
      </c>
      <c r="P8" s="1702">
        <v>2.0007800000000002</v>
      </c>
      <c r="Q8" s="1702">
        <v>4.7239599999999999</v>
      </c>
      <c r="R8" s="1701">
        <v>10.529433333333333</v>
      </c>
    </row>
    <row r="9" spans="1:21">
      <c r="B9" s="1709" t="s">
        <v>715</v>
      </c>
      <c r="C9" s="1704">
        <v>0.28999999999999998</v>
      </c>
      <c r="D9" s="1704">
        <v>3.0040184818481848</v>
      </c>
      <c r="E9" s="1704">
        <v>2.5548000000000002</v>
      </c>
      <c r="F9" s="1707">
        <v>2.2000000000000002</v>
      </c>
      <c r="G9" s="1702">
        <v>3.8337399999999997</v>
      </c>
      <c r="H9" s="1706">
        <v>0.78642000000000012</v>
      </c>
      <c r="I9" s="1706">
        <v>4.8066100000000009</v>
      </c>
      <c r="J9" s="1705">
        <v>10.880964347826087</v>
      </c>
      <c r="K9" s="1703">
        <v>0.97</v>
      </c>
      <c r="L9" s="1704">
        <v>3.6509746666666669</v>
      </c>
      <c r="M9" s="1704">
        <v>3.1175000000000002</v>
      </c>
      <c r="N9" s="1703">
        <v>3.1</v>
      </c>
      <c r="O9" s="1702">
        <v>4.4587683453237412</v>
      </c>
      <c r="P9" s="1702">
        <v>2.4025179916317994</v>
      </c>
      <c r="Q9" s="1702">
        <v>4.9710644351464444</v>
      </c>
      <c r="R9" s="1701">
        <v>10.800469874476986</v>
      </c>
      <c r="U9" s="15"/>
    </row>
    <row r="10" spans="1:21">
      <c r="B10" s="1709" t="s">
        <v>714</v>
      </c>
      <c r="C10" s="1704">
        <v>0.48370000000000002</v>
      </c>
      <c r="D10" s="1704">
        <v>2.3419982353698852</v>
      </c>
      <c r="E10" s="1704">
        <v>5.5149176531715014</v>
      </c>
      <c r="F10" s="1707">
        <v>0.99690000000000001</v>
      </c>
      <c r="G10" s="1702">
        <v>1.6375838307423722</v>
      </c>
      <c r="H10" s="1706">
        <v>0.5988099918723967</v>
      </c>
      <c r="I10" s="1706">
        <v>5.0384472400021885</v>
      </c>
      <c r="J10" s="1705">
        <v>10.6659864010098</v>
      </c>
      <c r="K10" s="1703">
        <v>0.95879999999999999</v>
      </c>
      <c r="L10" s="1704">
        <v>3.25</v>
      </c>
      <c r="M10" s="1704">
        <v>4.9699</v>
      </c>
      <c r="N10" s="1703">
        <v>2.1920000000000002</v>
      </c>
      <c r="O10" s="1702">
        <v>3.1934999999999998</v>
      </c>
      <c r="P10" s="1702">
        <v>1.9453061611374405</v>
      </c>
      <c r="Q10" s="1702">
        <v>4.9719431279620849</v>
      </c>
      <c r="R10" s="1701">
        <v>11.522626315789473</v>
      </c>
      <c r="U10" s="15"/>
    </row>
    <row r="11" spans="1:21">
      <c r="B11" s="1709" t="s">
        <v>713</v>
      </c>
      <c r="C11" s="1704">
        <v>0.67949999999999999</v>
      </c>
      <c r="D11" s="1704">
        <v>1.7373000000000001</v>
      </c>
      <c r="E11" s="1704">
        <v>5.8220000000000001</v>
      </c>
      <c r="F11" s="1707">
        <v>0.86</v>
      </c>
      <c r="G11" s="1702">
        <v>3.1710930596285434</v>
      </c>
      <c r="H11" s="1706">
        <v>0.8661787674313991</v>
      </c>
      <c r="I11" s="1706">
        <v>5.0671839583989913</v>
      </c>
      <c r="J11" s="1705">
        <v>10.893919805316362</v>
      </c>
      <c r="K11" s="1703">
        <v>0.94340000000000002</v>
      </c>
      <c r="L11" s="1704">
        <v>2.6956000000000002</v>
      </c>
      <c r="M11" s="1704">
        <v>5.7587999999999999</v>
      </c>
      <c r="N11" s="1703">
        <v>2</v>
      </c>
      <c r="O11" s="1702">
        <v>3.6015000000000001</v>
      </c>
      <c r="P11" s="1702">
        <v>1.7313000000000001</v>
      </c>
      <c r="Q11" s="1702">
        <v>4.9892000000000003</v>
      </c>
      <c r="R11" s="1701">
        <v>11.924139130434799</v>
      </c>
      <c r="U11" s="15"/>
    </row>
    <row r="12" spans="1:21">
      <c r="B12" s="1709" t="s">
        <v>712</v>
      </c>
      <c r="C12" s="1704">
        <v>0.35</v>
      </c>
      <c r="D12" s="1704">
        <v>2.6432000000000002</v>
      </c>
      <c r="E12" s="1704">
        <v>3.9250794520547947</v>
      </c>
      <c r="F12" s="1707">
        <v>3.4394</v>
      </c>
      <c r="G12" s="1702">
        <v>3.9069000000000003</v>
      </c>
      <c r="H12" s="1706">
        <v>1.1301000000000001</v>
      </c>
      <c r="I12" s="1706">
        <v>5.3154368749999996</v>
      </c>
      <c r="J12" s="1705">
        <v>9.7928928571428564</v>
      </c>
      <c r="K12" s="1703">
        <v>0</v>
      </c>
      <c r="L12" s="1704">
        <v>0</v>
      </c>
      <c r="M12" s="1704">
        <v>0</v>
      </c>
      <c r="N12" s="1703">
        <v>0</v>
      </c>
      <c r="O12" s="1702">
        <v>0</v>
      </c>
      <c r="P12" s="1702">
        <v>1.9798</v>
      </c>
      <c r="Q12" s="1702">
        <v>5.2938999999999998</v>
      </c>
      <c r="R12" s="1701">
        <v>10.242363636363637</v>
      </c>
      <c r="U12" s="15"/>
    </row>
    <row r="13" spans="1:21" s="343" customFormat="1">
      <c r="A13" s="957"/>
      <c r="B13" s="1712" t="s">
        <v>711</v>
      </c>
      <c r="C13" s="1704">
        <v>0.5323</v>
      </c>
      <c r="D13" s="1711">
        <v>0.74419999999999997</v>
      </c>
      <c r="E13" s="1711">
        <v>4.7</v>
      </c>
      <c r="F13" s="1710">
        <v>3.5543999999999998</v>
      </c>
      <c r="G13" s="1702">
        <v>3.9651105287222541</v>
      </c>
      <c r="H13" s="1706">
        <v>2.0299999999999998</v>
      </c>
      <c r="I13" s="1706">
        <v>6.816769571202423</v>
      </c>
      <c r="J13" s="1705"/>
      <c r="K13" s="1703">
        <v>1.3328</v>
      </c>
      <c r="L13" s="1711">
        <v>2.2334999999999998</v>
      </c>
      <c r="M13" s="1711">
        <v>5.17</v>
      </c>
      <c r="N13" s="1714">
        <v>4.7937000000000003</v>
      </c>
      <c r="O13" s="1702">
        <v>0</v>
      </c>
      <c r="P13" s="1702">
        <v>0</v>
      </c>
      <c r="Q13" s="1702" t="s">
        <v>73</v>
      </c>
      <c r="R13" s="1713"/>
    </row>
    <row r="14" spans="1:21" s="343" customFormat="1">
      <c r="A14" s="957"/>
      <c r="B14" s="1712" t="s">
        <v>710</v>
      </c>
      <c r="C14" s="1704">
        <v>1.0973999999999999</v>
      </c>
      <c r="D14" s="1704">
        <v>0.92610000000000003</v>
      </c>
      <c r="E14" s="1704">
        <v>4.9848999999999997</v>
      </c>
      <c r="F14" s="1707">
        <v>4.4381650070126222</v>
      </c>
      <c r="G14" s="1702">
        <v>2.1309222357229651</v>
      </c>
      <c r="H14" s="1706">
        <v>2.7635000000000001</v>
      </c>
      <c r="I14" s="1706">
        <v>7.5807637081404851</v>
      </c>
      <c r="J14" s="1705"/>
      <c r="K14" s="1703">
        <v>1.2907999999999999</v>
      </c>
      <c r="L14" s="1704">
        <v>2.3067000000000002</v>
      </c>
      <c r="M14" s="1704">
        <v>5.1997</v>
      </c>
      <c r="N14" s="1703">
        <v>4.686042546683332</v>
      </c>
      <c r="O14" s="1702">
        <v>3.9417230769230769</v>
      </c>
      <c r="P14" s="1702">
        <v>3.3393999999999999</v>
      </c>
      <c r="Q14" s="1702">
        <v>7.3530749999999996</v>
      </c>
      <c r="R14" s="1701"/>
    </row>
    <row r="15" spans="1:21">
      <c r="B15" s="1709" t="s">
        <v>709</v>
      </c>
      <c r="C15" s="1704">
        <v>1.3361000000000001</v>
      </c>
      <c r="D15" s="1711">
        <v>0.77629999999999999</v>
      </c>
      <c r="E15" s="1711">
        <v>5.1452</v>
      </c>
      <c r="F15" s="1710">
        <v>4.2913156626506019</v>
      </c>
      <c r="G15" s="1702">
        <v>3.5118599999999995</v>
      </c>
      <c r="H15" s="1706">
        <v>2.2838474999999998</v>
      </c>
      <c r="I15" s="1706">
        <v>8.3004745161290323</v>
      </c>
      <c r="J15" s="1705"/>
      <c r="K15" s="1703">
        <v>0.60160000000000002</v>
      </c>
      <c r="L15" s="1704">
        <v>2.8351000000000002</v>
      </c>
      <c r="M15" s="1704">
        <v>5.3190999999999997</v>
      </c>
      <c r="N15" s="1703">
        <v>4.773456862745098</v>
      </c>
      <c r="O15" s="1702">
        <v>5.0007019607843137</v>
      </c>
      <c r="P15" s="1702">
        <v>3.7203196078431375</v>
      </c>
      <c r="Q15" s="1702">
        <v>8.2289901960784313</v>
      </c>
      <c r="R15" s="1701"/>
    </row>
    <row r="16" spans="1:21">
      <c r="B16" s="1709" t="s">
        <v>708</v>
      </c>
      <c r="C16" s="1704">
        <v>0.1182</v>
      </c>
      <c r="D16" s="1704">
        <v>1.03</v>
      </c>
      <c r="E16" s="1704">
        <v>4.3784369186716257</v>
      </c>
      <c r="F16" s="1707">
        <v>5.503210042397539</v>
      </c>
      <c r="G16" s="1702">
        <v>2.8078835500835742</v>
      </c>
      <c r="H16" s="1706">
        <v>3.7905938603285909</v>
      </c>
      <c r="I16" s="1706">
        <v>9.9033679687072578</v>
      </c>
      <c r="J16" s="1705"/>
      <c r="K16" s="1703">
        <v>0.67369999999999997</v>
      </c>
      <c r="L16" s="1704">
        <v>2.1</v>
      </c>
      <c r="M16" s="1704">
        <v>4.8255237762237764</v>
      </c>
      <c r="N16" s="1703">
        <v>5.7765341849148415</v>
      </c>
      <c r="O16" s="1702">
        <v>4.234516684961581</v>
      </c>
      <c r="P16" s="1702">
        <v>4.2185426293408934</v>
      </c>
      <c r="Q16" s="1702">
        <v>9.4983594249201282</v>
      </c>
      <c r="R16" s="1701"/>
    </row>
    <row r="17" spans="2:19" ht="16.2" thickBot="1">
      <c r="B17" s="1709" t="s">
        <v>707</v>
      </c>
      <c r="C17" s="1704">
        <v>4.5600000000000002E-2</v>
      </c>
      <c r="D17" s="1708">
        <v>0.71033567156063082</v>
      </c>
      <c r="E17" s="1704">
        <v>3.7410999999999999</v>
      </c>
      <c r="F17" s="1707">
        <v>4.9685157869012704</v>
      </c>
      <c r="G17" s="1702">
        <v>1.2727017155928326</v>
      </c>
      <c r="H17" s="1706">
        <v>4.5516872152678021</v>
      </c>
      <c r="I17" s="1706">
        <v>10.664216608887488</v>
      </c>
      <c r="J17" s="1705"/>
      <c r="K17" s="1703">
        <v>0.7218</v>
      </c>
      <c r="L17" s="1704">
        <v>0</v>
      </c>
      <c r="M17" s="1704">
        <v>0</v>
      </c>
      <c r="N17" s="1703">
        <v>4.7758000000000003</v>
      </c>
      <c r="O17" s="1702">
        <v>2.2574000000000001</v>
      </c>
      <c r="P17" s="1702">
        <v>4.160828767123288</v>
      </c>
      <c r="Q17" s="1702">
        <v>10.185529347429092</v>
      </c>
      <c r="R17" s="1701"/>
    </row>
    <row r="18" spans="2:19" ht="16.2" thickBot="1">
      <c r="B18" s="1700" t="s">
        <v>1386</v>
      </c>
      <c r="C18" s="1692">
        <v>0.7860129132792667</v>
      </c>
      <c r="D18" s="1699">
        <v>1.4459628150761978</v>
      </c>
      <c r="E18" s="1692">
        <v>4.4763999999999999</v>
      </c>
      <c r="F18" s="1698">
        <v>3.1999835997438901</v>
      </c>
      <c r="G18" s="1697">
        <v>2.6912559277164601</v>
      </c>
      <c r="H18" s="1696">
        <v>2.1879380357939104</v>
      </c>
      <c r="I18" s="1696">
        <v>6.6686442573396558</v>
      </c>
      <c r="J18" s="1695"/>
      <c r="K18" s="1694">
        <v>1.03</v>
      </c>
      <c r="L18" s="1692">
        <v>2.5409970529741455</v>
      </c>
      <c r="M18" s="1692">
        <v>4.18</v>
      </c>
      <c r="N18" s="1693">
        <v>4.258367237220833</v>
      </c>
      <c r="O18" s="1692">
        <v>3.8595153196811007</v>
      </c>
      <c r="P18" s="1692">
        <v>3.2741819919187503</v>
      </c>
      <c r="Q18" s="1692">
        <v>8.2581417476381755</v>
      </c>
      <c r="R18" s="1691"/>
    </row>
    <row r="19" spans="2:19" ht="16.2" thickTop="1">
      <c r="N19" s="343"/>
      <c r="O19" s="343"/>
      <c r="P19" s="343"/>
      <c r="Q19" s="343"/>
      <c r="R19" s="343"/>
    </row>
    <row r="20" spans="2:19">
      <c r="N20" s="343"/>
      <c r="O20" s="343"/>
      <c r="P20" s="343"/>
      <c r="Q20" s="343"/>
      <c r="R20" s="343"/>
    </row>
    <row r="21" spans="2:19">
      <c r="C21" s="1686"/>
      <c r="D21" s="1690"/>
      <c r="E21" s="1690"/>
      <c r="F21" s="1690"/>
      <c r="G21" s="1690"/>
      <c r="H21" s="1690"/>
      <c r="I21" s="1690"/>
      <c r="J21" s="1690"/>
      <c r="S21" s="1678" t="s">
        <v>1251</v>
      </c>
    </row>
    <row r="22" spans="2:19">
      <c r="C22" s="1684"/>
      <c r="D22" s="1687"/>
      <c r="E22" s="1687"/>
      <c r="F22" s="1687"/>
      <c r="G22" s="1687"/>
      <c r="H22" s="1687"/>
      <c r="I22" s="1687"/>
      <c r="J22" s="1687"/>
    </row>
    <row r="23" spans="2:19">
      <c r="C23" s="1684"/>
      <c r="D23" s="1687"/>
      <c r="E23" s="1687"/>
      <c r="F23" s="1687"/>
      <c r="G23" s="1687"/>
      <c r="H23" s="1687"/>
      <c r="I23" s="1687"/>
      <c r="J23" s="1687"/>
      <c r="K23" s="1689"/>
    </row>
    <row r="24" spans="2:19">
      <c r="C24" s="1684"/>
      <c r="D24" s="1687"/>
      <c r="E24" s="1687"/>
      <c r="F24" s="1687"/>
      <c r="G24" s="1687"/>
      <c r="H24" s="1687"/>
      <c r="I24" s="1687"/>
      <c r="J24" s="1687"/>
      <c r="K24" s="1689"/>
    </row>
    <row r="25" spans="2:19">
      <c r="C25" s="1684"/>
      <c r="D25" s="1687"/>
      <c r="E25" s="1687"/>
      <c r="F25" s="1687"/>
      <c r="G25" s="1687"/>
      <c r="H25" s="1687"/>
      <c r="I25" s="1687"/>
      <c r="J25" s="1687"/>
    </row>
    <row r="26" spans="2:19">
      <c r="C26" s="1684"/>
      <c r="D26" s="1687"/>
      <c r="E26" s="1687"/>
      <c r="F26" s="1687"/>
      <c r="G26" s="1687"/>
      <c r="H26" s="1687"/>
      <c r="I26" s="1687"/>
      <c r="J26" s="1687"/>
    </row>
    <row r="27" spans="2:19">
      <c r="C27" s="1684"/>
      <c r="D27" s="1687"/>
      <c r="E27" s="1687"/>
      <c r="F27" s="1687"/>
      <c r="G27" s="1687"/>
      <c r="H27" s="1687"/>
      <c r="I27" s="1687"/>
      <c r="J27" s="1687"/>
    </row>
    <row r="28" spans="2:19">
      <c r="C28" s="1684"/>
      <c r="D28" s="1688"/>
      <c r="E28" s="1688"/>
      <c r="F28" s="1688"/>
      <c r="G28" s="1688"/>
      <c r="H28" s="1688"/>
      <c r="I28" s="1688"/>
      <c r="J28" s="1688"/>
    </row>
    <row r="29" spans="2:19">
      <c r="C29" s="1686"/>
      <c r="D29" s="1687"/>
      <c r="E29" s="1687"/>
      <c r="F29" s="1687"/>
      <c r="G29" s="1687"/>
      <c r="H29" s="1687"/>
      <c r="I29" s="1687"/>
      <c r="J29" s="1687"/>
    </row>
    <row r="30" spans="2:19">
      <c r="C30" s="1684"/>
      <c r="D30" s="1685"/>
      <c r="E30" s="1685"/>
      <c r="F30" s="1685"/>
      <c r="G30" s="1685"/>
      <c r="H30" s="1685"/>
      <c r="I30" s="1685"/>
      <c r="J30" s="1685"/>
    </row>
    <row r="31" spans="2:19">
      <c r="C31" s="1686"/>
      <c r="D31" s="1681"/>
      <c r="E31" s="1681"/>
      <c r="F31" s="1681"/>
      <c r="G31" s="1681"/>
      <c r="H31" s="1681"/>
      <c r="I31" s="1681"/>
      <c r="J31" s="1681"/>
    </row>
    <row r="32" spans="2:19">
      <c r="C32" s="1684"/>
      <c r="D32" s="1685"/>
      <c r="E32" s="1685"/>
      <c r="F32" s="1685"/>
      <c r="G32" s="1685"/>
      <c r="H32" s="1685"/>
      <c r="I32" s="1685"/>
      <c r="J32" s="1685"/>
      <c r="K32" s="71"/>
      <c r="L32" s="71"/>
      <c r="M32" s="71"/>
      <c r="N32" s="71"/>
      <c r="O32" s="71"/>
      <c r="P32" s="71"/>
      <c r="Q32" s="71"/>
      <c r="R32" s="71"/>
    </row>
    <row r="33" spans="3:18">
      <c r="C33" s="1684"/>
      <c r="D33" s="1681"/>
      <c r="E33" s="1681"/>
      <c r="F33" s="1681"/>
      <c r="G33" s="1681"/>
      <c r="H33" s="1681"/>
      <c r="I33" s="1681"/>
      <c r="J33" s="1681"/>
      <c r="K33" s="1683"/>
      <c r="L33" s="71"/>
      <c r="M33" s="71"/>
      <c r="N33" s="71"/>
      <c r="O33" s="71"/>
      <c r="P33" s="71"/>
      <c r="Q33" s="71"/>
      <c r="R33" s="71"/>
    </row>
    <row r="34" spans="3:18">
      <c r="C34" s="1682"/>
      <c r="D34" s="1681"/>
      <c r="E34" s="1681"/>
      <c r="F34" s="1681"/>
      <c r="G34" s="1681"/>
      <c r="H34" s="1681"/>
      <c r="I34" s="1681"/>
      <c r="J34" s="1681"/>
    </row>
    <row r="35" spans="3:18">
      <c r="C35" s="1680"/>
      <c r="E35" s="1680"/>
    </row>
    <row r="36" spans="3:18">
      <c r="C36" s="1680"/>
      <c r="E36" s="1680"/>
    </row>
  </sheetData>
  <mergeCells count="6">
    <mergeCell ref="B1:Q1"/>
    <mergeCell ref="B2:Q2"/>
    <mergeCell ref="B3:Q3"/>
    <mergeCell ref="B4:B5"/>
    <mergeCell ref="C4:J4"/>
    <mergeCell ref="K4:R4"/>
  </mergeCells>
  <pageMargins left="0.5" right="0.5" top="1" bottom="1" header="0.3" footer="0.3"/>
  <pageSetup scale="61"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74"/>
  <sheetViews>
    <sheetView workbookViewId="0">
      <selection sqref="A1:F25"/>
    </sheetView>
  </sheetViews>
  <sheetFormatPr defaultColWidth="9.109375" defaultRowHeight="13.2"/>
  <cols>
    <col min="1" max="1" width="56.109375" style="449" bestFit="1" customWidth="1"/>
    <col min="2" max="3" width="11.88671875" style="449" bestFit="1" customWidth="1"/>
    <col min="4" max="4" width="11.88671875" style="449" customWidth="1"/>
    <col min="5" max="5" width="8.5546875" style="449" customWidth="1"/>
    <col min="6" max="6" width="8.88671875" style="449" customWidth="1"/>
    <col min="7" max="7" width="9.109375" style="449"/>
    <col min="8" max="8" width="16.88671875" style="449" customWidth="1"/>
    <col min="9" max="9" width="9.109375" style="449"/>
    <col min="10" max="10" width="1.44140625" style="449" bestFit="1" customWidth="1"/>
    <col min="11" max="16384" width="9.109375" style="449"/>
  </cols>
  <sheetData>
    <row r="1" spans="1:22">
      <c r="A1" s="3525" t="s">
        <v>533</v>
      </c>
      <c r="B1" s="3525"/>
      <c r="C1" s="3525"/>
      <c r="D1" s="3525"/>
      <c r="E1" s="3525"/>
      <c r="F1" s="3525"/>
    </row>
    <row r="2" spans="1:22" ht="15.6">
      <c r="A2" s="3526" t="s">
        <v>59</v>
      </c>
      <c r="B2" s="3526"/>
      <c r="C2" s="3526"/>
      <c r="D2" s="3526"/>
      <c r="E2" s="3526"/>
      <c r="F2" s="3526"/>
    </row>
    <row r="3" spans="1:22" ht="13.8" thickBot="1">
      <c r="A3" s="471"/>
      <c r="B3" s="471"/>
      <c r="C3" s="471"/>
      <c r="D3" s="471"/>
      <c r="E3" s="471"/>
      <c r="F3" s="471"/>
      <c r="G3" s="453"/>
      <c r="J3" s="449" t="s">
        <v>45</v>
      </c>
    </row>
    <row r="4" spans="1:22" ht="18.75" customHeight="1">
      <c r="A4" s="3523" t="s">
        <v>65</v>
      </c>
      <c r="B4" s="3527" t="s">
        <v>509</v>
      </c>
      <c r="C4" s="3533"/>
      <c r="D4" s="3534"/>
      <c r="E4" s="3527" t="s">
        <v>532</v>
      </c>
      <c r="F4" s="3528"/>
    </row>
    <row r="5" spans="1:22" ht="15" customHeight="1">
      <c r="A5" s="3524"/>
      <c r="B5" s="470">
        <v>2021</v>
      </c>
      <c r="C5" s="470">
        <v>2022</v>
      </c>
      <c r="D5" s="470">
        <v>2023</v>
      </c>
      <c r="E5" s="3529" t="s">
        <v>531</v>
      </c>
      <c r="F5" s="3531" t="s">
        <v>530</v>
      </c>
    </row>
    <row r="6" spans="1:22" ht="15" customHeight="1">
      <c r="A6" s="3524"/>
      <c r="B6" s="470">
        <v>1</v>
      </c>
      <c r="C6" s="470">
        <v>2</v>
      </c>
      <c r="D6" s="470">
        <v>3</v>
      </c>
      <c r="E6" s="3530"/>
      <c r="F6" s="3532"/>
      <c r="K6"/>
      <c r="L6"/>
      <c r="M6"/>
      <c r="N6"/>
      <c r="O6"/>
      <c r="P6"/>
      <c r="Q6"/>
      <c r="R6"/>
      <c r="S6"/>
      <c r="T6"/>
      <c r="U6"/>
      <c r="V6"/>
    </row>
    <row r="7" spans="1:22" ht="22.5" customHeight="1">
      <c r="A7" s="604" t="s">
        <v>529</v>
      </c>
      <c r="B7" s="469">
        <v>2526.92</v>
      </c>
      <c r="C7" s="469">
        <v>2801.57</v>
      </c>
      <c r="D7" s="469">
        <v>2121.87</v>
      </c>
      <c r="E7" s="468">
        <v>10.868963006347656</v>
      </c>
      <c r="F7" s="467">
        <v>-24.261396288509673</v>
      </c>
      <c r="H7" s="458"/>
      <c r="I7" s="458"/>
      <c r="K7"/>
      <c r="L7"/>
      <c r="M7"/>
      <c r="N7"/>
      <c r="O7"/>
      <c r="P7"/>
      <c r="Q7"/>
      <c r="R7"/>
      <c r="S7"/>
      <c r="T7"/>
      <c r="U7"/>
      <c r="V7"/>
    </row>
    <row r="8" spans="1:22" ht="22.5" customHeight="1">
      <c r="A8" s="605" t="s">
        <v>528</v>
      </c>
      <c r="B8" s="464">
        <v>463.43</v>
      </c>
      <c r="C8" s="464">
        <v>527.29</v>
      </c>
      <c r="D8" s="464">
        <v>404.44</v>
      </c>
      <c r="E8" s="463">
        <v>13.779858878363513</v>
      </c>
      <c r="F8" s="462">
        <v>-23.298374708414727</v>
      </c>
      <c r="H8" s="458"/>
      <c r="I8" s="458"/>
      <c r="K8"/>
      <c r="L8"/>
      <c r="M8"/>
      <c r="N8"/>
      <c r="O8"/>
      <c r="P8"/>
      <c r="Q8"/>
      <c r="R8"/>
      <c r="S8"/>
      <c r="T8"/>
      <c r="U8"/>
      <c r="V8"/>
    </row>
    <row r="9" spans="1:22" ht="22.5" customHeight="1">
      <c r="A9" s="605" t="s">
        <v>527</v>
      </c>
      <c r="B9" s="464">
        <v>172.77</v>
      </c>
      <c r="C9" s="464">
        <v>190.74</v>
      </c>
      <c r="D9" s="464">
        <v>149.12</v>
      </c>
      <c r="E9" s="463">
        <v>10.401111304045841</v>
      </c>
      <c r="F9" s="462">
        <v>-21.820278913704513</v>
      </c>
      <c r="H9" s="458"/>
      <c r="I9" s="458"/>
      <c r="K9"/>
      <c r="L9"/>
      <c r="M9"/>
      <c r="N9"/>
      <c r="O9"/>
      <c r="P9"/>
      <c r="Q9"/>
      <c r="R9"/>
      <c r="S9"/>
      <c r="T9"/>
      <c r="U9"/>
      <c r="V9"/>
    </row>
    <row r="10" spans="1:22" ht="22.5" customHeight="1">
      <c r="A10" s="606" t="s">
        <v>526</v>
      </c>
      <c r="B10" s="464">
        <v>1808.4943000000001</v>
      </c>
      <c r="C10" s="464">
        <v>1782.6070999999999</v>
      </c>
      <c r="D10" s="464">
        <v>1377.9854</v>
      </c>
      <c r="E10" s="463">
        <v>-1.4314228139950416</v>
      </c>
      <c r="F10" s="462">
        <v>-22.698310805561135</v>
      </c>
      <c r="H10" s="458"/>
      <c r="I10" s="458"/>
      <c r="K10"/>
      <c r="L10"/>
      <c r="M10"/>
      <c r="N10"/>
      <c r="O10"/>
      <c r="P10"/>
      <c r="Q10"/>
      <c r="R10"/>
      <c r="S10"/>
      <c r="T10"/>
      <c r="U10"/>
      <c r="V10"/>
    </row>
    <row r="11" spans="1:22" ht="22.5" customHeight="1">
      <c r="A11" s="605" t="s">
        <v>525</v>
      </c>
      <c r="B11" s="464">
        <v>3406174.93</v>
      </c>
      <c r="C11" s="464">
        <v>3959648.5700000003</v>
      </c>
      <c r="D11" s="464">
        <v>3061962.03</v>
      </c>
      <c r="E11" s="463">
        <v>16.249125525681677</v>
      </c>
      <c r="F11" s="462">
        <v>-22.670863944877823</v>
      </c>
      <c r="H11" s="458"/>
      <c r="I11" s="458"/>
      <c r="K11"/>
      <c r="L11"/>
      <c r="M11"/>
      <c r="N11"/>
      <c r="O11"/>
      <c r="P11"/>
      <c r="Q11"/>
      <c r="R11"/>
      <c r="S11"/>
      <c r="T11"/>
      <c r="U11"/>
      <c r="V11"/>
    </row>
    <row r="12" spans="1:22" ht="22.5" customHeight="1">
      <c r="A12" s="607" t="s">
        <v>524</v>
      </c>
      <c r="B12" s="464">
        <v>530623.93000000005</v>
      </c>
      <c r="C12" s="464">
        <v>646843.07999999996</v>
      </c>
      <c r="D12" s="464">
        <v>701611.92</v>
      </c>
      <c r="E12" s="463">
        <v>21.902357475660764</v>
      </c>
      <c r="F12" s="462">
        <v>8.4670983880665602</v>
      </c>
      <c r="H12" s="458"/>
      <c r="I12" s="458"/>
      <c r="K12"/>
      <c r="L12"/>
      <c r="M12"/>
      <c r="N12"/>
      <c r="O12"/>
      <c r="P12"/>
      <c r="Q12"/>
      <c r="R12"/>
      <c r="S12"/>
      <c r="T12"/>
      <c r="U12"/>
      <c r="V12"/>
    </row>
    <row r="13" spans="1:22" ht="22.5" customHeight="1">
      <c r="A13" s="550" t="s">
        <v>523</v>
      </c>
      <c r="B13" s="466">
        <v>216</v>
      </c>
      <c r="C13" s="466">
        <v>226</v>
      </c>
      <c r="D13" s="466">
        <v>246</v>
      </c>
      <c r="E13" s="463">
        <v>4.6296296296296191</v>
      </c>
      <c r="F13" s="462">
        <v>8.8495575221239022</v>
      </c>
      <c r="H13" s="458"/>
      <c r="I13" s="458"/>
      <c r="K13"/>
      <c r="L13"/>
      <c r="M13"/>
      <c r="N13"/>
      <c r="O13"/>
      <c r="P13"/>
      <c r="Q13"/>
      <c r="R13"/>
      <c r="S13"/>
      <c r="T13"/>
      <c r="U13"/>
      <c r="V13"/>
    </row>
    <row r="14" spans="1:22" ht="22.5" customHeight="1">
      <c r="A14" s="550" t="s">
        <v>522</v>
      </c>
      <c r="B14" s="465">
        <v>5399.9250000000002</v>
      </c>
      <c r="C14" s="465">
        <v>6562.11733</v>
      </c>
      <c r="D14" s="465">
        <v>7113.5973800000002</v>
      </c>
      <c r="E14" s="463">
        <v>21.522379107117217</v>
      </c>
      <c r="F14" s="462">
        <v>8.4039955743979533</v>
      </c>
      <c r="H14" s="458"/>
      <c r="I14" s="458"/>
      <c r="K14"/>
      <c r="L14"/>
      <c r="M14"/>
      <c r="N14"/>
      <c r="O14"/>
      <c r="P14"/>
      <c r="Q14"/>
      <c r="R14"/>
      <c r="S14"/>
      <c r="T14"/>
      <c r="U14"/>
      <c r="V14"/>
    </row>
    <row r="15" spans="1:22" ht="22.5" customHeight="1">
      <c r="A15" s="608" t="s">
        <v>521</v>
      </c>
      <c r="B15" s="464">
        <v>87.591527556993427</v>
      </c>
      <c r="C15" s="464">
        <v>92.573512132818053</v>
      </c>
      <c r="D15" s="464">
        <v>63.112096375251326</v>
      </c>
      <c r="E15" s="463">
        <v>5.6877471083980993</v>
      </c>
      <c r="F15" s="462">
        <v>-31.824887139744177</v>
      </c>
      <c r="H15" s="458"/>
      <c r="I15" s="458"/>
      <c r="K15"/>
      <c r="L15"/>
      <c r="M15"/>
      <c r="N15"/>
      <c r="O15"/>
      <c r="P15"/>
      <c r="Q15"/>
      <c r="R15"/>
      <c r="S15"/>
      <c r="T15"/>
      <c r="U15"/>
      <c r="V15"/>
    </row>
    <row r="16" spans="1:22" ht="22.5" customHeight="1">
      <c r="A16" s="609" t="s">
        <v>520</v>
      </c>
      <c r="B16" s="465">
        <v>441.50880935993166</v>
      </c>
      <c r="C16" s="465">
        <v>210.56081442352061</v>
      </c>
      <c r="D16" s="465">
        <v>249.79218462402778</v>
      </c>
      <c r="E16" s="463">
        <v>-52.308807896998289</v>
      </c>
      <c r="F16" s="462">
        <v>18.631847672092235</v>
      </c>
      <c r="H16" s="458"/>
      <c r="I16" s="458"/>
      <c r="K16"/>
      <c r="L16"/>
      <c r="M16"/>
      <c r="N16"/>
      <c r="O16"/>
      <c r="P16"/>
      <c r="Q16"/>
      <c r="R16"/>
      <c r="S16"/>
      <c r="T16"/>
      <c r="U16"/>
      <c r="V16"/>
    </row>
    <row r="17" spans="1:254" ht="22.5" customHeight="1">
      <c r="A17" s="609" t="s">
        <v>519</v>
      </c>
      <c r="B17" s="464">
        <v>26.320225373500548</v>
      </c>
      <c r="C17" s="464">
        <v>30.353798321981547</v>
      </c>
      <c r="D17" s="464">
        <v>10.261649078598822</v>
      </c>
      <c r="E17" s="463">
        <v>15.324993958988046</v>
      </c>
      <c r="F17" s="462">
        <v>-66.193196087859747</v>
      </c>
      <c r="H17" s="458"/>
      <c r="I17" s="458"/>
      <c r="K17"/>
      <c r="L17"/>
      <c r="M17"/>
      <c r="N17"/>
      <c r="O17"/>
      <c r="P17"/>
      <c r="Q17"/>
      <c r="R17"/>
      <c r="S17"/>
      <c r="T17"/>
      <c r="U17"/>
      <c r="V17"/>
    </row>
    <row r="18" spans="1:254" ht="22.5" customHeight="1">
      <c r="A18" s="609" t="s">
        <v>518</v>
      </c>
      <c r="B18" s="464">
        <v>17.258058440351448</v>
      </c>
      <c r="C18" s="464">
        <v>25.028998217384725</v>
      </c>
      <c r="D18" s="464">
        <v>8.8002394334066913</v>
      </c>
      <c r="E18" s="463">
        <v>45.027891195824623</v>
      </c>
      <c r="F18" s="462">
        <v>-64.839825561639174</v>
      </c>
      <c r="H18" s="458"/>
      <c r="I18" s="458"/>
      <c r="K18"/>
      <c r="L18"/>
      <c r="M18"/>
      <c r="N18"/>
      <c r="O18"/>
      <c r="P18"/>
      <c r="Q18"/>
      <c r="R18"/>
      <c r="S18"/>
      <c r="T18"/>
      <c r="U18"/>
      <c r="V18"/>
    </row>
    <row r="19" spans="1:254" ht="22.5" customHeight="1">
      <c r="A19" s="609" t="s">
        <v>517</v>
      </c>
      <c r="B19" s="464">
        <v>40.456690226417699</v>
      </c>
      <c r="C19" s="464">
        <v>39.717919714274039</v>
      </c>
      <c r="D19" s="464">
        <v>39.687038509749257</v>
      </c>
      <c r="E19" s="463">
        <v>-1.8260774868361551</v>
      </c>
      <c r="F19" s="462">
        <v>-7.7751314134630434E-2</v>
      </c>
      <c r="H19" s="458"/>
      <c r="I19" s="458"/>
      <c r="K19"/>
      <c r="L19"/>
      <c r="M19"/>
      <c r="N19"/>
      <c r="O19"/>
      <c r="P19"/>
      <c r="Q19"/>
      <c r="R19"/>
      <c r="S19"/>
      <c r="T19"/>
      <c r="U19"/>
      <c r="V19"/>
    </row>
    <row r="20" spans="1:254" ht="22.5" customHeight="1" thickBot="1">
      <c r="A20" s="610" t="s">
        <v>516</v>
      </c>
      <c r="B20" s="461">
        <v>36.969261587513351</v>
      </c>
      <c r="C20" s="461">
        <v>30.670644844625695</v>
      </c>
      <c r="D20" s="461">
        <v>29.308897406542954</v>
      </c>
      <c r="E20" s="460">
        <v>-17.037442654832631</v>
      </c>
      <c r="F20" s="459">
        <v>-4.4399048177213416</v>
      </c>
      <c r="H20" s="458"/>
      <c r="I20" s="458"/>
      <c r="K20"/>
      <c r="L20"/>
      <c r="M20"/>
      <c r="N20"/>
      <c r="O20"/>
      <c r="P20"/>
      <c r="Q20"/>
      <c r="R20"/>
      <c r="S20"/>
      <c r="T20"/>
      <c r="U20"/>
      <c r="V20"/>
    </row>
    <row r="21" spans="1:254" ht="14.4">
      <c r="A21" s="455" t="s">
        <v>515</v>
      </c>
      <c r="B21" s="455"/>
      <c r="C21" s="455"/>
      <c r="D21" s="455"/>
      <c r="E21" s="457"/>
      <c r="F21" s="457"/>
      <c r="H21" s="449" t="s">
        <v>514</v>
      </c>
      <c r="K21"/>
      <c r="L21"/>
      <c r="M21"/>
      <c r="N21"/>
      <c r="O21"/>
      <c r="P21"/>
      <c r="Q21"/>
      <c r="R21"/>
      <c r="S21"/>
      <c r="T21"/>
      <c r="U21"/>
      <c r="V21"/>
    </row>
    <row r="22" spans="1:254">
      <c r="A22" s="455" t="s">
        <v>513</v>
      </c>
      <c r="B22" s="455"/>
      <c r="C22" s="455"/>
      <c r="D22" s="455"/>
      <c r="E22" s="450"/>
      <c r="F22" s="450"/>
    </row>
    <row r="23" spans="1:254">
      <c r="A23" s="455" t="s">
        <v>512</v>
      </c>
      <c r="B23" s="455"/>
      <c r="C23" s="455"/>
      <c r="D23" s="455"/>
      <c r="E23" s="450"/>
      <c r="F23" s="450"/>
    </row>
    <row r="24" spans="1:254">
      <c r="A24" s="455" t="s">
        <v>511</v>
      </c>
      <c r="B24" s="455"/>
      <c r="C24" s="455"/>
      <c r="D24" s="455"/>
      <c r="E24" s="456"/>
      <c r="F24" s="450"/>
    </row>
    <row r="25" spans="1:254">
      <c r="A25" s="455" t="s">
        <v>510</v>
      </c>
      <c r="E25" s="450"/>
      <c r="F25" s="450"/>
    </row>
    <row r="26" spans="1:254">
      <c r="A26" s="450"/>
      <c r="B26" s="450"/>
      <c r="C26" s="450"/>
      <c r="D26" s="450"/>
      <c r="E26" s="450"/>
      <c r="F26" s="450"/>
      <c r="G26" s="450"/>
    </row>
    <row r="27" spans="1:254" ht="14.4">
      <c r="A27"/>
      <c r="B27"/>
      <c r="C27"/>
      <c r="D27"/>
      <c r="E27"/>
      <c r="F27" s="450"/>
      <c r="G27" s="454"/>
      <c r="H27" s="453"/>
      <c r="I27" s="453"/>
      <c r="J27" s="453"/>
      <c r="K27" s="453"/>
      <c r="L27" s="453"/>
      <c r="M27" s="453"/>
      <c r="N27" s="453"/>
      <c r="O27" s="453"/>
      <c r="P27" s="453"/>
      <c r="Q27" s="453"/>
      <c r="R27" s="453"/>
      <c r="S27" s="453"/>
      <c r="T27" s="453"/>
      <c r="U27" s="453"/>
      <c r="V27" s="453"/>
      <c r="W27" s="453"/>
      <c r="X27" s="453"/>
      <c r="Y27" s="453"/>
      <c r="Z27" s="453"/>
      <c r="AA27" s="453"/>
      <c r="AB27" s="453"/>
      <c r="AC27" s="453"/>
      <c r="AD27" s="453"/>
      <c r="AE27" s="453"/>
      <c r="AF27" s="453"/>
      <c r="AG27" s="453"/>
      <c r="AH27" s="453"/>
      <c r="AI27" s="453"/>
      <c r="AJ27" s="453"/>
      <c r="AK27" s="453"/>
      <c r="AL27" s="453"/>
      <c r="AM27" s="453"/>
      <c r="AN27" s="453"/>
      <c r="AO27" s="453"/>
      <c r="AP27" s="453"/>
      <c r="AQ27" s="453"/>
      <c r="AR27" s="453"/>
      <c r="AS27" s="453"/>
      <c r="AT27" s="453"/>
      <c r="AU27" s="453"/>
      <c r="AV27" s="453"/>
      <c r="AW27" s="453"/>
      <c r="AX27" s="453"/>
      <c r="AY27" s="453"/>
      <c r="AZ27" s="453"/>
      <c r="BA27" s="453"/>
      <c r="BB27" s="453"/>
      <c r="BC27" s="453"/>
      <c r="BD27" s="453"/>
      <c r="BE27" s="453"/>
      <c r="BF27" s="453"/>
      <c r="BG27" s="453"/>
      <c r="BH27" s="453"/>
      <c r="BI27" s="453"/>
      <c r="BJ27" s="453"/>
      <c r="BK27" s="453"/>
      <c r="BL27" s="453"/>
      <c r="BM27" s="453"/>
      <c r="BN27" s="453"/>
      <c r="BO27" s="453"/>
      <c r="BP27" s="453"/>
      <c r="BQ27" s="453"/>
      <c r="BR27" s="453"/>
      <c r="BS27" s="453"/>
      <c r="BT27" s="453"/>
      <c r="BU27" s="453"/>
      <c r="BV27" s="453"/>
      <c r="BW27" s="453"/>
      <c r="BX27" s="453"/>
      <c r="BY27" s="453"/>
      <c r="BZ27" s="453"/>
      <c r="CA27" s="453"/>
      <c r="CB27" s="453"/>
      <c r="CC27" s="453"/>
      <c r="CD27" s="453"/>
      <c r="CE27" s="453"/>
      <c r="CF27" s="453"/>
      <c r="CG27" s="453"/>
      <c r="CH27" s="453"/>
      <c r="CI27" s="453"/>
      <c r="CJ27" s="453"/>
      <c r="CK27" s="453"/>
      <c r="CL27" s="453"/>
      <c r="CM27" s="453"/>
      <c r="CN27" s="453"/>
      <c r="CO27" s="453"/>
      <c r="CP27" s="453"/>
      <c r="CQ27" s="453"/>
      <c r="CR27" s="453"/>
      <c r="CS27" s="453"/>
      <c r="CT27" s="453"/>
      <c r="CU27" s="453"/>
      <c r="CV27" s="453"/>
      <c r="CW27" s="453"/>
      <c r="CX27" s="453"/>
      <c r="CY27" s="453"/>
      <c r="CZ27" s="453"/>
      <c r="DA27" s="453"/>
      <c r="DB27" s="453"/>
      <c r="DC27" s="453"/>
      <c r="DD27" s="453"/>
      <c r="DE27" s="453"/>
      <c r="DF27" s="453"/>
      <c r="DG27" s="453"/>
      <c r="DH27" s="453"/>
      <c r="DI27" s="453"/>
      <c r="DJ27" s="453"/>
      <c r="DK27" s="453"/>
      <c r="DL27" s="453"/>
      <c r="DM27" s="453"/>
      <c r="DN27" s="453"/>
      <c r="DO27" s="453"/>
      <c r="DP27" s="453"/>
      <c r="DQ27" s="453"/>
      <c r="DR27" s="453"/>
      <c r="DS27" s="453"/>
      <c r="DT27" s="453"/>
      <c r="DU27" s="453"/>
      <c r="DV27" s="453"/>
      <c r="DW27" s="453"/>
      <c r="DX27" s="453"/>
      <c r="DY27" s="453"/>
      <c r="DZ27" s="453"/>
      <c r="EA27" s="453"/>
      <c r="EB27" s="453"/>
      <c r="EC27" s="453"/>
      <c r="ED27" s="453"/>
      <c r="EE27" s="453"/>
      <c r="EF27" s="453"/>
      <c r="EG27" s="453"/>
      <c r="EH27" s="453"/>
      <c r="EI27" s="453"/>
      <c r="EJ27" s="453"/>
      <c r="EK27" s="453"/>
      <c r="EL27" s="453"/>
      <c r="EM27" s="453"/>
      <c r="EN27" s="453"/>
      <c r="EO27" s="453"/>
      <c r="EP27" s="453"/>
      <c r="EQ27" s="453"/>
      <c r="ER27" s="453"/>
      <c r="ES27" s="453"/>
      <c r="ET27" s="453"/>
      <c r="EU27" s="453"/>
      <c r="EV27" s="453"/>
      <c r="EW27" s="453"/>
      <c r="EX27" s="453"/>
      <c r="EY27" s="453"/>
      <c r="EZ27" s="453"/>
      <c r="FA27" s="453"/>
      <c r="FB27" s="453"/>
      <c r="FC27" s="453"/>
      <c r="FD27" s="453"/>
      <c r="FE27" s="453"/>
      <c r="FF27" s="453"/>
      <c r="FG27" s="453"/>
      <c r="FH27" s="453"/>
      <c r="FI27" s="453"/>
      <c r="FJ27" s="453"/>
      <c r="FK27" s="453"/>
      <c r="FL27" s="453"/>
      <c r="FM27" s="453"/>
      <c r="FN27" s="453"/>
      <c r="FO27" s="453"/>
      <c r="FP27" s="453"/>
      <c r="FQ27" s="453"/>
      <c r="FR27" s="453"/>
      <c r="FS27" s="453"/>
      <c r="FT27" s="453"/>
      <c r="FU27" s="453"/>
      <c r="FV27" s="453"/>
      <c r="FW27" s="453"/>
      <c r="FX27" s="453"/>
      <c r="FY27" s="453"/>
      <c r="FZ27" s="453"/>
      <c r="GA27" s="453"/>
      <c r="GB27" s="453"/>
      <c r="GC27" s="453"/>
      <c r="GD27" s="453"/>
      <c r="GE27" s="453"/>
      <c r="GF27" s="453"/>
      <c r="GG27" s="453"/>
      <c r="GH27" s="453"/>
      <c r="GI27" s="453"/>
      <c r="GJ27" s="453"/>
      <c r="GK27" s="453"/>
      <c r="GL27" s="453"/>
      <c r="GM27" s="453"/>
      <c r="GN27" s="453"/>
      <c r="GO27" s="453"/>
      <c r="GP27" s="453"/>
      <c r="GQ27" s="453"/>
      <c r="GR27" s="453"/>
      <c r="GS27" s="453"/>
      <c r="GT27" s="453"/>
      <c r="GU27" s="453"/>
      <c r="GV27" s="453"/>
      <c r="GW27" s="453"/>
      <c r="GX27" s="453"/>
      <c r="GY27" s="453"/>
      <c r="GZ27" s="453"/>
      <c r="HA27" s="453"/>
      <c r="HB27" s="453"/>
      <c r="HC27" s="453"/>
      <c r="HD27" s="453"/>
      <c r="HE27" s="453"/>
      <c r="HF27" s="453"/>
      <c r="HG27" s="453"/>
      <c r="HH27" s="453"/>
      <c r="HI27" s="453"/>
      <c r="HJ27" s="453"/>
      <c r="HK27" s="453"/>
      <c r="HL27" s="453"/>
      <c r="HM27" s="453"/>
      <c r="HN27" s="453"/>
      <c r="HO27" s="453"/>
      <c r="HP27" s="453"/>
      <c r="HQ27" s="453"/>
      <c r="HR27" s="453"/>
      <c r="HS27" s="453"/>
      <c r="HT27" s="453"/>
      <c r="HU27" s="453"/>
      <c r="HV27" s="453"/>
      <c r="HW27" s="453"/>
      <c r="HX27" s="453"/>
      <c r="HY27" s="453"/>
      <c r="HZ27" s="453"/>
      <c r="IA27" s="453"/>
      <c r="IB27" s="453"/>
      <c r="IC27" s="453"/>
      <c r="ID27" s="453"/>
      <c r="IE27" s="453"/>
      <c r="IF27" s="453"/>
      <c r="IG27" s="453"/>
      <c r="IH27" s="453"/>
      <c r="II27" s="453"/>
      <c r="IJ27" s="453"/>
      <c r="IK27" s="453"/>
      <c r="IL27" s="453"/>
      <c r="IM27" s="453"/>
      <c r="IN27" s="453"/>
      <c r="IO27" s="453"/>
      <c r="IP27" s="453"/>
      <c r="IQ27" s="453"/>
      <c r="IR27" s="453"/>
      <c r="IS27" s="453"/>
      <c r="IT27" s="453"/>
    </row>
    <row r="28" spans="1:254" ht="14.4">
      <c r="A28"/>
      <c r="B28"/>
      <c r="C28"/>
      <c r="D28"/>
      <c r="E28"/>
    </row>
    <row r="29" spans="1:254" ht="14.4">
      <c r="A29"/>
      <c r="B29"/>
      <c r="C29"/>
      <c r="D29"/>
      <c r="E29"/>
    </row>
    <row r="30" spans="1:254" ht="14.4">
      <c r="A30"/>
      <c r="B30"/>
      <c r="C30"/>
      <c r="D30"/>
      <c r="E30"/>
    </row>
    <row r="31" spans="1:254" ht="14.4">
      <c r="A31"/>
      <c r="B31"/>
      <c r="C31"/>
      <c r="D31"/>
      <c r="E31"/>
    </row>
    <row r="39" spans="1:10">
      <c r="A39" s="450"/>
      <c r="B39" s="450"/>
      <c r="C39" s="450"/>
      <c r="D39" s="450"/>
      <c r="E39" s="450"/>
      <c r="F39" s="450"/>
      <c r="G39" s="450"/>
      <c r="H39" s="450"/>
      <c r="I39" s="450"/>
      <c r="J39" s="450"/>
    </row>
    <row r="40" spans="1:10">
      <c r="A40" s="450"/>
      <c r="B40" s="450"/>
      <c r="C40" s="450"/>
      <c r="D40" s="450"/>
      <c r="E40" s="450"/>
      <c r="F40" s="450"/>
      <c r="G40" s="450"/>
      <c r="H40" s="450"/>
      <c r="I40" s="450"/>
      <c r="J40" s="450"/>
    </row>
    <row r="41" spans="1:10">
      <c r="A41" s="450"/>
      <c r="B41" s="450"/>
      <c r="C41" s="450"/>
      <c r="D41" s="450"/>
      <c r="E41" s="450"/>
      <c r="F41" s="450"/>
      <c r="G41" s="450"/>
      <c r="H41" s="450"/>
      <c r="I41" s="450"/>
      <c r="J41" s="450"/>
    </row>
    <row r="42" spans="1:10">
      <c r="A42" s="450"/>
      <c r="B42" s="450"/>
      <c r="C42" s="450"/>
      <c r="D42" s="450"/>
      <c r="E42" s="450"/>
      <c r="F42" s="450"/>
      <c r="G42" s="450"/>
      <c r="H42" s="450"/>
      <c r="I42" s="450"/>
      <c r="J42" s="450"/>
    </row>
    <row r="43" spans="1:10">
      <c r="A43" s="450"/>
      <c r="B43" s="450"/>
      <c r="C43" s="450"/>
      <c r="D43" s="450"/>
      <c r="E43" s="450"/>
      <c r="F43" s="450"/>
      <c r="G43" s="450"/>
      <c r="H43" s="450"/>
      <c r="I43" s="450"/>
      <c r="J43" s="450"/>
    </row>
    <row r="44" spans="1:10">
      <c r="A44" s="450"/>
      <c r="B44" s="450"/>
      <c r="C44" s="450"/>
      <c r="D44" s="450"/>
      <c r="E44" s="450"/>
      <c r="F44" s="450"/>
      <c r="G44" s="450"/>
      <c r="H44" s="450"/>
      <c r="I44" s="450"/>
      <c r="J44" s="450"/>
    </row>
    <row r="45" spans="1:10">
      <c r="A45" s="450"/>
      <c r="B45" s="450"/>
      <c r="C45" s="450"/>
      <c r="D45" s="450"/>
      <c r="E45" s="450"/>
      <c r="F45" s="450"/>
      <c r="G45" s="450"/>
      <c r="H45" s="450"/>
      <c r="I45" s="450"/>
      <c r="J45" s="450"/>
    </row>
    <row r="46" spans="1:10">
      <c r="A46" s="450"/>
      <c r="B46" s="450"/>
      <c r="C46" s="450"/>
      <c r="D46" s="450"/>
      <c r="E46" s="450"/>
      <c r="F46" s="450"/>
      <c r="G46" s="450"/>
      <c r="H46" s="450"/>
      <c r="I46" s="450"/>
      <c r="J46" s="450"/>
    </row>
    <row r="47" spans="1:10">
      <c r="A47" s="450"/>
      <c r="B47" s="450"/>
      <c r="C47" s="450"/>
      <c r="D47" s="450"/>
      <c r="E47" s="450"/>
      <c r="F47" s="450"/>
      <c r="G47" s="450"/>
      <c r="H47" s="450"/>
      <c r="I47" s="450"/>
      <c r="J47" s="450"/>
    </row>
    <row r="48" spans="1:10">
      <c r="A48" s="450"/>
      <c r="B48" s="450"/>
      <c r="C48" s="450"/>
      <c r="D48" s="450"/>
      <c r="E48" s="450"/>
      <c r="F48" s="450"/>
      <c r="G48" s="450"/>
      <c r="H48" s="450"/>
      <c r="I48" s="450"/>
      <c r="J48" s="450"/>
    </row>
    <row r="49" spans="1:10">
      <c r="A49" s="450"/>
      <c r="B49" s="450"/>
      <c r="C49" s="450"/>
      <c r="D49" s="450"/>
      <c r="E49" s="450"/>
      <c r="F49" s="450"/>
      <c r="G49" s="450"/>
      <c r="H49" s="450"/>
      <c r="I49" s="450"/>
      <c r="J49" s="450"/>
    </row>
    <row r="50" spans="1:10">
      <c r="A50" s="450"/>
      <c r="B50" s="450"/>
      <c r="C50" s="450"/>
      <c r="D50" s="450"/>
      <c r="E50" s="450"/>
      <c r="F50" s="450"/>
      <c r="G50" s="450"/>
      <c r="H50" s="450"/>
      <c r="I50" s="450"/>
      <c r="J50" s="450"/>
    </row>
    <row r="51" spans="1:10">
      <c r="A51" s="450"/>
      <c r="B51" s="450"/>
      <c r="C51" s="450"/>
      <c r="D51" s="450"/>
      <c r="E51" s="450"/>
      <c r="F51" s="450"/>
      <c r="G51" s="450"/>
      <c r="H51" s="450"/>
      <c r="I51" s="450"/>
      <c r="J51" s="450"/>
    </row>
    <row r="52" spans="1:10">
      <c r="A52" s="450"/>
      <c r="B52" s="450"/>
      <c r="C52" s="450"/>
      <c r="D52" s="450"/>
      <c r="E52" s="450"/>
      <c r="F52" s="450"/>
      <c r="G52" s="450"/>
      <c r="H52" s="450"/>
      <c r="I52" s="450"/>
      <c r="J52" s="450"/>
    </row>
    <row r="53" spans="1:10">
      <c r="A53" s="452"/>
      <c r="B53" s="452"/>
      <c r="C53" s="452"/>
      <c r="D53" s="452"/>
      <c r="E53" s="451"/>
      <c r="F53" s="451"/>
      <c r="G53" s="450"/>
      <c r="H53" s="450"/>
      <c r="I53" s="450"/>
      <c r="J53" s="450"/>
    </row>
    <row r="54" spans="1:10">
      <c r="A54" s="450"/>
      <c r="B54" s="450"/>
      <c r="C54" s="450"/>
      <c r="D54" s="450"/>
      <c r="E54" s="450"/>
      <c r="F54" s="450"/>
      <c r="G54" s="450"/>
      <c r="H54" s="450"/>
      <c r="I54" s="450"/>
      <c r="J54" s="450"/>
    </row>
    <row r="55" spans="1:10">
      <c r="A55" s="450"/>
      <c r="B55" s="450"/>
      <c r="C55" s="450"/>
      <c r="D55" s="450"/>
      <c r="E55" s="450"/>
      <c r="F55" s="450"/>
      <c r="G55" s="450"/>
      <c r="H55" s="450"/>
      <c r="I55" s="450"/>
      <c r="J55" s="450"/>
    </row>
    <row r="56" spans="1:10">
      <c r="A56" s="450"/>
      <c r="B56" s="450"/>
      <c r="C56" s="450"/>
      <c r="D56" s="450"/>
      <c r="E56" s="450"/>
      <c r="F56" s="450"/>
      <c r="G56" s="450"/>
      <c r="H56" s="450"/>
      <c r="I56" s="450"/>
      <c r="J56" s="450"/>
    </row>
    <row r="57" spans="1:10">
      <c r="A57" s="450"/>
      <c r="B57" s="450"/>
      <c r="C57" s="450"/>
      <c r="D57" s="450"/>
      <c r="E57" s="450"/>
      <c r="F57" s="450"/>
      <c r="G57" s="450"/>
      <c r="H57" s="450"/>
      <c r="I57" s="450"/>
      <c r="J57" s="450"/>
    </row>
    <row r="58" spans="1:10">
      <c r="A58" s="450"/>
      <c r="B58" s="450"/>
      <c r="C58" s="450"/>
      <c r="D58" s="450"/>
      <c r="E58" s="450"/>
      <c r="F58" s="450"/>
      <c r="G58" s="450"/>
      <c r="H58" s="450"/>
      <c r="I58" s="450"/>
      <c r="J58" s="450"/>
    </row>
    <row r="59" spans="1:10">
      <c r="A59" s="450"/>
      <c r="B59" s="450"/>
      <c r="C59" s="450"/>
      <c r="D59" s="450"/>
      <c r="E59" s="450"/>
      <c r="F59" s="450"/>
      <c r="G59" s="450"/>
      <c r="H59" s="450"/>
      <c r="I59" s="450"/>
      <c r="J59" s="450"/>
    </row>
    <row r="60" spans="1:10">
      <c r="A60" s="450"/>
      <c r="B60" s="450"/>
      <c r="C60" s="450"/>
      <c r="D60" s="450"/>
      <c r="E60" s="450"/>
      <c r="F60" s="450"/>
      <c r="G60" s="450"/>
      <c r="H60" s="450"/>
      <c r="I60" s="450"/>
      <c r="J60" s="450"/>
    </row>
    <row r="61" spans="1:10">
      <c r="A61" s="450"/>
      <c r="B61" s="450"/>
      <c r="C61" s="450"/>
      <c r="D61" s="450"/>
      <c r="E61" s="450"/>
      <c r="F61" s="450"/>
      <c r="G61" s="450"/>
      <c r="H61" s="450"/>
      <c r="I61" s="450"/>
      <c r="J61" s="450"/>
    </row>
    <row r="62" spans="1:10">
      <c r="A62" s="450"/>
      <c r="B62" s="450"/>
      <c r="C62" s="450"/>
      <c r="D62" s="450"/>
      <c r="E62" s="450"/>
      <c r="F62" s="450"/>
      <c r="G62" s="450"/>
      <c r="H62" s="450"/>
      <c r="I62" s="450"/>
      <c r="J62" s="450"/>
    </row>
    <row r="63" spans="1:10">
      <c r="A63" s="450"/>
      <c r="B63" s="450"/>
      <c r="C63" s="450"/>
      <c r="D63" s="450"/>
      <c r="E63" s="450"/>
      <c r="F63" s="450"/>
      <c r="G63" s="450"/>
      <c r="H63" s="450"/>
      <c r="I63" s="450"/>
      <c r="J63" s="450"/>
    </row>
    <row r="64" spans="1:10">
      <c r="A64" s="450"/>
      <c r="B64" s="450"/>
      <c r="C64" s="450"/>
      <c r="D64" s="450"/>
      <c r="E64" s="450"/>
      <c r="F64" s="450"/>
      <c r="G64" s="450"/>
      <c r="H64" s="450"/>
      <c r="I64" s="450"/>
      <c r="J64" s="450"/>
    </row>
    <row r="65" spans="1:10">
      <c r="A65" s="450"/>
      <c r="B65" s="450"/>
      <c r="C65" s="450"/>
      <c r="D65" s="450"/>
      <c r="E65" s="450"/>
      <c r="F65" s="450"/>
      <c r="G65" s="450"/>
      <c r="H65" s="450"/>
      <c r="I65" s="450"/>
      <c r="J65" s="450"/>
    </row>
    <row r="66" spans="1:10">
      <c r="A66" s="450"/>
      <c r="B66" s="450"/>
      <c r="C66" s="450"/>
      <c r="D66" s="450"/>
      <c r="E66" s="450"/>
      <c r="F66" s="450"/>
      <c r="G66" s="450"/>
      <c r="H66" s="450"/>
      <c r="I66" s="450"/>
      <c r="J66" s="450"/>
    </row>
    <row r="67" spans="1:10">
      <c r="A67" s="450"/>
      <c r="B67" s="450"/>
      <c r="C67" s="450"/>
      <c r="D67" s="450"/>
      <c r="E67" s="450"/>
      <c r="F67" s="450"/>
      <c r="G67" s="450"/>
      <c r="H67" s="450"/>
      <c r="I67" s="450"/>
      <c r="J67" s="450"/>
    </row>
    <row r="68" spans="1:10">
      <c r="A68" s="450"/>
      <c r="B68" s="450"/>
      <c r="C68" s="450"/>
      <c r="D68" s="450"/>
      <c r="E68" s="450"/>
      <c r="F68" s="450"/>
      <c r="G68" s="450"/>
      <c r="H68" s="450"/>
      <c r="I68" s="450"/>
      <c r="J68" s="450"/>
    </row>
    <row r="69" spans="1:10">
      <c r="A69" s="450"/>
      <c r="B69" s="450"/>
      <c r="C69" s="450"/>
      <c r="D69" s="450"/>
      <c r="E69" s="450"/>
      <c r="F69" s="450"/>
      <c r="G69" s="450"/>
      <c r="H69" s="450"/>
      <c r="I69" s="450"/>
      <c r="J69" s="450"/>
    </row>
    <row r="70" spans="1:10">
      <c r="A70" s="450"/>
      <c r="B70" s="450"/>
      <c r="C70" s="450"/>
      <c r="D70" s="450"/>
      <c r="E70" s="450"/>
      <c r="F70" s="450"/>
      <c r="G70" s="450"/>
      <c r="H70" s="450"/>
      <c r="I70" s="450"/>
      <c r="J70" s="450"/>
    </row>
    <row r="71" spans="1:10">
      <c r="A71" s="450"/>
      <c r="B71" s="450"/>
      <c r="C71" s="450"/>
      <c r="D71" s="450"/>
      <c r="E71" s="450"/>
      <c r="F71" s="450"/>
      <c r="G71" s="450"/>
      <c r="H71" s="450"/>
      <c r="I71" s="450"/>
      <c r="J71" s="450"/>
    </row>
    <row r="72" spans="1:10">
      <c r="A72" s="450"/>
      <c r="B72" s="450"/>
      <c r="C72" s="450"/>
      <c r="D72" s="450"/>
      <c r="E72" s="450"/>
      <c r="F72" s="450"/>
      <c r="G72" s="450"/>
      <c r="H72" s="450"/>
      <c r="I72" s="450"/>
      <c r="J72" s="450"/>
    </row>
    <row r="73" spans="1:10">
      <c r="A73" s="450"/>
      <c r="B73" s="450"/>
      <c r="C73" s="450"/>
      <c r="D73" s="450"/>
      <c r="E73" s="450"/>
      <c r="F73" s="450"/>
      <c r="G73" s="450"/>
      <c r="H73" s="450"/>
      <c r="I73" s="450"/>
      <c r="J73" s="450"/>
    </row>
    <row r="74" spans="1:10">
      <c r="A74" s="450"/>
      <c r="B74" s="450"/>
      <c r="C74" s="450"/>
      <c r="D74" s="450"/>
      <c r="E74" s="450"/>
      <c r="F74" s="450"/>
      <c r="G74" s="450"/>
      <c r="H74" s="450"/>
      <c r="I74" s="450"/>
      <c r="J74" s="450"/>
    </row>
  </sheetData>
  <mergeCells count="7">
    <mergeCell ref="A4:A6"/>
    <mergeCell ref="A1:F1"/>
    <mergeCell ref="A2:F2"/>
    <mergeCell ref="E4:F4"/>
    <mergeCell ref="E5:E6"/>
    <mergeCell ref="F5:F6"/>
    <mergeCell ref="B4:D4"/>
  </mergeCells>
  <pageMargins left="0.42" right="0.3" top="0.75" bottom="0.75" header="0.3" footer="0.3"/>
  <pageSetup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6"/>
  <sheetViews>
    <sheetView view="pageBreakPreview" zoomScaleNormal="100" zoomScaleSheetLayoutView="100" workbookViewId="0">
      <selection activeCell="D15" sqref="D15"/>
    </sheetView>
  </sheetViews>
  <sheetFormatPr defaultColWidth="8.88671875" defaultRowHeight="13.2"/>
  <cols>
    <col min="1" max="1" width="47.109375" style="472" bestFit="1" customWidth="1"/>
    <col min="2" max="2" width="15.44140625" style="472" bestFit="1" customWidth="1"/>
    <col min="3" max="3" width="12.44140625" style="472" customWidth="1"/>
    <col min="4" max="4" width="17" style="472" customWidth="1"/>
    <col min="5" max="7" width="15.44140625" style="472" bestFit="1" customWidth="1"/>
    <col min="8" max="16384" width="8.88671875" style="472"/>
  </cols>
  <sheetData>
    <row r="1" spans="1:6" ht="15.6">
      <c r="A1" s="3397" t="s">
        <v>662</v>
      </c>
      <c r="B1" s="3397"/>
      <c r="C1" s="3397"/>
    </row>
    <row r="2" spans="1:6" ht="15.6">
      <c r="A2" s="3535" t="s">
        <v>579</v>
      </c>
      <c r="B2" s="3535"/>
      <c r="C2" s="3535"/>
    </row>
    <row r="3" spans="1:6" ht="15.6">
      <c r="A3" s="3536" t="s">
        <v>578</v>
      </c>
      <c r="B3" s="3536"/>
      <c r="C3" s="3536"/>
    </row>
    <row r="4" spans="1:6" ht="13.8" thickBot="1">
      <c r="A4" s="603"/>
      <c r="B4" s="494"/>
      <c r="C4" s="493" t="s">
        <v>577</v>
      </c>
    </row>
    <row r="5" spans="1:6" ht="27" thickBot="1">
      <c r="A5" s="2887" t="s">
        <v>576</v>
      </c>
      <c r="B5" s="2888" t="s">
        <v>575</v>
      </c>
      <c r="C5" s="2889" t="s">
        <v>574</v>
      </c>
    </row>
    <row r="6" spans="1:6" s="481" customFormat="1" ht="13.8" thickBot="1">
      <c r="A6" s="2890" t="s">
        <v>573</v>
      </c>
      <c r="B6" s="2891">
        <f>SUM(B7:B7)</f>
        <v>953.576099</v>
      </c>
      <c r="C6" s="2892"/>
      <c r="D6" s="482"/>
    </row>
    <row r="7" spans="1:6" ht="13.8" thickBot="1">
      <c r="A7" s="2893" t="s">
        <v>572</v>
      </c>
      <c r="B7" s="2894">
        <v>953.576099</v>
      </c>
      <c r="C7" s="2895">
        <v>65479</v>
      </c>
      <c r="D7" s="479"/>
      <c r="E7" s="486"/>
    </row>
    <row r="8" spans="1:6" s="481" customFormat="1" ht="13.8" thickBot="1">
      <c r="A8" s="2896" t="s">
        <v>571</v>
      </c>
      <c r="B8" s="2891">
        <f>SUM(B9:B28)</f>
        <v>4577.6980000000003</v>
      </c>
      <c r="C8" s="2897"/>
      <c r="D8" s="492"/>
      <c r="E8" s="490"/>
      <c r="F8" s="490"/>
    </row>
    <row r="9" spans="1:6" ht="27" thickBot="1">
      <c r="A9" s="2898" t="s">
        <v>570</v>
      </c>
      <c r="B9" s="2899">
        <v>124</v>
      </c>
      <c r="C9" s="2900">
        <v>65479</v>
      </c>
      <c r="D9" s="476"/>
      <c r="E9" s="488"/>
      <c r="F9" s="486"/>
    </row>
    <row r="10" spans="1:6" ht="13.8" thickBot="1">
      <c r="A10" s="2901" t="s">
        <v>569</v>
      </c>
      <c r="B10" s="2899">
        <v>13.2</v>
      </c>
      <c r="C10" s="2900">
        <v>65480</v>
      </c>
      <c r="D10" s="476"/>
      <c r="E10" s="488"/>
      <c r="F10" s="486"/>
    </row>
    <row r="11" spans="1:6" ht="13.8" thickBot="1">
      <c r="A11" s="2901" t="s">
        <v>568</v>
      </c>
      <c r="B11" s="2899">
        <v>39.375</v>
      </c>
      <c r="C11" s="2900">
        <v>65488</v>
      </c>
      <c r="D11" s="476"/>
      <c r="E11" s="488"/>
      <c r="F11" s="486"/>
    </row>
    <row r="12" spans="1:6" ht="27" thickBot="1">
      <c r="A12" s="2898" t="s">
        <v>567</v>
      </c>
      <c r="B12" s="2902">
        <v>800</v>
      </c>
      <c r="C12" s="2900">
        <v>65521</v>
      </c>
      <c r="D12" s="476"/>
      <c r="E12" s="488"/>
      <c r="F12" s="486"/>
    </row>
    <row r="13" spans="1:6" ht="27" thickBot="1">
      <c r="A13" s="2898" t="s">
        <v>566</v>
      </c>
      <c r="B13" s="2902">
        <v>70</v>
      </c>
      <c r="C13" s="2900">
        <v>65554</v>
      </c>
      <c r="D13" s="476"/>
      <c r="E13" s="488"/>
      <c r="F13" s="486"/>
    </row>
    <row r="14" spans="1:6" ht="27" thickBot="1">
      <c r="A14" s="2898" t="s">
        <v>565</v>
      </c>
      <c r="B14" s="2902">
        <v>120</v>
      </c>
      <c r="C14" s="2900">
        <v>65584</v>
      </c>
      <c r="D14" s="476"/>
      <c r="E14" s="488"/>
      <c r="F14" s="486"/>
    </row>
    <row r="15" spans="1:6" ht="27" thickBot="1">
      <c r="A15" s="2898" t="s">
        <v>564</v>
      </c>
      <c r="B15" s="2902">
        <v>118</v>
      </c>
      <c r="C15" s="2900">
        <v>65590</v>
      </c>
      <c r="D15" s="476"/>
      <c r="E15" s="488"/>
      <c r="F15" s="486"/>
    </row>
    <row r="16" spans="1:6" ht="27" thickBot="1">
      <c r="A16" s="2898" t="s">
        <v>563</v>
      </c>
      <c r="B16" s="2902">
        <v>100</v>
      </c>
      <c r="C16" s="2900">
        <v>65593</v>
      </c>
      <c r="D16" s="476"/>
      <c r="E16" s="488"/>
      <c r="F16" s="486"/>
    </row>
    <row r="17" spans="1:6" ht="27" thickBot="1">
      <c r="A17" s="2898" t="s">
        <v>562</v>
      </c>
      <c r="B17" s="2902">
        <v>315</v>
      </c>
      <c r="C17" s="2900">
        <v>65593</v>
      </c>
      <c r="D17" s="476"/>
      <c r="E17" s="488"/>
      <c r="F17" s="486"/>
    </row>
    <row r="18" spans="1:6" ht="27" thickBot="1">
      <c r="A18" s="2898" t="s">
        <v>561</v>
      </c>
      <c r="B18" s="2902">
        <v>340</v>
      </c>
      <c r="C18" s="2900">
        <v>65593</v>
      </c>
      <c r="D18" s="476"/>
      <c r="E18" s="488"/>
      <c r="F18" s="486"/>
    </row>
    <row r="19" spans="1:6" ht="40.200000000000003" thickBot="1">
      <c r="A19" s="2898" t="s">
        <v>560</v>
      </c>
      <c r="B19" s="2902">
        <v>58.058</v>
      </c>
      <c r="C19" s="2900">
        <v>65593</v>
      </c>
      <c r="D19" s="476"/>
      <c r="E19" s="488"/>
      <c r="F19" s="486"/>
    </row>
    <row r="20" spans="1:6" ht="27" thickBot="1">
      <c r="A20" s="2898" t="s">
        <v>559</v>
      </c>
      <c r="B20" s="2902">
        <v>353.1</v>
      </c>
      <c r="C20" s="2900">
        <v>65607</v>
      </c>
      <c r="D20" s="476"/>
      <c r="E20" s="488"/>
      <c r="F20" s="486"/>
    </row>
    <row r="21" spans="1:6" ht="27" thickBot="1">
      <c r="A21" s="2898" t="s">
        <v>558</v>
      </c>
      <c r="B21" s="2902">
        <v>228</v>
      </c>
      <c r="C21" s="2900">
        <v>65630</v>
      </c>
      <c r="D21" s="476"/>
      <c r="E21" s="488"/>
      <c r="F21" s="486"/>
    </row>
    <row r="22" spans="1:6" ht="27" thickBot="1">
      <c r="A22" s="2898" t="s">
        <v>557</v>
      </c>
      <c r="B22" s="2902">
        <v>833.125</v>
      </c>
      <c r="C22" s="2900">
        <v>65630</v>
      </c>
      <c r="D22" s="476"/>
      <c r="E22" s="488"/>
      <c r="F22" s="486"/>
    </row>
    <row r="23" spans="1:6" ht="13.8" thickBot="1">
      <c r="A23" s="2898" t="s">
        <v>556</v>
      </c>
      <c r="B23" s="2902">
        <v>9.6999999999999993</v>
      </c>
      <c r="C23" s="2900">
        <v>65627</v>
      </c>
      <c r="D23" s="476"/>
      <c r="E23" s="488"/>
      <c r="F23" s="486"/>
    </row>
    <row r="24" spans="1:6" ht="27" thickBot="1">
      <c r="A24" s="2898" t="s">
        <v>555</v>
      </c>
      <c r="B24" s="2902">
        <v>548.79999999999995</v>
      </c>
      <c r="C24" s="2900">
        <v>65640</v>
      </c>
      <c r="D24" s="476"/>
      <c r="E24" s="488"/>
      <c r="F24" s="486"/>
    </row>
    <row r="25" spans="1:6" ht="27" thickBot="1">
      <c r="A25" s="2898" t="s">
        <v>554</v>
      </c>
      <c r="B25" s="2902">
        <v>20.34</v>
      </c>
      <c r="C25" s="2900">
        <v>65640</v>
      </c>
      <c r="D25" s="476"/>
      <c r="E25" s="488"/>
      <c r="F25" s="486"/>
    </row>
    <row r="26" spans="1:6" ht="27" thickBot="1">
      <c r="A26" s="2898" t="s">
        <v>553</v>
      </c>
      <c r="B26" s="2902">
        <v>161</v>
      </c>
      <c r="C26" s="2900">
        <v>65669</v>
      </c>
      <c r="D26" s="476"/>
      <c r="E26" s="488"/>
      <c r="F26" s="486"/>
    </row>
    <row r="27" spans="1:6" ht="27" thickBot="1">
      <c r="A27" s="2898" t="s">
        <v>552</v>
      </c>
      <c r="B27" s="2902">
        <v>163.19999999999999</v>
      </c>
      <c r="C27" s="2900">
        <v>65669</v>
      </c>
      <c r="D27" s="476"/>
      <c r="E27" s="488"/>
      <c r="F27" s="486"/>
    </row>
    <row r="28" spans="1:6" ht="27" thickBot="1">
      <c r="A28" s="2898" t="s">
        <v>551</v>
      </c>
      <c r="B28" s="2902">
        <v>162.80000000000001</v>
      </c>
      <c r="C28" s="2900">
        <v>65672</v>
      </c>
      <c r="D28" s="476"/>
      <c r="E28" s="488"/>
      <c r="F28" s="486"/>
    </row>
    <row r="29" spans="1:6" s="481" customFormat="1" ht="13.8" thickBot="1">
      <c r="A29" s="2896" t="s">
        <v>550</v>
      </c>
      <c r="B29" s="2891">
        <f>SUM(B30:B36)</f>
        <v>7750</v>
      </c>
      <c r="C29" s="2897"/>
      <c r="D29" s="492"/>
      <c r="E29" s="491"/>
      <c r="F29" s="490"/>
    </row>
    <row r="30" spans="1:6" ht="13.8" thickBot="1">
      <c r="A30" s="2901" t="s">
        <v>549</v>
      </c>
      <c r="B30" s="2899">
        <v>1200</v>
      </c>
      <c r="C30" s="2900">
        <v>65475</v>
      </c>
      <c r="D30" s="476"/>
      <c r="E30" s="488"/>
      <c r="F30" s="486"/>
    </row>
    <row r="31" spans="1:6" ht="13.8" thickBot="1">
      <c r="A31" s="2901" t="s">
        <v>548</v>
      </c>
      <c r="B31" s="2899">
        <v>750</v>
      </c>
      <c r="C31" s="2900">
        <v>65527</v>
      </c>
      <c r="D31" s="476"/>
      <c r="E31" s="487"/>
      <c r="F31" s="486"/>
    </row>
    <row r="32" spans="1:6" ht="13.8" thickBot="1">
      <c r="A32" s="2901" t="s">
        <v>547</v>
      </c>
      <c r="B32" s="2899">
        <v>1200</v>
      </c>
      <c r="C32" s="2900">
        <v>65528</v>
      </c>
      <c r="D32" s="479"/>
      <c r="E32" s="479"/>
    </row>
    <row r="33" spans="1:5" ht="13.8" thickBot="1">
      <c r="A33" s="2901" t="s">
        <v>546</v>
      </c>
      <c r="B33" s="2899">
        <v>1600</v>
      </c>
      <c r="C33" s="2900">
        <v>65610</v>
      </c>
      <c r="D33" s="479"/>
      <c r="E33" s="479"/>
    </row>
    <row r="34" spans="1:5" ht="13.8" thickBot="1">
      <c r="A34" s="2901" t="s">
        <v>545</v>
      </c>
      <c r="B34" s="2899">
        <v>1200</v>
      </c>
      <c r="C34" s="2900">
        <v>65611</v>
      </c>
      <c r="D34" s="479"/>
      <c r="E34" s="479"/>
    </row>
    <row r="35" spans="1:5" ht="13.8" thickBot="1">
      <c r="A35" s="2898" t="s">
        <v>544</v>
      </c>
      <c r="B35" s="2899">
        <v>800</v>
      </c>
      <c r="C35" s="2900">
        <v>65642</v>
      </c>
      <c r="D35" s="479"/>
      <c r="E35" s="479"/>
    </row>
    <row r="36" spans="1:5" ht="27" thickBot="1">
      <c r="A36" s="2898" t="s">
        <v>543</v>
      </c>
      <c r="B36" s="2899">
        <v>1000</v>
      </c>
      <c r="C36" s="2900">
        <v>65640</v>
      </c>
      <c r="D36" s="479"/>
      <c r="E36" s="479"/>
    </row>
    <row r="37" spans="1:5" s="481" customFormat="1" ht="13.8" thickBot="1">
      <c r="A37" s="2903" t="s">
        <v>542</v>
      </c>
      <c r="B37" s="2891">
        <f>SUM(B38:B45)</f>
        <v>9200</v>
      </c>
      <c r="C37" s="2897"/>
      <c r="D37" s="482"/>
      <c r="E37" s="482"/>
    </row>
    <row r="38" spans="1:5" ht="40.200000000000003" thickBot="1">
      <c r="A38" s="2904" t="s">
        <v>541</v>
      </c>
      <c r="B38" s="2894">
        <v>800</v>
      </c>
      <c r="C38" s="2900">
        <v>65472</v>
      </c>
      <c r="D38" s="479"/>
      <c r="E38" s="479"/>
    </row>
    <row r="39" spans="1:5" ht="27" thickBot="1">
      <c r="A39" s="2904" t="s">
        <v>540</v>
      </c>
      <c r="B39" s="2894">
        <v>800</v>
      </c>
      <c r="C39" s="2900">
        <v>65472</v>
      </c>
      <c r="D39" s="479"/>
      <c r="E39" s="479"/>
    </row>
    <row r="40" spans="1:5" ht="27" thickBot="1">
      <c r="A40" s="2904" t="s">
        <v>539</v>
      </c>
      <c r="B40" s="2894">
        <v>440</v>
      </c>
      <c r="C40" s="2900">
        <v>65483</v>
      </c>
      <c r="D40" s="479"/>
      <c r="E40" s="479"/>
    </row>
    <row r="41" spans="1:5" ht="27" thickBot="1">
      <c r="A41" s="2904" t="s">
        <v>538</v>
      </c>
      <c r="B41" s="2894">
        <v>1000</v>
      </c>
      <c r="C41" s="2900">
        <v>65483</v>
      </c>
      <c r="D41" s="479"/>
      <c r="E41" s="479"/>
    </row>
    <row r="42" spans="1:5" ht="27" thickBot="1">
      <c r="A42" s="2904" t="s">
        <v>537</v>
      </c>
      <c r="B42" s="2894">
        <v>1200</v>
      </c>
      <c r="C42" s="2900">
        <v>65501</v>
      </c>
      <c r="D42" s="476"/>
    </row>
    <row r="43" spans="1:5" ht="27" thickBot="1">
      <c r="A43" s="2904" t="s">
        <v>536</v>
      </c>
      <c r="B43" s="2894">
        <v>2000</v>
      </c>
      <c r="C43" s="2900">
        <v>65585</v>
      </c>
      <c r="D43" s="476"/>
    </row>
    <row r="44" spans="1:5" ht="40.200000000000003" thickBot="1">
      <c r="A44" s="2904" t="s">
        <v>535</v>
      </c>
      <c r="B44" s="2894">
        <v>960</v>
      </c>
      <c r="C44" s="2900">
        <v>65621</v>
      </c>
      <c r="D44" s="476"/>
    </row>
    <row r="45" spans="1:5" ht="26.4">
      <c r="A45" s="2905" t="s">
        <v>534</v>
      </c>
      <c r="B45" s="2906">
        <v>2000</v>
      </c>
      <c r="C45" s="2907">
        <v>65651</v>
      </c>
      <c r="D45" s="476"/>
    </row>
    <row r="46" spans="1:5" ht="13.8" thickBot="1">
      <c r="A46" s="475" t="s">
        <v>313</v>
      </c>
      <c r="B46" s="474">
        <f>B6+B8+B29+B37</f>
        <v>22481.274099000002</v>
      </c>
      <c r="C46" s="473"/>
    </row>
  </sheetData>
  <mergeCells count="3">
    <mergeCell ref="A1:C1"/>
    <mergeCell ref="A2:C2"/>
    <mergeCell ref="A3:C3"/>
  </mergeCells>
  <pageMargins left="1.4" right="0.7" top="0.75" bottom="0.75" header="0.3" footer="0.3"/>
  <pageSetup scale="65"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9"/>
  <sheetViews>
    <sheetView workbookViewId="0">
      <selection sqref="A1:L22"/>
    </sheetView>
  </sheetViews>
  <sheetFormatPr defaultColWidth="9.109375" defaultRowHeight="13.2"/>
  <cols>
    <col min="1" max="1" width="27.88671875" style="449" customWidth="1"/>
    <col min="2" max="4" width="7" style="449" customWidth="1"/>
    <col min="5" max="10" width="10.88671875" style="449" customWidth="1"/>
    <col min="11" max="11" width="10.109375" style="449" bestFit="1" customWidth="1"/>
    <col min="12" max="12" width="8.109375" style="449" customWidth="1"/>
    <col min="13" max="16384" width="9.109375" style="449"/>
  </cols>
  <sheetData>
    <row r="1" spans="1:26">
      <c r="A1" s="3541" t="s">
        <v>600</v>
      </c>
      <c r="B1" s="3541"/>
      <c r="C1" s="3541"/>
      <c r="D1" s="3541"/>
      <c r="E1" s="3541"/>
      <c r="F1" s="3541"/>
      <c r="G1" s="3541"/>
      <c r="H1" s="3541"/>
      <c r="I1" s="3541"/>
      <c r="J1" s="3541"/>
      <c r="K1" s="3541"/>
      <c r="L1" s="3541"/>
    </row>
    <row r="2" spans="1:26" ht="15.6">
      <c r="A2" s="3542" t="s">
        <v>599</v>
      </c>
      <c r="B2" s="3542"/>
      <c r="C2" s="3542"/>
      <c r="D2" s="3542"/>
      <c r="E2" s="3542"/>
      <c r="F2" s="3542"/>
      <c r="G2" s="3542"/>
      <c r="H2" s="3542"/>
      <c r="I2" s="3542"/>
      <c r="J2" s="3542"/>
      <c r="K2" s="3542"/>
      <c r="L2" s="3542"/>
    </row>
    <row r="3" spans="1:26" ht="13.8" thickBot="1">
      <c r="A3" s="3543"/>
      <c r="B3" s="3543"/>
      <c r="C3" s="3543"/>
      <c r="D3" s="3543"/>
      <c r="E3" s="3543"/>
      <c r="F3" s="3543"/>
      <c r="G3" s="3543"/>
      <c r="H3" s="3543"/>
      <c r="I3" s="3543"/>
      <c r="J3" s="3543"/>
      <c r="K3" s="3543"/>
      <c r="L3" s="3543"/>
      <c r="M3" s="453"/>
    </row>
    <row r="4" spans="1:26" ht="18" customHeight="1">
      <c r="A4" s="3544" t="s">
        <v>65</v>
      </c>
      <c r="B4" s="3548" t="s">
        <v>598</v>
      </c>
      <c r="C4" s="3549"/>
      <c r="D4" s="3550"/>
      <c r="E4" s="3549" t="s">
        <v>597</v>
      </c>
      <c r="F4" s="3549"/>
      <c r="G4" s="3549"/>
      <c r="H4" s="3549"/>
      <c r="I4" s="3549"/>
      <c r="J4" s="3549"/>
      <c r="K4" s="3549"/>
      <c r="L4" s="3551"/>
    </row>
    <row r="5" spans="1:26" ht="15" customHeight="1">
      <c r="A5" s="3545"/>
      <c r="B5" s="3552" t="s">
        <v>509</v>
      </c>
      <c r="C5" s="3553"/>
      <c r="D5" s="3554"/>
      <c r="E5" s="3538" t="s">
        <v>509</v>
      </c>
      <c r="F5" s="3555"/>
      <c r="G5" s="3555"/>
      <c r="H5" s="3555"/>
      <c r="I5" s="3555"/>
      <c r="J5" s="3555"/>
      <c r="K5" s="3555"/>
      <c r="L5" s="3556"/>
    </row>
    <row r="6" spans="1:26" ht="15.75" customHeight="1">
      <c r="A6" s="3545"/>
      <c r="B6" s="959"/>
      <c r="C6" s="959"/>
      <c r="D6" s="959"/>
      <c r="E6" s="3538">
        <v>2021</v>
      </c>
      <c r="F6" s="3539"/>
      <c r="G6" s="3537">
        <v>2022</v>
      </c>
      <c r="H6" s="3537"/>
      <c r="I6" s="3537">
        <v>2023</v>
      </c>
      <c r="J6" s="3537"/>
      <c r="K6" s="3537" t="s">
        <v>532</v>
      </c>
      <c r="L6" s="3540"/>
    </row>
    <row r="7" spans="1:26" ht="15.6">
      <c r="A7" s="3546"/>
      <c r="B7" s="960">
        <v>2021</v>
      </c>
      <c r="C7" s="960">
        <v>2022</v>
      </c>
      <c r="D7" s="960">
        <v>2023</v>
      </c>
      <c r="E7" s="961">
        <v>1</v>
      </c>
      <c r="F7" s="962">
        <v>2</v>
      </c>
      <c r="G7" s="963">
        <v>3</v>
      </c>
      <c r="H7" s="964">
        <v>4</v>
      </c>
      <c r="I7" s="963">
        <v>5</v>
      </c>
      <c r="J7" s="963">
        <v>6</v>
      </c>
      <c r="K7" s="965" t="s">
        <v>596</v>
      </c>
      <c r="L7" s="966" t="s">
        <v>595</v>
      </c>
    </row>
    <row r="8" spans="1:26" ht="15.6">
      <c r="A8" s="3547"/>
      <c r="B8" s="967"/>
      <c r="C8" s="956"/>
      <c r="D8" s="968"/>
      <c r="E8" s="969" t="s">
        <v>594</v>
      </c>
      <c r="F8" s="970" t="s">
        <v>593</v>
      </c>
      <c r="G8" s="970" t="s">
        <v>594</v>
      </c>
      <c r="H8" s="970" t="s">
        <v>593</v>
      </c>
      <c r="I8" s="970" t="s">
        <v>594</v>
      </c>
      <c r="J8" s="970" t="s">
        <v>593</v>
      </c>
      <c r="K8" s="971">
        <v>1</v>
      </c>
      <c r="L8" s="972">
        <v>3</v>
      </c>
    </row>
    <row r="9" spans="1:26" ht="23.25" customHeight="1">
      <c r="A9" s="526" t="s">
        <v>592</v>
      </c>
      <c r="B9" s="525">
        <v>145</v>
      </c>
      <c r="C9" s="525">
        <v>143</v>
      </c>
      <c r="D9" s="525">
        <v>146</v>
      </c>
      <c r="E9" s="524">
        <v>2457093.9299999997</v>
      </c>
      <c r="F9" s="524">
        <v>72.136457901394138</v>
      </c>
      <c r="G9" s="524">
        <v>2606494.8400000003</v>
      </c>
      <c r="H9" s="524">
        <v>65.82641852986464</v>
      </c>
      <c r="I9" s="523">
        <v>2014419.9899999998</v>
      </c>
      <c r="J9" s="522">
        <v>65.788535706340753</v>
      </c>
      <c r="K9" s="522">
        <v>6.0803906670348766</v>
      </c>
      <c r="L9" s="521">
        <v>-22.715366280947663</v>
      </c>
      <c r="M9" s="510"/>
      <c r="N9"/>
      <c r="O9"/>
      <c r="P9"/>
      <c r="Q9"/>
      <c r="R9"/>
      <c r="S9"/>
      <c r="T9"/>
      <c r="U9"/>
      <c r="V9"/>
      <c r="W9"/>
      <c r="X9"/>
      <c r="Y9"/>
      <c r="Z9"/>
    </row>
    <row r="10" spans="1:26" ht="23.25" customHeight="1">
      <c r="A10" s="520" t="s">
        <v>591</v>
      </c>
      <c r="B10" s="519">
        <v>26</v>
      </c>
      <c r="C10" s="519">
        <v>26</v>
      </c>
      <c r="D10" s="519">
        <v>24</v>
      </c>
      <c r="E10" s="469">
        <v>1385021.85</v>
      </c>
      <c r="F10" s="469">
        <v>40.662088313016199</v>
      </c>
      <c r="G10" s="477">
        <v>1368160.37</v>
      </c>
      <c r="H10" s="469">
        <v>34.552570659067356</v>
      </c>
      <c r="I10" s="477">
        <v>1063116.71</v>
      </c>
      <c r="J10" s="484">
        <v>34.72011396979957</v>
      </c>
      <c r="K10" s="484">
        <v>-1.2174161728928681</v>
      </c>
      <c r="L10" s="518">
        <v>-22.295899420036562</v>
      </c>
      <c r="M10" s="510"/>
      <c r="N10"/>
      <c r="O10"/>
      <c r="P10"/>
      <c r="Q10"/>
      <c r="R10"/>
      <c r="S10"/>
      <c r="T10"/>
      <c r="U10"/>
      <c r="V10"/>
      <c r="W10"/>
      <c r="X10"/>
      <c r="Y10"/>
      <c r="Z10"/>
    </row>
    <row r="11" spans="1:26" ht="23.25" customHeight="1">
      <c r="A11" s="517" t="s">
        <v>590</v>
      </c>
      <c r="B11" s="516">
        <v>18</v>
      </c>
      <c r="C11" s="516">
        <v>17</v>
      </c>
      <c r="D11" s="516">
        <v>16</v>
      </c>
      <c r="E11" s="465">
        <v>96630.49</v>
      </c>
      <c r="F11" s="464">
        <v>2.8369209612902702</v>
      </c>
      <c r="G11" s="483">
        <v>178912.37</v>
      </c>
      <c r="H11" s="464">
        <v>4.5183901257176462</v>
      </c>
      <c r="I11" s="483">
        <v>138038.93</v>
      </c>
      <c r="J11" s="483">
        <v>4.5081855423655091</v>
      </c>
      <c r="K11" s="483">
        <v>85.151053254516228</v>
      </c>
      <c r="L11" s="515">
        <v>-22.84550811103783</v>
      </c>
      <c r="M11" s="510"/>
      <c r="N11"/>
      <c r="O11"/>
      <c r="P11"/>
      <c r="Q11"/>
      <c r="R11"/>
      <c r="S11"/>
      <c r="T11"/>
      <c r="U11"/>
      <c r="V11"/>
      <c r="W11"/>
      <c r="X11"/>
      <c r="Y11"/>
      <c r="Z11"/>
    </row>
    <row r="12" spans="1:26" ht="23.25" customHeight="1">
      <c r="A12" s="517" t="s">
        <v>589</v>
      </c>
      <c r="B12" s="516">
        <v>24</v>
      </c>
      <c r="C12" s="516">
        <v>20</v>
      </c>
      <c r="D12" s="516">
        <v>20</v>
      </c>
      <c r="E12" s="465">
        <v>39695.21</v>
      </c>
      <c r="F12" s="464">
        <v>1.1653896540503845</v>
      </c>
      <c r="G12" s="465">
        <v>77012.600000000006</v>
      </c>
      <c r="H12" s="464">
        <v>1.944935229441334</v>
      </c>
      <c r="I12" s="465">
        <v>56641.19</v>
      </c>
      <c r="J12" s="483">
        <v>1.8498331873506833</v>
      </c>
      <c r="K12" s="483">
        <v>94.009806220952129</v>
      </c>
      <c r="L12" s="515">
        <v>-26.452048106413756</v>
      </c>
      <c r="M12" s="510"/>
      <c r="N12"/>
      <c r="O12"/>
      <c r="P12"/>
      <c r="Q12"/>
      <c r="R12"/>
      <c r="S12"/>
      <c r="T12"/>
      <c r="U12"/>
      <c r="V12"/>
      <c r="W12"/>
      <c r="X12"/>
      <c r="Y12"/>
      <c r="Z12"/>
    </row>
    <row r="13" spans="1:26" ht="23.25" customHeight="1">
      <c r="A13" s="517" t="s">
        <v>588</v>
      </c>
      <c r="B13" s="516">
        <v>50</v>
      </c>
      <c r="C13" s="516">
        <v>50</v>
      </c>
      <c r="D13" s="516">
        <v>59</v>
      </c>
      <c r="E13" s="465">
        <v>307353.64</v>
      </c>
      <c r="F13" s="464">
        <v>9.0234250477759534</v>
      </c>
      <c r="G13" s="465">
        <v>393069.31</v>
      </c>
      <c r="H13" s="464">
        <v>9.9268736366672048</v>
      </c>
      <c r="I13" s="465">
        <v>347490.28</v>
      </c>
      <c r="J13" s="483">
        <v>11.348614890078782</v>
      </c>
      <c r="K13" s="483">
        <v>27.888288552561136</v>
      </c>
      <c r="L13" s="515">
        <v>-11.59567252910179</v>
      </c>
      <c r="M13" s="510"/>
      <c r="N13"/>
      <c r="O13"/>
      <c r="P13"/>
      <c r="Q13"/>
      <c r="R13"/>
      <c r="S13"/>
      <c r="T13"/>
      <c r="U13"/>
      <c r="V13"/>
      <c r="W13"/>
      <c r="X13"/>
      <c r="Y13"/>
      <c r="Z13"/>
    </row>
    <row r="14" spans="1:26" ht="23.25" customHeight="1">
      <c r="A14" s="514" t="s">
        <v>587</v>
      </c>
      <c r="B14" s="513">
        <v>27</v>
      </c>
      <c r="C14" s="513">
        <v>30</v>
      </c>
      <c r="D14" s="513">
        <v>27</v>
      </c>
      <c r="E14" s="480">
        <v>628392.74</v>
      </c>
      <c r="F14" s="512">
        <v>18.44863392526134</v>
      </c>
      <c r="G14" s="489">
        <v>589340.19000000006</v>
      </c>
      <c r="H14" s="512">
        <v>14.883648878971096</v>
      </c>
      <c r="I14" s="489">
        <v>409132.88</v>
      </c>
      <c r="J14" s="489">
        <v>13.361788116746215</v>
      </c>
      <c r="K14" s="489">
        <v>-6.2146723719309449</v>
      </c>
      <c r="L14" s="511">
        <v>-30.577807700506568</v>
      </c>
      <c r="M14" s="510"/>
      <c r="N14"/>
      <c r="O14"/>
      <c r="P14"/>
      <c r="Q14"/>
      <c r="R14"/>
      <c r="S14"/>
      <c r="T14"/>
      <c r="U14"/>
      <c r="V14"/>
      <c r="W14"/>
      <c r="X14"/>
      <c r="Y14"/>
      <c r="Z14"/>
    </row>
    <row r="15" spans="1:26" ht="23.25" customHeight="1">
      <c r="A15" s="505" t="s">
        <v>586</v>
      </c>
      <c r="B15" s="504">
        <v>19</v>
      </c>
      <c r="C15" s="504">
        <v>19</v>
      </c>
      <c r="D15" s="504">
        <v>19</v>
      </c>
      <c r="E15" s="478">
        <v>141111.57999999999</v>
      </c>
      <c r="F15" s="503">
        <v>4.1428166118456904</v>
      </c>
      <c r="G15" s="478">
        <v>176638.05</v>
      </c>
      <c r="H15" s="503">
        <v>4.4609527052043401</v>
      </c>
      <c r="I15" s="478">
        <v>125637.37</v>
      </c>
      <c r="J15" s="485">
        <v>4.1031654984200916</v>
      </c>
      <c r="K15" s="485">
        <v>25.176154926477338</v>
      </c>
      <c r="L15" s="502">
        <v>-28.872986312971634</v>
      </c>
      <c r="M15" s="510"/>
      <c r="N15"/>
      <c r="O15"/>
      <c r="P15"/>
      <c r="Q15"/>
      <c r="R15"/>
      <c r="S15"/>
      <c r="T15"/>
      <c r="U15"/>
      <c r="V15"/>
      <c r="W15"/>
      <c r="X15"/>
      <c r="Y15"/>
      <c r="Z15"/>
    </row>
    <row r="16" spans="1:26" ht="23.25" customHeight="1">
      <c r="A16" s="505" t="s">
        <v>585</v>
      </c>
      <c r="B16" s="504">
        <v>4</v>
      </c>
      <c r="C16" s="504">
        <v>5</v>
      </c>
      <c r="D16" s="504">
        <v>5</v>
      </c>
      <c r="E16" s="478">
        <v>27590.49</v>
      </c>
      <c r="F16" s="503">
        <v>0.81001389326774176</v>
      </c>
      <c r="G16" s="478">
        <v>54486.37</v>
      </c>
      <c r="H16" s="503">
        <v>1.376040550992635</v>
      </c>
      <c r="I16" s="478">
        <v>55925.279999999999</v>
      </c>
      <c r="J16" s="485">
        <v>1.8264524272155902</v>
      </c>
      <c r="K16" s="485">
        <v>97.482429634268897</v>
      </c>
      <c r="L16" s="502">
        <v>2.6408622927164913</v>
      </c>
      <c r="M16" s="510"/>
      <c r="N16"/>
      <c r="O16"/>
      <c r="P16"/>
      <c r="Q16"/>
      <c r="R16"/>
      <c r="S16"/>
      <c r="T16"/>
      <c r="U16"/>
      <c r="V16"/>
      <c r="W16"/>
      <c r="X16"/>
      <c r="Y16"/>
      <c r="Z16"/>
    </row>
    <row r="17" spans="1:26" ht="23.25" customHeight="1">
      <c r="A17" s="505" t="s">
        <v>584</v>
      </c>
      <c r="B17" s="504">
        <v>4</v>
      </c>
      <c r="C17" s="504">
        <v>4</v>
      </c>
      <c r="D17" s="504">
        <v>4</v>
      </c>
      <c r="E17" s="478">
        <v>16918.32</v>
      </c>
      <c r="F17" s="503">
        <v>0.49669557339320541</v>
      </c>
      <c r="G17" s="478">
        <v>17538.04</v>
      </c>
      <c r="H17" s="503">
        <v>0.44291910481338503</v>
      </c>
      <c r="I17" s="478">
        <v>13254.79</v>
      </c>
      <c r="J17" s="485">
        <v>0.43288551023317068</v>
      </c>
      <c r="K17" s="485">
        <v>3.6630114574024049</v>
      </c>
      <c r="L17" s="502">
        <v>-24.422626473653835</v>
      </c>
      <c r="N17"/>
      <c r="O17"/>
      <c r="P17"/>
      <c r="Q17"/>
      <c r="R17"/>
      <c r="S17"/>
      <c r="T17"/>
      <c r="U17"/>
      <c r="V17"/>
      <c r="W17"/>
      <c r="X17"/>
      <c r="Y17"/>
      <c r="Z17"/>
    </row>
    <row r="18" spans="1:26" ht="18.75" customHeight="1">
      <c r="A18" s="505" t="s">
        <v>583</v>
      </c>
      <c r="B18" s="504">
        <v>0</v>
      </c>
      <c r="C18" s="504">
        <v>5</v>
      </c>
      <c r="D18" s="504">
        <v>6</v>
      </c>
      <c r="E18" s="509">
        <v>0</v>
      </c>
      <c r="F18" s="503">
        <v>0</v>
      </c>
      <c r="G18" s="478">
        <v>291087.42</v>
      </c>
      <c r="H18" s="503">
        <v>7.3513448189671022</v>
      </c>
      <c r="I18" s="478">
        <v>204400.4</v>
      </c>
      <c r="J18" s="485">
        <v>6.6754713915395243</v>
      </c>
      <c r="K18" s="508" t="s">
        <v>73</v>
      </c>
      <c r="L18" s="507">
        <v>-29.780407549044881</v>
      </c>
      <c r="N18"/>
      <c r="O18"/>
      <c r="P18"/>
      <c r="Q18"/>
      <c r="R18"/>
      <c r="S18"/>
      <c r="T18"/>
      <c r="U18"/>
      <c r="V18"/>
      <c r="W18"/>
      <c r="X18"/>
      <c r="Y18"/>
      <c r="Z18"/>
    </row>
    <row r="19" spans="1:26" ht="23.25" customHeight="1">
      <c r="A19" s="506" t="s">
        <v>582</v>
      </c>
      <c r="B19" s="504">
        <v>37</v>
      </c>
      <c r="C19" s="504">
        <v>47</v>
      </c>
      <c r="D19" s="504">
        <v>63</v>
      </c>
      <c r="E19" s="478">
        <v>212756.37</v>
      </c>
      <c r="F19" s="503">
        <v>6.246196264771382</v>
      </c>
      <c r="G19" s="478">
        <v>428119.65</v>
      </c>
      <c r="H19" s="503">
        <v>10.812061788604639</v>
      </c>
      <c r="I19" s="478">
        <v>396290.78</v>
      </c>
      <c r="J19" s="485">
        <v>12.942380565893627</v>
      </c>
      <c r="K19" s="485">
        <v>101.22530291337461</v>
      </c>
      <c r="L19" s="502">
        <v>-7.4345734889767385</v>
      </c>
      <c r="N19"/>
      <c r="O19"/>
      <c r="P19"/>
      <c r="Q19"/>
      <c r="R19"/>
      <c r="S19"/>
      <c r="T19"/>
      <c r="U19"/>
      <c r="V19"/>
      <c r="W19"/>
      <c r="X19"/>
      <c r="Y19"/>
      <c r="Z19"/>
    </row>
    <row r="20" spans="1:26" ht="23.25" customHeight="1">
      <c r="A20" s="505" t="s">
        <v>581</v>
      </c>
      <c r="B20" s="504">
        <v>7</v>
      </c>
      <c r="C20" s="504">
        <v>3</v>
      </c>
      <c r="D20" s="504">
        <v>3</v>
      </c>
      <c r="E20" s="478">
        <v>550704.22</v>
      </c>
      <c r="F20" s="503">
        <v>16.16781975532783</v>
      </c>
      <c r="G20" s="478">
        <v>385284.2</v>
      </c>
      <c r="H20" s="503">
        <v>9.7302625015532627</v>
      </c>
      <c r="I20" s="478">
        <v>252033.43</v>
      </c>
      <c r="J20" s="485">
        <v>8.2311089003572349</v>
      </c>
      <c r="K20" s="485">
        <v>-30.037906736941295</v>
      </c>
      <c r="L20" s="502">
        <v>-34.585059548250356</v>
      </c>
      <c r="N20"/>
      <c r="O20"/>
      <c r="P20"/>
      <c r="Q20"/>
      <c r="R20"/>
      <c r="S20"/>
      <c r="T20"/>
      <c r="U20"/>
      <c r="V20"/>
      <c r="W20"/>
      <c r="X20"/>
      <c r="Y20"/>
      <c r="Z20"/>
    </row>
    <row r="21" spans="1:26" ht="23.25" customHeight="1" thickBot="1">
      <c r="A21" s="501" t="s">
        <v>316</v>
      </c>
      <c r="B21" s="500">
        <v>216</v>
      </c>
      <c r="C21" s="500">
        <v>226</v>
      </c>
      <c r="D21" s="500">
        <v>246</v>
      </c>
      <c r="E21" s="500">
        <v>3406174.91</v>
      </c>
      <c r="F21" s="498">
        <v>100</v>
      </c>
      <c r="G21" s="500">
        <v>3959648.5700000003</v>
      </c>
      <c r="H21" s="498">
        <v>100</v>
      </c>
      <c r="I21" s="499">
        <v>3061962.04</v>
      </c>
      <c r="J21" s="499">
        <v>100</v>
      </c>
      <c r="K21" s="498">
        <v>16.249126208260407</v>
      </c>
      <c r="L21" s="497">
        <v>-22.670863692330158</v>
      </c>
      <c r="N21"/>
      <c r="O21"/>
      <c r="P21"/>
      <c r="Q21"/>
      <c r="R21"/>
      <c r="S21"/>
      <c r="T21"/>
      <c r="U21"/>
      <c r="V21"/>
      <c r="W21"/>
      <c r="X21"/>
      <c r="Y21"/>
      <c r="Z21"/>
    </row>
    <row r="22" spans="1:26">
      <c r="A22" s="455" t="s">
        <v>580</v>
      </c>
      <c r="B22" s="455"/>
      <c r="C22" s="450"/>
      <c r="D22" s="454"/>
      <c r="E22" s="450"/>
      <c r="F22" s="450"/>
      <c r="G22" s="450"/>
      <c r="H22" s="450"/>
      <c r="I22" s="496"/>
      <c r="J22" s="450"/>
      <c r="K22" s="450"/>
      <c r="L22" s="450"/>
    </row>
    <row r="23" spans="1:26">
      <c r="A23" s="455"/>
      <c r="I23" s="458"/>
    </row>
    <row r="24" spans="1:26">
      <c r="J24" s="458"/>
    </row>
    <row r="26" spans="1:26">
      <c r="D26" s="449" t="s">
        <v>73</v>
      </c>
    </row>
    <row r="27" spans="1:26">
      <c r="F27" s="495"/>
      <c r="J27" s="458"/>
    </row>
    <row r="28" spans="1:26">
      <c r="J28" s="458"/>
    </row>
    <row r="29" spans="1:26">
      <c r="J29" s="458"/>
    </row>
    <row r="30" spans="1:26">
      <c r="J30" s="458"/>
    </row>
    <row r="31" spans="1:26">
      <c r="J31" s="458"/>
      <c r="K31" s="458"/>
    </row>
    <row r="32" spans="1:26">
      <c r="K32" s="458"/>
    </row>
    <row r="33" spans="10:11">
      <c r="J33" s="458"/>
      <c r="K33" s="458"/>
    </row>
    <row r="34" spans="10:11">
      <c r="J34" s="458"/>
      <c r="K34" s="458"/>
    </row>
    <row r="35" spans="10:11">
      <c r="J35" s="458"/>
      <c r="K35" s="458"/>
    </row>
    <row r="36" spans="10:11">
      <c r="J36" s="458"/>
      <c r="K36" s="458"/>
    </row>
    <row r="37" spans="10:11">
      <c r="K37" s="458"/>
    </row>
    <row r="39" spans="10:11">
      <c r="J39" s="458"/>
    </row>
  </sheetData>
  <mergeCells count="12">
    <mergeCell ref="I6:J6"/>
    <mergeCell ref="E6:F6"/>
    <mergeCell ref="K6:L6"/>
    <mergeCell ref="A1:L1"/>
    <mergeCell ref="A2:L2"/>
    <mergeCell ref="A3:L3"/>
    <mergeCell ref="A4:A8"/>
    <mergeCell ref="B4:D4"/>
    <mergeCell ref="E4:L4"/>
    <mergeCell ref="B5:D5"/>
    <mergeCell ref="E5:L5"/>
    <mergeCell ref="G6:H6"/>
  </mergeCells>
  <pageMargins left="0.7" right="0.7" top="0.75" bottom="0.75" header="0.3" footer="0.3"/>
  <pageSetup scale="9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showGridLines="0" view="pageBreakPreview" zoomScaleSheetLayoutView="100" workbookViewId="0">
      <pane ySplit="8" topLeftCell="A9" activePane="bottomLeft" state="frozen"/>
      <selection activeCell="K17" sqref="K17"/>
      <selection pane="bottomLeft" activeCell="O34" sqref="O34"/>
    </sheetView>
  </sheetViews>
  <sheetFormatPr defaultColWidth="9.109375" defaultRowHeight="15.6"/>
  <cols>
    <col min="1" max="1" width="31.88671875" style="734" bestFit="1" customWidth="1"/>
    <col min="2" max="2" width="10.44140625" style="734" bestFit="1" customWidth="1"/>
    <col min="3" max="3" width="8.44140625" style="734" bestFit="1" customWidth="1"/>
    <col min="4" max="11" width="7.33203125" style="734" bestFit="1" customWidth="1"/>
    <col min="12" max="16384" width="9.109375" style="734"/>
  </cols>
  <sheetData>
    <row r="1" spans="1:11">
      <c r="A1" s="2981" t="s">
        <v>761</v>
      </c>
      <c r="B1" s="2981"/>
      <c r="C1" s="2981"/>
      <c r="D1" s="2981"/>
      <c r="E1" s="2981"/>
      <c r="F1" s="2981"/>
      <c r="G1" s="2981"/>
      <c r="H1" s="2981"/>
      <c r="I1" s="2981"/>
      <c r="J1" s="2981"/>
      <c r="K1" s="2981"/>
    </row>
    <row r="2" spans="1:11">
      <c r="A2" s="2982" t="s">
        <v>760</v>
      </c>
      <c r="B2" s="2982"/>
      <c r="C2" s="2982"/>
      <c r="D2" s="2982"/>
      <c r="E2" s="2982"/>
      <c r="F2" s="2982"/>
      <c r="G2" s="2982"/>
      <c r="H2" s="2982"/>
      <c r="I2" s="2982"/>
      <c r="J2" s="2982"/>
      <c r="K2" s="2982"/>
    </row>
    <row r="3" spans="1:11">
      <c r="A3" s="2983" t="s">
        <v>759</v>
      </c>
      <c r="B3" s="2983"/>
      <c r="C3" s="2983"/>
      <c r="D3" s="2983"/>
      <c r="E3" s="2983"/>
      <c r="F3" s="2983"/>
      <c r="G3" s="2983"/>
      <c r="H3" s="2983"/>
      <c r="I3" s="2983"/>
      <c r="J3" s="2983"/>
      <c r="K3" s="2983"/>
    </row>
    <row r="4" spans="1:11">
      <c r="A4" s="756"/>
      <c r="B4" s="756"/>
      <c r="C4" s="756"/>
      <c r="D4" s="2995" t="s">
        <v>143</v>
      </c>
      <c r="E4" s="2995"/>
      <c r="F4" s="756"/>
      <c r="G4" s="756"/>
      <c r="H4" s="756"/>
      <c r="I4" s="756"/>
      <c r="J4" s="756"/>
      <c r="K4" s="756"/>
    </row>
    <row r="5" spans="1:11" ht="16.2" thickBot="1">
      <c r="A5" s="2996"/>
      <c r="B5" s="2996"/>
      <c r="C5" s="2996"/>
      <c r="D5" s="2996"/>
      <c r="E5" s="2996"/>
      <c r="F5" s="2996"/>
      <c r="G5" s="2996"/>
      <c r="H5" s="2996"/>
      <c r="I5" s="2996"/>
      <c r="J5" s="2996"/>
      <c r="K5" s="2996"/>
    </row>
    <row r="6" spans="1:11" ht="16.2" thickTop="1">
      <c r="A6" s="2984" t="s">
        <v>758</v>
      </c>
      <c r="B6" s="2987" t="s">
        <v>702</v>
      </c>
      <c r="C6" s="755" t="s">
        <v>72</v>
      </c>
      <c r="D6" s="2990" t="s">
        <v>221</v>
      </c>
      <c r="E6" s="2991"/>
      <c r="F6" s="2990" t="s">
        <v>720</v>
      </c>
      <c r="G6" s="2991"/>
      <c r="H6" s="2990" t="s">
        <v>757</v>
      </c>
      <c r="I6" s="2992"/>
      <c r="J6" s="2992"/>
      <c r="K6" s="2993"/>
    </row>
    <row r="7" spans="1:11">
      <c r="A7" s="2985"/>
      <c r="B7" s="2988"/>
      <c r="C7" s="675" t="s">
        <v>698</v>
      </c>
      <c r="D7" s="675" t="s">
        <v>699</v>
      </c>
      <c r="E7" s="675" t="s">
        <v>698</v>
      </c>
      <c r="F7" s="675" t="s">
        <v>699</v>
      </c>
      <c r="G7" s="675" t="s">
        <v>698</v>
      </c>
      <c r="H7" s="2994" t="s">
        <v>697</v>
      </c>
      <c r="I7" s="2994" t="s">
        <v>530</v>
      </c>
      <c r="J7" s="2994" t="s">
        <v>696</v>
      </c>
      <c r="K7" s="2997" t="s">
        <v>695</v>
      </c>
    </row>
    <row r="8" spans="1:11">
      <c r="A8" s="2986"/>
      <c r="B8" s="2989"/>
      <c r="C8" s="754">
        <v>1</v>
      </c>
      <c r="D8" s="754">
        <v>2</v>
      </c>
      <c r="E8" s="754">
        <v>3</v>
      </c>
      <c r="F8" s="754">
        <v>4</v>
      </c>
      <c r="G8" s="754">
        <v>5</v>
      </c>
      <c r="H8" s="2994"/>
      <c r="I8" s="2994"/>
      <c r="J8" s="2994"/>
      <c r="K8" s="2997"/>
    </row>
    <row r="9" spans="1:11">
      <c r="A9" s="753" t="s">
        <v>756</v>
      </c>
      <c r="B9" s="748">
        <v>100</v>
      </c>
      <c r="C9" s="747">
        <v>118.53216999999999</v>
      </c>
      <c r="D9" s="747">
        <v>129.49812</v>
      </c>
      <c r="E9" s="747">
        <v>130.79031000000001</v>
      </c>
      <c r="F9" s="747">
        <v>142.21180000000001</v>
      </c>
      <c r="G9" s="747">
        <v>143.44319999999999</v>
      </c>
      <c r="H9" s="747">
        <v>10.341620000000001</v>
      </c>
      <c r="I9" s="747">
        <v>0.99785440000000003</v>
      </c>
      <c r="J9" s="747">
        <v>9.6741740000000007</v>
      </c>
      <c r="K9" s="746">
        <v>0.86588496000000004</v>
      </c>
    </row>
    <row r="10" spans="1:11">
      <c r="A10" s="752" t="s">
        <v>755</v>
      </c>
      <c r="B10" s="751">
        <v>33.587116000000002</v>
      </c>
      <c r="C10" s="751">
        <v>118.962234</v>
      </c>
      <c r="D10" s="751">
        <v>129.97540000000001</v>
      </c>
      <c r="E10" s="751">
        <v>130.71133</v>
      </c>
      <c r="F10" s="751">
        <v>136.84021000000001</v>
      </c>
      <c r="G10" s="751">
        <v>136.54605000000001</v>
      </c>
      <c r="H10" s="751">
        <v>9.8763249999999996</v>
      </c>
      <c r="I10" s="751">
        <v>0.56620479999999995</v>
      </c>
      <c r="J10" s="751">
        <v>4.4638169999999997</v>
      </c>
      <c r="K10" s="750">
        <v>-0.21497057</v>
      </c>
    </row>
    <row r="11" spans="1:11">
      <c r="A11" s="745" t="s">
        <v>754</v>
      </c>
      <c r="B11" s="744">
        <v>31.274027</v>
      </c>
      <c r="C11" s="744">
        <v>118.46120999999999</v>
      </c>
      <c r="D11" s="744">
        <v>129.72682</v>
      </c>
      <c r="E11" s="744">
        <v>130.27275</v>
      </c>
      <c r="F11" s="744">
        <v>136.04481999999999</v>
      </c>
      <c r="G11" s="744">
        <v>135.61052000000001</v>
      </c>
      <c r="H11" s="744">
        <v>9.9708109999999994</v>
      </c>
      <c r="I11" s="744">
        <v>0.42082726999999998</v>
      </c>
      <c r="J11" s="744">
        <v>4.0973839999999999</v>
      </c>
      <c r="K11" s="743">
        <v>-0.31922834999999999</v>
      </c>
    </row>
    <row r="12" spans="1:11">
      <c r="A12" s="745" t="s">
        <v>753</v>
      </c>
      <c r="B12" s="744">
        <v>2.3130890000000002</v>
      </c>
      <c r="C12" s="744">
        <v>125.73634</v>
      </c>
      <c r="D12" s="744">
        <v>133.33629999999999</v>
      </c>
      <c r="E12" s="744">
        <v>136.64113</v>
      </c>
      <c r="F12" s="744">
        <v>147.59428</v>
      </c>
      <c r="G12" s="744">
        <v>149.19470000000001</v>
      </c>
      <c r="H12" s="744">
        <v>8.6727469999999993</v>
      </c>
      <c r="I12" s="744">
        <v>2.478567</v>
      </c>
      <c r="J12" s="744">
        <v>9.1872520000000009</v>
      </c>
      <c r="K12" s="743">
        <v>1.0843385000000001</v>
      </c>
    </row>
    <row r="13" spans="1:11">
      <c r="A13" s="752" t="s">
        <v>752</v>
      </c>
      <c r="B13" s="751">
        <v>8.7637640000000001</v>
      </c>
      <c r="C13" s="751">
        <v>112.4178</v>
      </c>
      <c r="D13" s="751">
        <v>128.55087</v>
      </c>
      <c r="E13" s="751">
        <v>129.76070000000001</v>
      </c>
      <c r="F13" s="751">
        <v>170.15446</v>
      </c>
      <c r="G13" s="751">
        <v>169.82069999999999</v>
      </c>
      <c r="H13" s="751">
        <v>15.427175999999999</v>
      </c>
      <c r="I13" s="751">
        <v>0.9411216</v>
      </c>
      <c r="J13" s="751">
        <v>30.872212999999999</v>
      </c>
      <c r="K13" s="750">
        <v>-0.19616027</v>
      </c>
    </row>
    <row r="14" spans="1:11">
      <c r="A14" s="745" t="s">
        <v>751</v>
      </c>
      <c r="B14" s="744">
        <v>5.6615900000000003</v>
      </c>
      <c r="C14" s="744">
        <v>119.221924</v>
      </c>
      <c r="D14" s="744">
        <v>144.19484</v>
      </c>
      <c r="E14" s="744">
        <v>146.06756999999999</v>
      </c>
      <c r="F14" s="744">
        <v>208.59443999999999</v>
      </c>
      <c r="G14" s="744">
        <v>208.07776999999999</v>
      </c>
      <c r="H14" s="744">
        <v>22.517368000000001</v>
      </c>
      <c r="I14" s="744">
        <v>1.2987431</v>
      </c>
      <c r="J14" s="744">
        <v>42.453099999999999</v>
      </c>
      <c r="K14" s="743">
        <v>-0.24768741</v>
      </c>
    </row>
    <row r="15" spans="1:11">
      <c r="A15" s="745" t="s">
        <v>750</v>
      </c>
      <c r="B15" s="744">
        <v>3.1021743000000002</v>
      </c>
      <c r="C15" s="744">
        <v>100</v>
      </c>
      <c r="D15" s="744">
        <v>100</v>
      </c>
      <c r="E15" s="744">
        <v>100</v>
      </c>
      <c r="F15" s="744">
        <v>100</v>
      </c>
      <c r="G15" s="744">
        <v>100</v>
      </c>
      <c r="H15" s="744">
        <v>0</v>
      </c>
      <c r="I15" s="744">
        <v>0</v>
      </c>
      <c r="J15" s="744">
        <v>0</v>
      </c>
      <c r="K15" s="743">
        <v>0</v>
      </c>
    </row>
    <row r="16" spans="1:11">
      <c r="A16" s="752" t="s">
        <v>749</v>
      </c>
      <c r="B16" s="751">
        <v>57.649120000000003</v>
      </c>
      <c r="C16" s="751">
        <v>119.21111000000001</v>
      </c>
      <c r="D16" s="751">
        <v>129.36403999999999</v>
      </c>
      <c r="E16" s="751">
        <v>130.99286000000001</v>
      </c>
      <c r="F16" s="751">
        <v>141.09357</v>
      </c>
      <c r="G16" s="751">
        <v>143.45169000000001</v>
      </c>
      <c r="H16" s="751">
        <v>9.8830960000000001</v>
      </c>
      <c r="I16" s="751">
        <v>1.2590977000000001</v>
      </c>
      <c r="J16" s="751">
        <v>9.5110779999999995</v>
      </c>
      <c r="K16" s="750">
        <v>1.6713268999999999</v>
      </c>
    </row>
    <row r="17" spans="1:11">
      <c r="A17" s="745" t="s">
        <v>748</v>
      </c>
      <c r="B17" s="744">
        <v>15.156262999999999</v>
      </c>
      <c r="C17" s="744">
        <v>127.94686</v>
      </c>
      <c r="D17" s="744">
        <v>136.97917000000001</v>
      </c>
      <c r="E17" s="744">
        <v>140.34473</v>
      </c>
      <c r="F17" s="744">
        <v>154.72114999999999</v>
      </c>
      <c r="G17" s="744">
        <v>155.09630000000001</v>
      </c>
      <c r="H17" s="744">
        <v>9.6898590000000002</v>
      </c>
      <c r="I17" s="744">
        <v>2.4569909999999999</v>
      </c>
      <c r="J17" s="744">
        <v>10.510954999999999</v>
      </c>
      <c r="K17" s="743">
        <v>0.24246861</v>
      </c>
    </row>
    <row r="18" spans="1:11">
      <c r="A18" s="745" t="s">
        <v>747</v>
      </c>
      <c r="B18" s="744">
        <v>1.0134718</v>
      </c>
      <c r="C18" s="744">
        <v>128.10688999999999</v>
      </c>
      <c r="D18" s="744">
        <v>142.10135</v>
      </c>
      <c r="E18" s="744">
        <v>143.19336999999999</v>
      </c>
      <c r="F18" s="744">
        <v>150.08768000000001</v>
      </c>
      <c r="G18" s="744">
        <v>154.49093999999999</v>
      </c>
      <c r="H18" s="744">
        <v>11.776490000000001</v>
      </c>
      <c r="I18" s="744">
        <v>0.76849389999999995</v>
      </c>
      <c r="J18" s="744">
        <v>7.8897195</v>
      </c>
      <c r="K18" s="743">
        <v>2.9337900000000001</v>
      </c>
    </row>
    <row r="19" spans="1:11">
      <c r="A19" s="745" t="s">
        <v>746</v>
      </c>
      <c r="B19" s="744">
        <v>0.28707272</v>
      </c>
      <c r="C19" s="744">
        <v>112.32308999999999</v>
      </c>
      <c r="D19" s="744">
        <v>117.24317000000001</v>
      </c>
      <c r="E19" s="744">
        <v>118.04482</v>
      </c>
      <c r="F19" s="744">
        <v>127.39749999999999</v>
      </c>
      <c r="G19" s="744">
        <v>128.54697999999999</v>
      </c>
      <c r="H19" s="744">
        <v>5.0939920000000001</v>
      </c>
      <c r="I19" s="744">
        <v>0.68374570000000001</v>
      </c>
      <c r="J19" s="744">
        <v>8.8967510000000001</v>
      </c>
      <c r="K19" s="743">
        <v>0.90227259999999998</v>
      </c>
    </row>
    <row r="20" spans="1:11">
      <c r="A20" s="745" t="s">
        <v>745</v>
      </c>
      <c r="B20" s="744">
        <v>2.0731818999999998</v>
      </c>
      <c r="C20" s="744">
        <v>120.152794</v>
      </c>
      <c r="D20" s="744">
        <v>141.84129999999999</v>
      </c>
      <c r="E20" s="744">
        <v>143.39668</v>
      </c>
      <c r="F20" s="744">
        <v>155.53073000000001</v>
      </c>
      <c r="G20" s="744">
        <v>163.74091999999999</v>
      </c>
      <c r="H20" s="744">
        <v>19.345272000000001</v>
      </c>
      <c r="I20" s="744">
        <v>1.0965697000000001</v>
      </c>
      <c r="J20" s="744">
        <v>14.187383000000001</v>
      </c>
      <c r="K20" s="743">
        <v>5.2788199999999996</v>
      </c>
    </row>
    <row r="21" spans="1:11">
      <c r="A21" s="745" t="s">
        <v>744</v>
      </c>
      <c r="B21" s="744">
        <v>1.0835619000000001</v>
      </c>
      <c r="C21" s="744">
        <v>116.28525500000001</v>
      </c>
      <c r="D21" s="744">
        <v>121.39349</v>
      </c>
      <c r="E21" s="744">
        <v>124.00230000000001</v>
      </c>
      <c r="F21" s="744">
        <v>132.72568000000001</v>
      </c>
      <c r="G21" s="744">
        <v>150.90351999999999</v>
      </c>
      <c r="H21" s="744">
        <v>6.6362996000000001</v>
      </c>
      <c r="I21" s="744">
        <v>2.1490456999999998</v>
      </c>
      <c r="J21" s="744">
        <v>21.694133999999998</v>
      </c>
      <c r="K21" s="743">
        <v>13.695790000000001</v>
      </c>
    </row>
    <row r="22" spans="1:11">
      <c r="A22" s="745" t="s">
        <v>743</v>
      </c>
      <c r="B22" s="744">
        <v>6.5495939999999999</v>
      </c>
      <c r="C22" s="744">
        <v>125.02087400000001</v>
      </c>
      <c r="D22" s="744">
        <v>135.48486</v>
      </c>
      <c r="E22" s="744">
        <v>137.14487</v>
      </c>
      <c r="F22" s="744">
        <v>143.60207</v>
      </c>
      <c r="G22" s="744">
        <v>147.71977000000001</v>
      </c>
      <c r="H22" s="744">
        <v>9.6975680000000004</v>
      </c>
      <c r="I22" s="744">
        <v>1.2252253</v>
      </c>
      <c r="J22" s="744">
        <v>7.7107619999999999</v>
      </c>
      <c r="K22" s="743">
        <v>2.8674400000000002</v>
      </c>
    </row>
    <row r="23" spans="1:11">
      <c r="A23" s="745" t="s">
        <v>742</v>
      </c>
      <c r="B23" s="744">
        <v>1.9205185</v>
      </c>
      <c r="C23" s="744">
        <v>108.32234</v>
      </c>
      <c r="D23" s="744">
        <v>115.99657000000001</v>
      </c>
      <c r="E23" s="744">
        <v>117.41188</v>
      </c>
      <c r="F23" s="744">
        <v>118.82693999999999</v>
      </c>
      <c r="G23" s="744">
        <v>124.94112</v>
      </c>
      <c r="H23" s="744">
        <v>8.3911899999999999</v>
      </c>
      <c r="I23" s="744">
        <v>1.2201337000000001</v>
      </c>
      <c r="J23" s="744">
        <v>6.4126725000000002</v>
      </c>
      <c r="K23" s="743">
        <v>5.1454405999999997</v>
      </c>
    </row>
    <row r="24" spans="1:11">
      <c r="A24" s="745" t="s">
        <v>741</v>
      </c>
      <c r="B24" s="744">
        <v>4.5007596000000003</v>
      </c>
      <c r="C24" s="744">
        <v>98.962609999999998</v>
      </c>
      <c r="D24" s="744">
        <v>102.82635500000001</v>
      </c>
      <c r="E24" s="744">
        <v>104.43265</v>
      </c>
      <c r="F24" s="744">
        <v>118.82873499999999</v>
      </c>
      <c r="G24" s="744">
        <v>120.9068</v>
      </c>
      <c r="H24" s="744">
        <v>5.5273833000000003</v>
      </c>
      <c r="I24" s="744">
        <v>1.5621444</v>
      </c>
      <c r="J24" s="744">
        <v>15.774908999999999</v>
      </c>
      <c r="K24" s="743">
        <v>1.7487899</v>
      </c>
    </row>
    <row r="25" spans="1:11">
      <c r="A25" s="745" t="s">
        <v>740</v>
      </c>
      <c r="B25" s="744">
        <v>12.554123000000001</v>
      </c>
      <c r="C25" s="744">
        <v>121.29286999999999</v>
      </c>
      <c r="D25" s="744">
        <v>137.79907</v>
      </c>
      <c r="E25" s="744">
        <v>138.28549000000001</v>
      </c>
      <c r="F25" s="744">
        <v>149.18297000000001</v>
      </c>
      <c r="G25" s="744">
        <v>150.67160000000001</v>
      </c>
      <c r="H25" s="744">
        <v>14.009582999999999</v>
      </c>
      <c r="I25" s="744">
        <v>0.35299092999999998</v>
      </c>
      <c r="J25" s="744">
        <v>8.9569150000000004</v>
      </c>
      <c r="K25" s="743">
        <v>0.99786096999999996</v>
      </c>
    </row>
    <row r="26" spans="1:11">
      <c r="A26" s="745" t="s">
        <v>739</v>
      </c>
      <c r="B26" s="744">
        <v>4.4544170000000003</v>
      </c>
      <c r="C26" s="744">
        <v>98.379554999999996</v>
      </c>
      <c r="D26" s="744">
        <v>100.07295999999999</v>
      </c>
      <c r="E26" s="744">
        <v>100.50315000000001</v>
      </c>
      <c r="F26" s="744">
        <v>101.5578</v>
      </c>
      <c r="G26" s="744">
        <v>103.700615</v>
      </c>
      <c r="H26" s="744">
        <v>2.1585719999999999</v>
      </c>
      <c r="I26" s="744">
        <v>0.42987367999999998</v>
      </c>
      <c r="J26" s="744">
        <v>3.1814566000000002</v>
      </c>
      <c r="K26" s="743">
        <v>2.1099410000000001</v>
      </c>
    </row>
    <row r="27" spans="1:11">
      <c r="A27" s="745" t="s">
        <v>738</v>
      </c>
      <c r="B27" s="744">
        <v>3.1745269999999999</v>
      </c>
      <c r="C27" s="744">
        <v>113.512</v>
      </c>
      <c r="D27" s="744">
        <v>122.78874</v>
      </c>
      <c r="E27" s="744">
        <v>122.931854</v>
      </c>
      <c r="F27" s="744">
        <v>130.25603000000001</v>
      </c>
      <c r="G27" s="744">
        <v>132.56921</v>
      </c>
      <c r="H27" s="744">
        <v>8.2985530000000001</v>
      </c>
      <c r="I27" s="744">
        <v>0.11655276000000001</v>
      </c>
      <c r="J27" s="744">
        <v>7.8395900000000003</v>
      </c>
      <c r="K27" s="743">
        <v>1.7758759</v>
      </c>
    </row>
    <row r="28" spans="1:11">
      <c r="A28" s="745" t="s">
        <v>737</v>
      </c>
      <c r="B28" s="744">
        <v>3.8028645999999999</v>
      </c>
      <c r="C28" s="744">
        <v>124.61403</v>
      </c>
      <c r="D28" s="744">
        <v>133.53423000000001</v>
      </c>
      <c r="E28" s="744">
        <v>134.86948000000001</v>
      </c>
      <c r="F28" s="744">
        <v>143.53903</v>
      </c>
      <c r="G28" s="744">
        <v>144.41847000000001</v>
      </c>
      <c r="H28" s="744">
        <v>8.2297709999999995</v>
      </c>
      <c r="I28" s="744">
        <v>0.99993410000000005</v>
      </c>
      <c r="J28" s="744">
        <v>7.0801720000000001</v>
      </c>
      <c r="K28" s="743">
        <v>0.61268674999999995</v>
      </c>
    </row>
    <row r="29" spans="1:11">
      <c r="A29" s="745" t="s">
        <v>736</v>
      </c>
      <c r="B29" s="744">
        <v>1.0787640999999999</v>
      </c>
      <c r="C29" s="744">
        <v>119.18893</v>
      </c>
      <c r="D29" s="744">
        <v>122.44998</v>
      </c>
      <c r="E29" s="744">
        <v>123.495125</v>
      </c>
      <c r="F29" s="744">
        <v>135.16956999999999</v>
      </c>
      <c r="G29" s="744">
        <v>136.80312000000001</v>
      </c>
      <c r="H29" s="744">
        <v>3.6129172000000001</v>
      </c>
      <c r="I29" s="744">
        <v>0.85352486000000005</v>
      </c>
      <c r="J29" s="744">
        <v>10.776122000000001</v>
      </c>
      <c r="K29" s="743">
        <v>1.2085127</v>
      </c>
    </row>
    <row r="30" spans="1:11">
      <c r="A30" s="749" t="s">
        <v>735</v>
      </c>
      <c r="B30" s="748">
        <v>100</v>
      </c>
      <c r="C30" s="747">
        <v>118.53216999999999</v>
      </c>
      <c r="D30" s="747">
        <v>129.49812</v>
      </c>
      <c r="E30" s="747">
        <v>130.79031000000001</v>
      </c>
      <c r="F30" s="747">
        <v>142.21180000000001</v>
      </c>
      <c r="G30" s="747">
        <v>143.44319999999999</v>
      </c>
      <c r="H30" s="747">
        <v>10.341620000000001</v>
      </c>
      <c r="I30" s="747">
        <v>0.99785440000000003</v>
      </c>
      <c r="J30" s="747">
        <v>9.6741740000000007</v>
      </c>
      <c r="K30" s="746">
        <v>0.86588496000000004</v>
      </c>
    </row>
    <row r="31" spans="1:11">
      <c r="A31" s="745" t="s">
        <v>734</v>
      </c>
      <c r="B31" s="744">
        <v>32.904780000000002</v>
      </c>
      <c r="C31" s="744">
        <v>118.38955</v>
      </c>
      <c r="D31" s="744">
        <v>129.6037</v>
      </c>
      <c r="E31" s="744">
        <v>132.70420999999999</v>
      </c>
      <c r="F31" s="744">
        <v>135.39302000000001</v>
      </c>
      <c r="G31" s="744">
        <v>137.34105</v>
      </c>
      <c r="H31" s="744">
        <v>12.0911455</v>
      </c>
      <c r="I31" s="744">
        <v>2.3922913000000001</v>
      </c>
      <c r="J31" s="744">
        <v>3.4941251000000002</v>
      </c>
      <c r="K31" s="743">
        <v>1.4387956</v>
      </c>
    </row>
    <row r="32" spans="1:11">
      <c r="A32" s="745" t="s">
        <v>733</v>
      </c>
      <c r="B32" s="744">
        <v>56.298316999999997</v>
      </c>
      <c r="C32" s="744">
        <v>120.33199</v>
      </c>
      <c r="D32" s="744">
        <v>131.86160000000001</v>
      </c>
      <c r="E32" s="744">
        <v>132.26697999999999</v>
      </c>
      <c r="F32" s="744">
        <v>150.05273</v>
      </c>
      <c r="G32" s="744">
        <v>150.80748</v>
      </c>
      <c r="H32" s="744">
        <v>9.9183850000000007</v>
      </c>
      <c r="I32" s="744">
        <v>0.30743150000000002</v>
      </c>
      <c r="J32" s="744">
        <v>14.017481</v>
      </c>
      <c r="K32" s="743">
        <v>0.50298273999999998</v>
      </c>
    </row>
    <row r="33" spans="1:11">
      <c r="A33" s="745" t="s">
        <v>732</v>
      </c>
      <c r="B33" s="744">
        <v>10.796903</v>
      </c>
      <c r="C33" s="744">
        <v>109.58204000000001</v>
      </c>
      <c r="D33" s="744">
        <v>116.85243</v>
      </c>
      <c r="E33" s="744">
        <v>117.25779</v>
      </c>
      <c r="F33" s="744">
        <v>122.10787999999999</v>
      </c>
      <c r="G33" s="744">
        <v>123.64063</v>
      </c>
      <c r="H33" s="744">
        <v>7.0045742999999998</v>
      </c>
      <c r="I33" s="744">
        <v>0.34689777999999999</v>
      </c>
      <c r="J33" s="744">
        <v>5.4434279999999999</v>
      </c>
      <c r="K33" s="743">
        <v>1.2552496</v>
      </c>
    </row>
    <row r="34" spans="1:11" ht="16.2" thickBot="1">
      <c r="A34" s="742" t="s">
        <v>731</v>
      </c>
      <c r="B34" s="741">
        <v>14.026107</v>
      </c>
      <c r="C34" s="741">
        <v>109.37220000000001</v>
      </c>
      <c r="D34" s="741">
        <v>125.87631</v>
      </c>
      <c r="E34" s="741">
        <v>127.536804</v>
      </c>
      <c r="F34" s="741">
        <v>139.30699000000001</v>
      </c>
      <c r="G34" s="741">
        <v>142.93492000000001</v>
      </c>
      <c r="H34" s="741">
        <v>16.608063000000001</v>
      </c>
      <c r="I34" s="741">
        <v>1.3191455999999999</v>
      </c>
      <c r="J34" s="741">
        <v>12.073468999999999</v>
      </c>
      <c r="K34" s="740">
        <v>2.6042727999999999</v>
      </c>
    </row>
    <row r="35" spans="1:11" ht="16.2" thickTop="1">
      <c r="A35" s="739" t="s">
        <v>663</v>
      </c>
      <c r="B35" s="737"/>
      <c r="C35" s="737"/>
      <c r="D35" s="737"/>
      <c r="E35" s="737"/>
      <c r="F35" s="738"/>
      <c r="G35" s="737"/>
      <c r="H35" s="737"/>
      <c r="I35" s="737"/>
      <c r="J35" s="737"/>
      <c r="K35" s="737"/>
    </row>
    <row r="36" spans="1:11">
      <c r="A36" s="736"/>
      <c r="B36" s="735"/>
      <c r="C36" s="735"/>
      <c r="D36" s="735"/>
      <c r="E36" s="735"/>
      <c r="F36" s="735"/>
      <c r="G36" s="735"/>
      <c r="H36" s="735"/>
      <c r="I36" s="735"/>
      <c r="J36" s="735"/>
      <c r="K36" s="735"/>
    </row>
  </sheetData>
  <mergeCells count="14">
    <mergeCell ref="A1:K1"/>
    <mergeCell ref="A2:K2"/>
    <mergeCell ref="A3:K3"/>
    <mergeCell ref="A6:A8"/>
    <mergeCell ref="B6:B8"/>
    <mergeCell ref="D6:E6"/>
    <mergeCell ref="F6:G6"/>
    <mergeCell ref="H6:K6"/>
    <mergeCell ref="H7:H8"/>
    <mergeCell ref="I7:I8"/>
    <mergeCell ref="D4:E4"/>
    <mergeCell ref="A5:K5"/>
    <mergeCell ref="J7:J8"/>
    <mergeCell ref="K7:K8"/>
  </mergeCells>
  <printOptions horizontalCentered="1"/>
  <pageMargins left="0" right="0" top="0.5" bottom="0.5" header="0.3" footer="0.3"/>
  <pageSetup paperSize="9" scale="92"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17"/>
  <sheetViews>
    <sheetView workbookViewId="0">
      <selection sqref="A1:J27"/>
    </sheetView>
  </sheetViews>
  <sheetFormatPr defaultColWidth="9.109375" defaultRowHeight="13.2"/>
  <cols>
    <col min="1" max="1" width="27.5546875" style="527" customWidth="1"/>
    <col min="2" max="10" width="10.109375" style="527" customWidth="1"/>
    <col min="11" max="11" width="20.44140625" style="527" customWidth="1"/>
    <col min="12" max="16384" width="9.109375" style="527"/>
  </cols>
  <sheetData>
    <row r="1" spans="1:31">
      <c r="A1" s="3557" t="s">
        <v>622</v>
      </c>
      <c r="B1" s="3557"/>
      <c r="C1" s="3557"/>
      <c r="D1" s="3557"/>
      <c r="E1" s="3557"/>
      <c r="F1" s="3557"/>
      <c r="G1" s="3557"/>
      <c r="H1" s="3557"/>
      <c r="I1" s="3557"/>
      <c r="J1" s="3557"/>
      <c r="K1" s="562"/>
      <c r="L1" s="562"/>
      <c r="M1" s="562"/>
      <c r="N1" s="562"/>
    </row>
    <row r="2" spans="1:31" ht="15.6">
      <c r="A2" s="3526" t="s">
        <v>61</v>
      </c>
      <c r="B2" s="3526"/>
      <c r="C2" s="3526"/>
      <c r="D2" s="3526"/>
      <c r="E2" s="3526"/>
      <c r="F2" s="3526"/>
      <c r="G2" s="3526"/>
      <c r="H2" s="3526"/>
      <c r="I2" s="3526"/>
      <c r="J2" s="3526"/>
      <c r="K2" s="562"/>
      <c r="L2" s="562"/>
      <c r="M2" s="562"/>
      <c r="N2" s="562"/>
    </row>
    <row r="3" spans="1:31">
      <c r="A3" s="3543" t="s">
        <v>621</v>
      </c>
      <c r="B3" s="3543"/>
      <c r="C3" s="3543"/>
      <c r="D3" s="3543"/>
      <c r="E3" s="3543"/>
      <c r="F3" s="3543"/>
      <c r="G3" s="3543"/>
      <c r="H3" s="3543"/>
      <c r="I3" s="3543"/>
      <c r="J3" s="3543"/>
      <c r="K3" s="560"/>
      <c r="L3" s="561"/>
      <c r="M3" s="560"/>
      <c r="N3" s="560"/>
    </row>
    <row r="4" spans="1:31" ht="13.8" thickBot="1">
      <c r="A4" s="3558"/>
      <c r="B4" s="3558"/>
      <c r="C4" s="3558"/>
      <c r="D4" s="3558"/>
      <c r="E4" s="3558"/>
      <c r="F4" s="3558"/>
      <c r="G4" s="3558"/>
      <c r="H4" s="3558"/>
      <c r="I4" s="3558"/>
      <c r="J4" s="3558"/>
      <c r="K4" s="560"/>
      <c r="L4" s="560"/>
      <c r="M4" s="560"/>
      <c r="N4" s="560"/>
    </row>
    <row r="5" spans="1:31">
      <c r="A5" s="3559" t="s">
        <v>620</v>
      </c>
      <c r="B5" s="973" t="s">
        <v>72</v>
      </c>
      <c r="C5" s="3562" t="s">
        <v>221</v>
      </c>
      <c r="D5" s="3562"/>
      <c r="E5" s="3562"/>
      <c r="F5" s="3562" t="s">
        <v>432</v>
      </c>
      <c r="G5" s="3562"/>
      <c r="H5" s="3562"/>
      <c r="I5" s="3562" t="s">
        <v>532</v>
      </c>
      <c r="J5" s="3563"/>
      <c r="K5" s="560"/>
    </row>
    <row r="6" spans="1:31">
      <c r="A6" s="3560"/>
      <c r="B6" s="974" t="s">
        <v>617</v>
      </c>
      <c r="C6" s="975" t="s">
        <v>619</v>
      </c>
      <c r="D6" s="974" t="s">
        <v>618</v>
      </c>
      <c r="E6" s="974" t="s">
        <v>617</v>
      </c>
      <c r="F6" s="975" t="s">
        <v>619</v>
      </c>
      <c r="G6" s="974" t="s">
        <v>618</v>
      </c>
      <c r="H6" s="974" t="s">
        <v>617</v>
      </c>
      <c r="I6" s="3564" t="s">
        <v>616</v>
      </c>
      <c r="J6" s="3565" t="s">
        <v>615</v>
      </c>
      <c r="K6" s="556"/>
    </row>
    <row r="7" spans="1:31" ht="15.6">
      <c r="A7" s="3561"/>
      <c r="B7" s="438">
        <v>1</v>
      </c>
      <c r="C7" s="976">
        <v>2</v>
      </c>
      <c r="D7" s="976">
        <v>3</v>
      </c>
      <c r="E7" s="438">
        <v>4</v>
      </c>
      <c r="F7" s="976">
        <v>5</v>
      </c>
      <c r="G7" s="976">
        <v>6</v>
      </c>
      <c r="H7" s="438">
        <v>7</v>
      </c>
      <c r="I7" s="3564"/>
      <c r="J7" s="3565"/>
      <c r="K7" s="558"/>
      <c r="L7" s="556"/>
      <c r="M7" s="557"/>
      <c r="N7" s="556"/>
    </row>
    <row r="8" spans="1:31" ht="21" customHeight="1">
      <c r="A8" s="555" t="s">
        <v>614</v>
      </c>
      <c r="B8" s="554">
        <v>1808.4943000000001</v>
      </c>
      <c r="C8" s="554">
        <v>2175.1925000000001</v>
      </c>
      <c r="D8" s="554">
        <v>1596.9777999999999</v>
      </c>
      <c r="E8" s="554">
        <v>1782.6070999999999</v>
      </c>
      <c r="F8" s="554">
        <v>1438.6157000000001</v>
      </c>
      <c r="G8" s="554">
        <v>1265.2394999999999</v>
      </c>
      <c r="H8" s="554">
        <v>1377.9854</v>
      </c>
      <c r="I8" s="553">
        <v>-1.4314228139950416</v>
      </c>
      <c r="J8" s="552">
        <v>-22.698310805561135</v>
      </c>
      <c r="L8"/>
      <c r="M8"/>
      <c r="N8"/>
      <c r="O8"/>
      <c r="P8"/>
      <c r="Q8"/>
      <c r="R8"/>
      <c r="S8"/>
      <c r="T8"/>
      <c r="U8"/>
      <c r="V8"/>
      <c r="W8"/>
      <c r="X8"/>
      <c r="Y8"/>
      <c r="Z8"/>
      <c r="AA8"/>
      <c r="AB8"/>
      <c r="AC8"/>
      <c r="AD8"/>
      <c r="AE8"/>
    </row>
    <row r="9" spans="1:31" ht="20.25" customHeight="1">
      <c r="A9" s="550" t="s">
        <v>613</v>
      </c>
      <c r="B9" s="549">
        <v>2622.5954999999999</v>
      </c>
      <c r="C9" s="549">
        <v>6292.8939</v>
      </c>
      <c r="D9" s="549">
        <v>3900.1738</v>
      </c>
      <c r="E9" s="549">
        <v>4884.7421999999997</v>
      </c>
      <c r="F9" s="549">
        <v>4105.2299999999996</v>
      </c>
      <c r="G9" s="549">
        <v>3200.4951999999998</v>
      </c>
      <c r="H9" s="549">
        <v>3751.5093999999999</v>
      </c>
      <c r="I9" s="548">
        <v>86.256027664197546</v>
      </c>
      <c r="J9" s="547">
        <v>-23.199439266211428</v>
      </c>
      <c r="L9"/>
      <c r="M9"/>
      <c r="N9"/>
      <c r="O9"/>
      <c r="P9"/>
      <c r="Q9"/>
      <c r="R9"/>
      <c r="S9"/>
      <c r="T9"/>
      <c r="U9"/>
      <c r="V9"/>
      <c r="W9"/>
      <c r="X9"/>
      <c r="Y9"/>
      <c r="Z9"/>
      <c r="AA9"/>
      <c r="AB9"/>
      <c r="AC9"/>
      <c r="AD9"/>
      <c r="AE9"/>
    </row>
    <row r="10" spans="1:31" ht="21" customHeight="1">
      <c r="A10" s="550" t="s">
        <v>612</v>
      </c>
      <c r="B10" s="549">
        <v>18295.059799999999</v>
      </c>
      <c r="C10" s="549">
        <v>18359.474900000001</v>
      </c>
      <c r="D10" s="549">
        <v>12155.2587</v>
      </c>
      <c r="E10" s="549">
        <v>15474.415499999999</v>
      </c>
      <c r="F10" s="549">
        <v>11244.8081</v>
      </c>
      <c r="G10" s="549">
        <v>8644.1119999999992</v>
      </c>
      <c r="H10" s="549">
        <v>10659.300800000001</v>
      </c>
      <c r="I10" s="548">
        <v>-15.41751888671061</v>
      </c>
      <c r="J10" s="547">
        <v>-31.11661761957987</v>
      </c>
      <c r="L10"/>
      <c r="M10"/>
      <c r="N10"/>
      <c r="O10"/>
      <c r="P10"/>
      <c r="Q10"/>
      <c r="R10"/>
      <c r="S10"/>
      <c r="T10"/>
      <c r="U10"/>
      <c r="V10"/>
      <c r="W10"/>
      <c r="X10"/>
      <c r="Y10"/>
      <c r="Z10"/>
      <c r="AA10"/>
      <c r="AB10"/>
      <c r="AC10"/>
      <c r="AD10"/>
      <c r="AE10"/>
    </row>
    <row r="11" spans="1:31" ht="21" customHeight="1">
      <c r="A11" s="550" t="s">
        <v>611</v>
      </c>
      <c r="B11" s="549">
        <v>13043.9023</v>
      </c>
      <c r="C11" s="549">
        <v>15063.5828</v>
      </c>
      <c r="D11" s="549">
        <v>9790.6568000000007</v>
      </c>
      <c r="E11" s="549">
        <v>12945.888499999999</v>
      </c>
      <c r="F11" s="549">
        <v>9686.1429000000007</v>
      </c>
      <c r="G11" s="549">
        <v>7395.3765999999996</v>
      </c>
      <c r="H11" s="549">
        <v>9205.5692999999992</v>
      </c>
      <c r="I11" s="548">
        <v>-0.75141470509174724</v>
      </c>
      <c r="J11" s="547">
        <v>-28.891946659358297</v>
      </c>
      <c r="L11"/>
      <c r="M11"/>
      <c r="N11"/>
      <c r="O11"/>
      <c r="P11"/>
      <c r="Q11"/>
      <c r="R11"/>
      <c r="S11"/>
      <c r="T11"/>
      <c r="U11"/>
      <c r="V11"/>
      <c r="W11"/>
      <c r="X11"/>
      <c r="Y11"/>
      <c r="Z11"/>
      <c r="AA11"/>
      <c r="AB11"/>
      <c r="AC11"/>
      <c r="AD11"/>
      <c r="AE11"/>
    </row>
    <row r="12" spans="1:31" ht="21" customHeight="1">
      <c r="A12" s="550" t="s">
        <v>610</v>
      </c>
      <c r="B12" s="549">
        <v>1184.3447000000001</v>
      </c>
      <c r="C12" s="549">
        <v>3291.5495000000001</v>
      </c>
      <c r="D12" s="549">
        <v>1946.5404000000001</v>
      </c>
      <c r="E12" s="549">
        <v>2410.0628000000002</v>
      </c>
      <c r="F12" s="549">
        <v>1989.9964</v>
      </c>
      <c r="G12" s="549">
        <v>1460.84</v>
      </c>
      <c r="H12" s="549">
        <v>1761.2387000000001</v>
      </c>
      <c r="I12" s="548">
        <v>103.49335797255645</v>
      </c>
      <c r="J12" s="547">
        <v>-26.92146030385598</v>
      </c>
      <c r="L12"/>
      <c r="M12"/>
      <c r="N12"/>
      <c r="O12"/>
      <c r="P12"/>
      <c r="Q12"/>
      <c r="R12"/>
      <c r="S12"/>
      <c r="T12"/>
      <c r="U12"/>
      <c r="V12"/>
      <c r="W12"/>
      <c r="X12"/>
      <c r="Y12"/>
      <c r="Z12"/>
      <c r="AA12"/>
      <c r="AB12"/>
      <c r="AC12"/>
      <c r="AD12"/>
      <c r="AE12"/>
    </row>
    <row r="13" spans="1:31" ht="21" customHeight="1">
      <c r="A13" s="550" t="s">
        <v>609</v>
      </c>
      <c r="B13" s="549">
        <v>4313.5904</v>
      </c>
      <c r="C13" s="549">
        <v>5982.9709000000003</v>
      </c>
      <c r="D13" s="549">
        <v>4337.7060000000001</v>
      </c>
      <c r="E13" s="549">
        <v>5334.2163</v>
      </c>
      <c r="F13" s="549">
        <v>5005.0120999999999</v>
      </c>
      <c r="G13" s="549">
        <v>4047.8872999999999</v>
      </c>
      <c r="H13" s="549">
        <v>4618.1085000000003</v>
      </c>
      <c r="I13" s="548">
        <v>23.66070501269661</v>
      </c>
      <c r="J13" s="547">
        <v>-13.424798690671764</v>
      </c>
      <c r="L13"/>
      <c r="M13"/>
      <c r="N13"/>
      <c r="O13"/>
      <c r="P13"/>
      <c r="Q13"/>
      <c r="R13"/>
      <c r="S13"/>
      <c r="T13"/>
      <c r="U13"/>
      <c r="V13"/>
      <c r="W13"/>
      <c r="X13"/>
      <c r="Y13"/>
      <c r="Z13"/>
      <c r="AA13"/>
      <c r="AB13"/>
      <c r="AC13"/>
      <c r="AD13"/>
      <c r="AE13"/>
    </row>
    <row r="14" spans="1:31" ht="21" customHeight="1">
      <c r="A14" s="550" t="s">
        <v>586</v>
      </c>
      <c r="B14" s="549">
        <v>5817.2101000000002</v>
      </c>
      <c r="C14" s="549">
        <v>7800.1307999999999</v>
      </c>
      <c r="D14" s="549">
        <v>5311.3683000000001</v>
      </c>
      <c r="E14" s="549">
        <v>7281.3401000000003</v>
      </c>
      <c r="F14" s="549">
        <v>5610.2496000000001</v>
      </c>
      <c r="G14" s="549">
        <v>4594.3410000000003</v>
      </c>
      <c r="H14" s="549">
        <v>5178.9961000000003</v>
      </c>
      <c r="I14" s="548">
        <v>25.168937941574427</v>
      </c>
      <c r="J14" s="547">
        <v>-28.873036709272782</v>
      </c>
      <c r="K14" s="551"/>
      <c r="L14"/>
      <c r="M14"/>
      <c r="N14"/>
      <c r="O14"/>
      <c r="P14"/>
      <c r="Q14"/>
      <c r="R14"/>
      <c r="S14"/>
      <c r="T14"/>
      <c r="U14"/>
      <c r="V14"/>
      <c r="W14"/>
      <c r="X14"/>
      <c r="Y14"/>
      <c r="Z14"/>
      <c r="AA14"/>
      <c r="AB14"/>
      <c r="AC14"/>
      <c r="AD14"/>
      <c r="AE14"/>
    </row>
    <row r="15" spans="1:31" ht="21" customHeight="1">
      <c r="A15" s="550" t="s">
        <v>585</v>
      </c>
      <c r="B15" s="549">
        <v>2086.7955999999999</v>
      </c>
      <c r="C15" s="549">
        <v>3941.2305000000001</v>
      </c>
      <c r="D15" s="549">
        <v>2809.4317999999998</v>
      </c>
      <c r="E15" s="549">
        <v>3147.1662000000001</v>
      </c>
      <c r="F15" s="549">
        <v>3407.2046</v>
      </c>
      <c r="G15" s="549">
        <v>2494.9991</v>
      </c>
      <c r="H15" s="549">
        <v>3230.2671999999998</v>
      </c>
      <c r="I15" s="548">
        <v>50.813342715501221</v>
      </c>
      <c r="J15" s="547">
        <v>2.6405024304086453</v>
      </c>
      <c r="L15"/>
      <c r="M15"/>
      <c r="N15"/>
      <c r="O15"/>
      <c r="P15"/>
      <c r="Q15"/>
      <c r="R15"/>
      <c r="S15"/>
      <c r="T15"/>
      <c r="U15"/>
      <c r="V15"/>
      <c r="W15"/>
      <c r="X15"/>
      <c r="Y15"/>
      <c r="Z15"/>
      <c r="AA15"/>
      <c r="AB15"/>
      <c r="AC15"/>
      <c r="AD15"/>
      <c r="AE15"/>
    </row>
    <row r="16" spans="1:31" ht="21" customHeight="1">
      <c r="A16" s="550" t="s">
        <v>584</v>
      </c>
      <c r="B16" s="549">
        <v>2907.1378</v>
      </c>
      <c r="C16" s="549">
        <v>4201.2873</v>
      </c>
      <c r="D16" s="549">
        <v>2251.3809000000001</v>
      </c>
      <c r="E16" s="549">
        <v>3013.0378000000001</v>
      </c>
      <c r="F16" s="549">
        <v>2473.9038</v>
      </c>
      <c r="G16" s="549">
        <v>1748.3898999999999</v>
      </c>
      <c r="H16" s="549">
        <v>2277.1729</v>
      </c>
      <c r="I16" s="548">
        <v>3.6427581795400386</v>
      </c>
      <c r="J16" s="547">
        <v>-24.422690614767589</v>
      </c>
      <c r="L16"/>
      <c r="M16"/>
      <c r="N16"/>
      <c r="O16"/>
      <c r="P16"/>
      <c r="Q16"/>
      <c r="R16"/>
      <c r="S16"/>
      <c r="T16"/>
      <c r="U16"/>
      <c r="V16"/>
      <c r="W16"/>
      <c r="X16"/>
      <c r="Y16"/>
      <c r="Z16"/>
      <c r="AA16"/>
      <c r="AB16"/>
      <c r="AC16"/>
      <c r="AD16"/>
      <c r="AE16"/>
    </row>
    <row r="17" spans="1:256" ht="21" customHeight="1">
      <c r="A17" s="550" t="s">
        <v>608</v>
      </c>
      <c r="B17" s="549">
        <v>0</v>
      </c>
      <c r="C17" s="549">
        <v>18.323799999999999</v>
      </c>
      <c r="D17" s="549">
        <v>14.4846</v>
      </c>
      <c r="E17" s="549">
        <v>16.002099999999999</v>
      </c>
      <c r="F17" s="549">
        <v>15.059100000000001</v>
      </c>
      <c r="G17" s="549">
        <v>13.124000000000001</v>
      </c>
      <c r="H17" s="549">
        <v>14.5008</v>
      </c>
      <c r="I17" s="548" t="s">
        <v>73</v>
      </c>
      <c r="J17" s="547">
        <v>-9.3818936264615189</v>
      </c>
      <c r="L17"/>
      <c r="M17"/>
      <c r="N17"/>
      <c r="O17"/>
      <c r="P17"/>
      <c r="Q17"/>
      <c r="R17"/>
      <c r="S17"/>
      <c r="T17"/>
      <c r="U17"/>
      <c r="V17"/>
      <c r="W17"/>
      <c r="X17"/>
      <c r="Y17"/>
      <c r="Z17"/>
      <c r="AA17"/>
      <c r="AB17"/>
      <c r="AC17"/>
      <c r="AD17"/>
      <c r="AE17"/>
    </row>
    <row r="18" spans="1:256" ht="21" customHeight="1">
      <c r="A18" s="550" t="s">
        <v>583</v>
      </c>
      <c r="B18" s="549">
        <v>0</v>
      </c>
      <c r="C18" s="549">
        <v>123.27979999999999</v>
      </c>
      <c r="D18" s="549">
        <v>69.507499999999993</v>
      </c>
      <c r="E18" s="549">
        <v>95.5321</v>
      </c>
      <c r="F18" s="549">
        <v>74.6357</v>
      </c>
      <c r="G18" s="549">
        <v>54.982799999999997</v>
      </c>
      <c r="H18" s="549">
        <v>66.838800000000006</v>
      </c>
      <c r="I18" s="548" t="s">
        <v>73</v>
      </c>
      <c r="J18" s="547">
        <v>-30.035244697855475</v>
      </c>
      <c r="L18"/>
      <c r="M18"/>
      <c r="N18"/>
      <c r="O18"/>
      <c r="P18"/>
      <c r="Q18"/>
      <c r="R18"/>
      <c r="S18"/>
      <c r="T18"/>
      <c r="U18"/>
      <c r="V18"/>
      <c r="W18"/>
      <c r="X18"/>
      <c r="Y18"/>
      <c r="Z18"/>
      <c r="AA18"/>
      <c r="AB18"/>
      <c r="AC18"/>
      <c r="AD18"/>
      <c r="AE18"/>
    </row>
    <row r="19" spans="1:256" ht="21" customHeight="1">
      <c r="A19" s="550" t="s">
        <v>582</v>
      </c>
      <c r="B19" s="549">
        <v>1922.4748</v>
      </c>
      <c r="C19" s="549">
        <v>3874.4155999999998</v>
      </c>
      <c r="D19" s="549">
        <v>2522.1822000000002</v>
      </c>
      <c r="E19" s="549">
        <v>3380.4058</v>
      </c>
      <c r="F19" s="549">
        <v>2738.6788000000001</v>
      </c>
      <c r="G19" s="549">
        <v>1896.6068</v>
      </c>
      <c r="H19" s="549">
        <v>2628.0122000000001</v>
      </c>
      <c r="I19" s="548">
        <v>75.836156603977344</v>
      </c>
      <c r="J19" s="547">
        <v>-22.25749346424621</v>
      </c>
      <c r="L19"/>
      <c r="M19"/>
      <c r="N19"/>
      <c r="O19"/>
      <c r="P19"/>
      <c r="Q19"/>
      <c r="R19"/>
      <c r="S19"/>
      <c r="T19"/>
      <c r="U19"/>
      <c r="V19"/>
      <c r="W19"/>
      <c r="X19"/>
      <c r="Y19"/>
      <c r="Z19"/>
      <c r="AA19"/>
      <c r="AB19"/>
      <c r="AC19"/>
      <c r="AD19"/>
      <c r="AE19"/>
    </row>
    <row r="20" spans="1:256" ht="21" customHeight="1">
      <c r="A20" s="546" t="s">
        <v>581</v>
      </c>
      <c r="B20" s="545">
        <v>2034.1746000000001</v>
      </c>
      <c r="C20" s="545">
        <v>2313.2132999999999</v>
      </c>
      <c r="D20" s="545">
        <v>1627.4606000000001</v>
      </c>
      <c r="E20" s="545">
        <v>2313.2132999999999</v>
      </c>
      <c r="F20" s="545">
        <v>1669.8186000000001</v>
      </c>
      <c r="G20" s="545">
        <v>1292.6515999999999</v>
      </c>
      <c r="H20" s="545">
        <v>1513.1931999999999</v>
      </c>
      <c r="I20" s="544">
        <v>13.717539290875024</v>
      </c>
      <c r="J20" s="543">
        <v>-34.584795963260291</v>
      </c>
      <c r="L20"/>
      <c r="M20"/>
      <c r="N20"/>
      <c r="O20"/>
      <c r="P20"/>
      <c r="Q20"/>
      <c r="R20"/>
      <c r="S20"/>
      <c r="T20"/>
      <c r="U20"/>
      <c r="V20"/>
      <c r="W20"/>
      <c r="X20"/>
      <c r="Y20"/>
      <c r="Z20"/>
      <c r="AA20"/>
      <c r="AB20"/>
      <c r="AC20"/>
      <c r="AD20"/>
      <c r="AE20"/>
    </row>
    <row r="21" spans="1:256" ht="21" customHeight="1">
      <c r="A21" s="542" t="s">
        <v>607</v>
      </c>
      <c r="B21" s="539">
        <v>2526.9216000000001</v>
      </c>
      <c r="C21" s="539">
        <v>3199.0261999999998</v>
      </c>
      <c r="D21" s="539">
        <v>2281.6709999999998</v>
      </c>
      <c r="E21" s="539">
        <v>2801.567</v>
      </c>
      <c r="F21" s="541">
        <v>2211.7667000000001</v>
      </c>
      <c r="G21" s="539">
        <v>1815.1384</v>
      </c>
      <c r="H21" s="541">
        <v>2121.8674000000001</v>
      </c>
      <c r="I21" s="508">
        <v>10.868774084641174</v>
      </c>
      <c r="J21" s="507">
        <v>-24.261407990599537</v>
      </c>
      <c r="K21" s="538"/>
      <c r="L21"/>
      <c r="M21"/>
      <c r="N21"/>
      <c r="O21"/>
      <c r="P21"/>
      <c r="Q21"/>
      <c r="R21"/>
      <c r="S21"/>
      <c r="T21"/>
      <c r="U21"/>
      <c r="V21"/>
      <c r="W21"/>
      <c r="X21"/>
      <c r="Y21"/>
      <c r="Z21"/>
      <c r="AA21"/>
      <c r="AB21"/>
      <c r="AC21"/>
      <c r="AD21"/>
      <c r="AE21"/>
    </row>
    <row r="22" spans="1:256" ht="21" customHeight="1">
      <c r="A22" s="540" t="s">
        <v>606</v>
      </c>
      <c r="B22" s="539">
        <v>463.43470000000002</v>
      </c>
      <c r="C22" s="539">
        <v>598.48860000000002</v>
      </c>
      <c r="D22" s="539">
        <v>437.59219999999999</v>
      </c>
      <c r="E22" s="539">
        <v>527.28930000000003</v>
      </c>
      <c r="F22" s="539">
        <v>421.14249999999998</v>
      </c>
      <c r="G22" s="539">
        <v>355.6071</v>
      </c>
      <c r="H22" s="539">
        <v>404.43700000000001</v>
      </c>
      <c r="I22" s="508">
        <v>13.77855391493128</v>
      </c>
      <c r="J22" s="507">
        <v>-23.298841831230021</v>
      </c>
      <c r="K22" s="538"/>
      <c r="L22"/>
      <c r="M22"/>
      <c r="N22"/>
      <c r="O22"/>
      <c r="P22"/>
      <c r="Q22"/>
      <c r="R22"/>
      <c r="S22"/>
      <c r="T22"/>
      <c r="U22"/>
      <c r="V22"/>
      <c r="W22"/>
      <c r="X22"/>
      <c r="Y22"/>
      <c r="Z22"/>
      <c r="AA22"/>
      <c r="AB22"/>
      <c r="AC22"/>
      <c r="AD22"/>
      <c r="AE22"/>
      <c r="AF22" s="529"/>
      <c r="AG22" s="529"/>
      <c r="AH22" s="529"/>
      <c r="AI22" s="529"/>
      <c r="AJ22" s="529"/>
      <c r="AK22" s="529"/>
      <c r="AL22" s="529"/>
      <c r="AM22" s="529"/>
      <c r="AN22" s="529"/>
      <c r="AO22" s="529"/>
      <c r="AP22" s="529"/>
      <c r="AQ22" s="529"/>
      <c r="AR22" s="529"/>
      <c r="AS22" s="529"/>
      <c r="AT22" s="529"/>
      <c r="AU22" s="529"/>
      <c r="AV22" s="529"/>
      <c r="AW22" s="529"/>
      <c r="AX22" s="529"/>
      <c r="AY22" s="529"/>
      <c r="AZ22" s="529"/>
      <c r="BA22" s="529"/>
      <c r="BB22" s="529"/>
      <c r="BC22" s="529"/>
      <c r="BD22" s="529"/>
      <c r="BE22" s="529"/>
      <c r="BF22" s="529"/>
      <c r="BG22" s="529"/>
      <c r="BH22" s="529"/>
      <c r="BI22" s="529"/>
      <c r="BJ22" s="529"/>
      <c r="BK22" s="529"/>
      <c r="BL22" s="529"/>
      <c r="BM22" s="529"/>
      <c r="BN22" s="529"/>
      <c r="BO22" s="529"/>
      <c r="BP22" s="529"/>
      <c r="BQ22" s="529"/>
      <c r="BR22" s="529"/>
      <c r="BS22" s="529"/>
      <c r="BT22" s="529"/>
      <c r="BU22" s="529"/>
      <c r="BV22" s="529"/>
      <c r="BW22" s="529"/>
      <c r="BX22" s="529"/>
      <c r="BY22" s="529"/>
      <c r="BZ22" s="529"/>
      <c r="CA22" s="529"/>
      <c r="CB22" s="529"/>
      <c r="CC22" s="529"/>
      <c r="CD22" s="529"/>
      <c r="CE22" s="529"/>
      <c r="CF22" s="529"/>
      <c r="CG22" s="529"/>
      <c r="CH22" s="529"/>
      <c r="CI22" s="529"/>
      <c r="CJ22" s="529"/>
      <c r="CK22" s="529"/>
      <c r="CL22" s="529"/>
      <c r="CM22" s="529"/>
      <c r="CN22" s="529"/>
      <c r="CO22" s="529"/>
      <c r="CP22" s="529"/>
      <c r="CQ22" s="529"/>
      <c r="CR22" s="529"/>
      <c r="CS22" s="529"/>
      <c r="CT22" s="529"/>
      <c r="CU22" s="529"/>
      <c r="CV22" s="529"/>
      <c r="CW22" s="529"/>
      <c r="CX22" s="529"/>
      <c r="CY22" s="529"/>
      <c r="CZ22" s="529"/>
      <c r="DA22" s="529"/>
      <c r="DB22" s="529"/>
      <c r="DC22" s="529"/>
      <c r="DD22" s="529"/>
      <c r="DE22" s="529"/>
      <c r="DF22" s="529"/>
      <c r="DG22" s="529"/>
      <c r="DH22" s="529"/>
      <c r="DI22" s="529"/>
      <c r="DJ22" s="529"/>
      <c r="DK22" s="529"/>
      <c r="DL22" s="529"/>
      <c r="DM22" s="529"/>
      <c r="DN22" s="529"/>
      <c r="DO22" s="529"/>
      <c r="DP22" s="529"/>
      <c r="DQ22" s="529"/>
      <c r="DR22" s="529"/>
      <c r="DS22" s="529"/>
      <c r="DT22" s="529"/>
      <c r="DU22" s="529"/>
      <c r="DV22" s="529"/>
      <c r="DW22" s="529"/>
      <c r="DX22" s="529"/>
      <c r="DY22" s="529"/>
      <c r="DZ22" s="529"/>
      <c r="EA22" s="529"/>
      <c r="EB22" s="529"/>
      <c r="EC22" s="529"/>
      <c r="ED22" s="529"/>
      <c r="EE22" s="529"/>
      <c r="EF22" s="529"/>
      <c r="EG22" s="529"/>
      <c r="EH22" s="529"/>
      <c r="EI22" s="529"/>
      <c r="EJ22" s="529"/>
      <c r="EK22" s="529"/>
      <c r="EL22" s="529"/>
      <c r="EM22" s="529"/>
      <c r="EN22" s="529"/>
      <c r="EO22" s="529"/>
      <c r="EP22" s="529"/>
      <c r="EQ22" s="529"/>
      <c r="ER22" s="529"/>
      <c r="ES22" s="529"/>
      <c r="ET22" s="529"/>
      <c r="EU22" s="529"/>
      <c r="EV22" s="529"/>
      <c r="EW22" s="529"/>
      <c r="EX22" s="529"/>
      <c r="EY22" s="529"/>
      <c r="EZ22" s="529"/>
      <c r="FA22" s="529"/>
      <c r="FB22" s="529"/>
      <c r="FC22" s="529"/>
      <c r="FD22" s="529"/>
      <c r="FE22" s="529"/>
      <c r="FF22" s="529"/>
      <c r="FG22" s="529"/>
      <c r="FH22" s="529"/>
      <c r="FI22" s="529"/>
      <c r="FJ22" s="529"/>
      <c r="FK22" s="529"/>
      <c r="FL22" s="529"/>
      <c r="FM22" s="529"/>
      <c r="FN22" s="529"/>
      <c r="FO22" s="529"/>
      <c r="FP22" s="529"/>
      <c r="FQ22" s="529"/>
      <c r="FR22" s="529"/>
      <c r="FS22" s="529"/>
      <c r="FT22" s="529"/>
      <c r="FU22" s="529"/>
      <c r="FV22" s="529"/>
      <c r="FW22" s="529"/>
      <c r="FX22" s="529"/>
      <c r="FY22" s="529"/>
      <c r="FZ22" s="529"/>
      <c r="GA22" s="529"/>
      <c r="GB22" s="529"/>
      <c r="GC22" s="529"/>
      <c r="GD22" s="529"/>
      <c r="GE22" s="529"/>
      <c r="GF22" s="529"/>
      <c r="GG22" s="529"/>
      <c r="GH22" s="529"/>
      <c r="GI22" s="529"/>
      <c r="GJ22" s="529"/>
      <c r="GK22" s="529"/>
      <c r="GL22" s="529"/>
      <c r="GM22" s="529"/>
      <c r="GN22" s="529"/>
      <c r="GO22" s="529"/>
      <c r="GP22" s="529"/>
      <c r="GQ22" s="529"/>
      <c r="GR22" s="529"/>
      <c r="GS22" s="529"/>
      <c r="GT22" s="529"/>
      <c r="GU22" s="529"/>
      <c r="GV22" s="529"/>
      <c r="GW22" s="529"/>
      <c r="GX22" s="529"/>
      <c r="GY22" s="529"/>
      <c r="GZ22" s="529"/>
      <c r="HA22" s="529"/>
      <c r="HB22" s="529"/>
      <c r="HC22" s="529"/>
      <c r="HD22" s="529"/>
      <c r="HE22" s="529"/>
      <c r="HF22" s="529"/>
      <c r="HG22" s="529"/>
      <c r="HH22" s="529"/>
      <c r="HI22" s="529"/>
      <c r="HJ22" s="529"/>
      <c r="HK22" s="529"/>
      <c r="HL22" s="529"/>
      <c r="HM22" s="529"/>
      <c r="HN22" s="529"/>
      <c r="HO22" s="529"/>
      <c r="HP22" s="529"/>
      <c r="HQ22" s="529"/>
      <c r="HR22" s="529"/>
      <c r="HS22" s="529"/>
      <c r="HT22" s="529"/>
      <c r="HU22" s="529"/>
      <c r="HV22" s="529"/>
      <c r="HW22" s="529"/>
      <c r="HX22" s="529"/>
      <c r="HY22" s="529"/>
      <c r="HZ22" s="529"/>
      <c r="IA22" s="529"/>
      <c r="IB22" s="529"/>
      <c r="IC22" s="529"/>
      <c r="ID22" s="529"/>
      <c r="IE22" s="529"/>
      <c r="IF22" s="529"/>
      <c r="IG22" s="529"/>
      <c r="IH22" s="529"/>
      <c r="II22" s="529"/>
      <c r="IJ22" s="529"/>
      <c r="IK22" s="529"/>
      <c r="IL22" s="529"/>
      <c r="IM22" s="529"/>
      <c r="IN22" s="529"/>
      <c r="IO22" s="529"/>
      <c r="IP22" s="529"/>
      <c r="IQ22" s="529"/>
      <c r="IR22" s="529"/>
      <c r="IS22" s="529"/>
      <c r="IT22" s="529"/>
      <c r="IU22" s="529"/>
      <c r="IV22" s="529"/>
    </row>
    <row r="23" spans="1:256" ht="21" customHeight="1" thickBot="1">
      <c r="A23" s="537" t="s">
        <v>605</v>
      </c>
      <c r="B23" s="536">
        <v>172.7672</v>
      </c>
      <c r="C23" s="536">
        <v>223.95769999999999</v>
      </c>
      <c r="D23" s="536">
        <v>156.54249999999999</v>
      </c>
      <c r="E23" s="536">
        <v>190.73929999999999</v>
      </c>
      <c r="F23" s="536">
        <v>155.36799999999999</v>
      </c>
      <c r="G23" s="536">
        <v>126.25790000000001</v>
      </c>
      <c r="H23" s="536">
        <v>149.1181</v>
      </c>
      <c r="I23" s="535">
        <v>10.402495381067695</v>
      </c>
      <c r="J23" s="534">
        <v>-21.820988123580193</v>
      </c>
      <c r="K23" s="533"/>
      <c r="L23"/>
      <c r="M23"/>
      <c r="N23"/>
      <c r="O23"/>
      <c r="P23"/>
      <c r="Q23"/>
      <c r="R23"/>
      <c r="S23"/>
      <c r="T23"/>
      <c r="U23"/>
      <c r="V23"/>
      <c r="W23"/>
      <c r="X23"/>
      <c r="Y23"/>
      <c r="Z23"/>
      <c r="AA23"/>
      <c r="AB23"/>
      <c r="AC23"/>
      <c r="AD23"/>
      <c r="AE23"/>
      <c r="AF23" s="529"/>
      <c r="AG23" s="529"/>
      <c r="AH23" s="529"/>
      <c r="AI23" s="529"/>
      <c r="AJ23" s="529"/>
      <c r="AK23" s="529"/>
      <c r="AL23" s="529"/>
      <c r="AM23" s="529"/>
      <c r="AN23" s="529"/>
      <c r="AO23" s="529"/>
      <c r="AP23" s="529"/>
      <c r="AQ23" s="529"/>
      <c r="AR23" s="529"/>
      <c r="AS23" s="529"/>
      <c r="AT23" s="529"/>
      <c r="AU23" s="529"/>
      <c r="AV23" s="529"/>
      <c r="AW23" s="529"/>
      <c r="AX23" s="529"/>
      <c r="AY23" s="529"/>
      <c r="AZ23" s="529"/>
      <c r="BA23" s="529"/>
      <c r="BB23" s="529"/>
      <c r="BC23" s="529"/>
      <c r="BD23" s="529"/>
      <c r="BE23" s="529"/>
      <c r="BF23" s="529"/>
      <c r="BG23" s="529"/>
      <c r="BH23" s="529"/>
      <c r="BI23" s="529"/>
      <c r="BJ23" s="529"/>
      <c r="BK23" s="529"/>
      <c r="BL23" s="529"/>
      <c r="BM23" s="529"/>
      <c r="BN23" s="529"/>
      <c r="BO23" s="529"/>
      <c r="BP23" s="529"/>
      <c r="BQ23" s="529"/>
      <c r="BR23" s="529"/>
      <c r="BS23" s="529"/>
      <c r="BT23" s="529"/>
      <c r="BU23" s="529"/>
      <c r="BV23" s="529"/>
      <c r="BW23" s="529"/>
      <c r="BX23" s="529"/>
      <c r="BY23" s="529"/>
      <c r="BZ23" s="529"/>
      <c r="CA23" s="529"/>
      <c r="CB23" s="529"/>
      <c r="CC23" s="529"/>
      <c r="CD23" s="529"/>
      <c r="CE23" s="529"/>
      <c r="CF23" s="529"/>
      <c r="CG23" s="529"/>
      <c r="CH23" s="529"/>
      <c r="CI23" s="529"/>
      <c r="CJ23" s="529"/>
      <c r="CK23" s="529"/>
      <c r="CL23" s="529"/>
      <c r="CM23" s="529"/>
      <c r="CN23" s="529"/>
      <c r="CO23" s="529"/>
      <c r="CP23" s="529"/>
      <c r="CQ23" s="529"/>
      <c r="CR23" s="529"/>
      <c r="CS23" s="529"/>
      <c r="CT23" s="529"/>
      <c r="CU23" s="529"/>
      <c r="CV23" s="529"/>
      <c r="CW23" s="529"/>
      <c r="CX23" s="529"/>
      <c r="CY23" s="529"/>
      <c r="CZ23" s="529"/>
      <c r="DA23" s="529"/>
      <c r="DB23" s="529"/>
      <c r="DC23" s="529"/>
      <c r="DD23" s="529"/>
      <c r="DE23" s="529"/>
      <c r="DF23" s="529"/>
      <c r="DG23" s="529"/>
      <c r="DH23" s="529"/>
      <c r="DI23" s="529"/>
      <c r="DJ23" s="529"/>
      <c r="DK23" s="529"/>
      <c r="DL23" s="529"/>
      <c r="DM23" s="529"/>
      <c r="DN23" s="529"/>
      <c r="DO23" s="529"/>
      <c r="DP23" s="529"/>
      <c r="DQ23" s="529"/>
      <c r="DR23" s="529"/>
      <c r="DS23" s="529"/>
      <c r="DT23" s="529"/>
      <c r="DU23" s="529"/>
      <c r="DV23" s="529"/>
      <c r="DW23" s="529"/>
      <c r="DX23" s="529"/>
      <c r="DY23" s="529"/>
      <c r="DZ23" s="529"/>
      <c r="EA23" s="529"/>
      <c r="EB23" s="529"/>
      <c r="EC23" s="529"/>
      <c r="ED23" s="529"/>
      <c r="EE23" s="529"/>
      <c r="EF23" s="529"/>
      <c r="EG23" s="529"/>
      <c r="EH23" s="529"/>
      <c r="EI23" s="529"/>
      <c r="EJ23" s="529"/>
      <c r="EK23" s="529"/>
      <c r="EL23" s="529"/>
      <c r="EM23" s="529"/>
      <c r="EN23" s="529"/>
      <c r="EO23" s="529"/>
      <c r="EP23" s="529"/>
      <c r="EQ23" s="529"/>
      <c r="ER23" s="529"/>
      <c r="ES23" s="529"/>
      <c r="ET23" s="529"/>
      <c r="EU23" s="529"/>
      <c r="EV23" s="529"/>
      <c r="EW23" s="529"/>
      <c r="EX23" s="529"/>
      <c r="EY23" s="529"/>
      <c r="EZ23" s="529"/>
      <c r="FA23" s="529"/>
      <c r="FB23" s="529"/>
      <c r="FC23" s="529"/>
      <c r="FD23" s="529"/>
      <c r="FE23" s="529"/>
      <c r="FF23" s="529"/>
      <c r="FG23" s="529"/>
      <c r="FH23" s="529"/>
      <c r="FI23" s="529"/>
      <c r="FJ23" s="529"/>
      <c r="FK23" s="529"/>
      <c r="FL23" s="529"/>
      <c r="FM23" s="529"/>
      <c r="FN23" s="529"/>
      <c r="FO23" s="529"/>
      <c r="FP23" s="529"/>
      <c r="FQ23" s="529"/>
      <c r="FR23" s="529"/>
      <c r="FS23" s="529"/>
      <c r="FT23" s="529"/>
      <c r="FU23" s="529"/>
      <c r="FV23" s="529"/>
      <c r="FW23" s="529"/>
      <c r="FX23" s="529"/>
      <c r="FY23" s="529"/>
      <c r="FZ23" s="529"/>
      <c r="GA23" s="529"/>
      <c r="GB23" s="529"/>
      <c r="GC23" s="529"/>
      <c r="GD23" s="529"/>
      <c r="GE23" s="529"/>
      <c r="GF23" s="529"/>
      <c r="GG23" s="529"/>
      <c r="GH23" s="529"/>
      <c r="GI23" s="529"/>
      <c r="GJ23" s="529"/>
      <c r="GK23" s="529"/>
      <c r="GL23" s="529"/>
      <c r="GM23" s="529"/>
      <c r="GN23" s="529"/>
      <c r="GO23" s="529"/>
      <c r="GP23" s="529"/>
      <c r="GQ23" s="529"/>
      <c r="GR23" s="529"/>
      <c r="GS23" s="529"/>
      <c r="GT23" s="529"/>
      <c r="GU23" s="529"/>
      <c r="GV23" s="529"/>
      <c r="GW23" s="529"/>
      <c r="GX23" s="529"/>
      <c r="GY23" s="529"/>
      <c r="GZ23" s="529"/>
      <c r="HA23" s="529"/>
      <c r="HB23" s="529"/>
      <c r="HC23" s="529"/>
      <c r="HD23" s="529"/>
      <c r="HE23" s="529"/>
      <c r="HF23" s="529"/>
      <c r="HG23" s="529"/>
      <c r="HH23" s="529"/>
      <c r="HI23" s="529"/>
      <c r="HJ23" s="529"/>
      <c r="HK23" s="529"/>
      <c r="HL23" s="529"/>
      <c r="HM23" s="529"/>
      <c r="HN23" s="529"/>
      <c r="HO23" s="529"/>
      <c r="HP23" s="529"/>
      <c r="HQ23" s="529"/>
      <c r="HR23" s="529"/>
      <c r="HS23" s="529"/>
      <c r="HT23" s="529"/>
      <c r="HU23" s="529"/>
      <c r="HV23" s="529"/>
      <c r="HW23" s="529"/>
      <c r="HX23" s="529"/>
      <c r="HY23" s="529"/>
      <c r="HZ23" s="529"/>
      <c r="IA23" s="529"/>
      <c r="IB23" s="529"/>
      <c r="IC23" s="529"/>
      <c r="ID23" s="529"/>
      <c r="IE23" s="529"/>
      <c r="IF23" s="529"/>
      <c r="IG23" s="529"/>
      <c r="IH23" s="529"/>
      <c r="II23" s="529"/>
      <c r="IJ23" s="529"/>
      <c r="IK23" s="529"/>
      <c r="IL23" s="529"/>
      <c r="IM23" s="529"/>
      <c r="IN23" s="529"/>
      <c r="IO23" s="529"/>
      <c r="IP23" s="529"/>
      <c r="IQ23" s="529"/>
      <c r="IR23" s="529"/>
      <c r="IS23" s="529"/>
      <c r="IT23" s="529"/>
      <c r="IU23" s="529"/>
      <c r="IV23" s="529"/>
    </row>
    <row r="24" spans="1:256" ht="14.4">
      <c r="A24" s="449" t="s">
        <v>604</v>
      </c>
      <c r="B24" s="532"/>
      <c r="C24" s="532"/>
      <c r="D24" s="532"/>
      <c r="E24" s="532"/>
      <c r="F24" s="532"/>
      <c r="G24" s="532"/>
      <c r="H24" s="532"/>
      <c r="I24" s="532"/>
      <c r="J24" s="532"/>
      <c r="K24" s="533"/>
      <c r="L24"/>
      <c r="M24"/>
      <c r="N24"/>
      <c r="O24"/>
      <c r="P24"/>
      <c r="Q24"/>
      <c r="R24"/>
      <c r="S24"/>
      <c r="T24"/>
      <c r="U24"/>
      <c r="V24"/>
      <c r="W24"/>
      <c r="X24"/>
      <c r="Y24"/>
      <c r="Z24"/>
      <c r="AA24"/>
      <c r="AB24"/>
      <c r="AC24"/>
      <c r="AD24"/>
      <c r="AE24"/>
      <c r="AF24" s="529"/>
      <c r="AG24" s="529"/>
      <c r="AH24" s="529"/>
      <c r="AI24" s="529"/>
      <c r="AJ24" s="529"/>
      <c r="AK24" s="529"/>
      <c r="AL24" s="529"/>
      <c r="AM24" s="529"/>
      <c r="AN24" s="529"/>
      <c r="AO24" s="529"/>
      <c r="AP24" s="529"/>
      <c r="AQ24" s="529"/>
      <c r="AR24" s="529"/>
      <c r="AS24" s="529"/>
      <c r="AT24" s="529"/>
      <c r="AU24" s="529"/>
      <c r="AV24" s="529"/>
      <c r="AW24" s="529"/>
      <c r="AX24" s="529"/>
      <c r="AY24" s="529"/>
      <c r="AZ24" s="529"/>
      <c r="BA24" s="529"/>
      <c r="BB24" s="529"/>
      <c r="BC24" s="529"/>
      <c r="BD24" s="529"/>
      <c r="BE24" s="529"/>
      <c r="BF24" s="529"/>
      <c r="BG24" s="529"/>
      <c r="BH24" s="529"/>
      <c r="BI24" s="529"/>
      <c r="BJ24" s="529"/>
      <c r="BK24" s="529"/>
      <c r="BL24" s="529"/>
      <c r="BM24" s="529"/>
      <c r="BN24" s="529"/>
      <c r="BO24" s="529"/>
      <c r="BP24" s="529"/>
      <c r="BQ24" s="529"/>
      <c r="BR24" s="529"/>
      <c r="BS24" s="529"/>
      <c r="BT24" s="529"/>
      <c r="BU24" s="529"/>
      <c r="BV24" s="529"/>
      <c r="BW24" s="529"/>
      <c r="BX24" s="529"/>
      <c r="BY24" s="529"/>
      <c r="BZ24" s="529"/>
      <c r="CA24" s="529"/>
      <c r="CB24" s="529"/>
      <c r="CC24" s="529"/>
      <c r="CD24" s="529"/>
      <c r="CE24" s="529"/>
      <c r="CF24" s="529"/>
      <c r="CG24" s="529"/>
      <c r="CH24" s="529"/>
      <c r="CI24" s="529"/>
      <c r="CJ24" s="529"/>
      <c r="CK24" s="529"/>
      <c r="CL24" s="529"/>
      <c r="CM24" s="529"/>
      <c r="CN24" s="529"/>
      <c r="CO24" s="529"/>
      <c r="CP24" s="529"/>
      <c r="CQ24" s="529"/>
      <c r="CR24" s="529"/>
      <c r="CS24" s="529"/>
      <c r="CT24" s="529"/>
      <c r="CU24" s="529"/>
      <c r="CV24" s="529"/>
      <c r="CW24" s="529"/>
      <c r="CX24" s="529"/>
      <c r="CY24" s="529"/>
      <c r="CZ24" s="529"/>
      <c r="DA24" s="529"/>
      <c r="DB24" s="529"/>
      <c r="DC24" s="529"/>
      <c r="DD24" s="529"/>
      <c r="DE24" s="529"/>
      <c r="DF24" s="529"/>
      <c r="DG24" s="529"/>
      <c r="DH24" s="529"/>
      <c r="DI24" s="529"/>
      <c r="DJ24" s="529"/>
      <c r="DK24" s="529"/>
      <c r="DL24" s="529"/>
      <c r="DM24" s="529"/>
      <c r="DN24" s="529"/>
      <c r="DO24" s="529"/>
      <c r="DP24" s="529"/>
      <c r="DQ24" s="529"/>
      <c r="DR24" s="529"/>
      <c r="DS24" s="529"/>
      <c r="DT24" s="529"/>
      <c r="DU24" s="529"/>
      <c r="DV24" s="529"/>
      <c r="DW24" s="529"/>
      <c r="DX24" s="529"/>
      <c r="DY24" s="529"/>
      <c r="DZ24" s="529"/>
      <c r="EA24" s="529"/>
      <c r="EB24" s="529"/>
      <c r="EC24" s="529"/>
      <c r="ED24" s="529"/>
      <c r="EE24" s="529"/>
      <c r="EF24" s="529"/>
      <c r="EG24" s="529"/>
      <c r="EH24" s="529"/>
      <c r="EI24" s="529"/>
      <c r="EJ24" s="529"/>
      <c r="EK24" s="529"/>
      <c r="EL24" s="529"/>
      <c r="EM24" s="529"/>
      <c r="EN24" s="529"/>
      <c r="EO24" s="529"/>
      <c r="EP24" s="529"/>
      <c r="EQ24" s="529"/>
      <c r="ER24" s="529"/>
      <c r="ES24" s="529"/>
      <c r="ET24" s="529"/>
      <c r="EU24" s="529"/>
      <c r="EV24" s="529"/>
      <c r="EW24" s="529"/>
      <c r="EX24" s="529"/>
      <c r="EY24" s="529"/>
      <c r="EZ24" s="529"/>
      <c r="FA24" s="529"/>
      <c r="FB24" s="529"/>
      <c r="FC24" s="529"/>
      <c r="FD24" s="529"/>
      <c r="FE24" s="529"/>
      <c r="FF24" s="529"/>
      <c r="FG24" s="529"/>
      <c r="FH24" s="529"/>
      <c r="FI24" s="529"/>
      <c r="FJ24" s="529"/>
      <c r="FK24" s="529"/>
      <c r="FL24" s="529"/>
      <c r="FM24" s="529"/>
      <c r="FN24" s="529"/>
      <c r="FO24" s="529"/>
      <c r="FP24" s="529"/>
      <c r="FQ24" s="529"/>
      <c r="FR24" s="529"/>
      <c r="FS24" s="529"/>
      <c r="FT24" s="529"/>
      <c r="FU24" s="529"/>
      <c r="FV24" s="529"/>
      <c r="FW24" s="529"/>
      <c r="FX24" s="529"/>
      <c r="FY24" s="529"/>
      <c r="FZ24" s="529"/>
      <c r="GA24" s="529"/>
      <c r="GB24" s="529"/>
      <c r="GC24" s="529"/>
      <c r="GD24" s="529"/>
      <c r="GE24" s="529"/>
      <c r="GF24" s="529"/>
      <c r="GG24" s="529"/>
      <c r="GH24" s="529"/>
      <c r="GI24" s="529"/>
      <c r="GJ24" s="529"/>
      <c r="GK24" s="529"/>
      <c r="GL24" s="529"/>
      <c r="GM24" s="529"/>
      <c r="GN24" s="529"/>
      <c r="GO24" s="529"/>
      <c r="GP24" s="529"/>
      <c r="GQ24" s="529"/>
      <c r="GR24" s="529"/>
      <c r="GS24" s="529"/>
      <c r="GT24" s="529"/>
      <c r="GU24" s="529"/>
      <c r="GV24" s="529"/>
      <c r="GW24" s="529"/>
      <c r="GX24" s="529"/>
      <c r="GY24" s="529"/>
      <c r="GZ24" s="529"/>
      <c r="HA24" s="529"/>
      <c r="HB24" s="529"/>
      <c r="HC24" s="529"/>
      <c r="HD24" s="529"/>
      <c r="HE24" s="529"/>
      <c r="HF24" s="529"/>
      <c r="HG24" s="529"/>
      <c r="HH24" s="529"/>
      <c r="HI24" s="529"/>
      <c r="HJ24" s="529"/>
      <c r="HK24" s="529"/>
      <c r="HL24" s="529"/>
      <c r="HM24" s="529"/>
      <c r="HN24" s="529"/>
      <c r="HO24" s="529"/>
      <c r="HP24" s="529"/>
      <c r="HQ24" s="529"/>
      <c r="HR24" s="529"/>
      <c r="HS24" s="529"/>
      <c r="HT24" s="529"/>
      <c r="HU24" s="529"/>
      <c r="HV24" s="529"/>
      <c r="HW24" s="529"/>
      <c r="HX24" s="529"/>
      <c r="HY24" s="529"/>
      <c r="HZ24" s="529"/>
      <c r="IA24" s="529"/>
      <c r="IB24" s="529"/>
      <c r="IC24" s="529"/>
      <c r="ID24" s="529"/>
      <c r="IE24" s="529"/>
      <c r="IF24" s="529"/>
      <c r="IG24" s="529"/>
      <c r="IH24" s="529"/>
      <c r="II24" s="529"/>
      <c r="IJ24" s="529"/>
      <c r="IK24" s="529"/>
      <c r="IL24" s="529"/>
      <c r="IM24" s="529"/>
      <c r="IN24" s="529"/>
      <c r="IO24" s="529"/>
      <c r="IP24" s="529"/>
      <c r="IQ24" s="529"/>
      <c r="IR24" s="529"/>
      <c r="IS24" s="529"/>
      <c r="IT24" s="529"/>
      <c r="IU24" s="529"/>
      <c r="IV24" s="529"/>
    </row>
    <row r="25" spans="1:256">
      <c r="A25" s="455" t="s">
        <v>603</v>
      </c>
      <c r="B25" s="532"/>
      <c r="C25" s="532"/>
      <c r="D25" s="532"/>
      <c r="E25" s="532"/>
      <c r="F25" s="532"/>
      <c r="G25" s="532"/>
      <c r="H25" s="532"/>
      <c r="I25" s="532"/>
      <c r="J25" s="532"/>
      <c r="K25" s="531"/>
      <c r="L25" s="531"/>
      <c r="M25" s="531"/>
      <c r="N25" s="531"/>
      <c r="O25" s="529"/>
      <c r="P25" s="529"/>
      <c r="Q25" s="529"/>
      <c r="R25" s="529"/>
      <c r="S25" s="529"/>
      <c r="T25" s="529"/>
      <c r="U25" s="529"/>
      <c r="V25" s="529"/>
      <c r="W25" s="529"/>
      <c r="X25" s="529"/>
      <c r="Y25" s="529"/>
      <c r="Z25" s="529"/>
      <c r="AA25" s="529"/>
      <c r="AB25" s="529"/>
      <c r="AC25" s="529"/>
      <c r="AD25" s="529"/>
      <c r="AE25" s="529"/>
      <c r="AF25" s="529"/>
      <c r="AG25" s="529"/>
      <c r="AH25" s="529"/>
      <c r="AI25" s="529"/>
      <c r="AJ25" s="529"/>
      <c r="AK25" s="529"/>
      <c r="AL25" s="529"/>
      <c r="AM25" s="529"/>
      <c r="AN25" s="529"/>
      <c r="AO25" s="529"/>
      <c r="AP25" s="529"/>
      <c r="AQ25" s="529"/>
      <c r="AR25" s="529"/>
      <c r="AS25" s="529"/>
      <c r="AT25" s="529"/>
      <c r="AU25" s="529"/>
      <c r="AV25" s="529"/>
      <c r="AW25" s="529"/>
      <c r="AX25" s="529"/>
      <c r="AY25" s="529"/>
      <c r="AZ25" s="529"/>
      <c r="BA25" s="529"/>
      <c r="BB25" s="529"/>
      <c r="BC25" s="529"/>
      <c r="BD25" s="529"/>
      <c r="BE25" s="529"/>
      <c r="BF25" s="529"/>
      <c r="BG25" s="529"/>
      <c r="BH25" s="529"/>
      <c r="BI25" s="529"/>
      <c r="BJ25" s="529"/>
      <c r="BK25" s="529"/>
      <c r="BL25" s="529"/>
      <c r="BM25" s="529"/>
      <c r="BN25" s="529"/>
      <c r="BO25" s="529"/>
      <c r="BP25" s="529"/>
      <c r="BQ25" s="529"/>
      <c r="BR25" s="529"/>
      <c r="BS25" s="529"/>
      <c r="BT25" s="529"/>
      <c r="BU25" s="529"/>
      <c r="BV25" s="529"/>
      <c r="BW25" s="529"/>
      <c r="BX25" s="529"/>
      <c r="BY25" s="529"/>
      <c r="BZ25" s="529"/>
      <c r="CA25" s="529"/>
      <c r="CB25" s="529"/>
      <c r="CC25" s="529"/>
      <c r="CD25" s="529"/>
      <c r="CE25" s="529"/>
      <c r="CF25" s="529"/>
      <c r="CG25" s="529"/>
      <c r="CH25" s="529"/>
      <c r="CI25" s="529"/>
      <c r="CJ25" s="529"/>
      <c r="CK25" s="529"/>
      <c r="CL25" s="529"/>
      <c r="CM25" s="529"/>
      <c r="CN25" s="529"/>
      <c r="CO25" s="529"/>
      <c r="CP25" s="529"/>
      <c r="CQ25" s="529"/>
      <c r="CR25" s="529"/>
      <c r="CS25" s="529"/>
      <c r="CT25" s="529"/>
      <c r="CU25" s="529"/>
      <c r="CV25" s="529"/>
      <c r="CW25" s="529"/>
      <c r="CX25" s="529"/>
      <c r="CY25" s="529"/>
      <c r="CZ25" s="529"/>
      <c r="DA25" s="529"/>
      <c r="DB25" s="529"/>
      <c r="DC25" s="529"/>
      <c r="DD25" s="529"/>
      <c r="DE25" s="529"/>
      <c r="DF25" s="529"/>
      <c r="DG25" s="529"/>
      <c r="DH25" s="529"/>
      <c r="DI25" s="529"/>
      <c r="DJ25" s="529"/>
      <c r="DK25" s="529"/>
      <c r="DL25" s="529"/>
      <c r="DM25" s="529"/>
      <c r="DN25" s="529"/>
      <c r="DO25" s="529"/>
      <c r="DP25" s="529"/>
      <c r="DQ25" s="529"/>
      <c r="DR25" s="529"/>
      <c r="DS25" s="529"/>
      <c r="DT25" s="529"/>
      <c r="DU25" s="529"/>
      <c r="DV25" s="529"/>
      <c r="DW25" s="529"/>
      <c r="DX25" s="529"/>
      <c r="DY25" s="529"/>
      <c r="DZ25" s="529"/>
      <c r="EA25" s="529"/>
      <c r="EB25" s="529"/>
      <c r="EC25" s="529"/>
      <c r="ED25" s="529"/>
      <c r="EE25" s="529"/>
      <c r="EF25" s="529"/>
      <c r="EG25" s="529"/>
      <c r="EH25" s="529"/>
      <c r="EI25" s="529"/>
      <c r="EJ25" s="529"/>
      <c r="EK25" s="529"/>
      <c r="EL25" s="529"/>
      <c r="EM25" s="529"/>
      <c r="EN25" s="529"/>
      <c r="EO25" s="529"/>
      <c r="EP25" s="529"/>
      <c r="EQ25" s="529"/>
      <c r="ER25" s="529"/>
      <c r="ES25" s="529"/>
      <c r="ET25" s="529"/>
      <c r="EU25" s="529"/>
      <c r="EV25" s="529"/>
      <c r="EW25" s="529"/>
      <c r="EX25" s="529"/>
      <c r="EY25" s="529"/>
      <c r="EZ25" s="529"/>
      <c r="FA25" s="529"/>
      <c r="FB25" s="529"/>
      <c r="FC25" s="529"/>
      <c r="FD25" s="529"/>
      <c r="FE25" s="529"/>
      <c r="FF25" s="529"/>
      <c r="FG25" s="529"/>
      <c r="FH25" s="529"/>
      <c r="FI25" s="529"/>
      <c r="FJ25" s="529"/>
      <c r="FK25" s="529"/>
      <c r="FL25" s="529"/>
      <c r="FM25" s="529"/>
      <c r="FN25" s="529"/>
      <c r="FO25" s="529"/>
      <c r="FP25" s="529"/>
      <c r="FQ25" s="529"/>
      <c r="FR25" s="529"/>
      <c r="FS25" s="529"/>
      <c r="FT25" s="529"/>
      <c r="FU25" s="529"/>
      <c r="FV25" s="529"/>
      <c r="FW25" s="529"/>
      <c r="FX25" s="529"/>
      <c r="FY25" s="529"/>
      <c r="FZ25" s="529"/>
      <c r="GA25" s="529"/>
      <c r="GB25" s="529"/>
      <c r="GC25" s="529"/>
      <c r="GD25" s="529"/>
      <c r="GE25" s="529"/>
      <c r="GF25" s="529"/>
      <c r="GG25" s="529"/>
      <c r="GH25" s="529"/>
      <c r="GI25" s="529"/>
      <c r="GJ25" s="529"/>
      <c r="GK25" s="529"/>
      <c r="GL25" s="529"/>
      <c r="GM25" s="529"/>
      <c r="GN25" s="529"/>
      <c r="GO25" s="529"/>
      <c r="GP25" s="529"/>
      <c r="GQ25" s="529"/>
      <c r="GR25" s="529"/>
      <c r="GS25" s="529"/>
      <c r="GT25" s="529"/>
      <c r="GU25" s="529"/>
      <c r="GV25" s="529"/>
      <c r="GW25" s="529"/>
      <c r="GX25" s="529"/>
      <c r="GY25" s="529"/>
      <c r="GZ25" s="529"/>
      <c r="HA25" s="529"/>
      <c r="HB25" s="529"/>
      <c r="HC25" s="529"/>
      <c r="HD25" s="529"/>
      <c r="HE25" s="529"/>
      <c r="HF25" s="529"/>
      <c r="HG25" s="529"/>
      <c r="HH25" s="529"/>
      <c r="HI25" s="529"/>
      <c r="HJ25" s="529"/>
      <c r="HK25" s="529"/>
      <c r="HL25" s="529"/>
      <c r="HM25" s="529"/>
      <c r="HN25" s="529"/>
      <c r="HO25" s="529"/>
      <c r="HP25" s="529"/>
      <c r="HQ25" s="529"/>
      <c r="HR25" s="529"/>
      <c r="HS25" s="529"/>
      <c r="HT25" s="529"/>
      <c r="HU25" s="529"/>
      <c r="HV25" s="529"/>
      <c r="HW25" s="529"/>
      <c r="HX25" s="529"/>
      <c r="HY25" s="529"/>
      <c r="HZ25" s="529"/>
      <c r="IA25" s="529"/>
      <c r="IB25" s="529"/>
      <c r="IC25" s="529"/>
      <c r="ID25" s="529"/>
      <c r="IE25" s="529"/>
      <c r="IF25" s="529"/>
      <c r="IG25" s="529"/>
      <c r="IH25" s="529"/>
      <c r="II25" s="529"/>
      <c r="IJ25" s="529"/>
      <c r="IK25" s="529"/>
      <c r="IL25" s="529"/>
      <c r="IM25" s="529"/>
      <c r="IN25" s="529"/>
      <c r="IO25" s="529"/>
      <c r="IP25" s="529"/>
      <c r="IQ25" s="529"/>
      <c r="IR25" s="529"/>
      <c r="IS25" s="529"/>
      <c r="IT25" s="529"/>
      <c r="IU25" s="529"/>
      <c r="IV25" s="529"/>
    </row>
    <row r="26" spans="1:256">
      <c r="A26" s="455" t="s">
        <v>602</v>
      </c>
      <c r="B26" s="530"/>
      <c r="F26" s="529"/>
      <c r="G26" s="529"/>
      <c r="H26" s="529"/>
      <c r="I26" s="529"/>
      <c r="J26" s="529"/>
      <c r="K26" s="529"/>
      <c r="L26" s="528"/>
      <c r="M26" s="528"/>
      <c r="N26" s="529"/>
      <c r="O26" s="450"/>
      <c r="P26" s="450"/>
      <c r="Q26" s="449"/>
      <c r="R26" s="449"/>
    </row>
    <row r="27" spans="1:256">
      <c r="A27" s="455" t="s">
        <v>601</v>
      </c>
      <c r="B27" s="530"/>
      <c r="F27" s="529"/>
      <c r="G27" s="529"/>
      <c r="H27" s="529"/>
      <c r="I27" s="529"/>
      <c r="J27" s="529"/>
      <c r="K27" s="529"/>
      <c r="L27" s="528"/>
      <c r="M27" s="528"/>
      <c r="N27" s="529"/>
      <c r="O27" s="450"/>
      <c r="P27" s="450"/>
      <c r="Q27" s="449"/>
      <c r="R27" s="449"/>
    </row>
    <row r="28" spans="1:256">
      <c r="A28" s="455"/>
      <c r="L28" s="528"/>
      <c r="M28" s="528"/>
      <c r="O28" s="449"/>
      <c r="P28" s="449"/>
      <c r="Q28" s="449"/>
      <c r="R28" s="449"/>
    </row>
    <row r="29" spans="1:256">
      <c r="L29" s="528"/>
      <c r="M29" s="528"/>
      <c r="O29" s="449"/>
      <c r="P29" s="449"/>
      <c r="Q29" s="449"/>
      <c r="R29" s="449"/>
    </row>
    <row r="30" spans="1:256">
      <c r="L30" s="528"/>
      <c r="M30" s="528"/>
      <c r="O30" s="449"/>
      <c r="P30" s="449"/>
      <c r="Q30" s="449"/>
      <c r="R30" s="449"/>
    </row>
    <row r="31" spans="1:256">
      <c r="L31" s="528"/>
      <c r="M31" s="528"/>
      <c r="O31" s="449"/>
      <c r="P31" s="449"/>
      <c r="Q31" s="449"/>
      <c r="R31" s="449"/>
    </row>
    <row r="32" spans="1:256">
      <c r="L32" s="528"/>
      <c r="M32" s="528"/>
      <c r="O32" s="449"/>
      <c r="P32" s="449"/>
      <c r="Q32" s="449"/>
      <c r="R32" s="449"/>
    </row>
    <row r="33" spans="12:18">
      <c r="L33" s="528"/>
      <c r="M33" s="528"/>
      <c r="O33" s="449"/>
      <c r="P33" s="449"/>
      <c r="Q33" s="449"/>
      <c r="R33" s="449"/>
    </row>
    <row r="34" spans="12:18">
      <c r="L34" s="528"/>
      <c r="M34" s="528"/>
      <c r="O34" s="449"/>
      <c r="P34" s="449"/>
      <c r="Q34" s="449"/>
      <c r="R34" s="449"/>
    </row>
    <row r="35" spans="12:18">
      <c r="L35" s="528"/>
      <c r="M35" s="528"/>
      <c r="O35" s="449"/>
      <c r="P35" s="449"/>
      <c r="Q35" s="449"/>
      <c r="R35" s="449"/>
    </row>
    <row r="36" spans="12:18">
      <c r="L36" s="528"/>
      <c r="M36" s="528"/>
      <c r="O36" s="449"/>
      <c r="P36" s="449"/>
      <c r="Q36" s="449"/>
      <c r="R36" s="449"/>
    </row>
    <row r="37" spans="12:18">
      <c r="L37" s="528"/>
      <c r="M37" s="528"/>
    </row>
    <row r="38" spans="12:18">
      <c r="L38" s="528"/>
      <c r="M38" s="528"/>
    </row>
    <row r="39" spans="12:18">
      <c r="L39" s="528"/>
      <c r="M39" s="528"/>
    </row>
    <row r="40" spans="12:18">
      <c r="L40" s="528"/>
      <c r="M40" s="528"/>
    </row>
    <row r="41" spans="12:18">
      <c r="L41" s="528"/>
      <c r="M41" s="528"/>
    </row>
    <row r="42" spans="12:18">
      <c r="L42" s="528"/>
      <c r="M42" s="528"/>
    </row>
    <row r="43" spans="12:18">
      <c r="L43" s="528"/>
      <c r="M43" s="528"/>
    </row>
    <row r="44" spans="12:18">
      <c r="L44" s="528"/>
      <c r="M44" s="528"/>
    </row>
    <row r="45" spans="12:18">
      <c r="L45" s="528"/>
      <c r="M45" s="528"/>
    </row>
    <row r="46" spans="12:18">
      <c r="L46" s="528"/>
      <c r="M46" s="528"/>
    </row>
    <row r="47" spans="12:18">
      <c r="L47" s="528"/>
      <c r="M47" s="528"/>
    </row>
    <row r="48" spans="12:18">
      <c r="L48" s="528"/>
      <c r="M48" s="528"/>
    </row>
    <row r="49" spans="12:13">
      <c r="L49" s="528"/>
      <c r="M49" s="528"/>
    </row>
    <row r="50" spans="12:13">
      <c r="L50" s="528"/>
      <c r="M50" s="528"/>
    </row>
    <row r="51" spans="12:13">
      <c r="L51" s="528"/>
      <c r="M51" s="528"/>
    </row>
    <row r="52" spans="12:13">
      <c r="L52" s="528"/>
      <c r="M52" s="528"/>
    </row>
    <row r="53" spans="12:13">
      <c r="L53" s="528"/>
      <c r="M53" s="528"/>
    </row>
    <row r="54" spans="12:13">
      <c r="L54" s="528"/>
      <c r="M54" s="528"/>
    </row>
    <row r="55" spans="12:13">
      <c r="L55" s="528"/>
      <c r="M55" s="528"/>
    </row>
    <row r="56" spans="12:13">
      <c r="L56" s="528"/>
      <c r="M56" s="528"/>
    </row>
    <row r="57" spans="12:13">
      <c r="L57" s="528"/>
      <c r="M57" s="528"/>
    </row>
    <row r="58" spans="12:13">
      <c r="L58" s="528"/>
      <c r="M58" s="528"/>
    </row>
    <row r="59" spans="12:13">
      <c r="L59" s="528"/>
      <c r="M59" s="528"/>
    </row>
    <row r="60" spans="12:13">
      <c r="L60" s="528"/>
      <c r="M60" s="528"/>
    </row>
    <row r="61" spans="12:13">
      <c r="L61" s="528"/>
      <c r="M61" s="528"/>
    </row>
    <row r="62" spans="12:13">
      <c r="L62" s="528"/>
      <c r="M62" s="528"/>
    </row>
    <row r="63" spans="12:13">
      <c r="L63" s="528"/>
      <c r="M63" s="528"/>
    </row>
    <row r="64" spans="12:13">
      <c r="L64" s="528"/>
      <c r="M64" s="528"/>
    </row>
    <row r="65" spans="12:13">
      <c r="L65" s="528"/>
      <c r="M65" s="528"/>
    </row>
    <row r="66" spans="12:13">
      <c r="L66" s="528"/>
      <c r="M66" s="528"/>
    </row>
    <row r="67" spans="12:13">
      <c r="L67" s="528"/>
      <c r="M67" s="528"/>
    </row>
    <row r="68" spans="12:13">
      <c r="L68" s="528"/>
      <c r="M68" s="528"/>
    </row>
    <row r="69" spans="12:13">
      <c r="L69" s="528"/>
      <c r="M69" s="528"/>
    </row>
    <row r="70" spans="12:13">
      <c r="L70" s="528"/>
      <c r="M70" s="528"/>
    </row>
    <row r="71" spans="12:13">
      <c r="L71" s="528"/>
      <c r="M71" s="528"/>
    </row>
    <row r="72" spans="12:13">
      <c r="L72" s="528"/>
      <c r="M72" s="528"/>
    </row>
    <row r="73" spans="12:13">
      <c r="L73" s="528"/>
      <c r="M73" s="528"/>
    </row>
    <row r="74" spans="12:13">
      <c r="L74" s="528"/>
      <c r="M74" s="528"/>
    </row>
    <row r="75" spans="12:13">
      <c r="L75" s="528"/>
      <c r="M75" s="528"/>
    </row>
    <row r="76" spans="12:13">
      <c r="L76" s="528"/>
      <c r="M76" s="528"/>
    </row>
    <row r="77" spans="12:13">
      <c r="L77" s="528"/>
      <c r="M77" s="528"/>
    </row>
    <row r="78" spans="12:13">
      <c r="L78" s="528"/>
      <c r="M78" s="528"/>
    </row>
    <row r="79" spans="12:13">
      <c r="L79" s="528"/>
      <c r="M79" s="528"/>
    </row>
    <row r="80" spans="12:13">
      <c r="L80" s="528"/>
      <c r="M80" s="528"/>
    </row>
    <row r="81" spans="12:13">
      <c r="L81" s="528"/>
      <c r="M81" s="528"/>
    </row>
    <row r="82" spans="12:13">
      <c r="L82" s="528"/>
      <c r="M82" s="528"/>
    </row>
    <row r="83" spans="12:13">
      <c r="L83" s="528"/>
      <c r="M83" s="528"/>
    </row>
    <row r="84" spans="12:13">
      <c r="L84" s="528"/>
      <c r="M84" s="528"/>
    </row>
    <row r="85" spans="12:13">
      <c r="L85" s="528"/>
      <c r="M85" s="528"/>
    </row>
    <row r="86" spans="12:13">
      <c r="L86" s="528"/>
      <c r="M86" s="528"/>
    </row>
    <row r="87" spans="12:13">
      <c r="L87" s="528"/>
      <c r="M87" s="528"/>
    </row>
    <row r="88" spans="12:13">
      <c r="L88" s="528"/>
      <c r="M88" s="528"/>
    </row>
    <row r="89" spans="12:13">
      <c r="L89" s="528"/>
      <c r="M89" s="528"/>
    </row>
    <row r="90" spans="12:13">
      <c r="L90" s="528"/>
      <c r="M90" s="528"/>
    </row>
    <row r="91" spans="12:13">
      <c r="L91" s="528"/>
      <c r="M91" s="528"/>
    </row>
    <row r="92" spans="12:13">
      <c r="L92" s="528"/>
      <c r="M92" s="528"/>
    </row>
    <row r="93" spans="12:13">
      <c r="L93" s="528"/>
      <c r="M93" s="528"/>
    </row>
    <row r="94" spans="12:13">
      <c r="L94" s="528"/>
      <c r="M94" s="528"/>
    </row>
    <row r="95" spans="12:13">
      <c r="L95" s="528"/>
      <c r="M95" s="528"/>
    </row>
    <row r="96" spans="12:13">
      <c r="L96" s="528"/>
      <c r="M96" s="528"/>
    </row>
    <row r="97" spans="12:13">
      <c r="L97" s="528"/>
      <c r="M97" s="528"/>
    </row>
    <row r="98" spans="12:13">
      <c r="L98" s="528"/>
      <c r="M98" s="528"/>
    </row>
    <row r="99" spans="12:13">
      <c r="L99" s="528"/>
      <c r="M99" s="528"/>
    </row>
    <row r="100" spans="12:13">
      <c r="L100" s="528"/>
      <c r="M100" s="528"/>
    </row>
    <row r="101" spans="12:13">
      <c r="L101" s="528"/>
      <c r="M101" s="528"/>
    </row>
    <row r="102" spans="12:13">
      <c r="L102" s="528"/>
      <c r="M102" s="528"/>
    </row>
    <row r="103" spans="12:13">
      <c r="L103" s="528"/>
      <c r="M103" s="528"/>
    </row>
    <row r="104" spans="12:13">
      <c r="L104" s="528"/>
      <c r="M104" s="528"/>
    </row>
    <row r="105" spans="12:13">
      <c r="L105" s="528"/>
      <c r="M105" s="528"/>
    </row>
    <row r="106" spans="12:13">
      <c r="L106" s="528"/>
      <c r="M106" s="528"/>
    </row>
    <row r="107" spans="12:13">
      <c r="L107" s="528"/>
      <c r="M107" s="528"/>
    </row>
    <row r="108" spans="12:13">
      <c r="L108" s="528"/>
      <c r="M108" s="528"/>
    </row>
    <row r="109" spans="12:13">
      <c r="L109" s="528"/>
      <c r="M109" s="528"/>
    </row>
    <row r="110" spans="12:13">
      <c r="L110" s="528"/>
      <c r="M110" s="528"/>
    </row>
    <row r="111" spans="12:13">
      <c r="L111" s="528"/>
      <c r="M111" s="528"/>
    </row>
    <row r="112" spans="12:13">
      <c r="L112" s="528"/>
      <c r="M112" s="528"/>
    </row>
    <row r="113" spans="12:13">
      <c r="L113" s="528"/>
      <c r="M113" s="528"/>
    </row>
    <row r="114" spans="12:13">
      <c r="L114" s="528"/>
      <c r="M114" s="528"/>
    </row>
    <row r="115" spans="12:13">
      <c r="L115" s="528"/>
      <c r="M115" s="528"/>
    </row>
    <row r="116" spans="12:13">
      <c r="L116" s="528"/>
      <c r="M116" s="528"/>
    </row>
    <row r="117" spans="12:13">
      <c r="L117" s="528"/>
      <c r="M117" s="528"/>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7"/>
  <sheetViews>
    <sheetView workbookViewId="0">
      <selection sqref="A1:J24"/>
    </sheetView>
  </sheetViews>
  <sheetFormatPr defaultColWidth="9.109375" defaultRowHeight="14.4"/>
  <cols>
    <col min="1" max="1" width="31.6640625" style="532" bestFit="1" customWidth="1"/>
    <col min="2" max="2" width="10.44140625" style="532" bestFit="1" customWidth="1"/>
    <col min="3" max="4" width="9.6640625" style="532" customWidth="1"/>
    <col min="5" max="6" width="10.44140625" style="532" bestFit="1" customWidth="1"/>
    <col min="7" max="7" width="9.6640625" style="532" customWidth="1"/>
    <col min="8" max="8" width="10.6640625" style="532" bestFit="1" customWidth="1"/>
    <col min="9" max="9" width="10.5546875" style="532" customWidth="1"/>
    <col min="10" max="10" width="9.6640625" style="532" customWidth="1"/>
    <col min="11" max="31" width="9.109375" style="532"/>
    <col min="33" max="16384" width="9.109375" style="532"/>
  </cols>
  <sheetData>
    <row r="1" spans="1:31">
      <c r="A1" s="3566" t="s">
        <v>635</v>
      </c>
      <c r="B1" s="3566"/>
      <c r="C1" s="3566"/>
      <c r="D1" s="3566"/>
      <c r="E1" s="3566"/>
      <c r="F1" s="3566"/>
      <c r="G1" s="3566"/>
      <c r="H1" s="3566"/>
      <c r="I1" s="3566"/>
      <c r="J1" s="3566"/>
    </row>
    <row r="2" spans="1:31" ht="15.6">
      <c r="A2" s="3542" t="s">
        <v>634</v>
      </c>
      <c r="B2" s="3542"/>
      <c r="C2" s="3542"/>
      <c r="D2" s="3542"/>
      <c r="E2" s="3542"/>
      <c r="F2" s="3542"/>
      <c r="G2" s="3542"/>
      <c r="H2" s="3542"/>
      <c r="I2" s="3542"/>
      <c r="J2" s="3542"/>
      <c r="K2" s="580"/>
      <c r="L2" s="580"/>
      <c r="M2" s="580"/>
    </row>
    <row r="3" spans="1:31" ht="15" thickBot="1">
      <c r="A3" s="3567" t="s">
        <v>621</v>
      </c>
      <c r="B3" s="3567"/>
      <c r="C3" s="3567"/>
      <c r="D3" s="3567"/>
      <c r="E3" s="3567"/>
      <c r="F3" s="3567"/>
      <c r="G3" s="3567"/>
      <c r="H3" s="3567"/>
      <c r="I3" s="3567"/>
      <c r="J3" s="3567"/>
    </row>
    <row r="4" spans="1:31" ht="18.75" customHeight="1">
      <c r="A4" s="3568" t="s">
        <v>144</v>
      </c>
      <c r="B4" s="3571" t="s">
        <v>72</v>
      </c>
      <c r="C4" s="3571"/>
      <c r="D4" s="3571"/>
      <c r="E4" s="3571" t="s">
        <v>221</v>
      </c>
      <c r="F4" s="3571"/>
      <c r="G4" s="3571"/>
      <c r="H4" s="3572" t="s">
        <v>432</v>
      </c>
      <c r="I4" s="3571"/>
      <c r="J4" s="3573"/>
    </row>
    <row r="5" spans="1:31" ht="39.6">
      <c r="A5" s="3569"/>
      <c r="B5" s="559" t="s">
        <v>633</v>
      </c>
      <c r="C5" s="559" t="s">
        <v>632</v>
      </c>
      <c r="D5" s="559" t="s">
        <v>631</v>
      </c>
      <c r="E5" s="559" t="s">
        <v>633</v>
      </c>
      <c r="F5" s="559" t="s">
        <v>632</v>
      </c>
      <c r="G5" s="559" t="s">
        <v>631</v>
      </c>
      <c r="H5" s="559" t="s">
        <v>633</v>
      </c>
      <c r="I5" s="559" t="s">
        <v>632</v>
      </c>
      <c r="J5" s="579" t="s">
        <v>631</v>
      </c>
    </row>
    <row r="6" spans="1:31" ht="17.25" customHeight="1">
      <c r="A6" s="3570"/>
      <c r="B6" s="578">
        <v>1</v>
      </c>
      <c r="C6" s="578">
        <v>2</v>
      </c>
      <c r="D6" s="578">
        <v>3</v>
      </c>
      <c r="E6" s="578">
        <v>4</v>
      </c>
      <c r="F6" s="578">
        <v>5</v>
      </c>
      <c r="G6" s="578">
        <v>6</v>
      </c>
      <c r="H6" s="578">
        <v>7</v>
      </c>
      <c r="I6" s="578">
        <v>8</v>
      </c>
      <c r="J6" s="577">
        <v>9</v>
      </c>
    </row>
    <row r="7" spans="1:31" ht="20.25" customHeight="1">
      <c r="A7" s="576" t="s">
        <v>614</v>
      </c>
      <c r="B7" s="575">
        <v>479752.33</v>
      </c>
      <c r="C7" s="575">
        <v>175585.54</v>
      </c>
      <c r="D7" s="575">
        <v>29.869631456986077</v>
      </c>
      <c r="E7" s="575">
        <v>368360.97</v>
      </c>
      <c r="F7" s="575">
        <v>173655.23</v>
      </c>
      <c r="G7" s="575">
        <v>17.522164668939393</v>
      </c>
      <c r="H7" s="575">
        <v>120746.7</v>
      </c>
      <c r="I7" s="575">
        <v>39485.199999999997</v>
      </c>
      <c r="J7" s="574">
        <v>14.653455602072871</v>
      </c>
      <c r="L7"/>
      <c r="M7"/>
      <c r="N7"/>
      <c r="O7"/>
      <c r="P7"/>
      <c r="Q7"/>
      <c r="R7"/>
      <c r="S7"/>
      <c r="T7"/>
      <c r="U7"/>
      <c r="V7"/>
      <c r="W7"/>
      <c r="X7"/>
      <c r="Y7"/>
      <c r="Z7"/>
      <c r="AA7"/>
      <c r="AB7"/>
      <c r="AC7"/>
      <c r="AD7"/>
      <c r="AE7"/>
    </row>
    <row r="8" spans="1:31" ht="20.25" customHeight="1">
      <c r="A8" s="573" t="s">
        <v>613</v>
      </c>
      <c r="B8" s="571">
        <v>78385.62</v>
      </c>
      <c r="C8" s="571">
        <v>19549.150000000001</v>
      </c>
      <c r="D8" s="571">
        <v>3.3255922201642538</v>
      </c>
      <c r="E8" s="571">
        <v>193522.57</v>
      </c>
      <c r="F8" s="571">
        <v>112324.53</v>
      </c>
      <c r="G8" s="571">
        <v>11.333772734752779</v>
      </c>
      <c r="H8" s="571">
        <v>58226.8</v>
      </c>
      <c r="I8" s="571">
        <v>20243.400000000001</v>
      </c>
      <c r="J8" s="570">
        <v>7.512580995790878</v>
      </c>
      <c r="L8"/>
      <c r="M8"/>
      <c r="N8"/>
      <c r="O8"/>
      <c r="P8"/>
      <c r="Q8"/>
      <c r="R8"/>
      <c r="S8"/>
      <c r="T8"/>
      <c r="U8"/>
      <c r="V8"/>
      <c r="W8"/>
      <c r="X8"/>
      <c r="Y8"/>
      <c r="Z8"/>
      <c r="AA8"/>
      <c r="AB8"/>
      <c r="AC8"/>
      <c r="AD8"/>
      <c r="AE8"/>
    </row>
    <row r="9" spans="1:31" ht="20.25" customHeight="1">
      <c r="A9" s="573" t="s">
        <v>612</v>
      </c>
      <c r="B9" s="571">
        <v>64104.97</v>
      </c>
      <c r="C9" s="571">
        <v>73608.479999999996</v>
      </c>
      <c r="D9" s="571">
        <v>12.521863529929231</v>
      </c>
      <c r="E9" s="571">
        <v>44935.34</v>
      </c>
      <c r="F9" s="571">
        <v>46735.88</v>
      </c>
      <c r="G9" s="571">
        <v>4.7157450156139333</v>
      </c>
      <c r="H9" s="571">
        <v>18436.54</v>
      </c>
      <c r="I9" s="571">
        <v>12523.45</v>
      </c>
      <c r="J9" s="570">
        <v>4.647610207363253</v>
      </c>
      <c r="L9"/>
      <c r="M9"/>
      <c r="N9"/>
      <c r="O9"/>
      <c r="P9"/>
      <c r="Q9"/>
      <c r="R9"/>
      <c r="S9"/>
      <c r="T9"/>
      <c r="U9"/>
      <c r="V9"/>
      <c r="W9"/>
      <c r="X9"/>
      <c r="Y9"/>
      <c r="Z9"/>
      <c r="AA9"/>
      <c r="AB9"/>
      <c r="AC9"/>
      <c r="AD9"/>
      <c r="AE9"/>
    </row>
    <row r="10" spans="1:31" ht="20.25" customHeight="1">
      <c r="A10" s="573" t="s">
        <v>630</v>
      </c>
      <c r="B10" s="571">
        <v>90535.97</v>
      </c>
      <c r="C10" s="571">
        <v>75704.81</v>
      </c>
      <c r="D10" s="571">
        <v>12.878479481973027</v>
      </c>
      <c r="E10" s="571">
        <v>50563.25</v>
      </c>
      <c r="F10" s="571">
        <v>51816.75</v>
      </c>
      <c r="G10" s="571">
        <v>5.228415096448666</v>
      </c>
      <c r="H10" s="571">
        <v>20739.04</v>
      </c>
      <c r="I10" s="571">
        <v>11147.46</v>
      </c>
      <c r="J10" s="570">
        <v>4.1369629680458315</v>
      </c>
      <c r="L10"/>
      <c r="M10"/>
      <c r="N10"/>
      <c r="O10"/>
      <c r="P10"/>
      <c r="Q10"/>
      <c r="R10"/>
      <c r="S10"/>
      <c r="T10"/>
      <c r="U10"/>
      <c r="V10"/>
      <c r="W10"/>
      <c r="X10"/>
      <c r="Y10"/>
      <c r="Z10"/>
      <c r="AA10"/>
      <c r="AB10"/>
      <c r="AC10"/>
      <c r="AD10"/>
      <c r="AE10"/>
    </row>
    <row r="11" spans="1:31" ht="20.25" customHeight="1">
      <c r="A11" s="573" t="s">
        <v>610</v>
      </c>
      <c r="B11" s="571">
        <v>47193.5</v>
      </c>
      <c r="C11" s="571">
        <v>10682.6</v>
      </c>
      <c r="D11" s="571">
        <v>1.8172642519560518</v>
      </c>
      <c r="E11" s="571">
        <v>131340.94</v>
      </c>
      <c r="F11" s="571">
        <v>90370.89</v>
      </c>
      <c r="G11" s="571">
        <v>9.1186059634288483</v>
      </c>
      <c r="H11" s="571">
        <v>50464.52</v>
      </c>
      <c r="I11" s="571">
        <v>20328.52</v>
      </c>
      <c r="J11" s="570">
        <v>7.544170101097385</v>
      </c>
      <c r="L11"/>
      <c r="M11"/>
      <c r="N11"/>
      <c r="O11"/>
      <c r="P11"/>
      <c r="Q11"/>
      <c r="R11"/>
      <c r="S11"/>
      <c r="T11"/>
      <c r="U11"/>
      <c r="V11"/>
      <c r="W11"/>
      <c r="X11"/>
      <c r="Y11"/>
      <c r="Z11"/>
      <c r="AA11"/>
      <c r="AB11"/>
      <c r="AC11"/>
      <c r="AD11"/>
      <c r="AE11"/>
    </row>
    <row r="12" spans="1:31" ht="20.25" customHeight="1">
      <c r="A12" s="573" t="s">
        <v>629</v>
      </c>
      <c r="B12" s="571">
        <v>59372.77</v>
      </c>
      <c r="C12" s="571">
        <v>65864.210000000006</v>
      </c>
      <c r="D12" s="571">
        <v>11.204451567626451</v>
      </c>
      <c r="E12" s="571">
        <v>57691.72</v>
      </c>
      <c r="F12" s="571">
        <v>93795.43</v>
      </c>
      <c r="G12" s="571">
        <v>9.4641489902375984</v>
      </c>
      <c r="H12" s="571">
        <v>24897.86</v>
      </c>
      <c r="I12" s="571">
        <v>32473.73</v>
      </c>
      <c r="J12" s="570">
        <v>12.051410675106164</v>
      </c>
      <c r="L12"/>
      <c r="M12"/>
      <c r="N12"/>
      <c r="O12"/>
      <c r="P12"/>
      <c r="Q12"/>
      <c r="R12"/>
      <c r="S12"/>
      <c r="T12"/>
      <c r="U12"/>
      <c r="V12"/>
      <c r="W12"/>
      <c r="X12"/>
      <c r="Y12"/>
      <c r="Z12"/>
      <c r="AA12"/>
      <c r="AB12"/>
      <c r="AC12"/>
      <c r="AD12"/>
      <c r="AE12"/>
    </row>
    <row r="13" spans="1:31" ht="20.25" customHeight="1">
      <c r="A13" s="573" t="s">
        <v>586</v>
      </c>
      <c r="B13" s="571">
        <v>16703.43</v>
      </c>
      <c r="C13" s="571">
        <v>27839.96</v>
      </c>
      <c r="D13" s="571">
        <v>4.7359785149576323</v>
      </c>
      <c r="E13" s="571">
        <v>9656.66</v>
      </c>
      <c r="F13" s="571">
        <v>31161.74</v>
      </c>
      <c r="G13" s="571">
        <v>3.144282724169468</v>
      </c>
      <c r="H13" s="571">
        <v>18292.47</v>
      </c>
      <c r="I13" s="571">
        <v>20259.28</v>
      </c>
      <c r="J13" s="570">
        <v>7.5184742640271001</v>
      </c>
      <c r="L13"/>
      <c r="M13"/>
      <c r="N13"/>
      <c r="O13"/>
      <c r="P13"/>
      <c r="Q13"/>
      <c r="R13"/>
      <c r="S13"/>
      <c r="T13"/>
      <c r="U13"/>
      <c r="V13"/>
      <c r="W13"/>
      <c r="X13"/>
      <c r="Y13"/>
      <c r="Z13"/>
      <c r="AA13"/>
      <c r="AB13"/>
      <c r="AC13"/>
      <c r="AD13"/>
      <c r="AE13"/>
    </row>
    <row r="14" spans="1:31" ht="20.25" customHeight="1">
      <c r="A14" s="573" t="s">
        <v>628</v>
      </c>
      <c r="B14" s="571">
        <v>19242.2</v>
      </c>
      <c r="C14" s="571">
        <v>3469.19</v>
      </c>
      <c r="D14" s="571">
        <v>0.590159228113326</v>
      </c>
      <c r="E14" s="571">
        <v>12503.57</v>
      </c>
      <c r="F14" s="571">
        <v>5796.07</v>
      </c>
      <c r="G14" s="571">
        <v>0.58483521039187558</v>
      </c>
      <c r="H14" s="571">
        <v>8149.11</v>
      </c>
      <c r="I14" s="571">
        <v>2862.37</v>
      </c>
      <c r="J14" s="570">
        <v>1.0622615995792177</v>
      </c>
      <c r="L14"/>
      <c r="M14"/>
      <c r="N14"/>
      <c r="O14"/>
      <c r="P14"/>
      <c r="Q14"/>
      <c r="R14"/>
      <c r="S14"/>
      <c r="T14"/>
      <c r="U14"/>
      <c r="V14"/>
      <c r="W14"/>
      <c r="X14"/>
      <c r="Y14"/>
      <c r="Z14"/>
      <c r="AA14"/>
      <c r="AB14"/>
      <c r="AC14"/>
      <c r="AD14"/>
      <c r="AE14"/>
    </row>
    <row r="15" spans="1:31" ht="20.25" customHeight="1">
      <c r="A15" s="573" t="s">
        <v>584</v>
      </c>
      <c r="B15" s="571">
        <v>346.67</v>
      </c>
      <c r="C15" s="571">
        <v>1625.31</v>
      </c>
      <c r="D15" s="571">
        <v>0.27648866019009333</v>
      </c>
      <c r="E15" s="571">
        <v>406.32</v>
      </c>
      <c r="F15" s="571">
        <v>2898.55</v>
      </c>
      <c r="G15" s="571">
        <v>0.29246956973973243</v>
      </c>
      <c r="H15" s="571">
        <v>302.99</v>
      </c>
      <c r="I15" s="571">
        <v>1227.9000000000001</v>
      </c>
      <c r="J15" s="570">
        <v>0.45568917300115691</v>
      </c>
      <c r="L15"/>
      <c r="M15"/>
      <c r="N15"/>
      <c r="O15"/>
      <c r="P15"/>
      <c r="Q15"/>
      <c r="R15"/>
      <c r="S15"/>
      <c r="T15"/>
      <c r="U15"/>
      <c r="V15"/>
      <c r="W15"/>
      <c r="X15"/>
      <c r="Y15"/>
      <c r="Z15"/>
      <c r="AA15"/>
      <c r="AB15"/>
      <c r="AC15"/>
      <c r="AD15"/>
      <c r="AE15"/>
    </row>
    <row r="16" spans="1:31" ht="20.25" customHeight="1">
      <c r="A16" s="573" t="s">
        <v>627</v>
      </c>
      <c r="B16" s="571">
        <v>258344.18</v>
      </c>
      <c r="C16" s="571">
        <v>57673.11</v>
      </c>
      <c r="D16" s="571">
        <v>9.8110273811739734</v>
      </c>
      <c r="E16" s="571">
        <v>562181.63</v>
      </c>
      <c r="F16" s="571">
        <v>299655.48</v>
      </c>
      <c r="G16" s="571">
        <v>30.235845269446099</v>
      </c>
      <c r="H16" s="571">
        <v>261369.34</v>
      </c>
      <c r="I16" s="571">
        <v>81764.62</v>
      </c>
      <c r="J16" s="570">
        <v>30.343881479398853</v>
      </c>
      <c r="L16"/>
      <c r="M16"/>
      <c r="N16"/>
      <c r="O16"/>
      <c r="P16"/>
      <c r="Q16"/>
      <c r="R16"/>
      <c r="S16"/>
      <c r="T16"/>
      <c r="U16"/>
      <c r="V16"/>
      <c r="W16"/>
      <c r="X16"/>
      <c r="Y16"/>
      <c r="Z16"/>
      <c r="AA16"/>
      <c r="AB16"/>
      <c r="AC16"/>
      <c r="AD16"/>
      <c r="AE16"/>
    </row>
    <row r="17" spans="1:32" ht="20.25" customHeight="1">
      <c r="A17" s="573" t="s">
        <v>583</v>
      </c>
      <c r="B17" s="571"/>
      <c r="C17" s="571"/>
      <c r="D17" s="571">
        <v>0</v>
      </c>
      <c r="E17" s="571">
        <v>83629.03</v>
      </c>
      <c r="F17" s="571">
        <v>43939.199999999997</v>
      </c>
      <c r="G17" s="571">
        <v>4.433554335342861</v>
      </c>
      <c r="H17" s="571">
        <v>31649.58</v>
      </c>
      <c r="I17" s="571">
        <v>11038.63</v>
      </c>
      <c r="J17" s="570">
        <v>4.0965747827720174</v>
      </c>
      <c r="L17"/>
      <c r="M17"/>
      <c r="N17"/>
      <c r="O17"/>
      <c r="P17"/>
      <c r="Q17"/>
      <c r="R17"/>
      <c r="S17"/>
      <c r="T17"/>
      <c r="U17"/>
      <c r="V17"/>
      <c r="W17"/>
      <c r="X17"/>
      <c r="Y17"/>
      <c r="Z17"/>
      <c r="AA17"/>
      <c r="AB17"/>
      <c r="AC17"/>
      <c r="AD17"/>
      <c r="AE17"/>
    </row>
    <row r="18" spans="1:32" ht="20.25" customHeight="1">
      <c r="A18" s="573" t="s">
        <v>608</v>
      </c>
      <c r="B18" s="571">
        <v>203940.64</v>
      </c>
      <c r="C18" s="571">
        <v>2161.5300000000002</v>
      </c>
      <c r="D18" s="571">
        <v>0.36770741191569145</v>
      </c>
      <c r="E18" s="571">
        <v>440890.8</v>
      </c>
      <c r="F18" s="571">
        <v>6568.02</v>
      </c>
      <c r="G18" s="571">
        <v>0.66272652996910786</v>
      </c>
      <c r="H18" s="571">
        <v>74924.649999999994</v>
      </c>
      <c r="I18" s="571">
        <v>690.07</v>
      </c>
      <c r="J18" s="570">
        <v>0.25609367832307872</v>
      </c>
      <c r="L18"/>
      <c r="M18"/>
      <c r="N18"/>
      <c r="O18"/>
      <c r="P18"/>
      <c r="Q18"/>
      <c r="R18"/>
      <c r="S18"/>
      <c r="T18"/>
      <c r="U18"/>
      <c r="V18"/>
      <c r="W18"/>
      <c r="X18"/>
      <c r="Y18"/>
      <c r="Z18"/>
      <c r="AA18"/>
      <c r="AB18"/>
      <c r="AC18"/>
      <c r="AD18"/>
      <c r="AE18"/>
    </row>
    <row r="19" spans="1:32" ht="20.25" customHeight="1">
      <c r="A19" s="573" t="s">
        <v>626</v>
      </c>
      <c r="B19" s="571">
        <v>30.99</v>
      </c>
      <c r="C19" s="571">
        <v>20.12</v>
      </c>
      <c r="D19" s="571">
        <v>3.4227020340886834E-3</v>
      </c>
      <c r="E19" s="571">
        <v>6.32</v>
      </c>
      <c r="F19" s="571">
        <v>3.96</v>
      </c>
      <c r="G19" s="571">
        <v>3.9957202607142903E-4</v>
      </c>
      <c r="H19" s="571">
        <v>0.41</v>
      </c>
      <c r="I19" s="571">
        <v>0.2</v>
      </c>
      <c r="J19" s="570">
        <v>7.4222521866789957E-5</v>
      </c>
      <c r="L19"/>
      <c r="M19"/>
      <c r="N19"/>
      <c r="O19"/>
      <c r="P19"/>
      <c r="Q19"/>
      <c r="R19"/>
      <c r="S19"/>
      <c r="T19"/>
      <c r="U19"/>
      <c r="V19"/>
      <c r="W19"/>
      <c r="X19"/>
      <c r="Y19"/>
      <c r="Z19"/>
      <c r="AA19"/>
      <c r="AB19"/>
      <c r="AC19"/>
      <c r="AD19"/>
      <c r="AE19"/>
    </row>
    <row r="20" spans="1:32" ht="20.25" customHeight="1">
      <c r="A20" s="573" t="s">
        <v>625</v>
      </c>
      <c r="B20" s="571">
        <v>33981.050000000003</v>
      </c>
      <c r="C20" s="571">
        <v>9247.0400000000009</v>
      </c>
      <c r="D20" s="571">
        <v>1.5730548020526549</v>
      </c>
      <c r="E20" s="571">
        <v>18308.46</v>
      </c>
      <c r="F20" s="571">
        <v>7475.34</v>
      </c>
      <c r="G20" s="571">
        <v>0.75427695691232222</v>
      </c>
      <c r="H20" s="571">
        <v>29477.75</v>
      </c>
      <c r="I20" s="571">
        <v>5075.7700000000004</v>
      </c>
      <c r="J20" s="570">
        <v>1.8836822490789822</v>
      </c>
      <c r="L20"/>
      <c r="M20"/>
      <c r="N20"/>
      <c r="O20"/>
      <c r="P20"/>
      <c r="Q20"/>
      <c r="R20"/>
      <c r="S20"/>
      <c r="T20"/>
      <c r="U20"/>
      <c r="V20"/>
      <c r="W20"/>
      <c r="X20"/>
      <c r="Y20"/>
      <c r="Z20"/>
      <c r="AA20"/>
      <c r="AB20"/>
      <c r="AC20"/>
      <c r="AD20"/>
      <c r="AE20"/>
    </row>
    <row r="21" spans="1:32" ht="20.25" customHeight="1">
      <c r="A21" s="573" t="s">
        <v>624</v>
      </c>
      <c r="B21" s="571">
        <v>127.88</v>
      </c>
      <c r="C21" s="571">
        <v>135.56</v>
      </c>
      <c r="D21" s="571">
        <v>2.3060710126295323E-2</v>
      </c>
      <c r="E21" s="571">
        <v>258.58</v>
      </c>
      <c r="F21" s="571">
        <v>268.18</v>
      </c>
      <c r="G21" s="571">
        <v>2.7059905543392888E-2</v>
      </c>
      <c r="H21" s="571">
        <v>154.88</v>
      </c>
      <c r="I21" s="571">
        <v>136.31</v>
      </c>
      <c r="J21" s="570">
        <v>5.0586359778310691E-2</v>
      </c>
      <c r="L21"/>
      <c r="M21"/>
      <c r="N21"/>
      <c r="O21"/>
      <c r="P21"/>
      <c r="Q21"/>
      <c r="R21"/>
      <c r="S21"/>
      <c r="T21"/>
      <c r="U21"/>
      <c r="V21"/>
      <c r="W21"/>
      <c r="X21"/>
      <c r="Y21"/>
      <c r="Z21"/>
      <c r="AA21"/>
      <c r="AB21"/>
      <c r="AC21"/>
      <c r="AD21"/>
      <c r="AE21"/>
    </row>
    <row r="22" spans="1:32" s="569" customFormat="1" ht="20.25" customHeight="1">
      <c r="A22" s="572" t="s">
        <v>581</v>
      </c>
      <c r="B22" s="571">
        <v>69210.23</v>
      </c>
      <c r="C22" s="571">
        <v>64673.05</v>
      </c>
      <c r="D22" s="571">
        <v>11.001818080801149</v>
      </c>
      <c r="E22" s="571">
        <v>17595.7</v>
      </c>
      <c r="F22" s="571">
        <v>24595.119999999999</v>
      </c>
      <c r="G22" s="571">
        <v>2.4816974570378596</v>
      </c>
      <c r="H22" s="571">
        <v>12139.76</v>
      </c>
      <c r="I22" s="571">
        <v>10203.08</v>
      </c>
      <c r="J22" s="570">
        <v>3.7864916420430355</v>
      </c>
      <c r="L22"/>
      <c r="M22"/>
      <c r="N22"/>
      <c r="O22"/>
      <c r="P22"/>
      <c r="Q22"/>
      <c r="R22"/>
      <c r="S22"/>
      <c r="T22"/>
      <c r="U22"/>
      <c r="V22"/>
      <c r="W22"/>
      <c r="X22"/>
      <c r="Y22"/>
      <c r="Z22"/>
      <c r="AA22"/>
      <c r="AB22"/>
      <c r="AC22"/>
      <c r="AD22"/>
      <c r="AE22"/>
      <c r="AF22"/>
    </row>
    <row r="23" spans="1:32" ht="20.25" customHeight="1" thickBot="1">
      <c r="A23" s="568" t="s">
        <v>313</v>
      </c>
      <c r="B23" s="499">
        <v>1421272.4299999997</v>
      </c>
      <c r="C23" s="499">
        <v>587839.66</v>
      </c>
      <c r="D23" s="499">
        <v>100</v>
      </c>
      <c r="E23" s="499">
        <v>1991851.86</v>
      </c>
      <c r="F23" s="499">
        <v>991060.36999999988</v>
      </c>
      <c r="G23" s="499">
        <v>99.999999999999986</v>
      </c>
      <c r="H23" s="499">
        <v>729972.4</v>
      </c>
      <c r="I23" s="499">
        <v>269459.99</v>
      </c>
      <c r="J23" s="567">
        <v>99.999999999999986</v>
      </c>
      <c r="L23"/>
      <c r="M23"/>
      <c r="N23"/>
      <c r="O23"/>
      <c r="P23"/>
      <c r="Q23"/>
      <c r="R23"/>
      <c r="S23"/>
      <c r="T23"/>
      <c r="U23"/>
      <c r="V23"/>
      <c r="W23"/>
      <c r="X23"/>
      <c r="Y23"/>
      <c r="Z23"/>
      <c r="AA23"/>
      <c r="AB23"/>
      <c r="AC23"/>
      <c r="AD23"/>
      <c r="AE23"/>
    </row>
    <row r="24" spans="1:32">
      <c r="A24" s="566" t="s">
        <v>623</v>
      </c>
      <c r="B24" s="565"/>
      <c r="C24" s="564"/>
      <c r="D24" s="529"/>
      <c r="E24" s="529"/>
      <c r="F24" s="528"/>
      <c r="G24" s="528"/>
      <c r="H24" s="527"/>
      <c r="I24" s="449"/>
      <c r="J24" s="449"/>
    </row>
    <row r="25" spans="1:32">
      <c r="A25" s="455"/>
      <c r="B25" s="563"/>
      <c r="C25" s="563"/>
      <c r="D25" s="563"/>
      <c r="E25" s="563"/>
      <c r="F25" s="563"/>
      <c r="G25" s="563"/>
      <c r="H25" s="563"/>
      <c r="I25" s="563"/>
      <c r="J25" s="563"/>
    </row>
    <row r="27" spans="1:32">
      <c r="B27" s="563"/>
      <c r="C27" s="563"/>
      <c r="D27" s="563"/>
      <c r="E27" s="563"/>
      <c r="F27" s="563"/>
      <c r="G27" s="563"/>
      <c r="H27" s="563"/>
      <c r="I27" s="563"/>
      <c r="J27" s="563"/>
    </row>
  </sheetData>
  <mergeCells count="7">
    <mergeCell ref="A1:J1"/>
    <mergeCell ref="A2:J2"/>
    <mergeCell ref="A3:J3"/>
    <mergeCell ref="A4:A6"/>
    <mergeCell ref="B4:D4"/>
    <mergeCell ref="E4:G4"/>
    <mergeCell ref="H4:J4"/>
  </mergeCells>
  <pageMargins left="0.7" right="0.7" top="0.75" bottom="0.75" header="0.3" footer="0.3"/>
  <pageSetup scale="9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Q31"/>
  <sheetViews>
    <sheetView workbookViewId="0">
      <selection sqref="A1:J30"/>
    </sheetView>
  </sheetViews>
  <sheetFormatPr defaultRowHeight="14.4"/>
  <cols>
    <col min="1" max="1" width="41.6640625" style="532" bestFit="1" customWidth="1"/>
    <col min="2" max="2" width="13.33203125" style="532" bestFit="1" customWidth="1"/>
    <col min="3" max="3" width="11.109375" style="532" bestFit="1" customWidth="1"/>
    <col min="4" max="4" width="9.33203125" style="532" bestFit="1" customWidth="1"/>
    <col min="5" max="5" width="12.33203125" style="532" bestFit="1" customWidth="1"/>
    <col min="6" max="6" width="10.88671875" style="532" bestFit="1" customWidth="1"/>
    <col min="7" max="7" width="9.33203125" style="532" bestFit="1" customWidth="1"/>
    <col min="8" max="8" width="11.6640625" style="532" customWidth="1"/>
    <col min="9" max="9" width="10.88671875" style="532" bestFit="1" customWidth="1"/>
    <col min="10" max="10" width="9.33203125" style="532" bestFit="1" customWidth="1"/>
    <col min="11" max="11" width="8.88671875" style="532"/>
    <col min="12" max="12" width="8.5546875" style="532" customWidth="1"/>
    <col min="13" max="251" width="8.88671875" style="532"/>
  </cols>
  <sheetData>
    <row r="1" spans="1:32">
      <c r="A1" s="3574" t="s">
        <v>661</v>
      </c>
      <c r="B1" s="3574"/>
      <c r="C1" s="3574"/>
      <c r="D1" s="3574"/>
      <c r="E1" s="3574"/>
      <c r="F1" s="3574"/>
      <c r="G1" s="3574"/>
      <c r="H1" s="3574"/>
      <c r="I1" s="3574"/>
      <c r="J1" s="3574"/>
    </row>
    <row r="2" spans="1:32" ht="15.6">
      <c r="A2" s="3575" t="s">
        <v>484</v>
      </c>
      <c r="B2" s="3575"/>
      <c r="C2" s="3575"/>
      <c r="D2" s="3575"/>
      <c r="E2" s="3575"/>
      <c r="F2" s="3575"/>
      <c r="G2" s="3575"/>
      <c r="H2" s="3575"/>
      <c r="I2" s="3575"/>
      <c r="J2" s="3575"/>
    </row>
    <row r="3" spans="1:32">
      <c r="A3" s="3567" t="s">
        <v>621</v>
      </c>
      <c r="B3" s="3567"/>
      <c r="C3" s="3567"/>
      <c r="D3" s="3567"/>
      <c r="E3" s="3567"/>
      <c r="F3" s="3567"/>
      <c r="G3" s="3567"/>
      <c r="H3" s="3567"/>
      <c r="I3" s="3567"/>
      <c r="J3" s="3567"/>
    </row>
    <row r="4" spans="1:32" ht="15" thickBot="1">
      <c r="A4" s="3567"/>
      <c r="B4" s="3567"/>
      <c r="C4" s="3567"/>
      <c r="D4" s="3567"/>
      <c r="E4" s="3567"/>
      <c r="F4" s="3567"/>
      <c r="G4" s="3567"/>
      <c r="H4" s="3567"/>
      <c r="I4" s="3567"/>
      <c r="J4" s="3567"/>
    </row>
    <row r="5" spans="1:32" ht="15" customHeight="1">
      <c r="A5" s="3576" t="s">
        <v>65</v>
      </c>
      <c r="B5" s="3578" t="s">
        <v>72</v>
      </c>
      <c r="C5" s="3578"/>
      <c r="D5" s="3578"/>
      <c r="E5" s="3578" t="s">
        <v>221</v>
      </c>
      <c r="F5" s="3578"/>
      <c r="G5" s="3578"/>
      <c r="H5" s="3578" t="s">
        <v>432</v>
      </c>
      <c r="I5" s="3578"/>
      <c r="J5" s="3579"/>
    </row>
    <row r="6" spans="1:32" ht="22.5" customHeight="1">
      <c r="A6" s="3577"/>
      <c r="B6" s="602" t="s">
        <v>633</v>
      </c>
      <c r="C6" s="602" t="s">
        <v>660</v>
      </c>
      <c r="D6" s="602" t="s">
        <v>631</v>
      </c>
      <c r="E6" s="602" t="s">
        <v>633</v>
      </c>
      <c r="F6" s="602" t="s">
        <v>659</v>
      </c>
      <c r="G6" s="602" t="s">
        <v>631</v>
      </c>
      <c r="H6" s="602" t="s">
        <v>633</v>
      </c>
      <c r="I6" s="602" t="s">
        <v>658</v>
      </c>
      <c r="J6" s="601" t="s">
        <v>631</v>
      </c>
      <c r="L6"/>
      <c r="M6"/>
      <c r="N6"/>
      <c r="O6"/>
      <c r="P6"/>
      <c r="Q6"/>
      <c r="R6"/>
      <c r="S6"/>
      <c r="T6"/>
      <c r="U6"/>
      <c r="V6"/>
    </row>
    <row r="7" spans="1:32" ht="18" customHeight="1">
      <c r="A7" s="977" t="s">
        <v>657</v>
      </c>
      <c r="B7" s="600"/>
      <c r="C7" s="600"/>
      <c r="D7" s="600"/>
      <c r="E7" s="600"/>
      <c r="F7" s="600"/>
      <c r="G7" s="600"/>
      <c r="H7" s="600"/>
      <c r="I7" s="599"/>
      <c r="J7" s="598"/>
      <c r="L7"/>
      <c r="M7"/>
      <c r="N7"/>
      <c r="O7"/>
      <c r="P7"/>
      <c r="Q7"/>
      <c r="R7"/>
      <c r="S7"/>
      <c r="T7"/>
      <c r="U7"/>
      <c r="V7"/>
      <c r="X7"/>
      <c r="Y7"/>
      <c r="Z7"/>
      <c r="AA7"/>
      <c r="AB7"/>
      <c r="AC7"/>
      <c r="AD7"/>
      <c r="AE7"/>
      <c r="AF7"/>
    </row>
    <row r="8" spans="1:32" ht="18" customHeight="1">
      <c r="A8" s="978" t="s">
        <v>656</v>
      </c>
      <c r="B8" s="597">
        <v>90276.060281800004</v>
      </c>
      <c r="C8" s="597">
        <v>15327.60602818</v>
      </c>
      <c r="D8" s="597">
        <v>7.3181921367576885</v>
      </c>
      <c r="E8" s="597">
        <v>235381.16520699998</v>
      </c>
      <c r="F8" s="597">
        <v>50681.589120699995</v>
      </c>
      <c r="G8" s="597">
        <v>58.995922018488997</v>
      </c>
      <c r="H8" s="597">
        <v>1000454.8150300001</v>
      </c>
      <c r="I8" s="597">
        <v>85218.400993000003</v>
      </c>
      <c r="J8" s="596">
        <v>56.556047509291794</v>
      </c>
      <c r="L8"/>
      <c r="M8"/>
      <c r="N8"/>
      <c r="O8"/>
      <c r="P8"/>
      <c r="Q8"/>
      <c r="R8"/>
      <c r="S8"/>
      <c r="T8"/>
      <c r="U8"/>
      <c r="V8"/>
      <c r="X8"/>
      <c r="Y8"/>
      <c r="Z8"/>
      <c r="AA8"/>
      <c r="AB8"/>
      <c r="AC8"/>
      <c r="AD8"/>
      <c r="AE8"/>
      <c r="AF8"/>
    </row>
    <row r="9" spans="1:32" ht="18" customHeight="1">
      <c r="A9" s="979" t="s">
        <v>655</v>
      </c>
      <c r="B9" s="586">
        <v>10939.321642700001</v>
      </c>
      <c r="C9" s="586">
        <v>1093.9321642699999</v>
      </c>
      <c r="D9" s="586">
        <v>0.52229981302942052</v>
      </c>
      <c r="E9" s="586">
        <v>13766.468997599999</v>
      </c>
      <c r="F9" s="586">
        <v>4526.6468997600005</v>
      </c>
      <c r="G9" s="586">
        <v>5.2692449494327835</v>
      </c>
      <c r="H9" s="586">
        <v>7405.9272862999997</v>
      </c>
      <c r="I9" s="586">
        <v>740.59272863000001</v>
      </c>
      <c r="J9" s="585">
        <v>0.49150180075398081</v>
      </c>
      <c r="L9"/>
      <c r="M9"/>
      <c r="N9"/>
      <c r="O9"/>
      <c r="P9"/>
      <c r="Q9"/>
      <c r="R9"/>
      <c r="S9"/>
      <c r="T9"/>
      <c r="U9"/>
      <c r="V9"/>
      <c r="X9"/>
      <c r="Y9"/>
      <c r="Z9"/>
      <c r="AA9"/>
      <c r="AB9"/>
      <c r="AC9"/>
      <c r="AD9"/>
      <c r="AE9"/>
      <c r="AF9"/>
    </row>
    <row r="10" spans="1:32" ht="18" customHeight="1">
      <c r="A10" s="979" t="s">
        <v>654</v>
      </c>
      <c r="B10" s="586">
        <v>97685.057829999991</v>
      </c>
      <c r="C10" s="586">
        <v>9768.5057830000005</v>
      </c>
      <c r="D10" s="586">
        <v>4.6639900632617621</v>
      </c>
      <c r="E10" s="586">
        <v>31409.772690000002</v>
      </c>
      <c r="F10" s="586">
        <v>3140.977269</v>
      </c>
      <c r="G10" s="586">
        <v>3.6562557180766468</v>
      </c>
      <c r="H10" s="586">
        <v>83120.962350000002</v>
      </c>
      <c r="I10" s="586">
        <v>8312.0962350000009</v>
      </c>
      <c r="J10" s="585">
        <v>5.516406129318014</v>
      </c>
      <c r="L10"/>
      <c r="M10"/>
      <c r="N10"/>
      <c r="O10"/>
      <c r="P10"/>
      <c r="Q10"/>
      <c r="R10"/>
      <c r="S10"/>
      <c r="T10"/>
      <c r="U10"/>
      <c r="V10"/>
      <c r="X10"/>
      <c r="Y10"/>
      <c r="Z10"/>
      <c r="AA10"/>
      <c r="AB10"/>
      <c r="AC10"/>
      <c r="AD10"/>
      <c r="AE10"/>
      <c r="AF10"/>
    </row>
    <row r="11" spans="1:32" ht="18" customHeight="1">
      <c r="A11" s="979" t="s">
        <v>653</v>
      </c>
      <c r="B11" s="586">
        <v>3916.3942499999998</v>
      </c>
      <c r="C11" s="586">
        <v>391.63942500000002</v>
      </c>
      <c r="D11" s="586">
        <v>0.18698892411573959</v>
      </c>
      <c r="E11" s="586">
        <v>2829.5125613</v>
      </c>
      <c r="F11" s="586">
        <v>282.95125612999999</v>
      </c>
      <c r="G11" s="586">
        <v>0.32936951132144038</v>
      </c>
      <c r="H11" s="586">
        <v>3092.4240880000002</v>
      </c>
      <c r="I11" s="586">
        <v>309.24240880000002</v>
      </c>
      <c r="J11" s="585">
        <v>0.20523182974786469</v>
      </c>
      <c r="L11"/>
      <c r="M11"/>
      <c r="N11"/>
      <c r="O11"/>
      <c r="P11"/>
      <c r="Q11"/>
      <c r="R11"/>
      <c r="S11"/>
      <c r="T11"/>
      <c r="U11"/>
      <c r="V11"/>
      <c r="X11"/>
      <c r="Y11"/>
      <c r="Z11"/>
      <c r="AA11"/>
      <c r="AB11"/>
      <c r="AC11"/>
      <c r="AD11"/>
      <c r="AE11"/>
      <c r="AF11"/>
    </row>
    <row r="12" spans="1:32" ht="18" customHeight="1">
      <c r="A12" s="979" t="s">
        <v>652</v>
      </c>
      <c r="B12" s="586">
        <v>20700.390631299997</v>
      </c>
      <c r="C12" s="586">
        <v>2070.0390631300002</v>
      </c>
      <c r="D12" s="586">
        <v>0.98834374831449168</v>
      </c>
      <c r="E12" s="586">
        <v>17261.179899999999</v>
      </c>
      <c r="F12" s="586">
        <v>1590.5774355999997</v>
      </c>
      <c r="G12" s="586">
        <v>1.8515122351737683</v>
      </c>
      <c r="H12" s="586">
        <v>8437.9522538000001</v>
      </c>
      <c r="I12" s="586">
        <v>843.79522538000003</v>
      </c>
      <c r="J12" s="585">
        <v>0.55999317399331183</v>
      </c>
      <c r="L12"/>
      <c r="M12"/>
      <c r="N12"/>
      <c r="O12"/>
      <c r="P12"/>
      <c r="Q12"/>
      <c r="R12"/>
      <c r="S12"/>
      <c r="T12"/>
      <c r="U12"/>
      <c r="V12"/>
      <c r="X12"/>
      <c r="Y12"/>
      <c r="Z12"/>
      <c r="AA12"/>
      <c r="AB12"/>
      <c r="AC12"/>
      <c r="AD12"/>
      <c r="AE12"/>
      <c r="AF12"/>
    </row>
    <row r="13" spans="1:32" ht="18" customHeight="1">
      <c r="A13" s="979" t="s">
        <v>651</v>
      </c>
      <c r="B13" s="586">
        <v>0</v>
      </c>
      <c r="C13" s="586">
        <v>0</v>
      </c>
      <c r="D13" s="586">
        <v>0</v>
      </c>
      <c r="E13" s="586">
        <v>29.106999999999999</v>
      </c>
      <c r="F13" s="586">
        <v>2.9106999999999998</v>
      </c>
      <c r="G13" s="586">
        <v>3.388201380392E-3</v>
      </c>
      <c r="H13" s="586">
        <v>0</v>
      </c>
      <c r="I13" s="586">
        <v>0</v>
      </c>
      <c r="J13" s="585">
        <v>0</v>
      </c>
      <c r="L13"/>
      <c r="M13"/>
      <c r="N13"/>
      <c r="O13"/>
      <c r="P13"/>
      <c r="Q13"/>
      <c r="R13"/>
      <c r="S13"/>
      <c r="T13"/>
      <c r="U13"/>
      <c r="V13"/>
      <c r="X13"/>
      <c r="Y13"/>
      <c r="Z13"/>
      <c r="AA13"/>
      <c r="AB13"/>
      <c r="AC13"/>
      <c r="AD13"/>
      <c r="AE13"/>
      <c r="AF13"/>
    </row>
    <row r="14" spans="1:32" ht="18" customHeight="1">
      <c r="A14" s="979" t="s">
        <v>650</v>
      </c>
      <c r="B14" s="586">
        <v>10990.436</v>
      </c>
      <c r="C14" s="586">
        <v>1099.0436</v>
      </c>
      <c r="D14" s="586">
        <v>0.52474027690212555</v>
      </c>
      <c r="E14" s="586">
        <v>0</v>
      </c>
      <c r="F14" s="586">
        <v>0</v>
      </c>
      <c r="G14" s="586">
        <v>0</v>
      </c>
      <c r="H14" s="586">
        <v>0</v>
      </c>
      <c r="I14" s="586">
        <v>0</v>
      </c>
      <c r="J14" s="585">
        <v>0</v>
      </c>
      <c r="L14"/>
      <c r="M14"/>
      <c r="N14"/>
      <c r="O14"/>
      <c r="P14"/>
      <c r="Q14"/>
      <c r="R14"/>
      <c r="S14"/>
      <c r="T14"/>
      <c r="U14"/>
      <c r="V14"/>
      <c r="X14"/>
      <c r="Y14"/>
      <c r="Z14"/>
      <c r="AA14"/>
      <c r="AB14"/>
      <c r="AC14"/>
      <c r="AD14"/>
      <c r="AE14"/>
      <c r="AF14"/>
    </row>
    <row r="15" spans="1:32" ht="18" customHeight="1">
      <c r="A15" s="979" t="s">
        <v>649</v>
      </c>
      <c r="B15" s="586">
        <v>384.488</v>
      </c>
      <c r="C15" s="586">
        <v>38.448799999999999</v>
      </c>
      <c r="D15" s="586">
        <v>1.8357446382067502E-2</v>
      </c>
      <c r="E15" s="586">
        <v>384.58300000000003</v>
      </c>
      <c r="F15" s="586">
        <v>38.458300000000001</v>
      </c>
      <c r="G15" s="586">
        <v>4.4767397927484687E-2</v>
      </c>
      <c r="H15" s="586">
        <v>0</v>
      </c>
      <c r="I15" s="586">
        <v>0</v>
      </c>
      <c r="J15" s="585">
        <v>0</v>
      </c>
      <c r="L15"/>
      <c r="M15"/>
      <c r="N15"/>
      <c r="O15"/>
      <c r="P15"/>
      <c r="Q15"/>
      <c r="R15"/>
      <c r="S15"/>
      <c r="T15"/>
      <c r="U15"/>
      <c r="V15"/>
      <c r="X15"/>
      <c r="Y15"/>
      <c r="Z15"/>
      <c r="AA15"/>
      <c r="AB15"/>
      <c r="AC15"/>
      <c r="AD15"/>
      <c r="AE15"/>
      <c r="AF15"/>
    </row>
    <row r="16" spans="1:32" ht="18" customHeight="1">
      <c r="A16" s="979" t="s">
        <v>648</v>
      </c>
      <c r="B16" s="586">
        <v>60407.700250000002</v>
      </c>
      <c r="C16" s="586">
        <v>6040.7700250000007</v>
      </c>
      <c r="D16" s="586">
        <v>2.8841761469886729</v>
      </c>
      <c r="E16" s="586">
        <v>228728.25272500003</v>
      </c>
      <c r="F16" s="586">
        <v>22872.825272499998</v>
      </c>
      <c r="G16" s="595">
        <v>26.625120473339585</v>
      </c>
      <c r="H16" s="595">
        <v>162744.27905000001</v>
      </c>
      <c r="I16" s="586">
        <v>16274.427905000002</v>
      </c>
      <c r="J16" s="585">
        <v>10.800687493037204</v>
      </c>
      <c r="L16"/>
      <c r="M16"/>
      <c r="N16"/>
      <c r="O16"/>
      <c r="P16"/>
      <c r="Q16"/>
      <c r="R16"/>
      <c r="S16"/>
      <c r="T16"/>
      <c r="U16"/>
      <c r="V16"/>
      <c r="X16"/>
      <c r="Y16"/>
      <c r="Z16"/>
      <c r="AA16"/>
      <c r="AB16"/>
      <c r="AC16"/>
      <c r="AD16"/>
      <c r="AE16"/>
      <c r="AF16"/>
    </row>
    <row r="17" spans="1:32" ht="18" customHeight="1">
      <c r="A17" s="980" t="s">
        <v>647</v>
      </c>
      <c r="B17" s="594">
        <v>1794888.804065</v>
      </c>
      <c r="C17" s="594">
        <v>173615.2680065</v>
      </c>
      <c r="D17" s="594">
        <v>82.892911444248028</v>
      </c>
      <c r="E17" s="594">
        <v>252700</v>
      </c>
      <c r="F17" s="592">
        <v>2770</v>
      </c>
      <c r="G17" s="593">
        <v>3.224419494858914</v>
      </c>
      <c r="H17" s="593">
        <v>74810</v>
      </c>
      <c r="I17" s="592">
        <v>38981</v>
      </c>
      <c r="J17" s="591">
        <v>25.870132063857831</v>
      </c>
      <c r="L17"/>
      <c r="M17"/>
      <c r="N17"/>
      <c r="O17"/>
      <c r="P17"/>
      <c r="Q17"/>
      <c r="R17"/>
      <c r="S17"/>
      <c r="T17"/>
      <c r="U17"/>
      <c r="V17"/>
      <c r="X17"/>
      <c r="Y17"/>
      <c r="Z17"/>
      <c r="AA17"/>
      <c r="AB17"/>
      <c r="AC17"/>
      <c r="AD17"/>
      <c r="AE17"/>
      <c r="AF17"/>
    </row>
    <row r="18" spans="1:32" ht="18" customHeight="1">
      <c r="A18" s="981" t="s">
        <v>646</v>
      </c>
      <c r="B18" s="590">
        <v>2090188.6529508</v>
      </c>
      <c r="C18" s="590">
        <v>209445.25289508002</v>
      </c>
      <c r="D18" s="590">
        <v>100</v>
      </c>
      <c r="E18" s="590">
        <v>782490.04208089993</v>
      </c>
      <c r="F18" s="590">
        <v>85906.936253689986</v>
      </c>
      <c r="G18" s="590">
        <v>100.00000000000003</v>
      </c>
      <c r="H18" s="590">
        <v>1340066.3600581</v>
      </c>
      <c r="I18" s="590">
        <v>150679.55549581</v>
      </c>
      <c r="J18" s="589">
        <v>100</v>
      </c>
      <c r="L18"/>
      <c r="M18"/>
      <c r="N18"/>
      <c r="O18"/>
      <c r="P18"/>
      <c r="Q18"/>
      <c r="R18"/>
      <c r="S18"/>
      <c r="T18"/>
      <c r="U18"/>
      <c r="V18"/>
      <c r="X18"/>
      <c r="Y18"/>
      <c r="Z18"/>
      <c r="AA18"/>
      <c r="AB18"/>
      <c r="AC18"/>
      <c r="AD18"/>
      <c r="AE18"/>
      <c r="AF18"/>
    </row>
    <row r="19" spans="1:32" ht="18" customHeight="1">
      <c r="A19" s="982" t="s">
        <v>645</v>
      </c>
      <c r="B19" s="588"/>
      <c r="C19" s="588"/>
      <c r="D19" s="588"/>
      <c r="E19" s="588"/>
      <c r="F19" s="588"/>
      <c r="G19" s="588"/>
      <c r="H19" s="588"/>
      <c r="I19" s="588"/>
      <c r="J19" s="587"/>
      <c r="L19"/>
      <c r="M19"/>
      <c r="N19"/>
      <c r="O19"/>
      <c r="P19"/>
      <c r="Q19"/>
      <c r="R19"/>
      <c r="S19"/>
      <c r="T19"/>
      <c r="U19"/>
      <c r="V19"/>
      <c r="X19"/>
      <c r="Y19"/>
      <c r="Z19"/>
      <c r="AA19"/>
      <c r="AB19"/>
      <c r="AC19"/>
      <c r="AD19"/>
      <c r="AE19"/>
      <c r="AF19"/>
    </row>
    <row r="20" spans="1:32" ht="18" customHeight="1">
      <c r="A20" s="983" t="s">
        <v>644</v>
      </c>
      <c r="B20" s="586">
        <v>353689.80099999998</v>
      </c>
      <c r="C20" s="586">
        <v>35368.980100000001</v>
      </c>
      <c r="D20" s="586">
        <v>16.886981018241471</v>
      </c>
      <c r="E20" s="586">
        <v>158570.68</v>
      </c>
      <c r="F20" s="586">
        <v>15857.067999999999</v>
      </c>
      <c r="G20" s="586">
        <v>18.458425700542758</v>
      </c>
      <c r="H20" s="586">
        <v>647507.66300000006</v>
      </c>
      <c r="I20" s="586">
        <v>64750.766300000003</v>
      </c>
      <c r="J20" s="585">
        <v>42.972496226802683</v>
      </c>
      <c r="L20"/>
      <c r="M20"/>
      <c r="N20"/>
      <c r="O20"/>
      <c r="P20"/>
      <c r="Q20"/>
      <c r="R20"/>
      <c r="S20"/>
      <c r="T20"/>
      <c r="U20"/>
      <c r="V20"/>
      <c r="X20"/>
      <c r="Y20"/>
      <c r="Z20"/>
      <c r="AA20"/>
      <c r="AB20"/>
      <c r="AC20"/>
      <c r="AD20"/>
      <c r="AE20"/>
      <c r="AF20"/>
    </row>
    <row r="21" spans="1:32" ht="18" customHeight="1">
      <c r="A21" s="984" t="s">
        <v>643</v>
      </c>
      <c r="B21" s="586">
        <v>27146.963379999997</v>
      </c>
      <c r="C21" s="586">
        <v>2714.6963380000002</v>
      </c>
      <c r="D21" s="586">
        <v>1.2961364845828742</v>
      </c>
      <c r="E21" s="586">
        <v>91765.278674200003</v>
      </c>
      <c r="F21" s="586">
        <v>9176.5278674200017</v>
      </c>
      <c r="G21" s="586">
        <v>10.681940559864673</v>
      </c>
      <c r="H21" s="586">
        <v>36713.920087999999</v>
      </c>
      <c r="I21" s="586">
        <v>3671.3920088000004</v>
      </c>
      <c r="J21" s="585">
        <v>2.4365561716181809</v>
      </c>
      <c r="L21"/>
      <c r="M21"/>
      <c r="N21"/>
      <c r="O21"/>
      <c r="P21"/>
      <c r="Q21"/>
      <c r="R21"/>
      <c r="S21"/>
      <c r="T21"/>
      <c r="U21"/>
      <c r="V21"/>
      <c r="X21"/>
      <c r="Y21"/>
      <c r="Z21"/>
      <c r="AA21"/>
      <c r="AB21"/>
      <c r="AC21"/>
      <c r="AD21"/>
      <c r="AE21"/>
      <c r="AF21"/>
    </row>
    <row r="22" spans="1:32" ht="18" customHeight="1">
      <c r="A22" s="984" t="s">
        <v>642</v>
      </c>
      <c r="B22" s="586">
        <v>137089.52857080003</v>
      </c>
      <c r="C22" s="586">
        <v>13708.952857080001</v>
      </c>
      <c r="D22" s="586">
        <v>6.5453633670787452</v>
      </c>
      <c r="E22" s="586">
        <v>110994.66940669998</v>
      </c>
      <c r="F22" s="586">
        <v>10963.926386270001</v>
      </c>
      <c r="G22" s="586">
        <v>12.762562447684846</v>
      </c>
      <c r="H22" s="586">
        <v>143217.32997009999</v>
      </c>
      <c r="I22" s="586">
        <v>14321.732997010002</v>
      </c>
      <c r="J22" s="585">
        <v>9.5047619100576988</v>
      </c>
      <c r="K22" s="584"/>
      <c r="L22"/>
      <c r="M22"/>
      <c r="N22"/>
      <c r="O22"/>
      <c r="P22"/>
      <c r="Q22"/>
      <c r="R22"/>
      <c r="S22"/>
      <c r="T22"/>
      <c r="U22"/>
      <c r="V22"/>
      <c r="X22"/>
      <c r="Y22"/>
      <c r="Z22"/>
      <c r="AA22"/>
      <c r="AB22"/>
      <c r="AC22"/>
      <c r="AD22"/>
      <c r="AE22"/>
      <c r="AF22"/>
    </row>
    <row r="23" spans="1:32" ht="16.95" customHeight="1">
      <c r="A23" s="984" t="s">
        <v>641</v>
      </c>
      <c r="B23" s="586">
        <v>1500000</v>
      </c>
      <c r="C23" s="586">
        <v>150000</v>
      </c>
      <c r="D23" s="586">
        <v>71.617760692404602</v>
      </c>
      <c r="E23" s="586">
        <v>0</v>
      </c>
      <c r="F23" s="586">
        <v>0</v>
      </c>
      <c r="G23" s="586">
        <v>0</v>
      </c>
      <c r="H23" s="586">
        <v>35000</v>
      </c>
      <c r="I23" s="586">
        <v>35000</v>
      </c>
      <c r="J23" s="585">
        <v>23.228101440061163</v>
      </c>
      <c r="K23" s="584"/>
      <c r="L23"/>
      <c r="M23"/>
      <c r="N23"/>
      <c r="O23"/>
      <c r="P23"/>
      <c r="Q23"/>
      <c r="R23"/>
      <c r="S23"/>
      <c r="T23"/>
      <c r="U23"/>
      <c r="V23"/>
      <c r="X23"/>
      <c r="Y23"/>
      <c r="Z23"/>
      <c r="AA23"/>
      <c r="AB23"/>
      <c r="AC23"/>
      <c r="AD23"/>
      <c r="AE23"/>
      <c r="AF23"/>
    </row>
    <row r="24" spans="1:32" ht="0.75" customHeight="1">
      <c r="A24" s="984" t="s">
        <v>640</v>
      </c>
      <c r="B24" s="586">
        <v>0</v>
      </c>
      <c r="C24" s="586">
        <v>0</v>
      </c>
      <c r="D24" s="586">
        <v>0</v>
      </c>
      <c r="E24" s="586">
        <v>0</v>
      </c>
      <c r="F24" s="586">
        <v>0</v>
      </c>
      <c r="G24" s="586">
        <v>0</v>
      </c>
      <c r="H24" s="586">
        <v>0</v>
      </c>
      <c r="I24" s="586">
        <v>0</v>
      </c>
      <c r="J24" s="585">
        <v>0</v>
      </c>
      <c r="K24" s="584"/>
      <c r="L24"/>
      <c r="M24"/>
      <c r="N24"/>
      <c r="O24"/>
      <c r="P24"/>
      <c r="Q24"/>
      <c r="R24"/>
      <c r="S24"/>
      <c r="T24"/>
      <c r="U24"/>
      <c r="V24"/>
      <c r="X24"/>
      <c r="Y24"/>
      <c r="Z24"/>
      <c r="AA24"/>
      <c r="AB24"/>
      <c r="AC24"/>
      <c r="AD24"/>
      <c r="AE24"/>
      <c r="AF24"/>
    </row>
    <row r="25" spans="1:32" ht="18" customHeight="1">
      <c r="A25" s="984" t="s">
        <v>639</v>
      </c>
      <c r="B25" s="586">
        <v>7000</v>
      </c>
      <c r="C25" s="586">
        <v>7000</v>
      </c>
      <c r="D25" s="586">
        <v>3.342162165645548</v>
      </c>
      <c r="E25" s="586">
        <v>46159.413999999997</v>
      </c>
      <c r="F25" s="586">
        <v>46159.413999999997</v>
      </c>
      <c r="G25" s="586">
        <v>53.731882445077062</v>
      </c>
      <c r="H25" s="586">
        <v>28443.828000000001</v>
      </c>
      <c r="I25" s="586">
        <v>28443.828000000001</v>
      </c>
      <c r="J25" s="585">
        <v>18.877032060790057</v>
      </c>
      <c r="K25" s="584"/>
      <c r="L25"/>
      <c r="M25"/>
      <c r="N25"/>
      <c r="O25"/>
      <c r="P25"/>
      <c r="Q25"/>
      <c r="R25"/>
      <c r="S25"/>
      <c r="T25"/>
      <c r="U25"/>
      <c r="V25"/>
      <c r="X25"/>
      <c r="Y25"/>
      <c r="Z25"/>
      <c r="AA25"/>
      <c r="AB25"/>
      <c r="AC25"/>
      <c r="AD25"/>
      <c r="AE25"/>
      <c r="AF25"/>
    </row>
    <row r="26" spans="1:32" ht="18" customHeight="1">
      <c r="A26" s="985" t="s">
        <v>638</v>
      </c>
      <c r="B26" s="586">
        <v>65262.36</v>
      </c>
      <c r="C26" s="586">
        <v>652.62360000000001</v>
      </c>
      <c r="D26" s="586">
        <v>0.31159627204677054</v>
      </c>
      <c r="E26" s="586">
        <v>375000</v>
      </c>
      <c r="F26" s="586">
        <v>3750</v>
      </c>
      <c r="G26" s="586">
        <v>4.3651888468306597</v>
      </c>
      <c r="H26" s="586">
        <v>449183.61900000001</v>
      </c>
      <c r="I26" s="586">
        <v>4491.83619</v>
      </c>
      <c r="J26" s="585">
        <v>2.9810521906702241</v>
      </c>
      <c r="K26" s="584"/>
      <c r="L26"/>
      <c r="M26"/>
      <c r="N26"/>
      <c r="O26"/>
      <c r="P26"/>
      <c r="Q26"/>
      <c r="R26"/>
      <c r="S26"/>
      <c r="T26"/>
      <c r="U26"/>
      <c r="V26"/>
      <c r="X26"/>
      <c r="Y26"/>
      <c r="Z26"/>
      <c r="AA26"/>
      <c r="AB26"/>
      <c r="AC26"/>
      <c r="AD26"/>
      <c r="AE26"/>
      <c r="AF26"/>
    </row>
    <row r="27" spans="1:32" ht="18" customHeight="1">
      <c r="A27" s="986" t="s">
        <v>108</v>
      </c>
      <c r="B27" s="586">
        <v>0</v>
      </c>
      <c r="C27" s="586">
        <v>0</v>
      </c>
      <c r="D27" s="586">
        <v>0</v>
      </c>
      <c r="E27" s="586">
        <v>0</v>
      </c>
      <c r="F27" s="586">
        <v>0</v>
      </c>
      <c r="G27" s="586">
        <v>0</v>
      </c>
      <c r="H27" s="586">
        <v>0</v>
      </c>
      <c r="I27" s="586">
        <v>0</v>
      </c>
      <c r="J27" s="585">
        <v>0</v>
      </c>
      <c r="K27" s="584"/>
      <c r="L27"/>
      <c r="M27"/>
      <c r="N27"/>
      <c r="O27"/>
      <c r="P27"/>
      <c r="Q27"/>
      <c r="R27"/>
      <c r="S27"/>
      <c r="T27"/>
      <c r="U27"/>
      <c r="V27"/>
      <c r="X27"/>
      <c r="Y27"/>
      <c r="Z27"/>
      <c r="AA27"/>
      <c r="AB27"/>
      <c r="AC27"/>
      <c r="AD27"/>
      <c r="AE27"/>
      <c r="AF27"/>
    </row>
    <row r="28" spans="1:32" ht="15" thickBot="1">
      <c r="A28" s="987" t="s">
        <v>637</v>
      </c>
      <c r="B28" s="583">
        <v>2090188.6529508</v>
      </c>
      <c r="C28" s="583">
        <v>209445.25289507999</v>
      </c>
      <c r="D28" s="583">
        <v>100.00000000000001</v>
      </c>
      <c r="E28" s="583">
        <v>782490.04208089993</v>
      </c>
      <c r="F28" s="583">
        <v>85906.936253690001</v>
      </c>
      <c r="G28" s="583">
        <v>100</v>
      </c>
      <c r="H28" s="583">
        <v>1340066.3600581</v>
      </c>
      <c r="I28" s="583">
        <v>150679.55549581</v>
      </c>
      <c r="J28" s="582">
        <v>100.00000000000001</v>
      </c>
      <c r="L28"/>
      <c r="M28"/>
      <c r="N28"/>
      <c r="O28"/>
      <c r="P28"/>
      <c r="Q28"/>
      <c r="R28"/>
      <c r="S28"/>
      <c r="T28"/>
      <c r="U28"/>
      <c r="V28"/>
      <c r="X28"/>
      <c r="Y28"/>
      <c r="Z28"/>
      <c r="AA28"/>
      <c r="AB28"/>
      <c r="AC28"/>
      <c r="AD28"/>
      <c r="AE28"/>
      <c r="AF28"/>
    </row>
    <row r="29" spans="1:32">
      <c r="A29" s="455" t="s">
        <v>604</v>
      </c>
      <c r="B29" s="581"/>
      <c r="C29" s="581"/>
      <c r="D29" s="581"/>
      <c r="E29" s="581"/>
      <c r="F29" s="581"/>
      <c r="G29" s="581"/>
      <c r="H29" s="581"/>
      <c r="I29" s="581"/>
      <c r="J29" s="581"/>
      <c r="L29"/>
      <c r="M29"/>
      <c r="N29"/>
      <c r="O29"/>
      <c r="P29"/>
      <c r="Q29"/>
      <c r="R29"/>
      <c r="S29"/>
      <c r="T29"/>
      <c r="U29"/>
      <c r="V29"/>
    </row>
    <row r="30" spans="1:32">
      <c r="A30" s="455" t="s">
        <v>636</v>
      </c>
      <c r="L30"/>
    </row>
    <row r="31" spans="1:32">
      <c r="A31" s="455"/>
      <c r="L31"/>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88"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N45"/>
  <sheetViews>
    <sheetView showGridLines="0" topLeftCell="B1" workbookViewId="0">
      <selection activeCell="B1" sqref="B1:AH46"/>
    </sheetView>
  </sheetViews>
  <sheetFormatPr defaultRowHeight="14.4"/>
  <cols>
    <col min="1" max="1" width="7.44140625" customWidth="1"/>
    <col min="2" max="2" width="23.5546875" customWidth="1"/>
    <col min="3" max="3" width="9" bestFit="1" customWidth="1"/>
    <col min="4" max="4" width="9" hidden="1" customWidth="1"/>
    <col min="5" max="5" width="8" hidden="1" customWidth="1"/>
    <col min="6" max="6" width="9" hidden="1" customWidth="1"/>
    <col min="7" max="9" width="8" hidden="1" customWidth="1"/>
    <col min="10" max="12" width="9" hidden="1" customWidth="1"/>
    <col min="13" max="14" width="0" hidden="1" customWidth="1"/>
    <col min="17" max="17" width="9.6640625" bestFit="1" customWidth="1"/>
    <col min="24" max="28" width="9.33203125" bestFit="1" customWidth="1"/>
    <col min="29" max="33" width="9.33203125" customWidth="1"/>
    <col min="34" max="34" width="9.33203125" bestFit="1" customWidth="1"/>
  </cols>
  <sheetData>
    <row r="2" spans="1:248" s="331" customFormat="1" ht="15.6">
      <c r="B2" s="3580" t="s">
        <v>483</v>
      </c>
      <c r="C2" s="3580"/>
      <c r="D2" s="3580"/>
      <c r="E2" s="3580"/>
      <c r="F2" s="3580"/>
      <c r="G2" s="3580"/>
      <c r="H2" s="3580"/>
      <c r="I2" s="3580"/>
      <c r="J2" s="3580"/>
      <c r="K2" s="3580"/>
      <c r="L2" s="3580"/>
      <c r="M2" s="3580"/>
      <c r="N2" s="3580"/>
      <c r="O2" s="3580"/>
      <c r="P2" s="3580"/>
      <c r="Q2" s="3580"/>
      <c r="R2" s="3580"/>
      <c r="S2" s="3580"/>
      <c r="T2" s="3580"/>
      <c r="U2" s="3580"/>
      <c r="V2" s="3580"/>
      <c r="W2" s="3580"/>
      <c r="X2" s="3580"/>
      <c r="Y2" s="3580"/>
      <c r="Z2" s="3580"/>
      <c r="AA2" s="3580"/>
      <c r="AB2" s="3580"/>
      <c r="AC2" s="3580"/>
      <c r="AD2" s="3580"/>
      <c r="AE2" s="3580"/>
      <c r="AF2" s="3580"/>
      <c r="AG2" s="3580"/>
      <c r="AH2" s="3580"/>
      <c r="AI2" s="332"/>
      <c r="AJ2" s="332"/>
      <c r="AK2" s="332"/>
      <c r="AL2" s="332"/>
      <c r="AM2" s="332"/>
      <c r="AN2" s="332"/>
      <c r="AO2" s="332"/>
      <c r="AP2" s="332"/>
      <c r="AQ2" s="332"/>
      <c r="AR2" s="332"/>
      <c r="AS2" s="332"/>
      <c r="AT2" s="332"/>
      <c r="AU2" s="332"/>
      <c r="AV2" s="332"/>
      <c r="AW2" s="332"/>
      <c r="AX2" s="332"/>
      <c r="AY2" s="332"/>
      <c r="AZ2" s="332"/>
      <c r="BA2" s="332"/>
      <c r="BB2" s="332"/>
      <c r="BC2" s="332"/>
      <c r="BD2" s="332"/>
      <c r="BE2" s="332"/>
      <c r="BF2" s="332"/>
      <c r="BG2" s="332"/>
      <c r="BH2" s="332"/>
      <c r="BI2" s="332"/>
      <c r="BJ2" s="332"/>
      <c r="BK2" s="332"/>
      <c r="BL2" s="332"/>
      <c r="BM2" s="332"/>
      <c r="BN2" s="332"/>
      <c r="BO2" s="332"/>
      <c r="BP2" s="332"/>
      <c r="BQ2" s="332"/>
      <c r="BR2" s="332"/>
      <c r="BS2" s="332"/>
      <c r="BT2" s="332"/>
      <c r="BU2" s="332"/>
      <c r="BV2" s="332"/>
      <c r="BW2" s="332"/>
      <c r="BX2" s="332"/>
      <c r="BY2" s="332"/>
      <c r="BZ2" s="332"/>
      <c r="CA2" s="332"/>
      <c r="CB2" s="332"/>
      <c r="CC2" s="332"/>
      <c r="CD2" s="332"/>
      <c r="CE2" s="332"/>
      <c r="CF2" s="332"/>
      <c r="CG2" s="332"/>
      <c r="CH2" s="332"/>
      <c r="CI2" s="332"/>
      <c r="CJ2" s="332"/>
      <c r="CK2" s="332"/>
      <c r="CL2" s="332"/>
      <c r="CM2" s="332"/>
      <c r="CN2" s="332"/>
      <c r="CO2" s="332"/>
      <c r="CP2" s="332"/>
      <c r="CQ2" s="332"/>
      <c r="CR2" s="332"/>
      <c r="CS2" s="332"/>
      <c r="CT2" s="332"/>
      <c r="CU2" s="332"/>
      <c r="CV2" s="332"/>
      <c r="CW2" s="332"/>
      <c r="CX2" s="332"/>
      <c r="CY2" s="332"/>
      <c r="CZ2" s="332"/>
      <c r="DA2" s="332"/>
      <c r="DB2" s="332"/>
      <c r="DC2" s="332"/>
      <c r="DD2" s="332"/>
      <c r="DE2" s="332"/>
      <c r="DF2" s="332"/>
      <c r="DG2" s="332"/>
      <c r="DH2" s="332"/>
      <c r="DI2" s="332"/>
      <c r="DJ2" s="332"/>
      <c r="DK2" s="332"/>
      <c r="DL2" s="332"/>
      <c r="DM2" s="332"/>
      <c r="DN2" s="332"/>
      <c r="DO2" s="332"/>
      <c r="DP2" s="332"/>
      <c r="DQ2" s="332"/>
      <c r="DR2" s="332"/>
      <c r="DS2" s="332"/>
      <c r="DT2" s="332"/>
      <c r="DU2" s="332"/>
      <c r="DV2" s="332"/>
      <c r="DW2" s="332"/>
      <c r="DX2" s="332"/>
      <c r="DY2" s="332"/>
      <c r="DZ2" s="332"/>
      <c r="EA2" s="332"/>
      <c r="EB2" s="332"/>
      <c r="EC2" s="332"/>
      <c r="ED2" s="332"/>
      <c r="EE2" s="332"/>
      <c r="EF2" s="332"/>
      <c r="EG2" s="332"/>
      <c r="EH2" s="332"/>
      <c r="EI2" s="332"/>
      <c r="EJ2" s="332"/>
      <c r="EK2" s="332"/>
      <c r="EL2" s="332"/>
      <c r="EM2" s="332"/>
      <c r="EN2" s="332"/>
      <c r="EO2" s="332"/>
      <c r="EP2" s="332"/>
      <c r="EQ2" s="332"/>
      <c r="ER2" s="332"/>
      <c r="ES2" s="332"/>
      <c r="ET2" s="332"/>
      <c r="EU2" s="332"/>
      <c r="EV2" s="332"/>
      <c r="EW2" s="332"/>
      <c r="EX2" s="332"/>
      <c r="EY2" s="332"/>
      <c r="EZ2" s="332"/>
      <c r="FA2" s="332"/>
      <c r="FB2" s="332"/>
      <c r="FC2" s="332"/>
      <c r="FD2" s="332"/>
      <c r="FE2" s="332"/>
      <c r="FF2" s="332"/>
      <c r="FG2" s="332"/>
      <c r="FH2" s="332"/>
      <c r="FI2" s="332"/>
      <c r="FJ2" s="332"/>
      <c r="FK2" s="332"/>
      <c r="FL2" s="332"/>
      <c r="FM2" s="332"/>
      <c r="FN2" s="332"/>
      <c r="FO2" s="332"/>
      <c r="FP2" s="332"/>
      <c r="FQ2" s="332"/>
      <c r="FR2" s="332"/>
      <c r="FS2" s="332"/>
      <c r="FT2" s="332"/>
      <c r="FU2" s="332"/>
      <c r="FV2" s="332"/>
      <c r="FW2" s="332"/>
      <c r="FX2" s="332"/>
      <c r="FY2" s="332"/>
      <c r="FZ2" s="332"/>
      <c r="GA2" s="332"/>
      <c r="GB2" s="332"/>
      <c r="GC2" s="332"/>
      <c r="GD2" s="332"/>
      <c r="GE2" s="332"/>
      <c r="GF2" s="332"/>
      <c r="GG2" s="332"/>
      <c r="GH2" s="332"/>
      <c r="GI2" s="332"/>
      <c r="GJ2" s="332"/>
      <c r="GK2" s="332"/>
      <c r="GL2" s="332"/>
      <c r="GM2" s="332"/>
      <c r="GN2" s="332"/>
      <c r="GO2" s="332"/>
      <c r="GP2" s="332"/>
      <c r="GQ2" s="332"/>
      <c r="GR2" s="332"/>
      <c r="GS2" s="332"/>
      <c r="GT2" s="332"/>
      <c r="GU2" s="332"/>
      <c r="GV2" s="332"/>
      <c r="GW2" s="332"/>
      <c r="GX2" s="332"/>
      <c r="GY2" s="332"/>
      <c r="GZ2" s="332"/>
      <c r="HA2" s="332"/>
      <c r="HB2" s="332"/>
      <c r="HC2" s="332"/>
      <c r="HD2" s="332"/>
      <c r="HE2" s="332"/>
      <c r="HF2" s="332"/>
      <c r="HG2" s="332"/>
      <c r="HH2" s="332"/>
      <c r="HI2" s="332"/>
      <c r="HJ2" s="332"/>
      <c r="HK2" s="332"/>
      <c r="HL2" s="332"/>
      <c r="HM2" s="332"/>
      <c r="HN2" s="332"/>
      <c r="HO2" s="332"/>
      <c r="HP2" s="332"/>
      <c r="HQ2" s="332"/>
      <c r="HR2" s="332"/>
      <c r="HS2" s="332"/>
      <c r="HT2" s="332"/>
      <c r="HU2" s="332"/>
      <c r="HV2" s="332"/>
      <c r="HW2" s="332"/>
      <c r="HX2" s="332"/>
      <c r="HY2" s="332"/>
      <c r="HZ2" s="332"/>
      <c r="IA2" s="332"/>
      <c r="IB2" s="332"/>
      <c r="IC2" s="332"/>
      <c r="ID2" s="332"/>
      <c r="IE2" s="332"/>
      <c r="IF2" s="332"/>
      <c r="IG2" s="332"/>
      <c r="IH2" s="332"/>
      <c r="II2" s="332"/>
      <c r="IJ2" s="332"/>
      <c r="IK2" s="332"/>
      <c r="IL2" s="332"/>
      <c r="IM2" s="332"/>
      <c r="IN2" s="332"/>
    </row>
    <row r="3" spans="1:248" s="331" customFormat="1" ht="15.6">
      <c r="A3" s="333"/>
      <c r="B3" s="3580" t="s">
        <v>173</v>
      </c>
      <c r="C3" s="3580"/>
      <c r="D3" s="3580"/>
      <c r="E3" s="3580"/>
      <c r="F3" s="3580"/>
      <c r="G3" s="3580"/>
      <c r="H3" s="3580"/>
      <c r="I3" s="3580"/>
      <c r="J3" s="3580"/>
      <c r="K3" s="3580"/>
      <c r="L3" s="3580"/>
      <c r="M3" s="3580"/>
      <c r="N3" s="3580"/>
      <c r="O3" s="3580"/>
      <c r="P3" s="3580"/>
      <c r="Q3" s="3580"/>
      <c r="R3" s="3580"/>
      <c r="S3" s="3580"/>
      <c r="T3" s="3580"/>
      <c r="U3" s="3580"/>
      <c r="V3" s="3580"/>
      <c r="W3" s="3580"/>
      <c r="X3" s="3580"/>
      <c r="Y3" s="3580"/>
      <c r="Z3" s="3580"/>
      <c r="AA3" s="3580"/>
      <c r="AB3" s="3580"/>
      <c r="AC3" s="3580"/>
      <c r="AD3" s="3580"/>
      <c r="AE3" s="3580"/>
      <c r="AF3" s="3580"/>
      <c r="AG3" s="3580"/>
      <c r="AH3" s="3580"/>
      <c r="AI3" s="332"/>
      <c r="AJ3" s="332"/>
      <c r="AK3" s="332"/>
      <c r="AL3" s="332"/>
      <c r="AM3" s="332"/>
      <c r="AN3" s="332"/>
      <c r="AO3" s="332"/>
      <c r="AP3" s="332"/>
      <c r="AQ3" s="332"/>
      <c r="AR3" s="332"/>
      <c r="AS3" s="332"/>
      <c r="AT3" s="332"/>
      <c r="AU3" s="332"/>
      <c r="AV3" s="332"/>
      <c r="AW3" s="332"/>
      <c r="AX3" s="332"/>
      <c r="AY3" s="332"/>
      <c r="AZ3" s="332"/>
      <c r="BA3" s="332"/>
      <c r="BB3" s="332"/>
      <c r="BC3" s="332"/>
      <c r="BD3" s="332"/>
      <c r="BE3" s="332"/>
      <c r="BF3" s="332"/>
      <c r="BG3" s="332"/>
      <c r="BH3" s="332"/>
      <c r="BI3" s="332"/>
      <c r="BJ3" s="332"/>
      <c r="BK3" s="332"/>
      <c r="BL3" s="332"/>
      <c r="BM3" s="332"/>
      <c r="BN3" s="332"/>
      <c r="BO3" s="332"/>
      <c r="BP3" s="332"/>
      <c r="BQ3" s="332"/>
      <c r="BR3" s="332"/>
      <c r="BS3" s="332"/>
      <c r="BT3" s="332"/>
      <c r="BU3" s="332"/>
      <c r="BV3" s="332"/>
      <c r="BW3" s="332"/>
      <c r="BX3" s="332"/>
      <c r="BY3" s="332"/>
      <c r="BZ3" s="332"/>
      <c r="CA3" s="332"/>
      <c r="CB3" s="332"/>
      <c r="CC3" s="332"/>
      <c r="CD3" s="332"/>
      <c r="CE3" s="332"/>
      <c r="CF3" s="332"/>
      <c r="CG3" s="332"/>
      <c r="CH3" s="332"/>
      <c r="CI3" s="332"/>
      <c r="CJ3" s="332"/>
      <c r="CK3" s="332"/>
      <c r="CL3" s="332"/>
      <c r="CM3" s="332"/>
      <c r="CN3" s="332"/>
      <c r="CO3" s="332"/>
      <c r="CP3" s="332"/>
      <c r="CQ3" s="332"/>
      <c r="CR3" s="332"/>
      <c r="CS3" s="332"/>
      <c r="CT3" s="332"/>
      <c r="CU3" s="332"/>
      <c r="CV3" s="332"/>
      <c r="CW3" s="332"/>
      <c r="CX3" s="332"/>
      <c r="CY3" s="332"/>
      <c r="CZ3" s="332"/>
      <c r="DA3" s="332"/>
      <c r="DB3" s="332"/>
      <c r="DC3" s="332"/>
      <c r="DD3" s="332"/>
      <c r="DE3" s="332"/>
      <c r="DF3" s="332"/>
      <c r="DG3" s="332"/>
      <c r="DH3" s="332"/>
      <c r="DI3" s="332"/>
      <c r="DJ3" s="332"/>
      <c r="DK3" s="332"/>
      <c r="DL3" s="332"/>
      <c r="DM3" s="332"/>
      <c r="DN3" s="332"/>
      <c r="DO3" s="332"/>
      <c r="DP3" s="332"/>
      <c r="DQ3" s="332"/>
      <c r="DR3" s="332"/>
      <c r="DS3" s="332"/>
      <c r="DT3" s="332"/>
      <c r="DU3" s="332"/>
      <c r="DV3" s="332"/>
      <c r="DW3" s="332"/>
      <c r="DX3" s="332"/>
      <c r="DY3" s="332"/>
      <c r="DZ3" s="332"/>
      <c r="EA3" s="332"/>
      <c r="EB3" s="332"/>
      <c r="EC3" s="332"/>
      <c r="ED3" s="332"/>
      <c r="EE3" s="332"/>
      <c r="EF3" s="332"/>
      <c r="EG3" s="332"/>
      <c r="EH3" s="332"/>
      <c r="EI3" s="332"/>
      <c r="EJ3" s="332"/>
      <c r="EK3" s="332"/>
      <c r="EL3" s="332"/>
      <c r="EM3" s="332"/>
      <c r="EN3" s="332"/>
      <c r="EO3" s="332"/>
      <c r="EP3" s="332"/>
      <c r="EQ3" s="332"/>
      <c r="ER3" s="332"/>
      <c r="ES3" s="332"/>
      <c r="ET3" s="332"/>
      <c r="EU3" s="332"/>
      <c r="EV3" s="332"/>
      <c r="EW3" s="332"/>
      <c r="EX3" s="332"/>
      <c r="EY3" s="332"/>
      <c r="EZ3" s="332"/>
      <c r="FA3" s="332"/>
      <c r="FB3" s="332"/>
      <c r="FC3" s="332"/>
      <c r="FD3" s="332"/>
      <c r="FE3" s="332"/>
      <c r="FF3" s="332"/>
      <c r="FG3" s="332"/>
      <c r="FH3" s="332"/>
      <c r="FI3" s="332"/>
      <c r="FJ3" s="332"/>
      <c r="FK3" s="332"/>
      <c r="FL3" s="332"/>
      <c r="FM3" s="332"/>
      <c r="FN3" s="332"/>
      <c r="FO3" s="332"/>
      <c r="FP3" s="332"/>
      <c r="FQ3" s="332"/>
      <c r="FR3" s="332"/>
      <c r="FS3" s="332"/>
      <c r="FT3" s="332"/>
      <c r="FU3" s="332"/>
      <c r="FV3" s="332"/>
      <c r="FW3" s="332"/>
      <c r="FX3" s="332"/>
      <c r="FY3" s="332"/>
      <c r="FZ3" s="332"/>
      <c r="GA3" s="332"/>
      <c r="GB3" s="332"/>
      <c r="GC3" s="332"/>
      <c r="GD3" s="332"/>
      <c r="GE3" s="332"/>
      <c r="GF3" s="332"/>
      <c r="GG3" s="332"/>
      <c r="GH3" s="332"/>
      <c r="GI3" s="332"/>
      <c r="GJ3" s="332"/>
      <c r="GK3" s="332"/>
      <c r="GL3" s="332"/>
      <c r="GM3" s="332"/>
      <c r="GN3" s="332"/>
      <c r="GO3" s="332"/>
      <c r="GP3" s="332"/>
      <c r="GQ3" s="332"/>
      <c r="GR3" s="332"/>
      <c r="GS3" s="332"/>
      <c r="GT3" s="332"/>
      <c r="GU3" s="332"/>
      <c r="GV3" s="332"/>
      <c r="GW3" s="332"/>
      <c r="GX3" s="332"/>
      <c r="GY3" s="332"/>
      <c r="GZ3" s="332"/>
      <c r="HA3" s="332"/>
      <c r="HB3" s="332"/>
      <c r="HC3" s="332"/>
      <c r="HD3" s="332"/>
      <c r="HE3" s="332"/>
      <c r="HF3" s="332"/>
      <c r="HG3" s="332"/>
      <c r="HH3" s="332"/>
      <c r="HI3" s="332"/>
      <c r="HJ3" s="332"/>
      <c r="HK3" s="332"/>
      <c r="HL3" s="332"/>
      <c r="HM3" s="332"/>
      <c r="HN3" s="332"/>
      <c r="HO3" s="332"/>
      <c r="HP3" s="332"/>
      <c r="HQ3" s="332"/>
      <c r="HR3" s="332"/>
      <c r="HS3" s="332"/>
      <c r="HT3" s="332"/>
      <c r="HU3" s="332"/>
      <c r="HV3" s="332"/>
      <c r="HW3" s="332"/>
      <c r="HX3" s="332"/>
      <c r="HY3" s="332"/>
      <c r="HZ3" s="332"/>
      <c r="IA3" s="332"/>
      <c r="IB3" s="332"/>
      <c r="IC3" s="332"/>
      <c r="ID3" s="332"/>
      <c r="IE3" s="332"/>
      <c r="IF3" s="332"/>
      <c r="IG3" s="332"/>
      <c r="IH3" s="332"/>
      <c r="II3" s="332"/>
      <c r="IJ3" s="332"/>
      <c r="IK3" s="332"/>
      <c r="IL3" s="332"/>
      <c r="IM3" s="332"/>
      <c r="IN3" s="332"/>
    </row>
    <row r="4" spans="1:248" ht="15" thickBot="1"/>
    <row r="5" spans="1:248" ht="15" thickTop="1">
      <c r="B5" s="3582" t="s">
        <v>144</v>
      </c>
      <c r="C5" s="3586" t="s">
        <v>482</v>
      </c>
      <c r="D5" s="3586"/>
      <c r="E5" s="3586"/>
      <c r="F5" s="3586"/>
      <c r="G5" s="3586"/>
      <c r="H5" s="3586"/>
      <c r="I5" s="3586"/>
      <c r="J5" s="3586"/>
      <c r="K5" s="3586"/>
      <c r="L5" s="3586"/>
      <c r="M5" s="3586"/>
      <c r="N5" s="3586"/>
      <c r="O5" s="3586"/>
      <c r="P5" s="3586"/>
      <c r="Q5" s="3586"/>
      <c r="R5" s="3586"/>
      <c r="S5" s="3586"/>
      <c r="T5" s="3586"/>
      <c r="U5" s="3586"/>
      <c r="V5" s="3586"/>
      <c r="W5" s="3586"/>
      <c r="X5" s="3586"/>
      <c r="Y5" s="3586"/>
      <c r="Z5" s="3587"/>
      <c r="AA5" s="3587"/>
      <c r="AB5" s="3587"/>
      <c r="AC5" s="3587"/>
      <c r="AD5" s="3587"/>
      <c r="AE5" s="3587"/>
      <c r="AF5" s="3587"/>
      <c r="AG5" s="3587"/>
      <c r="AH5" s="3588"/>
    </row>
    <row r="6" spans="1:248" ht="15.75" customHeight="1">
      <c r="B6" s="3583"/>
      <c r="C6" s="3585" t="s">
        <v>143</v>
      </c>
      <c r="D6" s="3585"/>
      <c r="E6" s="3585"/>
      <c r="F6" s="3585"/>
      <c r="G6" s="3585"/>
      <c r="H6" s="3585"/>
      <c r="I6" s="3585"/>
      <c r="J6" s="3585"/>
      <c r="K6" s="3585"/>
      <c r="L6" s="3585"/>
      <c r="M6" s="3585"/>
      <c r="N6" s="3585"/>
      <c r="O6" s="3585"/>
      <c r="P6" s="3585"/>
      <c r="Q6" s="3585"/>
      <c r="R6" s="3585"/>
      <c r="S6" s="3585"/>
      <c r="T6" s="3585"/>
      <c r="U6" s="3585"/>
      <c r="V6" s="3585"/>
      <c r="W6" s="3585"/>
      <c r="X6" s="3585"/>
      <c r="Y6" s="3585"/>
      <c r="Z6" s="3589"/>
      <c r="AA6" s="3589"/>
      <c r="AB6" s="3589"/>
      <c r="AC6" s="3589"/>
      <c r="AD6" s="3589"/>
      <c r="AE6" s="3589"/>
      <c r="AF6" s="3589"/>
      <c r="AG6" s="3589"/>
      <c r="AH6" s="3590"/>
    </row>
    <row r="7" spans="1:248" ht="15.75" customHeight="1">
      <c r="B7" s="3583"/>
      <c r="C7" s="350" t="s">
        <v>71</v>
      </c>
      <c r="D7" s="3585" t="s">
        <v>72</v>
      </c>
      <c r="E7" s="3585"/>
      <c r="F7" s="3585"/>
      <c r="G7" s="3585"/>
      <c r="H7" s="3585"/>
      <c r="I7" s="3585"/>
      <c r="J7" s="3585"/>
      <c r="K7" s="3585"/>
      <c r="L7" s="3585"/>
      <c r="M7" s="3585"/>
      <c r="N7" s="3585"/>
      <c r="O7" s="3585"/>
      <c r="P7" s="3589" t="s">
        <v>221</v>
      </c>
      <c r="Q7" s="3591"/>
      <c r="R7" s="3591"/>
      <c r="S7" s="3591"/>
      <c r="T7" s="3591"/>
      <c r="U7" s="3591"/>
      <c r="V7" s="3591"/>
      <c r="W7" s="3591"/>
      <c r="X7" s="3591"/>
      <c r="Y7" s="3591"/>
      <c r="Z7" s="3591"/>
      <c r="AA7" s="3592"/>
      <c r="AB7" s="3589" t="s">
        <v>432</v>
      </c>
      <c r="AC7" s="3591"/>
      <c r="AD7" s="3591"/>
      <c r="AE7" s="3591"/>
      <c r="AF7" s="3591"/>
      <c r="AG7" s="3591"/>
      <c r="AH7" s="3593"/>
    </row>
    <row r="8" spans="1:248" ht="26.25" customHeight="1">
      <c r="B8" s="3584"/>
      <c r="C8" s="351" t="s">
        <v>150</v>
      </c>
      <c r="D8" s="351" t="s">
        <v>151</v>
      </c>
      <c r="E8" s="351" t="s">
        <v>148</v>
      </c>
      <c r="F8" s="351" t="s">
        <v>149</v>
      </c>
      <c r="G8" s="351" t="s">
        <v>167</v>
      </c>
      <c r="H8" s="351" t="s">
        <v>172</v>
      </c>
      <c r="I8" s="351" t="s">
        <v>174</v>
      </c>
      <c r="J8" s="351" t="s">
        <v>175</v>
      </c>
      <c r="K8" s="351" t="s">
        <v>176</v>
      </c>
      <c r="L8" s="351" t="s">
        <v>145</v>
      </c>
      <c r="M8" s="351" t="s">
        <v>146</v>
      </c>
      <c r="N8" s="351" t="s">
        <v>147</v>
      </c>
      <c r="O8" s="351" t="s">
        <v>150</v>
      </c>
      <c r="P8" s="351" t="s">
        <v>151</v>
      </c>
      <c r="Q8" s="351" t="s">
        <v>148</v>
      </c>
      <c r="R8" s="351" t="s">
        <v>149</v>
      </c>
      <c r="S8" s="351" t="s">
        <v>167</v>
      </c>
      <c r="T8" s="351" t="s">
        <v>172</v>
      </c>
      <c r="U8" s="351" t="s">
        <v>174</v>
      </c>
      <c r="V8" s="351" t="s">
        <v>175</v>
      </c>
      <c r="W8" s="351" t="s">
        <v>176</v>
      </c>
      <c r="X8" s="351" t="s">
        <v>145</v>
      </c>
      <c r="Y8" s="351" t="s">
        <v>146</v>
      </c>
      <c r="Z8" s="351" t="s">
        <v>147</v>
      </c>
      <c r="AA8" s="351" t="s">
        <v>435</v>
      </c>
      <c r="AB8" s="352" t="s">
        <v>441</v>
      </c>
      <c r="AC8" s="353" t="s">
        <v>148</v>
      </c>
      <c r="AD8" s="353" t="s">
        <v>149</v>
      </c>
      <c r="AE8" s="353" t="s">
        <v>167</v>
      </c>
      <c r="AF8" s="353" t="s">
        <v>172</v>
      </c>
      <c r="AG8" s="353" t="s">
        <v>174</v>
      </c>
      <c r="AH8" s="354" t="s">
        <v>175</v>
      </c>
    </row>
    <row r="9" spans="1:248" ht="20.100000000000001" customHeight="1">
      <c r="B9" s="318" t="s">
        <v>480</v>
      </c>
      <c r="C9" s="317">
        <v>37297</v>
      </c>
      <c r="D9" s="317">
        <v>34616</v>
      </c>
      <c r="E9" s="317">
        <v>28137</v>
      </c>
      <c r="F9" s="317">
        <v>41385</v>
      </c>
      <c r="G9" s="317">
        <v>34765</v>
      </c>
      <c r="H9" s="317">
        <v>41332</v>
      </c>
      <c r="I9" s="317">
        <v>49029</v>
      </c>
      <c r="J9" s="317">
        <v>49081</v>
      </c>
      <c r="K9" s="317">
        <v>48765</v>
      </c>
      <c r="L9" s="317">
        <v>62859</v>
      </c>
      <c r="M9" s="330">
        <v>49343</v>
      </c>
      <c r="N9" s="330">
        <v>34874</v>
      </c>
      <c r="O9" s="330">
        <v>59655</v>
      </c>
      <c r="P9" s="330">
        <v>54623</v>
      </c>
      <c r="Q9" s="330">
        <v>56167</v>
      </c>
      <c r="R9" s="330">
        <v>60115</v>
      </c>
      <c r="S9" s="330">
        <v>55897</v>
      </c>
      <c r="T9" s="330">
        <v>61204</v>
      </c>
      <c r="U9" s="330">
        <v>64254</v>
      </c>
      <c r="V9" s="317">
        <v>57640</v>
      </c>
      <c r="W9" s="317">
        <v>60573</v>
      </c>
      <c r="X9" s="317">
        <v>65376</v>
      </c>
      <c r="Y9" s="317">
        <v>60603</v>
      </c>
      <c r="Z9" s="317">
        <v>72328</v>
      </c>
      <c r="AA9" s="317">
        <v>81817</v>
      </c>
      <c r="AB9" s="329">
        <v>77971</v>
      </c>
      <c r="AC9" s="334">
        <v>72560</v>
      </c>
      <c r="AD9" s="330">
        <v>64525</v>
      </c>
      <c r="AE9" s="330">
        <v>59340</v>
      </c>
      <c r="AF9" s="330">
        <v>63016</v>
      </c>
      <c r="AG9" s="330">
        <v>68774</v>
      </c>
      <c r="AH9" s="328">
        <v>62544</v>
      </c>
    </row>
    <row r="10" spans="1:248" ht="20.100000000000001" customHeight="1">
      <c r="B10" s="314" t="s">
        <v>479</v>
      </c>
      <c r="C10" s="312">
        <v>6302846</v>
      </c>
      <c r="D10" s="312">
        <v>4769340</v>
      </c>
      <c r="E10" s="312">
        <v>3797969</v>
      </c>
      <c r="F10" s="312">
        <v>5388502</v>
      </c>
      <c r="G10" s="312">
        <v>6016320</v>
      </c>
      <c r="H10" s="312">
        <v>6297931</v>
      </c>
      <c r="I10" s="312">
        <v>6790646</v>
      </c>
      <c r="J10" s="312">
        <v>7080504</v>
      </c>
      <c r="K10" s="312">
        <v>7472259</v>
      </c>
      <c r="L10" s="312">
        <v>8356061</v>
      </c>
      <c r="M10" s="327">
        <v>6664179</v>
      </c>
      <c r="N10" s="327">
        <v>4926771</v>
      </c>
      <c r="O10" s="327">
        <v>6919199</v>
      </c>
      <c r="P10" s="327">
        <v>7362311</v>
      </c>
      <c r="Q10" s="327">
        <v>8171367</v>
      </c>
      <c r="R10" s="327">
        <v>8299587</v>
      </c>
      <c r="S10" s="327">
        <v>7262304</v>
      </c>
      <c r="T10" s="327">
        <v>7034284</v>
      </c>
      <c r="U10" s="327">
        <v>8458944</v>
      </c>
      <c r="V10" s="312">
        <v>7548329</v>
      </c>
      <c r="W10" s="312">
        <v>8572620</v>
      </c>
      <c r="X10" s="312">
        <v>9148076</v>
      </c>
      <c r="Y10" s="312">
        <v>9538362</v>
      </c>
      <c r="Z10" s="312">
        <v>9422989</v>
      </c>
      <c r="AA10" s="312">
        <v>10169331</v>
      </c>
      <c r="AB10" s="326">
        <v>10985711</v>
      </c>
      <c r="AC10" s="319">
        <v>10071762</v>
      </c>
      <c r="AD10" s="327">
        <v>10028183</v>
      </c>
      <c r="AE10" s="327">
        <v>9226589</v>
      </c>
      <c r="AF10" s="327">
        <v>9203297</v>
      </c>
      <c r="AG10" s="327">
        <v>9680057</v>
      </c>
      <c r="AH10" s="325">
        <v>9551897</v>
      </c>
    </row>
    <row r="11" spans="1:248" ht="20.100000000000001" customHeight="1">
      <c r="B11" s="314" t="s">
        <v>478</v>
      </c>
      <c r="C11" s="312">
        <v>1260169</v>
      </c>
      <c r="D11" s="312">
        <v>1039330</v>
      </c>
      <c r="E11" s="312">
        <v>677845</v>
      </c>
      <c r="F11" s="312">
        <v>1061661</v>
      </c>
      <c r="G11" s="312">
        <v>877695</v>
      </c>
      <c r="H11" s="312">
        <v>970604</v>
      </c>
      <c r="I11" s="312">
        <v>1122295</v>
      </c>
      <c r="J11" s="312">
        <v>1097113</v>
      </c>
      <c r="K11" s="312">
        <v>1104909</v>
      </c>
      <c r="L11" s="312">
        <v>1396795</v>
      </c>
      <c r="M11" s="327">
        <v>945609</v>
      </c>
      <c r="N11" s="327">
        <v>561598</v>
      </c>
      <c r="O11" s="327">
        <v>1440472</v>
      </c>
      <c r="P11" s="327">
        <v>1216287</v>
      </c>
      <c r="Q11" s="327">
        <v>1128439</v>
      </c>
      <c r="R11" s="327">
        <v>1167554</v>
      </c>
      <c r="S11" s="327">
        <v>969918</v>
      </c>
      <c r="T11" s="327">
        <v>1128411</v>
      </c>
      <c r="U11" s="327">
        <v>1184985</v>
      </c>
      <c r="V11" s="312">
        <v>1005947</v>
      </c>
      <c r="W11" s="312">
        <v>1201363</v>
      </c>
      <c r="X11" s="312">
        <v>1225832</v>
      </c>
      <c r="Y11" s="312">
        <v>1065594</v>
      </c>
      <c r="Z11" s="312">
        <v>1139248</v>
      </c>
      <c r="AA11" s="312">
        <v>1486551</v>
      </c>
      <c r="AB11" s="326">
        <v>1061056</v>
      </c>
      <c r="AC11" s="319">
        <v>1010350</v>
      </c>
      <c r="AD11" s="327">
        <v>945683</v>
      </c>
      <c r="AE11" s="327">
        <v>852428</v>
      </c>
      <c r="AF11" s="327">
        <v>912079</v>
      </c>
      <c r="AG11" s="327">
        <v>1003928</v>
      </c>
      <c r="AH11" s="325">
        <v>979244</v>
      </c>
    </row>
    <row r="12" spans="1:248" ht="20.100000000000001" customHeight="1">
      <c r="B12" s="314" t="s">
        <v>477</v>
      </c>
      <c r="C12" s="312">
        <v>596538</v>
      </c>
      <c r="D12" s="312">
        <v>347854</v>
      </c>
      <c r="E12" s="312">
        <v>656142</v>
      </c>
      <c r="F12" s="312">
        <v>1077322</v>
      </c>
      <c r="G12" s="312">
        <v>654918</v>
      </c>
      <c r="H12" s="312">
        <v>794694</v>
      </c>
      <c r="I12" s="312">
        <v>980237</v>
      </c>
      <c r="J12" s="312">
        <v>1642868</v>
      </c>
      <c r="K12" s="312">
        <v>907398</v>
      </c>
      <c r="L12" s="312">
        <v>997255</v>
      </c>
      <c r="M12" s="327">
        <v>762332</v>
      </c>
      <c r="N12" s="327">
        <v>855522</v>
      </c>
      <c r="O12" s="327">
        <v>1164481</v>
      </c>
      <c r="P12" s="327">
        <v>730275</v>
      </c>
      <c r="Q12" s="327">
        <v>1145630</v>
      </c>
      <c r="R12" s="327">
        <v>1289891</v>
      </c>
      <c r="S12" s="327">
        <v>961422</v>
      </c>
      <c r="T12" s="327">
        <v>1396787</v>
      </c>
      <c r="U12" s="327">
        <v>1661251</v>
      </c>
      <c r="V12" s="312">
        <v>1293402</v>
      </c>
      <c r="W12" s="312">
        <v>925202</v>
      </c>
      <c r="X12" s="312">
        <v>893627</v>
      </c>
      <c r="Y12" s="312">
        <v>877000</v>
      </c>
      <c r="Z12" s="312">
        <v>927792</v>
      </c>
      <c r="AA12" s="312">
        <v>1322174</v>
      </c>
      <c r="AB12" s="326">
        <v>496924</v>
      </c>
      <c r="AC12" s="319">
        <v>1094343</v>
      </c>
      <c r="AD12" s="327">
        <v>967944</v>
      </c>
      <c r="AE12" s="327">
        <v>1102013</v>
      </c>
      <c r="AF12" s="327">
        <v>1647824</v>
      </c>
      <c r="AG12" s="327">
        <v>2459453</v>
      </c>
      <c r="AH12" s="325">
        <v>1713585</v>
      </c>
    </row>
    <row r="13" spans="1:248" ht="20.100000000000001" customHeight="1">
      <c r="B13" s="314" t="s">
        <v>476</v>
      </c>
      <c r="C13" s="312">
        <v>696447</v>
      </c>
      <c r="D13" s="312">
        <v>633134</v>
      </c>
      <c r="E13" s="312">
        <v>895586</v>
      </c>
      <c r="F13" s="312">
        <v>1259291</v>
      </c>
      <c r="G13" s="312">
        <v>1028037</v>
      </c>
      <c r="H13" s="312">
        <v>1217310</v>
      </c>
      <c r="I13" s="312">
        <v>1403873</v>
      </c>
      <c r="J13" s="312">
        <v>1545414</v>
      </c>
      <c r="K13" s="312">
        <v>1603598</v>
      </c>
      <c r="L13" s="312">
        <v>2038465</v>
      </c>
      <c r="M13" s="327">
        <v>1843551</v>
      </c>
      <c r="N13" s="327">
        <v>2160648</v>
      </c>
      <c r="O13" s="327">
        <v>3204845</v>
      </c>
      <c r="P13" s="327">
        <v>2956967</v>
      </c>
      <c r="Q13" s="327">
        <v>3224175</v>
      </c>
      <c r="R13" s="327">
        <v>3510226</v>
      </c>
      <c r="S13" s="327">
        <v>2760503</v>
      </c>
      <c r="T13" s="327">
        <v>2895617</v>
      </c>
      <c r="U13" s="327">
        <v>3145959</v>
      </c>
      <c r="V13" s="312">
        <v>3140180</v>
      </c>
      <c r="W13" s="312">
        <v>3339554</v>
      </c>
      <c r="X13" s="312">
        <v>3605430</v>
      </c>
      <c r="Y13" s="312">
        <v>3115088</v>
      </c>
      <c r="Z13" s="312">
        <v>3453370</v>
      </c>
      <c r="AA13" s="312">
        <v>4270099</v>
      </c>
      <c r="AB13" s="326">
        <v>3447758</v>
      </c>
      <c r="AC13" s="319">
        <v>3821277</v>
      </c>
      <c r="AD13" s="327">
        <v>4013396</v>
      </c>
      <c r="AE13" s="327">
        <v>3645595</v>
      </c>
      <c r="AF13" s="327">
        <v>3827686</v>
      </c>
      <c r="AG13" s="327">
        <v>4320252</v>
      </c>
      <c r="AH13" s="325">
        <v>4299311</v>
      </c>
    </row>
    <row r="14" spans="1:248" ht="20.100000000000001" customHeight="1">
      <c r="B14" s="314" t="s">
        <v>475</v>
      </c>
      <c r="C14" s="312">
        <v>3316554</v>
      </c>
      <c r="D14" s="312">
        <v>5426368</v>
      </c>
      <c r="E14" s="312">
        <v>4118182</v>
      </c>
      <c r="F14" s="312">
        <v>5952693</v>
      </c>
      <c r="G14" s="312">
        <v>6650567</v>
      </c>
      <c r="H14" s="312">
        <v>6890924</v>
      </c>
      <c r="I14" s="312">
        <v>7478022</v>
      </c>
      <c r="J14" s="312">
        <v>7783284</v>
      </c>
      <c r="K14" s="312">
        <v>8215170</v>
      </c>
      <c r="L14" s="312">
        <v>9199716</v>
      </c>
      <c r="M14" s="327">
        <v>7249824</v>
      </c>
      <c r="N14" s="327">
        <v>5218514</v>
      </c>
      <c r="O14" s="327">
        <v>7465439</v>
      </c>
      <c r="P14" s="327">
        <v>8081818</v>
      </c>
      <c r="Q14" s="327">
        <v>8937593</v>
      </c>
      <c r="R14" s="327">
        <v>9212511</v>
      </c>
      <c r="S14" s="327">
        <v>8075472</v>
      </c>
      <c r="T14" s="327">
        <v>7752784</v>
      </c>
      <c r="U14" s="327">
        <v>9298079</v>
      </c>
      <c r="V14" s="312">
        <v>8224577</v>
      </c>
      <c r="W14" s="312">
        <v>9319884</v>
      </c>
      <c r="X14" s="312">
        <v>10005010</v>
      </c>
      <c r="Y14" s="312">
        <v>10462608</v>
      </c>
      <c r="Z14" s="312">
        <v>10332633</v>
      </c>
      <c r="AA14" s="312">
        <v>11127683</v>
      </c>
      <c r="AB14" s="326">
        <v>11947667</v>
      </c>
      <c r="AC14" s="319">
        <v>10977955</v>
      </c>
      <c r="AD14" s="327">
        <v>11037897</v>
      </c>
      <c r="AE14" s="327">
        <v>9994341</v>
      </c>
      <c r="AF14" s="327">
        <v>9912250</v>
      </c>
      <c r="AG14" s="327">
        <v>10469376</v>
      </c>
      <c r="AH14" s="325">
        <v>10186662</v>
      </c>
    </row>
    <row r="15" spans="1:248" ht="20.100000000000001" customHeight="1">
      <c r="B15" s="314" t="s">
        <v>474</v>
      </c>
      <c r="C15" s="312">
        <v>119610</v>
      </c>
      <c r="D15" s="312">
        <v>154698</v>
      </c>
      <c r="E15" s="312">
        <v>76317</v>
      </c>
      <c r="F15" s="312">
        <v>128460</v>
      </c>
      <c r="G15" s="312">
        <v>141333</v>
      </c>
      <c r="H15" s="312">
        <v>196158</v>
      </c>
      <c r="I15" s="312">
        <v>151685</v>
      </c>
      <c r="J15" s="312">
        <v>169985</v>
      </c>
      <c r="K15" s="312">
        <v>189166</v>
      </c>
      <c r="L15" s="312">
        <v>191946</v>
      </c>
      <c r="M15" s="327">
        <v>123558</v>
      </c>
      <c r="N15" s="327">
        <v>69848</v>
      </c>
      <c r="O15" s="327">
        <v>124243</v>
      </c>
      <c r="P15" s="327">
        <v>161731</v>
      </c>
      <c r="Q15" s="327">
        <v>171894</v>
      </c>
      <c r="R15" s="327">
        <v>196415</v>
      </c>
      <c r="S15" s="327">
        <v>177648</v>
      </c>
      <c r="T15" s="327">
        <v>146029</v>
      </c>
      <c r="U15" s="327">
        <v>183571</v>
      </c>
      <c r="V15" s="312">
        <v>166022</v>
      </c>
      <c r="W15" s="312">
        <v>195878</v>
      </c>
      <c r="X15" s="312">
        <v>209998</v>
      </c>
      <c r="Y15" s="312">
        <v>215018</v>
      </c>
      <c r="Z15" s="312">
        <v>218805</v>
      </c>
      <c r="AA15" s="312">
        <v>227920</v>
      </c>
      <c r="AB15" s="326">
        <v>232922</v>
      </c>
      <c r="AC15" s="319">
        <v>238910</v>
      </c>
      <c r="AD15" s="327">
        <v>236839</v>
      </c>
      <c r="AE15" s="327">
        <v>243900</v>
      </c>
      <c r="AF15" s="327">
        <v>208040</v>
      </c>
      <c r="AG15" s="327">
        <v>236570</v>
      </c>
      <c r="AH15" s="325">
        <v>213497</v>
      </c>
    </row>
    <row r="16" spans="1:248" ht="20.100000000000001" customHeight="1">
      <c r="B16" s="314" t="s">
        <v>473</v>
      </c>
      <c r="C16" s="312">
        <v>5249</v>
      </c>
      <c r="D16" s="312">
        <v>8986</v>
      </c>
      <c r="E16" s="312">
        <v>4587</v>
      </c>
      <c r="F16" s="312">
        <v>7706</v>
      </c>
      <c r="G16" s="312">
        <v>5760</v>
      </c>
      <c r="H16" s="312">
        <v>9788</v>
      </c>
      <c r="I16" s="312">
        <v>15655</v>
      </c>
      <c r="J16" s="312">
        <v>11928</v>
      </c>
      <c r="K16" s="312">
        <v>11491</v>
      </c>
      <c r="L16" s="312">
        <v>13378</v>
      </c>
      <c r="M16" s="327">
        <v>13181</v>
      </c>
      <c r="N16" s="327">
        <v>11176</v>
      </c>
      <c r="O16" s="327">
        <v>17231</v>
      </c>
      <c r="P16" s="327">
        <v>23919</v>
      </c>
      <c r="Q16" s="327">
        <v>26964</v>
      </c>
      <c r="R16" s="327">
        <v>30038</v>
      </c>
      <c r="S16" s="327">
        <v>33990</v>
      </c>
      <c r="T16" s="327">
        <v>31826</v>
      </c>
      <c r="U16" s="327">
        <v>45411</v>
      </c>
      <c r="V16" s="312">
        <v>45685</v>
      </c>
      <c r="W16" s="312">
        <v>45651</v>
      </c>
      <c r="X16" s="312">
        <v>43912</v>
      </c>
      <c r="Y16" s="312">
        <v>52273</v>
      </c>
      <c r="Z16" s="312">
        <v>51896</v>
      </c>
      <c r="AA16" s="312">
        <v>57942</v>
      </c>
      <c r="AB16" s="326">
        <v>58095</v>
      </c>
      <c r="AC16" s="319">
        <v>65499</v>
      </c>
      <c r="AD16" s="327">
        <v>65428</v>
      </c>
      <c r="AE16" s="327">
        <v>59819</v>
      </c>
      <c r="AF16" s="327">
        <v>54669</v>
      </c>
      <c r="AG16" s="327">
        <v>60760</v>
      </c>
      <c r="AH16" s="325">
        <v>59538</v>
      </c>
    </row>
    <row r="17" spans="2:34" ht="20.100000000000001" customHeight="1">
      <c r="B17" s="314" t="s">
        <v>472</v>
      </c>
      <c r="C17" s="312">
        <v>653459</v>
      </c>
      <c r="D17" s="312">
        <v>205735</v>
      </c>
      <c r="E17" s="312">
        <v>208934</v>
      </c>
      <c r="F17" s="312">
        <v>275933</v>
      </c>
      <c r="G17" s="312">
        <v>221405</v>
      </c>
      <c r="H17" s="312">
        <v>245286</v>
      </c>
      <c r="I17" s="312">
        <v>302056</v>
      </c>
      <c r="J17" s="312">
        <v>310482</v>
      </c>
      <c r="K17" s="312">
        <v>267582</v>
      </c>
      <c r="L17" s="312">
        <v>303844</v>
      </c>
      <c r="M17" s="327">
        <v>268144</v>
      </c>
      <c r="N17" s="327">
        <v>240438</v>
      </c>
      <c r="O17" s="327">
        <v>329523</v>
      </c>
      <c r="P17" s="327">
        <v>340525</v>
      </c>
      <c r="Q17" s="327">
        <v>301012</v>
      </c>
      <c r="R17" s="327">
        <v>311580</v>
      </c>
      <c r="S17" s="327">
        <v>250177</v>
      </c>
      <c r="T17" s="327">
        <v>253245</v>
      </c>
      <c r="U17" s="327">
        <v>256228</v>
      </c>
      <c r="V17" s="312">
        <v>267358</v>
      </c>
      <c r="W17" s="312">
        <v>273699</v>
      </c>
      <c r="X17" s="312">
        <v>274947</v>
      </c>
      <c r="Y17" s="312">
        <v>252705</v>
      </c>
      <c r="Z17" s="312">
        <v>255814</v>
      </c>
      <c r="AA17" s="312">
        <v>318598</v>
      </c>
      <c r="AB17" s="326">
        <v>299363</v>
      </c>
      <c r="AC17" s="319">
        <v>266435</v>
      </c>
      <c r="AD17" s="327">
        <v>248622</v>
      </c>
      <c r="AE17" s="327">
        <v>234107</v>
      </c>
      <c r="AF17" s="327">
        <v>243008</v>
      </c>
      <c r="AG17" s="327">
        <v>234387</v>
      </c>
      <c r="AH17" s="325">
        <v>258412</v>
      </c>
    </row>
    <row r="18" spans="2:34" ht="20.100000000000001" customHeight="1">
      <c r="B18" s="314" t="s">
        <v>471</v>
      </c>
      <c r="C18" s="312">
        <v>5817681</v>
      </c>
      <c r="D18" s="312">
        <v>5923411</v>
      </c>
      <c r="E18" s="312">
        <v>5961339</v>
      </c>
      <c r="F18" s="312">
        <v>7850154</v>
      </c>
      <c r="G18" s="312">
        <v>7643296</v>
      </c>
      <c r="H18" s="312">
        <v>8386470</v>
      </c>
      <c r="I18" s="312">
        <v>8681369</v>
      </c>
      <c r="J18" s="312">
        <v>9672478</v>
      </c>
      <c r="K18" s="312">
        <v>10082655</v>
      </c>
      <c r="L18" s="312">
        <v>11047474</v>
      </c>
      <c r="M18" s="327">
        <v>11616566</v>
      </c>
      <c r="N18" s="327">
        <v>11357181</v>
      </c>
      <c r="O18" s="327">
        <v>13700993</v>
      </c>
      <c r="P18" s="327">
        <v>13099189</v>
      </c>
      <c r="Q18" s="327">
        <v>13241819</v>
      </c>
      <c r="R18" s="327">
        <v>13764982</v>
      </c>
      <c r="S18" s="327">
        <v>12615637</v>
      </c>
      <c r="T18" s="327">
        <v>13064684</v>
      </c>
      <c r="U18" s="327">
        <v>13518936</v>
      </c>
      <c r="V18" s="312">
        <v>13844710</v>
      </c>
      <c r="W18" s="312">
        <v>15559970</v>
      </c>
      <c r="X18" s="312">
        <v>16459963</v>
      </c>
      <c r="Y18" s="312">
        <v>17791018</v>
      </c>
      <c r="Z18" s="312">
        <v>18020460</v>
      </c>
      <c r="AA18" s="312">
        <v>20564308</v>
      </c>
      <c r="AB18" s="326">
        <v>20018158</v>
      </c>
      <c r="AC18" s="319">
        <v>20648268</v>
      </c>
      <c r="AD18" s="327">
        <v>20909361</v>
      </c>
      <c r="AE18" s="327">
        <v>20508029</v>
      </c>
      <c r="AF18" s="327">
        <v>21635431</v>
      </c>
      <c r="AG18" s="327">
        <v>21645162</v>
      </c>
      <c r="AH18" s="325">
        <v>22216080</v>
      </c>
    </row>
    <row r="19" spans="2:34" ht="20.100000000000001" customHeight="1">
      <c r="B19" s="314" t="s">
        <v>470</v>
      </c>
      <c r="C19" s="312">
        <v>83249</v>
      </c>
      <c r="D19" s="312">
        <v>53350</v>
      </c>
      <c r="E19" s="312">
        <v>37344</v>
      </c>
      <c r="F19" s="312">
        <v>47650</v>
      </c>
      <c r="G19" s="312">
        <v>48454</v>
      </c>
      <c r="H19" s="312">
        <v>86675</v>
      </c>
      <c r="I19" s="312">
        <v>50350</v>
      </c>
      <c r="J19" s="312">
        <v>50836</v>
      </c>
      <c r="K19" s="312">
        <v>51093</v>
      </c>
      <c r="L19" s="312">
        <v>68157</v>
      </c>
      <c r="M19" s="327">
        <v>50792</v>
      </c>
      <c r="N19" s="327">
        <v>34854</v>
      </c>
      <c r="O19" s="327">
        <v>59783</v>
      </c>
      <c r="P19" s="327">
        <v>73340</v>
      </c>
      <c r="Q19" s="327">
        <v>56383</v>
      </c>
      <c r="R19" s="327">
        <v>58686</v>
      </c>
      <c r="S19" s="327">
        <v>62310</v>
      </c>
      <c r="T19" s="327">
        <v>59021</v>
      </c>
      <c r="U19" s="327">
        <v>53029</v>
      </c>
      <c r="V19" s="312">
        <v>60891</v>
      </c>
      <c r="W19" s="312">
        <v>67311</v>
      </c>
      <c r="X19" s="312">
        <v>60866</v>
      </c>
      <c r="Y19" s="312">
        <v>64162</v>
      </c>
      <c r="Z19" s="312">
        <v>66784</v>
      </c>
      <c r="AA19" s="312">
        <v>69465</v>
      </c>
      <c r="AB19" s="326">
        <v>86118</v>
      </c>
      <c r="AC19" s="319">
        <v>63576</v>
      </c>
      <c r="AD19" s="327">
        <v>73273</v>
      </c>
      <c r="AE19" s="327">
        <v>63352</v>
      </c>
      <c r="AF19" s="327">
        <v>58036</v>
      </c>
      <c r="AG19" s="327">
        <v>64906</v>
      </c>
      <c r="AH19" s="325">
        <v>81939</v>
      </c>
    </row>
    <row r="20" spans="2:34" ht="20.100000000000001" customHeight="1">
      <c r="B20" s="314" t="s">
        <v>469</v>
      </c>
      <c r="C20" s="312">
        <v>10179557</v>
      </c>
      <c r="D20" s="312">
        <v>10177889</v>
      </c>
      <c r="E20" s="312">
        <v>9415447</v>
      </c>
      <c r="F20" s="312">
        <v>10175962</v>
      </c>
      <c r="G20" s="312">
        <v>9749707</v>
      </c>
      <c r="H20" s="312">
        <v>9929969</v>
      </c>
      <c r="I20" s="312">
        <v>9890521</v>
      </c>
      <c r="J20" s="312">
        <v>10516599</v>
      </c>
      <c r="K20" s="312">
        <v>10614268</v>
      </c>
      <c r="L20" s="312">
        <v>11465257</v>
      </c>
      <c r="M20" s="327">
        <v>10743511</v>
      </c>
      <c r="N20" s="327">
        <v>9750065</v>
      </c>
      <c r="O20" s="327">
        <v>12515904</v>
      </c>
      <c r="P20" s="327">
        <v>13155501</v>
      </c>
      <c r="Q20" s="327">
        <v>13203496</v>
      </c>
      <c r="R20" s="327">
        <v>13565054</v>
      </c>
      <c r="S20" s="327">
        <v>13030804</v>
      </c>
      <c r="T20" s="327">
        <v>13088543</v>
      </c>
      <c r="U20" s="327">
        <v>13712206</v>
      </c>
      <c r="V20" s="312">
        <v>12957353</v>
      </c>
      <c r="W20" s="312">
        <v>14033490</v>
      </c>
      <c r="X20" s="312">
        <v>14494893</v>
      </c>
      <c r="Y20" s="312">
        <v>14884701</v>
      </c>
      <c r="Z20" s="312">
        <v>15159536</v>
      </c>
      <c r="AA20" s="312">
        <v>16206356</v>
      </c>
      <c r="AB20" s="326">
        <v>15761340</v>
      </c>
      <c r="AC20" s="319">
        <v>16205487</v>
      </c>
      <c r="AD20" s="327">
        <v>15703042</v>
      </c>
      <c r="AE20" s="327">
        <v>15519743</v>
      </c>
      <c r="AF20" s="327">
        <v>16892925</v>
      </c>
      <c r="AG20" s="327">
        <v>17176406</v>
      </c>
      <c r="AH20" s="325">
        <v>16960828</v>
      </c>
    </row>
    <row r="21" spans="2:34" ht="20.100000000000001" customHeight="1">
      <c r="B21" s="314" t="s">
        <v>468</v>
      </c>
      <c r="C21" s="313" t="s">
        <v>73</v>
      </c>
      <c r="D21" s="312">
        <v>195016</v>
      </c>
      <c r="E21" s="312">
        <v>179150</v>
      </c>
      <c r="F21" s="312">
        <v>265125</v>
      </c>
      <c r="G21" s="312">
        <v>241818</v>
      </c>
      <c r="H21" s="312">
        <v>343574</v>
      </c>
      <c r="I21" s="312">
        <v>372176</v>
      </c>
      <c r="J21" s="312">
        <v>535790</v>
      </c>
      <c r="K21" s="312">
        <v>635738</v>
      </c>
      <c r="L21" s="312">
        <v>782471</v>
      </c>
      <c r="M21" s="327">
        <v>672689</v>
      </c>
      <c r="N21" s="327">
        <v>502666</v>
      </c>
      <c r="O21" s="327">
        <v>855566</v>
      </c>
      <c r="P21" s="327">
        <v>1293349</v>
      </c>
      <c r="Q21" s="327">
        <v>1577561</v>
      </c>
      <c r="R21" s="327">
        <v>1515329</v>
      </c>
      <c r="S21" s="327">
        <v>1387584</v>
      </c>
      <c r="T21" s="327">
        <v>1649397</v>
      </c>
      <c r="U21" s="327">
        <v>1918526</v>
      </c>
      <c r="V21" s="312">
        <v>1782363</v>
      </c>
      <c r="W21" s="312">
        <v>2307904</v>
      </c>
      <c r="X21" s="312">
        <v>2723586</v>
      </c>
      <c r="Y21" s="312">
        <v>3071843</v>
      </c>
      <c r="Z21" s="312">
        <v>3440573</v>
      </c>
      <c r="AA21" s="312">
        <v>4281994</v>
      </c>
      <c r="AB21" s="326">
        <v>4672056</v>
      </c>
      <c r="AC21" s="319">
        <v>5205804</v>
      </c>
      <c r="AD21" s="327">
        <v>4770249</v>
      </c>
      <c r="AE21" s="327">
        <v>4612307</v>
      </c>
      <c r="AF21" s="327">
        <v>5109631</v>
      </c>
      <c r="AG21" s="327">
        <v>5618826</v>
      </c>
      <c r="AH21" s="325">
        <v>5782265</v>
      </c>
    </row>
    <row r="22" spans="2:34" ht="20.100000000000001" customHeight="1">
      <c r="B22" s="314" t="s">
        <v>467</v>
      </c>
      <c r="C22" s="313" t="s">
        <v>73</v>
      </c>
      <c r="D22" s="312">
        <v>532911</v>
      </c>
      <c r="E22" s="312">
        <v>314110</v>
      </c>
      <c r="F22" s="312">
        <v>586731</v>
      </c>
      <c r="G22" s="312">
        <v>668319</v>
      </c>
      <c r="H22" s="312">
        <v>690259</v>
      </c>
      <c r="I22" s="312">
        <v>734376</v>
      </c>
      <c r="J22" s="312">
        <v>757424</v>
      </c>
      <c r="K22" s="312">
        <v>813330</v>
      </c>
      <c r="L22" s="312">
        <v>871488</v>
      </c>
      <c r="M22" s="327">
        <v>608704</v>
      </c>
      <c r="N22" s="327">
        <v>334154</v>
      </c>
      <c r="O22" s="327">
        <v>635599</v>
      </c>
      <c r="P22" s="327">
        <v>837266</v>
      </c>
      <c r="Q22" s="327">
        <v>898947</v>
      </c>
      <c r="R22" s="327">
        <v>1063020</v>
      </c>
      <c r="S22" s="327">
        <v>947928</v>
      </c>
      <c r="T22" s="327">
        <v>835845</v>
      </c>
      <c r="U22" s="327">
        <v>995037</v>
      </c>
      <c r="V22" s="312">
        <v>814400</v>
      </c>
      <c r="W22" s="312">
        <v>924476</v>
      </c>
      <c r="X22" s="312">
        <v>1045301</v>
      </c>
      <c r="Y22" s="312">
        <v>1121020</v>
      </c>
      <c r="Z22" s="312">
        <v>1116243</v>
      </c>
      <c r="AA22" s="312">
        <v>1173548</v>
      </c>
      <c r="AB22" s="326">
        <v>1179355</v>
      </c>
      <c r="AC22" s="319">
        <v>1132460</v>
      </c>
      <c r="AD22" s="327">
        <v>1236424</v>
      </c>
      <c r="AE22" s="327">
        <v>968633</v>
      </c>
      <c r="AF22" s="327">
        <v>892611</v>
      </c>
      <c r="AG22" s="327">
        <v>1002294</v>
      </c>
      <c r="AH22" s="325">
        <v>825706</v>
      </c>
    </row>
    <row r="23" spans="2:34" ht="20.100000000000001" customHeight="1" thickBot="1">
      <c r="B23" s="309" t="s">
        <v>466</v>
      </c>
      <c r="C23" s="308" t="s">
        <v>73</v>
      </c>
      <c r="D23" s="307">
        <v>168627</v>
      </c>
      <c r="E23" s="307">
        <v>87007</v>
      </c>
      <c r="F23" s="307">
        <v>113052</v>
      </c>
      <c r="G23" s="307">
        <v>112706</v>
      </c>
      <c r="H23" s="307">
        <v>108459</v>
      </c>
      <c r="I23" s="307">
        <v>120013</v>
      </c>
      <c r="J23" s="307">
        <v>127233</v>
      </c>
      <c r="K23" s="307">
        <v>130202</v>
      </c>
      <c r="L23" s="307">
        <v>173657</v>
      </c>
      <c r="M23" s="324">
        <v>113680</v>
      </c>
      <c r="N23" s="324">
        <v>38613</v>
      </c>
      <c r="O23" s="324">
        <v>52115</v>
      </c>
      <c r="P23" s="324">
        <v>67891</v>
      </c>
      <c r="Q23" s="324">
        <v>66137</v>
      </c>
      <c r="R23" s="324">
        <v>76357</v>
      </c>
      <c r="S23" s="324">
        <v>76878</v>
      </c>
      <c r="T23" s="324">
        <v>60510</v>
      </c>
      <c r="U23" s="324">
        <v>71666</v>
      </c>
      <c r="V23" s="307">
        <v>72503</v>
      </c>
      <c r="W23" s="307">
        <v>62817</v>
      </c>
      <c r="X23" s="307">
        <v>64406</v>
      </c>
      <c r="Y23" s="307">
        <v>68939</v>
      </c>
      <c r="Z23" s="307">
        <v>62347</v>
      </c>
      <c r="AA23" s="307">
        <v>68944</v>
      </c>
      <c r="AB23" s="323">
        <v>71924</v>
      </c>
      <c r="AC23" s="335">
        <v>75863</v>
      </c>
      <c r="AD23" s="324">
        <v>73282</v>
      </c>
      <c r="AE23" s="324">
        <v>100458</v>
      </c>
      <c r="AF23" s="324">
        <v>76811</v>
      </c>
      <c r="AG23" s="324">
        <v>81501</v>
      </c>
      <c r="AH23" s="322">
        <v>76511</v>
      </c>
    </row>
    <row r="24" spans="2:34" ht="20.100000000000001" customHeight="1" thickTop="1" thickBot="1">
      <c r="B24" s="321"/>
      <c r="C24" s="320"/>
      <c r="D24" s="319"/>
      <c r="E24" s="319"/>
      <c r="F24" s="319"/>
      <c r="G24" s="319"/>
      <c r="H24" s="319"/>
      <c r="I24" s="319"/>
      <c r="J24" s="319"/>
      <c r="K24" s="319"/>
      <c r="L24" s="319"/>
    </row>
    <row r="25" spans="2:34" ht="20.100000000000001" customHeight="1" thickTop="1">
      <c r="B25" s="3582" t="s">
        <v>144</v>
      </c>
      <c r="C25" s="3586" t="s">
        <v>481</v>
      </c>
      <c r="D25" s="3586"/>
      <c r="E25" s="3586"/>
      <c r="F25" s="3586"/>
      <c r="G25" s="3586"/>
      <c r="H25" s="3586"/>
      <c r="I25" s="3586"/>
      <c r="J25" s="3586"/>
      <c r="K25" s="3586"/>
      <c r="L25" s="3586"/>
      <c r="M25" s="3586"/>
      <c r="N25" s="3586"/>
      <c r="O25" s="3586"/>
      <c r="P25" s="3586"/>
      <c r="Q25" s="3586"/>
      <c r="R25" s="3586"/>
      <c r="S25" s="3586"/>
      <c r="T25" s="3586"/>
      <c r="U25" s="3586"/>
      <c r="V25" s="3586"/>
      <c r="W25" s="3586"/>
      <c r="X25" s="3586"/>
      <c r="Y25" s="3586"/>
      <c r="Z25" s="3587"/>
      <c r="AA25" s="3587"/>
      <c r="AB25" s="3587"/>
      <c r="AC25" s="3587"/>
      <c r="AD25" s="3587"/>
      <c r="AE25" s="3587"/>
      <c r="AF25" s="3587"/>
      <c r="AG25" s="3587"/>
      <c r="AH25" s="3588"/>
    </row>
    <row r="26" spans="2:34" ht="18.75" customHeight="1">
      <c r="B26" s="3583"/>
      <c r="C26" s="3585" t="s">
        <v>143</v>
      </c>
      <c r="D26" s="3585"/>
      <c r="E26" s="3585"/>
      <c r="F26" s="3585"/>
      <c r="G26" s="3585"/>
      <c r="H26" s="3585"/>
      <c r="I26" s="3585"/>
      <c r="J26" s="3585"/>
      <c r="K26" s="3585"/>
      <c r="L26" s="3585"/>
      <c r="M26" s="3585"/>
      <c r="N26" s="3585"/>
      <c r="O26" s="3585"/>
      <c r="P26" s="3585"/>
      <c r="Q26" s="3585"/>
      <c r="R26" s="3585"/>
      <c r="S26" s="3585"/>
      <c r="T26" s="3585"/>
      <c r="U26" s="3585"/>
      <c r="V26" s="3585"/>
      <c r="W26" s="3585"/>
      <c r="X26" s="3585"/>
      <c r="Y26" s="3585"/>
      <c r="Z26" s="3589"/>
      <c r="AA26" s="3589"/>
      <c r="AB26" s="3589"/>
      <c r="AC26" s="3589"/>
      <c r="AD26" s="3589"/>
      <c r="AE26" s="3589"/>
      <c r="AF26" s="3589"/>
      <c r="AG26" s="3589"/>
      <c r="AH26" s="3590"/>
    </row>
    <row r="27" spans="2:34" ht="18.75" customHeight="1">
      <c r="B27" s="3583"/>
      <c r="C27" s="350" t="s">
        <v>71</v>
      </c>
      <c r="D27" s="3585" t="s">
        <v>72</v>
      </c>
      <c r="E27" s="3585"/>
      <c r="F27" s="3585"/>
      <c r="G27" s="3585"/>
      <c r="H27" s="3585"/>
      <c r="I27" s="3585"/>
      <c r="J27" s="3585"/>
      <c r="K27" s="3585"/>
      <c r="L27" s="3585"/>
      <c r="M27" s="3585"/>
      <c r="N27" s="3585"/>
      <c r="O27" s="3585"/>
      <c r="P27" s="3589" t="s">
        <v>221</v>
      </c>
      <c r="Q27" s="3591"/>
      <c r="R27" s="3591"/>
      <c r="S27" s="3591"/>
      <c r="T27" s="3591"/>
      <c r="U27" s="3591"/>
      <c r="V27" s="3591"/>
      <c r="W27" s="3591"/>
      <c r="X27" s="3591"/>
      <c r="Y27" s="3591"/>
      <c r="Z27" s="3591"/>
      <c r="AA27" s="3592"/>
      <c r="AB27" s="3589" t="s">
        <v>432</v>
      </c>
      <c r="AC27" s="3591"/>
      <c r="AD27" s="3591"/>
      <c r="AE27" s="3591"/>
      <c r="AF27" s="3591"/>
      <c r="AG27" s="3591"/>
      <c r="AH27" s="3593"/>
    </row>
    <row r="28" spans="2:34" ht="30" customHeight="1">
      <c r="B28" s="3584"/>
      <c r="C28" s="351" t="s">
        <v>150</v>
      </c>
      <c r="D28" s="351" t="s">
        <v>151</v>
      </c>
      <c r="E28" s="351" t="s">
        <v>148</v>
      </c>
      <c r="F28" s="351" t="s">
        <v>149</v>
      </c>
      <c r="G28" s="351" t="s">
        <v>167</v>
      </c>
      <c r="H28" s="351" t="s">
        <v>172</v>
      </c>
      <c r="I28" s="351" t="s">
        <v>174</v>
      </c>
      <c r="J28" s="351" t="s">
        <v>175</v>
      </c>
      <c r="K28" s="351" t="s">
        <v>176</v>
      </c>
      <c r="L28" s="351" t="s">
        <v>145</v>
      </c>
      <c r="M28" s="351" t="s">
        <v>146</v>
      </c>
      <c r="N28" s="351" t="s">
        <v>147</v>
      </c>
      <c r="O28" s="351" t="s">
        <v>150</v>
      </c>
      <c r="P28" s="351" t="s">
        <v>151</v>
      </c>
      <c r="Q28" s="351" t="s">
        <v>148</v>
      </c>
      <c r="R28" s="351" t="s">
        <v>149</v>
      </c>
      <c r="S28" s="351" t="s">
        <v>167</v>
      </c>
      <c r="T28" s="351" t="s">
        <v>172</v>
      </c>
      <c r="U28" s="351" t="s">
        <v>174</v>
      </c>
      <c r="V28" s="351" t="s">
        <v>175</v>
      </c>
      <c r="W28" s="351" t="s">
        <v>176</v>
      </c>
      <c r="X28" s="351" t="s">
        <v>145</v>
      </c>
      <c r="Y28" s="351" t="s">
        <v>146</v>
      </c>
      <c r="Z28" s="351" t="s">
        <v>147</v>
      </c>
      <c r="AA28" s="351" t="s">
        <v>435</v>
      </c>
      <c r="AB28" s="351" t="s">
        <v>441</v>
      </c>
      <c r="AC28" s="351" t="s">
        <v>148</v>
      </c>
      <c r="AD28" s="355" t="s">
        <v>149</v>
      </c>
      <c r="AE28" s="351" t="s">
        <v>167</v>
      </c>
      <c r="AF28" s="351" t="s">
        <v>172</v>
      </c>
      <c r="AG28" s="351" t="s">
        <v>174</v>
      </c>
      <c r="AH28" s="356" t="s">
        <v>175</v>
      </c>
    </row>
    <row r="29" spans="2:34" ht="18.75" customHeight="1">
      <c r="B29" s="318" t="s">
        <v>480</v>
      </c>
      <c r="C29" s="317">
        <v>1567959</v>
      </c>
      <c r="D29" s="317">
        <v>1213870</v>
      </c>
      <c r="E29" s="317">
        <v>835526</v>
      </c>
      <c r="F29" s="317">
        <v>1406545</v>
      </c>
      <c r="G29" s="317">
        <v>1108297</v>
      </c>
      <c r="H29" s="315">
        <v>1304852.0098825842</v>
      </c>
      <c r="I29" s="315">
        <v>1684030.8568340582</v>
      </c>
      <c r="J29" s="315">
        <v>1701030.0663191599</v>
      </c>
      <c r="K29" s="315">
        <v>1736328.9945078304</v>
      </c>
      <c r="L29" s="315">
        <v>2177811.9935289375</v>
      </c>
      <c r="M29" s="316">
        <v>1980869.5165976533</v>
      </c>
      <c r="N29" s="316">
        <v>1900993.5843671977</v>
      </c>
      <c r="O29" s="316">
        <v>3502057.1637262478</v>
      </c>
      <c r="P29" s="316">
        <v>2126131.7251022947</v>
      </c>
      <c r="Q29" s="316">
        <v>2494635.1038137698</v>
      </c>
      <c r="R29" s="316">
        <v>3145711.3790160175</v>
      </c>
      <c r="S29" s="316">
        <v>3642341.7885780307</v>
      </c>
      <c r="T29" s="316">
        <v>3477630.2330778497</v>
      </c>
      <c r="U29" s="316">
        <v>3680463.1902087247</v>
      </c>
      <c r="V29" s="315">
        <v>3133117.0672811656</v>
      </c>
      <c r="W29" s="315">
        <v>3692983.0460135443</v>
      </c>
      <c r="X29" s="315">
        <v>4343588.6033924529</v>
      </c>
      <c r="Y29" s="315">
        <v>3997680.3310901676</v>
      </c>
      <c r="Z29" s="315">
        <v>4050679.8211321798</v>
      </c>
      <c r="AA29" s="315">
        <v>4349056.0276332134</v>
      </c>
      <c r="AB29" s="315">
        <v>4372006.9292815551</v>
      </c>
      <c r="AC29" s="315">
        <v>3620751.6484319624</v>
      </c>
      <c r="AD29" s="336">
        <v>3224481.8992560883</v>
      </c>
      <c r="AE29" s="315">
        <v>2749056.7099818299</v>
      </c>
      <c r="AF29" s="316">
        <v>2436540.7105624401</v>
      </c>
      <c r="AG29" s="316">
        <v>2700157.150999215</v>
      </c>
      <c r="AH29" s="339">
        <v>2295803.6213133126</v>
      </c>
    </row>
    <row r="30" spans="2:34" ht="18.75" customHeight="1">
      <c r="B30" s="314" t="s">
        <v>479</v>
      </c>
      <c r="C30" s="312">
        <v>54763</v>
      </c>
      <c r="D30" s="312">
        <v>38393</v>
      </c>
      <c r="E30" s="312">
        <v>32320</v>
      </c>
      <c r="F30" s="312">
        <v>46785</v>
      </c>
      <c r="G30" s="312">
        <v>55490</v>
      </c>
      <c r="H30" s="310">
        <v>56255.945173239998</v>
      </c>
      <c r="I30" s="310">
        <v>58768.90030583</v>
      </c>
      <c r="J30" s="310">
        <v>60283.783158640013</v>
      </c>
      <c r="K30" s="310">
        <v>60711.264339339999</v>
      </c>
      <c r="L30" s="310">
        <v>70604.221380710005</v>
      </c>
      <c r="M30" s="311">
        <v>58064.923720869992</v>
      </c>
      <c r="N30" s="311">
        <v>46201.184868550001</v>
      </c>
      <c r="O30" s="311">
        <v>64389.47</v>
      </c>
      <c r="P30" s="311">
        <v>65377.273869009987</v>
      </c>
      <c r="Q30" s="311">
        <v>70131.520660120004</v>
      </c>
      <c r="R30" s="311">
        <v>76537.104360480007</v>
      </c>
      <c r="S30" s="311">
        <v>62816.682657010009</v>
      </c>
      <c r="T30" s="311">
        <v>59905.985870549986</v>
      </c>
      <c r="U30" s="311">
        <v>69291.79041026003</v>
      </c>
      <c r="V30" s="310">
        <v>62457.868628090007</v>
      </c>
      <c r="W30" s="310">
        <v>69616.075609410007</v>
      </c>
      <c r="X30" s="310">
        <v>73365.550796459982</v>
      </c>
      <c r="Y30" s="310">
        <v>76634.45192811999</v>
      </c>
      <c r="Z30" s="310">
        <v>74139.503708460004</v>
      </c>
      <c r="AA30" s="310">
        <v>79458.27998276001</v>
      </c>
      <c r="AB30" s="310">
        <v>73462.126742960012</v>
      </c>
      <c r="AC30" s="310">
        <v>75745.528671889988</v>
      </c>
      <c r="AD30" s="337">
        <v>88895.906036639994</v>
      </c>
      <c r="AE30" s="310">
        <v>78275.113432329992</v>
      </c>
      <c r="AF30" s="311">
        <v>75224.078791259992</v>
      </c>
      <c r="AG30" s="311">
        <v>77845.762951750003</v>
      </c>
      <c r="AH30" s="340">
        <v>77041.016929780017</v>
      </c>
    </row>
    <row r="31" spans="2:34" ht="18.75" customHeight="1">
      <c r="B31" s="314" t="s">
        <v>478</v>
      </c>
      <c r="C31" s="312">
        <v>792007</v>
      </c>
      <c r="D31" s="312">
        <v>657113</v>
      </c>
      <c r="E31" s="312">
        <v>402477</v>
      </c>
      <c r="F31" s="312">
        <v>687075</v>
      </c>
      <c r="G31" s="312">
        <v>545185</v>
      </c>
      <c r="H31" s="310">
        <v>612782.44338182849</v>
      </c>
      <c r="I31" s="310">
        <v>762766.4262246209</v>
      </c>
      <c r="J31" s="310">
        <v>722283.64327156846</v>
      </c>
      <c r="K31" s="310">
        <v>701807.93688469648</v>
      </c>
      <c r="L31" s="310">
        <v>930788.90795401193</v>
      </c>
      <c r="M31" s="311">
        <v>657310.8746883584</v>
      </c>
      <c r="N31" s="311">
        <v>389071.18237222848</v>
      </c>
      <c r="O31" s="311">
        <v>987787.72841720202</v>
      </c>
      <c r="P31" s="311">
        <v>864738.57699545508</v>
      </c>
      <c r="Q31" s="311">
        <v>766728.56914210448</v>
      </c>
      <c r="R31" s="311">
        <v>832894.57636100892</v>
      </c>
      <c r="S31" s="311">
        <v>702982.19484402949</v>
      </c>
      <c r="T31" s="311">
        <v>736806.03849283792</v>
      </c>
      <c r="U31" s="311">
        <v>765957.31859872316</v>
      </c>
      <c r="V31" s="310">
        <v>641204.74677180953</v>
      </c>
      <c r="W31" s="310">
        <v>698348.99232322501</v>
      </c>
      <c r="X31" s="310">
        <v>726731.2078928781</v>
      </c>
      <c r="Y31" s="310">
        <v>598535.09151989536</v>
      </c>
      <c r="Z31" s="310">
        <v>588176.67666869564</v>
      </c>
      <c r="AA31" s="310">
        <v>850649.44384770794</v>
      </c>
      <c r="AB31" s="310">
        <v>579657.66478058952</v>
      </c>
      <c r="AC31" s="310">
        <v>500308.82739615231</v>
      </c>
      <c r="AD31" s="337">
        <v>501470.00000414025</v>
      </c>
      <c r="AE31" s="310">
        <v>428304.78764725436</v>
      </c>
      <c r="AF31" s="311">
        <v>439593.71377447271</v>
      </c>
      <c r="AG31" s="311">
        <v>537947.14619250374</v>
      </c>
      <c r="AH31" s="340">
        <v>474624.7292966395</v>
      </c>
    </row>
    <row r="32" spans="2:34" ht="18.75" customHeight="1">
      <c r="B32" s="314" t="s">
        <v>477</v>
      </c>
      <c r="C32" s="312">
        <v>223651</v>
      </c>
      <c r="D32" s="312">
        <v>156360</v>
      </c>
      <c r="E32" s="312">
        <v>153073</v>
      </c>
      <c r="F32" s="312">
        <v>234498</v>
      </c>
      <c r="G32" s="312">
        <v>170810</v>
      </c>
      <c r="H32" s="310">
        <v>200589.76748605468</v>
      </c>
      <c r="I32" s="310">
        <v>242531.26915906195</v>
      </c>
      <c r="J32" s="310">
        <v>202282.70032943261</v>
      </c>
      <c r="K32" s="310">
        <v>179696.81582550201</v>
      </c>
      <c r="L32" s="310">
        <v>211431.78852097897</v>
      </c>
      <c r="M32" s="311">
        <v>173879.01892873418</v>
      </c>
      <c r="N32" s="311">
        <v>144896.53271038242</v>
      </c>
      <c r="O32" s="311">
        <v>299059.3867667914</v>
      </c>
      <c r="P32" s="311">
        <v>160638.58069485778</v>
      </c>
      <c r="Q32" s="311">
        <v>168955.53593699768</v>
      </c>
      <c r="R32" s="311">
        <v>200036.83561331392</v>
      </c>
      <c r="S32" s="311">
        <v>137610.06087858797</v>
      </c>
      <c r="T32" s="311">
        <v>147891.69208181961</v>
      </c>
      <c r="U32" s="311">
        <v>167793.49631119412</v>
      </c>
      <c r="V32" s="310">
        <v>143206.5470457738</v>
      </c>
      <c r="W32" s="310">
        <v>165340.44883093718</v>
      </c>
      <c r="X32" s="310">
        <v>185070.05597653531</v>
      </c>
      <c r="Y32" s="310">
        <v>147166.05847166662</v>
      </c>
      <c r="Z32" s="310">
        <v>160580.52934521</v>
      </c>
      <c r="AA32" s="310">
        <v>275751.56081131764</v>
      </c>
      <c r="AB32" s="310">
        <v>109550.21048248508</v>
      </c>
      <c r="AC32" s="310">
        <v>158118.47697759359</v>
      </c>
      <c r="AD32" s="337">
        <v>172363.18382495048</v>
      </c>
      <c r="AE32" s="310">
        <v>122865.1863961964</v>
      </c>
      <c r="AF32" s="311">
        <v>153038.31165808681</v>
      </c>
      <c r="AG32" s="311">
        <v>181004.82335393332</v>
      </c>
      <c r="AH32" s="340">
        <v>171531.191927131</v>
      </c>
    </row>
    <row r="33" spans="2:34" ht="18.75" customHeight="1">
      <c r="B33" s="314" t="s">
        <v>476</v>
      </c>
      <c r="C33" s="312">
        <v>51306</v>
      </c>
      <c r="D33" s="312">
        <v>47367</v>
      </c>
      <c r="E33" s="312">
        <v>61958</v>
      </c>
      <c r="F33" s="312">
        <v>88979</v>
      </c>
      <c r="G33" s="312">
        <v>73594</v>
      </c>
      <c r="H33" s="310">
        <v>90014.56304862001</v>
      </c>
      <c r="I33" s="310">
        <v>100779.09969826</v>
      </c>
      <c r="J33" s="310">
        <v>104394.37961484001</v>
      </c>
      <c r="K33" s="310">
        <v>110571.98082275</v>
      </c>
      <c r="L33" s="310">
        <v>141801.84983813998</v>
      </c>
      <c r="M33" s="311">
        <v>141270.38580224002</v>
      </c>
      <c r="N33" s="311">
        <v>158253.58153167</v>
      </c>
      <c r="O33" s="311">
        <v>237758.39804640997</v>
      </c>
      <c r="P33" s="311">
        <v>213375.46158616</v>
      </c>
      <c r="Q33" s="311">
        <v>232542.99266162998</v>
      </c>
      <c r="R33" s="311">
        <v>239147.61282903</v>
      </c>
      <c r="S33" s="311">
        <v>203035.59937718001</v>
      </c>
      <c r="T33" s="311">
        <v>228453.55364280002</v>
      </c>
      <c r="U33" s="311">
        <v>247473.94310435996</v>
      </c>
      <c r="V33" s="310">
        <v>236422.73577827998</v>
      </c>
      <c r="W33" s="310">
        <v>273858.26205244998</v>
      </c>
      <c r="X33" s="310">
        <v>291295.78588010999</v>
      </c>
      <c r="Y33" s="310">
        <v>259389.66324304999</v>
      </c>
      <c r="Z33" s="310">
        <v>287545.55052331998</v>
      </c>
      <c r="AA33" s="310">
        <v>369222.95901408</v>
      </c>
      <c r="AB33" s="310">
        <v>269140.17029652995</v>
      </c>
      <c r="AC33" s="310">
        <v>292544.63241694</v>
      </c>
      <c r="AD33" s="337">
        <v>307275.43726939999</v>
      </c>
      <c r="AE33" s="310">
        <v>279892.76614679006</v>
      </c>
      <c r="AF33" s="311">
        <v>298285.75580221997</v>
      </c>
      <c r="AG33" s="311">
        <v>343315.50841608003</v>
      </c>
      <c r="AH33" s="340">
        <v>328033.53866433003</v>
      </c>
    </row>
    <row r="34" spans="2:34" ht="18.75" customHeight="1">
      <c r="B34" s="314" t="s">
        <v>475</v>
      </c>
      <c r="C34" s="312">
        <v>25894</v>
      </c>
      <c r="D34" s="312">
        <v>41787</v>
      </c>
      <c r="E34" s="312">
        <v>33667</v>
      </c>
      <c r="F34" s="312">
        <v>49109</v>
      </c>
      <c r="G34" s="312">
        <v>58472</v>
      </c>
      <c r="H34" s="310">
        <v>58835.065821019998</v>
      </c>
      <c r="I34" s="310">
        <v>61601.493285210017</v>
      </c>
      <c r="J34" s="310">
        <v>63354.499693750011</v>
      </c>
      <c r="K34" s="310">
        <v>63796.667098110003</v>
      </c>
      <c r="L34" s="310">
        <v>74146.198088890014</v>
      </c>
      <c r="M34" s="311">
        <v>60698.587309939991</v>
      </c>
      <c r="N34" s="311">
        <v>47468.209112470002</v>
      </c>
      <c r="O34" s="311">
        <v>66417.490000000005</v>
      </c>
      <c r="P34" s="311">
        <v>68104.723619529992</v>
      </c>
      <c r="Q34" s="311">
        <v>73057.945393170012</v>
      </c>
      <c r="R34" s="311">
        <v>80386.136881779996</v>
      </c>
      <c r="S34" s="311">
        <v>66298.679490610011</v>
      </c>
      <c r="T34" s="311">
        <v>65548.763220509994</v>
      </c>
      <c r="U34" s="311">
        <v>72618.788732340006</v>
      </c>
      <c r="V34" s="310">
        <v>64969.789410590005</v>
      </c>
      <c r="W34" s="310">
        <v>72599.44596343</v>
      </c>
      <c r="X34" s="310">
        <v>76812.564093459994</v>
      </c>
      <c r="Y34" s="310">
        <v>80192.370236259987</v>
      </c>
      <c r="Z34" s="310">
        <v>77606.803717179981</v>
      </c>
      <c r="AA34" s="310">
        <v>83200.14942336001</v>
      </c>
      <c r="AB34" s="310">
        <v>77211.593769659987</v>
      </c>
      <c r="AC34" s="310">
        <v>79410.029202489997</v>
      </c>
      <c r="AD34" s="337">
        <v>93142.883937479986</v>
      </c>
      <c r="AE34" s="310">
        <v>81848.284167179998</v>
      </c>
      <c r="AF34" s="311">
        <v>78463.38409195999</v>
      </c>
      <c r="AG34" s="311">
        <v>81421.19930968</v>
      </c>
      <c r="AH34" s="340">
        <v>79694.042985130014</v>
      </c>
    </row>
    <row r="35" spans="2:34" ht="18.75" customHeight="1">
      <c r="B35" s="314" t="s">
        <v>474</v>
      </c>
      <c r="C35" s="312">
        <v>584</v>
      </c>
      <c r="D35" s="312">
        <v>708</v>
      </c>
      <c r="E35" s="312">
        <v>407</v>
      </c>
      <c r="F35" s="312">
        <v>760</v>
      </c>
      <c r="G35" s="312">
        <v>816</v>
      </c>
      <c r="H35" s="310">
        <v>1200.5983694099998</v>
      </c>
      <c r="I35" s="310">
        <v>955.45996297999989</v>
      </c>
      <c r="J35" s="310">
        <v>1019.5979090800001</v>
      </c>
      <c r="K35" s="310">
        <v>1039.1391956699999</v>
      </c>
      <c r="L35" s="310">
        <v>1131.0461580900001</v>
      </c>
      <c r="M35" s="311">
        <v>689.82726277999996</v>
      </c>
      <c r="N35" s="311">
        <v>400.42861154999997</v>
      </c>
      <c r="O35" s="311">
        <v>859.02139999999997</v>
      </c>
      <c r="P35" s="311">
        <v>1081.94050844</v>
      </c>
      <c r="Q35" s="311">
        <v>1227.5724149999999</v>
      </c>
      <c r="R35" s="311">
        <v>1298.1683084199999</v>
      </c>
      <c r="S35" s="311">
        <v>1177.7952031999998</v>
      </c>
      <c r="T35" s="311">
        <v>970.28668100999994</v>
      </c>
      <c r="U35" s="311">
        <v>1125.0722194500001</v>
      </c>
      <c r="V35" s="310">
        <v>935.69103279000001</v>
      </c>
      <c r="W35" s="310">
        <v>1148.29305402</v>
      </c>
      <c r="X35" s="310">
        <v>1253.9084270800001</v>
      </c>
      <c r="Y35" s="310">
        <v>1244.77410098</v>
      </c>
      <c r="Z35" s="310">
        <v>1189.4514549099999</v>
      </c>
      <c r="AA35" s="310">
        <v>1490.1131344600001</v>
      </c>
      <c r="AB35" s="310">
        <v>1377.7639308099999</v>
      </c>
      <c r="AC35" s="310">
        <v>1473.53604866</v>
      </c>
      <c r="AD35" s="337">
        <v>1541.9776876599999</v>
      </c>
      <c r="AE35" s="310">
        <v>1620.3279113000001</v>
      </c>
      <c r="AF35" s="311">
        <v>1368.3003388799998</v>
      </c>
      <c r="AG35" s="311">
        <v>1536.2321440999997</v>
      </c>
      <c r="AH35" s="340">
        <v>1344.67714226</v>
      </c>
    </row>
    <row r="36" spans="2:34" ht="18.75" customHeight="1">
      <c r="B36" s="314" t="s">
        <v>473</v>
      </c>
      <c r="C36" s="312">
        <v>36</v>
      </c>
      <c r="D36" s="312">
        <v>57</v>
      </c>
      <c r="E36" s="312">
        <v>30</v>
      </c>
      <c r="F36" s="312">
        <v>58</v>
      </c>
      <c r="G36" s="312">
        <v>60</v>
      </c>
      <c r="H36" s="310">
        <v>88.662001070000002</v>
      </c>
      <c r="I36" s="310">
        <v>108.38129465</v>
      </c>
      <c r="J36" s="310">
        <v>101.07137426</v>
      </c>
      <c r="K36" s="310">
        <v>101.80188984</v>
      </c>
      <c r="L36" s="310">
        <v>76.527269849999996</v>
      </c>
      <c r="M36" s="311">
        <v>61.142940600000003</v>
      </c>
      <c r="N36" s="311">
        <v>37.72749031</v>
      </c>
      <c r="O36" s="311">
        <v>73.041709999999995</v>
      </c>
      <c r="P36" s="311">
        <v>87.378337389999984</v>
      </c>
      <c r="Q36" s="311">
        <v>116.50417469999999</v>
      </c>
      <c r="R36" s="311">
        <v>153.44493428999999</v>
      </c>
      <c r="S36" s="311">
        <v>192.80490486000002</v>
      </c>
      <c r="T36" s="311">
        <v>166.47850287</v>
      </c>
      <c r="U36" s="311">
        <v>295.02704612999997</v>
      </c>
      <c r="V36" s="310">
        <v>313.89902028999995</v>
      </c>
      <c r="W36" s="310">
        <v>302.06712945999999</v>
      </c>
      <c r="X36" s="310">
        <v>279.51979446999997</v>
      </c>
      <c r="Y36" s="310">
        <v>360.55235604999996</v>
      </c>
      <c r="Z36" s="310">
        <v>373.53639995999993</v>
      </c>
      <c r="AA36" s="310">
        <v>457.99356107</v>
      </c>
      <c r="AB36" s="310">
        <v>429.61774193000008</v>
      </c>
      <c r="AC36" s="310">
        <v>417.82663829000001</v>
      </c>
      <c r="AD36" s="337">
        <v>435.85612381999999</v>
      </c>
      <c r="AE36" s="310">
        <v>393.05931448000001</v>
      </c>
      <c r="AF36" s="311">
        <v>341.35037122999995</v>
      </c>
      <c r="AG36" s="311">
        <v>404.77556788999999</v>
      </c>
      <c r="AH36" s="340">
        <v>407</v>
      </c>
    </row>
    <row r="37" spans="2:34" ht="18.75" customHeight="1">
      <c r="B37" s="314" t="s">
        <v>472</v>
      </c>
      <c r="C37" s="312">
        <v>19048</v>
      </c>
      <c r="D37" s="312">
        <v>3082</v>
      </c>
      <c r="E37" s="312">
        <v>4741</v>
      </c>
      <c r="F37" s="312">
        <v>6314</v>
      </c>
      <c r="G37" s="312">
        <v>5436</v>
      </c>
      <c r="H37" s="310">
        <v>7205.7911306600008</v>
      </c>
      <c r="I37" s="310">
        <v>8502.7419541499985</v>
      </c>
      <c r="J37" s="310">
        <v>9226.9916942700002</v>
      </c>
      <c r="K37" s="310">
        <v>8880.02983709</v>
      </c>
      <c r="L37" s="310">
        <v>10214.694649729998</v>
      </c>
      <c r="M37" s="311">
        <v>10079.503134740004</v>
      </c>
      <c r="N37" s="311">
        <v>11141.771870679999</v>
      </c>
      <c r="O37" s="311">
        <v>13831.56</v>
      </c>
      <c r="P37" s="311">
        <v>15170.67710309</v>
      </c>
      <c r="Q37" s="311">
        <v>13503.688374809995</v>
      </c>
      <c r="R37" s="311">
        <v>13343.715430600005</v>
      </c>
      <c r="S37" s="311">
        <v>11831.894504549999</v>
      </c>
      <c r="T37" s="311">
        <v>12734.905527149996</v>
      </c>
      <c r="U37" s="311">
        <v>13495.943468779995</v>
      </c>
      <c r="V37" s="310">
        <v>12899.034457600001</v>
      </c>
      <c r="W37" s="310">
        <v>13739.43766279</v>
      </c>
      <c r="X37" s="310">
        <v>13059.281974089998</v>
      </c>
      <c r="Y37" s="310">
        <v>11916.779195610003</v>
      </c>
      <c r="Z37" s="310">
        <v>12155.908596239999</v>
      </c>
      <c r="AA37" s="310">
        <v>15638.094478849998</v>
      </c>
      <c r="AB37" s="310">
        <v>13743.68903521</v>
      </c>
      <c r="AC37" s="310">
        <v>12192.848895450001</v>
      </c>
      <c r="AD37" s="337">
        <v>11958.708312930006</v>
      </c>
      <c r="AE37" s="310">
        <v>11704.651618269994</v>
      </c>
      <c r="AF37" s="311">
        <v>11475.666562930001</v>
      </c>
      <c r="AG37" s="311">
        <v>12291.074518590003</v>
      </c>
      <c r="AH37" s="340">
        <v>12419.341123520004</v>
      </c>
    </row>
    <row r="38" spans="2:34" ht="18.75" customHeight="1">
      <c r="B38" s="314" t="s">
        <v>471</v>
      </c>
      <c r="C38" s="312">
        <v>18839</v>
      </c>
      <c r="D38" s="312">
        <v>18393</v>
      </c>
      <c r="E38" s="312">
        <v>20340</v>
      </c>
      <c r="F38" s="312">
        <v>28804</v>
      </c>
      <c r="G38" s="312">
        <v>25654</v>
      </c>
      <c r="H38" s="310">
        <v>30286.632058239997</v>
      </c>
      <c r="I38" s="310">
        <v>33152.786895839999</v>
      </c>
      <c r="J38" s="310">
        <v>38596.635574180007</v>
      </c>
      <c r="K38" s="310">
        <v>40358.874713099998</v>
      </c>
      <c r="L38" s="310">
        <v>48652.172925209983</v>
      </c>
      <c r="M38" s="311">
        <v>48887.12622754</v>
      </c>
      <c r="N38" s="311">
        <v>53159.560585879997</v>
      </c>
      <c r="O38" s="311">
        <v>73729.19</v>
      </c>
      <c r="P38" s="311">
        <v>72873.017954390001</v>
      </c>
      <c r="Q38" s="311">
        <v>74309.81260438</v>
      </c>
      <c r="R38" s="311">
        <v>87732.273333880003</v>
      </c>
      <c r="S38" s="311">
        <v>78156.680010319993</v>
      </c>
      <c r="T38" s="311">
        <v>88531.422242279994</v>
      </c>
      <c r="U38" s="311">
        <v>94407.499655309992</v>
      </c>
      <c r="V38" s="310">
        <v>92767.509654110007</v>
      </c>
      <c r="W38" s="310">
        <v>107118.84186543</v>
      </c>
      <c r="X38" s="310">
        <v>115397.6651939</v>
      </c>
      <c r="Y38" s="310">
        <v>113622.18317216002</v>
      </c>
      <c r="Z38" s="310">
        <v>121962.49014081001</v>
      </c>
      <c r="AA38" s="310">
        <v>163254.93062303003</v>
      </c>
      <c r="AB38" s="310">
        <v>152560.84005310002</v>
      </c>
      <c r="AC38" s="310">
        <v>146143.18446493003</v>
      </c>
      <c r="AD38" s="337">
        <v>162137.49992071002</v>
      </c>
      <c r="AE38" s="310">
        <v>151986.63976920999</v>
      </c>
      <c r="AF38" s="311">
        <v>160036.47172725998</v>
      </c>
      <c r="AG38" s="311">
        <v>167806.96539518004</v>
      </c>
      <c r="AH38" s="340">
        <v>172119.41371664996</v>
      </c>
    </row>
    <row r="39" spans="2:34" ht="18.75" customHeight="1">
      <c r="B39" s="314" t="s">
        <v>470</v>
      </c>
      <c r="C39" s="312">
        <v>1338</v>
      </c>
      <c r="D39" s="312">
        <v>1042</v>
      </c>
      <c r="E39" s="312">
        <v>815</v>
      </c>
      <c r="F39" s="312">
        <v>1066</v>
      </c>
      <c r="G39" s="312">
        <v>1009</v>
      </c>
      <c r="H39" s="310">
        <v>1048.2498164599999</v>
      </c>
      <c r="I39" s="310">
        <v>1115.39471237</v>
      </c>
      <c r="J39" s="310">
        <v>1086.1188923099999</v>
      </c>
      <c r="K39" s="310">
        <v>1123.2800556300001</v>
      </c>
      <c r="L39" s="310">
        <v>1452.9784984100002</v>
      </c>
      <c r="M39" s="311">
        <v>1092.1974489200002</v>
      </c>
      <c r="N39" s="311">
        <v>709.76569372000006</v>
      </c>
      <c r="O39" s="311">
        <v>1308.8689999999999</v>
      </c>
      <c r="P39" s="311">
        <v>1499.09818503</v>
      </c>
      <c r="Q39" s="311">
        <v>1218.7987659600001</v>
      </c>
      <c r="R39" s="311">
        <v>1279.2518678200001</v>
      </c>
      <c r="S39" s="311">
        <v>1315.0330260000001</v>
      </c>
      <c r="T39" s="311">
        <v>1338.7571975999999</v>
      </c>
      <c r="U39" s="311">
        <v>1199.84046515</v>
      </c>
      <c r="V39" s="310">
        <v>1287.2058974700001</v>
      </c>
      <c r="W39" s="310">
        <v>1468.74549557</v>
      </c>
      <c r="X39" s="310">
        <v>1341.0937639099998</v>
      </c>
      <c r="Y39" s="310">
        <v>1291.7569543700001</v>
      </c>
      <c r="Z39" s="310">
        <v>1447.1662874799999</v>
      </c>
      <c r="AA39" s="310">
        <v>1503.33845256</v>
      </c>
      <c r="AB39" s="310">
        <v>1650.9110637599999</v>
      </c>
      <c r="AC39" s="310">
        <v>1394.06514705</v>
      </c>
      <c r="AD39" s="337">
        <v>1487.6400305600002</v>
      </c>
      <c r="AE39" s="310">
        <v>1294.9178391399998</v>
      </c>
      <c r="AF39" s="311">
        <v>1273.50658021</v>
      </c>
      <c r="AG39" s="311">
        <v>1368.7883023000002</v>
      </c>
      <c r="AH39" s="340">
        <v>1571.77560404</v>
      </c>
    </row>
    <row r="40" spans="2:34" ht="18.75" customHeight="1">
      <c r="B40" s="314" t="s">
        <v>469</v>
      </c>
      <c r="C40" s="312">
        <v>10222</v>
      </c>
      <c r="D40" s="312">
        <v>7579</v>
      </c>
      <c r="E40" s="312">
        <v>7339</v>
      </c>
      <c r="F40" s="312">
        <v>9883</v>
      </c>
      <c r="G40" s="312">
        <v>8592</v>
      </c>
      <c r="H40" s="310">
        <v>8986.8230519180015</v>
      </c>
      <c r="I40" s="310">
        <v>9655.5473069750005</v>
      </c>
      <c r="J40" s="310">
        <v>9947.7353721249983</v>
      </c>
      <c r="K40" s="310">
        <v>10179.528843307999</v>
      </c>
      <c r="L40" s="310">
        <v>11021.036637108999</v>
      </c>
      <c r="M40" s="311">
        <v>10106.07718523</v>
      </c>
      <c r="N40" s="311">
        <v>8352.6385785900002</v>
      </c>
      <c r="O40" s="311">
        <v>12789.630708750001</v>
      </c>
      <c r="P40" s="311">
        <v>14052.224943426001</v>
      </c>
      <c r="Q40" s="311">
        <v>14426.8033182574</v>
      </c>
      <c r="R40" s="311">
        <v>15186.856257850002</v>
      </c>
      <c r="S40" s="311">
        <v>13948.861018830003</v>
      </c>
      <c r="T40" s="311">
        <v>15527.645378584999</v>
      </c>
      <c r="U40" s="311">
        <v>16275.613985439</v>
      </c>
      <c r="V40" s="310">
        <v>14535.883876897999</v>
      </c>
      <c r="W40" s="310">
        <v>16598.648001391997</v>
      </c>
      <c r="X40" s="310">
        <v>15362.056848336</v>
      </c>
      <c r="Y40" s="310">
        <v>14660.0975397415</v>
      </c>
      <c r="Z40" s="310">
        <v>15966.682887749999</v>
      </c>
      <c r="AA40" s="310">
        <v>17751.830808360002</v>
      </c>
      <c r="AB40" s="310">
        <v>17464.160285400001</v>
      </c>
      <c r="AC40" s="310">
        <v>17634.933322760004</v>
      </c>
      <c r="AD40" s="337">
        <v>16568.21160305</v>
      </c>
      <c r="AE40" s="310">
        <v>17226.676871635998</v>
      </c>
      <c r="AF40" s="311">
        <v>17729.648567659999</v>
      </c>
      <c r="AG40" s="311">
        <v>18260.647408290002</v>
      </c>
      <c r="AH40" s="340">
        <v>17117.866236090002</v>
      </c>
    </row>
    <row r="41" spans="2:34" ht="18.75" customHeight="1">
      <c r="B41" s="314" t="s">
        <v>468</v>
      </c>
      <c r="C41" s="313" t="s">
        <v>73</v>
      </c>
      <c r="D41" s="312">
        <v>589</v>
      </c>
      <c r="E41" s="312">
        <v>648</v>
      </c>
      <c r="F41" s="312">
        <v>969</v>
      </c>
      <c r="G41" s="312">
        <v>939</v>
      </c>
      <c r="H41" s="310">
        <v>1255.5737791900024</v>
      </c>
      <c r="I41" s="310">
        <v>1244.9626273399999</v>
      </c>
      <c r="J41" s="310">
        <v>1712.1970962799999</v>
      </c>
      <c r="K41" s="310">
        <v>2055.33158632</v>
      </c>
      <c r="L41" s="310">
        <v>2721.7425971900002</v>
      </c>
      <c r="M41" s="311">
        <v>2528.8173676700003</v>
      </c>
      <c r="N41" s="311">
        <v>1967.8004693400001</v>
      </c>
      <c r="O41" s="311">
        <v>3650.7532366400001</v>
      </c>
      <c r="P41" s="311">
        <v>5055.8152067299998</v>
      </c>
      <c r="Q41" s="311">
        <v>5856.6001084199997</v>
      </c>
      <c r="R41" s="311">
        <v>6097.2146439399994</v>
      </c>
      <c r="S41" s="311">
        <v>5362.44995105</v>
      </c>
      <c r="T41" s="311">
        <v>6282.2781829900005</v>
      </c>
      <c r="U41" s="311">
        <v>6525.2764203300003</v>
      </c>
      <c r="V41" s="310">
        <v>6892.3512394200006</v>
      </c>
      <c r="W41" s="310">
        <v>7762.3379980500004</v>
      </c>
      <c r="X41" s="310">
        <v>8941.8161385999992</v>
      </c>
      <c r="Y41" s="310">
        <v>10191.032770939999</v>
      </c>
      <c r="Z41" s="310">
        <v>11015.313890139996</v>
      </c>
      <c r="AA41" s="310">
        <v>14525.966681149999</v>
      </c>
      <c r="AB41" s="310">
        <v>14816.87994456</v>
      </c>
      <c r="AC41" s="310">
        <v>15028.208048139999</v>
      </c>
      <c r="AD41" s="337">
        <v>17336.910481630006</v>
      </c>
      <c r="AE41" s="310">
        <v>16144.249163949999</v>
      </c>
      <c r="AF41" s="311">
        <v>19346.019063510001</v>
      </c>
      <c r="AG41" s="311">
        <v>17031.697358379999</v>
      </c>
      <c r="AH41" s="340">
        <v>17765.298402010001</v>
      </c>
    </row>
    <row r="42" spans="2:34" ht="18.75" customHeight="1">
      <c r="B42" s="314" t="s">
        <v>467</v>
      </c>
      <c r="C42" s="313" t="s">
        <v>73</v>
      </c>
      <c r="D42" s="312">
        <v>1858</v>
      </c>
      <c r="E42" s="312">
        <v>1223</v>
      </c>
      <c r="F42" s="312">
        <v>2349</v>
      </c>
      <c r="G42" s="312">
        <v>3038</v>
      </c>
      <c r="H42" s="310">
        <v>3105.5707794900004</v>
      </c>
      <c r="I42" s="310">
        <v>3053.34246798</v>
      </c>
      <c r="J42" s="310">
        <v>3259.5619490100007</v>
      </c>
      <c r="K42" s="310">
        <v>3322.2508180900008</v>
      </c>
      <c r="L42" s="310">
        <v>3691.2347619999996</v>
      </c>
      <c r="M42" s="311">
        <v>2616.8786033200004</v>
      </c>
      <c r="N42" s="311">
        <v>1543.6819806899998</v>
      </c>
      <c r="O42" s="311">
        <v>2664.5259999999998</v>
      </c>
      <c r="P42" s="311">
        <v>3510.1981621599989</v>
      </c>
      <c r="Q42" s="311">
        <v>3816.3262353199998</v>
      </c>
      <c r="R42" s="311">
        <v>4845.2887071199993</v>
      </c>
      <c r="S42" s="311">
        <v>4409.5478383299987</v>
      </c>
      <c r="T42" s="311">
        <v>3814.5536432600002</v>
      </c>
      <c r="U42" s="311">
        <v>4396.1373526500001</v>
      </c>
      <c r="V42" s="310">
        <v>3413.4607077200003</v>
      </c>
      <c r="W42" s="310">
        <v>4082.8647063499993</v>
      </c>
      <c r="X42" s="310">
        <v>4638.1705695699993</v>
      </c>
      <c r="Y42" s="310">
        <v>4726.312772790001</v>
      </c>
      <c r="Z42" s="310">
        <v>4599.5376072399995</v>
      </c>
      <c r="AA42" s="310">
        <v>5182.5375581100006</v>
      </c>
      <c r="AB42" s="310">
        <v>5068.8854940299989</v>
      </c>
      <c r="AC42" s="310">
        <v>5131.5170915099998</v>
      </c>
      <c r="AD42" s="337">
        <v>5798.1653547700007</v>
      </c>
      <c r="AE42" s="310">
        <v>4916.9833558800001</v>
      </c>
      <c r="AF42" s="311">
        <v>4458.8739072899998</v>
      </c>
      <c r="AG42" s="311">
        <v>5023.3691087299994</v>
      </c>
      <c r="AH42" s="340">
        <v>3886.7591538799998</v>
      </c>
    </row>
    <row r="43" spans="2:34" ht="18.75" customHeight="1" thickBot="1">
      <c r="B43" s="309" t="s">
        <v>466</v>
      </c>
      <c r="C43" s="308" t="s">
        <v>73</v>
      </c>
      <c r="D43" s="307">
        <v>1201</v>
      </c>
      <c r="E43" s="307">
        <v>561</v>
      </c>
      <c r="F43" s="307">
        <v>794</v>
      </c>
      <c r="G43" s="307">
        <v>820</v>
      </c>
      <c r="H43" s="305">
        <v>762.80614476999995</v>
      </c>
      <c r="I43" s="305">
        <v>843.08548370000017</v>
      </c>
      <c r="J43" s="305">
        <v>931.96336207000002</v>
      </c>
      <c r="K43" s="305">
        <v>904.09259518999988</v>
      </c>
      <c r="L43" s="305">
        <v>1058.25070312</v>
      </c>
      <c r="M43" s="306">
        <v>767.75518912999996</v>
      </c>
      <c r="N43" s="306">
        <v>161.49836508999999</v>
      </c>
      <c r="O43" s="306">
        <v>295.5496</v>
      </c>
      <c r="P43" s="306">
        <v>386.57043419000001</v>
      </c>
      <c r="Q43" s="306">
        <v>454.17508742999996</v>
      </c>
      <c r="R43" s="306">
        <v>455.35705688999997</v>
      </c>
      <c r="S43" s="306">
        <v>443.1175993299999</v>
      </c>
      <c r="T43" s="306">
        <v>350.42461374999993</v>
      </c>
      <c r="U43" s="306">
        <v>348.92817615999996</v>
      </c>
      <c r="V43" s="305">
        <v>346.23032635999994</v>
      </c>
      <c r="W43" s="305">
        <v>348.02526803000001</v>
      </c>
      <c r="X43" s="305">
        <v>340.06432198000005</v>
      </c>
      <c r="Y43" s="305">
        <v>434.73525459999996</v>
      </c>
      <c r="Z43" s="305">
        <v>427.50985871</v>
      </c>
      <c r="AA43" s="305">
        <v>504.43436052000004</v>
      </c>
      <c r="AB43" s="305">
        <v>484.46128278000003</v>
      </c>
      <c r="AC43" s="305">
        <v>419.94384411999999</v>
      </c>
      <c r="AD43" s="338">
        <v>422.27940562999999</v>
      </c>
      <c r="AE43" s="305">
        <v>663.34897011999988</v>
      </c>
      <c r="AF43" s="306">
        <v>482.35735909000005</v>
      </c>
      <c r="AG43" s="306">
        <v>488.42092579000001</v>
      </c>
      <c r="AH43" s="341">
        <v>509.93921839000001</v>
      </c>
    </row>
    <row r="44" spans="2:34" ht="15" thickTop="1">
      <c r="B44" s="3581" t="s">
        <v>465</v>
      </c>
      <c r="C44" s="3581"/>
      <c r="D44" s="3581"/>
      <c r="E44" s="3581"/>
      <c r="F44" s="3581"/>
      <c r="G44" s="3581"/>
      <c r="H44" s="3581"/>
      <c r="I44" s="3581"/>
      <c r="J44" s="3581"/>
      <c r="K44" s="3581"/>
      <c r="L44" s="3581"/>
    </row>
    <row r="45" spans="2:34">
      <c r="B45" s="397" t="s">
        <v>464</v>
      </c>
      <c r="C45" s="398"/>
      <c r="D45" s="398"/>
      <c r="E45" s="398"/>
      <c r="F45" s="398"/>
      <c r="G45" s="398"/>
      <c r="H45" s="398"/>
      <c r="I45" s="398"/>
      <c r="J45" s="398"/>
      <c r="K45" s="398"/>
      <c r="L45" s="398"/>
    </row>
  </sheetData>
  <mergeCells count="15">
    <mergeCell ref="B2:AH2"/>
    <mergeCell ref="B3:AH3"/>
    <mergeCell ref="B44:L44"/>
    <mergeCell ref="B25:B28"/>
    <mergeCell ref="D27:O27"/>
    <mergeCell ref="C25:AH25"/>
    <mergeCell ref="C26:AH26"/>
    <mergeCell ref="P27:AA27"/>
    <mergeCell ref="B5:B8"/>
    <mergeCell ref="D7:O7"/>
    <mergeCell ref="C5:AH5"/>
    <mergeCell ref="C6:AH6"/>
    <mergeCell ref="P7:AA7"/>
    <mergeCell ref="AB7:AH7"/>
    <mergeCell ref="AB27:AH27"/>
  </mergeCells>
  <pageMargins left="0.51" right="0.39" top="0.75" bottom="0.75" header="0.3" footer="0.3"/>
  <pageSetup paperSize="9" scale="45" fitToHeight="0"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X158"/>
  <sheetViews>
    <sheetView showGridLines="0" workbookViewId="0">
      <selection activeCell="AY17" sqref="AY17"/>
    </sheetView>
  </sheetViews>
  <sheetFormatPr defaultRowHeight="14.4"/>
  <cols>
    <col min="1" max="1" width="7.109375" customWidth="1"/>
    <col min="2" max="2" width="36.6640625" customWidth="1"/>
    <col min="3" max="3" width="7.44140625" hidden="1" customWidth="1"/>
    <col min="4" max="4" width="7.5546875" hidden="1" customWidth="1"/>
    <col min="5" max="5" width="7.6640625" hidden="1" customWidth="1"/>
    <col min="6" max="6" width="6.88671875" hidden="1" customWidth="1"/>
    <col min="7" max="7" width="7" hidden="1" customWidth="1"/>
    <col min="8" max="8" width="7.44140625" hidden="1" customWidth="1"/>
    <col min="9" max="10" width="7.109375" hidden="1" customWidth="1"/>
    <col min="11" max="14" width="7.33203125" hidden="1" customWidth="1"/>
    <col min="15" max="15" width="7.44140625" hidden="1" customWidth="1"/>
    <col min="16" max="16" width="7.5546875" hidden="1" customWidth="1"/>
    <col min="17" max="17" width="7.6640625" hidden="1" customWidth="1"/>
    <col min="18" max="18" width="6.88671875" hidden="1" customWidth="1"/>
    <col min="19" max="19" width="7" bestFit="1" customWidth="1"/>
    <col min="20" max="20" width="7.44140625" bestFit="1" customWidth="1"/>
    <col min="21" max="22" width="7.109375" bestFit="1" customWidth="1"/>
    <col min="23" max="23" width="7.33203125" bestFit="1" customWidth="1"/>
    <col min="24" max="24" width="7.33203125" customWidth="1"/>
    <col min="25" max="29" width="7.88671875" customWidth="1"/>
    <col min="30" max="30" width="7.5546875" customWidth="1"/>
    <col min="31" max="31" width="8.109375" customWidth="1"/>
    <col min="32" max="36" width="8.44140625" customWidth="1"/>
    <col min="40" max="43" width="10.109375" customWidth="1"/>
    <col min="44" max="44" width="10.109375" style="303" customWidth="1"/>
    <col min="45" max="48" width="10.109375" style="304" customWidth="1"/>
    <col min="49" max="49" width="9.6640625" customWidth="1"/>
  </cols>
  <sheetData>
    <row r="1" spans="2:76">
      <c r="AQ1" s="304"/>
      <c r="AR1" s="304"/>
    </row>
    <row r="2" spans="2:76" ht="15.6">
      <c r="B2" s="3595" t="s">
        <v>445</v>
      </c>
      <c r="C2" s="3595"/>
      <c r="D2" s="3595"/>
      <c r="E2" s="3595"/>
      <c r="F2" s="3595"/>
      <c r="G2" s="3595"/>
      <c r="H2" s="3595"/>
      <c r="I2" s="3595"/>
      <c r="J2" s="3595"/>
      <c r="K2" s="3595"/>
      <c r="L2" s="3595"/>
      <c r="M2" s="3595"/>
      <c r="N2" s="3595"/>
      <c r="O2" s="3595"/>
      <c r="P2" s="3595"/>
      <c r="Q2" s="3595"/>
      <c r="R2" s="3595"/>
      <c r="S2" s="3595"/>
      <c r="T2" s="3595"/>
      <c r="U2" s="3595"/>
      <c r="V2" s="3595"/>
      <c r="W2" s="3595"/>
      <c r="X2" s="3595"/>
      <c r="Y2" s="3595"/>
      <c r="Z2" s="3595"/>
      <c r="AA2" s="3595"/>
      <c r="AB2" s="3595"/>
      <c r="AC2" s="3595"/>
      <c r="AD2" s="3595"/>
      <c r="AE2" s="3595"/>
      <c r="AF2" s="3595"/>
      <c r="AG2" s="3595"/>
      <c r="AH2" s="3595"/>
      <c r="AI2" s="3595"/>
      <c r="AJ2" s="3595"/>
      <c r="AK2" s="3595"/>
      <c r="AL2" s="3595"/>
      <c r="AM2" s="3595"/>
      <c r="AN2" s="3595"/>
      <c r="AO2" s="3595"/>
      <c r="AP2" s="3595"/>
      <c r="AQ2" s="3595"/>
      <c r="AR2" s="3595"/>
      <c r="AS2" s="3595"/>
      <c r="AT2" s="3595"/>
      <c r="AU2" s="3595"/>
      <c r="AV2" s="3595"/>
      <c r="AW2" s="3595"/>
    </row>
    <row r="3" spans="2:76" ht="15" thickBot="1">
      <c r="B3" s="3594" t="s">
        <v>429</v>
      </c>
      <c r="C3" s="3594"/>
      <c r="D3" s="3594"/>
      <c r="E3" s="3594"/>
      <c r="F3" s="3594"/>
      <c r="G3" s="3594"/>
      <c r="H3" s="3594"/>
      <c r="I3" s="3594"/>
      <c r="J3" s="3594"/>
      <c r="K3" s="3594"/>
      <c r="L3" s="3594"/>
      <c r="M3" s="3594"/>
      <c r="N3" s="3594"/>
      <c r="O3" s="3594"/>
      <c r="P3" s="3594"/>
      <c r="Q3" s="3594"/>
      <c r="R3" s="3594"/>
      <c r="S3" s="3594"/>
      <c r="T3" s="3594"/>
      <c r="U3" s="3594"/>
      <c r="V3" s="3594"/>
      <c r="W3" s="3594"/>
      <c r="X3" s="3594"/>
      <c r="Y3" s="3594"/>
      <c r="Z3" s="3594"/>
      <c r="AA3" s="3594"/>
      <c r="AB3" s="3594"/>
      <c r="AC3" s="3594"/>
      <c r="AD3" s="3594"/>
      <c r="AE3" s="3594"/>
      <c r="AF3" s="3594"/>
      <c r="AG3" s="3594"/>
      <c r="AH3" s="3594"/>
      <c r="AI3" s="3594"/>
      <c r="AJ3" s="3594"/>
      <c r="AK3" s="3594"/>
      <c r="AL3" s="3594"/>
      <c r="AM3" s="3594"/>
      <c r="AN3" s="3594"/>
      <c r="AO3" s="3594"/>
      <c r="AP3" s="3594"/>
      <c r="AQ3" s="3594"/>
      <c r="AR3" s="3594"/>
      <c r="AS3" s="3594"/>
      <c r="AT3" s="3594"/>
      <c r="AU3" s="3594"/>
      <c r="AV3" s="3594"/>
      <c r="AW3" s="3594"/>
    </row>
    <row r="4" spans="2:76" ht="16.2" thickTop="1">
      <c r="B4" s="3597" t="s">
        <v>144</v>
      </c>
      <c r="C4" s="3599">
        <v>2019</v>
      </c>
      <c r="D4" s="3599"/>
      <c r="E4" s="3599"/>
      <c r="F4" s="3599"/>
      <c r="G4" s="3599"/>
      <c r="H4" s="3599"/>
      <c r="I4" s="3599"/>
      <c r="J4" s="3599"/>
      <c r="K4" s="3599"/>
      <c r="L4" s="3599"/>
      <c r="M4" s="3599">
        <v>2020</v>
      </c>
      <c r="N4" s="3599"/>
      <c r="O4" s="3599"/>
      <c r="P4" s="3599"/>
      <c r="Q4" s="3599"/>
      <c r="R4" s="3599"/>
      <c r="S4" s="3599"/>
      <c r="T4" s="3599"/>
      <c r="U4" s="3599"/>
      <c r="V4" s="3599"/>
      <c r="W4" s="3599"/>
      <c r="X4" s="3599"/>
      <c r="Y4" s="3603">
        <v>2021</v>
      </c>
      <c r="Z4" s="3604"/>
      <c r="AA4" s="3604"/>
      <c r="AB4" s="3604"/>
      <c r="AC4" s="3604"/>
      <c r="AD4" s="3604"/>
      <c r="AE4" s="3604"/>
      <c r="AF4" s="3604"/>
      <c r="AG4" s="3604"/>
      <c r="AH4" s="3604"/>
      <c r="AI4" s="3604"/>
      <c r="AJ4" s="3605"/>
      <c r="AK4" s="3603">
        <v>2022</v>
      </c>
      <c r="AL4" s="3604"/>
      <c r="AM4" s="3604"/>
      <c r="AN4" s="3604"/>
      <c r="AO4" s="3604"/>
      <c r="AP4" s="3604"/>
      <c r="AQ4" s="3604"/>
      <c r="AR4" s="3604"/>
      <c r="AS4" s="3604"/>
      <c r="AT4" s="3604"/>
      <c r="AU4" s="3604"/>
      <c r="AV4" s="3605"/>
      <c r="AW4" s="447">
        <v>2023</v>
      </c>
    </row>
    <row r="5" spans="2:76">
      <c r="B5" s="3598"/>
      <c r="C5" s="3600" t="s">
        <v>143</v>
      </c>
      <c r="D5" s="3600"/>
      <c r="E5" s="3600"/>
      <c r="F5" s="3600"/>
      <c r="G5" s="3600"/>
      <c r="H5" s="3600"/>
      <c r="I5" s="3600"/>
      <c r="J5" s="3600"/>
      <c r="K5" s="3600"/>
      <c r="L5" s="3600"/>
      <c r="M5" s="3600"/>
      <c r="N5" s="3600"/>
      <c r="O5" s="3600"/>
      <c r="P5" s="3600"/>
      <c r="Q5" s="3600"/>
      <c r="R5" s="3600"/>
      <c r="S5" s="3600"/>
      <c r="T5" s="3600"/>
      <c r="U5" s="3600"/>
      <c r="V5" s="3600"/>
      <c r="W5" s="3600"/>
      <c r="X5" s="3600"/>
      <c r="Y5" s="3600"/>
      <c r="Z5" s="3600"/>
      <c r="AA5" s="3600"/>
      <c r="AB5" s="3600"/>
      <c r="AC5" s="3600"/>
      <c r="AD5" s="3600"/>
      <c r="AE5" s="3600"/>
      <c r="AF5" s="3600"/>
      <c r="AG5" s="3600"/>
      <c r="AH5" s="3600"/>
      <c r="AI5" s="3600"/>
      <c r="AJ5" s="3600"/>
      <c r="AK5" s="3600"/>
      <c r="AL5" s="3600"/>
      <c r="AM5" s="3600"/>
      <c r="AN5" s="3600"/>
      <c r="AO5" s="3601"/>
      <c r="AP5" s="3601"/>
      <c r="AQ5" s="3601"/>
      <c r="AR5" s="3601"/>
      <c r="AS5" s="3601"/>
      <c r="AT5" s="3601"/>
      <c r="AU5" s="3601"/>
      <c r="AV5" s="3601"/>
      <c r="AW5" s="3602"/>
    </row>
    <row r="6" spans="2:76" ht="24" customHeight="1">
      <c r="B6" s="3598"/>
      <c r="C6" s="351" t="s">
        <v>145</v>
      </c>
      <c r="D6" s="351" t="s">
        <v>146</v>
      </c>
      <c r="E6" s="351" t="s">
        <v>147</v>
      </c>
      <c r="F6" s="351" t="s">
        <v>150</v>
      </c>
      <c r="G6" s="351" t="s">
        <v>151</v>
      </c>
      <c r="H6" s="351" t="s">
        <v>148</v>
      </c>
      <c r="I6" s="351" t="s">
        <v>149</v>
      </c>
      <c r="J6" s="351" t="s">
        <v>167</v>
      </c>
      <c r="K6" s="351" t="s">
        <v>172</v>
      </c>
      <c r="L6" s="351" t="s">
        <v>174</v>
      </c>
      <c r="M6" s="351" t="s">
        <v>175</v>
      </c>
      <c r="N6" s="351" t="s">
        <v>176</v>
      </c>
      <c r="O6" s="351" t="s">
        <v>145</v>
      </c>
      <c r="P6" s="351" t="s">
        <v>146</v>
      </c>
      <c r="Q6" s="351" t="s">
        <v>147</v>
      </c>
      <c r="R6" s="351" t="s">
        <v>150</v>
      </c>
      <c r="S6" s="351" t="s">
        <v>151</v>
      </c>
      <c r="T6" s="351" t="s">
        <v>148</v>
      </c>
      <c r="U6" s="351" t="s">
        <v>149</v>
      </c>
      <c r="V6" s="353" t="s">
        <v>167</v>
      </c>
      <c r="W6" s="353" t="s">
        <v>172</v>
      </c>
      <c r="X6" s="353" t="s">
        <v>174</v>
      </c>
      <c r="Y6" s="353" t="s">
        <v>175</v>
      </c>
      <c r="Z6" s="353" t="s">
        <v>176</v>
      </c>
      <c r="AA6" s="353" t="s">
        <v>145</v>
      </c>
      <c r="AB6" s="353" t="s">
        <v>146</v>
      </c>
      <c r="AC6" s="353" t="s">
        <v>147</v>
      </c>
      <c r="AD6" s="353" t="s">
        <v>150</v>
      </c>
      <c r="AE6" s="353" t="s">
        <v>151</v>
      </c>
      <c r="AF6" s="353" t="s">
        <v>148</v>
      </c>
      <c r="AG6" s="353" t="s">
        <v>149</v>
      </c>
      <c r="AH6" s="353" t="s">
        <v>167</v>
      </c>
      <c r="AI6" s="353" t="s">
        <v>172</v>
      </c>
      <c r="AJ6" s="353" t="s">
        <v>174</v>
      </c>
      <c r="AK6" s="353" t="s">
        <v>175</v>
      </c>
      <c r="AL6" s="353" t="s">
        <v>176</v>
      </c>
      <c r="AM6" s="353" t="s">
        <v>145</v>
      </c>
      <c r="AN6" s="351" t="s">
        <v>146</v>
      </c>
      <c r="AO6" s="351" t="s">
        <v>147</v>
      </c>
      <c r="AP6" s="351" t="s">
        <v>435</v>
      </c>
      <c r="AQ6" s="353" t="s">
        <v>441</v>
      </c>
      <c r="AR6" s="351" t="s">
        <v>148</v>
      </c>
      <c r="AS6" s="351" t="s">
        <v>149</v>
      </c>
      <c r="AT6" s="351" t="s">
        <v>167</v>
      </c>
      <c r="AU6" s="351" t="s">
        <v>172</v>
      </c>
      <c r="AV6" s="351" t="s">
        <v>174</v>
      </c>
      <c r="AW6" s="356" t="s">
        <v>175</v>
      </c>
    </row>
    <row r="7" spans="2:76" ht="23.1" customHeight="1">
      <c r="B7" s="96" t="s">
        <v>417</v>
      </c>
      <c r="C7" s="97">
        <v>4.4400000000000004</v>
      </c>
      <c r="D7" s="97">
        <v>5.29</v>
      </c>
      <c r="E7" s="97">
        <v>6.16</v>
      </c>
      <c r="F7" s="97">
        <v>6.02</v>
      </c>
      <c r="G7" s="97">
        <v>6.95</v>
      </c>
      <c r="H7" s="97">
        <v>6.16</v>
      </c>
      <c r="I7" s="97">
        <v>6.21</v>
      </c>
      <c r="J7" s="97">
        <v>5.76</v>
      </c>
      <c r="K7" s="97">
        <v>6.55</v>
      </c>
      <c r="L7" s="97">
        <v>6.82</v>
      </c>
      <c r="M7" s="116">
        <v>6.87</v>
      </c>
      <c r="N7" s="116">
        <v>6.7</v>
      </c>
      <c r="O7" s="97">
        <v>6.74</v>
      </c>
      <c r="P7" s="97">
        <v>5.83</v>
      </c>
      <c r="Q7" s="97">
        <v>4.54</v>
      </c>
      <c r="R7" s="97">
        <v>4.78</v>
      </c>
      <c r="S7" s="98">
        <v>3.49</v>
      </c>
      <c r="T7" s="98">
        <v>4.5199999999999996</v>
      </c>
      <c r="U7" s="97">
        <v>3.79</v>
      </c>
      <c r="V7" s="98">
        <v>4.05</v>
      </c>
      <c r="W7" s="98">
        <v>2.93</v>
      </c>
      <c r="X7" s="98">
        <v>3.56</v>
      </c>
      <c r="Y7" s="98">
        <v>2.7</v>
      </c>
      <c r="Z7" s="98">
        <v>3.03</v>
      </c>
      <c r="AA7" s="98">
        <v>3.1</v>
      </c>
      <c r="AB7" s="98">
        <v>3.65</v>
      </c>
      <c r="AC7" s="98">
        <v>4.1900000000000004</v>
      </c>
      <c r="AD7" s="98">
        <v>4.1900000000000004</v>
      </c>
      <c r="AE7" s="98">
        <v>4.3499999999999996</v>
      </c>
      <c r="AF7" s="98">
        <v>3.49</v>
      </c>
      <c r="AG7" s="98">
        <v>4.24</v>
      </c>
      <c r="AH7" s="98">
        <v>6.04</v>
      </c>
      <c r="AI7" s="98">
        <v>7.11</v>
      </c>
      <c r="AJ7" s="98">
        <v>5.65</v>
      </c>
      <c r="AK7" s="98">
        <v>6.24</v>
      </c>
      <c r="AL7" s="98">
        <v>7.14</v>
      </c>
      <c r="AM7" s="98">
        <v>7.28</v>
      </c>
      <c r="AN7" s="265">
        <v>7.87</v>
      </c>
      <c r="AO7" s="265">
        <v>8.56</v>
      </c>
      <c r="AP7" s="265">
        <v>8.08</v>
      </c>
      <c r="AQ7" s="300">
        <v>8.26</v>
      </c>
      <c r="AR7" s="265">
        <v>8.64</v>
      </c>
      <c r="AS7" s="265">
        <v>8.5</v>
      </c>
      <c r="AT7" s="265">
        <v>8.08</v>
      </c>
      <c r="AU7" s="265">
        <v>7.38</v>
      </c>
      <c r="AV7" s="265">
        <v>7.26</v>
      </c>
      <c r="AW7" s="298">
        <v>7.88</v>
      </c>
    </row>
    <row r="8" spans="2:76" ht="33.75" customHeight="1">
      <c r="B8" s="130" t="s">
        <v>423</v>
      </c>
      <c r="C8" s="97">
        <v>0.57999999999999996</v>
      </c>
      <c r="D8" s="97">
        <v>1.19</v>
      </c>
      <c r="E8" s="97">
        <v>1.1399999999999999</v>
      </c>
      <c r="F8" s="97">
        <v>0.64</v>
      </c>
      <c r="G8" s="97">
        <v>2.58</v>
      </c>
      <c r="H8" s="97">
        <v>-0.15</v>
      </c>
      <c r="I8" s="97">
        <v>0.68</v>
      </c>
      <c r="J8" s="97">
        <v>0.2</v>
      </c>
      <c r="K8" s="97">
        <v>-0.23</v>
      </c>
      <c r="L8" s="97">
        <v>-0.1</v>
      </c>
      <c r="M8" s="116">
        <v>0.28999999999999998</v>
      </c>
      <c r="N8" s="116">
        <v>-0.27</v>
      </c>
      <c r="O8" s="97">
        <v>0.62</v>
      </c>
      <c r="P8" s="97">
        <v>0.34</v>
      </c>
      <c r="Q8" s="97">
        <v>-0.1</v>
      </c>
      <c r="R8" s="97">
        <v>0.86</v>
      </c>
      <c r="S8" s="98">
        <v>1.33</v>
      </c>
      <c r="T8" s="98">
        <v>0.84</v>
      </c>
      <c r="U8" s="97">
        <v>-0.03</v>
      </c>
      <c r="V8" s="98">
        <v>0.44</v>
      </c>
      <c r="W8" s="98">
        <v>-1.3</v>
      </c>
      <c r="X8" s="98">
        <v>0.51</v>
      </c>
      <c r="Y8" s="98">
        <v>-0.55000000000000004</v>
      </c>
      <c r="Z8" s="98">
        <v>0.05</v>
      </c>
      <c r="AA8" s="98">
        <v>0.69</v>
      </c>
      <c r="AB8" s="98">
        <v>0.87</v>
      </c>
      <c r="AC8" s="98">
        <v>0.43</v>
      </c>
      <c r="AD8" s="98">
        <v>0.85</v>
      </c>
      <c r="AE8" s="98">
        <v>1.49</v>
      </c>
      <c r="AF8" s="98">
        <v>0.01</v>
      </c>
      <c r="AG8" s="98">
        <v>0.7</v>
      </c>
      <c r="AH8" s="98">
        <v>2.1800000000000002</v>
      </c>
      <c r="AI8" s="98">
        <v>0.38</v>
      </c>
      <c r="AJ8" s="98">
        <v>-0.86</v>
      </c>
      <c r="AK8" s="98">
        <v>0.01</v>
      </c>
      <c r="AL8" s="98">
        <v>1.1599999999999999</v>
      </c>
      <c r="AM8" s="98">
        <v>0.81</v>
      </c>
      <c r="AN8" s="265">
        <v>1.43</v>
      </c>
      <c r="AO8" s="265">
        <v>1.07</v>
      </c>
      <c r="AP8" s="265">
        <v>0.41</v>
      </c>
      <c r="AQ8" s="300">
        <v>1.66</v>
      </c>
      <c r="AR8" s="265">
        <v>0.36</v>
      </c>
      <c r="AS8" s="265">
        <v>0.56000000000000005</v>
      </c>
      <c r="AT8" s="265">
        <v>1.79</v>
      </c>
      <c r="AU8" s="265">
        <v>-0.96</v>
      </c>
      <c r="AV8" s="265">
        <v>-0.96</v>
      </c>
      <c r="AW8" s="298">
        <v>0.57999999999999996</v>
      </c>
    </row>
    <row r="9" spans="2:76" ht="23.1" customHeight="1">
      <c r="B9" s="99" t="s">
        <v>418</v>
      </c>
      <c r="C9" s="97">
        <v>1.35</v>
      </c>
      <c r="D9" s="97">
        <v>1.54</v>
      </c>
      <c r="E9" s="97">
        <v>2.52</v>
      </c>
      <c r="F9" s="97">
        <v>1.4</v>
      </c>
      <c r="G9" s="97">
        <v>3.1</v>
      </c>
      <c r="H9" s="97">
        <v>-0.34</v>
      </c>
      <c r="I9" s="97">
        <v>1.6</v>
      </c>
      <c r="J9" s="97">
        <v>0.08</v>
      </c>
      <c r="K9" s="97">
        <v>-0.56999999999999995</v>
      </c>
      <c r="L9" s="97">
        <v>-0.38</v>
      </c>
      <c r="M9" s="116">
        <v>-0.6</v>
      </c>
      <c r="N9" s="116">
        <v>-0.66</v>
      </c>
      <c r="O9" s="97">
        <v>1.68</v>
      </c>
      <c r="P9" s="97">
        <v>0.59</v>
      </c>
      <c r="Q9" s="97">
        <v>-0.55000000000000004</v>
      </c>
      <c r="R9" s="97">
        <v>1.71</v>
      </c>
      <c r="S9" s="98">
        <v>2.76</v>
      </c>
      <c r="T9" s="98">
        <v>1.1100000000000001</v>
      </c>
      <c r="U9" s="97">
        <v>0.26</v>
      </c>
      <c r="V9" s="98">
        <v>0.3</v>
      </c>
      <c r="W9" s="98">
        <v>-1.04</v>
      </c>
      <c r="X9" s="98">
        <v>-1.29</v>
      </c>
      <c r="Y9" s="98">
        <v>-1.8</v>
      </c>
      <c r="Z9" s="98">
        <v>0.1</v>
      </c>
      <c r="AA9" s="98">
        <v>1.37</v>
      </c>
      <c r="AB9" s="98">
        <v>1.79</v>
      </c>
      <c r="AC9" s="98">
        <v>0.88</v>
      </c>
      <c r="AD9" s="98">
        <v>1.31</v>
      </c>
      <c r="AE9" s="98">
        <v>0.87</v>
      </c>
      <c r="AF9" s="98">
        <v>-0.15</v>
      </c>
      <c r="AG9" s="98">
        <v>1.3</v>
      </c>
      <c r="AH9" s="98">
        <v>2.0499999999999998</v>
      </c>
      <c r="AI9" s="98">
        <v>-0.2</v>
      </c>
      <c r="AJ9" s="98">
        <v>-1.99</v>
      </c>
      <c r="AK9" s="98">
        <v>-0.86</v>
      </c>
      <c r="AL9" s="98">
        <v>1.53</v>
      </c>
      <c r="AM9" s="98">
        <v>1.26</v>
      </c>
      <c r="AN9" s="265">
        <v>1.53</v>
      </c>
      <c r="AO9" s="265">
        <v>1.17</v>
      </c>
      <c r="AP9" s="265">
        <v>0.8</v>
      </c>
      <c r="AQ9" s="300">
        <v>1.07</v>
      </c>
      <c r="AR9" s="265">
        <v>0.84</v>
      </c>
      <c r="AS9" s="265">
        <v>1.19</v>
      </c>
      <c r="AT9" s="265">
        <v>1.42</v>
      </c>
      <c r="AU9" s="265">
        <v>-2.2400000000000002</v>
      </c>
      <c r="AV9" s="265">
        <v>-2.19</v>
      </c>
      <c r="AW9" s="298">
        <v>-0.32</v>
      </c>
    </row>
    <row r="10" spans="2:76" ht="23.1" customHeight="1">
      <c r="B10" s="99" t="s">
        <v>419</v>
      </c>
      <c r="C10" s="97">
        <v>-0.02</v>
      </c>
      <c r="D10" s="97">
        <v>0.93</v>
      </c>
      <c r="E10" s="97">
        <v>0.06</v>
      </c>
      <c r="F10" s="97">
        <v>0.04</v>
      </c>
      <c r="G10" s="97">
        <v>2.1800000000000002</v>
      </c>
      <c r="H10" s="97">
        <v>-0.01</v>
      </c>
      <c r="I10" s="97">
        <v>-0.03</v>
      </c>
      <c r="J10" s="97">
        <v>0.28000000000000003</v>
      </c>
      <c r="K10" s="97">
        <v>-0.04</v>
      </c>
      <c r="L10" s="97">
        <v>0.11</v>
      </c>
      <c r="M10" s="116">
        <v>1</v>
      </c>
      <c r="N10" s="116">
        <v>0.04</v>
      </c>
      <c r="O10" s="97">
        <v>-0.21</v>
      </c>
      <c r="P10" s="97">
        <v>0.14000000000000001</v>
      </c>
      <c r="Q10" s="97">
        <v>0.26</v>
      </c>
      <c r="R10" s="97">
        <v>0.2</v>
      </c>
      <c r="S10" s="98">
        <v>0.22</v>
      </c>
      <c r="T10" s="98">
        <v>0.62</v>
      </c>
      <c r="U10" s="97">
        <v>-0.25</v>
      </c>
      <c r="V10" s="98">
        <v>0.56000000000000005</v>
      </c>
      <c r="W10" s="98">
        <v>-1.51</v>
      </c>
      <c r="X10" s="98">
        <v>1.93</v>
      </c>
      <c r="Y10" s="98">
        <v>0.46</v>
      </c>
      <c r="Z10" s="98">
        <v>0.01</v>
      </c>
      <c r="AA10" s="98">
        <v>0.15</v>
      </c>
      <c r="AB10" s="98">
        <v>0.16</v>
      </c>
      <c r="AC10" s="98">
        <v>0.08</v>
      </c>
      <c r="AD10" s="98">
        <v>0.5</v>
      </c>
      <c r="AE10" s="98">
        <v>1.98</v>
      </c>
      <c r="AF10" s="98">
        <v>0.13</v>
      </c>
      <c r="AG10" s="98">
        <v>0.23</v>
      </c>
      <c r="AH10" s="98">
        <v>2.2799999999999998</v>
      </c>
      <c r="AI10" s="98">
        <v>0.83</v>
      </c>
      <c r="AJ10" s="98">
        <v>0.03</v>
      </c>
      <c r="AK10" s="98">
        <v>0.69</v>
      </c>
      <c r="AL10" s="98">
        <v>0.84</v>
      </c>
      <c r="AM10" s="98">
        <v>0.47</v>
      </c>
      <c r="AN10" s="265">
        <v>1.35</v>
      </c>
      <c r="AO10" s="265">
        <v>1</v>
      </c>
      <c r="AP10" s="265">
        <v>0.11</v>
      </c>
      <c r="AQ10" s="300">
        <v>2.12</v>
      </c>
      <c r="AR10" s="265">
        <v>-0.02</v>
      </c>
      <c r="AS10" s="265">
        <v>7.0000000000000007E-2</v>
      </c>
      <c r="AT10" s="265">
        <v>2.0699999999999998</v>
      </c>
      <c r="AU10" s="265">
        <v>0.06</v>
      </c>
      <c r="AV10" s="265">
        <v>0.01</v>
      </c>
      <c r="AW10" s="298">
        <v>1.3</v>
      </c>
    </row>
    <row r="11" spans="2:76" ht="23.1" customHeight="1">
      <c r="B11" s="96" t="s">
        <v>152</v>
      </c>
      <c r="C11" s="100">
        <v>8.6</v>
      </c>
      <c r="D11" s="100">
        <v>8.6999999999999993</v>
      </c>
      <c r="E11" s="100">
        <v>9.3000000000000007</v>
      </c>
      <c r="F11" s="100">
        <v>9.3000000000000007</v>
      </c>
      <c r="G11" s="100">
        <v>8.837085431000002</v>
      </c>
      <c r="H11" s="100">
        <v>9.664768917</v>
      </c>
      <c r="I11" s="100">
        <v>8.664915741999998</v>
      </c>
      <c r="J11" s="100">
        <v>9.1123021410000007</v>
      </c>
      <c r="K11" s="100">
        <v>11.337762672999997</v>
      </c>
      <c r="L11" s="100">
        <v>9.6629123570000015</v>
      </c>
      <c r="M11" s="113">
        <v>7.6914791889999981</v>
      </c>
      <c r="N11" s="113">
        <v>9.936719547000008</v>
      </c>
      <c r="O11" s="100">
        <v>3.9107151889999949</v>
      </c>
      <c r="P11" s="100">
        <v>3.2461076909999975</v>
      </c>
      <c r="Q11" s="100">
        <v>5.9383406300000061</v>
      </c>
      <c r="R11" s="100">
        <v>9.7059956908099849</v>
      </c>
      <c r="S11" s="101">
        <v>9.6200488740000001</v>
      </c>
      <c r="T11" s="101">
        <v>10.823013238569406</v>
      </c>
      <c r="U11" s="100">
        <v>10.603030794000002</v>
      </c>
      <c r="V11" s="101">
        <v>9.1539715909999941</v>
      </c>
      <c r="W11" s="101">
        <v>9.8555439639999971</v>
      </c>
      <c r="X11" s="101">
        <v>10.743605183000007</v>
      </c>
      <c r="Y11" s="101">
        <v>9.1178662289999917</v>
      </c>
      <c r="Z11" s="101">
        <v>10.861781660000007</v>
      </c>
      <c r="AA11" s="101">
        <v>13.988248195999986</v>
      </c>
      <c r="AB11" s="101">
        <v>13.71264637599999</v>
      </c>
      <c r="AC11" s="101">
        <v>12.774203174000009</v>
      </c>
      <c r="AD11" s="101">
        <v>19.870121321000013</v>
      </c>
      <c r="AE11" s="101">
        <v>20.76512</v>
      </c>
      <c r="AF11" s="101">
        <v>23.274471081140003</v>
      </c>
      <c r="AG11" s="101">
        <v>21.013243035459993</v>
      </c>
      <c r="AH11" s="101">
        <v>17.071460835099998</v>
      </c>
      <c r="AI11" s="101">
        <v>20.796277195900011</v>
      </c>
      <c r="AJ11" s="101">
        <v>15.930388503000009</v>
      </c>
      <c r="AK11" s="101">
        <v>12.805050675899999</v>
      </c>
      <c r="AL11" s="101">
        <v>16.090055090499984</v>
      </c>
      <c r="AM11" s="101">
        <v>12.826843497700029</v>
      </c>
      <c r="AN11" s="265">
        <v>12.775302322499979</v>
      </c>
      <c r="AO11" s="265">
        <v>12.488806187500012</v>
      </c>
      <c r="AP11" s="265">
        <v>14.193943593699981</v>
      </c>
      <c r="AQ11" s="300">
        <v>14.8097003972</v>
      </c>
      <c r="AR11" s="265">
        <v>13.8707368534</v>
      </c>
      <c r="AS11" s="265">
        <v>13.139755383099997</v>
      </c>
      <c r="AT11" s="265">
        <v>12.954123727999999</v>
      </c>
      <c r="AU11" s="265">
        <v>12.530185834000003</v>
      </c>
      <c r="AV11" s="265">
        <v>13.502918746100011</v>
      </c>
      <c r="AW11" s="297">
        <v>12.624917590699988</v>
      </c>
      <c r="BG11" s="106"/>
      <c r="BH11" s="106"/>
      <c r="BI11" s="106"/>
      <c r="BJ11" s="106"/>
      <c r="BK11" s="106"/>
      <c r="BL11" s="106"/>
      <c r="BM11" s="106"/>
      <c r="BN11" s="106"/>
      <c r="BO11" s="106"/>
      <c r="BP11" s="106"/>
      <c r="BQ11" s="106"/>
      <c r="BR11" s="106"/>
      <c r="BS11" s="106"/>
      <c r="BT11" s="106"/>
      <c r="BU11" s="106"/>
      <c r="BV11" s="106"/>
      <c r="BW11" s="106"/>
      <c r="BX11" s="106"/>
    </row>
    <row r="12" spans="2:76" ht="23.1" customHeight="1">
      <c r="B12" s="96" t="s">
        <v>153</v>
      </c>
      <c r="C12" s="100">
        <v>112.5</v>
      </c>
      <c r="D12" s="100">
        <v>116.5</v>
      </c>
      <c r="E12" s="100">
        <v>121.7</v>
      </c>
      <c r="F12" s="100">
        <v>118.7</v>
      </c>
      <c r="G12" s="100">
        <v>106.725318032</v>
      </c>
      <c r="H12" s="100">
        <v>122.77837838400001</v>
      </c>
      <c r="I12" s="100">
        <v>105.44566687999998</v>
      </c>
      <c r="J12" s="100">
        <v>115.34953719000006</v>
      </c>
      <c r="K12" s="100">
        <v>130.95821800499985</v>
      </c>
      <c r="L12" s="100">
        <v>113.43660435399995</v>
      </c>
      <c r="M12" s="113">
        <v>108.90909283699992</v>
      </c>
      <c r="N12" s="113">
        <v>120.63982126237498</v>
      </c>
      <c r="O12" s="100">
        <v>58.292207105999928</v>
      </c>
      <c r="P12" s="100">
        <v>42.602942394625281</v>
      </c>
      <c r="Q12" s="100">
        <v>75.675637455999848</v>
      </c>
      <c r="R12" s="100">
        <v>95.985628957249929</v>
      </c>
      <c r="S12" s="101">
        <v>85.807989391999996</v>
      </c>
      <c r="T12" s="101">
        <v>93.038278343949372</v>
      </c>
      <c r="U12" s="100">
        <v>113.423592832</v>
      </c>
      <c r="V12" s="101">
        <v>110.22031778099999</v>
      </c>
      <c r="W12" s="101">
        <v>123.00796492999996</v>
      </c>
      <c r="X12" s="101">
        <v>135.74725217300002</v>
      </c>
      <c r="Y12" s="101">
        <v>142.39779807199992</v>
      </c>
      <c r="Z12" s="101">
        <v>140.34505871700028</v>
      </c>
      <c r="AA12" s="101">
        <v>167.40720660099993</v>
      </c>
      <c r="AB12" s="101">
        <v>142.714722725</v>
      </c>
      <c r="AC12" s="101">
        <v>129.254745077</v>
      </c>
      <c r="AD12" s="101">
        <v>156.47214416599996</v>
      </c>
      <c r="AE12" s="101">
        <v>150.73172</v>
      </c>
      <c r="AF12" s="101">
        <v>163.78538973870002</v>
      </c>
      <c r="AG12" s="101">
        <v>164.00611078349996</v>
      </c>
      <c r="AH12" s="101">
        <v>171.77109367210011</v>
      </c>
      <c r="AI12" s="101">
        <v>188.11392955619993</v>
      </c>
      <c r="AJ12" s="101">
        <v>160.93446560839993</v>
      </c>
      <c r="AK12" s="101">
        <v>148.12172846590016</v>
      </c>
      <c r="AL12" s="101">
        <v>161.27042057349999</v>
      </c>
      <c r="AM12" s="101">
        <v>157.92714528299985</v>
      </c>
      <c r="AN12" s="344">
        <v>137.99051673269994</v>
      </c>
      <c r="AO12" s="344">
        <v>158.57057859910023</v>
      </c>
      <c r="AP12" s="344">
        <v>157.22525381250006</v>
      </c>
      <c r="AQ12" s="345">
        <v>131.28606575879999</v>
      </c>
      <c r="AR12" s="344">
        <v>142.3135867135</v>
      </c>
      <c r="AS12" s="344">
        <v>127.39864964929997</v>
      </c>
      <c r="AT12" s="344">
        <v>131.69307976850001</v>
      </c>
      <c r="AU12" s="344">
        <v>132.05506910940002</v>
      </c>
      <c r="AV12" s="344">
        <v>127.91983947180002</v>
      </c>
      <c r="AW12" s="346">
        <v>126.499058586</v>
      </c>
      <c r="BG12" s="106"/>
      <c r="BH12" s="106"/>
      <c r="BI12" s="106"/>
      <c r="BJ12" s="106"/>
      <c r="BK12" s="106"/>
      <c r="BL12" s="106"/>
      <c r="BM12" s="106"/>
      <c r="BN12" s="106"/>
      <c r="BO12" s="106"/>
      <c r="BP12" s="106"/>
      <c r="BQ12" s="106"/>
      <c r="BR12" s="106"/>
      <c r="BS12" s="106"/>
      <c r="BT12" s="106"/>
      <c r="BU12" s="106"/>
      <c r="BV12" s="106"/>
      <c r="BW12" s="106"/>
      <c r="BX12" s="106"/>
    </row>
    <row r="13" spans="2:76" ht="23.1" customHeight="1">
      <c r="B13" s="96" t="s">
        <v>154</v>
      </c>
      <c r="C13" s="100">
        <v>7.1</v>
      </c>
      <c r="D13" s="100">
        <v>9.1999999999999993</v>
      </c>
      <c r="E13" s="100">
        <v>5.6</v>
      </c>
      <c r="F13" s="100">
        <v>5.0999999999999996</v>
      </c>
      <c r="G13" s="100">
        <v>4.3649347835118508</v>
      </c>
      <c r="H13" s="100">
        <v>5.846896243448092</v>
      </c>
      <c r="I13" s="100">
        <v>7.1147820398708825</v>
      </c>
      <c r="J13" s="100">
        <v>9.81656933288426</v>
      </c>
      <c r="K13" s="100">
        <v>8.415910294168345</v>
      </c>
      <c r="L13" s="100">
        <v>5.72620129955469</v>
      </c>
      <c r="M13" s="113">
        <v>6.7218994466307924</v>
      </c>
      <c r="N13" s="113">
        <v>5.3494259833257241</v>
      </c>
      <c r="O13" s="100">
        <v>3.3191319860521689</v>
      </c>
      <c r="P13" s="100">
        <v>0.89758517464876786</v>
      </c>
      <c r="Q13" s="100">
        <v>1.0526790993911417</v>
      </c>
      <c r="R13" s="100">
        <v>2.2593447698212477</v>
      </c>
      <c r="S13" s="101">
        <v>0.60801638173530581</v>
      </c>
      <c r="T13" s="101">
        <v>0.3689293452864375</v>
      </c>
      <c r="U13" s="100">
        <v>0.50457369587452627</v>
      </c>
      <c r="V13" s="101">
        <v>0.40677493988343622</v>
      </c>
      <c r="W13" s="101">
        <v>0.4288232468140627</v>
      </c>
      <c r="X13" s="101">
        <v>1.0144551027566318</v>
      </c>
      <c r="Y13" s="101">
        <v>0.55509705144838606</v>
      </c>
      <c r="Z13" s="101">
        <v>0.58162655865519541</v>
      </c>
      <c r="AA13" s="101">
        <v>1.0903924761483068</v>
      </c>
      <c r="AB13" s="101">
        <v>0.67923860525556579</v>
      </c>
      <c r="AC13" s="101">
        <v>0.45504007610695135</v>
      </c>
      <c r="AD13" s="101">
        <v>0.57331011942359877</v>
      </c>
      <c r="AE13" s="101">
        <v>1.3289019647923614</v>
      </c>
      <c r="AF13" s="101">
        <v>1.3787726119430399</v>
      </c>
      <c r="AG13" s="101">
        <v>1.4970065396380796</v>
      </c>
      <c r="AH13" s="101">
        <v>1.9033130634676227</v>
      </c>
      <c r="AI13" s="101">
        <v>1.7664337212596575</v>
      </c>
      <c r="AJ13" s="101">
        <v>2.3697532796888199</v>
      </c>
      <c r="AK13" s="101">
        <v>1.106766346526727</v>
      </c>
      <c r="AL13" s="101">
        <v>3.1423075184198277</v>
      </c>
      <c r="AM13" s="101">
        <v>3.9799486102084591</v>
      </c>
      <c r="AN13" s="113">
        <v>3.9785153442427581</v>
      </c>
      <c r="AO13" s="113">
        <v>3.070508132261919</v>
      </c>
      <c r="AP13" s="113">
        <v>6.924984071342231</v>
      </c>
      <c r="AQ13" s="114">
        <v>2.598598120074695</v>
      </c>
      <c r="AR13" s="113">
        <v>3.3514707849837215</v>
      </c>
      <c r="AS13" s="113">
        <v>5.4551953535086026</v>
      </c>
      <c r="AT13" s="113">
        <v>6.5543395070657491</v>
      </c>
      <c r="AU13" s="113">
        <v>5.6671905680697767</v>
      </c>
      <c r="AV13" s="113">
        <v>4.4538982098969955</v>
      </c>
      <c r="AW13" s="299">
        <v>4.1551965237356958</v>
      </c>
      <c r="BG13" s="106"/>
      <c r="BH13" s="106"/>
      <c r="BI13" s="106"/>
      <c r="BJ13" s="106"/>
      <c r="BK13" s="106"/>
      <c r="BL13" s="106"/>
      <c r="BM13" s="106"/>
      <c r="BN13" s="106"/>
      <c r="BO13" s="106"/>
      <c r="BP13" s="106"/>
      <c r="BQ13" s="106"/>
      <c r="BR13" s="106"/>
      <c r="BS13" s="106"/>
      <c r="BT13" s="106"/>
      <c r="BU13" s="106"/>
      <c r="BV13" s="106"/>
      <c r="BW13" s="106"/>
      <c r="BX13" s="106"/>
    </row>
    <row r="14" spans="2:76" ht="23.1" customHeight="1">
      <c r="B14" s="96" t="s">
        <v>155</v>
      </c>
      <c r="C14" s="100">
        <v>6.4</v>
      </c>
      <c r="D14" s="100">
        <v>5.7</v>
      </c>
      <c r="E14" s="100">
        <v>6.8</v>
      </c>
      <c r="F14" s="100">
        <v>9.1</v>
      </c>
      <c r="G14" s="100">
        <v>7.021935306905652</v>
      </c>
      <c r="H14" s="100">
        <v>7.6110776840840391</v>
      </c>
      <c r="I14" s="100">
        <v>6.3711857308209963</v>
      </c>
      <c r="J14" s="100">
        <v>4.5837959413576028</v>
      </c>
      <c r="K14" s="100">
        <v>5.7241271525468909</v>
      </c>
      <c r="L14" s="100">
        <v>6.1512122755770182</v>
      </c>
      <c r="M14" s="113">
        <v>6.0306896772571488</v>
      </c>
      <c r="N14" s="113">
        <v>5.6334012832497971</v>
      </c>
      <c r="O14" s="100">
        <v>1.3404390045535548</v>
      </c>
      <c r="P14" s="100">
        <v>0.60117865568808337</v>
      </c>
      <c r="Q14" s="100">
        <v>0.76354186794503764</v>
      </c>
      <c r="R14" s="100">
        <v>1.3047691191317281</v>
      </c>
      <c r="S14" s="101">
        <v>1.6108868210817873</v>
      </c>
      <c r="T14" s="101">
        <v>1.3462071283099049</v>
      </c>
      <c r="U14" s="100">
        <v>2.3592422358068235</v>
      </c>
      <c r="V14" s="101">
        <v>2.757531929585737</v>
      </c>
      <c r="W14" s="101">
        <v>3.4382688833154553</v>
      </c>
      <c r="X14" s="101">
        <v>3.666396368068483</v>
      </c>
      <c r="Y14" s="101">
        <v>3.7676127063081841</v>
      </c>
      <c r="Z14" s="101">
        <v>3.7678732761618523</v>
      </c>
      <c r="AA14" s="101">
        <v>4.1350492114550654</v>
      </c>
      <c r="AB14" s="101">
        <v>2.7680688415224504</v>
      </c>
      <c r="AC14" s="101">
        <v>1.1719416350481697</v>
      </c>
      <c r="AD14" s="101">
        <v>2.0110594350312456</v>
      </c>
      <c r="AE14" s="101">
        <v>5.1210999531032702</v>
      </c>
      <c r="AF14" s="101">
        <v>5.154239255316436</v>
      </c>
      <c r="AG14" s="101">
        <v>4.9891471268977599</v>
      </c>
      <c r="AH14" s="101">
        <v>3.89032158652144</v>
      </c>
      <c r="AI14" s="101">
        <v>4.6752743284864628</v>
      </c>
      <c r="AJ14" s="101">
        <v>5.885919720289003</v>
      </c>
      <c r="AK14" s="101">
        <v>6.5869063140706894</v>
      </c>
      <c r="AL14" s="101">
        <v>10.544482652290746</v>
      </c>
      <c r="AM14" s="101">
        <v>15.044593313615216</v>
      </c>
      <c r="AN14" s="113">
        <v>10.184319546254169</v>
      </c>
      <c r="AO14" s="113">
        <v>11.293227094107205</v>
      </c>
      <c r="AP14" s="113">
        <v>13.953389066985901</v>
      </c>
      <c r="AQ14" s="114">
        <v>10.04858572273001</v>
      </c>
      <c r="AR14" s="113">
        <v>7.8985653403250353</v>
      </c>
      <c r="AS14" s="113">
        <v>8.089904974542474</v>
      </c>
      <c r="AT14" s="113">
        <v>7.0277198425685761</v>
      </c>
      <c r="AU14" s="113">
        <v>9.0105815901713626</v>
      </c>
      <c r="AV14" s="113">
        <v>9.373495031813718</v>
      </c>
      <c r="AW14" s="299">
        <v>11.120761041482613</v>
      </c>
      <c r="BG14" s="106"/>
      <c r="BH14" s="106"/>
      <c r="BI14" s="106"/>
      <c r="BJ14" s="106"/>
      <c r="BK14" s="106"/>
      <c r="BL14" s="106"/>
      <c r="BM14" s="106"/>
      <c r="BN14" s="106"/>
      <c r="BO14" s="106"/>
      <c r="BP14" s="106"/>
      <c r="BQ14" s="106"/>
      <c r="BR14" s="106"/>
      <c r="BS14" s="106"/>
      <c r="BT14" s="106"/>
      <c r="BU14" s="106"/>
      <c r="BV14" s="106"/>
      <c r="BW14" s="106"/>
      <c r="BX14" s="106"/>
    </row>
    <row r="15" spans="2:76" ht="23.1" customHeight="1">
      <c r="B15" s="96" t="s">
        <v>156</v>
      </c>
      <c r="C15" s="100">
        <v>71</v>
      </c>
      <c r="D15" s="100">
        <v>72.099999999999994</v>
      </c>
      <c r="E15" s="100">
        <v>73.7</v>
      </c>
      <c r="F15" s="100">
        <v>80.3</v>
      </c>
      <c r="G15" s="100">
        <v>75.401471876619667</v>
      </c>
      <c r="H15" s="100">
        <v>77.949935895846039</v>
      </c>
      <c r="I15" s="100">
        <v>76.510548720911373</v>
      </c>
      <c r="J15" s="100">
        <v>73.798248791715622</v>
      </c>
      <c r="K15" s="100">
        <v>72.019686324189365</v>
      </c>
      <c r="L15" s="100">
        <v>70.273515054813871</v>
      </c>
      <c r="M15" s="113">
        <v>65.986039951555313</v>
      </c>
      <c r="N15" s="113">
        <v>79.252839670931564</v>
      </c>
      <c r="O15" s="100">
        <v>34.516808462657735</v>
      </c>
      <c r="P15" s="100">
        <v>53.971844563358815</v>
      </c>
      <c r="Q15" s="100">
        <v>93.977564173295391</v>
      </c>
      <c r="R15" s="100">
        <v>101.36845329110034</v>
      </c>
      <c r="S15" s="101">
        <v>92.742760052281142</v>
      </c>
      <c r="T15" s="101">
        <v>73.027706171945397</v>
      </c>
      <c r="U15" s="100">
        <v>93.1705292279606</v>
      </c>
      <c r="V15" s="101">
        <v>78.877006412480981</v>
      </c>
      <c r="W15" s="101">
        <v>79.143621135370608</v>
      </c>
      <c r="X15" s="101">
        <v>78.509787658381157</v>
      </c>
      <c r="Y15" s="101">
        <v>72.418963791585725</v>
      </c>
      <c r="Z15" s="101">
        <v>74.442007803227582</v>
      </c>
      <c r="AA15" s="101">
        <v>86.886868985675335</v>
      </c>
      <c r="AB15" s="101">
        <v>81.038303280342845</v>
      </c>
      <c r="AC15" s="101">
        <v>61.044972255935079</v>
      </c>
      <c r="AD15" s="101">
        <v>89.752050498591657</v>
      </c>
      <c r="AE15" s="101">
        <v>76.625352295124841</v>
      </c>
      <c r="AF15" s="101">
        <v>79.530948668799667</v>
      </c>
      <c r="AG15" s="101">
        <v>84.484825491831174</v>
      </c>
      <c r="AH15" s="101">
        <v>73.370448670916403</v>
      </c>
      <c r="AI15" s="101">
        <v>76.498532500491166</v>
      </c>
      <c r="AJ15" s="101">
        <v>80.209470189917809</v>
      </c>
      <c r="AK15" s="101">
        <v>72.136747048875776</v>
      </c>
      <c r="AL15" s="101">
        <v>91.069936554520879</v>
      </c>
      <c r="AM15" s="101">
        <v>93.553052442514741</v>
      </c>
      <c r="AN15" s="113">
        <v>87.050760687956227</v>
      </c>
      <c r="AO15" s="113">
        <v>92.38719722159091</v>
      </c>
      <c r="AP15" s="113">
        <v>100.38960241101961</v>
      </c>
      <c r="AQ15" s="114">
        <v>92.20677379926812</v>
      </c>
      <c r="AR15" s="113">
        <v>94.832547120474231</v>
      </c>
      <c r="AS15" s="113">
        <v>94.011784752813981</v>
      </c>
      <c r="AT15" s="113">
        <v>96.991528022542269</v>
      </c>
      <c r="AU15" s="113">
        <v>102.4605996589697</v>
      </c>
      <c r="AV15" s="113">
        <v>104.57279782404942</v>
      </c>
      <c r="AW15" s="299">
        <v>104.80180175788431</v>
      </c>
      <c r="BG15" s="106"/>
      <c r="BH15" s="106"/>
      <c r="BI15" s="106"/>
      <c r="BJ15" s="106"/>
      <c r="BK15" s="106"/>
      <c r="BL15" s="106"/>
      <c r="BM15" s="106"/>
      <c r="BN15" s="106"/>
      <c r="BO15" s="106"/>
      <c r="BP15" s="106"/>
      <c r="BQ15" s="106"/>
      <c r="BR15" s="106"/>
      <c r="BS15" s="106"/>
      <c r="BT15" s="106"/>
      <c r="BU15" s="106"/>
      <c r="BV15" s="106"/>
      <c r="BW15" s="106"/>
      <c r="BX15" s="106"/>
    </row>
    <row r="16" spans="2:76" s="105" customFormat="1" ht="23.1" customHeight="1">
      <c r="B16" s="112" t="s">
        <v>157</v>
      </c>
      <c r="C16" s="113">
        <v>81.099999999999994</v>
      </c>
      <c r="D16" s="113">
        <v>86.2</v>
      </c>
      <c r="E16" s="113" t="s">
        <v>73</v>
      </c>
      <c r="F16" s="113" t="s">
        <v>73</v>
      </c>
      <c r="G16" s="113">
        <v>4.2960000000000003</v>
      </c>
      <c r="H16" s="113">
        <v>55.111800000000002</v>
      </c>
      <c r="I16" s="113">
        <v>118.59829999999999</v>
      </c>
      <c r="J16" s="113">
        <v>48.009599999999999</v>
      </c>
      <c r="K16" s="113">
        <v>72.691299999999998</v>
      </c>
      <c r="L16" s="113">
        <v>111.7603</v>
      </c>
      <c r="M16" s="113">
        <v>76.619900000000001</v>
      </c>
      <c r="N16" s="113">
        <v>124.11</v>
      </c>
      <c r="O16" s="113">
        <v>64.599999999999994</v>
      </c>
      <c r="P16" s="113">
        <v>85.8</v>
      </c>
      <c r="Q16" s="113">
        <v>122.29640000000001</v>
      </c>
      <c r="R16" s="113">
        <v>210.45009999999999</v>
      </c>
      <c r="S16" s="114">
        <v>1.9791000000000001</v>
      </c>
      <c r="T16" s="114">
        <v>66.589799999999997</v>
      </c>
      <c r="U16" s="113">
        <v>132.50819999999999</v>
      </c>
      <c r="V16" s="114">
        <v>67.892200000000003</v>
      </c>
      <c r="W16" s="114">
        <v>59.488999999999997</v>
      </c>
      <c r="X16" s="114">
        <v>87.287300000000002</v>
      </c>
      <c r="Y16" s="114">
        <v>83.936700000000002</v>
      </c>
      <c r="Z16" s="114">
        <v>71.338899999999995</v>
      </c>
      <c r="AA16" s="114">
        <v>119.4533</v>
      </c>
      <c r="AB16" s="114">
        <v>134.33420000000001</v>
      </c>
      <c r="AC16" s="114">
        <v>92.045500000000004</v>
      </c>
      <c r="AD16" s="114">
        <v>264.09890000000001</v>
      </c>
      <c r="AE16" s="114">
        <v>10.5</v>
      </c>
      <c r="AF16" s="114">
        <v>79.443299999999994</v>
      </c>
      <c r="AG16" s="114">
        <v>144.58789999999999</v>
      </c>
      <c r="AH16" s="114">
        <v>53.015500000000003</v>
      </c>
      <c r="AI16" s="114">
        <v>99.495099999999994</v>
      </c>
      <c r="AJ16" s="114">
        <v>119.6587</v>
      </c>
      <c r="AK16" s="114">
        <v>84.331900000000005</v>
      </c>
      <c r="AL16" s="114">
        <v>84.272100000000009</v>
      </c>
      <c r="AM16" s="114">
        <v>118.959</v>
      </c>
      <c r="AN16" s="113">
        <v>114.6016</v>
      </c>
      <c r="AO16" s="113">
        <v>126.7501</v>
      </c>
      <c r="AP16" s="113">
        <v>260.60000000000002</v>
      </c>
      <c r="AQ16" s="114">
        <v>22.258700000000001</v>
      </c>
      <c r="AR16" s="113">
        <v>112</v>
      </c>
      <c r="AS16" s="113">
        <v>143.80000000000001</v>
      </c>
      <c r="AT16" s="113">
        <v>72.819999999999993</v>
      </c>
      <c r="AU16" s="113">
        <v>84.22</v>
      </c>
      <c r="AV16" s="113">
        <v>141</v>
      </c>
      <c r="AW16" s="296">
        <v>91.3</v>
      </c>
      <c r="AY16" s="251"/>
    </row>
    <row r="17" spans="2:51" s="105" customFormat="1" ht="23.1" customHeight="1">
      <c r="B17" s="115" t="s">
        <v>158</v>
      </c>
      <c r="C17" s="113">
        <v>57.7</v>
      </c>
      <c r="D17" s="113">
        <v>65.3</v>
      </c>
      <c r="E17" s="113" t="s">
        <v>73</v>
      </c>
      <c r="F17" s="113" t="s">
        <v>73</v>
      </c>
      <c r="G17" s="113">
        <v>3.5903999999999998</v>
      </c>
      <c r="H17" s="113">
        <v>50.088000000000001</v>
      </c>
      <c r="I17" s="113">
        <v>103.07680000000001</v>
      </c>
      <c r="J17" s="113">
        <v>40.151499999999999</v>
      </c>
      <c r="K17" s="113">
        <v>50.0214</v>
      </c>
      <c r="L17" s="113">
        <v>62.720100000000002</v>
      </c>
      <c r="M17" s="113">
        <v>56.1021</v>
      </c>
      <c r="N17" s="113">
        <v>85.072599999999994</v>
      </c>
      <c r="O17" s="113">
        <v>44.6</v>
      </c>
      <c r="P17" s="113">
        <v>76.7</v>
      </c>
      <c r="Q17" s="113">
        <v>98.386399999999995</v>
      </c>
      <c r="R17" s="113">
        <v>115.98399999999999</v>
      </c>
      <c r="S17" s="114">
        <v>1.7282999999999999</v>
      </c>
      <c r="T17" s="114">
        <v>61.515099999999997</v>
      </c>
      <c r="U17" s="113">
        <v>119.374</v>
      </c>
      <c r="V17" s="114">
        <v>47.403700000000001</v>
      </c>
      <c r="W17" s="114">
        <v>50.721899999999998</v>
      </c>
      <c r="X17" s="114">
        <v>61.613500000000002</v>
      </c>
      <c r="Y17" s="114">
        <v>64.369299999999996</v>
      </c>
      <c r="Z17" s="114">
        <v>49.090400000000002</v>
      </c>
      <c r="AA17" s="114">
        <v>71.2303</v>
      </c>
      <c r="AB17" s="114">
        <v>103.1579</v>
      </c>
      <c r="AC17" s="114">
        <v>70.409899999999993</v>
      </c>
      <c r="AD17" s="114">
        <v>151.0641</v>
      </c>
      <c r="AE17" s="114">
        <v>9.6</v>
      </c>
      <c r="AF17" s="114">
        <v>49.037300000000002</v>
      </c>
      <c r="AG17" s="114">
        <v>127.9286</v>
      </c>
      <c r="AH17" s="114">
        <v>46.984499999999997</v>
      </c>
      <c r="AI17" s="114">
        <v>83.820899999999995</v>
      </c>
      <c r="AJ17" s="114">
        <v>89.081400000000002</v>
      </c>
      <c r="AK17" s="114">
        <v>69.213800000000006</v>
      </c>
      <c r="AL17" s="114">
        <v>62.811700000000002</v>
      </c>
      <c r="AM17" s="114">
        <v>87.065100000000001</v>
      </c>
      <c r="AN17" s="113">
        <v>91.373900000000006</v>
      </c>
      <c r="AO17" s="113">
        <v>97.666399999999996</v>
      </c>
      <c r="AP17" s="113">
        <v>146.9</v>
      </c>
      <c r="AQ17" s="114">
        <v>5.6571999999999996</v>
      </c>
      <c r="AR17" s="113">
        <v>103.1</v>
      </c>
      <c r="AS17" s="113">
        <v>115</v>
      </c>
      <c r="AT17" s="113">
        <v>57.63</v>
      </c>
      <c r="AU17" s="113">
        <v>72.87</v>
      </c>
      <c r="AV17" s="113">
        <v>100.87</v>
      </c>
      <c r="AW17" s="296">
        <v>76.37</v>
      </c>
      <c r="AY17" s="251"/>
    </row>
    <row r="18" spans="2:51" s="105" customFormat="1" ht="23.1" customHeight="1">
      <c r="B18" s="115" t="s">
        <v>159</v>
      </c>
      <c r="C18" s="113">
        <v>19.2</v>
      </c>
      <c r="D18" s="113">
        <v>19.399999999999999</v>
      </c>
      <c r="E18" s="113" t="s">
        <v>73</v>
      </c>
      <c r="F18" s="113" t="s">
        <v>73</v>
      </c>
      <c r="G18" s="113">
        <v>0.59650000000000003</v>
      </c>
      <c r="H18" s="113">
        <v>4.5376000000000003</v>
      </c>
      <c r="I18" s="113">
        <v>13.233499999999999</v>
      </c>
      <c r="J18" s="113">
        <v>6.4679000000000002</v>
      </c>
      <c r="K18" s="113">
        <v>12.774800000000001</v>
      </c>
      <c r="L18" s="113">
        <v>25.5334</v>
      </c>
      <c r="M18" s="113">
        <v>14.131600000000001</v>
      </c>
      <c r="N18" s="113">
        <v>19.573399999999999</v>
      </c>
      <c r="O18" s="113">
        <v>8.6999999999999993</v>
      </c>
      <c r="P18" s="113">
        <v>9.1</v>
      </c>
      <c r="Q18" s="113">
        <v>11.938800000000001</v>
      </c>
      <c r="R18" s="113">
        <v>65.183400000000006</v>
      </c>
      <c r="S18" s="114">
        <v>0.1333</v>
      </c>
      <c r="T18" s="114">
        <v>3.6194000000000002</v>
      </c>
      <c r="U18" s="113">
        <v>11.293100000000001</v>
      </c>
      <c r="V18" s="114">
        <v>14.3994</v>
      </c>
      <c r="W18" s="114">
        <v>6.4965000000000002</v>
      </c>
      <c r="X18" s="114">
        <v>14.8752</v>
      </c>
      <c r="Y18" s="114">
        <v>12.026400000000001</v>
      </c>
      <c r="Z18" s="114">
        <v>16.853400000000001</v>
      </c>
      <c r="AA18" s="114">
        <v>26.142800000000001</v>
      </c>
      <c r="AB18" s="114">
        <v>20.043800000000001</v>
      </c>
      <c r="AC18" s="114">
        <v>17.206099999999999</v>
      </c>
      <c r="AD18" s="114">
        <v>85.211200000000005</v>
      </c>
      <c r="AE18" s="114">
        <v>0.9</v>
      </c>
      <c r="AF18" s="114">
        <v>1.6737</v>
      </c>
      <c r="AG18" s="114">
        <v>12.2806</v>
      </c>
      <c r="AH18" s="114">
        <v>5.9028</v>
      </c>
      <c r="AI18" s="114">
        <v>7.6113999999999997</v>
      </c>
      <c r="AJ18" s="114">
        <v>22.404499999999999</v>
      </c>
      <c r="AK18" s="114">
        <v>9.9816000000000003</v>
      </c>
      <c r="AL18" s="114">
        <v>16.357199999999999</v>
      </c>
      <c r="AM18" s="114">
        <v>26.642800000000001</v>
      </c>
      <c r="AN18" s="113">
        <v>14.4796</v>
      </c>
      <c r="AO18" s="113">
        <v>19.693899999999999</v>
      </c>
      <c r="AP18" s="113">
        <v>78.400000000000006</v>
      </c>
      <c r="AQ18" s="114">
        <v>1.4845999999999999</v>
      </c>
      <c r="AR18" s="113">
        <v>4.4000000000000004</v>
      </c>
      <c r="AS18" s="113">
        <v>13.8</v>
      </c>
      <c r="AT18" s="113">
        <v>6.62</v>
      </c>
      <c r="AU18" s="113">
        <v>7.6955</v>
      </c>
      <c r="AV18" s="113">
        <v>19.463000000000001</v>
      </c>
      <c r="AW18" s="296">
        <v>12.84</v>
      </c>
      <c r="AY18" s="251"/>
    </row>
    <row r="19" spans="2:51" s="105" customFormat="1" ht="23.1" customHeight="1">
      <c r="B19" s="112" t="s">
        <v>160</v>
      </c>
      <c r="C19" s="113">
        <v>81</v>
      </c>
      <c r="D19" s="113">
        <v>59.1</v>
      </c>
      <c r="E19" s="113" t="s">
        <v>73</v>
      </c>
      <c r="F19" s="113" t="s">
        <v>73</v>
      </c>
      <c r="G19" s="113">
        <v>66.772900000000007</v>
      </c>
      <c r="H19" s="113">
        <v>59.4435</v>
      </c>
      <c r="I19" s="113">
        <v>63.451500000000003</v>
      </c>
      <c r="J19" s="113">
        <v>58.136200000000002</v>
      </c>
      <c r="K19" s="113">
        <v>61.015999999999998</v>
      </c>
      <c r="L19" s="113">
        <v>124.334</v>
      </c>
      <c r="M19" s="113">
        <v>59.130200000000002</v>
      </c>
      <c r="N19" s="113">
        <v>54.4345</v>
      </c>
      <c r="O19" s="113">
        <v>43.9</v>
      </c>
      <c r="P19" s="113">
        <v>16.100000000000001</v>
      </c>
      <c r="Q19" s="113">
        <v>41.096600000000002</v>
      </c>
      <c r="R19" s="113">
        <v>145.98920000000001</v>
      </c>
      <c r="S19" s="114">
        <v>58.814799999999998</v>
      </c>
      <c r="T19" s="114">
        <v>46.566000000000003</v>
      </c>
      <c r="U19" s="113">
        <v>66.983199999999997</v>
      </c>
      <c r="V19" s="114">
        <v>67.788799999999995</v>
      </c>
      <c r="W19" s="114">
        <v>61.135599999999997</v>
      </c>
      <c r="X19" s="114">
        <v>120.94750000000001</v>
      </c>
      <c r="Y19" s="114">
        <v>76.288700000000006</v>
      </c>
      <c r="Z19" s="114">
        <v>72.678799999999995</v>
      </c>
      <c r="AA19" s="114">
        <v>112.66679999999999</v>
      </c>
      <c r="AB19" s="114">
        <v>77.133300000000006</v>
      </c>
      <c r="AC19" s="114">
        <v>51.349499999999999</v>
      </c>
      <c r="AD19" s="114">
        <v>125.9693</v>
      </c>
      <c r="AE19" s="114">
        <v>93.3</v>
      </c>
      <c r="AF19" s="114">
        <v>75.316400000000002</v>
      </c>
      <c r="AG19" s="114">
        <v>86.461699999999993</v>
      </c>
      <c r="AH19" s="114">
        <v>79.274600000000007</v>
      </c>
      <c r="AI19" s="114">
        <v>78.089500000000001</v>
      </c>
      <c r="AJ19" s="114">
        <v>129.65110000000001</v>
      </c>
      <c r="AK19" s="114">
        <v>71.356399999999994</v>
      </c>
      <c r="AL19" s="114">
        <v>71.288499999999999</v>
      </c>
      <c r="AM19" s="114">
        <v>104.56100000000001</v>
      </c>
      <c r="AN19" s="113">
        <v>76.438000000000002</v>
      </c>
      <c r="AO19" s="113">
        <v>76.427300000000002</v>
      </c>
      <c r="AP19" s="113">
        <v>125.8</v>
      </c>
      <c r="AQ19" s="114">
        <v>79.722499999999997</v>
      </c>
      <c r="AR19" s="113">
        <v>64.099999999999994</v>
      </c>
      <c r="AS19" s="113">
        <v>64.8</v>
      </c>
      <c r="AT19" s="113">
        <v>59.49</v>
      </c>
      <c r="AU19" s="113">
        <v>58.818399999999997</v>
      </c>
      <c r="AV19" s="113">
        <v>132.096</v>
      </c>
      <c r="AW19" s="296">
        <v>55.7</v>
      </c>
      <c r="AY19" s="251"/>
    </row>
    <row r="20" spans="2:51" ht="23.1" customHeight="1">
      <c r="B20" s="96" t="s">
        <v>161</v>
      </c>
      <c r="C20" s="100">
        <v>24.9</v>
      </c>
      <c r="D20" s="100">
        <v>29.2</v>
      </c>
      <c r="E20" s="100">
        <v>43</v>
      </c>
      <c r="F20" s="100">
        <v>129.30000000000001</v>
      </c>
      <c r="G20" s="100">
        <v>-14.2</v>
      </c>
      <c r="H20" s="100">
        <v>28.376088183696847</v>
      </c>
      <c r="I20" s="100">
        <v>82.329341090209795</v>
      </c>
      <c r="J20" s="100">
        <v>4.8167569592040902</v>
      </c>
      <c r="K20" s="100">
        <v>82.329341090209795</v>
      </c>
      <c r="L20" s="100">
        <v>69.421149125866094</v>
      </c>
      <c r="M20" s="118">
        <v>8.2156605589417708</v>
      </c>
      <c r="N20" s="118">
        <v>51.012292585775697</v>
      </c>
      <c r="O20" s="100">
        <v>53.4</v>
      </c>
      <c r="P20" s="100">
        <v>44.8</v>
      </c>
      <c r="Q20" s="100">
        <v>74.099999999999994</v>
      </c>
      <c r="R20" s="100">
        <v>173.1</v>
      </c>
      <c r="S20" s="101">
        <v>-5.4</v>
      </c>
      <c r="T20" s="101">
        <v>23.408884640671779</v>
      </c>
      <c r="U20" s="100">
        <v>169.646254006211</v>
      </c>
      <c r="V20" s="101">
        <v>3.3805596508718998</v>
      </c>
      <c r="W20" s="101">
        <v>60.313989125712297</v>
      </c>
      <c r="X20" s="101">
        <v>100.873111782419</v>
      </c>
      <c r="Y20" s="101">
        <v>23.415605515020399</v>
      </c>
      <c r="Z20" s="101">
        <v>45.117778544712799</v>
      </c>
      <c r="AA20" s="101">
        <v>103.885294528526</v>
      </c>
      <c r="AB20" s="101">
        <v>25.936325342257501</v>
      </c>
      <c r="AC20" s="101">
        <v>37.647476431374436</v>
      </c>
      <c r="AD20" s="101">
        <v>234.78768972294404</v>
      </c>
      <c r="AE20" s="101">
        <v>-76.013134869745002</v>
      </c>
      <c r="AF20" s="101">
        <v>107.22532453759108</v>
      </c>
      <c r="AG20" s="101">
        <v>24.888546991641633</v>
      </c>
      <c r="AH20" s="101">
        <v>6.3172690827650904</v>
      </c>
      <c r="AI20" s="101">
        <v>16.017182480326852</v>
      </c>
      <c r="AJ20" s="101">
        <v>100.63071944914758</v>
      </c>
      <c r="AK20" s="101">
        <v>-11.727280987090431</v>
      </c>
      <c r="AL20" s="101">
        <v>24.777841982428917</v>
      </c>
      <c r="AM20" s="101">
        <v>44.112340995406733</v>
      </c>
      <c r="AN20" s="113">
        <v>-4.9053882667832003</v>
      </c>
      <c r="AO20" s="113">
        <v>34.434530436928384</v>
      </c>
      <c r="AP20" s="113">
        <v>154.28204776178114</v>
      </c>
      <c r="AQ20" s="114">
        <v>-100.76699765023309</v>
      </c>
      <c r="AR20" s="113">
        <v>57.107077408955398</v>
      </c>
      <c r="AS20" s="113">
        <v>66.346089031251097</v>
      </c>
      <c r="AT20" s="113">
        <v>24.0545841927621</v>
      </c>
      <c r="AU20" s="113">
        <v>64.414024963400294</v>
      </c>
      <c r="AV20" s="113">
        <v>103.980280248043</v>
      </c>
      <c r="AW20" s="296">
        <v>38.830665467403797</v>
      </c>
    </row>
    <row r="21" spans="2:51" ht="23.1" customHeight="1">
      <c r="B21" s="96" t="s">
        <v>162</v>
      </c>
      <c r="C21" s="100">
        <v>46.5</v>
      </c>
      <c r="D21" s="100">
        <v>15.6</v>
      </c>
      <c r="E21" s="100">
        <v>24.8</v>
      </c>
      <c r="F21" s="100">
        <v>30.1</v>
      </c>
      <c r="G21" s="100">
        <v>14.7</v>
      </c>
      <c r="H21" s="100">
        <v>57.328666172789873</v>
      </c>
      <c r="I21" s="100">
        <v>50.545341228049701</v>
      </c>
      <c r="J21" s="100">
        <v>21.285566847046301</v>
      </c>
      <c r="K21" s="100">
        <v>50.545341228049701</v>
      </c>
      <c r="L21" s="100">
        <v>70.291456675955999</v>
      </c>
      <c r="M21" s="118">
        <v>7.4563492735889696</v>
      </c>
      <c r="N21" s="118">
        <v>35.5998347958582</v>
      </c>
      <c r="O21" s="100">
        <v>40</v>
      </c>
      <c r="P21" s="100">
        <v>-13.3</v>
      </c>
      <c r="Q21" s="100">
        <v>-10.4</v>
      </c>
      <c r="R21" s="100">
        <v>36.799999999999997</v>
      </c>
      <c r="S21" s="101">
        <v>-17.3</v>
      </c>
      <c r="T21" s="101">
        <v>34.066778443716004</v>
      </c>
      <c r="U21" s="100">
        <v>113.091079555077</v>
      </c>
      <c r="V21" s="101">
        <v>26.2758937631165</v>
      </c>
      <c r="W21" s="101">
        <v>70.212135214488995</v>
      </c>
      <c r="X21" s="101">
        <v>139.96569501318299</v>
      </c>
      <c r="Y21" s="101">
        <v>85.533587892316305</v>
      </c>
      <c r="Z21" s="101">
        <v>108.02214195769</v>
      </c>
      <c r="AA21" s="101">
        <v>163.774910927647</v>
      </c>
      <c r="AB21" s="101">
        <v>40.850834524904798</v>
      </c>
      <c r="AC21" s="101">
        <v>34.225686772237069</v>
      </c>
      <c r="AD21" s="101">
        <v>76.286363696843381</v>
      </c>
      <c r="AE21" s="101">
        <v>47.363386481807105</v>
      </c>
      <c r="AF21" s="101">
        <v>187.29042983582661</v>
      </c>
      <c r="AG21" s="101">
        <v>80.375489554161206</v>
      </c>
      <c r="AH21" s="101">
        <v>49.593819257531301</v>
      </c>
      <c r="AI21" s="101">
        <v>58.511228156520055</v>
      </c>
      <c r="AJ21" s="101">
        <v>69.499515829284675</v>
      </c>
      <c r="AK21" s="101">
        <v>11.360889163871295</v>
      </c>
      <c r="AL21" s="101">
        <v>18.496293303929271</v>
      </c>
      <c r="AM21" s="101">
        <v>28.148450646029787</v>
      </c>
      <c r="AN21" s="113">
        <v>-2.4953119185660002</v>
      </c>
      <c r="AO21" s="113">
        <v>4.5675811020815749</v>
      </c>
      <c r="AP21" s="113">
        <v>-16.426263226679527</v>
      </c>
      <c r="AQ21" s="114">
        <v>-2.307214918313548</v>
      </c>
      <c r="AR21" s="113">
        <v>26.3969497490972</v>
      </c>
      <c r="AS21" s="113">
        <v>61.416064884543403</v>
      </c>
      <c r="AT21" s="113">
        <v>9.4456904557850194</v>
      </c>
      <c r="AU21" s="113">
        <v>4.7475499469237397</v>
      </c>
      <c r="AV21" s="113">
        <v>64.024087647232193</v>
      </c>
      <c r="AW21" s="296">
        <v>10.798351781067399</v>
      </c>
    </row>
    <row r="22" spans="2:51" ht="23.1" customHeight="1">
      <c r="B22" s="96" t="s">
        <v>420</v>
      </c>
      <c r="C22" s="97">
        <v>6.7</v>
      </c>
      <c r="D22" s="97">
        <v>6.7</v>
      </c>
      <c r="E22" s="97">
        <v>6.6</v>
      </c>
      <c r="F22" s="97">
        <v>6.6</v>
      </c>
      <c r="G22" s="97">
        <v>6.8</v>
      </c>
      <c r="H22" s="97">
        <v>6.7969344556380094</v>
      </c>
      <c r="I22" s="97">
        <v>6.7528365303814386</v>
      </c>
      <c r="J22" s="97">
        <v>6.812104227644717</v>
      </c>
      <c r="K22" s="97">
        <v>6.7990752801041694</v>
      </c>
      <c r="L22" s="97">
        <v>6.72</v>
      </c>
      <c r="M22" s="119">
        <v>6.7800412401803731</v>
      </c>
      <c r="N22" s="119">
        <v>6.7732241274743972</v>
      </c>
      <c r="O22" s="97">
        <v>6.7</v>
      </c>
      <c r="P22" s="97">
        <v>6.4</v>
      </c>
      <c r="Q22" s="97">
        <v>6.2</v>
      </c>
      <c r="R22" s="97">
        <v>6</v>
      </c>
      <c r="S22" s="98">
        <v>5.8</v>
      </c>
      <c r="T22" s="98">
        <v>5.605723681566924</v>
      </c>
      <c r="U22" s="97">
        <v>5.4485346781296711</v>
      </c>
      <c r="V22" s="98">
        <v>5.3083686809997035</v>
      </c>
      <c r="W22" s="98">
        <v>5.1433643034573233</v>
      </c>
      <c r="X22" s="98">
        <v>5.000981577404195</v>
      </c>
      <c r="Y22" s="98">
        <v>4.8643516895826258</v>
      </c>
      <c r="Z22" s="98">
        <v>4.7646465856273448</v>
      </c>
      <c r="AA22" s="98">
        <v>4.785174100990238</v>
      </c>
      <c r="AB22" s="98">
        <v>4.8141802093800887</v>
      </c>
      <c r="AC22" s="98">
        <v>4.7183868094842252</v>
      </c>
      <c r="AD22" s="98">
        <v>4.6500000000000004</v>
      </c>
      <c r="AE22" s="98">
        <v>4.76</v>
      </c>
      <c r="AF22" s="98">
        <v>4.9200856193909939</v>
      </c>
      <c r="AG22" s="98">
        <v>5.4272512703314533</v>
      </c>
      <c r="AH22" s="98">
        <v>5.8</v>
      </c>
      <c r="AI22" s="98">
        <v>6.2406371789029338</v>
      </c>
      <c r="AJ22" s="98">
        <v>6.3672618620484949</v>
      </c>
      <c r="AK22" s="98">
        <v>6.49</v>
      </c>
      <c r="AL22" s="98">
        <v>6.9292818797363882</v>
      </c>
      <c r="AM22" s="98">
        <v>7.1057230357513985</v>
      </c>
      <c r="AN22" s="116">
        <v>7.253697766488381</v>
      </c>
      <c r="AO22" s="116">
        <v>7.3449635025112583</v>
      </c>
      <c r="AP22" s="116">
        <v>7.4065960507324</v>
      </c>
      <c r="AQ22" s="301">
        <v>7.6373473426779883</v>
      </c>
      <c r="AR22" s="116">
        <v>7.8057588495833068</v>
      </c>
      <c r="AS22" s="116">
        <v>8.1564657988665061</v>
      </c>
      <c r="AT22" s="116">
        <v>8.3195105687519515</v>
      </c>
      <c r="AU22" s="116">
        <v>8.4596475239991538</v>
      </c>
      <c r="AV22" s="116">
        <v>8.5077644149471325</v>
      </c>
      <c r="AW22" s="297">
        <v>8.4057994980988742</v>
      </c>
    </row>
    <row r="23" spans="2:51" ht="23.1" customHeight="1">
      <c r="B23" s="96" t="s">
        <v>421</v>
      </c>
      <c r="C23" s="97">
        <v>12.3</v>
      </c>
      <c r="D23" s="97">
        <v>12.2</v>
      </c>
      <c r="E23" s="97">
        <v>12.2</v>
      </c>
      <c r="F23" s="97">
        <v>12.1</v>
      </c>
      <c r="G23" s="97">
        <v>12.1</v>
      </c>
      <c r="H23" s="97">
        <v>11.965903360305679</v>
      </c>
      <c r="I23" s="97">
        <v>11.98479244278075</v>
      </c>
      <c r="J23" s="97">
        <v>12.073929961045465</v>
      </c>
      <c r="K23" s="97">
        <v>11.932860907827484</v>
      </c>
      <c r="L23" s="97">
        <v>12.29</v>
      </c>
      <c r="M23" s="119">
        <v>11.93890115549449</v>
      </c>
      <c r="N23" s="119">
        <v>11.795105403448739</v>
      </c>
      <c r="O23" s="97">
        <v>11.8</v>
      </c>
      <c r="P23" s="97">
        <v>11</v>
      </c>
      <c r="Q23" s="97">
        <v>10.4</v>
      </c>
      <c r="R23" s="97">
        <v>10.1</v>
      </c>
      <c r="S23" s="98">
        <v>10.5</v>
      </c>
      <c r="T23" s="98">
        <v>10.178098954428284</v>
      </c>
      <c r="U23" s="97">
        <v>9.8318649812907015</v>
      </c>
      <c r="V23" s="98">
        <v>9.517731632300432</v>
      </c>
      <c r="W23" s="98">
        <v>9.3697289946410578</v>
      </c>
      <c r="X23" s="98">
        <v>9.0942202201108095</v>
      </c>
      <c r="Y23" s="98">
        <v>8.8912745435893399</v>
      </c>
      <c r="Z23" s="98">
        <v>8.7276050942080641</v>
      </c>
      <c r="AA23" s="98">
        <v>8.6132691841477431</v>
      </c>
      <c r="AB23" s="98">
        <v>8.5342448085804961</v>
      </c>
      <c r="AC23" s="98">
        <v>8.4591292533300528</v>
      </c>
      <c r="AD23" s="98">
        <v>8.4348018971758574</v>
      </c>
      <c r="AE23" s="98">
        <v>8.48</v>
      </c>
      <c r="AF23" s="98">
        <v>8.5654920397279479</v>
      </c>
      <c r="AG23" s="98">
        <v>8.69</v>
      </c>
      <c r="AH23" s="98">
        <v>9.02</v>
      </c>
      <c r="AI23" s="98">
        <v>9.2931225909120396</v>
      </c>
      <c r="AJ23" s="98">
        <v>9.4402244568434135</v>
      </c>
      <c r="AK23" s="98">
        <v>10.31</v>
      </c>
      <c r="AL23" s="98">
        <v>10.603007556868986</v>
      </c>
      <c r="AM23" s="98">
        <v>10.784276371814389</v>
      </c>
      <c r="AN23" s="116">
        <v>11.418644910857113</v>
      </c>
      <c r="AO23" s="116">
        <v>11.53937423853144</v>
      </c>
      <c r="AP23" s="116">
        <v>11.620299693912473</v>
      </c>
      <c r="AQ23" s="301">
        <v>11.9352313050618</v>
      </c>
      <c r="AR23" s="116">
        <v>12.060672464651923</v>
      </c>
      <c r="AS23" s="116">
        <v>12.186941726100301</v>
      </c>
      <c r="AT23" s="116">
        <v>12.649630175408365</v>
      </c>
      <c r="AU23" s="116">
        <v>12.735165389766548</v>
      </c>
      <c r="AV23" s="116">
        <v>12.78585747325813</v>
      </c>
      <c r="AW23" s="297">
        <v>13.0333481903709</v>
      </c>
    </row>
    <row r="24" spans="2:51" ht="23.1" customHeight="1" thickBot="1">
      <c r="B24" s="109" t="s">
        <v>422</v>
      </c>
      <c r="C24" s="110">
        <v>9.64</v>
      </c>
      <c r="D24" s="110">
        <v>9.59</v>
      </c>
      <c r="E24" s="110">
        <v>9.48</v>
      </c>
      <c r="F24" s="110">
        <v>9.57</v>
      </c>
      <c r="G24" s="110">
        <v>9.4499999999999993</v>
      </c>
      <c r="H24" s="110">
        <v>9.5279797654207865</v>
      </c>
      <c r="I24" s="110">
        <v>9.5638687499999993</v>
      </c>
      <c r="J24" s="110">
        <v>9.5</v>
      </c>
      <c r="K24" s="110">
        <v>9.4647699060531565</v>
      </c>
      <c r="L24" s="110">
        <v>9.8000000000000007</v>
      </c>
      <c r="M24" s="121">
        <v>9.4531177329610987</v>
      </c>
      <c r="N24" s="121">
        <v>9.4520602603713133</v>
      </c>
      <c r="O24" s="110">
        <v>9.36</v>
      </c>
      <c r="P24" s="110">
        <v>8.9600000000000009</v>
      </c>
      <c r="Q24" s="110">
        <v>8.66</v>
      </c>
      <c r="R24" s="110">
        <v>8.5</v>
      </c>
      <c r="S24" s="111">
        <v>8.08</v>
      </c>
      <c r="T24" s="111">
        <v>7.8336111428311135</v>
      </c>
      <c r="U24" s="110">
        <v>7.7349848742244127</v>
      </c>
      <c r="V24" s="111">
        <v>7.565152851903175</v>
      </c>
      <c r="W24" s="111">
        <v>7.3632620325038927</v>
      </c>
      <c r="X24" s="111">
        <v>7.1770263092806994</v>
      </c>
      <c r="Y24" s="111">
        <v>6.9718357360598722</v>
      </c>
      <c r="Z24" s="111">
        <v>6.8351330238781616</v>
      </c>
      <c r="AA24" s="111">
        <v>6.8967934660178933</v>
      </c>
      <c r="AB24" s="111">
        <v>6.8289021574931139</v>
      </c>
      <c r="AC24" s="111">
        <v>6.6641308725619615</v>
      </c>
      <c r="AD24" s="111">
        <v>6.864127077806029</v>
      </c>
      <c r="AE24" s="111">
        <v>6.7135184666013972</v>
      </c>
      <c r="AF24" s="111">
        <v>6.8925962754309023</v>
      </c>
      <c r="AG24" s="111">
        <v>7.5702518351583477</v>
      </c>
      <c r="AH24" s="111">
        <v>7.8163103691076605</v>
      </c>
      <c r="AI24" s="111">
        <v>8.246662922188067</v>
      </c>
      <c r="AJ24" s="111">
        <v>8.4249284549153085</v>
      </c>
      <c r="AK24" s="111">
        <v>8.5299999999999994</v>
      </c>
      <c r="AL24" s="111">
        <v>8.9751879882816752</v>
      </c>
      <c r="AM24" s="111">
        <v>9.1748486753806073</v>
      </c>
      <c r="AN24" s="266">
        <v>9.3007064886979389</v>
      </c>
      <c r="AO24" s="266">
        <v>9.3895255591023101</v>
      </c>
      <c r="AP24" s="266">
        <v>9.5417696777585999</v>
      </c>
      <c r="AQ24" s="302">
        <v>9.716983741172184</v>
      </c>
      <c r="AR24" s="266">
        <v>10.005106428718225</v>
      </c>
      <c r="AS24" s="266">
        <v>10.344957282097605</v>
      </c>
      <c r="AT24" s="266">
        <v>10.597351812859308</v>
      </c>
      <c r="AU24" s="266">
        <v>10.693651046404524</v>
      </c>
      <c r="AV24" s="266">
        <v>10.913824406250901</v>
      </c>
      <c r="AW24" s="342">
        <v>10.724862279815689</v>
      </c>
    </row>
    <row r="25" spans="2:51" ht="15" thickTop="1">
      <c r="B25" s="3596" t="s">
        <v>163</v>
      </c>
      <c r="C25" s="3596"/>
      <c r="D25" s="3596"/>
      <c r="E25" s="3596"/>
      <c r="F25" s="3596"/>
      <c r="G25" s="3596"/>
      <c r="H25" s="3596"/>
      <c r="I25" s="3596"/>
      <c r="J25" s="3596"/>
      <c r="K25" s="3596"/>
      <c r="L25" s="3596"/>
      <c r="M25" s="3596"/>
      <c r="N25" s="3596"/>
      <c r="O25" s="3596"/>
      <c r="P25" s="3596"/>
      <c r="Q25" s="3596"/>
      <c r="R25" s="3596"/>
      <c r="S25" s="3596"/>
      <c r="T25" s="3596"/>
      <c r="U25" s="3596"/>
      <c r="V25" s="3596"/>
      <c r="W25" s="3596"/>
      <c r="X25" s="117"/>
      <c r="AR25" s="304"/>
    </row>
    <row r="26" spans="2:51">
      <c r="AR26" s="304"/>
    </row>
    <row r="27" spans="2:51">
      <c r="AR27" s="304"/>
    </row>
    <row r="28" spans="2:51">
      <c r="AR28" s="304"/>
    </row>
    <row r="29" spans="2:51">
      <c r="AR29" s="304"/>
    </row>
    <row r="30" spans="2:51">
      <c r="AR30" s="304"/>
    </row>
    <row r="31" spans="2:51">
      <c r="AR31" s="304"/>
    </row>
    <row r="32" spans="2:51">
      <c r="AR32" s="304"/>
    </row>
    <row r="33" spans="3:44">
      <c r="AR33" s="304"/>
    </row>
    <row r="34" spans="3:44">
      <c r="C34" s="106"/>
      <c r="D34" s="106"/>
      <c r="E34" s="106"/>
      <c r="F34" s="106"/>
      <c r="G34" s="106"/>
      <c r="H34" s="106"/>
      <c r="I34" s="106"/>
      <c r="J34" s="106"/>
      <c r="K34" s="106"/>
      <c r="L34" s="106"/>
      <c r="M34" s="106"/>
      <c r="N34" s="106"/>
      <c r="O34" s="106"/>
      <c r="P34" s="106"/>
      <c r="Q34" s="106"/>
      <c r="R34" s="106"/>
      <c r="S34" s="106"/>
      <c r="T34" s="106"/>
      <c r="U34" s="106"/>
      <c r="V34" s="106"/>
      <c r="W34" s="106"/>
      <c r="X34" s="106"/>
      <c r="AR34" s="304"/>
    </row>
    <row r="35" spans="3:44">
      <c r="C35" s="106"/>
      <c r="D35" s="106"/>
      <c r="E35" s="106"/>
      <c r="F35" s="106"/>
      <c r="G35" s="106"/>
      <c r="H35" s="106"/>
      <c r="I35" s="106"/>
      <c r="J35" s="106"/>
      <c r="K35" s="106"/>
      <c r="L35" s="106"/>
      <c r="M35" s="106"/>
      <c r="N35" s="106"/>
      <c r="O35" s="106"/>
      <c r="P35" s="106"/>
      <c r="Q35" s="106"/>
      <c r="R35" s="106"/>
      <c r="S35" s="106"/>
      <c r="T35" s="106"/>
      <c r="U35" s="106"/>
      <c r="V35" s="106"/>
      <c r="W35" s="106"/>
      <c r="X35" s="106"/>
      <c r="AR35" s="304"/>
    </row>
    <row r="36" spans="3:44">
      <c r="C36" s="106"/>
      <c r="D36" s="106"/>
      <c r="E36" s="106"/>
      <c r="F36" s="106"/>
      <c r="G36" s="106"/>
      <c r="H36" s="106"/>
      <c r="I36" s="106"/>
      <c r="J36" s="106"/>
      <c r="K36" s="106"/>
      <c r="L36" s="106"/>
      <c r="M36" s="106"/>
      <c r="N36" s="106"/>
      <c r="O36" s="106"/>
      <c r="P36" s="106"/>
      <c r="Q36" s="106"/>
      <c r="R36" s="106"/>
      <c r="S36" s="106"/>
      <c r="T36" s="106"/>
      <c r="U36" s="106"/>
      <c r="V36" s="106"/>
      <c r="W36" s="106"/>
      <c r="X36" s="106"/>
      <c r="AR36" s="304"/>
    </row>
    <row r="37" spans="3:44">
      <c r="C37" s="106"/>
      <c r="D37" s="106"/>
      <c r="E37" s="106"/>
      <c r="F37" s="106"/>
      <c r="G37" s="106"/>
      <c r="H37" s="106"/>
      <c r="I37" s="106"/>
      <c r="J37" s="106"/>
      <c r="K37" s="106"/>
      <c r="L37" s="106"/>
      <c r="M37" s="106"/>
      <c r="N37" s="106"/>
      <c r="O37" s="106"/>
      <c r="P37" s="106"/>
      <c r="Q37" s="106"/>
      <c r="R37" s="106"/>
      <c r="S37" s="106"/>
      <c r="T37" s="106"/>
      <c r="U37" s="106"/>
      <c r="V37" s="106"/>
      <c r="W37" s="106"/>
      <c r="X37" s="106"/>
      <c r="AR37" s="304"/>
    </row>
    <row r="38" spans="3:44">
      <c r="C38" s="106"/>
      <c r="D38" s="106"/>
      <c r="E38" s="106"/>
      <c r="F38" s="106"/>
      <c r="G38" s="106"/>
      <c r="H38" s="106"/>
      <c r="I38" s="106"/>
      <c r="J38" s="106"/>
      <c r="K38" s="106"/>
      <c r="L38" s="106"/>
      <c r="M38" s="106"/>
      <c r="N38" s="106"/>
      <c r="O38" s="106"/>
      <c r="P38" s="106"/>
      <c r="Q38" s="106"/>
      <c r="R38" s="106"/>
      <c r="S38" s="106"/>
      <c r="T38" s="106"/>
      <c r="U38" s="106"/>
      <c r="V38" s="106"/>
      <c r="W38" s="106"/>
      <c r="X38" s="106"/>
      <c r="AR38" s="304"/>
    </row>
    <row r="39" spans="3:44">
      <c r="C39" s="106"/>
      <c r="D39" s="106"/>
      <c r="E39" s="106"/>
      <c r="F39" s="106"/>
      <c r="G39" s="106"/>
      <c r="H39" s="106"/>
      <c r="I39" s="106"/>
      <c r="J39" s="106"/>
      <c r="K39" s="106"/>
      <c r="L39" s="106"/>
      <c r="M39" s="106"/>
      <c r="N39" s="106"/>
      <c r="O39" s="106"/>
      <c r="P39" s="106"/>
      <c r="Q39" s="106"/>
      <c r="R39" s="106"/>
      <c r="S39" s="106"/>
      <c r="T39" s="106"/>
      <c r="U39" s="106"/>
      <c r="V39" s="106"/>
      <c r="W39" s="106"/>
      <c r="X39" s="106"/>
      <c r="AR39" s="304"/>
    </row>
    <row r="40" spans="3:44">
      <c r="C40" s="106"/>
      <c r="D40" s="106"/>
      <c r="E40" s="106"/>
      <c r="F40" s="106"/>
      <c r="G40" s="106"/>
      <c r="H40" s="106"/>
      <c r="I40" s="106"/>
      <c r="J40" s="106"/>
      <c r="K40" s="106"/>
      <c r="L40" s="106"/>
      <c r="M40" s="106"/>
      <c r="N40" s="106"/>
      <c r="O40" s="106"/>
      <c r="P40" s="106"/>
      <c r="Q40" s="106"/>
      <c r="R40" s="106"/>
      <c r="S40" s="106"/>
      <c r="T40" s="106"/>
      <c r="U40" s="106"/>
      <c r="V40" s="106"/>
      <c r="W40" s="106"/>
      <c r="X40" s="106"/>
      <c r="AR40" s="304"/>
    </row>
    <row r="41" spans="3:44">
      <c r="C41" s="106"/>
      <c r="D41" s="106"/>
      <c r="E41" s="106"/>
      <c r="F41" s="106"/>
      <c r="G41" s="106"/>
      <c r="H41" s="106"/>
      <c r="I41" s="106"/>
      <c r="J41" s="106"/>
      <c r="K41" s="106"/>
      <c r="L41" s="106"/>
      <c r="M41" s="106"/>
      <c r="N41" s="106"/>
      <c r="O41" s="106"/>
      <c r="P41" s="106"/>
      <c r="Q41" s="106"/>
      <c r="R41" s="106"/>
      <c r="S41" s="106"/>
      <c r="T41" s="106"/>
      <c r="U41" s="106"/>
      <c r="V41" s="106"/>
      <c r="W41" s="106"/>
      <c r="X41" s="106"/>
      <c r="AR41" s="304"/>
    </row>
    <row r="42" spans="3:44">
      <c r="AR42" s="304"/>
    </row>
    <row r="43" spans="3:44">
      <c r="AR43" s="304"/>
    </row>
    <row r="44" spans="3:44">
      <c r="AR44" s="304"/>
    </row>
    <row r="45" spans="3:44">
      <c r="AR45" s="304"/>
    </row>
    <row r="46" spans="3:44">
      <c r="AR46" s="304"/>
    </row>
    <row r="47" spans="3:44">
      <c r="AR47" s="304"/>
    </row>
    <row r="48" spans="3:44">
      <c r="AR48" s="304"/>
    </row>
    <row r="49" spans="44:44">
      <c r="AR49" s="304"/>
    </row>
    <row r="50" spans="44:44">
      <c r="AR50" s="304"/>
    </row>
    <row r="51" spans="44:44">
      <c r="AR51" s="304"/>
    </row>
    <row r="52" spans="44:44">
      <c r="AR52" s="304"/>
    </row>
    <row r="53" spans="44:44">
      <c r="AR53" s="304"/>
    </row>
    <row r="54" spans="44:44">
      <c r="AR54" s="304"/>
    </row>
    <row r="55" spans="44:44">
      <c r="AR55" s="304"/>
    </row>
    <row r="56" spans="44:44">
      <c r="AR56" s="304"/>
    </row>
    <row r="57" spans="44:44">
      <c r="AR57" s="304"/>
    </row>
    <row r="58" spans="44:44">
      <c r="AR58" s="304"/>
    </row>
    <row r="59" spans="44:44">
      <c r="AR59" s="304"/>
    </row>
    <row r="60" spans="44:44">
      <c r="AR60" s="304"/>
    </row>
    <row r="61" spans="44:44">
      <c r="AR61" s="304"/>
    </row>
    <row r="62" spans="44:44">
      <c r="AR62" s="304"/>
    </row>
    <row r="63" spans="44:44">
      <c r="AR63" s="304"/>
    </row>
    <row r="64" spans="44:44">
      <c r="AR64" s="304"/>
    </row>
    <row r="65" spans="44:44">
      <c r="AR65" s="304"/>
    </row>
    <row r="66" spans="44:44">
      <c r="AR66" s="304"/>
    </row>
    <row r="67" spans="44:44">
      <c r="AR67" s="304"/>
    </row>
    <row r="68" spans="44:44">
      <c r="AR68" s="304"/>
    </row>
    <row r="69" spans="44:44">
      <c r="AR69" s="304"/>
    </row>
    <row r="70" spans="44:44">
      <c r="AR70" s="304"/>
    </row>
    <row r="71" spans="44:44">
      <c r="AR71" s="304"/>
    </row>
    <row r="72" spans="44:44">
      <c r="AR72" s="304"/>
    </row>
    <row r="73" spans="44:44">
      <c r="AR73" s="304"/>
    </row>
    <row r="74" spans="44:44">
      <c r="AR74" s="304"/>
    </row>
    <row r="75" spans="44:44">
      <c r="AR75" s="304"/>
    </row>
    <row r="76" spans="44:44">
      <c r="AR76" s="304"/>
    </row>
    <row r="77" spans="44:44">
      <c r="AR77" s="304"/>
    </row>
    <row r="78" spans="44:44">
      <c r="AR78" s="304"/>
    </row>
    <row r="79" spans="44:44">
      <c r="AR79" s="304"/>
    </row>
    <row r="80" spans="44:44">
      <c r="AR80" s="304"/>
    </row>
    <row r="81" spans="44:44">
      <c r="AR81" s="304"/>
    </row>
    <row r="82" spans="44:44">
      <c r="AR82" s="304"/>
    </row>
    <row r="83" spans="44:44">
      <c r="AR83" s="304"/>
    </row>
    <row r="84" spans="44:44">
      <c r="AR84" s="304"/>
    </row>
    <row r="85" spans="44:44">
      <c r="AR85" s="304"/>
    </row>
    <row r="86" spans="44:44">
      <c r="AR86" s="304"/>
    </row>
    <row r="87" spans="44:44">
      <c r="AR87" s="304"/>
    </row>
    <row r="88" spans="44:44">
      <c r="AR88" s="304"/>
    </row>
    <row r="89" spans="44:44">
      <c r="AR89" s="304"/>
    </row>
    <row r="90" spans="44:44">
      <c r="AR90" s="304"/>
    </row>
    <row r="91" spans="44:44">
      <c r="AR91" s="304"/>
    </row>
    <row r="92" spans="44:44">
      <c r="AR92" s="304"/>
    </row>
    <row r="93" spans="44:44">
      <c r="AR93" s="304"/>
    </row>
    <row r="94" spans="44:44">
      <c r="AR94" s="304"/>
    </row>
    <row r="95" spans="44:44">
      <c r="AR95" s="304"/>
    </row>
    <row r="96" spans="44:44">
      <c r="AR96" s="304"/>
    </row>
    <row r="97" spans="44:44">
      <c r="AR97" s="304"/>
    </row>
    <row r="98" spans="44:44">
      <c r="AR98" s="304"/>
    </row>
    <row r="99" spans="44:44">
      <c r="AR99" s="304"/>
    </row>
    <row r="100" spans="44:44">
      <c r="AR100" s="304"/>
    </row>
    <row r="101" spans="44:44">
      <c r="AR101" s="304"/>
    </row>
    <row r="102" spans="44:44">
      <c r="AR102" s="304"/>
    </row>
    <row r="103" spans="44:44">
      <c r="AR103" s="304"/>
    </row>
    <row r="104" spans="44:44">
      <c r="AR104" s="304"/>
    </row>
    <row r="105" spans="44:44">
      <c r="AR105" s="304"/>
    </row>
    <row r="106" spans="44:44">
      <c r="AR106" s="304"/>
    </row>
    <row r="107" spans="44:44">
      <c r="AR107" s="304"/>
    </row>
    <row r="108" spans="44:44">
      <c r="AR108" s="304"/>
    </row>
    <row r="109" spans="44:44">
      <c r="AR109" s="304"/>
    </row>
    <row r="110" spans="44:44">
      <c r="AR110" s="304"/>
    </row>
    <row r="111" spans="44:44">
      <c r="AR111" s="304"/>
    </row>
    <row r="112" spans="44:44">
      <c r="AR112" s="304"/>
    </row>
    <row r="113" spans="44:44">
      <c r="AR113" s="304"/>
    </row>
    <row r="114" spans="44:44">
      <c r="AR114" s="304"/>
    </row>
    <row r="115" spans="44:44">
      <c r="AR115" s="304"/>
    </row>
    <row r="116" spans="44:44">
      <c r="AR116" s="304"/>
    </row>
    <row r="117" spans="44:44">
      <c r="AR117" s="304"/>
    </row>
    <row r="118" spans="44:44">
      <c r="AR118" s="304"/>
    </row>
    <row r="119" spans="44:44">
      <c r="AR119" s="304"/>
    </row>
    <row r="120" spans="44:44">
      <c r="AR120" s="304"/>
    </row>
    <row r="121" spans="44:44">
      <c r="AR121" s="304"/>
    </row>
    <row r="122" spans="44:44">
      <c r="AR122" s="304"/>
    </row>
    <row r="123" spans="44:44">
      <c r="AR123" s="304"/>
    </row>
    <row r="124" spans="44:44">
      <c r="AR124" s="304"/>
    </row>
    <row r="125" spans="44:44">
      <c r="AR125" s="304"/>
    </row>
    <row r="126" spans="44:44">
      <c r="AR126" s="304"/>
    </row>
    <row r="127" spans="44:44">
      <c r="AR127" s="304"/>
    </row>
    <row r="128" spans="44:44">
      <c r="AR128" s="304"/>
    </row>
    <row r="129" spans="44:44">
      <c r="AR129" s="304"/>
    </row>
    <row r="130" spans="44:44">
      <c r="AR130" s="304"/>
    </row>
    <row r="131" spans="44:44">
      <c r="AR131" s="304"/>
    </row>
    <row r="132" spans="44:44">
      <c r="AR132" s="304"/>
    </row>
    <row r="133" spans="44:44">
      <c r="AR133" s="304"/>
    </row>
    <row r="134" spans="44:44">
      <c r="AR134" s="304"/>
    </row>
    <row r="135" spans="44:44">
      <c r="AR135" s="304"/>
    </row>
    <row r="136" spans="44:44">
      <c r="AR136" s="304"/>
    </row>
    <row r="137" spans="44:44">
      <c r="AR137" s="304"/>
    </row>
    <row r="138" spans="44:44">
      <c r="AR138" s="304"/>
    </row>
    <row r="139" spans="44:44">
      <c r="AR139" s="304"/>
    </row>
    <row r="140" spans="44:44">
      <c r="AR140" s="304"/>
    </row>
    <row r="141" spans="44:44">
      <c r="AR141" s="304"/>
    </row>
    <row r="142" spans="44:44">
      <c r="AR142" s="304"/>
    </row>
    <row r="143" spans="44:44">
      <c r="AR143" s="304"/>
    </row>
    <row r="144" spans="44:44">
      <c r="AR144" s="304"/>
    </row>
    <row r="145" spans="44:44">
      <c r="AR145" s="304"/>
    </row>
    <row r="146" spans="44:44">
      <c r="AR146" s="304"/>
    </row>
    <row r="147" spans="44:44">
      <c r="AR147" s="304"/>
    </row>
    <row r="148" spans="44:44">
      <c r="AR148" s="304"/>
    </row>
    <row r="149" spans="44:44">
      <c r="AR149" s="304"/>
    </row>
    <row r="150" spans="44:44">
      <c r="AR150" s="304"/>
    </row>
    <row r="151" spans="44:44">
      <c r="AR151" s="304"/>
    </row>
    <row r="152" spans="44:44">
      <c r="AR152" s="304"/>
    </row>
    <row r="153" spans="44:44">
      <c r="AR153" s="304"/>
    </row>
    <row r="154" spans="44:44">
      <c r="AR154" s="304"/>
    </row>
    <row r="155" spans="44:44">
      <c r="AR155" s="304"/>
    </row>
    <row r="156" spans="44:44">
      <c r="AR156" s="304"/>
    </row>
    <row r="157" spans="44:44">
      <c r="AR157" s="304"/>
    </row>
    <row r="158" spans="44:44">
      <c r="AR158" s="304"/>
    </row>
  </sheetData>
  <mergeCells count="9">
    <mergeCell ref="B3:AW3"/>
    <mergeCell ref="B2:AW2"/>
    <mergeCell ref="B25:W25"/>
    <mergeCell ref="B4:B6"/>
    <mergeCell ref="M4:X4"/>
    <mergeCell ref="C4:L4"/>
    <mergeCell ref="C5:AW5"/>
    <mergeCell ref="Y4:AJ4"/>
    <mergeCell ref="AK4:AV4"/>
  </mergeCells>
  <pageMargins left="0.2" right="0.2" top="0.75" bottom="0.75" header="0.3" footer="0.3"/>
  <pageSetup paperSize="9" scale="48"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27"/>
  <sheetViews>
    <sheetView showGridLines="0" workbookViewId="0">
      <selection activeCell="C12" sqref="C12:H12"/>
    </sheetView>
  </sheetViews>
  <sheetFormatPr defaultRowHeight="13.2"/>
  <cols>
    <col min="1" max="1" width="7.5546875" style="290" customWidth="1"/>
    <col min="2" max="2" width="10.6640625" style="290" customWidth="1"/>
    <col min="3" max="3" width="57.5546875" style="290" bestFit="1" customWidth="1"/>
    <col min="4" max="257" width="9.109375" style="290"/>
    <col min="258" max="258" width="10.6640625" style="290" customWidth="1"/>
    <col min="259" max="259" width="57.5546875" style="290" bestFit="1" customWidth="1"/>
    <col min="260" max="513" width="9.109375" style="290"/>
    <col min="514" max="514" width="10.6640625" style="290" customWidth="1"/>
    <col min="515" max="515" width="57.5546875" style="290" bestFit="1" customWidth="1"/>
    <col min="516" max="769" width="9.109375" style="290"/>
    <col min="770" max="770" width="10.6640625" style="290" customWidth="1"/>
    <col min="771" max="771" width="57.5546875" style="290" bestFit="1" customWidth="1"/>
    <col min="772" max="1025" width="9.109375" style="290"/>
    <col min="1026" max="1026" width="10.6640625" style="290" customWidth="1"/>
    <col min="1027" max="1027" width="57.5546875" style="290" bestFit="1" customWidth="1"/>
    <col min="1028" max="1281" width="9.109375" style="290"/>
    <col min="1282" max="1282" width="10.6640625" style="290" customWidth="1"/>
    <col min="1283" max="1283" width="57.5546875" style="290" bestFit="1" customWidth="1"/>
    <col min="1284" max="1537" width="9.109375" style="290"/>
    <col min="1538" max="1538" width="10.6640625" style="290" customWidth="1"/>
    <col min="1539" max="1539" width="57.5546875" style="290" bestFit="1" customWidth="1"/>
    <col min="1540" max="1793" width="9.109375" style="290"/>
    <col min="1794" max="1794" width="10.6640625" style="290" customWidth="1"/>
    <col min="1795" max="1795" width="57.5546875" style="290" bestFit="1" customWidth="1"/>
    <col min="1796" max="2049" width="9.109375" style="290"/>
    <col min="2050" max="2050" width="10.6640625" style="290" customWidth="1"/>
    <col min="2051" max="2051" width="57.5546875" style="290" bestFit="1" customWidth="1"/>
    <col min="2052" max="2305" width="9.109375" style="290"/>
    <col min="2306" max="2306" width="10.6640625" style="290" customWidth="1"/>
    <col min="2307" max="2307" width="57.5546875" style="290" bestFit="1" customWidth="1"/>
    <col min="2308" max="2561" width="9.109375" style="290"/>
    <col min="2562" max="2562" width="10.6640625" style="290" customWidth="1"/>
    <col min="2563" max="2563" width="57.5546875" style="290" bestFit="1" customWidth="1"/>
    <col min="2564" max="2817" width="9.109375" style="290"/>
    <col min="2818" max="2818" width="10.6640625" style="290" customWidth="1"/>
    <col min="2819" max="2819" width="57.5546875" style="290" bestFit="1" customWidth="1"/>
    <col min="2820" max="3073" width="9.109375" style="290"/>
    <col min="3074" max="3074" width="10.6640625" style="290" customWidth="1"/>
    <col min="3075" max="3075" width="57.5546875" style="290" bestFit="1" customWidth="1"/>
    <col min="3076" max="3329" width="9.109375" style="290"/>
    <col min="3330" max="3330" width="10.6640625" style="290" customWidth="1"/>
    <col min="3331" max="3331" width="57.5546875" style="290" bestFit="1" customWidth="1"/>
    <col min="3332" max="3585" width="9.109375" style="290"/>
    <col min="3586" max="3586" width="10.6640625" style="290" customWidth="1"/>
    <col min="3587" max="3587" width="57.5546875" style="290" bestFit="1" customWidth="1"/>
    <col min="3588" max="3841" width="9.109375" style="290"/>
    <col min="3842" max="3842" width="10.6640625" style="290" customWidth="1"/>
    <col min="3843" max="3843" width="57.5546875" style="290" bestFit="1" customWidth="1"/>
    <col min="3844" max="4097" width="9.109375" style="290"/>
    <col min="4098" max="4098" width="10.6640625" style="290" customWidth="1"/>
    <col min="4099" max="4099" width="57.5546875" style="290" bestFit="1" customWidth="1"/>
    <col min="4100" max="4353" width="9.109375" style="290"/>
    <col min="4354" max="4354" width="10.6640625" style="290" customWidth="1"/>
    <col min="4355" max="4355" width="57.5546875" style="290" bestFit="1" customWidth="1"/>
    <col min="4356" max="4609" width="9.109375" style="290"/>
    <col min="4610" max="4610" width="10.6640625" style="290" customWidth="1"/>
    <col min="4611" max="4611" width="57.5546875" style="290" bestFit="1" customWidth="1"/>
    <col min="4612" max="4865" width="9.109375" style="290"/>
    <col min="4866" max="4866" width="10.6640625" style="290" customWidth="1"/>
    <col min="4867" max="4867" width="57.5546875" style="290" bestFit="1" customWidth="1"/>
    <col min="4868" max="5121" width="9.109375" style="290"/>
    <col min="5122" max="5122" width="10.6640625" style="290" customWidth="1"/>
    <col min="5123" max="5123" width="57.5546875" style="290" bestFit="1" customWidth="1"/>
    <col min="5124" max="5377" width="9.109375" style="290"/>
    <col min="5378" max="5378" width="10.6640625" style="290" customWidth="1"/>
    <col min="5379" max="5379" width="57.5546875" style="290" bestFit="1" customWidth="1"/>
    <col min="5380" max="5633" width="9.109375" style="290"/>
    <col min="5634" max="5634" width="10.6640625" style="290" customWidth="1"/>
    <col min="5635" max="5635" width="57.5546875" style="290" bestFit="1" customWidth="1"/>
    <col min="5636" max="5889" width="9.109375" style="290"/>
    <col min="5890" max="5890" width="10.6640625" style="290" customWidth="1"/>
    <col min="5891" max="5891" width="57.5546875" style="290" bestFit="1" customWidth="1"/>
    <col min="5892" max="6145" width="9.109375" style="290"/>
    <col min="6146" max="6146" width="10.6640625" style="290" customWidth="1"/>
    <col min="6147" max="6147" width="57.5546875" style="290" bestFit="1" customWidth="1"/>
    <col min="6148" max="6401" width="9.109375" style="290"/>
    <col min="6402" max="6402" width="10.6640625" style="290" customWidth="1"/>
    <col min="6403" max="6403" width="57.5546875" style="290" bestFit="1" customWidth="1"/>
    <col min="6404" max="6657" width="9.109375" style="290"/>
    <col min="6658" max="6658" width="10.6640625" style="290" customWidth="1"/>
    <col min="6659" max="6659" width="57.5546875" style="290" bestFit="1" customWidth="1"/>
    <col min="6660" max="6913" width="9.109375" style="290"/>
    <col min="6914" max="6914" width="10.6640625" style="290" customWidth="1"/>
    <col min="6915" max="6915" width="57.5546875" style="290" bestFit="1" customWidth="1"/>
    <col min="6916" max="7169" width="9.109375" style="290"/>
    <col min="7170" max="7170" width="10.6640625" style="290" customWidth="1"/>
    <col min="7171" max="7171" width="57.5546875" style="290" bestFit="1" customWidth="1"/>
    <col min="7172" max="7425" width="9.109375" style="290"/>
    <col min="7426" max="7426" width="10.6640625" style="290" customWidth="1"/>
    <col min="7427" max="7427" width="57.5546875" style="290" bestFit="1" customWidth="1"/>
    <col min="7428" max="7681" width="9.109375" style="290"/>
    <col min="7682" max="7682" width="10.6640625" style="290" customWidth="1"/>
    <col min="7683" max="7683" width="57.5546875" style="290" bestFit="1" customWidth="1"/>
    <col min="7684" max="7937" width="9.109375" style="290"/>
    <col min="7938" max="7938" width="10.6640625" style="290" customWidth="1"/>
    <col min="7939" max="7939" width="57.5546875" style="290" bestFit="1" customWidth="1"/>
    <col min="7940" max="8193" width="9.109375" style="290"/>
    <col min="8194" max="8194" width="10.6640625" style="290" customWidth="1"/>
    <col min="8195" max="8195" width="57.5546875" style="290" bestFit="1" customWidth="1"/>
    <col min="8196" max="8449" width="9.109375" style="290"/>
    <col min="8450" max="8450" width="10.6640625" style="290" customWidth="1"/>
    <col min="8451" max="8451" width="57.5546875" style="290" bestFit="1" customWidth="1"/>
    <col min="8452" max="8705" width="9.109375" style="290"/>
    <col min="8706" max="8706" width="10.6640625" style="290" customWidth="1"/>
    <col min="8707" max="8707" width="57.5546875" style="290" bestFit="1" customWidth="1"/>
    <col min="8708" max="8961" width="9.109375" style="290"/>
    <col min="8962" max="8962" width="10.6640625" style="290" customWidth="1"/>
    <col min="8963" max="8963" width="57.5546875" style="290" bestFit="1" customWidth="1"/>
    <col min="8964" max="9217" width="9.109375" style="290"/>
    <col min="9218" max="9218" width="10.6640625" style="290" customWidth="1"/>
    <col min="9219" max="9219" width="57.5546875" style="290" bestFit="1" customWidth="1"/>
    <col min="9220" max="9473" width="9.109375" style="290"/>
    <col min="9474" max="9474" width="10.6640625" style="290" customWidth="1"/>
    <col min="9475" max="9475" width="57.5546875" style="290" bestFit="1" customWidth="1"/>
    <col min="9476" max="9729" width="9.109375" style="290"/>
    <col min="9730" max="9730" width="10.6640625" style="290" customWidth="1"/>
    <col min="9731" max="9731" width="57.5546875" style="290" bestFit="1" customWidth="1"/>
    <col min="9732" max="9985" width="9.109375" style="290"/>
    <col min="9986" max="9986" width="10.6640625" style="290" customWidth="1"/>
    <col min="9987" max="9987" width="57.5546875" style="290" bestFit="1" customWidth="1"/>
    <col min="9988" max="10241" width="9.109375" style="290"/>
    <col min="10242" max="10242" width="10.6640625" style="290" customWidth="1"/>
    <col min="10243" max="10243" width="57.5546875" style="290" bestFit="1" customWidth="1"/>
    <col min="10244" max="10497" width="9.109375" style="290"/>
    <col min="10498" max="10498" width="10.6640625" style="290" customWidth="1"/>
    <col min="10499" max="10499" width="57.5546875" style="290" bestFit="1" customWidth="1"/>
    <col min="10500" max="10753" width="9.109375" style="290"/>
    <col min="10754" max="10754" width="10.6640625" style="290" customWidth="1"/>
    <col min="10755" max="10755" width="57.5546875" style="290" bestFit="1" customWidth="1"/>
    <col min="10756" max="11009" width="9.109375" style="290"/>
    <col min="11010" max="11010" width="10.6640625" style="290" customWidth="1"/>
    <col min="11011" max="11011" width="57.5546875" style="290" bestFit="1" customWidth="1"/>
    <col min="11012" max="11265" width="9.109375" style="290"/>
    <col min="11266" max="11266" width="10.6640625" style="290" customWidth="1"/>
    <col min="11267" max="11267" width="57.5546875" style="290" bestFit="1" customWidth="1"/>
    <col min="11268" max="11521" width="9.109375" style="290"/>
    <col min="11522" max="11522" width="10.6640625" style="290" customWidth="1"/>
    <col min="11523" max="11523" width="57.5546875" style="290" bestFit="1" customWidth="1"/>
    <col min="11524" max="11777" width="9.109375" style="290"/>
    <col min="11778" max="11778" width="10.6640625" style="290" customWidth="1"/>
    <col min="11779" max="11779" width="57.5546875" style="290" bestFit="1" customWidth="1"/>
    <col min="11780" max="12033" width="9.109375" style="290"/>
    <col min="12034" max="12034" width="10.6640625" style="290" customWidth="1"/>
    <col min="12035" max="12035" width="57.5546875" style="290" bestFit="1" customWidth="1"/>
    <col min="12036" max="12289" width="9.109375" style="290"/>
    <col min="12290" max="12290" width="10.6640625" style="290" customWidth="1"/>
    <col min="12291" max="12291" width="57.5546875" style="290" bestFit="1" customWidth="1"/>
    <col min="12292" max="12545" width="9.109375" style="290"/>
    <col min="12546" max="12546" width="10.6640625" style="290" customWidth="1"/>
    <col min="12547" max="12547" width="57.5546875" style="290" bestFit="1" customWidth="1"/>
    <col min="12548" max="12801" width="9.109375" style="290"/>
    <col min="12802" max="12802" width="10.6640625" style="290" customWidth="1"/>
    <col min="12803" max="12803" width="57.5546875" style="290" bestFit="1" customWidth="1"/>
    <col min="12804" max="13057" width="9.109375" style="290"/>
    <col min="13058" max="13058" width="10.6640625" style="290" customWidth="1"/>
    <col min="13059" max="13059" width="57.5546875" style="290" bestFit="1" customWidth="1"/>
    <col min="13060" max="13313" width="9.109375" style="290"/>
    <col min="13314" max="13314" width="10.6640625" style="290" customWidth="1"/>
    <col min="13315" max="13315" width="57.5546875" style="290" bestFit="1" customWidth="1"/>
    <col min="13316" max="13569" width="9.109375" style="290"/>
    <col min="13570" max="13570" width="10.6640625" style="290" customWidth="1"/>
    <col min="13571" max="13571" width="57.5546875" style="290" bestFit="1" customWidth="1"/>
    <col min="13572" max="13825" width="9.109375" style="290"/>
    <col min="13826" max="13826" width="10.6640625" style="290" customWidth="1"/>
    <col min="13827" max="13827" width="57.5546875" style="290" bestFit="1" customWidth="1"/>
    <col min="13828" max="14081" width="9.109375" style="290"/>
    <col min="14082" max="14082" width="10.6640625" style="290" customWidth="1"/>
    <col min="14083" max="14083" width="57.5546875" style="290" bestFit="1" customWidth="1"/>
    <col min="14084" max="14337" width="9.109375" style="290"/>
    <col min="14338" max="14338" width="10.6640625" style="290" customWidth="1"/>
    <col min="14339" max="14339" width="57.5546875" style="290" bestFit="1" customWidth="1"/>
    <col min="14340" max="14593" width="9.109375" style="290"/>
    <col min="14594" max="14594" width="10.6640625" style="290" customWidth="1"/>
    <col min="14595" max="14595" width="57.5546875" style="290" bestFit="1" customWidth="1"/>
    <col min="14596" max="14849" width="9.109375" style="290"/>
    <col min="14850" max="14850" width="10.6640625" style="290" customWidth="1"/>
    <col min="14851" max="14851" width="57.5546875" style="290" bestFit="1" customWidth="1"/>
    <col min="14852" max="15105" width="9.109375" style="290"/>
    <col min="15106" max="15106" width="10.6640625" style="290" customWidth="1"/>
    <col min="15107" max="15107" width="57.5546875" style="290" bestFit="1" customWidth="1"/>
    <col min="15108" max="15361" width="9.109375" style="290"/>
    <col min="15362" max="15362" width="10.6640625" style="290" customWidth="1"/>
    <col min="15363" max="15363" width="57.5546875" style="290" bestFit="1" customWidth="1"/>
    <col min="15364" max="15617" width="9.109375" style="290"/>
    <col min="15618" max="15618" width="10.6640625" style="290" customWidth="1"/>
    <col min="15619" max="15619" width="57.5546875" style="290" bestFit="1" customWidth="1"/>
    <col min="15620" max="15873" width="9.109375" style="290"/>
    <col min="15874" max="15874" width="10.6640625" style="290" customWidth="1"/>
    <col min="15875" max="15875" width="57.5546875" style="290" bestFit="1" customWidth="1"/>
    <col min="15876" max="16129" width="9.109375" style="290"/>
    <col min="16130" max="16130" width="10.6640625" style="290" customWidth="1"/>
    <col min="16131" max="16131" width="57.5546875" style="290" bestFit="1" customWidth="1"/>
    <col min="16132" max="16384" width="9.109375" style="290"/>
  </cols>
  <sheetData>
    <row r="1" spans="2:18" ht="20.399999999999999">
      <c r="B1" s="3611" t="s">
        <v>463</v>
      </c>
      <c r="C1" s="3611"/>
    </row>
    <row r="2" spans="2:18" ht="17.399999999999999">
      <c r="B2" s="3612" t="s">
        <v>462</v>
      </c>
      <c r="C2" s="3612"/>
    </row>
    <row r="3" spans="2:18" ht="15.6">
      <c r="B3" s="102" t="s">
        <v>461</v>
      </c>
      <c r="C3" s="295" t="s">
        <v>460</v>
      </c>
      <c r="D3" s="294"/>
    </row>
    <row r="4" spans="2:18" ht="15.6">
      <c r="B4" s="621">
        <v>1</v>
      </c>
      <c r="C4" s="3606" t="s">
        <v>446</v>
      </c>
      <c r="D4" s="3606"/>
      <c r="E4" s="3606"/>
      <c r="F4" s="3606"/>
      <c r="G4" s="3606"/>
      <c r="H4" s="3606"/>
      <c r="I4" s="3606"/>
      <c r="J4" s="3606"/>
      <c r="K4" s="3606"/>
      <c r="L4" s="293"/>
      <c r="M4" s="3606"/>
      <c r="N4" s="3606"/>
      <c r="O4" s="3606"/>
      <c r="P4" s="3606"/>
      <c r="Q4" s="3606"/>
      <c r="R4" s="3606"/>
    </row>
    <row r="5" spans="2:18" ht="15.6">
      <c r="B5" s="411">
        <v>2</v>
      </c>
      <c r="C5" s="3606" t="s">
        <v>447</v>
      </c>
      <c r="D5" s="3606"/>
      <c r="E5" s="3606"/>
      <c r="F5" s="3606"/>
      <c r="G5" s="3606"/>
      <c r="H5" s="3606"/>
      <c r="I5" s="3606"/>
      <c r="J5" s="3606"/>
      <c r="K5" s="3606"/>
      <c r="L5" s="293"/>
      <c r="M5" s="3606"/>
      <c r="N5" s="3606"/>
      <c r="O5" s="3606"/>
      <c r="P5" s="3606"/>
      <c r="Q5" s="3606"/>
      <c r="R5" s="3606"/>
    </row>
    <row r="6" spans="2:18" ht="15.6">
      <c r="B6" s="1834">
        <v>3</v>
      </c>
      <c r="C6" s="3606" t="s">
        <v>459</v>
      </c>
      <c r="D6" s="3606"/>
      <c r="E6" s="3606"/>
      <c r="F6" s="3606"/>
      <c r="G6" s="3606"/>
      <c r="H6" s="3606"/>
      <c r="I6" s="3606"/>
      <c r="J6" s="3606"/>
      <c r="K6" s="3606"/>
      <c r="L6" s="293"/>
      <c r="M6" s="3606"/>
      <c r="N6" s="3606"/>
      <c r="O6" s="3606"/>
      <c r="P6" s="3606"/>
      <c r="Q6" s="3606"/>
      <c r="R6" s="3606"/>
    </row>
    <row r="7" spans="2:18" ht="15.6">
      <c r="B7" s="1834">
        <v>4</v>
      </c>
      <c r="C7" s="3606" t="s">
        <v>458</v>
      </c>
      <c r="D7" s="3606"/>
      <c r="E7" s="3606"/>
      <c r="F7" s="3606"/>
      <c r="G7" s="3606"/>
      <c r="H7" s="3606"/>
      <c r="I7" s="3606"/>
      <c r="J7" s="3606"/>
      <c r="K7" s="3606"/>
      <c r="L7" s="293"/>
      <c r="M7" s="3606"/>
      <c r="N7" s="3606"/>
      <c r="O7" s="3606"/>
      <c r="P7" s="3606"/>
      <c r="Q7" s="3606"/>
      <c r="R7" s="3606"/>
    </row>
    <row r="8" spans="2:18" ht="15.6">
      <c r="B8" s="289">
        <v>5</v>
      </c>
      <c r="C8" s="415" t="s">
        <v>457</v>
      </c>
      <c r="D8" s="414"/>
      <c r="E8" s="3608"/>
      <c r="F8" s="3608"/>
      <c r="G8" s="3608"/>
      <c r="H8" s="3608"/>
      <c r="I8" s="3608"/>
      <c r="J8" s="3608"/>
      <c r="K8" s="3608"/>
      <c r="L8" s="3608"/>
      <c r="M8" s="3608"/>
      <c r="N8" s="3608"/>
      <c r="O8" s="3608"/>
      <c r="P8" s="3610"/>
      <c r="Q8" s="292"/>
      <c r="R8" s="292"/>
    </row>
    <row r="9" spans="2:18" ht="15.6">
      <c r="B9" s="289">
        <v>6</v>
      </c>
      <c r="C9" s="415" t="s">
        <v>456</v>
      </c>
      <c r="D9" s="414"/>
      <c r="E9" s="3608"/>
      <c r="F9" s="3608"/>
      <c r="G9" s="3608"/>
      <c r="H9" s="3608"/>
      <c r="I9" s="3608"/>
      <c r="J9" s="3608"/>
      <c r="K9" s="3608"/>
      <c r="L9" s="3608"/>
      <c r="M9" s="3608"/>
      <c r="N9" s="3608"/>
      <c r="O9" s="3608"/>
      <c r="P9" s="3609"/>
      <c r="Q9" s="292"/>
      <c r="R9" s="292"/>
    </row>
    <row r="10" spans="2:18" ht="15.6">
      <c r="B10" s="289">
        <v>7</v>
      </c>
      <c r="C10" s="415" t="s">
        <v>455</v>
      </c>
      <c r="D10" s="414"/>
      <c r="E10" s="3608"/>
      <c r="F10" s="3608"/>
      <c r="G10" s="3608"/>
      <c r="H10" s="3608"/>
      <c r="I10" s="3608"/>
      <c r="J10" s="3608"/>
      <c r="K10" s="3608"/>
      <c r="L10" s="3608"/>
      <c r="M10" s="3608"/>
      <c r="N10" s="3608"/>
      <c r="O10" s="3608"/>
      <c r="P10" s="3609"/>
      <c r="Q10" s="292"/>
      <c r="R10" s="292"/>
    </row>
    <row r="11" spans="2:18" ht="15.6">
      <c r="B11" s="289">
        <v>8</v>
      </c>
      <c r="C11" s="3606" t="s">
        <v>485</v>
      </c>
      <c r="D11" s="3606"/>
      <c r="E11" s="3606"/>
      <c r="F11" s="3606"/>
      <c r="G11" s="3606"/>
      <c r="H11" s="3606"/>
      <c r="I11" s="3606"/>
      <c r="J11" s="3606"/>
      <c r="K11" s="3606"/>
      <c r="L11" s="3606"/>
      <c r="M11" s="3606"/>
      <c r="N11" s="292"/>
      <c r="O11" s="292"/>
      <c r="P11" s="292"/>
      <c r="Q11" s="292"/>
      <c r="R11" s="292"/>
    </row>
    <row r="12" spans="2:18" ht="15.6">
      <c r="B12" s="289">
        <v>9</v>
      </c>
      <c r="C12" s="3606" t="s">
        <v>454</v>
      </c>
      <c r="D12" s="3606"/>
      <c r="E12" s="3606"/>
      <c r="F12" s="3606"/>
      <c r="G12" s="3606"/>
      <c r="H12" s="3606"/>
      <c r="I12" s="3606"/>
      <c r="J12" s="3606"/>
      <c r="K12" s="3606"/>
      <c r="L12" s="3606"/>
      <c r="M12" s="3606"/>
      <c r="N12" s="292"/>
      <c r="O12" s="292"/>
      <c r="P12" s="292"/>
      <c r="Q12" s="292"/>
      <c r="R12" s="292"/>
    </row>
    <row r="13" spans="2:18" ht="15.6">
      <c r="B13" s="402">
        <v>10</v>
      </c>
      <c r="C13" s="3608" t="s">
        <v>486</v>
      </c>
      <c r="D13" s="3608"/>
      <c r="E13" s="3608"/>
      <c r="F13" s="3608"/>
      <c r="G13" s="3608"/>
      <c r="H13" s="3608"/>
      <c r="I13" s="3608"/>
      <c r="J13" s="3608"/>
      <c r="K13" s="3608"/>
      <c r="L13" s="3608"/>
      <c r="M13" s="3608"/>
      <c r="N13" s="3608"/>
      <c r="O13" s="3608"/>
      <c r="P13" s="3608"/>
      <c r="Q13" s="292"/>
      <c r="R13" s="292"/>
    </row>
    <row r="14" spans="2:18" ht="15.6">
      <c r="B14" s="289">
        <v>11</v>
      </c>
      <c r="C14" s="3607" t="s">
        <v>165</v>
      </c>
      <c r="D14" s="3607"/>
      <c r="E14" s="3607"/>
      <c r="F14" s="3607"/>
      <c r="G14" s="3607"/>
      <c r="H14" s="3607"/>
      <c r="I14" s="3607"/>
      <c r="J14" s="3607"/>
      <c r="K14" s="3607"/>
      <c r="L14" s="3607"/>
      <c r="M14" s="3607"/>
      <c r="N14" s="292"/>
      <c r="O14" s="292"/>
      <c r="P14" s="292"/>
      <c r="Q14" s="292"/>
      <c r="R14" s="292"/>
    </row>
    <row r="15" spans="2:18" ht="15.6">
      <c r="B15" s="289">
        <v>12</v>
      </c>
      <c r="C15" s="3607" t="s">
        <v>166</v>
      </c>
      <c r="D15" s="3607"/>
      <c r="E15" s="3607"/>
      <c r="F15" s="3607"/>
      <c r="G15" s="3607"/>
      <c r="H15" s="3607"/>
      <c r="I15" s="3607"/>
      <c r="J15" s="3607"/>
      <c r="K15" s="3607"/>
      <c r="L15" s="3607"/>
      <c r="M15" s="3607"/>
      <c r="N15" s="292"/>
      <c r="O15" s="292"/>
      <c r="P15" s="292"/>
      <c r="Q15" s="292"/>
      <c r="R15" s="292"/>
    </row>
    <row r="16" spans="2:18" ht="15.6">
      <c r="B16" s="289">
        <v>13</v>
      </c>
      <c r="C16" s="3607" t="s">
        <v>453</v>
      </c>
      <c r="D16" s="3607"/>
      <c r="E16" s="3607"/>
      <c r="F16" s="3607"/>
      <c r="G16" s="3607"/>
      <c r="H16" s="3607"/>
      <c r="I16" s="3607"/>
      <c r="J16" s="3607"/>
      <c r="K16" s="3607"/>
      <c r="L16" s="3607"/>
      <c r="M16" s="3607"/>
      <c r="N16" s="292"/>
      <c r="O16" s="292"/>
      <c r="P16" s="292"/>
      <c r="Q16" s="292"/>
      <c r="R16" s="292"/>
    </row>
    <row r="17" spans="2:18" ht="15.6">
      <c r="B17" s="402">
        <v>14</v>
      </c>
      <c r="C17" s="3608" t="s">
        <v>448</v>
      </c>
      <c r="D17" s="3608"/>
      <c r="E17" s="3608"/>
      <c r="F17" s="3608"/>
      <c r="G17" s="3608"/>
      <c r="H17" s="3608"/>
      <c r="I17" s="3608"/>
      <c r="J17" s="3608"/>
      <c r="K17" s="3608"/>
      <c r="L17" s="3608"/>
      <c r="M17" s="3608"/>
      <c r="N17" s="3608"/>
      <c r="O17" s="3608"/>
      <c r="P17" s="3608"/>
      <c r="Q17" s="292"/>
      <c r="R17" s="292"/>
    </row>
    <row r="18" spans="2:18" ht="15.6">
      <c r="B18" s="410">
        <v>15</v>
      </c>
      <c r="C18" s="3607" t="s">
        <v>449</v>
      </c>
      <c r="D18" s="3607"/>
      <c r="E18" s="3607"/>
      <c r="F18" s="3607"/>
      <c r="G18" s="3607"/>
      <c r="H18" s="3607"/>
      <c r="I18" s="3607"/>
      <c r="J18" s="3607"/>
      <c r="K18" s="3607"/>
      <c r="L18" s="3607"/>
      <c r="M18" s="3607"/>
      <c r="N18" s="292"/>
      <c r="O18" s="292"/>
      <c r="P18" s="292"/>
      <c r="Q18" s="292"/>
      <c r="R18" s="292"/>
    </row>
    <row r="19" spans="2:18" ht="15.6">
      <c r="B19" s="1832">
        <v>16</v>
      </c>
      <c r="C19" s="3607" t="s">
        <v>452</v>
      </c>
      <c r="D19" s="3607"/>
      <c r="E19" s="3607"/>
      <c r="F19" s="3607"/>
      <c r="G19" s="3607"/>
      <c r="H19" s="3607"/>
      <c r="I19" s="3607"/>
      <c r="J19" s="3607"/>
      <c r="K19" s="3607"/>
      <c r="L19" s="3607"/>
      <c r="M19" s="3607"/>
      <c r="N19" s="292"/>
      <c r="O19" s="292"/>
      <c r="P19" s="292"/>
      <c r="Q19" s="292"/>
      <c r="R19" s="292"/>
    </row>
    <row r="20" spans="2:18" ht="15.6">
      <c r="B20" s="410">
        <v>17</v>
      </c>
      <c r="C20" s="3607" t="s">
        <v>451</v>
      </c>
      <c r="D20" s="3607"/>
      <c r="E20" s="3607"/>
      <c r="F20" s="3607"/>
      <c r="G20" s="3607"/>
      <c r="H20" s="3607"/>
      <c r="I20" s="3607"/>
      <c r="J20" s="3607"/>
      <c r="K20" s="3607"/>
      <c r="L20" s="3607"/>
      <c r="M20" s="3607"/>
      <c r="N20" s="292"/>
      <c r="O20" s="292"/>
      <c r="P20" s="292"/>
      <c r="Q20" s="292"/>
      <c r="R20" s="292"/>
    </row>
    <row r="21" spans="2:18" ht="15.6">
      <c r="B21" s="402">
        <v>18</v>
      </c>
      <c r="C21" s="3608" t="s">
        <v>450</v>
      </c>
      <c r="D21" s="3608"/>
      <c r="E21" s="3608"/>
      <c r="F21" s="3608"/>
      <c r="G21" s="3608"/>
      <c r="H21" s="3608"/>
      <c r="I21" s="3608"/>
      <c r="J21" s="3608"/>
      <c r="K21" s="3608"/>
      <c r="L21" s="3608"/>
      <c r="M21" s="3608"/>
      <c r="N21" s="3608"/>
      <c r="O21" s="3608"/>
      <c r="P21" s="3608"/>
      <c r="Q21" s="292"/>
      <c r="R21" s="292"/>
    </row>
    <row r="22" spans="2:18" ht="15">
      <c r="B22" s="291"/>
      <c r="C22" s="291"/>
      <c r="D22" s="291"/>
      <c r="E22" s="291"/>
    </row>
    <row r="23" spans="2:18" ht="15">
      <c r="B23" s="291"/>
      <c r="C23" s="291"/>
      <c r="D23" s="291"/>
      <c r="E23" s="291"/>
    </row>
    <row r="24" spans="2:18" ht="15">
      <c r="B24" s="291"/>
      <c r="C24" s="291"/>
      <c r="D24" s="291"/>
      <c r="E24" s="291"/>
    </row>
    <row r="25" spans="2:18" ht="15">
      <c r="B25" s="291"/>
      <c r="C25" s="291"/>
      <c r="D25" s="291"/>
      <c r="E25" s="291"/>
    </row>
    <row r="26" spans="2:18" ht="15">
      <c r="B26" s="291"/>
      <c r="C26" s="291"/>
      <c r="D26" s="291"/>
      <c r="E26" s="291"/>
    </row>
    <row r="27" spans="2:18" ht="15">
      <c r="B27" s="291"/>
      <c r="C27" s="291"/>
      <c r="D27" s="291"/>
      <c r="E27" s="291"/>
    </row>
  </sheetData>
  <mergeCells count="29">
    <mergeCell ref="B1:C1"/>
    <mergeCell ref="B2:C2"/>
    <mergeCell ref="M4:R4"/>
    <mergeCell ref="C5:K5"/>
    <mergeCell ref="M5:R5"/>
    <mergeCell ref="C4:K4"/>
    <mergeCell ref="C19:M19"/>
    <mergeCell ref="C20:M20"/>
    <mergeCell ref="C21:P21"/>
    <mergeCell ref="C17:P17"/>
    <mergeCell ref="C15:M15"/>
    <mergeCell ref="C16:M16"/>
    <mergeCell ref="C18:M18"/>
    <mergeCell ref="C6:K6"/>
    <mergeCell ref="M6:R6"/>
    <mergeCell ref="C7:K7"/>
    <mergeCell ref="M7:R7"/>
    <mergeCell ref="C14:M14"/>
    <mergeCell ref="C11:H11"/>
    <mergeCell ref="I11:M11"/>
    <mergeCell ref="C12:H12"/>
    <mergeCell ref="I12:M12"/>
    <mergeCell ref="C13:P13"/>
    <mergeCell ref="E9:N9"/>
    <mergeCell ref="O9:P9"/>
    <mergeCell ref="E10:N10"/>
    <mergeCell ref="O10:P10"/>
    <mergeCell ref="E8:N8"/>
    <mergeCell ref="O8:P8"/>
  </mergeCells>
  <hyperlinks>
    <hyperlink ref="C11:M11" location="'A8.Govt. Finance'!Print_Area" display=" Government Budgetary Operations (Annual Series)"/>
    <hyperlink ref="C12:M12" location="'A9.Govt.Fin(Growth Rate)'!Print_Area" display="Government Budgetary Operations( Growth Rate in Percent)"/>
    <hyperlink ref="C13" location="'A10.Govt.Fin(as percent of GDP)'!Print_Area" display=" Government Budgetary Operations (As percentage of Nominal GDP at Producers' Prices)"/>
    <hyperlink ref="C14:M14" location="'A11.Govt Debt Position'!Print_Area" display="Outstanding Debt of Government of Nepal"/>
    <hyperlink ref="C15:G15" location="'A12.Gov Finance(Monthly)'!Print_Area" display="Government Budgetary Operations (Monthly Series)"/>
    <hyperlink ref="C16" location="A13.FCGO_monthly!A1" display="Government Budgetary Opeartions (Monthly Series) Based on FCGO"/>
    <hyperlink ref="C17:P17" location="'A14.Monetary Statistics (A)'!Print_Area" display="Monetary Statistics (A)"/>
    <hyperlink ref="C18:P18" location="'A15.Monetary Statistics (B)'!Print_Area" display="Monetary Statistics (B)"/>
    <hyperlink ref="C19" location="'A16InterestRates-Monthly series'!A1" display="Interest Rate"/>
    <hyperlink ref="C20" location="'A17.Monetary Indicator'!Print_Area" display="Monetary Indicators (Annual Series)"/>
    <hyperlink ref="C21" location="'A18.Monetary Ind. % of GDP'!Print_Area" display="Monetary Indicators (Annual Series) As percentage of GDP"/>
    <hyperlink ref="C5:R5" location="'A2.Price Statistics'!Print_Area" display="Price Statistics "/>
    <hyperlink ref="C6:L6" location="'A3.BoP-annex-annual'!Print_Area" display="Balance of Payments Indicators*(Annual Series)"/>
    <hyperlink ref="C7:K7" location="'A4.BOP- Annex'!Print_Area" display="Balance of Payments Indicators (Monthly Series)"/>
    <hyperlink ref="C8:P8" location="A5.Trade_Annex_Annual!Print_Area" display="Direction of Foreign Trade (Annual Series)"/>
    <hyperlink ref="C9:I9" location="'A6.Foreign Trade'!Print_Area" display="Direction of Foreign Trade (Monthly Series)"/>
    <hyperlink ref="C10:H10" location="A7.Forex_Reserves_Annex!A1" display="Foreign Exchange Reserves"/>
    <hyperlink ref="C4:L4" location="'A1.CPI_Annual '!Print_Area" display="National Consumer Price Index (Annual Series)"/>
    <hyperlink ref="C19:M19" location="'A16.Int Rates monthly series'!Print_Area" display="Interest Rate"/>
    <hyperlink ref="C6" location="'A3.BoP-annex-annual'!Print_Area" display="Balance of Payments Indicators*(Annual Series)"/>
    <hyperlink ref="C7" location="'A4.BOP- Annex'!Print_Area" display="Balance of Payments Indicators (Monthly Series)"/>
    <hyperlink ref="C4:K4" location="'A1.CPI_Annual '!Print_Area" display="National Consumer Price Index (Annual Series)"/>
  </hyperlinks>
  <printOptions horizontalCentered="1"/>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8"/>
  <sheetViews>
    <sheetView showGridLines="0" view="pageBreakPreview" zoomScaleSheetLayoutView="100" workbookViewId="0">
      <pane ySplit="5" topLeftCell="A45" activePane="bottomLeft" state="frozen"/>
      <selection activeCell="C4" sqref="C4:K4"/>
      <selection pane="bottomLeft" sqref="A1:H56"/>
    </sheetView>
  </sheetViews>
  <sheetFormatPr defaultRowHeight="13.8"/>
  <cols>
    <col min="1" max="1" width="9.88671875" style="856" bestFit="1" customWidth="1"/>
    <col min="2" max="2" width="10.109375" style="856" bestFit="1" customWidth="1"/>
    <col min="3" max="3" width="7.33203125" style="856" bestFit="1" customWidth="1"/>
    <col min="4" max="4" width="9.109375" style="856" bestFit="1" customWidth="1"/>
    <col min="5" max="5" width="11.44140625" style="856" bestFit="1" customWidth="1"/>
    <col min="6" max="6" width="7.33203125" style="856" bestFit="1" customWidth="1"/>
    <col min="7" max="7" width="9.109375" style="856" bestFit="1" customWidth="1"/>
    <col min="8" max="8" width="11.44140625" style="856" bestFit="1" customWidth="1"/>
    <col min="9" max="183" width="8.88671875" style="856"/>
    <col min="184" max="184" width="17.44140625" style="856" bestFit="1" customWidth="1"/>
    <col min="185" max="185" width="10" style="856" customWidth="1"/>
    <col min="186" max="186" width="11.88671875" style="856" customWidth="1"/>
    <col min="187" max="187" width="12.5546875" style="856" customWidth="1"/>
    <col min="188" max="188" width="12" style="856" customWidth="1"/>
    <col min="189" max="189" width="10.88671875" style="856" customWidth="1"/>
    <col min="190" max="190" width="13.33203125" style="856" customWidth="1"/>
    <col min="191" max="191" width="9.109375" style="856" customWidth="1"/>
    <col min="192" max="256" width="8.88671875" style="856"/>
    <col min="257" max="264" width="14.44140625" style="856" customWidth="1"/>
    <col min="265" max="439" width="8.88671875" style="856"/>
    <col min="440" max="440" width="17.44140625" style="856" bestFit="1" customWidth="1"/>
    <col min="441" max="441" width="10" style="856" customWidth="1"/>
    <col min="442" max="442" width="11.88671875" style="856" customWidth="1"/>
    <col min="443" max="443" width="12.5546875" style="856" customWidth="1"/>
    <col min="444" max="444" width="12" style="856" customWidth="1"/>
    <col min="445" max="445" width="10.88671875" style="856" customWidth="1"/>
    <col min="446" max="446" width="13.33203125" style="856" customWidth="1"/>
    <col min="447" max="447" width="9.109375" style="856" customWidth="1"/>
    <col min="448" max="512" width="8.88671875" style="856"/>
    <col min="513" max="520" width="14.44140625" style="856" customWidth="1"/>
    <col min="521" max="695" width="8.88671875" style="856"/>
    <col min="696" max="696" width="17.44140625" style="856" bestFit="1" customWidth="1"/>
    <col min="697" max="697" width="10" style="856" customWidth="1"/>
    <col min="698" max="698" width="11.88671875" style="856" customWidth="1"/>
    <col min="699" max="699" width="12.5546875" style="856" customWidth="1"/>
    <col min="700" max="700" width="12" style="856" customWidth="1"/>
    <col min="701" max="701" width="10.88671875" style="856" customWidth="1"/>
    <col min="702" max="702" width="13.33203125" style="856" customWidth="1"/>
    <col min="703" max="703" width="9.109375" style="856" customWidth="1"/>
    <col min="704" max="768" width="8.88671875" style="856"/>
    <col min="769" max="776" width="14.44140625" style="856" customWidth="1"/>
    <col min="777" max="951" width="8.88671875" style="856"/>
    <col min="952" max="952" width="17.44140625" style="856" bestFit="1" customWidth="1"/>
    <col min="953" max="953" width="10" style="856" customWidth="1"/>
    <col min="954" max="954" width="11.88671875" style="856" customWidth="1"/>
    <col min="955" max="955" width="12.5546875" style="856" customWidth="1"/>
    <col min="956" max="956" width="12" style="856" customWidth="1"/>
    <col min="957" max="957" width="10.88671875" style="856" customWidth="1"/>
    <col min="958" max="958" width="13.33203125" style="856" customWidth="1"/>
    <col min="959" max="959" width="9.109375" style="856" customWidth="1"/>
    <col min="960" max="1024" width="8.88671875" style="856"/>
    <col min="1025" max="1032" width="14.44140625" style="856" customWidth="1"/>
    <col min="1033" max="1207" width="8.88671875" style="856"/>
    <col min="1208" max="1208" width="17.44140625" style="856" bestFit="1" customWidth="1"/>
    <col min="1209" max="1209" width="10" style="856" customWidth="1"/>
    <col min="1210" max="1210" width="11.88671875" style="856" customWidth="1"/>
    <col min="1211" max="1211" width="12.5546875" style="856" customWidth="1"/>
    <col min="1212" max="1212" width="12" style="856" customWidth="1"/>
    <col min="1213" max="1213" width="10.88671875" style="856" customWidth="1"/>
    <col min="1214" max="1214" width="13.33203125" style="856" customWidth="1"/>
    <col min="1215" max="1215" width="9.109375" style="856" customWidth="1"/>
    <col min="1216" max="1280" width="8.88671875" style="856"/>
    <col min="1281" max="1288" width="14.44140625" style="856" customWidth="1"/>
    <col min="1289" max="1463" width="8.88671875" style="856"/>
    <col min="1464" max="1464" width="17.44140625" style="856" bestFit="1" customWidth="1"/>
    <col min="1465" max="1465" width="10" style="856" customWidth="1"/>
    <col min="1466" max="1466" width="11.88671875" style="856" customWidth="1"/>
    <col min="1467" max="1467" width="12.5546875" style="856" customWidth="1"/>
    <col min="1468" max="1468" width="12" style="856" customWidth="1"/>
    <col min="1469" max="1469" width="10.88671875" style="856" customWidth="1"/>
    <col min="1470" max="1470" width="13.33203125" style="856" customWidth="1"/>
    <col min="1471" max="1471" width="9.109375" style="856" customWidth="1"/>
    <col min="1472" max="1536" width="8.88671875" style="856"/>
    <col min="1537" max="1544" width="14.44140625" style="856" customWidth="1"/>
    <col min="1545" max="1719" width="8.88671875" style="856"/>
    <col min="1720" max="1720" width="17.44140625" style="856" bestFit="1" customWidth="1"/>
    <col min="1721" max="1721" width="10" style="856" customWidth="1"/>
    <col min="1722" max="1722" width="11.88671875" style="856" customWidth="1"/>
    <col min="1723" max="1723" width="12.5546875" style="856" customWidth="1"/>
    <col min="1724" max="1724" width="12" style="856" customWidth="1"/>
    <col min="1725" max="1725" width="10.88671875" style="856" customWidth="1"/>
    <col min="1726" max="1726" width="13.33203125" style="856" customWidth="1"/>
    <col min="1727" max="1727" width="9.109375" style="856" customWidth="1"/>
    <col min="1728" max="1792" width="8.88671875" style="856"/>
    <col min="1793" max="1800" width="14.44140625" style="856" customWidth="1"/>
    <col min="1801" max="1975" width="8.88671875" style="856"/>
    <col min="1976" max="1976" width="17.44140625" style="856" bestFit="1" customWidth="1"/>
    <col min="1977" max="1977" width="10" style="856" customWidth="1"/>
    <col min="1978" max="1978" width="11.88671875" style="856" customWidth="1"/>
    <col min="1979" max="1979" width="12.5546875" style="856" customWidth="1"/>
    <col min="1980" max="1980" width="12" style="856" customWidth="1"/>
    <col min="1981" max="1981" width="10.88671875" style="856" customWidth="1"/>
    <col min="1982" max="1982" width="13.33203125" style="856" customWidth="1"/>
    <col min="1983" max="1983" width="9.109375" style="856" customWidth="1"/>
    <col min="1984" max="2048" width="8.88671875" style="856"/>
    <col min="2049" max="2056" width="14.44140625" style="856" customWidth="1"/>
    <col min="2057" max="2231" width="8.88671875" style="856"/>
    <col min="2232" max="2232" width="17.44140625" style="856" bestFit="1" customWidth="1"/>
    <col min="2233" max="2233" width="10" style="856" customWidth="1"/>
    <col min="2234" max="2234" width="11.88671875" style="856" customWidth="1"/>
    <col min="2235" max="2235" width="12.5546875" style="856" customWidth="1"/>
    <col min="2236" max="2236" width="12" style="856" customWidth="1"/>
    <col min="2237" max="2237" width="10.88671875" style="856" customWidth="1"/>
    <col min="2238" max="2238" width="13.33203125" style="856" customWidth="1"/>
    <col min="2239" max="2239" width="9.109375" style="856" customWidth="1"/>
    <col min="2240" max="2304" width="8.88671875" style="856"/>
    <col min="2305" max="2312" width="14.44140625" style="856" customWidth="1"/>
    <col min="2313" max="2487" width="8.88671875" style="856"/>
    <col min="2488" max="2488" width="17.44140625" style="856" bestFit="1" customWidth="1"/>
    <col min="2489" max="2489" width="10" style="856" customWidth="1"/>
    <col min="2490" max="2490" width="11.88671875" style="856" customWidth="1"/>
    <col min="2491" max="2491" width="12.5546875" style="856" customWidth="1"/>
    <col min="2492" max="2492" width="12" style="856" customWidth="1"/>
    <col min="2493" max="2493" width="10.88671875" style="856" customWidth="1"/>
    <col min="2494" max="2494" width="13.33203125" style="856" customWidth="1"/>
    <col min="2495" max="2495" width="9.109375" style="856" customWidth="1"/>
    <col min="2496" max="2560" width="8.88671875" style="856"/>
    <col min="2561" max="2568" width="14.44140625" style="856" customWidth="1"/>
    <col min="2569" max="2743" width="8.88671875" style="856"/>
    <col min="2744" max="2744" width="17.44140625" style="856" bestFit="1" customWidth="1"/>
    <col min="2745" max="2745" width="10" style="856" customWidth="1"/>
    <col min="2746" max="2746" width="11.88671875" style="856" customWidth="1"/>
    <col min="2747" max="2747" width="12.5546875" style="856" customWidth="1"/>
    <col min="2748" max="2748" width="12" style="856" customWidth="1"/>
    <col min="2749" max="2749" width="10.88671875" style="856" customWidth="1"/>
    <col min="2750" max="2750" width="13.33203125" style="856" customWidth="1"/>
    <col min="2751" max="2751" width="9.109375" style="856" customWidth="1"/>
    <col min="2752" max="2816" width="8.88671875" style="856"/>
    <col min="2817" max="2824" width="14.44140625" style="856" customWidth="1"/>
    <col min="2825" max="2999" width="8.88671875" style="856"/>
    <col min="3000" max="3000" width="17.44140625" style="856" bestFit="1" customWidth="1"/>
    <col min="3001" max="3001" width="10" style="856" customWidth="1"/>
    <col min="3002" max="3002" width="11.88671875" style="856" customWidth="1"/>
    <col min="3003" max="3003" width="12.5546875" style="856" customWidth="1"/>
    <col min="3004" max="3004" width="12" style="856" customWidth="1"/>
    <col min="3005" max="3005" width="10.88671875" style="856" customWidth="1"/>
    <col min="3006" max="3006" width="13.33203125" style="856" customWidth="1"/>
    <col min="3007" max="3007" width="9.109375" style="856" customWidth="1"/>
    <col min="3008" max="3072" width="8.88671875" style="856"/>
    <col min="3073" max="3080" width="14.44140625" style="856" customWidth="1"/>
    <col min="3081" max="3255" width="8.88671875" style="856"/>
    <col min="3256" max="3256" width="17.44140625" style="856" bestFit="1" customWidth="1"/>
    <col min="3257" max="3257" width="10" style="856" customWidth="1"/>
    <col min="3258" max="3258" width="11.88671875" style="856" customWidth="1"/>
    <col min="3259" max="3259" width="12.5546875" style="856" customWidth="1"/>
    <col min="3260" max="3260" width="12" style="856" customWidth="1"/>
    <col min="3261" max="3261" width="10.88671875" style="856" customWidth="1"/>
    <col min="3262" max="3262" width="13.33203125" style="856" customWidth="1"/>
    <col min="3263" max="3263" width="9.109375" style="856" customWidth="1"/>
    <col min="3264" max="3328" width="8.88671875" style="856"/>
    <col min="3329" max="3336" width="14.44140625" style="856" customWidth="1"/>
    <col min="3337" max="3511" width="8.88671875" style="856"/>
    <col min="3512" max="3512" width="17.44140625" style="856" bestFit="1" customWidth="1"/>
    <col min="3513" max="3513" width="10" style="856" customWidth="1"/>
    <col min="3514" max="3514" width="11.88671875" style="856" customWidth="1"/>
    <col min="3515" max="3515" width="12.5546875" style="856" customWidth="1"/>
    <col min="3516" max="3516" width="12" style="856" customWidth="1"/>
    <col min="3517" max="3517" width="10.88671875" style="856" customWidth="1"/>
    <col min="3518" max="3518" width="13.33203125" style="856" customWidth="1"/>
    <col min="3519" max="3519" width="9.109375" style="856" customWidth="1"/>
    <col min="3520" max="3584" width="8.88671875" style="856"/>
    <col min="3585" max="3592" width="14.44140625" style="856" customWidth="1"/>
    <col min="3593" max="3767" width="8.88671875" style="856"/>
    <col min="3768" max="3768" width="17.44140625" style="856" bestFit="1" customWidth="1"/>
    <col min="3769" max="3769" width="10" style="856" customWidth="1"/>
    <col min="3770" max="3770" width="11.88671875" style="856" customWidth="1"/>
    <col min="3771" max="3771" width="12.5546875" style="856" customWidth="1"/>
    <col min="3772" max="3772" width="12" style="856" customWidth="1"/>
    <col min="3773" max="3773" width="10.88671875" style="856" customWidth="1"/>
    <col min="3774" max="3774" width="13.33203125" style="856" customWidth="1"/>
    <col min="3775" max="3775" width="9.109375" style="856" customWidth="1"/>
    <col min="3776" max="3840" width="8.88671875" style="856"/>
    <col min="3841" max="3848" width="14.44140625" style="856" customWidth="1"/>
    <col min="3849" max="4023" width="8.88671875" style="856"/>
    <col min="4024" max="4024" width="17.44140625" style="856" bestFit="1" customWidth="1"/>
    <col min="4025" max="4025" width="10" style="856" customWidth="1"/>
    <col min="4026" max="4026" width="11.88671875" style="856" customWidth="1"/>
    <col min="4027" max="4027" width="12.5546875" style="856" customWidth="1"/>
    <col min="4028" max="4028" width="12" style="856" customWidth="1"/>
    <col min="4029" max="4029" width="10.88671875" style="856" customWidth="1"/>
    <col min="4030" max="4030" width="13.33203125" style="856" customWidth="1"/>
    <col min="4031" max="4031" width="9.109375" style="856" customWidth="1"/>
    <col min="4032" max="4096" width="8.88671875" style="856"/>
    <col min="4097" max="4104" width="14.44140625" style="856" customWidth="1"/>
    <col min="4105" max="4279" width="8.88671875" style="856"/>
    <col min="4280" max="4280" width="17.44140625" style="856" bestFit="1" customWidth="1"/>
    <col min="4281" max="4281" width="10" style="856" customWidth="1"/>
    <col min="4282" max="4282" width="11.88671875" style="856" customWidth="1"/>
    <col min="4283" max="4283" width="12.5546875" style="856" customWidth="1"/>
    <col min="4284" max="4284" width="12" style="856" customWidth="1"/>
    <col min="4285" max="4285" width="10.88671875" style="856" customWidth="1"/>
    <col min="4286" max="4286" width="13.33203125" style="856" customWidth="1"/>
    <col min="4287" max="4287" width="9.109375" style="856" customWidth="1"/>
    <col min="4288" max="4352" width="8.88671875" style="856"/>
    <col min="4353" max="4360" width="14.44140625" style="856" customWidth="1"/>
    <col min="4361" max="4535" width="8.88671875" style="856"/>
    <col min="4536" max="4536" width="17.44140625" style="856" bestFit="1" customWidth="1"/>
    <col min="4537" max="4537" width="10" style="856" customWidth="1"/>
    <col min="4538" max="4538" width="11.88671875" style="856" customWidth="1"/>
    <col min="4539" max="4539" width="12.5546875" style="856" customWidth="1"/>
    <col min="4540" max="4540" width="12" style="856" customWidth="1"/>
    <col min="4541" max="4541" width="10.88671875" style="856" customWidth="1"/>
    <col min="4542" max="4542" width="13.33203125" style="856" customWidth="1"/>
    <col min="4543" max="4543" width="9.109375" style="856" customWidth="1"/>
    <col min="4544" max="4608" width="8.88671875" style="856"/>
    <col min="4609" max="4616" width="14.44140625" style="856" customWidth="1"/>
    <col min="4617" max="4791" width="8.88671875" style="856"/>
    <col min="4792" max="4792" width="17.44140625" style="856" bestFit="1" customWidth="1"/>
    <col min="4793" max="4793" width="10" style="856" customWidth="1"/>
    <col min="4794" max="4794" width="11.88671875" style="856" customWidth="1"/>
    <col min="4795" max="4795" width="12.5546875" style="856" customWidth="1"/>
    <col min="4796" max="4796" width="12" style="856" customWidth="1"/>
    <col min="4797" max="4797" width="10.88671875" style="856" customWidth="1"/>
    <col min="4798" max="4798" width="13.33203125" style="856" customWidth="1"/>
    <col min="4799" max="4799" width="9.109375" style="856" customWidth="1"/>
    <col min="4800" max="4864" width="8.88671875" style="856"/>
    <col min="4865" max="4872" width="14.44140625" style="856" customWidth="1"/>
    <col min="4873" max="5047" width="8.88671875" style="856"/>
    <col min="5048" max="5048" width="17.44140625" style="856" bestFit="1" customWidth="1"/>
    <col min="5049" max="5049" width="10" style="856" customWidth="1"/>
    <col min="5050" max="5050" width="11.88671875" style="856" customWidth="1"/>
    <col min="5051" max="5051" width="12.5546875" style="856" customWidth="1"/>
    <col min="5052" max="5052" width="12" style="856" customWidth="1"/>
    <col min="5053" max="5053" width="10.88671875" style="856" customWidth="1"/>
    <col min="5054" max="5054" width="13.33203125" style="856" customWidth="1"/>
    <col min="5055" max="5055" width="9.109375" style="856" customWidth="1"/>
    <col min="5056" max="5120" width="8.88671875" style="856"/>
    <col min="5121" max="5128" width="14.44140625" style="856" customWidth="1"/>
    <col min="5129" max="5303" width="8.88671875" style="856"/>
    <col min="5304" max="5304" width="17.44140625" style="856" bestFit="1" customWidth="1"/>
    <col min="5305" max="5305" width="10" style="856" customWidth="1"/>
    <col min="5306" max="5306" width="11.88671875" style="856" customWidth="1"/>
    <col min="5307" max="5307" width="12.5546875" style="856" customWidth="1"/>
    <col min="5308" max="5308" width="12" style="856" customWidth="1"/>
    <col min="5309" max="5309" width="10.88671875" style="856" customWidth="1"/>
    <col min="5310" max="5310" width="13.33203125" style="856" customWidth="1"/>
    <col min="5311" max="5311" width="9.109375" style="856" customWidth="1"/>
    <col min="5312" max="5376" width="8.88671875" style="856"/>
    <col min="5377" max="5384" width="14.44140625" style="856" customWidth="1"/>
    <col min="5385" max="5559" width="8.88671875" style="856"/>
    <col min="5560" max="5560" width="17.44140625" style="856" bestFit="1" customWidth="1"/>
    <col min="5561" max="5561" width="10" style="856" customWidth="1"/>
    <col min="5562" max="5562" width="11.88671875" style="856" customWidth="1"/>
    <col min="5563" max="5563" width="12.5546875" style="856" customWidth="1"/>
    <col min="5564" max="5564" width="12" style="856" customWidth="1"/>
    <col min="5565" max="5565" width="10.88671875" style="856" customWidth="1"/>
    <col min="5566" max="5566" width="13.33203125" style="856" customWidth="1"/>
    <col min="5567" max="5567" width="9.109375" style="856" customWidth="1"/>
    <col min="5568" max="5632" width="8.88671875" style="856"/>
    <col min="5633" max="5640" width="14.44140625" style="856" customWidth="1"/>
    <col min="5641" max="5815" width="8.88671875" style="856"/>
    <col min="5816" max="5816" width="17.44140625" style="856" bestFit="1" customWidth="1"/>
    <col min="5817" max="5817" width="10" style="856" customWidth="1"/>
    <col min="5818" max="5818" width="11.88671875" style="856" customWidth="1"/>
    <col min="5819" max="5819" width="12.5546875" style="856" customWidth="1"/>
    <col min="5820" max="5820" width="12" style="856" customWidth="1"/>
    <col min="5821" max="5821" width="10.88671875" style="856" customWidth="1"/>
    <col min="5822" max="5822" width="13.33203125" style="856" customWidth="1"/>
    <col min="5823" max="5823" width="9.109375" style="856" customWidth="1"/>
    <col min="5824" max="5888" width="8.88671875" style="856"/>
    <col min="5889" max="5896" width="14.44140625" style="856" customWidth="1"/>
    <col min="5897" max="6071" width="8.88671875" style="856"/>
    <col min="6072" max="6072" width="17.44140625" style="856" bestFit="1" customWidth="1"/>
    <col min="6073" max="6073" width="10" style="856" customWidth="1"/>
    <col min="6074" max="6074" width="11.88671875" style="856" customWidth="1"/>
    <col min="6075" max="6075" width="12.5546875" style="856" customWidth="1"/>
    <col min="6076" max="6076" width="12" style="856" customWidth="1"/>
    <col min="6077" max="6077" width="10.88671875" style="856" customWidth="1"/>
    <col min="6078" max="6078" width="13.33203125" style="856" customWidth="1"/>
    <col min="6079" max="6079" width="9.109375" style="856" customWidth="1"/>
    <col min="6080" max="6144" width="8.88671875" style="856"/>
    <col min="6145" max="6152" width="14.44140625" style="856" customWidth="1"/>
    <col min="6153" max="6327" width="8.88671875" style="856"/>
    <col min="6328" max="6328" width="17.44140625" style="856" bestFit="1" customWidth="1"/>
    <col min="6329" max="6329" width="10" style="856" customWidth="1"/>
    <col min="6330" max="6330" width="11.88671875" style="856" customWidth="1"/>
    <col min="6331" max="6331" width="12.5546875" style="856" customWidth="1"/>
    <col min="6332" max="6332" width="12" style="856" customWidth="1"/>
    <col min="6333" max="6333" width="10.88671875" style="856" customWidth="1"/>
    <col min="6334" max="6334" width="13.33203125" style="856" customWidth="1"/>
    <col min="6335" max="6335" width="9.109375" style="856" customWidth="1"/>
    <col min="6336" max="6400" width="8.88671875" style="856"/>
    <col min="6401" max="6408" width="14.44140625" style="856" customWidth="1"/>
    <col min="6409" max="6583" width="8.88671875" style="856"/>
    <col min="6584" max="6584" width="17.44140625" style="856" bestFit="1" customWidth="1"/>
    <col min="6585" max="6585" width="10" style="856" customWidth="1"/>
    <col min="6586" max="6586" width="11.88671875" style="856" customWidth="1"/>
    <col min="6587" max="6587" width="12.5546875" style="856" customWidth="1"/>
    <col min="6588" max="6588" width="12" style="856" customWidth="1"/>
    <col min="6589" max="6589" width="10.88671875" style="856" customWidth="1"/>
    <col min="6590" max="6590" width="13.33203125" style="856" customWidth="1"/>
    <col min="6591" max="6591" width="9.109375" style="856" customWidth="1"/>
    <col min="6592" max="6656" width="8.88671875" style="856"/>
    <col min="6657" max="6664" width="14.44140625" style="856" customWidth="1"/>
    <col min="6665" max="6839" width="8.88671875" style="856"/>
    <col min="6840" max="6840" width="17.44140625" style="856" bestFit="1" customWidth="1"/>
    <col min="6841" max="6841" width="10" style="856" customWidth="1"/>
    <col min="6842" max="6842" width="11.88671875" style="856" customWidth="1"/>
    <col min="6843" max="6843" width="12.5546875" style="856" customWidth="1"/>
    <col min="6844" max="6844" width="12" style="856" customWidth="1"/>
    <col min="6845" max="6845" width="10.88671875" style="856" customWidth="1"/>
    <col min="6846" max="6846" width="13.33203125" style="856" customWidth="1"/>
    <col min="6847" max="6847" width="9.109375" style="856" customWidth="1"/>
    <col min="6848" max="6912" width="8.88671875" style="856"/>
    <col min="6913" max="6920" width="14.44140625" style="856" customWidth="1"/>
    <col min="6921" max="7095" width="8.88671875" style="856"/>
    <col min="7096" max="7096" width="17.44140625" style="856" bestFit="1" customWidth="1"/>
    <col min="7097" max="7097" width="10" style="856" customWidth="1"/>
    <col min="7098" max="7098" width="11.88671875" style="856" customWidth="1"/>
    <col min="7099" max="7099" width="12.5546875" style="856" customWidth="1"/>
    <col min="7100" max="7100" width="12" style="856" customWidth="1"/>
    <col min="7101" max="7101" width="10.88671875" style="856" customWidth="1"/>
    <col min="7102" max="7102" width="13.33203125" style="856" customWidth="1"/>
    <col min="7103" max="7103" width="9.109375" style="856" customWidth="1"/>
    <col min="7104" max="7168" width="8.88671875" style="856"/>
    <col min="7169" max="7176" width="14.44140625" style="856" customWidth="1"/>
    <col min="7177" max="7351" width="8.88671875" style="856"/>
    <col min="7352" max="7352" width="17.44140625" style="856" bestFit="1" customWidth="1"/>
    <col min="7353" max="7353" width="10" style="856" customWidth="1"/>
    <col min="7354" max="7354" width="11.88671875" style="856" customWidth="1"/>
    <col min="7355" max="7355" width="12.5546875" style="856" customWidth="1"/>
    <col min="7356" max="7356" width="12" style="856" customWidth="1"/>
    <col min="7357" max="7357" width="10.88671875" style="856" customWidth="1"/>
    <col min="7358" max="7358" width="13.33203125" style="856" customWidth="1"/>
    <col min="7359" max="7359" width="9.109375" style="856" customWidth="1"/>
    <col min="7360" max="7424" width="8.88671875" style="856"/>
    <col min="7425" max="7432" width="14.44140625" style="856" customWidth="1"/>
    <col min="7433" max="7607" width="8.88671875" style="856"/>
    <col min="7608" max="7608" width="17.44140625" style="856" bestFit="1" customWidth="1"/>
    <col min="7609" max="7609" width="10" style="856" customWidth="1"/>
    <col min="7610" max="7610" width="11.88671875" style="856" customWidth="1"/>
    <col min="7611" max="7611" width="12.5546875" style="856" customWidth="1"/>
    <col min="7612" max="7612" width="12" style="856" customWidth="1"/>
    <col min="7613" max="7613" width="10.88671875" style="856" customWidth="1"/>
    <col min="7614" max="7614" width="13.33203125" style="856" customWidth="1"/>
    <col min="7615" max="7615" width="9.109375" style="856" customWidth="1"/>
    <col min="7616" max="7680" width="8.88671875" style="856"/>
    <col min="7681" max="7688" width="14.44140625" style="856" customWidth="1"/>
    <col min="7689" max="7863" width="8.88671875" style="856"/>
    <col min="7864" max="7864" width="17.44140625" style="856" bestFit="1" customWidth="1"/>
    <col min="7865" max="7865" width="10" style="856" customWidth="1"/>
    <col min="7866" max="7866" width="11.88671875" style="856" customWidth="1"/>
    <col min="7867" max="7867" width="12.5546875" style="856" customWidth="1"/>
    <col min="7868" max="7868" width="12" style="856" customWidth="1"/>
    <col min="7869" max="7869" width="10.88671875" style="856" customWidth="1"/>
    <col min="7870" max="7870" width="13.33203125" style="856" customWidth="1"/>
    <col min="7871" max="7871" width="9.109375" style="856" customWidth="1"/>
    <col min="7872" max="7936" width="8.88671875" style="856"/>
    <col min="7937" max="7944" width="14.44140625" style="856" customWidth="1"/>
    <col min="7945" max="8119" width="8.88671875" style="856"/>
    <col min="8120" max="8120" width="17.44140625" style="856" bestFit="1" customWidth="1"/>
    <col min="8121" max="8121" width="10" style="856" customWidth="1"/>
    <col min="8122" max="8122" width="11.88671875" style="856" customWidth="1"/>
    <col min="8123" max="8123" width="12.5546875" style="856" customWidth="1"/>
    <col min="8124" max="8124" width="12" style="856" customWidth="1"/>
    <col min="8125" max="8125" width="10.88671875" style="856" customWidth="1"/>
    <col min="8126" max="8126" width="13.33203125" style="856" customWidth="1"/>
    <col min="8127" max="8127" width="9.109375" style="856" customWidth="1"/>
    <col min="8128" max="8192" width="8.88671875" style="856"/>
    <col min="8193" max="8200" width="14.44140625" style="856" customWidth="1"/>
    <col min="8201" max="8375" width="8.88671875" style="856"/>
    <col min="8376" max="8376" width="17.44140625" style="856" bestFit="1" customWidth="1"/>
    <col min="8377" max="8377" width="10" style="856" customWidth="1"/>
    <col min="8378" max="8378" width="11.88671875" style="856" customWidth="1"/>
    <col min="8379" max="8379" width="12.5546875" style="856" customWidth="1"/>
    <col min="8380" max="8380" width="12" style="856" customWidth="1"/>
    <col min="8381" max="8381" width="10.88671875" style="856" customWidth="1"/>
    <col min="8382" max="8382" width="13.33203125" style="856" customWidth="1"/>
    <col min="8383" max="8383" width="9.109375" style="856" customWidth="1"/>
    <col min="8384" max="8448" width="8.88671875" style="856"/>
    <col min="8449" max="8456" width="14.44140625" style="856" customWidth="1"/>
    <col min="8457" max="8631" width="8.88671875" style="856"/>
    <col min="8632" max="8632" width="17.44140625" style="856" bestFit="1" customWidth="1"/>
    <col min="8633" max="8633" width="10" style="856" customWidth="1"/>
    <col min="8634" max="8634" width="11.88671875" style="856" customWidth="1"/>
    <col min="8635" max="8635" width="12.5546875" style="856" customWidth="1"/>
    <col min="8636" max="8636" width="12" style="856" customWidth="1"/>
    <col min="8637" max="8637" width="10.88671875" style="856" customWidth="1"/>
    <col min="8638" max="8638" width="13.33203125" style="856" customWidth="1"/>
    <col min="8639" max="8639" width="9.109375" style="856" customWidth="1"/>
    <col min="8640" max="8704" width="8.88671875" style="856"/>
    <col min="8705" max="8712" width="14.44140625" style="856" customWidth="1"/>
    <col min="8713" max="8887" width="8.88671875" style="856"/>
    <col min="8888" max="8888" width="17.44140625" style="856" bestFit="1" customWidth="1"/>
    <col min="8889" max="8889" width="10" style="856" customWidth="1"/>
    <col min="8890" max="8890" width="11.88671875" style="856" customWidth="1"/>
    <col min="8891" max="8891" width="12.5546875" style="856" customWidth="1"/>
    <col min="8892" max="8892" width="12" style="856" customWidth="1"/>
    <col min="8893" max="8893" width="10.88671875" style="856" customWidth="1"/>
    <col min="8894" max="8894" width="13.33203125" style="856" customWidth="1"/>
    <col min="8895" max="8895" width="9.109375" style="856" customWidth="1"/>
    <col min="8896" max="8960" width="8.88671875" style="856"/>
    <col min="8961" max="8968" width="14.44140625" style="856" customWidth="1"/>
    <col min="8969" max="9143" width="8.88671875" style="856"/>
    <col min="9144" max="9144" width="17.44140625" style="856" bestFit="1" customWidth="1"/>
    <col min="9145" max="9145" width="10" style="856" customWidth="1"/>
    <col min="9146" max="9146" width="11.88671875" style="856" customWidth="1"/>
    <col min="9147" max="9147" width="12.5546875" style="856" customWidth="1"/>
    <col min="9148" max="9148" width="12" style="856" customWidth="1"/>
    <col min="9149" max="9149" width="10.88671875" style="856" customWidth="1"/>
    <col min="9150" max="9150" width="13.33203125" style="856" customWidth="1"/>
    <col min="9151" max="9151" width="9.109375" style="856" customWidth="1"/>
    <col min="9152" max="9216" width="8.88671875" style="856"/>
    <col min="9217" max="9224" width="14.44140625" style="856" customWidth="1"/>
    <col min="9225" max="9399" width="8.88671875" style="856"/>
    <col min="9400" max="9400" width="17.44140625" style="856" bestFit="1" customWidth="1"/>
    <col min="9401" max="9401" width="10" style="856" customWidth="1"/>
    <col min="9402" max="9402" width="11.88671875" style="856" customWidth="1"/>
    <col min="9403" max="9403" width="12.5546875" style="856" customWidth="1"/>
    <col min="9404" max="9404" width="12" style="856" customWidth="1"/>
    <col min="9405" max="9405" width="10.88671875" style="856" customWidth="1"/>
    <col min="9406" max="9406" width="13.33203125" style="856" customWidth="1"/>
    <col min="9407" max="9407" width="9.109375" style="856" customWidth="1"/>
    <col min="9408" max="9472" width="8.88671875" style="856"/>
    <col min="9473" max="9480" width="14.44140625" style="856" customWidth="1"/>
    <col min="9481" max="9655" width="8.88671875" style="856"/>
    <col min="9656" max="9656" width="17.44140625" style="856" bestFit="1" customWidth="1"/>
    <col min="9657" max="9657" width="10" style="856" customWidth="1"/>
    <col min="9658" max="9658" width="11.88671875" style="856" customWidth="1"/>
    <col min="9659" max="9659" width="12.5546875" style="856" customWidth="1"/>
    <col min="9660" max="9660" width="12" style="856" customWidth="1"/>
    <col min="9661" max="9661" width="10.88671875" style="856" customWidth="1"/>
    <col min="9662" max="9662" width="13.33203125" style="856" customWidth="1"/>
    <col min="9663" max="9663" width="9.109375" style="856" customWidth="1"/>
    <col min="9664" max="9728" width="8.88671875" style="856"/>
    <col min="9729" max="9736" width="14.44140625" style="856" customWidth="1"/>
    <col min="9737" max="9911" width="8.88671875" style="856"/>
    <col min="9912" max="9912" width="17.44140625" style="856" bestFit="1" customWidth="1"/>
    <col min="9913" max="9913" width="10" style="856" customWidth="1"/>
    <col min="9914" max="9914" width="11.88671875" style="856" customWidth="1"/>
    <col min="9915" max="9915" width="12.5546875" style="856" customWidth="1"/>
    <col min="9916" max="9916" width="12" style="856" customWidth="1"/>
    <col min="9917" max="9917" width="10.88671875" style="856" customWidth="1"/>
    <col min="9918" max="9918" width="13.33203125" style="856" customWidth="1"/>
    <col min="9919" max="9919" width="9.109375" style="856" customWidth="1"/>
    <col min="9920" max="9984" width="8.88671875" style="856"/>
    <col min="9985" max="9992" width="14.44140625" style="856" customWidth="1"/>
    <col min="9993" max="10167" width="8.88671875" style="856"/>
    <col min="10168" max="10168" width="17.44140625" style="856" bestFit="1" customWidth="1"/>
    <col min="10169" max="10169" width="10" style="856" customWidth="1"/>
    <col min="10170" max="10170" width="11.88671875" style="856" customWidth="1"/>
    <col min="10171" max="10171" width="12.5546875" style="856" customWidth="1"/>
    <col min="10172" max="10172" width="12" style="856" customWidth="1"/>
    <col min="10173" max="10173" width="10.88671875" style="856" customWidth="1"/>
    <col min="10174" max="10174" width="13.33203125" style="856" customWidth="1"/>
    <col min="10175" max="10175" width="9.109375" style="856" customWidth="1"/>
    <col min="10176" max="10240" width="8.88671875" style="856"/>
    <col min="10241" max="10248" width="14.44140625" style="856" customWidth="1"/>
    <col min="10249" max="10423" width="8.88671875" style="856"/>
    <col min="10424" max="10424" width="17.44140625" style="856" bestFit="1" customWidth="1"/>
    <col min="10425" max="10425" width="10" style="856" customWidth="1"/>
    <col min="10426" max="10426" width="11.88671875" style="856" customWidth="1"/>
    <col min="10427" max="10427" width="12.5546875" style="856" customWidth="1"/>
    <col min="10428" max="10428" width="12" style="856" customWidth="1"/>
    <col min="10429" max="10429" width="10.88671875" style="856" customWidth="1"/>
    <col min="10430" max="10430" width="13.33203125" style="856" customWidth="1"/>
    <col min="10431" max="10431" width="9.109375" style="856" customWidth="1"/>
    <col min="10432" max="10496" width="8.88671875" style="856"/>
    <col min="10497" max="10504" width="14.44140625" style="856" customWidth="1"/>
    <col min="10505" max="10679" width="8.88671875" style="856"/>
    <col min="10680" max="10680" width="17.44140625" style="856" bestFit="1" customWidth="1"/>
    <col min="10681" max="10681" width="10" style="856" customWidth="1"/>
    <col min="10682" max="10682" width="11.88671875" style="856" customWidth="1"/>
    <col min="10683" max="10683" width="12.5546875" style="856" customWidth="1"/>
    <col min="10684" max="10684" width="12" style="856" customWidth="1"/>
    <col min="10685" max="10685" width="10.88671875" style="856" customWidth="1"/>
    <col min="10686" max="10686" width="13.33203125" style="856" customWidth="1"/>
    <col min="10687" max="10687" width="9.109375" style="856" customWidth="1"/>
    <col min="10688" max="10752" width="8.88671875" style="856"/>
    <col min="10753" max="10760" width="14.44140625" style="856" customWidth="1"/>
    <col min="10761" max="10935" width="8.88671875" style="856"/>
    <col min="10936" max="10936" width="17.44140625" style="856" bestFit="1" customWidth="1"/>
    <col min="10937" max="10937" width="10" style="856" customWidth="1"/>
    <col min="10938" max="10938" width="11.88671875" style="856" customWidth="1"/>
    <col min="10939" max="10939" width="12.5546875" style="856" customWidth="1"/>
    <col min="10940" max="10940" width="12" style="856" customWidth="1"/>
    <col min="10941" max="10941" width="10.88671875" style="856" customWidth="1"/>
    <col min="10942" max="10942" width="13.33203125" style="856" customWidth="1"/>
    <col min="10943" max="10943" width="9.109375" style="856" customWidth="1"/>
    <col min="10944" max="11008" width="8.88671875" style="856"/>
    <col min="11009" max="11016" width="14.44140625" style="856" customWidth="1"/>
    <col min="11017" max="11191" width="8.88671875" style="856"/>
    <col min="11192" max="11192" width="17.44140625" style="856" bestFit="1" customWidth="1"/>
    <col min="11193" max="11193" width="10" style="856" customWidth="1"/>
    <col min="11194" max="11194" width="11.88671875" style="856" customWidth="1"/>
    <col min="11195" max="11195" width="12.5546875" style="856" customWidth="1"/>
    <col min="11196" max="11196" width="12" style="856" customWidth="1"/>
    <col min="11197" max="11197" width="10.88671875" style="856" customWidth="1"/>
    <col min="11198" max="11198" width="13.33203125" style="856" customWidth="1"/>
    <col min="11199" max="11199" width="9.109375" style="856" customWidth="1"/>
    <col min="11200" max="11264" width="8.88671875" style="856"/>
    <col min="11265" max="11272" width="14.44140625" style="856" customWidth="1"/>
    <col min="11273" max="11447" width="8.88671875" style="856"/>
    <col min="11448" max="11448" width="17.44140625" style="856" bestFit="1" customWidth="1"/>
    <col min="11449" max="11449" width="10" style="856" customWidth="1"/>
    <col min="11450" max="11450" width="11.88671875" style="856" customWidth="1"/>
    <col min="11451" max="11451" width="12.5546875" style="856" customWidth="1"/>
    <col min="11452" max="11452" width="12" style="856" customWidth="1"/>
    <col min="11453" max="11453" width="10.88671875" style="856" customWidth="1"/>
    <col min="11454" max="11454" width="13.33203125" style="856" customWidth="1"/>
    <col min="11455" max="11455" width="9.109375" style="856" customWidth="1"/>
    <col min="11456" max="11520" width="8.88671875" style="856"/>
    <col min="11521" max="11528" width="14.44140625" style="856" customWidth="1"/>
    <col min="11529" max="11703" width="8.88671875" style="856"/>
    <col min="11704" max="11704" width="17.44140625" style="856" bestFit="1" customWidth="1"/>
    <col min="11705" max="11705" width="10" style="856" customWidth="1"/>
    <col min="11706" max="11706" width="11.88671875" style="856" customWidth="1"/>
    <col min="11707" max="11707" width="12.5546875" style="856" customWidth="1"/>
    <col min="11708" max="11708" width="12" style="856" customWidth="1"/>
    <col min="11709" max="11709" width="10.88671875" style="856" customWidth="1"/>
    <col min="11710" max="11710" width="13.33203125" style="856" customWidth="1"/>
    <col min="11711" max="11711" width="9.109375" style="856" customWidth="1"/>
    <col min="11712" max="11776" width="8.88671875" style="856"/>
    <col min="11777" max="11784" width="14.44140625" style="856" customWidth="1"/>
    <col min="11785" max="11959" width="8.88671875" style="856"/>
    <col min="11960" max="11960" width="17.44140625" style="856" bestFit="1" customWidth="1"/>
    <col min="11961" max="11961" width="10" style="856" customWidth="1"/>
    <col min="11962" max="11962" width="11.88671875" style="856" customWidth="1"/>
    <col min="11963" max="11963" width="12.5546875" style="856" customWidth="1"/>
    <col min="11964" max="11964" width="12" style="856" customWidth="1"/>
    <col min="11965" max="11965" width="10.88671875" style="856" customWidth="1"/>
    <col min="11966" max="11966" width="13.33203125" style="856" customWidth="1"/>
    <col min="11967" max="11967" width="9.109375" style="856" customWidth="1"/>
    <col min="11968" max="12032" width="8.88671875" style="856"/>
    <col min="12033" max="12040" width="14.44140625" style="856" customWidth="1"/>
    <col min="12041" max="12215" width="8.88671875" style="856"/>
    <col min="12216" max="12216" width="17.44140625" style="856" bestFit="1" customWidth="1"/>
    <col min="12217" max="12217" width="10" style="856" customWidth="1"/>
    <col min="12218" max="12218" width="11.88671875" style="856" customWidth="1"/>
    <col min="12219" max="12219" width="12.5546875" style="856" customWidth="1"/>
    <col min="12220" max="12220" width="12" style="856" customWidth="1"/>
    <col min="12221" max="12221" width="10.88671875" style="856" customWidth="1"/>
    <col min="12222" max="12222" width="13.33203125" style="856" customWidth="1"/>
    <col min="12223" max="12223" width="9.109375" style="856" customWidth="1"/>
    <col min="12224" max="12288" width="8.88671875" style="856"/>
    <col min="12289" max="12296" width="14.44140625" style="856" customWidth="1"/>
    <col min="12297" max="12471" width="8.88671875" style="856"/>
    <col min="12472" max="12472" width="17.44140625" style="856" bestFit="1" customWidth="1"/>
    <col min="12473" max="12473" width="10" style="856" customWidth="1"/>
    <col min="12474" max="12474" width="11.88671875" style="856" customWidth="1"/>
    <col min="12475" max="12475" width="12.5546875" style="856" customWidth="1"/>
    <col min="12476" max="12476" width="12" style="856" customWidth="1"/>
    <col min="12477" max="12477" width="10.88671875" style="856" customWidth="1"/>
    <col min="12478" max="12478" width="13.33203125" style="856" customWidth="1"/>
    <col min="12479" max="12479" width="9.109375" style="856" customWidth="1"/>
    <col min="12480" max="12544" width="8.88671875" style="856"/>
    <col min="12545" max="12552" width="14.44140625" style="856" customWidth="1"/>
    <col min="12553" max="12727" width="8.88671875" style="856"/>
    <col min="12728" max="12728" width="17.44140625" style="856" bestFit="1" customWidth="1"/>
    <col min="12729" max="12729" width="10" style="856" customWidth="1"/>
    <col min="12730" max="12730" width="11.88671875" style="856" customWidth="1"/>
    <col min="12731" max="12731" width="12.5546875" style="856" customWidth="1"/>
    <col min="12732" max="12732" width="12" style="856" customWidth="1"/>
    <col min="12733" max="12733" width="10.88671875" style="856" customWidth="1"/>
    <col min="12734" max="12734" width="13.33203125" style="856" customWidth="1"/>
    <col min="12735" max="12735" width="9.109375" style="856" customWidth="1"/>
    <col min="12736" max="12800" width="8.88671875" style="856"/>
    <col min="12801" max="12808" width="14.44140625" style="856" customWidth="1"/>
    <col min="12809" max="12983" width="8.88671875" style="856"/>
    <col min="12984" max="12984" width="17.44140625" style="856" bestFit="1" customWidth="1"/>
    <col min="12985" max="12985" width="10" style="856" customWidth="1"/>
    <col min="12986" max="12986" width="11.88671875" style="856" customWidth="1"/>
    <col min="12987" max="12987" width="12.5546875" style="856" customWidth="1"/>
    <col min="12988" max="12988" width="12" style="856" customWidth="1"/>
    <col min="12989" max="12989" width="10.88671875" style="856" customWidth="1"/>
    <col min="12990" max="12990" width="13.33203125" style="856" customWidth="1"/>
    <col min="12991" max="12991" width="9.109375" style="856" customWidth="1"/>
    <col min="12992" max="13056" width="8.88671875" style="856"/>
    <col min="13057" max="13064" width="14.44140625" style="856" customWidth="1"/>
    <col min="13065" max="13239" width="8.88671875" style="856"/>
    <col min="13240" max="13240" width="17.44140625" style="856" bestFit="1" customWidth="1"/>
    <col min="13241" max="13241" width="10" style="856" customWidth="1"/>
    <col min="13242" max="13242" width="11.88671875" style="856" customWidth="1"/>
    <col min="13243" max="13243" width="12.5546875" style="856" customWidth="1"/>
    <col min="13244" max="13244" width="12" style="856" customWidth="1"/>
    <col min="13245" max="13245" width="10.88671875" style="856" customWidth="1"/>
    <col min="13246" max="13246" width="13.33203125" style="856" customWidth="1"/>
    <col min="13247" max="13247" width="9.109375" style="856" customWidth="1"/>
    <col min="13248" max="13312" width="8.88671875" style="856"/>
    <col min="13313" max="13320" width="14.44140625" style="856" customWidth="1"/>
    <col min="13321" max="13495" width="8.88671875" style="856"/>
    <col min="13496" max="13496" width="17.44140625" style="856" bestFit="1" customWidth="1"/>
    <col min="13497" max="13497" width="10" style="856" customWidth="1"/>
    <col min="13498" max="13498" width="11.88671875" style="856" customWidth="1"/>
    <col min="13499" max="13499" width="12.5546875" style="856" customWidth="1"/>
    <col min="13500" max="13500" width="12" style="856" customWidth="1"/>
    <col min="13501" max="13501" width="10.88671875" style="856" customWidth="1"/>
    <col min="13502" max="13502" width="13.33203125" style="856" customWidth="1"/>
    <col min="13503" max="13503" width="9.109375" style="856" customWidth="1"/>
    <col min="13504" max="13568" width="8.88671875" style="856"/>
    <col min="13569" max="13576" width="14.44140625" style="856" customWidth="1"/>
    <col min="13577" max="13751" width="8.88671875" style="856"/>
    <col min="13752" max="13752" width="17.44140625" style="856" bestFit="1" customWidth="1"/>
    <col min="13753" max="13753" width="10" style="856" customWidth="1"/>
    <col min="13754" max="13754" width="11.88671875" style="856" customWidth="1"/>
    <col min="13755" max="13755" width="12.5546875" style="856" customWidth="1"/>
    <col min="13756" max="13756" width="12" style="856" customWidth="1"/>
    <col min="13757" max="13757" width="10.88671875" style="856" customWidth="1"/>
    <col min="13758" max="13758" width="13.33203125" style="856" customWidth="1"/>
    <col min="13759" max="13759" width="9.109375" style="856" customWidth="1"/>
    <col min="13760" max="13824" width="8.88671875" style="856"/>
    <col min="13825" max="13832" width="14.44140625" style="856" customWidth="1"/>
    <col min="13833" max="14007" width="8.88671875" style="856"/>
    <col min="14008" max="14008" width="17.44140625" style="856" bestFit="1" customWidth="1"/>
    <col min="14009" max="14009" width="10" style="856" customWidth="1"/>
    <col min="14010" max="14010" width="11.88671875" style="856" customWidth="1"/>
    <col min="14011" max="14011" width="12.5546875" style="856" customWidth="1"/>
    <col min="14012" max="14012" width="12" style="856" customWidth="1"/>
    <col min="14013" max="14013" width="10.88671875" style="856" customWidth="1"/>
    <col min="14014" max="14014" width="13.33203125" style="856" customWidth="1"/>
    <col min="14015" max="14015" width="9.109375" style="856" customWidth="1"/>
    <col min="14016" max="14080" width="8.88671875" style="856"/>
    <col min="14081" max="14088" width="14.44140625" style="856" customWidth="1"/>
    <col min="14089" max="14263" width="8.88671875" style="856"/>
    <col min="14264" max="14264" width="17.44140625" style="856" bestFit="1" customWidth="1"/>
    <col min="14265" max="14265" width="10" style="856" customWidth="1"/>
    <col min="14266" max="14266" width="11.88671875" style="856" customWidth="1"/>
    <col min="14267" max="14267" width="12.5546875" style="856" customWidth="1"/>
    <col min="14268" max="14268" width="12" style="856" customWidth="1"/>
    <col min="14269" max="14269" width="10.88671875" style="856" customWidth="1"/>
    <col min="14270" max="14270" width="13.33203125" style="856" customWidth="1"/>
    <col min="14271" max="14271" width="9.109375" style="856" customWidth="1"/>
    <col min="14272" max="14336" width="8.88671875" style="856"/>
    <col min="14337" max="14344" width="14.44140625" style="856" customWidth="1"/>
    <col min="14345" max="14519" width="8.88671875" style="856"/>
    <col min="14520" max="14520" width="17.44140625" style="856" bestFit="1" customWidth="1"/>
    <col min="14521" max="14521" width="10" style="856" customWidth="1"/>
    <col min="14522" max="14522" width="11.88671875" style="856" customWidth="1"/>
    <col min="14523" max="14523" width="12.5546875" style="856" customWidth="1"/>
    <col min="14524" max="14524" width="12" style="856" customWidth="1"/>
    <col min="14525" max="14525" width="10.88671875" style="856" customWidth="1"/>
    <col min="14526" max="14526" width="13.33203125" style="856" customWidth="1"/>
    <col min="14527" max="14527" width="9.109375" style="856" customWidth="1"/>
    <col min="14528" max="14592" width="8.88671875" style="856"/>
    <col min="14593" max="14600" width="14.44140625" style="856" customWidth="1"/>
    <col min="14601" max="14775" width="8.88671875" style="856"/>
    <col min="14776" max="14776" width="17.44140625" style="856" bestFit="1" customWidth="1"/>
    <col min="14777" max="14777" width="10" style="856" customWidth="1"/>
    <col min="14778" max="14778" width="11.88671875" style="856" customWidth="1"/>
    <col min="14779" max="14779" width="12.5546875" style="856" customWidth="1"/>
    <col min="14780" max="14780" width="12" style="856" customWidth="1"/>
    <col min="14781" max="14781" width="10.88671875" style="856" customWidth="1"/>
    <col min="14782" max="14782" width="13.33203125" style="856" customWidth="1"/>
    <col min="14783" max="14783" width="9.109375" style="856" customWidth="1"/>
    <col min="14784" max="14848" width="8.88671875" style="856"/>
    <col min="14849" max="14856" width="14.44140625" style="856" customWidth="1"/>
    <col min="14857" max="15031" width="8.88671875" style="856"/>
    <col min="15032" max="15032" width="17.44140625" style="856" bestFit="1" customWidth="1"/>
    <col min="15033" max="15033" width="10" style="856" customWidth="1"/>
    <col min="15034" max="15034" width="11.88671875" style="856" customWidth="1"/>
    <col min="15035" max="15035" width="12.5546875" style="856" customWidth="1"/>
    <col min="15036" max="15036" width="12" style="856" customWidth="1"/>
    <col min="15037" max="15037" width="10.88671875" style="856" customWidth="1"/>
    <col min="15038" max="15038" width="13.33203125" style="856" customWidth="1"/>
    <col min="15039" max="15039" width="9.109375" style="856" customWidth="1"/>
    <col min="15040" max="15104" width="8.88671875" style="856"/>
    <col min="15105" max="15112" width="14.44140625" style="856" customWidth="1"/>
    <col min="15113" max="15287" width="8.88671875" style="856"/>
    <col min="15288" max="15288" width="17.44140625" style="856" bestFit="1" customWidth="1"/>
    <col min="15289" max="15289" width="10" style="856" customWidth="1"/>
    <col min="15290" max="15290" width="11.88671875" style="856" customWidth="1"/>
    <col min="15291" max="15291" width="12.5546875" style="856" customWidth="1"/>
    <col min="15292" max="15292" width="12" style="856" customWidth="1"/>
    <col min="15293" max="15293" width="10.88671875" style="856" customWidth="1"/>
    <col min="15294" max="15294" width="13.33203125" style="856" customWidth="1"/>
    <col min="15295" max="15295" width="9.109375" style="856" customWidth="1"/>
    <col min="15296" max="15360" width="8.88671875" style="856"/>
    <col min="15361" max="15368" width="14.44140625" style="856" customWidth="1"/>
    <col min="15369" max="15543" width="8.88671875" style="856"/>
    <col min="15544" max="15544" width="17.44140625" style="856" bestFit="1" customWidth="1"/>
    <col min="15545" max="15545" width="10" style="856" customWidth="1"/>
    <col min="15546" max="15546" width="11.88671875" style="856" customWidth="1"/>
    <col min="15547" max="15547" width="12.5546875" style="856" customWidth="1"/>
    <col min="15548" max="15548" width="12" style="856" customWidth="1"/>
    <col min="15549" max="15549" width="10.88671875" style="856" customWidth="1"/>
    <col min="15550" max="15550" width="13.33203125" style="856" customWidth="1"/>
    <col min="15551" max="15551" width="9.109375" style="856" customWidth="1"/>
    <col min="15552" max="15616" width="8.88671875" style="856"/>
    <col min="15617" max="15624" width="14.44140625" style="856" customWidth="1"/>
    <col min="15625" max="15799" width="8.88671875" style="856"/>
    <col min="15800" max="15800" width="17.44140625" style="856" bestFit="1" customWidth="1"/>
    <col min="15801" max="15801" width="10" style="856" customWidth="1"/>
    <col min="15802" max="15802" width="11.88671875" style="856" customWidth="1"/>
    <col min="15803" max="15803" width="12.5546875" style="856" customWidth="1"/>
    <col min="15804" max="15804" width="12" style="856" customWidth="1"/>
    <col min="15805" max="15805" width="10.88671875" style="856" customWidth="1"/>
    <col min="15806" max="15806" width="13.33203125" style="856" customWidth="1"/>
    <col min="15807" max="15807" width="9.109375" style="856" customWidth="1"/>
    <col min="15808" max="15872" width="8.88671875" style="856"/>
    <col min="15873" max="15880" width="14.44140625" style="856" customWidth="1"/>
    <col min="15881" max="16055" width="8.88671875" style="856"/>
    <col min="16056" max="16056" width="17.44140625" style="856" bestFit="1" customWidth="1"/>
    <col min="16057" max="16057" width="10" style="856" customWidth="1"/>
    <col min="16058" max="16058" width="11.88671875" style="856" customWidth="1"/>
    <col min="16059" max="16059" width="12.5546875" style="856" customWidth="1"/>
    <col min="16060" max="16060" width="12" style="856" customWidth="1"/>
    <col min="16061" max="16061" width="10.88671875" style="856" customWidth="1"/>
    <col min="16062" max="16062" width="13.33203125" style="856" customWidth="1"/>
    <col min="16063" max="16063" width="9.109375" style="856" customWidth="1"/>
    <col min="16064" max="16128" width="8.88671875" style="856"/>
    <col min="16129" max="16136" width="14.44140625" style="856" customWidth="1"/>
    <col min="16137" max="16311" width="8.88671875" style="856"/>
    <col min="16312" max="16312" width="17.44140625" style="856" bestFit="1" customWidth="1"/>
    <col min="16313" max="16313" width="10" style="856" customWidth="1"/>
    <col min="16314" max="16314" width="11.88671875" style="856" customWidth="1"/>
    <col min="16315" max="16315" width="12.5546875" style="856" customWidth="1"/>
    <col min="16316" max="16316" width="12" style="856" customWidth="1"/>
    <col min="16317" max="16317" width="10.88671875" style="856" customWidth="1"/>
    <col min="16318" max="16318" width="13.33203125" style="856" customWidth="1"/>
    <col min="16319" max="16319" width="9.109375" style="856" customWidth="1"/>
    <col min="16320" max="16384" width="8.88671875" style="856"/>
  </cols>
  <sheetData>
    <row r="1" spans="1:8">
      <c r="A1" s="3613" t="s">
        <v>801</v>
      </c>
      <c r="B1" s="3613"/>
      <c r="C1" s="3613"/>
      <c r="D1" s="3613"/>
      <c r="E1" s="3613"/>
      <c r="F1" s="3613"/>
      <c r="G1" s="3613"/>
      <c r="H1" s="3613"/>
    </row>
    <row r="2" spans="1:8">
      <c r="A2" s="3614" t="s">
        <v>446</v>
      </c>
      <c r="B2" s="3614"/>
      <c r="C2" s="3614"/>
      <c r="D2" s="3614"/>
      <c r="E2" s="3614"/>
      <c r="F2" s="3614"/>
      <c r="G2" s="3614"/>
      <c r="H2" s="3614"/>
    </row>
    <row r="3" spans="1:8" s="858" customFormat="1" ht="14.4" thickBot="1">
      <c r="A3" s="3615" t="s">
        <v>800</v>
      </c>
      <c r="B3" s="3615"/>
      <c r="C3" s="3615"/>
      <c r="D3" s="3615"/>
      <c r="E3" s="3615"/>
      <c r="F3" s="3615"/>
      <c r="G3" s="3615"/>
      <c r="H3" s="3615"/>
    </row>
    <row r="4" spans="1:8" s="858" customFormat="1" ht="14.4" thickTop="1">
      <c r="A4" s="3616" t="s">
        <v>325</v>
      </c>
      <c r="B4" s="3618" t="s">
        <v>324</v>
      </c>
      <c r="C4" s="3620" t="s">
        <v>719</v>
      </c>
      <c r="D4" s="3620"/>
      <c r="E4" s="3620"/>
      <c r="F4" s="3620" t="s">
        <v>757</v>
      </c>
      <c r="G4" s="3620"/>
      <c r="H4" s="3621"/>
    </row>
    <row r="5" spans="1:8" s="879" customFormat="1" ht="39.6">
      <c r="A5" s="3617"/>
      <c r="B5" s="3619"/>
      <c r="C5" s="881" t="s">
        <v>799</v>
      </c>
      <c r="D5" s="881" t="s">
        <v>798</v>
      </c>
      <c r="E5" s="881" t="s">
        <v>797</v>
      </c>
      <c r="F5" s="881" t="s">
        <v>799</v>
      </c>
      <c r="G5" s="881" t="s">
        <v>798</v>
      </c>
      <c r="H5" s="880" t="s">
        <v>797</v>
      </c>
    </row>
    <row r="6" spans="1:8">
      <c r="A6" s="878" t="s">
        <v>796</v>
      </c>
      <c r="B6" s="877" t="s">
        <v>795</v>
      </c>
      <c r="C6" s="876">
        <v>3.0172314482558074</v>
      </c>
      <c r="D6" s="876">
        <v>2.4966526060064673</v>
      </c>
      <c r="E6" s="876">
        <v>3.5907264427834082</v>
      </c>
      <c r="F6" s="876" t="s">
        <v>73</v>
      </c>
      <c r="G6" s="876" t="s">
        <v>73</v>
      </c>
      <c r="H6" s="875" t="s">
        <v>73</v>
      </c>
    </row>
    <row r="7" spans="1:8">
      <c r="A7" s="872" t="s">
        <v>794</v>
      </c>
      <c r="B7" s="871" t="s">
        <v>793</v>
      </c>
      <c r="C7" s="867">
        <v>3.575241088137346</v>
      </c>
      <c r="D7" s="867">
        <v>3.052442819824198</v>
      </c>
      <c r="E7" s="867">
        <v>3.9496337028765831</v>
      </c>
      <c r="F7" s="867">
        <v>18.494094651045529</v>
      </c>
      <c r="G7" s="867">
        <v>22.261415644315363</v>
      </c>
      <c r="H7" s="870">
        <v>9.9953941301906184</v>
      </c>
    </row>
    <row r="8" spans="1:8">
      <c r="A8" s="872" t="s">
        <v>312</v>
      </c>
      <c r="B8" s="871" t="s">
        <v>311</v>
      </c>
      <c r="C8" s="867">
        <v>4.1732918756884221</v>
      </c>
      <c r="D8" s="867">
        <v>3.5329725640377072</v>
      </c>
      <c r="E8" s="867">
        <v>4.6995460844465189</v>
      </c>
      <c r="F8" s="867">
        <v>16.727565297216145</v>
      </c>
      <c r="G8" s="867">
        <v>15.742465054306408</v>
      </c>
      <c r="H8" s="870">
        <v>18.986884303315591</v>
      </c>
    </row>
    <row r="9" spans="1:8">
      <c r="A9" s="872" t="s">
        <v>310</v>
      </c>
      <c r="B9" s="871" t="s">
        <v>309</v>
      </c>
      <c r="C9" s="867">
        <v>4.1444134318015893</v>
      </c>
      <c r="D9" s="867">
        <v>3.3883723100042209</v>
      </c>
      <c r="E9" s="867">
        <v>5.0412884582784478</v>
      </c>
      <c r="F9" s="867">
        <v>-0.69198236660761836</v>
      </c>
      <c r="G9" s="867">
        <v>-4.0928779211415076</v>
      </c>
      <c r="H9" s="870">
        <v>7.2718166327371279</v>
      </c>
    </row>
    <row r="10" spans="1:8">
      <c r="A10" s="872" t="s">
        <v>308</v>
      </c>
      <c r="B10" s="871" t="s">
        <v>307</v>
      </c>
      <c r="C10" s="867">
        <v>4.25645463897271</v>
      </c>
      <c r="D10" s="867">
        <v>3.3794396561876079</v>
      </c>
      <c r="E10" s="867">
        <v>5.3973975525384708</v>
      </c>
      <c r="F10" s="867">
        <v>2.7034273731328966</v>
      </c>
      <c r="G10" s="867">
        <v>-0.26362669150138629</v>
      </c>
      <c r="H10" s="870">
        <v>7.0638507835282951</v>
      </c>
    </row>
    <row r="11" spans="1:8">
      <c r="A11" s="872" t="s">
        <v>306</v>
      </c>
      <c r="B11" s="871" t="s">
        <v>305</v>
      </c>
      <c r="C11" s="867">
        <v>4.7317954368411348</v>
      </c>
      <c r="D11" s="867">
        <v>3.9067779098164488</v>
      </c>
      <c r="E11" s="867">
        <v>5.6018992352834163</v>
      </c>
      <c r="F11" s="867">
        <v>11.167528804750717</v>
      </c>
      <c r="G11" s="867">
        <v>15.604310396941329</v>
      </c>
      <c r="H11" s="870">
        <v>3.7888941986266218</v>
      </c>
    </row>
    <row r="12" spans="1:8">
      <c r="A12" s="872" t="s">
        <v>304</v>
      </c>
      <c r="B12" s="871" t="s">
        <v>303</v>
      </c>
      <c r="C12" s="867">
        <v>4.894378644001284</v>
      </c>
      <c r="D12" s="867">
        <v>3.9660005536734819</v>
      </c>
      <c r="E12" s="867">
        <v>6.0531726081997483</v>
      </c>
      <c r="F12" s="867">
        <v>3.4359728633722995</v>
      </c>
      <c r="G12" s="867">
        <v>1.5158948172668403</v>
      </c>
      <c r="H12" s="870">
        <v>8.0557209968004742</v>
      </c>
    </row>
    <row r="13" spans="1:8">
      <c r="A13" s="872" t="s">
        <v>302</v>
      </c>
      <c r="B13" s="871" t="s">
        <v>301</v>
      </c>
      <c r="C13" s="867">
        <v>5.373144524994653</v>
      </c>
      <c r="D13" s="867">
        <v>4.4048298551976988</v>
      </c>
      <c r="E13" s="867">
        <v>6.5143794907749477</v>
      </c>
      <c r="F13" s="867">
        <v>9.7819542748324153</v>
      </c>
      <c r="G13" s="867">
        <v>11.064781650566189</v>
      </c>
      <c r="H13" s="870">
        <v>7.6192587330227326</v>
      </c>
    </row>
    <row r="14" spans="1:8">
      <c r="A14" s="872" t="s">
        <v>300</v>
      </c>
      <c r="B14" s="871" t="s">
        <v>299</v>
      </c>
      <c r="C14" s="867">
        <v>6.0923511605039273</v>
      </c>
      <c r="D14" s="867">
        <v>4.9954171446290943</v>
      </c>
      <c r="E14" s="867">
        <v>7.384864399182228</v>
      </c>
      <c r="F14" s="867">
        <v>13.385209204101784</v>
      </c>
      <c r="G14" s="867">
        <v>13.407720816605504</v>
      </c>
      <c r="H14" s="870">
        <v>13.362514567043249</v>
      </c>
    </row>
    <row r="15" spans="1:8">
      <c r="A15" s="872" t="s">
        <v>298</v>
      </c>
      <c r="B15" s="871" t="s">
        <v>297</v>
      </c>
      <c r="C15" s="867">
        <v>6.7270971361412153</v>
      </c>
      <c r="D15" s="867">
        <v>5.5440422060166545</v>
      </c>
      <c r="E15" s="867">
        <v>8.078532865882643</v>
      </c>
      <c r="F15" s="867">
        <v>10.418735869203985</v>
      </c>
      <c r="G15" s="867">
        <v>10.982567531470806</v>
      </c>
      <c r="H15" s="870">
        <v>9.3931104107643364</v>
      </c>
    </row>
    <row r="16" spans="1:8">
      <c r="A16" s="872" t="s">
        <v>296</v>
      </c>
      <c r="B16" s="871" t="s">
        <v>295</v>
      </c>
      <c r="C16" s="867">
        <v>7.6801948367665496</v>
      </c>
      <c r="D16" s="867">
        <v>6.4318835656545454</v>
      </c>
      <c r="E16" s="867">
        <v>8.9346983986957049</v>
      </c>
      <c r="F16" s="867">
        <v>14.168038328223844</v>
      </c>
      <c r="G16" s="867">
        <v>16.01433262312402</v>
      </c>
      <c r="H16" s="870">
        <v>10.598032427754703</v>
      </c>
    </row>
    <row r="17" spans="1:8">
      <c r="A17" s="872" t="s">
        <v>294</v>
      </c>
      <c r="B17" s="871" t="s">
        <v>293</v>
      </c>
      <c r="C17" s="867">
        <v>8.1592035753416567</v>
      </c>
      <c r="D17" s="867">
        <v>6.7878313754822228</v>
      </c>
      <c r="E17" s="867">
        <v>9.6890270960399878</v>
      </c>
      <c r="F17" s="867">
        <v>6.2369347230880123</v>
      </c>
      <c r="G17" s="867">
        <v>5.5341146367821921</v>
      </c>
      <c r="H17" s="870">
        <v>8.4426878634694447</v>
      </c>
    </row>
    <row r="18" spans="1:8">
      <c r="A18" s="872" t="s">
        <v>292</v>
      </c>
      <c r="B18" s="871" t="s">
        <v>291</v>
      </c>
      <c r="C18" s="867">
        <v>8.4972226376984068</v>
      </c>
      <c r="D18" s="867">
        <v>6.8569388876901955</v>
      </c>
      <c r="E18" s="867">
        <v>10.647491404772833</v>
      </c>
      <c r="F18" s="867">
        <v>4.1427948112275885</v>
      </c>
      <c r="G18" s="867">
        <v>1.0181088536994451</v>
      </c>
      <c r="H18" s="870">
        <v>9.8922657479674285</v>
      </c>
    </row>
    <row r="19" spans="1:8">
      <c r="A19" s="872" t="s">
        <v>290</v>
      </c>
      <c r="B19" s="871" t="s">
        <v>289</v>
      </c>
      <c r="C19" s="867">
        <v>9.8435977729799546</v>
      </c>
      <c r="D19" s="867">
        <v>8.1343433907274036</v>
      </c>
      <c r="E19" s="867">
        <v>11.792918012759355</v>
      </c>
      <c r="F19" s="867">
        <v>15.8448847663268</v>
      </c>
      <c r="G19" s="867">
        <v>18.629369810053987</v>
      </c>
      <c r="H19" s="870">
        <v>10.757713384704616</v>
      </c>
    </row>
    <row r="20" spans="1:8">
      <c r="A20" s="872" t="s">
        <v>288</v>
      </c>
      <c r="B20" s="871" t="s">
        <v>287</v>
      </c>
      <c r="C20" s="867">
        <v>11.150036825645062</v>
      </c>
      <c r="D20" s="867">
        <v>9.3646664058998095</v>
      </c>
      <c r="E20" s="867">
        <v>12.917094070011025</v>
      </c>
      <c r="F20" s="867">
        <v>13.27196704695919</v>
      </c>
      <c r="G20" s="867">
        <v>15.125043978041177</v>
      </c>
      <c r="H20" s="870">
        <v>9.532636926970639</v>
      </c>
    </row>
    <row r="21" spans="1:8">
      <c r="A21" s="872" t="s">
        <v>286</v>
      </c>
      <c r="B21" s="871" t="s">
        <v>285</v>
      </c>
      <c r="C21" s="867">
        <v>12.353175019557968</v>
      </c>
      <c r="D21" s="867">
        <v>10.495817882837498</v>
      </c>
      <c r="E21" s="867">
        <v>14.081143008190901</v>
      </c>
      <c r="F21" s="867">
        <v>10.790441437338501</v>
      </c>
      <c r="G21" s="867">
        <v>12.078929754775402</v>
      </c>
      <c r="H21" s="870">
        <v>9.0116935889039524</v>
      </c>
    </row>
    <row r="22" spans="1:8">
      <c r="A22" s="872" t="s">
        <v>284</v>
      </c>
      <c r="B22" s="871" t="s">
        <v>283</v>
      </c>
      <c r="C22" s="867">
        <v>13.380259430593842</v>
      </c>
      <c r="D22" s="867">
        <v>11.115674596019849</v>
      </c>
      <c r="E22" s="867">
        <v>15.887330113386264</v>
      </c>
      <c r="F22" s="867">
        <v>8.3143354595863457</v>
      </c>
      <c r="G22" s="867">
        <v>5.9057495099636128</v>
      </c>
      <c r="H22" s="870">
        <v>12.826992128016286</v>
      </c>
    </row>
    <row r="23" spans="1:8">
      <c r="A23" s="872" t="s">
        <v>282</v>
      </c>
      <c r="B23" s="871" t="s">
        <v>281</v>
      </c>
      <c r="C23" s="867">
        <v>14.678445432651719</v>
      </c>
      <c r="D23" s="867">
        <v>12.333946124877523</v>
      </c>
      <c r="E23" s="867">
        <v>17.167378969374948</v>
      </c>
      <c r="F23" s="867">
        <v>9.7022483666466854</v>
      </c>
      <c r="G23" s="867">
        <v>10.95994236187785</v>
      </c>
      <c r="H23" s="870">
        <v>8.0570419752916393</v>
      </c>
    </row>
    <row r="24" spans="1:8">
      <c r="A24" s="874" t="s">
        <v>280</v>
      </c>
      <c r="B24" s="873" t="s">
        <v>279</v>
      </c>
      <c r="C24" s="867">
        <v>16.118735143508651</v>
      </c>
      <c r="D24" s="867">
        <v>13.563660049704328</v>
      </c>
      <c r="E24" s="867">
        <v>18.763442575466343</v>
      </c>
      <c r="F24" s="867">
        <v>9.812276902655185</v>
      </c>
      <c r="G24" s="867">
        <v>9.9701580692531024</v>
      </c>
      <c r="H24" s="870">
        <v>9.2970721327852601</v>
      </c>
    </row>
    <row r="25" spans="1:8">
      <c r="A25" s="872" t="s">
        <v>278</v>
      </c>
      <c r="B25" s="871" t="s">
        <v>277</v>
      </c>
      <c r="C25" s="867">
        <v>19.512336924588599</v>
      </c>
      <c r="D25" s="867">
        <v>16.889321239612578</v>
      </c>
      <c r="E25" s="867">
        <v>21.538946935360819</v>
      </c>
      <c r="F25" s="867">
        <v>21.053772215164329</v>
      </c>
      <c r="G25" s="867">
        <v>24.518906974380755</v>
      </c>
      <c r="H25" s="870">
        <v>14.792084921151513</v>
      </c>
    </row>
    <row r="26" spans="1:8">
      <c r="A26" s="872" t="s">
        <v>276</v>
      </c>
      <c r="B26" s="871" t="s">
        <v>275</v>
      </c>
      <c r="C26" s="867">
        <v>21.241748814456301</v>
      </c>
      <c r="D26" s="867">
        <v>17.95469700959104</v>
      </c>
      <c r="E26" s="867">
        <v>24.446777803797325</v>
      </c>
      <c r="F26" s="867">
        <v>8.8631715234907205</v>
      </c>
      <c r="G26" s="867">
        <v>6.307984523852312</v>
      </c>
      <c r="H26" s="870">
        <v>13.500339070257297</v>
      </c>
    </row>
    <row r="27" spans="1:8">
      <c r="A27" s="874" t="s">
        <v>274</v>
      </c>
      <c r="B27" s="873" t="s">
        <v>273</v>
      </c>
      <c r="C27" s="867">
        <v>23.142863124940963</v>
      </c>
      <c r="D27" s="867">
        <v>19.58796576789987</v>
      </c>
      <c r="E27" s="867">
        <v>26.651723731458642</v>
      </c>
      <c r="F27" s="867">
        <v>8.94989544924303</v>
      </c>
      <c r="G27" s="867">
        <v>9.0966099702844758</v>
      </c>
      <c r="H27" s="870">
        <v>9.0193723907402727</v>
      </c>
    </row>
    <row r="28" spans="1:8">
      <c r="A28" s="874" t="s">
        <v>272</v>
      </c>
      <c r="B28" s="873" t="s">
        <v>271</v>
      </c>
      <c r="C28" s="867">
        <v>24.915089407891525</v>
      </c>
      <c r="D28" s="867">
        <v>21.026327890516349</v>
      </c>
      <c r="E28" s="867">
        <v>28.768938841777903</v>
      </c>
      <c r="F28" s="867">
        <v>7.6577659098741435</v>
      </c>
      <c r="G28" s="867">
        <v>7.3430908531279186</v>
      </c>
      <c r="H28" s="870">
        <v>7.9440081686731077</v>
      </c>
    </row>
    <row r="29" spans="1:8">
      <c r="A29" s="874" t="s">
        <v>270</v>
      </c>
      <c r="B29" s="873" t="s">
        <v>269</v>
      </c>
      <c r="C29" s="867">
        <v>26.941811466159187</v>
      </c>
      <c r="D29" s="867">
        <v>22.903161024060857</v>
      </c>
      <c r="E29" s="867">
        <v>30.68996959643939</v>
      </c>
      <c r="F29" s="867">
        <v>8.1345164975636237</v>
      </c>
      <c r="G29" s="867">
        <v>8.9261098909763916</v>
      </c>
      <c r="H29" s="870">
        <v>6.677447385969586</v>
      </c>
    </row>
    <row r="30" spans="1:8">
      <c r="A30" s="874" t="s">
        <v>268</v>
      </c>
      <c r="B30" s="873" t="s">
        <v>267</v>
      </c>
      <c r="C30" s="867">
        <v>29.121671388969002</v>
      </c>
      <c r="D30" s="867">
        <v>24.7775592343807</v>
      </c>
      <c r="E30" s="867">
        <v>33.147724661620913</v>
      </c>
      <c r="F30" s="867">
        <v>8.090992417298537</v>
      </c>
      <c r="G30" s="867">
        <v>8.1840153346112174</v>
      </c>
      <c r="H30" s="870">
        <v>8.0083333333333258</v>
      </c>
    </row>
    <row r="31" spans="1:8">
      <c r="A31" s="872" t="s">
        <v>266</v>
      </c>
      <c r="B31" s="871" t="s">
        <v>265</v>
      </c>
      <c r="C31" s="867">
        <v>31.546232374174561</v>
      </c>
      <c r="D31" s="867">
        <v>26.703493851705257</v>
      </c>
      <c r="E31" s="867">
        <v>36.137439199807382</v>
      </c>
      <c r="F31" s="867">
        <v>8.3256244218316482</v>
      </c>
      <c r="G31" s="867">
        <v>7.7728988521685665</v>
      </c>
      <c r="H31" s="870">
        <v>9.0193657896766979</v>
      </c>
    </row>
    <row r="32" spans="1:8">
      <c r="A32" s="872" t="s">
        <v>264</v>
      </c>
      <c r="B32" s="871" t="s">
        <v>263</v>
      </c>
      <c r="C32" s="867">
        <v>35.135929610603903</v>
      </c>
      <c r="D32" s="867">
        <v>31.0306432842868</v>
      </c>
      <c r="E32" s="867">
        <v>38.237144619697112</v>
      </c>
      <c r="F32" s="867">
        <v>11.379163108454307</v>
      </c>
      <c r="G32" s="867">
        <v>16.204431736954959</v>
      </c>
      <c r="H32" s="870">
        <v>5.8103326256192815</v>
      </c>
    </row>
    <row r="33" spans="1:8">
      <c r="A33" s="872" t="s">
        <v>262</v>
      </c>
      <c r="B33" s="871" t="s">
        <v>261</v>
      </c>
      <c r="C33" s="867">
        <v>36.328005428329966</v>
      </c>
      <c r="D33" s="867">
        <v>31.173799970411025</v>
      </c>
      <c r="E33" s="867">
        <v>40.94041944165015</v>
      </c>
      <c r="F33" s="867">
        <v>3.3927544565842283</v>
      </c>
      <c r="G33" s="867">
        <v>0.46133973057760613</v>
      </c>
      <c r="H33" s="870">
        <v>7.0697612199852813</v>
      </c>
    </row>
    <row r="34" spans="1:8">
      <c r="A34" s="872" t="s">
        <v>260</v>
      </c>
      <c r="B34" s="871" t="s">
        <v>259</v>
      </c>
      <c r="C34" s="867">
        <v>37.212521195154963</v>
      </c>
      <c r="D34" s="867">
        <v>30.465651563049864</v>
      </c>
      <c r="E34" s="867">
        <v>44.247263665666502</v>
      </c>
      <c r="F34" s="867">
        <v>2.4348041033246801</v>
      </c>
      <c r="G34" s="867">
        <v>-2.2716140093068873</v>
      </c>
      <c r="H34" s="870">
        <v>8.0772113943028643</v>
      </c>
    </row>
    <row r="35" spans="1:8">
      <c r="A35" s="872" t="s">
        <v>258</v>
      </c>
      <c r="B35" s="871" t="s">
        <v>257</v>
      </c>
      <c r="C35" s="867">
        <v>38.28785889137113</v>
      </c>
      <c r="D35" s="867">
        <v>31.57463869155885</v>
      </c>
      <c r="E35" s="867">
        <v>45.183307738357882</v>
      </c>
      <c r="F35" s="867">
        <v>2.8897200772200762</v>
      </c>
      <c r="G35" s="867">
        <v>3.6401227993233505</v>
      </c>
      <c r="H35" s="870">
        <v>2.1154846540662078</v>
      </c>
    </row>
    <row r="36" spans="1:8">
      <c r="A36" s="872" t="s">
        <v>256</v>
      </c>
      <c r="B36" s="871" t="s">
        <v>255</v>
      </c>
      <c r="C36" s="867">
        <v>40.106279630275303</v>
      </c>
      <c r="D36" s="867">
        <v>32.9871179946512</v>
      </c>
      <c r="E36" s="867">
        <v>47.431348011297075</v>
      </c>
      <c r="F36" s="867">
        <v>4.7493403693931384</v>
      </c>
      <c r="G36" s="867">
        <v>4.473461491959867</v>
      </c>
      <c r="H36" s="870">
        <v>4.9753778230599437</v>
      </c>
    </row>
    <row r="37" spans="1:8">
      <c r="A37" s="872" t="s">
        <v>254</v>
      </c>
      <c r="B37" s="871" t="s">
        <v>253</v>
      </c>
      <c r="C37" s="867">
        <v>41.695714053910059</v>
      </c>
      <c r="D37" s="867">
        <v>34.08083507664027</v>
      </c>
      <c r="E37" s="867">
        <v>49.653813309572563</v>
      </c>
      <c r="F37" s="867">
        <v>3.9630562552476931</v>
      </c>
      <c r="G37" s="867">
        <v>3.3155884735562893</v>
      </c>
      <c r="H37" s="870">
        <v>4.6856465005931085</v>
      </c>
    </row>
    <row r="38" spans="1:8">
      <c r="A38" s="872" t="s">
        <v>252</v>
      </c>
      <c r="B38" s="871" t="s">
        <v>251</v>
      </c>
      <c r="C38" s="867">
        <v>43.588218600695519</v>
      </c>
      <c r="D38" s="867">
        <v>35.432234193652945</v>
      </c>
      <c r="E38" s="867">
        <v>52.206195781009768</v>
      </c>
      <c r="F38" s="867">
        <v>4.5388467129704679</v>
      </c>
      <c r="G38" s="867">
        <v>3.9652758330999802</v>
      </c>
      <c r="H38" s="870">
        <v>5.1403553953128949</v>
      </c>
    </row>
    <row r="39" spans="1:8">
      <c r="A39" s="872" t="s">
        <v>250</v>
      </c>
      <c r="B39" s="871" t="s">
        <v>249</v>
      </c>
      <c r="C39" s="867">
        <v>47.058932751739768</v>
      </c>
      <c r="D39" s="867">
        <v>38.198021369572956</v>
      </c>
      <c r="E39" s="867">
        <v>56.433739092919303</v>
      </c>
      <c r="F39" s="867">
        <v>7.9625051503914079</v>
      </c>
      <c r="G39" s="867">
        <v>7.8058503474653946</v>
      </c>
      <c r="H39" s="870">
        <v>8.0977808259442838</v>
      </c>
    </row>
    <row r="40" spans="1:8">
      <c r="A40" s="872" t="s">
        <v>248</v>
      </c>
      <c r="B40" s="871" t="s">
        <v>247</v>
      </c>
      <c r="C40" s="867">
        <v>49.835409784092413</v>
      </c>
      <c r="D40" s="867">
        <v>40.871882865443062</v>
      </c>
      <c r="E40" s="867">
        <v>59.198992308472356</v>
      </c>
      <c r="F40" s="867">
        <v>5.9000000000000199</v>
      </c>
      <c r="G40" s="867">
        <v>7</v>
      </c>
      <c r="H40" s="870">
        <v>4.9000000000000199</v>
      </c>
    </row>
    <row r="41" spans="1:8">
      <c r="A41" s="872" t="s">
        <v>246</v>
      </c>
      <c r="B41" s="871" t="s">
        <v>245</v>
      </c>
      <c r="C41" s="867">
        <v>53.17659400946593</v>
      </c>
      <c r="D41" s="867">
        <v>44.691685002400355</v>
      </c>
      <c r="E41" s="867">
        <v>61.625643089467886</v>
      </c>
      <c r="F41" s="867">
        <v>6.7044381491973439</v>
      </c>
      <c r="G41" s="867">
        <v>9.3457943925233593</v>
      </c>
      <c r="H41" s="870">
        <v>4.0991420400381458</v>
      </c>
    </row>
    <row r="42" spans="1:8">
      <c r="A42" s="872" t="s">
        <v>244</v>
      </c>
      <c r="B42" s="871" t="s">
        <v>243</v>
      </c>
      <c r="C42" s="867">
        <v>59.867197773444531</v>
      </c>
      <c r="D42" s="867">
        <v>52.44588334042367</v>
      </c>
      <c r="E42" s="867">
        <v>67.156149520573976</v>
      </c>
      <c r="F42" s="867">
        <v>12.630639531789086</v>
      </c>
      <c r="G42" s="867">
        <v>17.115386301821857</v>
      </c>
      <c r="H42" s="870">
        <v>8.8837703542190951</v>
      </c>
    </row>
    <row r="43" spans="1:8">
      <c r="A43" s="872" t="s">
        <v>242</v>
      </c>
      <c r="B43" s="871" t="s">
        <v>241</v>
      </c>
      <c r="C43" s="867">
        <v>65.600152255925224</v>
      </c>
      <c r="D43" s="867">
        <v>60.397438122189776</v>
      </c>
      <c r="E43" s="867">
        <v>70.439652573463675</v>
      </c>
      <c r="F43" s="867">
        <v>9.6000000000000085</v>
      </c>
      <c r="G43" s="867">
        <v>15.452698136243754</v>
      </c>
      <c r="H43" s="870">
        <v>5.0045618527696689</v>
      </c>
    </row>
    <row r="44" spans="1:8">
      <c r="A44" s="872" t="s">
        <v>240</v>
      </c>
      <c r="B44" s="871" t="s">
        <v>239</v>
      </c>
      <c r="C44" s="867">
        <v>71.87114720286749</v>
      </c>
      <c r="D44" s="867">
        <v>69.31190135931385</v>
      </c>
      <c r="E44" s="867">
        <v>74.288433579600763</v>
      </c>
      <c r="F44" s="867">
        <v>9.6430494983031849</v>
      </c>
      <c r="G44" s="867">
        <v>14.700000000000003</v>
      </c>
      <c r="H44" s="870">
        <v>5.4000000000000057</v>
      </c>
    </row>
    <row r="45" spans="1:8">
      <c r="A45" s="872" t="s">
        <v>238</v>
      </c>
      <c r="B45" s="871" t="s">
        <v>237</v>
      </c>
      <c r="C45" s="867">
        <v>77.847239504565508</v>
      </c>
      <c r="D45" s="867">
        <v>74.5561713765115</v>
      </c>
      <c r="E45" s="867">
        <v>80.902467801290896</v>
      </c>
      <c r="F45" s="867">
        <v>8.3042709975642168</v>
      </c>
      <c r="G45" s="867">
        <v>7.6999999999999886</v>
      </c>
      <c r="H45" s="870">
        <v>9.0000000000000142</v>
      </c>
    </row>
    <row r="46" spans="1:8">
      <c r="A46" s="874" t="s">
        <v>236</v>
      </c>
      <c r="B46" s="873" t="s">
        <v>235</v>
      </c>
      <c r="C46" s="867">
        <v>85.50608080991114</v>
      </c>
      <c r="D46" s="867">
        <v>81.743765730886125</v>
      </c>
      <c r="E46" s="867">
        <v>89.05244028862667</v>
      </c>
      <c r="F46" s="867">
        <v>9.8999999999999915</v>
      </c>
      <c r="G46" s="867">
        <v>9.6000000000000085</v>
      </c>
      <c r="H46" s="870">
        <v>10.000000000000014</v>
      </c>
    </row>
    <row r="47" spans="1:8">
      <c r="A47" s="872" t="s">
        <v>234</v>
      </c>
      <c r="B47" s="871" t="s">
        <v>233</v>
      </c>
      <c r="C47" s="867">
        <v>93.270804713948195</v>
      </c>
      <c r="D47" s="867">
        <v>91.216875030540223</v>
      </c>
      <c r="E47" s="867">
        <v>95.090850371569019</v>
      </c>
      <c r="F47" s="867">
        <v>9.0999999999999943</v>
      </c>
      <c r="G47" s="867">
        <v>11.600000000000009</v>
      </c>
      <c r="H47" s="870">
        <v>6.8000000000000114</v>
      </c>
    </row>
    <row r="48" spans="1:8">
      <c r="A48" s="872" t="s">
        <v>232</v>
      </c>
      <c r="B48" s="871" t="s">
        <v>231</v>
      </c>
      <c r="C48" s="867">
        <v>100.000232097447</v>
      </c>
      <c r="D48" s="867">
        <v>100.002419945542</v>
      </c>
      <c r="E48" s="867">
        <v>100.00058567265299</v>
      </c>
      <c r="F48" s="867">
        <v>7.21</v>
      </c>
      <c r="G48" s="867">
        <v>9.6300000000000008</v>
      </c>
      <c r="H48" s="870">
        <v>5.16</v>
      </c>
    </row>
    <row r="49" spans="1:8">
      <c r="A49" s="874" t="s">
        <v>67</v>
      </c>
      <c r="B49" s="873" t="s">
        <v>230</v>
      </c>
      <c r="C49" s="867">
        <v>109.92</v>
      </c>
      <c r="D49" s="867">
        <v>110.91</v>
      </c>
      <c r="E49" s="867">
        <v>109.16</v>
      </c>
      <c r="F49" s="867">
        <v>9.92</v>
      </c>
      <c r="G49" s="867">
        <v>10.91</v>
      </c>
      <c r="H49" s="870">
        <v>9.16</v>
      </c>
    </row>
    <row r="50" spans="1:8">
      <c r="A50" s="872" t="s">
        <v>68</v>
      </c>
      <c r="B50" s="871" t="s">
        <v>229</v>
      </c>
      <c r="C50" s="867">
        <v>114.83</v>
      </c>
      <c r="D50" s="867">
        <v>113.03</v>
      </c>
      <c r="E50" s="867">
        <v>116.27</v>
      </c>
      <c r="F50" s="867">
        <v>4.47</v>
      </c>
      <c r="G50" s="867">
        <v>1.91</v>
      </c>
      <c r="H50" s="870">
        <v>6.51</v>
      </c>
    </row>
    <row r="51" spans="1:8">
      <c r="A51" s="872" t="s">
        <v>69</v>
      </c>
      <c r="B51" s="871" t="s">
        <v>228</v>
      </c>
      <c r="C51" s="867">
        <v>119.59</v>
      </c>
      <c r="D51" s="867">
        <v>116.13</v>
      </c>
      <c r="E51" s="867">
        <v>122.38</v>
      </c>
      <c r="F51" s="867">
        <v>4.1500000000000004</v>
      </c>
      <c r="G51" s="867">
        <v>2.74</v>
      </c>
      <c r="H51" s="870">
        <v>5.26</v>
      </c>
    </row>
    <row r="52" spans="1:8">
      <c r="A52" s="872" t="s">
        <v>70</v>
      </c>
      <c r="B52" s="871" t="s">
        <v>227</v>
      </c>
      <c r="C52" s="867">
        <v>125.14</v>
      </c>
      <c r="D52" s="867">
        <v>119.72</v>
      </c>
      <c r="E52" s="867">
        <v>129.55000000000001</v>
      </c>
      <c r="F52" s="867">
        <v>4.6399999999999997</v>
      </c>
      <c r="G52" s="867">
        <v>3.09</v>
      </c>
      <c r="H52" s="870">
        <v>5.86</v>
      </c>
    </row>
    <row r="53" spans="1:8">
      <c r="A53" s="869" t="s">
        <v>71</v>
      </c>
      <c r="B53" s="868" t="s">
        <v>78</v>
      </c>
      <c r="C53" s="867">
        <v>132.84</v>
      </c>
      <c r="D53" s="867">
        <v>129.49</v>
      </c>
      <c r="E53" s="867">
        <v>135.52000000000001</v>
      </c>
      <c r="F53" s="866">
        <v>6.15</v>
      </c>
      <c r="G53" s="866">
        <v>8.16</v>
      </c>
      <c r="H53" s="865">
        <v>4.6100000000000003</v>
      </c>
    </row>
    <row r="54" spans="1:8">
      <c r="A54" s="869" t="s">
        <v>72</v>
      </c>
      <c r="B54" s="868" t="s">
        <v>79</v>
      </c>
      <c r="C54" s="867">
        <v>137.62</v>
      </c>
      <c r="D54" s="867">
        <v>135.97</v>
      </c>
      <c r="E54" s="867">
        <v>138.91999999999999</v>
      </c>
      <c r="F54" s="866">
        <v>3.6</v>
      </c>
      <c r="G54" s="866">
        <v>5</v>
      </c>
      <c r="H54" s="865">
        <v>2.5099999999999998</v>
      </c>
    </row>
    <row r="55" spans="1:8" ht="14.4" thickBot="1">
      <c r="A55" s="864" t="s">
        <v>221</v>
      </c>
      <c r="B55" s="863" t="s">
        <v>436</v>
      </c>
      <c r="C55" s="862">
        <v>146.32</v>
      </c>
      <c r="D55" s="862">
        <v>143.69999999999999</v>
      </c>
      <c r="E55" s="862">
        <v>148.41</v>
      </c>
      <c r="F55" s="861">
        <v>6.32</v>
      </c>
      <c r="G55" s="861">
        <v>5.69</v>
      </c>
      <c r="H55" s="860">
        <v>6.83</v>
      </c>
    </row>
    <row r="56" spans="1:8" ht="14.4" thickTop="1">
      <c r="B56" s="859"/>
      <c r="C56" s="859"/>
      <c r="D56" s="859"/>
      <c r="E56" s="859"/>
    </row>
    <row r="57" spans="1:8">
      <c r="B57" s="859"/>
      <c r="C57" s="859"/>
      <c r="D57" s="859"/>
      <c r="E57" s="859"/>
    </row>
    <row r="58" spans="1:8">
      <c r="B58" s="858"/>
      <c r="C58" s="858"/>
      <c r="D58" s="858"/>
      <c r="E58" s="858"/>
      <c r="F58" s="857"/>
    </row>
  </sheetData>
  <mergeCells count="7">
    <mergeCell ref="A1:H1"/>
    <mergeCell ref="A2:H2"/>
    <mergeCell ref="A3:H3"/>
    <mergeCell ref="A4:A5"/>
    <mergeCell ref="B4:B5"/>
    <mergeCell ref="C4:E4"/>
    <mergeCell ref="F4:H4"/>
  </mergeCells>
  <printOptions horizontalCentered="1"/>
  <pageMargins left="0" right="0" top="0.5" bottom="0.5" header="0.5" footer="0.5"/>
  <pageSetup paperSize="9" scale="95"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4"/>
  <sheetViews>
    <sheetView showGridLines="0" view="pageBreakPreview" zoomScaleSheetLayoutView="100" workbookViewId="0">
      <pane xSplit="1" ySplit="4" topLeftCell="B74" activePane="bottomRight" state="frozen"/>
      <selection activeCell="C4" sqref="C4:K4"/>
      <selection pane="topRight" activeCell="C4" sqref="C4:K4"/>
      <selection pane="bottomLeft" activeCell="C4" sqref="C4:K4"/>
      <selection pane="bottomRight" activeCell="N85" sqref="N85"/>
    </sheetView>
  </sheetViews>
  <sheetFormatPr defaultColWidth="9.109375" defaultRowHeight="13.8"/>
  <cols>
    <col min="1" max="1" width="9.88671875" style="622" bestFit="1" customWidth="1"/>
    <col min="2" max="2" width="10" style="622" bestFit="1" customWidth="1"/>
    <col min="3" max="3" width="7" style="622" bestFit="1" customWidth="1"/>
    <col min="4" max="4" width="7.6640625" style="622" bestFit="1" customWidth="1"/>
    <col min="5" max="5" width="7.88671875" style="622" bestFit="1" customWidth="1"/>
    <col min="6" max="6" width="7.6640625" style="622" bestFit="1" customWidth="1"/>
    <col min="7" max="7" width="9.109375" style="622" bestFit="1" customWidth="1"/>
    <col min="8" max="8" width="7.6640625" style="622" bestFit="1" customWidth="1"/>
    <col min="9" max="9" width="7" style="622" bestFit="1" customWidth="1"/>
    <col min="10" max="10" width="7.6640625" style="622" bestFit="1" customWidth="1"/>
    <col min="11" max="11" width="7" style="622" bestFit="1" customWidth="1"/>
    <col min="12" max="12" width="7.6640625" style="622" bestFit="1" customWidth="1"/>
    <col min="13" max="13" width="7" style="622" bestFit="1" customWidth="1"/>
    <col min="14" max="14" width="7.6640625" style="622" bestFit="1" customWidth="1"/>
    <col min="15" max="15" width="7" style="622" bestFit="1" customWidth="1"/>
    <col min="16" max="16" width="7.6640625" style="622" bestFit="1" customWidth="1"/>
    <col min="17" max="16384" width="9.109375" style="622"/>
  </cols>
  <sheetData>
    <row r="1" spans="1:16" ht="18">
      <c r="A1" s="3627" t="s">
        <v>811</v>
      </c>
      <c r="B1" s="3628"/>
      <c r="C1" s="3628"/>
      <c r="D1" s="3628"/>
      <c r="E1" s="3628"/>
      <c r="F1" s="3628"/>
      <c r="G1" s="3628"/>
      <c r="H1" s="3628"/>
      <c r="I1" s="3628"/>
      <c r="J1" s="3628"/>
      <c r="K1" s="3628"/>
      <c r="L1" s="3628"/>
      <c r="M1" s="3628"/>
      <c r="N1" s="3628"/>
      <c r="O1" s="3628"/>
      <c r="P1" s="3628"/>
    </row>
    <row r="2" spans="1:16" ht="18.600000000000001" thickBot="1">
      <c r="A2" s="3627" t="s">
        <v>447</v>
      </c>
      <c r="B2" s="3628"/>
      <c r="C2" s="3628"/>
      <c r="D2" s="3628"/>
      <c r="E2" s="3628"/>
      <c r="F2" s="3628"/>
      <c r="G2" s="3628"/>
      <c r="H2" s="3628"/>
      <c r="I2" s="3628"/>
      <c r="J2" s="3628"/>
      <c r="K2" s="3628"/>
      <c r="L2" s="3628"/>
      <c r="M2" s="3628"/>
      <c r="N2" s="3628"/>
      <c r="O2" s="3628"/>
      <c r="P2" s="3628"/>
    </row>
    <row r="3" spans="1:16" ht="16.2" thickTop="1">
      <c r="A3" s="3629" t="s">
        <v>325</v>
      </c>
      <c r="B3" s="3631" t="s">
        <v>143</v>
      </c>
      <c r="C3" s="3633" t="s">
        <v>810</v>
      </c>
      <c r="D3" s="3634"/>
      <c r="E3" s="3634"/>
      <c r="F3" s="3634"/>
      <c r="G3" s="3634"/>
      <c r="H3" s="3635"/>
      <c r="I3" s="3633" t="s">
        <v>809</v>
      </c>
      <c r="J3" s="3635"/>
      <c r="K3" s="3633" t="s">
        <v>808</v>
      </c>
      <c r="L3" s="3634"/>
      <c r="M3" s="3634"/>
      <c r="N3" s="3634"/>
      <c r="O3" s="3634"/>
      <c r="P3" s="3636"/>
    </row>
    <row r="4" spans="1:16" ht="23.4" thickBot="1">
      <c r="A4" s="3630"/>
      <c r="B4" s="3632"/>
      <c r="C4" s="942" t="s">
        <v>666</v>
      </c>
      <c r="D4" s="944" t="s">
        <v>804</v>
      </c>
      <c r="E4" s="943" t="s">
        <v>807</v>
      </c>
      <c r="F4" s="943" t="s">
        <v>804</v>
      </c>
      <c r="G4" s="942" t="s">
        <v>806</v>
      </c>
      <c r="H4" s="941" t="s">
        <v>804</v>
      </c>
      <c r="I4" s="940" t="s">
        <v>666</v>
      </c>
      <c r="J4" s="941" t="s">
        <v>804</v>
      </c>
      <c r="K4" s="940" t="s">
        <v>666</v>
      </c>
      <c r="L4" s="939" t="s">
        <v>804</v>
      </c>
      <c r="M4" s="939" t="s">
        <v>784</v>
      </c>
      <c r="N4" s="939" t="s">
        <v>804</v>
      </c>
      <c r="O4" s="939" t="s">
        <v>805</v>
      </c>
      <c r="P4" s="938" t="s">
        <v>804</v>
      </c>
    </row>
    <row r="5" spans="1:16">
      <c r="A5" s="3623" t="s">
        <v>68</v>
      </c>
      <c r="B5" s="926" t="s">
        <v>362</v>
      </c>
      <c r="C5" s="890">
        <v>115.7</v>
      </c>
      <c r="D5" s="887">
        <v>8.61</v>
      </c>
      <c r="E5" s="890">
        <v>116.91</v>
      </c>
      <c r="F5" s="891">
        <v>9.32</v>
      </c>
      <c r="G5" s="888">
        <v>114.75</v>
      </c>
      <c r="H5" s="889">
        <v>8.06</v>
      </c>
      <c r="I5" s="890">
        <v>97.953241694969805</v>
      </c>
      <c r="J5" s="889">
        <v>5.9</v>
      </c>
      <c r="K5" s="890">
        <v>415.1</v>
      </c>
      <c r="L5" s="885">
        <v>14.82710926694331</v>
      </c>
      <c r="M5" s="890">
        <v>335.3</v>
      </c>
      <c r="N5" s="885">
        <v>17.897327707454309</v>
      </c>
      <c r="O5" s="890">
        <v>444.6</v>
      </c>
      <c r="P5" s="912">
        <v>14.000000000000014</v>
      </c>
    </row>
    <row r="6" spans="1:16">
      <c r="A6" s="3623"/>
      <c r="B6" s="926" t="s">
        <v>361</v>
      </c>
      <c r="C6" s="890">
        <v>115.5</v>
      </c>
      <c r="D6" s="887">
        <v>7.9</v>
      </c>
      <c r="E6" s="890">
        <v>116.61</v>
      </c>
      <c r="F6" s="891">
        <v>7.65</v>
      </c>
      <c r="G6" s="888">
        <v>114.63</v>
      </c>
      <c r="H6" s="889">
        <v>8.07</v>
      </c>
      <c r="I6" s="890">
        <v>97.317288386684481</v>
      </c>
      <c r="J6" s="889">
        <v>5.3</v>
      </c>
      <c r="K6" s="890">
        <v>417.5</v>
      </c>
      <c r="L6" s="885">
        <v>15.108905431486079</v>
      </c>
      <c r="M6" s="890">
        <v>335.9</v>
      </c>
      <c r="N6" s="885">
        <v>18.108298171589325</v>
      </c>
      <c r="O6" s="890">
        <v>447.6</v>
      </c>
      <c r="P6" s="912">
        <v>14.300306435137884</v>
      </c>
    </row>
    <row r="7" spans="1:16">
      <c r="A7" s="3623"/>
      <c r="B7" s="926" t="s">
        <v>360</v>
      </c>
      <c r="C7" s="890">
        <v>115.66</v>
      </c>
      <c r="D7" s="887">
        <v>6.73</v>
      </c>
      <c r="E7" s="890">
        <v>117.07</v>
      </c>
      <c r="F7" s="891">
        <v>5.67</v>
      </c>
      <c r="G7" s="888">
        <v>114.57</v>
      </c>
      <c r="H7" s="889">
        <v>7.56</v>
      </c>
      <c r="I7" s="890">
        <v>97.176228368432447</v>
      </c>
      <c r="J7" s="889">
        <v>5.0116827276052192</v>
      </c>
      <c r="K7" s="890">
        <v>421.4</v>
      </c>
      <c r="L7" s="885">
        <v>14.38653637350707</v>
      </c>
      <c r="M7" s="890">
        <v>335.9</v>
      </c>
      <c r="N7" s="885">
        <v>18.108298171589325</v>
      </c>
      <c r="O7" s="890">
        <v>453</v>
      </c>
      <c r="P7" s="912">
        <v>13.420130195292955</v>
      </c>
    </row>
    <row r="8" spans="1:16">
      <c r="A8" s="3623"/>
      <c r="B8" s="926" t="s">
        <v>359</v>
      </c>
      <c r="C8" s="890">
        <v>116.12</v>
      </c>
      <c r="D8" s="887">
        <v>4.75</v>
      </c>
      <c r="E8" s="890">
        <v>116.5</v>
      </c>
      <c r="F8" s="891">
        <v>2.61</v>
      </c>
      <c r="G8" s="888">
        <v>115.83</v>
      </c>
      <c r="H8" s="889">
        <v>6.46</v>
      </c>
      <c r="I8" s="890">
        <v>96.7</v>
      </c>
      <c r="J8" s="889">
        <v>4.101578726819227</v>
      </c>
      <c r="K8" s="890">
        <v>421.4</v>
      </c>
      <c r="L8" s="885">
        <v>14.355495251017629</v>
      </c>
      <c r="M8" s="890">
        <v>335.9</v>
      </c>
      <c r="N8" s="885">
        <v>18.108298171589325</v>
      </c>
      <c r="O8" s="890">
        <v>453</v>
      </c>
      <c r="P8" s="912">
        <v>13.391739674593239</v>
      </c>
    </row>
    <row r="9" spans="1:16">
      <c r="A9" s="3623"/>
      <c r="B9" s="926" t="s">
        <v>358</v>
      </c>
      <c r="C9" s="890">
        <v>115.13</v>
      </c>
      <c r="D9" s="887">
        <v>3.8</v>
      </c>
      <c r="E9" s="890">
        <v>114.4</v>
      </c>
      <c r="F9" s="891">
        <v>0.57999999999999996</v>
      </c>
      <c r="G9" s="888">
        <v>115.7</v>
      </c>
      <c r="H9" s="889">
        <v>6.45</v>
      </c>
      <c r="I9" s="890">
        <v>97</v>
      </c>
      <c r="J9" s="889">
        <v>2.7</v>
      </c>
      <c r="K9" s="890">
        <v>421.4</v>
      </c>
      <c r="L9" s="885">
        <v>14.200542005420047</v>
      </c>
      <c r="M9" s="890">
        <v>335.9</v>
      </c>
      <c r="N9" s="885">
        <v>18.108298171589325</v>
      </c>
      <c r="O9" s="890">
        <v>453</v>
      </c>
      <c r="P9" s="912">
        <v>13.19340329835083</v>
      </c>
    </row>
    <row r="10" spans="1:16">
      <c r="A10" s="3623"/>
      <c r="B10" s="926" t="s">
        <v>357</v>
      </c>
      <c r="C10" s="890">
        <v>113.94</v>
      </c>
      <c r="D10" s="887">
        <v>3.2</v>
      </c>
      <c r="E10" s="890">
        <v>111.47</v>
      </c>
      <c r="F10" s="891">
        <v>-0.67</v>
      </c>
      <c r="G10" s="888">
        <v>115.91</v>
      </c>
      <c r="H10" s="889">
        <v>6.21</v>
      </c>
      <c r="I10" s="890">
        <v>97.6</v>
      </c>
      <c r="J10" s="889">
        <v>1.7917795224803541</v>
      </c>
      <c r="K10" s="890">
        <v>421.6</v>
      </c>
      <c r="L10" s="936">
        <v>14.100135317997299</v>
      </c>
      <c r="M10" s="937">
        <v>335.9</v>
      </c>
      <c r="N10" s="936">
        <v>18.108298171589325</v>
      </c>
      <c r="O10" s="890">
        <v>453.2</v>
      </c>
      <c r="P10" s="912">
        <v>13.04564729358944</v>
      </c>
    </row>
    <row r="11" spans="1:16">
      <c r="A11" s="3623"/>
      <c r="B11" s="926" t="s">
        <v>356</v>
      </c>
      <c r="C11" s="890">
        <v>113.38</v>
      </c>
      <c r="D11" s="887">
        <v>3.26</v>
      </c>
      <c r="E11" s="890">
        <v>109.74</v>
      </c>
      <c r="F11" s="891">
        <v>-0.22</v>
      </c>
      <c r="G11" s="888">
        <v>116.32</v>
      </c>
      <c r="H11" s="889">
        <v>6.08</v>
      </c>
      <c r="I11" s="890">
        <v>97.031753967134023</v>
      </c>
      <c r="J11" s="889">
        <v>1.686582996249399</v>
      </c>
      <c r="K11" s="890">
        <v>421.8</v>
      </c>
      <c r="L11" s="936">
        <v>14.154262516914756</v>
      </c>
      <c r="M11" s="937">
        <v>336.9</v>
      </c>
      <c r="N11" s="936">
        <v>18.459915611814353</v>
      </c>
      <c r="O11" s="890">
        <v>453.2</v>
      </c>
      <c r="P11" s="912">
        <v>13.04564729358944</v>
      </c>
    </row>
    <row r="12" spans="1:16">
      <c r="A12" s="3623"/>
      <c r="B12" s="926" t="s">
        <v>355</v>
      </c>
      <c r="C12" s="890">
        <v>112.39</v>
      </c>
      <c r="D12" s="887">
        <v>2.9</v>
      </c>
      <c r="E12" s="890">
        <v>108.16</v>
      </c>
      <c r="F12" s="891">
        <v>-0.35</v>
      </c>
      <c r="G12" s="888">
        <v>115.81</v>
      </c>
      <c r="H12" s="889">
        <v>5.58</v>
      </c>
      <c r="I12" s="890">
        <v>97.648452694535521</v>
      </c>
      <c r="J12" s="889">
        <v>1</v>
      </c>
      <c r="K12" s="890">
        <v>421.8</v>
      </c>
      <c r="L12" s="891">
        <v>14.092507438463613</v>
      </c>
      <c r="M12" s="890">
        <v>336.9</v>
      </c>
      <c r="N12" s="891">
        <v>18.459915611814353</v>
      </c>
      <c r="O12" s="890">
        <v>453.2</v>
      </c>
      <c r="P12" s="912">
        <v>12.961116650049846</v>
      </c>
    </row>
    <row r="13" spans="1:16">
      <c r="A13" s="3623"/>
      <c r="B13" s="926" t="s">
        <v>354</v>
      </c>
      <c r="C13" s="890">
        <v>113.47</v>
      </c>
      <c r="D13" s="887">
        <v>3.8</v>
      </c>
      <c r="E13" s="890">
        <v>109.86</v>
      </c>
      <c r="F13" s="891">
        <v>0.71</v>
      </c>
      <c r="G13" s="888">
        <v>116.44</v>
      </c>
      <c r="H13" s="889">
        <v>6.27</v>
      </c>
      <c r="I13" s="890">
        <v>98.253928986174074</v>
      </c>
      <c r="J13" s="889">
        <v>1.2</v>
      </c>
      <c r="K13" s="890">
        <v>427.6</v>
      </c>
      <c r="L13" s="891">
        <v>14.699570815450642</v>
      </c>
      <c r="M13" s="890">
        <v>336.9</v>
      </c>
      <c r="N13" s="891">
        <v>18.459915611814353</v>
      </c>
      <c r="O13" s="890">
        <v>461.1</v>
      </c>
      <c r="P13" s="912">
        <v>13.711467324291007</v>
      </c>
    </row>
    <row r="14" spans="1:16">
      <c r="A14" s="3623"/>
      <c r="B14" s="926" t="s">
        <v>353</v>
      </c>
      <c r="C14" s="890">
        <v>115.22</v>
      </c>
      <c r="D14" s="887">
        <v>3.36</v>
      </c>
      <c r="E14" s="890">
        <v>111.1</v>
      </c>
      <c r="F14" s="891">
        <v>0.18</v>
      </c>
      <c r="G14" s="888">
        <v>118.61</v>
      </c>
      <c r="H14" s="889">
        <v>5.97</v>
      </c>
      <c r="I14" s="890">
        <v>99.631458745255401</v>
      </c>
      <c r="J14" s="889">
        <v>1.4818350776288014</v>
      </c>
      <c r="K14" s="890">
        <v>429.5</v>
      </c>
      <c r="L14" s="891">
        <v>14.931763446614937</v>
      </c>
      <c r="M14" s="890">
        <v>336.9</v>
      </c>
      <c r="N14" s="891">
        <v>18.459915611814353</v>
      </c>
      <c r="O14" s="890">
        <v>463.7</v>
      </c>
      <c r="P14" s="912">
        <v>14.043285784554826</v>
      </c>
    </row>
    <row r="15" spans="1:16">
      <c r="A15" s="3623"/>
      <c r="B15" s="934" t="s">
        <v>352</v>
      </c>
      <c r="C15" s="929">
        <v>115.57</v>
      </c>
      <c r="D15" s="933">
        <v>2.78</v>
      </c>
      <c r="E15" s="929">
        <v>111.97</v>
      </c>
      <c r="F15" s="930">
        <v>-0.98</v>
      </c>
      <c r="G15" s="932">
        <v>118.46</v>
      </c>
      <c r="H15" s="931">
        <v>5.83</v>
      </c>
      <c r="I15" s="929">
        <v>101.23751042440797</v>
      </c>
      <c r="J15" s="931">
        <v>0.75584272109227868</v>
      </c>
      <c r="K15" s="929">
        <v>429.7</v>
      </c>
      <c r="L15" s="930">
        <v>14.985282312014988</v>
      </c>
      <c r="M15" s="929">
        <v>336.9</v>
      </c>
      <c r="N15" s="930">
        <v>18.459915611814353</v>
      </c>
      <c r="O15" s="929">
        <v>464</v>
      </c>
      <c r="P15" s="928">
        <v>14.117068371864235</v>
      </c>
    </row>
    <row r="16" spans="1:16">
      <c r="A16" s="3624"/>
      <c r="B16" s="925" t="s">
        <v>351</v>
      </c>
      <c r="C16" s="906">
        <v>115.94</v>
      </c>
      <c r="D16" s="910">
        <v>2.71</v>
      </c>
      <c r="E16" s="906">
        <v>113.01</v>
      </c>
      <c r="F16" s="907">
        <v>-0.87</v>
      </c>
      <c r="G16" s="909">
        <v>118.29</v>
      </c>
      <c r="H16" s="908">
        <v>5.6</v>
      </c>
      <c r="I16" s="906">
        <v>101.58011286220942</v>
      </c>
      <c r="J16" s="908">
        <v>0.91628618733487599</v>
      </c>
      <c r="K16" s="906">
        <v>429.7</v>
      </c>
      <c r="L16" s="907">
        <v>13.437170010559669</v>
      </c>
      <c r="M16" s="906">
        <v>336.9</v>
      </c>
      <c r="N16" s="907">
        <v>18.459915611814353</v>
      </c>
      <c r="O16" s="906">
        <v>464</v>
      </c>
      <c r="P16" s="905">
        <v>12.185686653771754</v>
      </c>
    </row>
    <row r="17" spans="1:16">
      <c r="A17" s="3625" t="s">
        <v>69</v>
      </c>
      <c r="B17" s="927" t="s">
        <v>362</v>
      </c>
      <c r="C17" s="901">
        <v>118.34</v>
      </c>
      <c r="D17" s="898">
        <v>2.29</v>
      </c>
      <c r="E17" s="901">
        <v>115.73</v>
      </c>
      <c r="F17" s="902">
        <v>-1.01</v>
      </c>
      <c r="G17" s="899">
        <v>120.43</v>
      </c>
      <c r="H17" s="900">
        <v>4.9400000000000004</v>
      </c>
      <c r="I17" s="901">
        <v>99.135729899193805</v>
      </c>
      <c r="J17" s="900">
        <v>1.2</v>
      </c>
      <c r="K17" s="901">
        <v>438.4</v>
      </c>
      <c r="L17" s="902">
        <v>5.6131052758371425</v>
      </c>
      <c r="M17" s="901">
        <v>368.6</v>
      </c>
      <c r="N17" s="902">
        <v>9.9314047121980451</v>
      </c>
      <c r="O17" s="901">
        <v>464.2</v>
      </c>
      <c r="P17" s="923">
        <v>4.4084570400359837</v>
      </c>
    </row>
    <row r="18" spans="1:16">
      <c r="A18" s="3623"/>
      <c r="B18" s="926" t="s">
        <v>361</v>
      </c>
      <c r="C18" s="890">
        <v>119.41</v>
      </c>
      <c r="D18" s="887">
        <v>3.39</v>
      </c>
      <c r="E18" s="890">
        <v>118.7</v>
      </c>
      <c r="F18" s="891">
        <v>1.79</v>
      </c>
      <c r="G18" s="888">
        <v>119.98</v>
      </c>
      <c r="H18" s="889">
        <v>4.66</v>
      </c>
      <c r="I18" s="890">
        <v>98.764655130720115</v>
      </c>
      <c r="J18" s="889">
        <v>1.4872721388534274</v>
      </c>
      <c r="K18" s="890">
        <v>438.4</v>
      </c>
      <c r="L18" s="891">
        <v>5.0059880239520851</v>
      </c>
      <c r="M18" s="890">
        <v>368.6</v>
      </c>
      <c r="N18" s="891">
        <v>9.7350401905329136</v>
      </c>
      <c r="O18" s="890">
        <v>464.2</v>
      </c>
      <c r="P18" s="912">
        <v>3.7086684539767418</v>
      </c>
    </row>
    <row r="19" spans="1:16">
      <c r="A19" s="3623"/>
      <c r="B19" s="926" t="s">
        <v>360</v>
      </c>
      <c r="C19" s="890">
        <v>119.24</v>
      </c>
      <c r="D19" s="887">
        <v>3.1</v>
      </c>
      <c r="E19" s="890">
        <v>117.67</v>
      </c>
      <c r="F19" s="891">
        <v>0.52</v>
      </c>
      <c r="G19" s="888">
        <v>120.48</v>
      </c>
      <c r="H19" s="889">
        <v>5.16</v>
      </c>
      <c r="I19" s="890">
        <v>98.70798366434714</v>
      </c>
      <c r="J19" s="889">
        <v>1.5762727489319985</v>
      </c>
      <c r="K19" s="890">
        <v>441.1</v>
      </c>
      <c r="L19" s="891">
        <v>4.674893213099196</v>
      </c>
      <c r="M19" s="890">
        <v>368.6</v>
      </c>
      <c r="N19" s="891">
        <v>9.7350401905329136</v>
      </c>
      <c r="O19" s="890">
        <v>467.9</v>
      </c>
      <c r="P19" s="912">
        <v>3.2891832229580586</v>
      </c>
    </row>
    <row r="20" spans="1:16">
      <c r="A20" s="3623"/>
      <c r="B20" s="926" t="s">
        <v>359</v>
      </c>
      <c r="C20" s="890">
        <v>120.59</v>
      </c>
      <c r="D20" s="887">
        <v>3.85</v>
      </c>
      <c r="E20" s="890">
        <v>119.19</v>
      </c>
      <c r="F20" s="891">
        <v>2.2999999999999998</v>
      </c>
      <c r="G20" s="888">
        <v>121.7</v>
      </c>
      <c r="H20" s="889">
        <v>5.07</v>
      </c>
      <c r="I20" s="890">
        <v>99.543361637329056</v>
      </c>
      <c r="J20" s="889">
        <v>0.8</v>
      </c>
      <c r="K20" s="890">
        <v>447.2</v>
      </c>
      <c r="L20" s="891">
        <v>6.1224489795918373</v>
      </c>
      <c r="M20" s="890">
        <v>368.6</v>
      </c>
      <c r="N20" s="891">
        <v>9.7350401905329136</v>
      </c>
      <c r="O20" s="890">
        <v>476.2</v>
      </c>
      <c r="P20" s="912">
        <v>5.1214128035319959</v>
      </c>
    </row>
    <row r="21" spans="1:16">
      <c r="A21" s="3623"/>
      <c r="B21" s="926" t="s">
        <v>358</v>
      </c>
      <c r="C21" s="890">
        <v>119.92</v>
      </c>
      <c r="D21" s="887">
        <v>4.1605142013376337</v>
      </c>
      <c r="E21" s="890">
        <v>117.57</v>
      </c>
      <c r="F21" s="891">
        <v>2.7709790209789986</v>
      </c>
      <c r="G21" s="888">
        <v>121.79</v>
      </c>
      <c r="H21" s="889">
        <v>5.263612791702684</v>
      </c>
      <c r="I21" s="890">
        <v>97.926606958793741</v>
      </c>
      <c r="J21" s="889">
        <v>1.7596098120946664</v>
      </c>
      <c r="K21" s="890">
        <v>447.2</v>
      </c>
      <c r="L21" s="891">
        <v>6.1224489795918373</v>
      </c>
      <c r="M21" s="890">
        <v>368.6</v>
      </c>
      <c r="N21" s="891">
        <v>9.7350401905329136</v>
      </c>
      <c r="O21" s="890">
        <v>476.2</v>
      </c>
      <c r="P21" s="912">
        <v>5.1214128035319959</v>
      </c>
    </row>
    <row r="22" spans="1:16">
      <c r="A22" s="3623"/>
      <c r="B22" s="926" t="s">
        <v>357</v>
      </c>
      <c r="C22" s="890">
        <v>118.5</v>
      </c>
      <c r="D22" s="887">
        <v>4</v>
      </c>
      <c r="E22" s="890">
        <v>114.16</v>
      </c>
      <c r="F22" s="891">
        <v>2.41</v>
      </c>
      <c r="G22" s="888">
        <v>122.01</v>
      </c>
      <c r="H22" s="889">
        <v>5.26</v>
      </c>
      <c r="I22" s="890">
        <v>98.641382967678069</v>
      </c>
      <c r="J22" s="889">
        <v>2</v>
      </c>
      <c r="K22" s="890">
        <v>447.3</v>
      </c>
      <c r="L22" s="891">
        <v>6.0958254269449839</v>
      </c>
      <c r="M22" s="890">
        <v>368.6</v>
      </c>
      <c r="N22" s="891">
        <v>9.7350401905329136</v>
      </c>
      <c r="O22" s="890">
        <v>476.4</v>
      </c>
      <c r="P22" s="912">
        <v>5.1191526919682246</v>
      </c>
    </row>
    <row r="23" spans="1:16">
      <c r="A23" s="3623"/>
      <c r="B23" s="926" t="s">
        <v>356</v>
      </c>
      <c r="C23" s="890">
        <v>119.04</v>
      </c>
      <c r="D23" s="887">
        <v>4.99</v>
      </c>
      <c r="E23" s="890">
        <v>114.09</v>
      </c>
      <c r="F23" s="891">
        <v>3.96</v>
      </c>
      <c r="G23" s="888">
        <v>123.07</v>
      </c>
      <c r="H23" s="889">
        <v>5.81</v>
      </c>
      <c r="I23" s="890">
        <v>99.122178271705081</v>
      </c>
      <c r="J23" s="889">
        <v>2.1543713465996746</v>
      </c>
      <c r="K23" s="890">
        <v>449.5</v>
      </c>
      <c r="L23" s="891">
        <v>6.5670934091986766</v>
      </c>
      <c r="M23" s="890">
        <v>368.6</v>
      </c>
      <c r="N23" s="891">
        <v>9.4093202730780803</v>
      </c>
      <c r="O23" s="890">
        <v>479.4</v>
      </c>
      <c r="P23" s="912">
        <v>5.7811120917917123</v>
      </c>
    </row>
    <row r="24" spans="1:16">
      <c r="A24" s="3623"/>
      <c r="B24" s="926" t="s">
        <v>355</v>
      </c>
      <c r="C24" s="890">
        <v>119.09</v>
      </c>
      <c r="D24" s="887">
        <v>5.96</v>
      </c>
      <c r="E24" s="890">
        <v>114.19</v>
      </c>
      <c r="F24" s="891">
        <v>5.57</v>
      </c>
      <c r="G24" s="888">
        <v>123.08</v>
      </c>
      <c r="H24" s="889">
        <v>6.27</v>
      </c>
      <c r="I24" s="890">
        <v>99.865872125192709</v>
      </c>
      <c r="J24" s="889">
        <v>2.2708188091763191</v>
      </c>
      <c r="K24" s="890">
        <v>454.9</v>
      </c>
      <c r="L24" s="891">
        <v>7.8473210052157185</v>
      </c>
      <c r="M24" s="890">
        <v>368.6</v>
      </c>
      <c r="N24" s="891">
        <v>9.4093202730780803</v>
      </c>
      <c r="O24" s="890">
        <v>486.7</v>
      </c>
      <c r="P24" s="912">
        <v>7.3918799646955051</v>
      </c>
    </row>
    <row r="25" spans="1:16">
      <c r="A25" s="3623"/>
      <c r="B25" s="926" t="s">
        <v>354</v>
      </c>
      <c r="C25" s="890">
        <v>119.51</v>
      </c>
      <c r="D25" s="887">
        <v>5.33</v>
      </c>
      <c r="E25" s="890">
        <v>114.99</v>
      </c>
      <c r="F25" s="891">
        <v>4.67</v>
      </c>
      <c r="G25" s="888">
        <v>123.17</v>
      </c>
      <c r="H25" s="889">
        <v>5.78</v>
      </c>
      <c r="I25" s="890">
        <v>100.45525221079566</v>
      </c>
      <c r="J25" s="889">
        <v>2.2404429495448852</v>
      </c>
      <c r="K25" s="890">
        <v>456.5</v>
      </c>
      <c r="L25" s="891">
        <v>6.758652946679149</v>
      </c>
      <c r="M25" s="890">
        <v>368.6</v>
      </c>
      <c r="N25" s="891">
        <v>9.4093202730780803</v>
      </c>
      <c r="O25" s="890">
        <v>489</v>
      </c>
      <c r="P25" s="912">
        <v>6.0507482108002506</v>
      </c>
    </row>
    <row r="26" spans="1:16">
      <c r="A26" s="3623"/>
      <c r="B26" s="926" t="s">
        <v>353</v>
      </c>
      <c r="C26" s="890">
        <v>120</v>
      </c>
      <c r="D26" s="887">
        <v>4.1100000000000003</v>
      </c>
      <c r="E26" s="890">
        <v>114.7</v>
      </c>
      <c r="F26" s="891">
        <v>3.21</v>
      </c>
      <c r="G26" s="888">
        <v>124.33</v>
      </c>
      <c r="H26" s="889">
        <v>4.7699999999999996</v>
      </c>
      <c r="I26" s="890">
        <v>101.59790283446861</v>
      </c>
      <c r="J26" s="889">
        <v>1.9737180544963735</v>
      </c>
      <c r="K26" s="890">
        <v>456.9</v>
      </c>
      <c r="L26" s="891">
        <v>6.3795110593713531</v>
      </c>
      <c r="M26" s="890">
        <v>368.6</v>
      </c>
      <c r="N26" s="891">
        <v>9.4093202730780803</v>
      </c>
      <c r="O26" s="890">
        <v>489.6</v>
      </c>
      <c r="P26" s="912">
        <v>5.5855078714686357</v>
      </c>
    </row>
    <row r="27" spans="1:16">
      <c r="A27" s="3623"/>
      <c r="B27" s="934" t="s">
        <v>352</v>
      </c>
      <c r="C27" s="929">
        <v>120.32</v>
      </c>
      <c r="D27" s="933">
        <v>4.12</v>
      </c>
      <c r="E27" s="929">
        <v>115.29</v>
      </c>
      <c r="F27" s="930">
        <v>2.97</v>
      </c>
      <c r="G27" s="932">
        <v>124.41</v>
      </c>
      <c r="H27" s="931">
        <v>5.0199999999999996</v>
      </c>
      <c r="I27" s="929">
        <v>102.48203208078642</v>
      </c>
      <c r="J27" s="931">
        <v>1.1865449335384426</v>
      </c>
      <c r="K27" s="929">
        <v>456.9</v>
      </c>
      <c r="L27" s="930">
        <v>6.3299976727949598</v>
      </c>
      <c r="M27" s="929">
        <v>368.6</v>
      </c>
      <c r="N27" s="930">
        <v>9.4093202730780803</v>
      </c>
      <c r="O27" s="929">
        <v>489.6</v>
      </c>
      <c r="P27" s="928">
        <v>5.5172413793103487</v>
      </c>
    </row>
    <row r="28" spans="1:16">
      <c r="A28" s="3624"/>
      <c r="B28" s="925" t="s">
        <v>351</v>
      </c>
      <c r="C28" s="906">
        <v>121.25</v>
      </c>
      <c r="D28" s="910">
        <v>4.58</v>
      </c>
      <c r="E28" s="906">
        <v>117.42</v>
      </c>
      <c r="F28" s="907">
        <v>3.91</v>
      </c>
      <c r="G28" s="909">
        <v>124.33</v>
      </c>
      <c r="H28" s="908">
        <v>5.0999999999999996</v>
      </c>
      <c r="I28" s="906">
        <v>103.75704221898944</v>
      </c>
      <c r="J28" s="908">
        <v>2.1</v>
      </c>
      <c r="K28" s="906">
        <v>458.8</v>
      </c>
      <c r="L28" s="907">
        <v>6.772166627879912</v>
      </c>
      <c r="M28" s="906">
        <v>368.6</v>
      </c>
      <c r="N28" s="907">
        <v>9.4093202730780803</v>
      </c>
      <c r="O28" s="906">
        <v>492.1</v>
      </c>
      <c r="P28" s="935">
        <v>6.0560344827586192</v>
      </c>
    </row>
    <row r="29" spans="1:16">
      <c r="A29" s="3625" t="s">
        <v>70</v>
      </c>
      <c r="B29" s="927" t="s">
        <v>362</v>
      </c>
      <c r="C29" s="901">
        <v>123.3</v>
      </c>
      <c r="D29" s="898">
        <v>4.1900000000000004</v>
      </c>
      <c r="E29" s="901">
        <v>119.11</v>
      </c>
      <c r="F29" s="902">
        <v>2.92</v>
      </c>
      <c r="G29" s="899">
        <v>126.69</v>
      </c>
      <c r="H29" s="900">
        <v>5.2</v>
      </c>
      <c r="I29" s="901">
        <v>105.48023000000001</v>
      </c>
      <c r="J29" s="900">
        <v>6.3998117603588618</v>
      </c>
      <c r="K29" s="901">
        <v>470.9</v>
      </c>
      <c r="L29" s="902">
        <v>7.4133211678831969</v>
      </c>
      <c r="M29" s="901">
        <v>393.1</v>
      </c>
      <c r="N29" s="902">
        <v>6.6467715680955024</v>
      </c>
      <c r="O29" s="901">
        <v>499.7</v>
      </c>
      <c r="P29" s="923">
        <v>7.6475657044377385</v>
      </c>
    </row>
    <row r="30" spans="1:16">
      <c r="A30" s="3623"/>
      <c r="B30" s="926" t="s">
        <v>361</v>
      </c>
      <c r="C30" s="890">
        <v>124.03</v>
      </c>
      <c r="D30" s="887">
        <v>3.86</v>
      </c>
      <c r="E30" s="890">
        <v>120.38</v>
      </c>
      <c r="F30" s="891">
        <v>1.42</v>
      </c>
      <c r="G30" s="888">
        <v>126.96</v>
      </c>
      <c r="H30" s="889">
        <v>5.81</v>
      </c>
      <c r="I30" s="890">
        <v>107.36151</v>
      </c>
      <c r="J30" s="889">
        <v>8.704384030806871</v>
      </c>
      <c r="K30" s="890">
        <v>474.8</v>
      </c>
      <c r="L30" s="891">
        <v>8.3029197080292079</v>
      </c>
      <c r="M30" s="890">
        <v>393.1</v>
      </c>
      <c r="N30" s="891">
        <v>6.6467715680955024</v>
      </c>
      <c r="O30" s="890">
        <v>505</v>
      </c>
      <c r="P30" s="912">
        <v>8.7893149504523933</v>
      </c>
    </row>
    <row r="31" spans="1:16">
      <c r="A31" s="3623"/>
      <c r="B31" s="926" t="s">
        <v>360</v>
      </c>
      <c r="C31" s="890">
        <v>124.82</v>
      </c>
      <c r="D31" s="887">
        <v>4.68</v>
      </c>
      <c r="E31" s="890">
        <v>121.7</v>
      </c>
      <c r="F31" s="891">
        <v>3.42</v>
      </c>
      <c r="G31" s="888">
        <v>127.32</v>
      </c>
      <c r="H31" s="889">
        <v>5.68</v>
      </c>
      <c r="I31" s="890">
        <v>107.76094999999999</v>
      </c>
      <c r="J31" s="889">
        <v>9.1714631376091447</v>
      </c>
      <c r="K31" s="890">
        <v>479.6</v>
      </c>
      <c r="L31" s="891">
        <v>8.7281795511221958</v>
      </c>
      <c r="M31" s="890">
        <v>393.1</v>
      </c>
      <c r="N31" s="891">
        <v>6.6467715680955024</v>
      </c>
      <c r="O31" s="890">
        <v>511.5</v>
      </c>
      <c r="P31" s="912">
        <v>9.3182303911092106</v>
      </c>
    </row>
    <row r="32" spans="1:16">
      <c r="A32" s="3623"/>
      <c r="B32" s="926" t="s">
        <v>359</v>
      </c>
      <c r="C32" s="890">
        <v>125.59</v>
      </c>
      <c r="D32" s="887">
        <v>4.1500000000000004</v>
      </c>
      <c r="E32" s="890">
        <v>120.77</v>
      </c>
      <c r="F32" s="891">
        <v>1.33</v>
      </c>
      <c r="G32" s="888">
        <v>129.49</v>
      </c>
      <c r="H32" s="889">
        <v>6.41</v>
      </c>
      <c r="I32" s="890">
        <v>106.43895999999999</v>
      </c>
      <c r="J32" s="889">
        <v>6.9272307557725359</v>
      </c>
      <c r="K32" s="890">
        <v>487</v>
      </c>
      <c r="L32" s="891">
        <v>8.8998211091234367</v>
      </c>
      <c r="M32" s="890">
        <v>393.1</v>
      </c>
      <c r="N32" s="891">
        <v>6.6467715680955024</v>
      </c>
      <c r="O32" s="890">
        <v>521.6</v>
      </c>
      <c r="P32" s="912">
        <v>9.5338093238135286</v>
      </c>
    </row>
    <row r="33" spans="1:16">
      <c r="A33" s="3623"/>
      <c r="B33" s="926" t="s">
        <v>358</v>
      </c>
      <c r="C33" s="890">
        <v>124.37</v>
      </c>
      <c r="D33" s="887">
        <v>3.710807204803217</v>
      </c>
      <c r="E33" s="890">
        <v>118.11</v>
      </c>
      <c r="F33" s="891">
        <v>0.45930084205154742</v>
      </c>
      <c r="G33" s="888">
        <v>129.5</v>
      </c>
      <c r="H33" s="889">
        <v>6.3305690122341645</v>
      </c>
      <c r="I33" s="890">
        <v>104.95336</v>
      </c>
      <c r="J33" s="889">
        <v>7.175529980491441</v>
      </c>
      <c r="K33" s="890">
        <v>488.9</v>
      </c>
      <c r="L33" s="891">
        <v>9.3246869409660036</v>
      </c>
      <c r="M33" s="890">
        <v>393.1</v>
      </c>
      <c r="N33" s="891">
        <v>6.6467715680955024</v>
      </c>
      <c r="O33" s="890">
        <v>524.29999999999995</v>
      </c>
      <c r="P33" s="912">
        <v>10.100797984040312</v>
      </c>
    </row>
    <row r="34" spans="1:16">
      <c r="A34" s="3623"/>
      <c r="B34" s="926" t="s">
        <v>357</v>
      </c>
      <c r="C34" s="890">
        <v>123.92</v>
      </c>
      <c r="D34" s="887">
        <v>4.58</v>
      </c>
      <c r="E34" s="890">
        <v>117.18</v>
      </c>
      <c r="F34" s="891">
        <v>2.65</v>
      </c>
      <c r="G34" s="888">
        <v>129.46</v>
      </c>
      <c r="H34" s="889">
        <v>6.11</v>
      </c>
      <c r="I34" s="890">
        <v>104.60026999999999</v>
      </c>
      <c r="J34" s="889">
        <v>6.0409605512875668</v>
      </c>
      <c r="K34" s="890">
        <v>488.9</v>
      </c>
      <c r="L34" s="891">
        <v>9.3002459199642118</v>
      </c>
      <c r="M34" s="890">
        <v>393.1</v>
      </c>
      <c r="N34" s="891">
        <v>6.6467715680955024</v>
      </c>
      <c r="O34" s="890">
        <v>524.29999999999995</v>
      </c>
      <c r="P34" s="912">
        <v>10.054575986565922</v>
      </c>
    </row>
    <row r="35" spans="1:16">
      <c r="A35" s="3623"/>
      <c r="B35" s="926" t="s">
        <v>356</v>
      </c>
      <c r="C35" s="890">
        <v>124.22</v>
      </c>
      <c r="D35" s="887">
        <v>4.3499999999999996</v>
      </c>
      <c r="E35" s="890">
        <v>116.92</v>
      </c>
      <c r="F35" s="891">
        <v>2.48</v>
      </c>
      <c r="G35" s="888">
        <v>130.26</v>
      </c>
      <c r="H35" s="889">
        <v>5.84</v>
      </c>
      <c r="I35" s="890">
        <v>104.25931</v>
      </c>
      <c r="J35" s="889">
        <v>5.1826259449358139</v>
      </c>
      <c r="K35" s="890">
        <v>500.4</v>
      </c>
      <c r="L35" s="891">
        <v>11.323692992213566</v>
      </c>
      <c r="M35" s="890">
        <v>393.1</v>
      </c>
      <c r="N35" s="891">
        <v>6.6467715680955024</v>
      </c>
      <c r="O35" s="890">
        <v>540</v>
      </c>
      <c r="P35" s="912">
        <v>12.640801001251575</v>
      </c>
    </row>
    <row r="36" spans="1:16">
      <c r="A36" s="3623"/>
      <c r="B36" s="926" t="s">
        <v>355</v>
      </c>
      <c r="C36" s="890">
        <v>124.09</v>
      </c>
      <c r="D36" s="887">
        <v>4.2</v>
      </c>
      <c r="E36" s="890">
        <v>116.64</v>
      </c>
      <c r="F36" s="891">
        <v>2.15</v>
      </c>
      <c r="G36" s="888">
        <v>130.25</v>
      </c>
      <c r="H36" s="889">
        <v>5.83</v>
      </c>
      <c r="I36" s="890">
        <v>104.83313</v>
      </c>
      <c r="J36" s="889">
        <v>4.9739293004724283</v>
      </c>
      <c r="K36" s="890">
        <v>500.4</v>
      </c>
      <c r="L36" s="891">
        <v>10.002198285337442</v>
      </c>
      <c r="M36" s="890">
        <v>393.1</v>
      </c>
      <c r="N36" s="891">
        <v>6.6467715680955024</v>
      </c>
      <c r="O36" s="890">
        <v>540</v>
      </c>
      <c r="P36" s="912">
        <v>10.951304705157199</v>
      </c>
    </row>
    <row r="37" spans="1:16">
      <c r="A37" s="3623"/>
      <c r="B37" s="926" t="s">
        <v>354</v>
      </c>
      <c r="C37" s="890">
        <v>124.81</v>
      </c>
      <c r="D37" s="887">
        <v>4.4400000000000004</v>
      </c>
      <c r="E37" s="890">
        <v>118.22</v>
      </c>
      <c r="F37" s="891">
        <v>2.81</v>
      </c>
      <c r="G37" s="888">
        <v>130.22999999999999</v>
      </c>
      <c r="H37" s="889">
        <v>5.73</v>
      </c>
      <c r="I37" s="890">
        <v>104.85</v>
      </c>
      <c r="J37" s="889">
        <v>4.38</v>
      </c>
      <c r="K37" s="890">
        <v>500.5</v>
      </c>
      <c r="L37" s="891">
        <v>9.638554216867476</v>
      </c>
      <c r="M37" s="890">
        <v>393.1</v>
      </c>
      <c r="N37" s="891">
        <v>6.6467715680955024</v>
      </c>
      <c r="O37" s="890">
        <v>540.20000000000005</v>
      </c>
      <c r="P37" s="912">
        <v>10.470347648261765</v>
      </c>
    </row>
    <row r="38" spans="1:16">
      <c r="A38" s="3623"/>
      <c r="B38" s="926" t="s">
        <v>353</v>
      </c>
      <c r="C38" s="890">
        <v>126.3</v>
      </c>
      <c r="D38" s="887">
        <v>5.29</v>
      </c>
      <c r="E38" s="890">
        <v>120.04</v>
      </c>
      <c r="F38" s="891">
        <v>4.68</v>
      </c>
      <c r="G38" s="888">
        <v>131.43</v>
      </c>
      <c r="H38" s="889">
        <v>5.77</v>
      </c>
      <c r="I38" s="890">
        <v>106.87</v>
      </c>
      <c r="J38" s="889">
        <v>5.19</v>
      </c>
      <c r="K38" s="890">
        <v>500.5</v>
      </c>
      <c r="L38" s="891">
        <v>9.5425694900416005</v>
      </c>
      <c r="M38" s="890">
        <v>393.1</v>
      </c>
      <c r="N38" s="891">
        <v>6.6467715680955024</v>
      </c>
      <c r="O38" s="890">
        <v>540.20000000000005</v>
      </c>
      <c r="P38" s="912">
        <v>10.334967320261441</v>
      </c>
    </row>
    <row r="39" spans="1:16">
      <c r="A39" s="3623"/>
      <c r="B39" s="934" t="s">
        <v>352</v>
      </c>
      <c r="C39" s="929">
        <v>127.74</v>
      </c>
      <c r="D39" s="933">
        <v>6.16</v>
      </c>
      <c r="E39" s="929">
        <v>123.06</v>
      </c>
      <c r="F39" s="930">
        <v>6.74</v>
      </c>
      <c r="G39" s="932">
        <v>131.52000000000001</v>
      </c>
      <c r="H39" s="931">
        <v>5.71</v>
      </c>
      <c r="I39" s="929">
        <v>107.9</v>
      </c>
      <c r="J39" s="931">
        <v>5.2867491102660855</v>
      </c>
      <c r="K39" s="929">
        <v>500.5</v>
      </c>
      <c r="L39" s="930">
        <v>9.5425694900416005</v>
      </c>
      <c r="M39" s="929">
        <v>393.1</v>
      </c>
      <c r="N39" s="930">
        <v>6.6467715680955024</v>
      </c>
      <c r="O39" s="929">
        <v>540.20000000000005</v>
      </c>
      <c r="P39" s="928">
        <v>10.334967320261441</v>
      </c>
    </row>
    <row r="40" spans="1:16">
      <c r="A40" s="3624"/>
      <c r="B40" s="925" t="s">
        <v>351</v>
      </c>
      <c r="C40" s="906">
        <v>128.55000000000001</v>
      </c>
      <c r="D40" s="910">
        <v>6.02</v>
      </c>
      <c r="E40" s="906">
        <v>124.79</v>
      </c>
      <c r="F40" s="907">
        <v>6.27</v>
      </c>
      <c r="G40" s="909">
        <v>131.57</v>
      </c>
      <c r="H40" s="908">
        <v>5.83</v>
      </c>
      <c r="I40" s="906">
        <v>109.4</v>
      </c>
      <c r="J40" s="908">
        <v>5.4386262949752826</v>
      </c>
      <c r="K40" s="906">
        <v>500.5</v>
      </c>
      <c r="L40" s="907">
        <v>9.0889276373147254</v>
      </c>
      <c r="M40" s="906">
        <v>393.1</v>
      </c>
      <c r="N40" s="907">
        <v>6.6467715680955024</v>
      </c>
      <c r="O40" s="906">
        <v>540.20000000000005</v>
      </c>
      <c r="P40" s="905">
        <v>9.7744360902255636</v>
      </c>
    </row>
    <row r="41" spans="1:16">
      <c r="A41" s="3625" t="s">
        <v>71</v>
      </c>
      <c r="B41" s="927" t="s">
        <v>362</v>
      </c>
      <c r="C41" s="901">
        <v>131.87</v>
      </c>
      <c r="D41" s="898">
        <v>6.95</v>
      </c>
      <c r="E41" s="901">
        <v>128.66</v>
      </c>
      <c r="F41" s="902">
        <v>8.02</v>
      </c>
      <c r="G41" s="899">
        <v>134.44</v>
      </c>
      <c r="H41" s="900">
        <v>6.12</v>
      </c>
      <c r="I41" s="901">
        <v>114.2</v>
      </c>
      <c r="J41" s="900">
        <v>8.26</v>
      </c>
      <c r="K41" s="901">
        <v>534.17806664452041</v>
      </c>
      <c r="L41" s="902">
        <v>13.437686694525468</v>
      </c>
      <c r="M41" s="901">
        <v>441.87793125981364</v>
      </c>
      <c r="N41" s="902">
        <v>12.408529956706587</v>
      </c>
      <c r="O41" s="901">
        <v>568.26453318327901</v>
      </c>
      <c r="P41" s="923">
        <v>13.721139320247943</v>
      </c>
    </row>
    <row r="42" spans="1:16">
      <c r="A42" s="3623"/>
      <c r="B42" s="926" t="s">
        <v>361</v>
      </c>
      <c r="C42" s="890">
        <v>131.66999999999999</v>
      </c>
      <c r="D42" s="887">
        <v>6.16</v>
      </c>
      <c r="E42" s="890">
        <v>128.22</v>
      </c>
      <c r="F42" s="891">
        <v>6.51</v>
      </c>
      <c r="G42" s="888">
        <v>134.43</v>
      </c>
      <c r="H42" s="889">
        <v>5.89</v>
      </c>
      <c r="I42" s="890">
        <v>114.24</v>
      </c>
      <c r="J42" s="889">
        <v>6.4</v>
      </c>
      <c r="K42" s="890">
        <v>535.96</v>
      </c>
      <c r="L42" s="891">
        <v>12.881213142375742</v>
      </c>
      <c r="M42" s="890">
        <v>446.4</v>
      </c>
      <c r="N42" s="891">
        <v>13.558890867463731</v>
      </c>
      <c r="O42" s="890">
        <v>569.03</v>
      </c>
      <c r="P42" s="912">
        <v>12.679207920792066</v>
      </c>
    </row>
    <row r="43" spans="1:16">
      <c r="A43" s="3623"/>
      <c r="B43" s="926" t="s">
        <v>360</v>
      </c>
      <c r="C43" s="890">
        <v>132.56</v>
      </c>
      <c r="D43" s="887">
        <v>6.21</v>
      </c>
      <c r="E43" s="890">
        <v>130.27000000000001</v>
      </c>
      <c r="F43" s="891">
        <v>7.04</v>
      </c>
      <c r="G43" s="888">
        <v>134.38999999999999</v>
      </c>
      <c r="H43" s="889">
        <v>5.55</v>
      </c>
      <c r="I43" s="890">
        <v>115.61</v>
      </c>
      <c r="J43" s="889">
        <v>7.29</v>
      </c>
      <c r="K43" s="890">
        <v>537.51</v>
      </c>
      <c r="L43" s="891">
        <v>12.074645537948285</v>
      </c>
      <c r="M43" s="890">
        <v>446.4</v>
      </c>
      <c r="N43" s="891">
        <v>13.558890867463731</v>
      </c>
      <c r="O43" s="890">
        <v>571.20000000000005</v>
      </c>
      <c r="P43" s="912">
        <v>11.671554252199414</v>
      </c>
    </row>
    <row r="44" spans="1:16">
      <c r="A44" s="3623"/>
      <c r="B44" s="926" t="s">
        <v>359</v>
      </c>
      <c r="C44" s="890">
        <v>132.82</v>
      </c>
      <c r="D44" s="887">
        <v>5.76</v>
      </c>
      <c r="E44" s="890">
        <v>130.38</v>
      </c>
      <c r="F44" s="891">
        <v>7.96</v>
      </c>
      <c r="G44" s="888">
        <v>134.76</v>
      </c>
      <c r="H44" s="889">
        <v>4.07</v>
      </c>
      <c r="I44" s="890">
        <v>114.5</v>
      </c>
      <c r="J44" s="889">
        <v>7.57</v>
      </c>
      <c r="K44" s="890">
        <v>537.9</v>
      </c>
      <c r="L44" s="891">
        <v>10.451745379876783</v>
      </c>
      <c r="M44" s="890">
        <v>446.4</v>
      </c>
      <c r="N44" s="891">
        <v>13.558890867463731</v>
      </c>
      <c r="O44" s="890">
        <v>571.70000000000005</v>
      </c>
      <c r="P44" s="912">
        <v>9.6050613496932584</v>
      </c>
    </row>
    <row r="45" spans="1:16">
      <c r="A45" s="3623"/>
      <c r="B45" s="926" t="s">
        <v>358</v>
      </c>
      <c r="C45" s="890">
        <v>132.51</v>
      </c>
      <c r="D45" s="887">
        <v>6.55</v>
      </c>
      <c r="E45" s="890">
        <v>129.63999999999999</v>
      </c>
      <c r="F45" s="891">
        <v>9.76</v>
      </c>
      <c r="G45" s="888">
        <v>134.81</v>
      </c>
      <c r="H45" s="889">
        <v>4.0999999999999996</v>
      </c>
      <c r="I45" s="890">
        <v>114.38</v>
      </c>
      <c r="J45" s="889">
        <v>8.98</v>
      </c>
      <c r="K45" s="890">
        <v>537.97298541466432</v>
      </c>
      <c r="L45" s="891">
        <v>10.037427984181704</v>
      </c>
      <c r="M45" s="890">
        <v>446.41839022926877</v>
      </c>
      <c r="N45" s="891">
        <v>13.563569124718583</v>
      </c>
      <c r="O45" s="890">
        <v>571.78412374343486</v>
      </c>
      <c r="P45" s="912">
        <v>9.056670559495501</v>
      </c>
    </row>
    <row r="46" spans="1:16">
      <c r="A46" s="3623"/>
      <c r="B46" s="926" t="s">
        <v>357</v>
      </c>
      <c r="C46" s="890">
        <v>132.38</v>
      </c>
      <c r="D46" s="887">
        <v>6.82</v>
      </c>
      <c r="E46" s="890">
        <v>129.15</v>
      </c>
      <c r="F46" s="891">
        <v>10.210000000000001</v>
      </c>
      <c r="G46" s="888">
        <v>134.96</v>
      </c>
      <c r="H46" s="889">
        <v>4.25</v>
      </c>
      <c r="I46" s="890">
        <v>112.84</v>
      </c>
      <c r="J46" s="889">
        <v>7.88</v>
      </c>
      <c r="K46" s="890">
        <v>537.97</v>
      </c>
      <c r="L46" s="891">
        <v>10.039999999999999</v>
      </c>
      <c r="M46" s="890">
        <v>446.42</v>
      </c>
      <c r="N46" s="891">
        <v>13.56</v>
      </c>
      <c r="O46" s="890">
        <v>571.78</v>
      </c>
      <c r="P46" s="912">
        <v>9.06</v>
      </c>
    </row>
    <row r="47" spans="1:16">
      <c r="A47" s="3623"/>
      <c r="B47" s="926" t="s">
        <v>356</v>
      </c>
      <c r="C47" s="890">
        <v>132.76</v>
      </c>
      <c r="D47" s="887">
        <v>6.87</v>
      </c>
      <c r="E47" s="890">
        <v>128.37</v>
      </c>
      <c r="F47" s="891">
        <v>9.7899999999999991</v>
      </c>
      <c r="G47" s="888">
        <v>136.31</v>
      </c>
      <c r="H47" s="889">
        <v>4.6500000000000004</v>
      </c>
      <c r="I47" s="890">
        <v>111.69</v>
      </c>
      <c r="J47" s="889">
        <v>7.13</v>
      </c>
      <c r="K47" s="890">
        <v>537.97298541466432</v>
      </c>
      <c r="L47" s="891">
        <v>7.51</v>
      </c>
      <c r="M47" s="890">
        <v>446.41839022926877</v>
      </c>
      <c r="N47" s="891">
        <v>13.55</v>
      </c>
      <c r="O47" s="890">
        <v>571.78412374343486</v>
      </c>
      <c r="P47" s="912">
        <v>5.89</v>
      </c>
    </row>
    <row r="48" spans="1:16">
      <c r="A48" s="3623"/>
      <c r="B48" s="926" t="s">
        <v>355</v>
      </c>
      <c r="C48" s="888">
        <v>132.4</v>
      </c>
      <c r="D48" s="887">
        <v>6.7</v>
      </c>
      <c r="E48" s="890">
        <v>127.52</v>
      </c>
      <c r="F48" s="891">
        <v>9.33</v>
      </c>
      <c r="G48" s="888">
        <v>136.35</v>
      </c>
      <c r="H48" s="889">
        <v>4.6900000000000004</v>
      </c>
      <c r="I48" s="888">
        <v>111.72</v>
      </c>
      <c r="J48" s="889">
        <v>6.57</v>
      </c>
      <c r="K48" s="888">
        <v>537.97</v>
      </c>
      <c r="L48" s="922">
        <v>7.51</v>
      </c>
      <c r="M48" s="888">
        <v>446.42</v>
      </c>
      <c r="N48" s="922">
        <v>13.55</v>
      </c>
      <c r="O48" s="888">
        <v>571.78</v>
      </c>
      <c r="P48" s="921">
        <v>5.89</v>
      </c>
    </row>
    <row r="49" spans="1:16">
      <c r="A49" s="3623"/>
      <c r="B49" s="926" t="s">
        <v>354</v>
      </c>
      <c r="C49" s="888">
        <v>133.22</v>
      </c>
      <c r="D49" s="887">
        <v>6.74</v>
      </c>
      <c r="E49" s="890">
        <v>129.66999999999999</v>
      </c>
      <c r="F49" s="891">
        <v>9.68</v>
      </c>
      <c r="G49" s="888">
        <v>136.07</v>
      </c>
      <c r="H49" s="889">
        <v>4.4800000000000004</v>
      </c>
      <c r="I49" s="888">
        <v>113</v>
      </c>
      <c r="J49" s="889">
        <v>7.77</v>
      </c>
      <c r="K49" s="888">
        <v>537.97</v>
      </c>
      <c r="L49" s="922">
        <v>7.49</v>
      </c>
      <c r="M49" s="888">
        <v>446.42</v>
      </c>
      <c r="N49" s="922">
        <v>13.55</v>
      </c>
      <c r="O49" s="888">
        <v>571.78</v>
      </c>
      <c r="P49" s="921">
        <v>5.86</v>
      </c>
    </row>
    <row r="50" spans="1:16">
      <c r="A50" s="3623"/>
      <c r="B50" s="926" t="s">
        <v>353</v>
      </c>
      <c r="C50" s="888">
        <v>133.66999999999999</v>
      </c>
      <c r="D50" s="887">
        <v>5.83</v>
      </c>
      <c r="E50" s="890">
        <v>130.44</v>
      </c>
      <c r="F50" s="891">
        <v>8.66</v>
      </c>
      <c r="G50" s="888">
        <v>136.25</v>
      </c>
      <c r="H50" s="889">
        <v>3.67</v>
      </c>
      <c r="I50" s="888">
        <v>112.38</v>
      </c>
      <c r="J50" s="889">
        <v>5.16</v>
      </c>
      <c r="K50" s="888">
        <v>537.97</v>
      </c>
      <c r="L50" s="922">
        <v>7.49</v>
      </c>
      <c r="M50" s="888">
        <v>446.4</v>
      </c>
      <c r="N50" s="922">
        <v>13.56</v>
      </c>
      <c r="O50" s="888">
        <v>571.79999999999995</v>
      </c>
      <c r="P50" s="921">
        <v>5.85</v>
      </c>
    </row>
    <row r="51" spans="1:16">
      <c r="A51" s="3623"/>
      <c r="B51" s="926" t="s">
        <v>352</v>
      </c>
      <c r="C51" s="888">
        <v>133.54</v>
      </c>
      <c r="D51" s="887">
        <v>4.54</v>
      </c>
      <c r="E51" s="890">
        <v>129.72</v>
      </c>
      <c r="F51" s="891">
        <v>5.41</v>
      </c>
      <c r="G51" s="888">
        <v>136.61000000000001</v>
      </c>
      <c r="H51" s="889">
        <v>3.87</v>
      </c>
      <c r="I51" s="888">
        <v>112.21762</v>
      </c>
      <c r="J51" s="889">
        <v>3.9638499999999999</v>
      </c>
      <c r="K51" s="888">
        <v>537.97298541466432</v>
      </c>
      <c r="L51" s="922">
        <v>7.4816847347169499</v>
      </c>
      <c r="M51" s="888">
        <v>446.41839022926877</v>
      </c>
      <c r="N51" s="922">
        <v>13.553397265065527</v>
      </c>
      <c r="O51" s="888">
        <v>571.78412374343486</v>
      </c>
      <c r="P51" s="921">
        <v>5.849795330701042</v>
      </c>
    </row>
    <row r="52" spans="1:16">
      <c r="A52" s="3623"/>
      <c r="B52" s="925" t="s">
        <v>351</v>
      </c>
      <c r="C52" s="906">
        <v>134.69</v>
      </c>
      <c r="D52" s="910">
        <v>4.78</v>
      </c>
      <c r="E52" s="906">
        <v>131.94</v>
      </c>
      <c r="F52" s="907">
        <v>5.73</v>
      </c>
      <c r="G52" s="909">
        <v>136.88</v>
      </c>
      <c r="H52" s="908">
        <v>4.04</v>
      </c>
      <c r="I52" s="906">
        <v>115.496</v>
      </c>
      <c r="J52" s="908">
        <v>5.5999470000000002</v>
      </c>
      <c r="K52" s="906">
        <v>537.97298541466432</v>
      </c>
      <c r="L52" s="907">
        <v>7.4816847347169499</v>
      </c>
      <c r="M52" s="906">
        <v>446.41839022926877</v>
      </c>
      <c r="N52" s="907">
        <v>13.553397265065527</v>
      </c>
      <c r="O52" s="906">
        <v>571.78412374343486</v>
      </c>
      <c r="P52" s="905">
        <v>5.85</v>
      </c>
    </row>
    <row r="53" spans="1:16">
      <c r="A53" s="3625" t="s">
        <v>72</v>
      </c>
      <c r="B53" s="924" t="s">
        <v>362</v>
      </c>
      <c r="C53" s="901">
        <v>136.47999999999999</v>
      </c>
      <c r="D53" s="898">
        <v>3.49</v>
      </c>
      <c r="E53" s="901">
        <v>135.58000000000001</v>
      </c>
      <c r="F53" s="902">
        <v>5.38</v>
      </c>
      <c r="G53" s="899">
        <v>137.19</v>
      </c>
      <c r="H53" s="900">
        <v>2.04</v>
      </c>
      <c r="I53" s="901">
        <v>122.57</v>
      </c>
      <c r="J53" s="900">
        <v>7.33</v>
      </c>
      <c r="K53" s="901">
        <v>541.34728401056225</v>
      </c>
      <c r="L53" s="902">
        <v>1.3421025335382524</v>
      </c>
      <c r="M53" s="901">
        <v>446.41839022926877</v>
      </c>
      <c r="N53" s="902">
        <v>1.0275369391067102</v>
      </c>
      <c r="O53" s="901">
        <v>576.40455178108789</v>
      </c>
      <c r="P53" s="923">
        <v>1.4324347416528838</v>
      </c>
    </row>
    <row r="54" spans="1:16">
      <c r="A54" s="3623"/>
      <c r="B54" s="919" t="s">
        <v>361</v>
      </c>
      <c r="C54" s="888">
        <v>137.62</v>
      </c>
      <c r="D54" s="887">
        <v>4.5199999999999996</v>
      </c>
      <c r="E54" s="890">
        <v>137.08000000000001</v>
      </c>
      <c r="F54" s="891">
        <v>6.91</v>
      </c>
      <c r="G54" s="888">
        <v>138.04</v>
      </c>
      <c r="H54" s="889">
        <v>2.68</v>
      </c>
      <c r="I54" s="888">
        <v>124.29</v>
      </c>
      <c r="J54" s="889">
        <v>8.8000000000000007</v>
      </c>
      <c r="K54" s="888">
        <v>542.48265449449218</v>
      </c>
      <c r="L54" s="922">
        <v>1.2007517511612775</v>
      </c>
      <c r="M54" s="888">
        <v>446.41839022926877</v>
      </c>
      <c r="N54" s="922">
        <v>0.01</v>
      </c>
      <c r="O54" s="888">
        <v>577.95921491121237</v>
      </c>
      <c r="P54" s="921">
        <v>1.55</v>
      </c>
    </row>
    <row r="55" spans="1:16">
      <c r="A55" s="3623"/>
      <c r="B55" s="919" t="s">
        <v>360</v>
      </c>
      <c r="C55" s="888">
        <v>137.58000000000001</v>
      </c>
      <c r="D55" s="887">
        <v>3.79</v>
      </c>
      <c r="E55" s="920">
        <v>137.43</v>
      </c>
      <c r="F55" s="891">
        <v>5.5</v>
      </c>
      <c r="G55" s="888">
        <v>137.69999999999999</v>
      </c>
      <c r="H55" s="889">
        <v>2.46</v>
      </c>
      <c r="I55" s="888">
        <v>125.15913</v>
      </c>
      <c r="J55" s="889">
        <v>8.2551520000000007</v>
      </c>
      <c r="K55" s="888">
        <v>542.48265449449218</v>
      </c>
      <c r="L55" s="922">
        <v>0.92431934846359809</v>
      </c>
      <c r="M55" s="888">
        <v>446.41839022926877</v>
      </c>
      <c r="N55" s="922">
        <v>0</v>
      </c>
      <c r="O55" s="888">
        <v>577.95921491121237</v>
      </c>
      <c r="P55" s="921">
        <v>1.191121288256852</v>
      </c>
    </row>
    <row r="56" spans="1:16">
      <c r="A56" s="3623"/>
      <c r="B56" s="919" t="s">
        <v>359</v>
      </c>
      <c r="C56" s="888">
        <v>138.19</v>
      </c>
      <c r="D56" s="887">
        <v>4.05</v>
      </c>
      <c r="E56" s="920">
        <v>137.85</v>
      </c>
      <c r="F56" s="891">
        <v>5.73</v>
      </c>
      <c r="G56" s="888">
        <v>138.46</v>
      </c>
      <c r="H56" s="889">
        <v>2.75</v>
      </c>
      <c r="I56" s="888">
        <v>125.28</v>
      </c>
      <c r="J56" s="889">
        <v>9.41</v>
      </c>
      <c r="K56" s="888">
        <v>542.48</v>
      </c>
      <c r="L56" s="922">
        <v>0.85</v>
      </c>
      <c r="M56" s="888">
        <v>446.42</v>
      </c>
      <c r="N56" s="922">
        <v>0</v>
      </c>
      <c r="O56" s="888">
        <v>577.96</v>
      </c>
      <c r="P56" s="921">
        <v>1.1000000000000001</v>
      </c>
    </row>
    <row r="57" spans="1:16">
      <c r="A57" s="3623"/>
      <c r="B57" s="919" t="s">
        <v>358</v>
      </c>
      <c r="C57" s="888">
        <v>136.38999999999999</v>
      </c>
      <c r="D57" s="887">
        <v>2.93</v>
      </c>
      <c r="E57" s="920">
        <v>136.41999999999999</v>
      </c>
      <c r="F57" s="891">
        <v>5.23</v>
      </c>
      <c r="G57" s="888">
        <v>136.37</v>
      </c>
      <c r="H57" s="889">
        <v>1.1599999999999999</v>
      </c>
      <c r="I57" s="888">
        <v>122.91</v>
      </c>
      <c r="J57" s="889">
        <v>7.46</v>
      </c>
      <c r="K57" s="888">
        <v>543.29999999999995</v>
      </c>
      <c r="L57" s="922">
        <v>0.99</v>
      </c>
      <c r="M57" s="888">
        <v>446.42</v>
      </c>
      <c r="N57" s="922">
        <v>0</v>
      </c>
      <c r="O57" s="888">
        <v>579.08000000000004</v>
      </c>
      <c r="P57" s="921">
        <v>1.28</v>
      </c>
    </row>
    <row r="58" spans="1:16">
      <c r="A58" s="3623"/>
      <c r="B58" s="919" t="s">
        <v>357</v>
      </c>
      <c r="C58" s="890">
        <v>137.1</v>
      </c>
      <c r="D58" s="887">
        <v>3.56</v>
      </c>
      <c r="E58" s="920">
        <v>134.66</v>
      </c>
      <c r="F58" s="891">
        <v>4.2699999999999996</v>
      </c>
      <c r="G58" s="888">
        <v>139</v>
      </c>
      <c r="H58" s="889">
        <v>2.99</v>
      </c>
      <c r="I58" s="890">
        <v>119.81252000000001</v>
      </c>
      <c r="J58" s="889">
        <v>6.1791387000000002</v>
      </c>
      <c r="K58" s="890">
        <v>547.23</v>
      </c>
      <c r="L58" s="891">
        <v>1.72</v>
      </c>
      <c r="M58" s="890">
        <v>446.42</v>
      </c>
      <c r="N58" s="891">
        <v>0</v>
      </c>
      <c r="O58" s="890">
        <v>584.46</v>
      </c>
      <c r="P58" s="912">
        <v>2.2200000000000002</v>
      </c>
    </row>
    <row r="59" spans="1:16">
      <c r="A59" s="3623"/>
      <c r="B59" s="919" t="s">
        <v>356</v>
      </c>
      <c r="C59" s="890">
        <v>136.34</v>
      </c>
      <c r="D59" s="887">
        <v>2.7</v>
      </c>
      <c r="E59" s="920">
        <v>132.25</v>
      </c>
      <c r="F59" s="891">
        <v>3.02</v>
      </c>
      <c r="G59" s="888">
        <v>139.63999999999999</v>
      </c>
      <c r="H59" s="889">
        <v>2.44</v>
      </c>
      <c r="I59" s="890">
        <v>118.53216999999999</v>
      </c>
      <c r="J59" s="889">
        <v>6.1231255999999998</v>
      </c>
      <c r="K59" s="890">
        <v>547.46884747454749</v>
      </c>
      <c r="L59" s="891">
        <v>1.77</v>
      </c>
      <c r="M59" s="890">
        <v>446.41839022926877</v>
      </c>
      <c r="N59" s="891">
        <v>0</v>
      </c>
      <c r="O59" s="890">
        <v>584.7868103925972</v>
      </c>
      <c r="P59" s="912">
        <v>2.2740552088145591</v>
      </c>
    </row>
    <row r="60" spans="1:16">
      <c r="A60" s="3623"/>
      <c r="B60" s="893" t="s">
        <v>355</v>
      </c>
      <c r="C60" s="892">
        <v>136.41</v>
      </c>
      <c r="D60" s="891">
        <v>3.03</v>
      </c>
      <c r="E60" s="890">
        <v>132.37</v>
      </c>
      <c r="F60" s="891">
        <v>3.8</v>
      </c>
      <c r="G60" s="890">
        <v>139.66</v>
      </c>
      <c r="H60" s="889">
        <v>2.42</v>
      </c>
      <c r="I60" s="888">
        <v>118.75336</v>
      </c>
      <c r="J60" s="887">
        <v>6.2994669999999999</v>
      </c>
      <c r="K60" s="892">
        <v>548.12420031680244</v>
      </c>
      <c r="L60" s="891">
        <v>1.8869376673837479</v>
      </c>
      <c r="M60" s="890">
        <v>446.41839022926877</v>
      </c>
      <c r="N60" s="891">
        <v>0</v>
      </c>
      <c r="O60" s="890">
        <v>585.68418522794559</v>
      </c>
      <c r="P60" s="912">
        <v>2.4309981525034061</v>
      </c>
    </row>
    <row r="61" spans="1:16">
      <c r="A61" s="3623"/>
      <c r="B61" s="893" t="s">
        <v>354</v>
      </c>
      <c r="C61" s="892">
        <v>137.35</v>
      </c>
      <c r="D61" s="891">
        <v>3.1</v>
      </c>
      <c r="E61" s="890">
        <v>134.19</v>
      </c>
      <c r="F61" s="891">
        <v>3.49</v>
      </c>
      <c r="G61" s="890">
        <v>139.87</v>
      </c>
      <c r="H61" s="889">
        <v>2.79</v>
      </c>
      <c r="I61" s="888">
        <v>119.9481</v>
      </c>
      <c r="J61" s="887">
        <v>6.1449594000000003</v>
      </c>
      <c r="K61" s="892">
        <v>548.12420031680244</v>
      </c>
      <c r="L61" s="891">
        <v>1.89</v>
      </c>
      <c r="M61" s="890">
        <v>446.41839022926877</v>
      </c>
      <c r="N61" s="891">
        <v>0</v>
      </c>
      <c r="O61" s="890">
        <v>585.68418522794559</v>
      </c>
      <c r="P61" s="912">
        <v>2.4300000000000002</v>
      </c>
    </row>
    <row r="62" spans="1:16">
      <c r="A62" s="3623"/>
      <c r="B62" s="893" t="s">
        <v>353</v>
      </c>
      <c r="C62" s="892">
        <v>138.54</v>
      </c>
      <c r="D62" s="891">
        <v>3.65</v>
      </c>
      <c r="E62" s="890">
        <v>136.59</v>
      </c>
      <c r="F62" s="891">
        <v>4.72</v>
      </c>
      <c r="G62" s="890">
        <v>140.09</v>
      </c>
      <c r="H62" s="889">
        <v>2.81</v>
      </c>
      <c r="I62" s="888">
        <v>121.43</v>
      </c>
      <c r="J62" s="887">
        <v>8.0500000000000007</v>
      </c>
      <c r="K62" s="892">
        <v>548.12</v>
      </c>
      <c r="L62" s="891">
        <v>1.89</v>
      </c>
      <c r="M62" s="890">
        <v>446.42</v>
      </c>
      <c r="N62" s="891">
        <v>0</v>
      </c>
      <c r="O62" s="890">
        <v>585.67999999999995</v>
      </c>
      <c r="P62" s="912">
        <v>2.4300000000000002</v>
      </c>
    </row>
    <row r="63" spans="1:16">
      <c r="A63" s="3623"/>
      <c r="B63" s="893" t="s">
        <v>352</v>
      </c>
      <c r="C63" s="892">
        <v>139.13999999999999</v>
      </c>
      <c r="D63" s="891">
        <v>4.1900000000000004</v>
      </c>
      <c r="E63" s="890">
        <v>137.79</v>
      </c>
      <c r="F63" s="891">
        <v>6.22</v>
      </c>
      <c r="G63" s="890">
        <v>140.19999999999999</v>
      </c>
      <c r="H63" s="889">
        <v>2.63</v>
      </c>
      <c r="I63" s="888">
        <v>122.31238999999999</v>
      </c>
      <c r="J63" s="887">
        <v>9</v>
      </c>
      <c r="K63" s="892">
        <v>548.23374531680236</v>
      </c>
      <c r="L63" s="891">
        <v>1.98</v>
      </c>
      <c r="M63" s="890">
        <v>446.41839022926877</v>
      </c>
      <c r="N63" s="891">
        <v>0</v>
      </c>
      <c r="O63" s="890">
        <v>585.83418522794557</v>
      </c>
      <c r="P63" s="912">
        <v>2.56</v>
      </c>
    </row>
    <row r="64" spans="1:16">
      <c r="A64" s="3624"/>
      <c r="B64" s="925" t="s">
        <v>351</v>
      </c>
      <c r="C64" s="906">
        <v>140.33000000000001</v>
      </c>
      <c r="D64" s="910">
        <v>4.1900000000000004</v>
      </c>
      <c r="E64" s="906">
        <v>139.6</v>
      </c>
      <c r="F64" s="907">
        <v>5.81</v>
      </c>
      <c r="G64" s="909">
        <v>140.9</v>
      </c>
      <c r="H64" s="908">
        <v>2.94</v>
      </c>
      <c r="I64" s="906">
        <v>124.98284</v>
      </c>
      <c r="J64" s="908">
        <v>8.2100000000000009</v>
      </c>
      <c r="K64" s="906">
        <v>552.42455828685763</v>
      </c>
      <c r="L64" s="907">
        <v>2.76</v>
      </c>
      <c r="M64" s="906">
        <v>446.41839022926877</v>
      </c>
      <c r="N64" s="907">
        <v>0</v>
      </c>
      <c r="O64" s="906">
        <v>591.5726666329233</v>
      </c>
      <c r="P64" s="905">
        <v>3.56</v>
      </c>
    </row>
    <row r="65" spans="1:16">
      <c r="A65" s="3625" t="s">
        <v>221</v>
      </c>
      <c r="B65" s="924" t="s">
        <v>362</v>
      </c>
      <c r="C65" s="901">
        <v>142.41999999999999</v>
      </c>
      <c r="D65" s="898">
        <v>4.3499999999999996</v>
      </c>
      <c r="E65" s="901">
        <v>140.81</v>
      </c>
      <c r="F65" s="902">
        <v>3.86</v>
      </c>
      <c r="G65" s="899">
        <v>143.68</v>
      </c>
      <c r="H65" s="900">
        <v>4.74</v>
      </c>
      <c r="I65" s="901">
        <v>127.78</v>
      </c>
      <c r="J65" s="900">
        <v>4.25</v>
      </c>
      <c r="K65" s="901">
        <v>568.70000000000005</v>
      </c>
      <c r="L65" s="902">
        <v>5.05</v>
      </c>
      <c r="M65" s="901">
        <v>488.57</v>
      </c>
      <c r="N65" s="902">
        <v>9.44</v>
      </c>
      <c r="O65" s="901">
        <v>598.29</v>
      </c>
      <c r="P65" s="923">
        <v>3.8</v>
      </c>
    </row>
    <row r="66" spans="1:16">
      <c r="A66" s="3623"/>
      <c r="B66" s="919" t="s">
        <v>361</v>
      </c>
      <c r="C66" s="888">
        <v>142.4</v>
      </c>
      <c r="D66" s="887">
        <v>3.49</v>
      </c>
      <c r="E66" s="890">
        <v>140.6</v>
      </c>
      <c r="F66" s="891">
        <v>2.57</v>
      </c>
      <c r="G66" s="888">
        <v>143.87</v>
      </c>
      <c r="H66" s="889">
        <v>4.22</v>
      </c>
      <c r="I66" s="888">
        <v>128.15</v>
      </c>
      <c r="J66" s="889">
        <v>3.11</v>
      </c>
      <c r="K66" s="888">
        <v>568.70000000000005</v>
      </c>
      <c r="L66" s="922">
        <v>4.84</v>
      </c>
      <c r="M66" s="888">
        <v>488.57</v>
      </c>
      <c r="N66" s="922">
        <v>9.44</v>
      </c>
      <c r="O66" s="888">
        <v>598.32000000000005</v>
      </c>
      <c r="P66" s="921">
        <v>3.52</v>
      </c>
    </row>
    <row r="67" spans="1:16">
      <c r="A67" s="3623"/>
      <c r="B67" s="919" t="s">
        <v>360</v>
      </c>
      <c r="C67" s="888">
        <v>143.41999999999999</v>
      </c>
      <c r="D67" s="887">
        <v>4.24</v>
      </c>
      <c r="E67" s="920">
        <v>142.43</v>
      </c>
      <c r="F67" s="891">
        <v>3.63</v>
      </c>
      <c r="G67" s="888">
        <v>144.19</v>
      </c>
      <c r="H67" s="889">
        <v>4.72</v>
      </c>
      <c r="I67" s="888">
        <v>129.95624000000001</v>
      </c>
      <c r="J67" s="889">
        <v>3.83</v>
      </c>
      <c r="K67" s="888">
        <v>569.17565848277206</v>
      </c>
      <c r="L67" s="922">
        <v>4.92</v>
      </c>
      <c r="M67" s="888">
        <v>488.56571319353856</v>
      </c>
      <c r="N67" s="922">
        <v>9.44</v>
      </c>
      <c r="O67" s="888">
        <v>598.94493445772241</v>
      </c>
      <c r="P67" s="921">
        <v>3.63</v>
      </c>
    </row>
    <row r="68" spans="1:16">
      <c r="A68" s="3623"/>
      <c r="B68" s="919" t="s">
        <v>359</v>
      </c>
      <c r="C68" s="914">
        <v>146.54</v>
      </c>
      <c r="D68" s="917">
        <v>6.04</v>
      </c>
      <c r="E68" s="916">
        <v>145.35</v>
      </c>
      <c r="F68" s="915">
        <v>5.44</v>
      </c>
      <c r="G68" s="914">
        <v>147.47999999999999</v>
      </c>
      <c r="H68" s="913">
        <v>6.51</v>
      </c>
      <c r="I68" s="888">
        <v>133.64684</v>
      </c>
      <c r="J68" s="889">
        <v>6.68</v>
      </c>
      <c r="K68" s="888">
        <v>569.7643061383427</v>
      </c>
      <c r="L68" s="922">
        <v>5.03</v>
      </c>
      <c r="M68" s="888">
        <v>488.56571319353856</v>
      </c>
      <c r="N68" s="922">
        <v>9.4412156592885879</v>
      </c>
      <c r="O68" s="888">
        <v>599.75096986176277</v>
      </c>
      <c r="P68" s="921">
        <v>3.7704658716961887</v>
      </c>
    </row>
    <row r="69" spans="1:16">
      <c r="A69" s="3623"/>
      <c r="B69" s="919" t="s">
        <v>358</v>
      </c>
      <c r="C69" s="888">
        <v>146.09</v>
      </c>
      <c r="D69" s="887">
        <v>7.11</v>
      </c>
      <c r="E69" s="920">
        <v>144.16</v>
      </c>
      <c r="F69" s="891">
        <v>5.67</v>
      </c>
      <c r="G69" s="888">
        <v>147.62</v>
      </c>
      <c r="H69" s="889">
        <v>8.25</v>
      </c>
      <c r="I69" s="888">
        <v>131.78209000000001</v>
      </c>
      <c r="J69" s="889">
        <v>7.2209596999999999</v>
      </c>
      <c r="K69" s="888">
        <v>578.79493234286156</v>
      </c>
      <c r="L69" s="922">
        <v>6.53</v>
      </c>
      <c r="M69" s="888">
        <v>488.56571319353856</v>
      </c>
      <c r="N69" s="922">
        <v>9.44</v>
      </c>
      <c r="O69" s="888">
        <v>612.1166089203947</v>
      </c>
      <c r="P69" s="921">
        <v>5.71</v>
      </c>
    </row>
    <row r="70" spans="1:16">
      <c r="A70" s="3623"/>
      <c r="B70" s="919" t="s">
        <v>357</v>
      </c>
      <c r="C70" s="890">
        <v>144.84</v>
      </c>
      <c r="D70" s="887">
        <v>5.65</v>
      </c>
      <c r="E70" s="920">
        <v>141.30000000000001</v>
      </c>
      <c r="F70" s="891">
        <v>4.92</v>
      </c>
      <c r="G70" s="888">
        <v>147.66999999999999</v>
      </c>
      <c r="H70" s="889">
        <v>6.23</v>
      </c>
      <c r="I70" s="890">
        <v>129.5</v>
      </c>
      <c r="J70" s="889">
        <v>8.08</v>
      </c>
      <c r="K70" s="890">
        <v>578.79</v>
      </c>
      <c r="L70" s="891">
        <v>5.77</v>
      </c>
      <c r="M70" s="890">
        <v>488.57</v>
      </c>
      <c r="N70" s="891">
        <v>9.44</v>
      </c>
      <c r="O70" s="890">
        <v>612.12</v>
      </c>
      <c r="P70" s="912">
        <v>4.7300000000000004</v>
      </c>
    </row>
    <row r="71" spans="1:16">
      <c r="A71" s="3623"/>
      <c r="B71" s="919" t="s">
        <v>356</v>
      </c>
      <c r="C71" s="918">
        <v>144.85</v>
      </c>
      <c r="D71" s="917">
        <v>6.24</v>
      </c>
      <c r="E71" s="916">
        <v>140.08000000000001</v>
      </c>
      <c r="F71" s="915">
        <v>5.93</v>
      </c>
      <c r="G71" s="914">
        <v>148.69999999999999</v>
      </c>
      <c r="H71" s="913">
        <v>6.49</v>
      </c>
      <c r="I71" s="890">
        <v>130.79031000000001</v>
      </c>
      <c r="J71" s="889">
        <v>10.341620000000001</v>
      </c>
      <c r="K71" s="890">
        <v>578.79493234286156</v>
      </c>
      <c r="L71" s="891">
        <v>5.7219849152732678</v>
      </c>
      <c r="M71" s="890">
        <v>488.56571319353856</v>
      </c>
      <c r="N71" s="891">
        <v>9.4412156592885879</v>
      </c>
      <c r="O71" s="890">
        <v>612.1</v>
      </c>
      <c r="P71" s="912">
        <v>4.6734635669107689</v>
      </c>
    </row>
    <row r="72" spans="1:16">
      <c r="A72" s="3623"/>
      <c r="B72" s="893" t="s">
        <v>355</v>
      </c>
      <c r="C72" s="892">
        <v>146.15</v>
      </c>
      <c r="D72" s="891">
        <v>7.14</v>
      </c>
      <c r="E72" s="890">
        <v>142.32</v>
      </c>
      <c r="F72" s="891">
        <v>7.51</v>
      </c>
      <c r="G72" s="890">
        <v>149.21</v>
      </c>
      <c r="H72" s="889">
        <v>6.84</v>
      </c>
      <c r="I72" s="888">
        <v>134.30000000000001</v>
      </c>
      <c r="J72" s="887">
        <v>13.13</v>
      </c>
      <c r="K72" s="892">
        <v>587.90038005643794</v>
      </c>
      <c r="L72" s="891">
        <v>7.26</v>
      </c>
      <c r="M72" s="890">
        <v>488.6</v>
      </c>
      <c r="N72" s="891">
        <v>9.44</v>
      </c>
      <c r="O72" s="890">
        <v>624.58000000000004</v>
      </c>
      <c r="P72" s="912">
        <v>6.64</v>
      </c>
    </row>
    <row r="73" spans="1:16">
      <c r="A73" s="3623"/>
      <c r="B73" s="893" t="s">
        <v>354</v>
      </c>
      <c r="C73" s="892">
        <v>147.34</v>
      </c>
      <c r="D73" s="891">
        <v>7.28</v>
      </c>
      <c r="E73" s="890">
        <v>144.12</v>
      </c>
      <c r="F73" s="891">
        <v>7.4</v>
      </c>
      <c r="G73" s="890">
        <v>149.91</v>
      </c>
      <c r="H73" s="889">
        <v>7.18</v>
      </c>
      <c r="I73" s="888">
        <v>137.24484000000001</v>
      </c>
      <c r="J73" s="887">
        <v>14.420197999999999</v>
      </c>
      <c r="K73" s="892">
        <v>594.84610572452118</v>
      </c>
      <c r="L73" s="891">
        <v>8.5239632515248474</v>
      </c>
      <c r="M73" s="890">
        <v>488.56571319353861</v>
      </c>
      <c r="N73" s="891">
        <v>9.4412156592886163</v>
      </c>
      <c r="O73" s="890">
        <v>634.09548524746515</v>
      </c>
      <c r="P73" s="912">
        <v>8.2657686925041531</v>
      </c>
    </row>
    <row r="74" spans="1:16">
      <c r="A74" s="3623"/>
      <c r="B74" s="893" t="s">
        <v>353</v>
      </c>
      <c r="C74" s="892">
        <v>149.44</v>
      </c>
      <c r="D74" s="891">
        <v>7.87</v>
      </c>
      <c r="E74" s="890">
        <v>146.33000000000001</v>
      </c>
      <c r="F74" s="891">
        <v>7.13</v>
      </c>
      <c r="G74" s="890">
        <v>151.93</v>
      </c>
      <c r="H74" s="889">
        <v>8.4499999999999993</v>
      </c>
      <c r="I74" s="888">
        <v>140.93</v>
      </c>
      <c r="J74" s="887">
        <v>16.059999999999999</v>
      </c>
      <c r="K74" s="892">
        <v>594.84610572452118</v>
      </c>
      <c r="L74" s="891">
        <v>8.5239632515248474</v>
      </c>
      <c r="M74" s="890">
        <v>488.57</v>
      </c>
      <c r="N74" s="891">
        <v>9.4412156592886163</v>
      </c>
      <c r="O74" s="890">
        <v>634.1</v>
      </c>
      <c r="P74" s="912">
        <v>8.27</v>
      </c>
    </row>
    <row r="75" spans="1:16">
      <c r="A75" s="3623"/>
      <c r="B75" s="893" t="s">
        <v>352</v>
      </c>
      <c r="C75" s="892">
        <v>151.04</v>
      </c>
      <c r="D75" s="891">
        <v>8.56</v>
      </c>
      <c r="E75" s="890">
        <v>148.03</v>
      </c>
      <c r="F75" s="891">
        <v>7.43</v>
      </c>
      <c r="G75" s="890">
        <v>153.44999999999999</v>
      </c>
      <c r="H75" s="889">
        <v>9.44</v>
      </c>
      <c r="I75" s="888">
        <v>140.37593000000001</v>
      </c>
      <c r="J75" s="887">
        <v>14.768359999999999</v>
      </c>
      <c r="K75" s="892">
        <v>594.85045274833067</v>
      </c>
      <c r="L75" s="891">
        <v>8.5</v>
      </c>
      <c r="M75" s="890">
        <v>488.56571319353861</v>
      </c>
      <c r="N75" s="891">
        <v>9.4412156592886163</v>
      </c>
      <c r="O75" s="890">
        <v>634.10143762841744</v>
      </c>
      <c r="P75" s="912">
        <v>8.2390638200280648</v>
      </c>
    </row>
    <row r="76" spans="1:16">
      <c r="A76" s="3623"/>
      <c r="B76" s="911" t="s">
        <v>351</v>
      </c>
      <c r="C76" s="906">
        <v>151.66999999999999</v>
      </c>
      <c r="D76" s="910">
        <v>8.08</v>
      </c>
      <c r="E76" s="906">
        <v>149.22</v>
      </c>
      <c r="F76" s="907">
        <v>6.89</v>
      </c>
      <c r="G76" s="909">
        <v>153.62</v>
      </c>
      <c r="H76" s="908">
        <v>9.0299999999999994</v>
      </c>
      <c r="I76" s="906">
        <v>140.91</v>
      </c>
      <c r="J76" s="908">
        <v>12.74</v>
      </c>
      <c r="K76" s="906">
        <v>602.63</v>
      </c>
      <c r="L76" s="907">
        <v>9.09</v>
      </c>
      <c r="M76" s="906">
        <v>488.57</v>
      </c>
      <c r="N76" s="907">
        <v>9.44</v>
      </c>
      <c r="O76" s="906">
        <v>644.75</v>
      </c>
      <c r="P76" s="905">
        <v>8.99</v>
      </c>
    </row>
    <row r="77" spans="1:16" ht="18.75" customHeight="1">
      <c r="A77" s="3625" t="s">
        <v>803</v>
      </c>
      <c r="B77" s="904" t="s">
        <v>362</v>
      </c>
      <c r="C77" s="903">
        <v>154.19</v>
      </c>
      <c r="D77" s="902">
        <v>8.26</v>
      </c>
      <c r="E77" s="901">
        <v>150.82</v>
      </c>
      <c r="F77" s="902">
        <v>7.11</v>
      </c>
      <c r="G77" s="901">
        <v>156.87</v>
      </c>
      <c r="H77" s="900">
        <v>9.18</v>
      </c>
      <c r="I77" s="899">
        <v>143.85</v>
      </c>
      <c r="J77" s="898">
        <v>12.58</v>
      </c>
      <c r="K77" s="897">
        <v>634.48</v>
      </c>
      <c r="L77" s="896">
        <v>11.57</v>
      </c>
      <c r="M77" s="895">
        <v>549.12</v>
      </c>
      <c r="N77" s="896">
        <v>12.39</v>
      </c>
      <c r="O77" s="895">
        <v>666</v>
      </c>
      <c r="P77" s="894">
        <v>11.32</v>
      </c>
    </row>
    <row r="78" spans="1:16">
      <c r="A78" s="3623"/>
      <c r="B78" s="893" t="s">
        <v>361</v>
      </c>
      <c r="C78" s="892">
        <v>154.72999999999999</v>
      </c>
      <c r="D78" s="891">
        <v>8.64</v>
      </c>
      <c r="E78" s="890">
        <v>152.09</v>
      </c>
      <c r="F78" s="891">
        <v>8.17</v>
      </c>
      <c r="G78" s="890">
        <v>156.84</v>
      </c>
      <c r="H78" s="889">
        <v>9.02</v>
      </c>
      <c r="I78" s="888">
        <v>146.1</v>
      </c>
      <c r="J78" s="887">
        <v>14</v>
      </c>
      <c r="K78" s="886">
        <v>635.13</v>
      </c>
      <c r="L78" s="885">
        <v>11.68</v>
      </c>
      <c r="M78" s="884">
        <v>549.12</v>
      </c>
      <c r="N78" s="885">
        <v>12.39</v>
      </c>
      <c r="O78" s="884">
        <v>666.89</v>
      </c>
      <c r="P78" s="883">
        <v>11.46</v>
      </c>
    </row>
    <row r="79" spans="1:16">
      <c r="A79" s="3623"/>
      <c r="B79" s="893" t="s">
        <v>360</v>
      </c>
      <c r="C79" s="892">
        <v>155.6</v>
      </c>
      <c r="D79" s="891">
        <v>8.5</v>
      </c>
      <c r="E79" s="890">
        <v>153.88999999999999</v>
      </c>
      <c r="F79" s="891">
        <v>8.0500000000000007</v>
      </c>
      <c r="G79" s="890">
        <v>156.96</v>
      </c>
      <c r="H79" s="889">
        <v>8.85</v>
      </c>
      <c r="I79" s="888">
        <v>147.80000000000001</v>
      </c>
      <c r="J79" s="887">
        <v>13.73</v>
      </c>
      <c r="K79" s="886">
        <v>635.13</v>
      </c>
      <c r="L79" s="885">
        <v>11.59</v>
      </c>
      <c r="M79" s="884">
        <v>549.12</v>
      </c>
      <c r="N79" s="885">
        <v>12.39</v>
      </c>
      <c r="O79" s="884">
        <v>666.88865589141017</v>
      </c>
      <c r="P79" s="883">
        <v>11.34</v>
      </c>
    </row>
    <row r="80" spans="1:16">
      <c r="A80" s="3623"/>
      <c r="B80" s="893" t="s">
        <v>359</v>
      </c>
      <c r="C80" s="892">
        <v>158.38</v>
      </c>
      <c r="D80" s="891">
        <v>8.08</v>
      </c>
      <c r="E80" s="890">
        <v>156.08000000000001</v>
      </c>
      <c r="F80" s="891">
        <v>7.38</v>
      </c>
      <c r="G80" s="890">
        <v>160.21</v>
      </c>
      <c r="H80" s="889">
        <v>8.6300000000000008</v>
      </c>
      <c r="I80" s="888">
        <v>147.03</v>
      </c>
      <c r="J80" s="887">
        <v>10.02</v>
      </c>
      <c r="K80" s="886">
        <v>635.13</v>
      </c>
      <c r="L80" s="885">
        <v>11.47</v>
      </c>
      <c r="M80" s="884">
        <v>549.12</v>
      </c>
      <c r="N80" s="885">
        <v>12.39</v>
      </c>
      <c r="O80" s="884">
        <v>666.88865589141017</v>
      </c>
      <c r="P80" s="883">
        <v>11.19</v>
      </c>
    </row>
    <row r="81" spans="1:16">
      <c r="A81" s="3623"/>
      <c r="B81" s="893" t="s">
        <v>358</v>
      </c>
      <c r="C81" s="892">
        <v>156.87</v>
      </c>
      <c r="D81" s="891">
        <v>7.38</v>
      </c>
      <c r="E81" s="890">
        <v>152.59</v>
      </c>
      <c r="F81" s="891">
        <v>5.85</v>
      </c>
      <c r="G81" s="890">
        <v>160.30000000000001</v>
      </c>
      <c r="H81" s="889">
        <v>8.59</v>
      </c>
      <c r="I81" s="888">
        <v>143.84</v>
      </c>
      <c r="J81" s="887">
        <v>9.15</v>
      </c>
      <c r="K81" s="886">
        <v>635.13</v>
      </c>
      <c r="L81" s="885">
        <v>9.73</v>
      </c>
      <c r="M81" s="884">
        <v>549.12</v>
      </c>
      <c r="N81" s="885">
        <v>12.39</v>
      </c>
      <c r="O81" s="884">
        <v>666.89</v>
      </c>
      <c r="P81" s="883">
        <v>8.9499999999999993</v>
      </c>
    </row>
    <row r="82" spans="1:16">
      <c r="A82" s="3623"/>
      <c r="B82" s="893" t="s">
        <v>357</v>
      </c>
      <c r="C82" s="892">
        <v>155.36000000000001</v>
      </c>
      <c r="D82" s="891">
        <v>7.26</v>
      </c>
      <c r="E82" s="890">
        <v>149.24</v>
      </c>
      <c r="F82" s="891">
        <v>5.62</v>
      </c>
      <c r="G82" s="890">
        <v>160.30000000000001</v>
      </c>
      <c r="H82" s="889">
        <v>8.57</v>
      </c>
      <c r="I82" s="888">
        <v>142.21</v>
      </c>
      <c r="J82" s="887">
        <v>9.82</v>
      </c>
      <c r="K82" s="886">
        <v>638.23</v>
      </c>
      <c r="L82" s="885">
        <v>10.27</v>
      </c>
      <c r="M82" s="884">
        <v>549.12</v>
      </c>
      <c r="N82" s="885">
        <v>12.39</v>
      </c>
      <c r="O82" s="884">
        <v>671.14</v>
      </c>
      <c r="P82" s="883">
        <v>9.64</v>
      </c>
    </row>
    <row r="83" spans="1:16" ht="14.4" thickBot="1">
      <c r="A83" s="3626"/>
      <c r="B83" s="893" t="s">
        <v>356</v>
      </c>
      <c r="C83" s="892">
        <v>156.26</v>
      </c>
      <c r="D83" s="891">
        <v>7.88</v>
      </c>
      <c r="E83" s="890">
        <v>148.76</v>
      </c>
      <c r="F83" s="891">
        <v>6.19</v>
      </c>
      <c r="G83" s="890">
        <v>162.41</v>
      </c>
      <c r="H83" s="889">
        <v>9.2200000000000006</v>
      </c>
      <c r="I83" s="888">
        <v>143.44</v>
      </c>
      <c r="J83" s="887">
        <v>9.67</v>
      </c>
      <c r="K83" s="886">
        <v>638.23</v>
      </c>
      <c r="L83" s="885">
        <v>10.27</v>
      </c>
      <c r="M83" s="884">
        <v>549.12</v>
      </c>
      <c r="N83" s="885">
        <v>12.39</v>
      </c>
      <c r="O83" s="884">
        <v>671.14</v>
      </c>
      <c r="P83" s="883">
        <v>9.64</v>
      </c>
    </row>
    <row r="84" spans="1:16" ht="14.4" thickTop="1">
      <c r="A84" s="3622" t="s">
        <v>802</v>
      </c>
      <c r="B84" s="3622"/>
      <c r="C84" s="882"/>
      <c r="D84" s="882"/>
      <c r="E84" s="882"/>
      <c r="F84" s="882"/>
      <c r="G84" s="882"/>
      <c r="H84" s="882"/>
      <c r="I84" s="882"/>
      <c r="J84" s="882"/>
      <c r="K84" s="882"/>
      <c r="L84" s="882"/>
      <c r="M84" s="882"/>
      <c r="N84" s="882"/>
      <c r="O84" s="882"/>
      <c r="P84" s="882"/>
    </row>
  </sheetData>
  <mergeCells count="15">
    <mergeCell ref="A1:P1"/>
    <mergeCell ref="A2:P2"/>
    <mergeCell ref="A3:A4"/>
    <mergeCell ref="B3:B4"/>
    <mergeCell ref="C3:H3"/>
    <mergeCell ref="I3:J3"/>
    <mergeCell ref="K3:P3"/>
    <mergeCell ref="A84:B84"/>
    <mergeCell ref="A5:A16"/>
    <mergeCell ref="A17:A28"/>
    <mergeCell ref="A29:A40"/>
    <mergeCell ref="A41:A52"/>
    <mergeCell ref="A53:A64"/>
    <mergeCell ref="A65:A76"/>
    <mergeCell ref="A77:A83"/>
  </mergeCells>
  <printOptions horizontalCentered="1"/>
  <pageMargins left="0" right="0" top="0.5" bottom="0.5" header="0.3" footer="0.3"/>
  <pageSetup paperSize="9" scale="64"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92"/>
  <sheetViews>
    <sheetView showGridLines="0" workbookViewId="0">
      <pane xSplit="3" ySplit="4" topLeftCell="D29" activePane="bottomRight" state="frozen"/>
      <selection activeCell="L74" sqref="L74"/>
      <selection pane="topRight" activeCell="L74" sqref="L74"/>
      <selection pane="bottomLeft" activeCell="L74" sqref="L74"/>
      <selection pane="bottomRight" activeCell="L74" sqref="L74"/>
    </sheetView>
  </sheetViews>
  <sheetFormatPr defaultColWidth="9.44140625" defaultRowHeight="15.6"/>
  <cols>
    <col min="1" max="1" width="4.44140625" style="2663" customWidth="1"/>
    <col min="2" max="2" width="13.44140625" style="2664" bestFit="1" customWidth="1"/>
    <col min="3" max="3" width="12" style="2664" customWidth="1"/>
    <col min="4" max="4" width="18.44140625" style="2663" customWidth="1"/>
    <col min="5" max="7" width="14.109375" style="2663" customWidth="1"/>
    <col min="8" max="8" width="16.44140625" style="2663" customWidth="1"/>
    <col min="9" max="9" width="11" style="2663" customWidth="1"/>
    <col min="10" max="10" width="12.44140625" style="2663" customWidth="1"/>
    <col min="11" max="11" width="13.44140625" style="2663" customWidth="1"/>
    <col min="12" max="12" width="9.44140625" style="2663"/>
    <col min="13" max="13" width="10.109375" style="2663" bestFit="1" customWidth="1"/>
    <col min="14" max="14" width="9.44140625" style="2663"/>
    <col min="15" max="15" width="9.5546875" style="2663" bestFit="1" customWidth="1"/>
    <col min="16" max="241" width="9.44140625" style="2663"/>
    <col min="242" max="242" width="4.44140625" style="2663" customWidth="1"/>
    <col min="243" max="243" width="13.44140625" style="2663" bestFit="1" customWidth="1"/>
    <col min="244" max="244" width="14.44140625" style="2663" bestFit="1" customWidth="1"/>
    <col min="245" max="245" width="19.109375" style="2663" bestFit="1" customWidth="1"/>
    <col min="246" max="248" width="14.109375" style="2663" customWidth="1"/>
    <col min="249" max="249" width="19.109375" style="2663" bestFit="1" customWidth="1"/>
    <col min="250" max="252" width="14.109375" style="2663" customWidth="1"/>
    <col min="253" max="497" width="9.44140625" style="2663"/>
    <col min="498" max="498" width="4.44140625" style="2663" customWidth="1"/>
    <col min="499" max="499" width="13.44140625" style="2663" bestFit="1" customWidth="1"/>
    <col min="500" max="500" width="14.44140625" style="2663" bestFit="1" customWidth="1"/>
    <col min="501" max="501" width="19.109375" style="2663" bestFit="1" customWidth="1"/>
    <col min="502" max="504" width="14.109375" style="2663" customWidth="1"/>
    <col min="505" max="505" width="19.109375" style="2663" bestFit="1" customWidth="1"/>
    <col min="506" max="508" width="14.109375" style="2663" customWidth="1"/>
    <col min="509" max="753" width="9.44140625" style="2663"/>
    <col min="754" max="754" width="4.44140625" style="2663" customWidth="1"/>
    <col min="755" max="755" width="13.44140625" style="2663" bestFit="1" customWidth="1"/>
    <col min="756" max="756" width="14.44140625" style="2663" bestFit="1" customWidth="1"/>
    <col min="757" max="757" width="19.109375" style="2663" bestFit="1" customWidth="1"/>
    <col min="758" max="760" width="14.109375" style="2663" customWidth="1"/>
    <col min="761" max="761" width="19.109375" style="2663" bestFit="1" customWidth="1"/>
    <col min="762" max="764" width="14.109375" style="2663" customWidth="1"/>
    <col min="765" max="1009" width="9.44140625" style="2663"/>
    <col min="1010" max="1010" width="4.44140625" style="2663" customWidth="1"/>
    <col min="1011" max="1011" width="13.44140625" style="2663" bestFit="1" customWidth="1"/>
    <col min="1012" max="1012" width="14.44140625" style="2663" bestFit="1" customWidth="1"/>
    <col min="1013" max="1013" width="19.109375" style="2663" bestFit="1" customWidth="1"/>
    <col min="1014" max="1016" width="14.109375" style="2663" customWidth="1"/>
    <col min="1017" max="1017" width="19.109375" style="2663" bestFit="1" customWidth="1"/>
    <col min="1018" max="1020" width="14.109375" style="2663" customWidth="1"/>
    <col min="1021" max="1265" width="9.44140625" style="2663"/>
    <col min="1266" max="1266" width="4.44140625" style="2663" customWidth="1"/>
    <col min="1267" max="1267" width="13.44140625" style="2663" bestFit="1" customWidth="1"/>
    <col min="1268" max="1268" width="14.44140625" style="2663" bestFit="1" customWidth="1"/>
    <col min="1269" max="1269" width="19.109375" style="2663" bestFit="1" customWidth="1"/>
    <col min="1270" max="1272" width="14.109375" style="2663" customWidth="1"/>
    <col min="1273" max="1273" width="19.109375" style="2663" bestFit="1" customWidth="1"/>
    <col min="1274" max="1276" width="14.109375" style="2663" customWidth="1"/>
    <col min="1277" max="1521" width="9.44140625" style="2663"/>
    <col min="1522" max="1522" width="4.44140625" style="2663" customWidth="1"/>
    <col min="1523" max="1523" width="13.44140625" style="2663" bestFit="1" customWidth="1"/>
    <col min="1524" max="1524" width="14.44140625" style="2663" bestFit="1" customWidth="1"/>
    <col min="1525" max="1525" width="19.109375" style="2663" bestFit="1" customWidth="1"/>
    <col min="1526" max="1528" width="14.109375" style="2663" customWidth="1"/>
    <col min="1529" max="1529" width="19.109375" style="2663" bestFit="1" customWidth="1"/>
    <col min="1530" max="1532" width="14.109375" style="2663" customWidth="1"/>
    <col min="1533" max="1777" width="9.44140625" style="2663"/>
    <col min="1778" max="1778" width="4.44140625" style="2663" customWidth="1"/>
    <col min="1779" max="1779" width="13.44140625" style="2663" bestFit="1" customWidth="1"/>
    <col min="1780" max="1780" width="14.44140625" style="2663" bestFit="1" customWidth="1"/>
    <col min="1781" max="1781" width="19.109375" style="2663" bestFit="1" customWidth="1"/>
    <col min="1782" max="1784" width="14.109375" style="2663" customWidth="1"/>
    <col min="1785" max="1785" width="19.109375" style="2663" bestFit="1" customWidth="1"/>
    <col min="1786" max="1788" width="14.109375" style="2663" customWidth="1"/>
    <col min="1789" max="2033" width="9.44140625" style="2663"/>
    <col min="2034" max="2034" width="4.44140625" style="2663" customWidth="1"/>
    <col min="2035" max="2035" width="13.44140625" style="2663" bestFit="1" customWidth="1"/>
    <col min="2036" max="2036" width="14.44140625" style="2663" bestFit="1" customWidth="1"/>
    <col min="2037" max="2037" width="19.109375" style="2663" bestFit="1" customWidth="1"/>
    <col min="2038" max="2040" width="14.109375" style="2663" customWidth="1"/>
    <col min="2041" max="2041" width="19.109375" style="2663" bestFit="1" customWidth="1"/>
    <col min="2042" max="2044" width="14.109375" style="2663" customWidth="1"/>
    <col min="2045" max="2289" width="9.44140625" style="2663"/>
    <col min="2290" max="2290" width="4.44140625" style="2663" customWidth="1"/>
    <col min="2291" max="2291" width="13.44140625" style="2663" bestFit="1" customWidth="1"/>
    <col min="2292" max="2292" width="14.44140625" style="2663" bestFit="1" customWidth="1"/>
    <col min="2293" max="2293" width="19.109375" style="2663" bestFit="1" customWidth="1"/>
    <col min="2294" max="2296" width="14.109375" style="2663" customWidth="1"/>
    <col min="2297" max="2297" width="19.109375" style="2663" bestFit="1" customWidth="1"/>
    <col min="2298" max="2300" width="14.109375" style="2663" customWidth="1"/>
    <col min="2301" max="2545" width="9.44140625" style="2663"/>
    <col min="2546" max="2546" width="4.44140625" style="2663" customWidth="1"/>
    <col min="2547" max="2547" width="13.44140625" style="2663" bestFit="1" customWidth="1"/>
    <col min="2548" max="2548" width="14.44140625" style="2663" bestFit="1" customWidth="1"/>
    <col min="2549" max="2549" width="19.109375" style="2663" bestFit="1" customWidth="1"/>
    <col min="2550" max="2552" width="14.109375" style="2663" customWidth="1"/>
    <col min="2553" max="2553" width="19.109375" style="2663" bestFit="1" customWidth="1"/>
    <col min="2554" max="2556" width="14.109375" style="2663" customWidth="1"/>
    <col min="2557" max="2801" width="9.44140625" style="2663"/>
    <col min="2802" max="2802" width="4.44140625" style="2663" customWidth="1"/>
    <col min="2803" max="2803" width="13.44140625" style="2663" bestFit="1" customWidth="1"/>
    <col min="2804" max="2804" width="14.44140625" style="2663" bestFit="1" customWidth="1"/>
    <col min="2805" max="2805" width="19.109375" style="2663" bestFit="1" customWidth="1"/>
    <col min="2806" max="2808" width="14.109375" style="2663" customWidth="1"/>
    <col min="2809" max="2809" width="19.109375" style="2663" bestFit="1" customWidth="1"/>
    <col min="2810" max="2812" width="14.109375" style="2663" customWidth="1"/>
    <col min="2813" max="3057" width="9.44140625" style="2663"/>
    <col min="3058" max="3058" width="4.44140625" style="2663" customWidth="1"/>
    <col min="3059" max="3059" width="13.44140625" style="2663" bestFit="1" customWidth="1"/>
    <col min="3060" max="3060" width="14.44140625" style="2663" bestFit="1" customWidth="1"/>
    <col min="3061" max="3061" width="19.109375" style="2663" bestFit="1" customWidth="1"/>
    <col min="3062" max="3064" width="14.109375" style="2663" customWidth="1"/>
    <col min="3065" max="3065" width="19.109375" style="2663" bestFit="1" customWidth="1"/>
    <col min="3066" max="3068" width="14.109375" style="2663" customWidth="1"/>
    <col min="3069" max="3313" width="9.44140625" style="2663"/>
    <col min="3314" max="3314" width="4.44140625" style="2663" customWidth="1"/>
    <col min="3315" max="3315" width="13.44140625" style="2663" bestFit="1" customWidth="1"/>
    <col min="3316" max="3316" width="14.44140625" style="2663" bestFit="1" customWidth="1"/>
    <col min="3317" max="3317" width="19.109375" style="2663" bestFit="1" customWidth="1"/>
    <col min="3318" max="3320" width="14.109375" style="2663" customWidth="1"/>
    <col min="3321" max="3321" width="19.109375" style="2663" bestFit="1" customWidth="1"/>
    <col min="3322" max="3324" width="14.109375" style="2663" customWidth="1"/>
    <col min="3325" max="3569" width="9.44140625" style="2663"/>
    <col min="3570" max="3570" width="4.44140625" style="2663" customWidth="1"/>
    <col min="3571" max="3571" width="13.44140625" style="2663" bestFit="1" customWidth="1"/>
    <col min="3572" max="3572" width="14.44140625" style="2663" bestFit="1" customWidth="1"/>
    <col min="3573" max="3573" width="19.109375" style="2663" bestFit="1" customWidth="1"/>
    <col min="3574" max="3576" width="14.109375" style="2663" customWidth="1"/>
    <col min="3577" max="3577" width="19.109375" style="2663" bestFit="1" customWidth="1"/>
    <col min="3578" max="3580" width="14.109375" style="2663" customWidth="1"/>
    <col min="3581" max="3825" width="9.44140625" style="2663"/>
    <col min="3826" max="3826" width="4.44140625" style="2663" customWidth="1"/>
    <col min="3827" max="3827" width="13.44140625" style="2663" bestFit="1" customWidth="1"/>
    <col min="3828" max="3828" width="14.44140625" style="2663" bestFit="1" customWidth="1"/>
    <col min="3829" max="3829" width="19.109375" style="2663" bestFit="1" customWidth="1"/>
    <col min="3830" max="3832" width="14.109375" style="2663" customWidth="1"/>
    <col min="3833" max="3833" width="19.109375" style="2663" bestFit="1" customWidth="1"/>
    <col min="3834" max="3836" width="14.109375" style="2663" customWidth="1"/>
    <col min="3837" max="4081" width="9.44140625" style="2663"/>
    <col min="4082" max="4082" width="4.44140625" style="2663" customWidth="1"/>
    <col min="4083" max="4083" width="13.44140625" style="2663" bestFit="1" customWidth="1"/>
    <col min="4084" max="4084" width="14.44140625" style="2663" bestFit="1" customWidth="1"/>
    <col min="4085" max="4085" width="19.109375" style="2663" bestFit="1" customWidth="1"/>
    <col min="4086" max="4088" width="14.109375" style="2663" customWidth="1"/>
    <col min="4089" max="4089" width="19.109375" style="2663" bestFit="1" customWidth="1"/>
    <col min="4090" max="4092" width="14.109375" style="2663" customWidth="1"/>
    <col min="4093" max="4337" width="9.44140625" style="2663"/>
    <col min="4338" max="4338" width="4.44140625" style="2663" customWidth="1"/>
    <col min="4339" max="4339" width="13.44140625" style="2663" bestFit="1" customWidth="1"/>
    <col min="4340" max="4340" width="14.44140625" style="2663" bestFit="1" customWidth="1"/>
    <col min="4341" max="4341" width="19.109375" style="2663" bestFit="1" customWidth="1"/>
    <col min="4342" max="4344" width="14.109375" style="2663" customWidth="1"/>
    <col min="4345" max="4345" width="19.109375" style="2663" bestFit="1" customWidth="1"/>
    <col min="4346" max="4348" width="14.109375" style="2663" customWidth="1"/>
    <col min="4349" max="4593" width="9.44140625" style="2663"/>
    <col min="4594" max="4594" width="4.44140625" style="2663" customWidth="1"/>
    <col min="4595" max="4595" width="13.44140625" style="2663" bestFit="1" customWidth="1"/>
    <col min="4596" max="4596" width="14.44140625" style="2663" bestFit="1" customWidth="1"/>
    <col min="4597" max="4597" width="19.109375" style="2663" bestFit="1" customWidth="1"/>
    <col min="4598" max="4600" width="14.109375" style="2663" customWidth="1"/>
    <col min="4601" max="4601" width="19.109375" style="2663" bestFit="1" customWidth="1"/>
    <col min="4602" max="4604" width="14.109375" style="2663" customWidth="1"/>
    <col min="4605" max="4849" width="9.44140625" style="2663"/>
    <col min="4850" max="4850" width="4.44140625" style="2663" customWidth="1"/>
    <col min="4851" max="4851" width="13.44140625" style="2663" bestFit="1" customWidth="1"/>
    <col min="4852" max="4852" width="14.44140625" style="2663" bestFit="1" customWidth="1"/>
    <col min="4853" max="4853" width="19.109375" style="2663" bestFit="1" customWidth="1"/>
    <col min="4854" max="4856" width="14.109375" style="2663" customWidth="1"/>
    <col min="4857" max="4857" width="19.109375" style="2663" bestFit="1" customWidth="1"/>
    <col min="4858" max="4860" width="14.109375" style="2663" customWidth="1"/>
    <col min="4861" max="5105" width="9.44140625" style="2663"/>
    <col min="5106" max="5106" width="4.44140625" style="2663" customWidth="1"/>
    <col min="5107" max="5107" width="13.44140625" style="2663" bestFit="1" customWidth="1"/>
    <col min="5108" max="5108" width="14.44140625" style="2663" bestFit="1" customWidth="1"/>
    <col min="5109" max="5109" width="19.109375" style="2663" bestFit="1" customWidth="1"/>
    <col min="5110" max="5112" width="14.109375" style="2663" customWidth="1"/>
    <col min="5113" max="5113" width="19.109375" style="2663" bestFit="1" customWidth="1"/>
    <col min="5114" max="5116" width="14.109375" style="2663" customWidth="1"/>
    <col min="5117" max="5361" width="9.44140625" style="2663"/>
    <col min="5362" max="5362" width="4.44140625" style="2663" customWidth="1"/>
    <col min="5363" max="5363" width="13.44140625" style="2663" bestFit="1" customWidth="1"/>
    <col min="5364" max="5364" width="14.44140625" style="2663" bestFit="1" customWidth="1"/>
    <col min="5365" max="5365" width="19.109375" style="2663" bestFit="1" customWidth="1"/>
    <col min="5366" max="5368" width="14.109375" style="2663" customWidth="1"/>
    <col min="5369" max="5369" width="19.109375" style="2663" bestFit="1" customWidth="1"/>
    <col min="5370" max="5372" width="14.109375" style="2663" customWidth="1"/>
    <col min="5373" max="5617" width="9.44140625" style="2663"/>
    <col min="5618" max="5618" width="4.44140625" style="2663" customWidth="1"/>
    <col min="5619" max="5619" width="13.44140625" style="2663" bestFit="1" customWidth="1"/>
    <col min="5620" max="5620" width="14.44140625" style="2663" bestFit="1" customWidth="1"/>
    <col min="5621" max="5621" width="19.109375" style="2663" bestFit="1" customWidth="1"/>
    <col min="5622" max="5624" width="14.109375" style="2663" customWidth="1"/>
    <col min="5625" max="5625" width="19.109375" style="2663" bestFit="1" customWidth="1"/>
    <col min="5626" max="5628" width="14.109375" style="2663" customWidth="1"/>
    <col min="5629" max="5873" width="9.44140625" style="2663"/>
    <col min="5874" max="5874" width="4.44140625" style="2663" customWidth="1"/>
    <col min="5875" max="5875" width="13.44140625" style="2663" bestFit="1" customWidth="1"/>
    <col min="5876" max="5876" width="14.44140625" style="2663" bestFit="1" customWidth="1"/>
    <col min="5877" max="5877" width="19.109375" style="2663" bestFit="1" customWidth="1"/>
    <col min="5878" max="5880" width="14.109375" style="2663" customWidth="1"/>
    <col min="5881" max="5881" width="19.109375" style="2663" bestFit="1" customWidth="1"/>
    <col min="5882" max="5884" width="14.109375" style="2663" customWidth="1"/>
    <col min="5885" max="6129" width="9.44140625" style="2663"/>
    <col min="6130" max="6130" width="4.44140625" style="2663" customWidth="1"/>
    <col min="6131" max="6131" width="13.44140625" style="2663" bestFit="1" customWidth="1"/>
    <col min="6132" max="6132" width="14.44140625" style="2663" bestFit="1" customWidth="1"/>
    <col min="6133" max="6133" width="19.109375" style="2663" bestFit="1" customWidth="1"/>
    <col min="6134" max="6136" width="14.109375" style="2663" customWidth="1"/>
    <col min="6137" max="6137" width="19.109375" style="2663" bestFit="1" customWidth="1"/>
    <col min="6138" max="6140" width="14.109375" style="2663" customWidth="1"/>
    <col min="6141" max="6385" width="9.44140625" style="2663"/>
    <col min="6386" max="6386" width="4.44140625" style="2663" customWidth="1"/>
    <col min="6387" max="6387" width="13.44140625" style="2663" bestFit="1" customWidth="1"/>
    <col min="6388" max="6388" width="14.44140625" style="2663" bestFit="1" customWidth="1"/>
    <col min="6389" max="6389" width="19.109375" style="2663" bestFit="1" customWidth="1"/>
    <col min="6390" max="6392" width="14.109375" style="2663" customWidth="1"/>
    <col min="6393" max="6393" width="19.109375" style="2663" bestFit="1" customWidth="1"/>
    <col min="6394" max="6396" width="14.109375" style="2663" customWidth="1"/>
    <col min="6397" max="6641" width="9.44140625" style="2663"/>
    <col min="6642" max="6642" width="4.44140625" style="2663" customWidth="1"/>
    <col min="6643" max="6643" width="13.44140625" style="2663" bestFit="1" customWidth="1"/>
    <col min="6644" max="6644" width="14.44140625" style="2663" bestFit="1" customWidth="1"/>
    <col min="6645" max="6645" width="19.109375" style="2663" bestFit="1" customWidth="1"/>
    <col min="6646" max="6648" width="14.109375" style="2663" customWidth="1"/>
    <col min="6649" max="6649" width="19.109375" style="2663" bestFit="1" customWidth="1"/>
    <col min="6650" max="6652" width="14.109375" style="2663" customWidth="1"/>
    <col min="6653" max="6897" width="9.44140625" style="2663"/>
    <col min="6898" max="6898" width="4.44140625" style="2663" customWidth="1"/>
    <col min="6899" max="6899" width="13.44140625" style="2663" bestFit="1" customWidth="1"/>
    <col min="6900" max="6900" width="14.44140625" style="2663" bestFit="1" customWidth="1"/>
    <col min="6901" max="6901" width="19.109375" style="2663" bestFit="1" customWidth="1"/>
    <col min="6902" max="6904" width="14.109375" style="2663" customWidth="1"/>
    <col min="6905" max="6905" width="19.109375" style="2663" bestFit="1" customWidth="1"/>
    <col min="6906" max="6908" width="14.109375" style="2663" customWidth="1"/>
    <col min="6909" max="7153" width="9.44140625" style="2663"/>
    <col min="7154" max="7154" width="4.44140625" style="2663" customWidth="1"/>
    <col min="7155" max="7155" width="13.44140625" style="2663" bestFit="1" customWidth="1"/>
    <col min="7156" max="7156" width="14.44140625" style="2663" bestFit="1" customWidth="1"/>
    <col min="7157" max="7157" width="19.109375" style="2663" bestFit="1" customWidth="1"/>
    <col min="7158" max="7160" width="14.109375" style="2663" customWidth="1"/>
    <col min="7161" max="7161" width="19.109375" style="2663" bestFit="1" customWidth="1"/>
    <col min="7162" max="7164" width="14.109375" style="2663" customWidth="1"/>
    <col min="7165" max="7409" width="9.44140625" style="2663"/>
    <col min="7410" max="7410" width="4.44140625" style="2663" customWidth="1"/>
    <col min="7411" max="7411" width="13.44140625" style="2663" bestFit="1" customWidth="1"/>
    <col min="7412" max="7412" width="14.44140625" style="2663" bestFit="1" customWidth="1"/>
    <col min="7413" max="7413" width="19.109375" style="2663" bestFit="1" customWidth="1"/>
    <col min="7414" max="7416" width="14.109375" style="2663" customWidth="1"/>
    <col min="7417" max="7417" width="19.109375" style="2663" bestFit="1" customWidth="1"/>
    <col min="7418" max="7420" width="14.109375" style="2663" customWidth="1"/>
    <col min="7421" max="7665" width="9.44140625" style="2663"/>
    <col min="7666" max="7666" width="4.44140625" style="2663" customWidth="1"/>
    <col min="7667" max="7667" width="13.44140625" style="2663" bestFit="1" customWidth="1"/>
    <col min="7668" max="7668" width="14.44140625" style="2663" bestFit="1" customWidth="1"/>
    <col min="7669" max="7669" width="19.109375" style="2663" bestFit="1" customWidth="1"/>
    <col min="7670" max="7672" width="14.109375" style="2663" customWidth="1"/>
    <col min="7673" max="7673" width="19.109375" style="2663" bestFit="1" customWidth="1"/>
    <col min="7674" max="7676" width="14.109375" style="2663" customWidth="1"/>
    <col min="7677" max="7921" width="9.44140625" style="2663"/>
    <col min="7922" max="7922" width="4.44140625" style="2663" customWidth="1"/>
    <col min="7923" max="7923" width="13.44140625" style="2663" bestFit="1" customWidth="1"/>
    <col min="7924" max="7924" width="14.44140625" style="2663" bestFit="1" customWidth="1"/>
    <col min="7925" max="7925" width="19.109375" style="2663" bestFit="1" customWidth="1"/>
    <col min="7926" max="7928" width="14.109375" style="2663" customWidth="1"/>
    <col min="7929" max="7929" width="19.109375" style="2663" bestFit="1" customWidth="1"/>
    <col min="7930" max="7932" width="14.109375" style="2663" customWidth="1"/>
    <col min="7933" max="8177" width="9.44140625" style="2663"/>
    <col min="8178" max="8178" width="4.44140625" style="2663" customWidth="1"/>
    <col min="8179" max="8179" width="13.44140625" style="2663" bestFit="1" customWidth="1"/>
    <col min="8180" max="8180" width="14.44140625" style="2663" bestFit="1" customWidth="1"/>
    <col min="8181" max="8181" width="19.109375" style="2663" bestFit="1" customWidth="1"/>
    <col min="8182" max="8184" width="14.109375" style="2663" customWidth="1"/>
    <col min="8185" max="8185" width="19.109375" style="2663" bestFit="1" customWidth="1"/>
    <col min="8186" max="8188" width="14.109375" style="2663" customWidth="1"/>
    <col min="8189" max="8433" width="9.44140625" style="2663"/>
    <col min="8434" max="8434" width="4.44140625" style="2663" customWidth="1"/>
    <col min="8435" max="8435" width="13.44140625" style="2663" bestFit="1" customWidth="1"/>
    <col min="8436" max="8436" width="14.44140625" style="2663" bestFit="1" customWidth="1"/>
    <col min="8437" max="8437" width="19.109375" style="2663" bestFit="1" customWidth="1"/>
    <col min="8438" max="8440" width="14.109375" style="2663" customWidth="1"/>
    <col min="8441" max="8441" width="19.109375" style="2663" bestFit="1" customWidth="1"/>
    <col min="8442" max="8444" width="14.109375" style="2663" customWidth="1"/>
    <col min="8445" max="8689" width="9.44140625" style="2663"/>
    <col min="8690" max="8690" width="4.44140625" style="2663" customWidth="1"/>
    <col min="8691" max="8691" width="13.44140625" style="2663" bestFit="1" customWidth="1"/>
    <col min="8692" max="8692" width="14.44140625" style="2663" bestFit="1" customWidth="1"/>
    <col min="8693" max="8693" width="19.109375" style="2663" bestFit="1" customWidth="1"/>
    <col min="8694" max="8696" width="14.109375" style="2663" customWidth="1"/>
    <col min="8697" max="8697" width="19.109375" style="2663" bestFit="1" customWidth="1"/>
    <col min="8698" max="8700" width="14.109375" style="2663" customWidth="1"/>
    <col min="8701" max="8945" width="9.44140625" style="2663"/>
    <col min="8946" max="8946" width="4.44140625" style="2663" customWidth="1"/>
    <col min="8947" max="8947" width="13.44140625" style="2663" bestFit="1" customWidth="1"/>
    <col min="8948" max="8948" width="14.44140625" style="2663" bestFit="1" customWidth="1"/>
    <col min="8949" max="8949" width="19.109375" style="2663" bestFit="1" customWidth="1"/>
    <col min="8950" max="8952" width="14.109375" style="2663" customWidth="1"/>
    <col min="8953" max="8953" width="19.109375" style="2663" bestFit="1" customWidth="1"/>
    <col min="8954" max="8956" width="14.109375" style="2663" customWidth="1"/>
    <col min="8957" max="9201" width="9.44140625" style="2663"/>
    <col min="9202" max="9202" width="4.44140625" style="2663" customWidth="1"/>
    <col min="9203" max="9203" width="13.44140625" style="2663" bestFit="1" customWidth="1"/>
    <col min="9204" max="9204" width="14.44140625" style="2663" bestFit="1" customWidth="1"/>
    <col min="9205" max="9205" width="19.109375" style="2663" bestFit="1" customWidth="1"/>
    <col min="9206" max="9208" width="14.109375" style="2663" customWidth="1"/>
    <col min="9209" max="9209" width="19.109375" style="2663" bestFit="1" customWidth="1"/>
    <col min="9210" max="9212" width="14.109375" style="2663" customWidth="1"/>
    <col min="9213" max="9457" width="9.44140625" style="2663"/>
    <col min="9458" max="9458" width="4.44140625" style="2663" customWidth="1"/>
    <col min="9459" max="9459" width="13.44140625" style="2663" bestFit="1" customWidth="1"/>
    <col min="9460" max="9460" width="14.44140625" style="2663" bestFit="1" customWidth="1"/>
    <col min="9461" max="9461" width="19.109375" style="2663" bestFit="1" customWidth="1"/>
    <col min="9462" max="9464" width="14.109375" style="2663" customWidth="1"/>
    <col min="9465" max="9465" width="19.109375" style="2663" bestFit="1" customWidth="1"/>
    <col min="9466" max="9468" width="14.109375" style="2663" customWidth="1"/>
    <col min="9469" max="9713" width="9.44140625" style="2663"/>
    <col min="9714" max="9714" width="4.44140625" style="2663" customWidth="1"/>
    <col min="9715" max="9715" width="13.44140625" style="2663" bestFit="1" customWidth="1"/>
    <col min="9716" max="9716" width="14.44140625" style="2663" bestFit="1" customWidth="1"/>
    <col min="9717" max="9717" width="19.109375" style="2663" bestFit="1" customWidth="1"/>
    <col min="9718" max="9720" width="14.109375" style="2663" customWidth="1"/>
    <col min="9721" max="9721" width="19.109375" style="2663" bestFit="1" customWidth="1"/>
    <col min="9722" max="9724" width="14.109375" style="2663" customWidth="1"/>
    <col min="9725" max="9969" width="9.44140625" style="2663"/>
    <col min="9970" max="9970" width="4.44140625" style="2663" customWidth="1"/>
    <col min="9971" max="9971" width="13.44140625" style="2663" bestFit="1" customWidth="1"/>
    <col min="9972" max="9972" width="14.44140625" style="2663" bestFit="1" customWidth="1"/>
    <col min="9973" max="9973" width="19.109375" style="2663" bestFit="1" customWidth="1"/>
    <col min="9974" max="9976" width="14.109375" style="2663" customWidth="1"/>
    <col min="9977" max="9977" width="19.109375" style="2663" bestFit="1" customWidth="1"/>
    <col min="9978" max="9980" width="14.109375" style="2663" customWidth="1"/>
    <col min="9981" max="10225" width="9.44140625" style="2663"/>
    <col min="10226" max="10226" width="4.44140625" style="2663" customWidth="1"/>
    <col min="10227" max="10227" width="13.44140625" style="2663" bestFit="1" customWidth="1"/>
    <col min="10228" max="10228" width="14.44140625" style="2663" bestFit="1" customWidth="1"/>
    <col min="10229" max="10229" width="19.109375" style="2663" bestFit="1" customWidth="1"/>
    <col min="10230" max="10232" width="14.109375" style="2663" customWidth="1"/>
    <col min="10233" max="10233" width="19.109375" style="2663" bestFit="1" customWidth="1"/>
    <col min="10234" max="10236" width="14.109375" style="2663" customWidth="1"/>
    <col min="10237" max="10481" width="9.44140625" style="2663"/>
    <col min="10482" max="10482" width="4.44140625" style="2663" customWidth="1"/>
    <col min="10483" max="10483" width="13.44140625" style="2663" bestFit="1" customWidth="1"/>
    <col min="10484" max="10484" width="14.44140625" style="2663" bestFit="1" customWidth="1"/>
    <col min="10485" max="10485" width="19.109375" style="2663" bestFit="1" customWidth="1"/>
    <col min="10486" max="10488" width="14.109375" style="2663" customWidth="1"/>
    <col min="10489" max="10489" width="19.109375" style="2663" bestFit="1" customWidth="1"/>
    <col min="10490" max="10492" width="14.109375" style="2663" customWidth="1"/>
    <col min="10493" max="10737" width="9.44140625" style="2663"/>
    <col min="10738" max="10738" width="4.44140625" style="2663" customWidth="1"/>
    <col min="10739" max="10739" width="13.44140625" style="2663" bestFit="1" customWidth="1"/>
    <col min="10740" max="10740" width="14.44140625" style="2663" bestFit="1" customWidth="1"/>
    <col min="10741" max="10741" width="19.109375" style="2663" bestFit="1" customWidth="1"/>
    <col min="10742" max="10744" width="14.109375" style="2663" customWidth="1"/>
    <col min="10745" max="10745" width="19.109375" style="2663" bestFit="1" customWidth="1"/>
    <col min="10746" max="10748" width="14.109375" style="2663" customWidth="1"/>
    <col min="10749" max="10993" width="9.44140625" style="2663"/>
    <col min="10994" max="10994" width="4.44140625" style="2663" customWidth="1"/>
    <col min="10995" max="10995" width="13.44140625" style="2663" bestFit="1" customWidth="1"/>
    <col min="10996" max="10996" width="14.44140625" style="2663" bestFit="1" customWidth="1"/>
    <col min="10997" max="10997" width="19.109375" style="2663" bestFit="1" customWidth="1"/>
    <col min="10998" max="11000" width="14.109375" style="2663" customWidth="1"/>
    <col min="11001" max="11001" width="19.109375" style="2663" bestFit="1" customWidth="1"/>
    <col min="11002" max="11004" width="14.109375" style="2663" customWidth="1"/>
    <col min="11005" max="11249" width="9.44140625" style="2663"/>
    <col min="11250" max="11250" width="4.44140625" style="2663" customWidth="1"/>
    <col min="11251" max="11251" width="13.44140625" style="2663" bestFit="1" customWidth="1"/>
    <col min="11252" max="11252" width="14.44140625" style="2663" bestFit="1" customWidth="1"/>
    <col min="11253" max="11253" width="19.109375" style="2663" bestFit="1" customWidth="1"/>
    <col min="11254" max="11256" width="14.109375" style="2663" customWidth="1"/>
    <col min="11257" max="11257" width="19.109375" style="2663" bestFit="1" customWidth="1"/>
    <col min="11258" max="11260" width="14.109375" style="2663" customWidth="1"/>
    <col min="11261" max="11505" width="9.44140625" style="2663"/>
    <col min="11506" max="11506" width="4.44140625" style="2663" customWidth="1"/>
    <col min="11507" max="11507" width="13.44140625" style="2663" bestFit="1" customWidth="1"/>
    <col min="11508" max="11508" width="14.44140625" style="2663" bestFit="1" customWidth="1"/>
    <col min="11509" max="11509" width="19.109375" style="2663" bestFit="1" customWidth="1"/>
    <col min="11510" max="11512" width="14.109375" style="2663" customWidth="1"/>
    <col min="11513" max="11513" width="19.109375" style="2663" bestFit="1" customWidth="1"/>
    <col min="11514" max="11516" width="14.109375" style="2663" customWidth="1"/>
    <col min="11517" max="11761" width="9.44140625" style="2663"/>
    <col min="11762" max="11762" width="4.44140625" style="2663" customWidth="1"/>
    <col min="11763" max="11763" width="13.44140625" style="2663" bestFit="1" customWidth="1"/>
    <col min="11764" max="11764" width="14.44140625" style="2663" bestFit="1" customWidth="1"/>
    <col min="11765" max="11765" width="19.109375" style="2663" bestFit="1" customWidth="1"/>
    <col min="11766" max="11768" width="14.109375" style="2663" customWidth="1"/>
    <col min="11769" max="11769" width="19.109375" style="2663" bestFit="1" customWidth="1"/>
    <col min="11770" max="11772" width="14.109375" style="2663" customWidth="1"/>
    <col min="11773" max="12017" width="9.44140625" style="2663"/>
    <col min="12018" max="12018" width="4.44140625" style="2663" customWidth="1"/>
    <col min="12019" max="12019" width="13.44140625" style="2663" bestFit="1" customWidth="1"/>
    <col min="12020" max="12020" width="14.44140625" style="2663" bestFit="1" customWidth="1"/>
    <col min="12021" max="12021" width="19.109375" style="2663" bestFit="1" customWidth="1"/>
    <col min="12022" max="12024" width="14.109375" style="2663" customWidth="1"/>
    <col min="12025" max="12025" width="19.109375" style="2663" bestFit="1" customWidth="1"/>
    <col min="12026" max="12028" width="14.109375" style="2663" customWidth="1"/>
    <col min="12029" max="12273" width="9.44140625" style="2663"/>
    <col min="12274" max="12274" width="4.44140625" style="2663" customWidth="1"/>
    <col min="12275" max="12275" width="13.44140625" style="2663" bestFit="1" customWidth="1"/>
    <col min="12276" max="12276" width="14.44140625" style="2663" bestFit="1" customWidth="1"/>
    <col min="12277" max="12277" width="19.109375" style="2663" bestFit="1" customWidth="1"/>
    <col min="12278" max="12280" width="14.109375" style="2663" customWidth="1"/>
    <col min="12281" max="12281" width="19.109375" style="2663" bestFit="1" customWidth="1"/>
    <col min="12282" max="12284" width="14.109375" style="2663" customWidth="1"/>
    <col min="12285" max="12529" width="9.44140625" style="2663"/>
    <col min="12530" max="12530" width="4.44140625" style="2663" customWidth="1"/>
    <col min="12531" max="12531" width="13.44140625" style="2663" bestFit="1" customWidth="1"/>
    <col min="12532" max="12532" width="14.44140625" style="2663" bestFit="1" customWidth="1"/>
    <col min="12533" max="12533" width="19.109375" style="2663" bestFit="1" customWidth="1"/>
    <col min="12534" max="12536" width="14.109375" style="2663" customWidth="1"/>
    <col min="12537" max="12537" width="19.109375" style="2663" bestFit="1" customWidth="1"/>
    <col min="12538" max="12540" width="14.109375" style="2663" customWidth="1"/>
    <col min="12541" max="12785" width="9.44140625" style="2663"/>
    <col min="12786" max="12786" width="4.44140625" style="2663" customWidth="1"/>
    <col min="12787" max="12787" width="13.44140625" style="2663" bestFit="1" customWidth="1"/>
    <col min="12788" max="12788" width="14.44140625" style="2663" bestFit="1" customWidth="1"/>
    <col min="12789" max="12789" width="19.109375" style="2663" bestFit="1" customWidth="1"/>
    <col min="12790" max="12792" width="14.109375" style="2663" customWidth="1"/>
    <col min="12793" max="12793" width="19.109375" style="2663" bestFit="1" customWidth="1"/>
    <col min="12794" max="12796" width="14.109375" style="2663" customWidth="1"/>
    <col min="12797" max="13041" width="9.44140625" style="2663"/>
    <col min="13042" max="13042" width="4.44140625" style="2663" customWidth="1"/>
    <col min="13043" max="13043" width="13.44140625" style="2663" bestFit="1" customWidth="1"/>
    <col min="13044" max="13044" width="14.44140625" style="2663" bestFit="1" customWidth="1"/>
    <col min="13045" max="13045" width="19.109375" style="2663" bestFit="1" customWidth="1"/>
    <col min="13046" max="13048" width="14.109375" style="2663" customWidth="1"/>
    <col min="13049" max="13049" width="19.109375" style="2663" bestFit="1" customWidth="1"/>
    <col min="13050" max="13052" width="14.109375" style="2663" customWidth="1"/>
    <col min="13053" max="13297" width="9.44140625" style="2663"/>
    <col min="13298" max="13298" width="4.44140625" style="2663" customWidth="1"/>
    <col min="13299" max="13299" width="13.44140625" style="2663" bestFit="1" customWidth="1"/>
    <col min="13300" max="13300" width="14.44140625" style="2663" bestFit="1" customWidth="1"/>
    <col min="13301" max="13301" width="19.109375" style="2663" bestFit="1" customWidth="1"/>
    <col min="13302" max="13304" width="14.109375" style="2663" customWidth="1"/>
    <col min="13305" max="13305" width="19.109375" style="2663" bestFit="1" customWidth="1"/>
    <col min="13306" max="13308" width="14.109375" style="2663" customWidth="1"/>
    <col min="13309" max="13553" width="9.44140625" style="2663"/>
    <col min="13554" max="13554" width="4.44140625" style="2663" customWidth="1"/>
    <col min="13555" max="13555" width="13.44140625" style="2663" bestFit="1" customWidth="1"/>
    <col min="13556" max="13556" width="14.44140625" style="2663" bestFit="1" customWidth="1"/>
    <col min="13557" max="13557" width="19.109375" style="2663" bestFit="1" customWidth="1"/>
    <col min="13558" max="13560" width="14.109375" style="2663" customWidth="1"/>
    <col min="13561" max="13561" width="19.109375" style="2663" bestFit="1" customWidth="1"/>
    <col min="13562" max="13564" width="14.109375" style="2663" customWidth="1"/>
    <col min="13565" max="13809" width="9.44140625" style="2663"/>
    <col min="13810" max="13810" width="4.44140625" style="2663" customWidth="1"/>
    <col min="13811" max="13811" width="13.44140625" style="2663" bestFit="1" customWidth="1"/>
    <col min="13812" max="13812" width="14.44140625" style="2663" bestFit="1" customWidth="1"/>
    <col min="13813" max="13813" width="19.109375" style="2663" bestFit="1" customWidth="1"/>
    <col min="13814" max="13816" width="14.109375" style="2663" customWidth="1"/>
    <col min="13817" max="13817" width="19.109375" style="2663" bestFit="1" customWidth="1"/>
    <col min="13818" max="13820" width="14.109375" style="2663" customWidth="1"/>
    <col min="13821" max="14065" width="9.44140625" style="2663"/>
    <col min="14066" max="14066" width="4.44140625" style="2663" customWidth="1"/>
    <col min="14067" max="14067" width="13.44140625" style="2663" bestFit="1" customWidth="1"/>
    <col min="14068" max="14068" width="14.44140625" style="2663" bestFit="1" customWidth="1"/>
    <col min="14069" max="14069" width="19.109375" style="2663" bestFit="1" customWidth="1"/>
    <col min="14070" max="14072" width="14.109375" style="2663" customWidth="1"/>
    <col min="14073" max="14073" width="19.109375" style="2663" bestFit="1" customWidth="1"/>
    <col min="14074" max="14076" width="14.109375" style="2663" customWidth="1"/>
    <col min="14077" max="14321" width="9.44140625" style="2663"/>
    <col min="14322" max="14322" width="4.44140625" style="2663" customWidth="1"/>
    <col min="14323" max="14323" width="13.44140625" style="2663" bestFit="1" customWidth="1"/>
    <col min="14324" max="14324" width="14.44140625" style="2663" bestFit="1" customWidth="1"/>
    <col min="14325" max="14325" width="19.109375" style="2663" bestFit="1" customWidth="1"/>
    <col min="14326" max="14328" width="14.109375" style="2663" customWidth="1"/>
    <col min="14329" max="14329" width="19.109375" style="2663" bestFit="1" customWidth="1"/>
    <col min="14330" max="14332" width="14.109375" style="2663" customWidth="1"/>
    <col min="14333" max="14577" width="9.44140625" style="2663"/>
    <col min="14578" max="14578" width="4.44140625" style="2663" customWidth="1"/>
    <col min="14579" max="14579" width="13.44140625" style="2663" bestFit="1" customWidth="1"/>
    <col min="14580" max="14580" width="14.44140625" style="2663" bestFit="1" customWidth="1"/>
    <col min="14581" max="14581" width="19.109375" style="2663" bestFit="1" customWidth="1"/>
    <col min="14582" max="14584" width="14.109375" style="2663" customWidth="1"/>
    <col min="14585" max="14585" width="19.109375" style="2663" bestFit="1" customWidth="1"/>
    <col min="14586" max="14588" width="14.109375" style="2663" customWidth="1"/>
    <col min="14589" max="14833" width="9.44140625" style="2663"/>
    <col min="14834" max="14834" width="4.44140625" style="2663" customWidth="1"/>
    <col min="14835" max="14835" width="13.44140625" style="2663" bestFit="1" customWidth="1"/>
    <col min="14836" max="14836" width="14.44140625" style="2663" bestFit="1" customWidth="1"/>
    <col min="14837" max="14837" width="19.109375" style="2663" bestFit="1" customWidth="1"/>
    <col min="14838" max="14840" width="14.109375" style="2663" customWidth="1"/>
    <col min="14841" max="14841" width="19.109375" style="2663" bestFit="1" customWidth="1"/>
    <col min="14842" max="14844" width="14.109375" style="2663" customWidth="1"/>
    <col min="14845" max="15089" width="9.44140625" style="2663"/>
    <col min="15090" max="15090" width="4.44140625" style="2663" customWidth="1"/>
    <col min="15091" max="15091" width="13.44140625" style="2663" bestFit="1" customWidth="1"/>
    <col min="15092" max="15092" width="14.44140625" style="2663" bestFit="1" customWidth="1"/>
    <col min="15093" max="15093" width="19.109375" style="2663" bestFit="1" customWidth="1"/>
    <col min="15094" max="15096" width="14.109375" style="2663" customWidth="1"/>
    <col min="15097" max="15097" width="19.109375" style="2663" bestFit="1" customWidth="1"/>
    <col min="15098" max="15100" width="14.109375" style="2663" customWidth="1"/>
    <col min="15101" max="15345" width="9.44140625" style="2663"/>
    <col min="15346" max="15346" width="4.44140625" style="2663" customWidth="1"/>
    <col min="15347" max="15347" width="13.44140625" style="2663" bestFit="1" customWidth="1"/>
    <col min="15348" max="15348" width="14.44140625" style="2663" bestFit="1" customWidth="1"/>
    <col min="15349" max="15349" width="19.109375" style="2663" bestFit="1" customWidth="1"/>
    <col min="15350" max="15352" width="14.109375" style="2663" customWidth="1"/>
    <col min="15353" max="15353" width="19.109375" style="2663" bestFit="1" customWidth="1"/>
    <col min="15354" max="15356" width="14.109375" style="2663" customWidth="1"/>
    <col min="15357" max="15601" width="9.44140625" style="2663"/>
    <col min="15602" max="15602" width="4.44140625" style="2663" customWidth="1"/>
    <col min="15603" max="15603" width="13.44140625" style="2663" bestFit="1" customWidth="1"/>
    <col min="15604" max="15604" width="14.44140625" style="2663" bestFit="1" customWidth="1"/>
    <col min="15605" max="15605" width="19.109375" style="2663" bestFit="1" customWidth="1"/>
    <col min="15606" max="15608" width="14.109375" style="2663" customWidth="1"/>
    <col min="15609" max="15609" width="19.109375" style="2663" bestFit="1" customWidth="1"/>
    <col min="15610" max="15612" width="14.109375" style="2663" customWidth="1"/>
    <col min="15613" max="15857" width="9.44140625" style="2663"/>
    <col min="15858" max="15858" width="4.44140625" style="2663" customWidth="1"/>
    <col min="15859" max="15859" width="13.44140625" style="2663" bestFit="1" customWidth="1"/>
    <col min="15860" max="15860" width="14.44140625" style="2663" bestFit="1" customWidth="1"/>
    <col min="15861" max="15861" width="19.109375" style="2663" bestFit="1" customWidth="1"/>
    <col min="15862" max="15864" width="14.109375" style="2663" customWidth="1"/>
    <col min="15865" max="15865" width="19.109375" style="2663" bestFit="1" customWidth="1"/>
    <col min="15866" max="15868" width="14.109375" style="2663" customWidth="1"/>
    <col min="15869" max="16113" width="9.44140625" style="2663"/>
    <col min="16114" max="16114" width="4.44140625" style="2663" customWidth="1"/>
    <col min="16115" max="16115" width="13.44140625" style="2663" bestFit="1" customWidth="1"/>
    <col min="16116" max="16116" width="14.44140625" style="2663" bestFit="1" customWidth="1"/>
    <col min="16117" max="16117" width="19.109375" style="2663" bestFit="1" customWidth="1"/>
    <col min="16118" max="16120" width="14.109375" style="2663" customWidth="1"/>
    <col min="16121" max="16121" width="19.109375" style="2663" bestFit="1" customWidth="1"/>
    <col min="16122" max="16124" width="14.109375" style="2663" customWidth="1"/>
    <col min="16125" max="16384" width="9.44140625" style="2663"/>
  </cols>
  <sheetData>
    <row r="1" spans="2:18">
      <c r="B1" s="3637" t="s">
        <v>2021</v>
      </c>
      <c r="C1" s="3637"/>
      <c r="D1" s="3637"/>
      <c r="E1" s="3637"/>
      <c r="F1" s="3637"/>
      <c r="G1" s="3637"/>
      <c r="H1" s="3637"/>
      <c r="I1" s="3637"/>
      <c r="J1" s="3637"/>
      <c r="K1" s="3637"/>
    </row>
    <row r="2" spans="2:18" ht="16.2" thickBot="1">
      <c r="B2" s="3638" t="s">
        <v>459</v>
      </c>
      <c r="C2" s="3638"/>
      <c r="D2" s="3638"/>
      <c r="E2" s="3638"/>
      <c r="F2" s="3638"/>
      <c r="G2" s="3638"/>
      <c r="H2" s="3638"/>
      <c r="I2" s="3638"/>
      <c r="J2" s="3638"/>
      <c r="K2" s="3638"/>
    </row>
    <row r="3" spans="2:18" s="2685" customFormat="1" ht="20.25" customHeight="1" thickTop="1">
      <c r="B3" s="3639" t="s">
        <v>325</v>
      </c>
      <c r="C3" s="3641" t="s">
        <v>324</v>
      </c>
      <c r="D3" s="3643" t="s">
        <v>350</v>
      </c>
      <c r="E3" s="3643"/>
      <c r="F3" s="3643"/>
      <c r="G3" s="3643"/>
      <c r="H3" s="3643" t="s">
        <v>2020</v>
      </c>
      <c r="I3" s="3643"/>
      <c r="J3" s="3643"/>
      <c r="K3" s="3644"/>
    </row>
    <row r="4" spans="2:18" s="2685" customFormat="1" ht="47.1" customHeight="1">
      <c r="B4" s="3640"/>
      <c r="C4" s="3642"/>
      <c r="D4" s="2687" t="s">
        <v>2018</v>
      </c>
      <c r="E4" s="2687" t="s">
        <v>2017</v>
      </c>
      <c r="F4" s="2687" t="s">
        <v>2019</v>
      </c>
      <c r="G4" s="2687" t="s">
        <v>1800</v>
      </c>
      <c r="H4" s="2687" t="s">
        <v>2018</v>
      </c>
      <c r="I4" s="2687" t="s">
        <v>2017</v>
      </c>
      <c r="J4" s="2687" t="s">
        <v>2016</v>
      </c>
      <c r="K4" s="2686" t="s">
        <v>1800</v>
      </c>
    </row>
    <row r="5" spans="2:18" ht="21.75" customHeight="1">
      <c r="B5" s="2684" t="s">
        <v>312</v>
      </c>
      <c r="C5" s="2683" t="s">
        <v>311</v>
      </c>
      <c r="D5" s="2682">
        <v>-644.19999999999982</v>
      </c>
      <c r="E5" s="2682">
        <v>-120.3</v>
      </c>
      <c r="F5" s="2682">
        <v>422.4</v>
      </c>
      <c r="G5" s="2682"/>
      <c r="H5" s="2681">
        <v>-3.8875143322672128</v>
      </c>
      <c r="I5" s="2681">
        <v>-0.7259670508720053</v>
      </c>
      <c r="J5" s="2681">
        <v>2.5490314404682879</v>
      </c>
      <c r="K5" s="2680"/>
      <c r="M5" s="2665"/>
      <c r="N5" s="2665"/>
      <c r="O5" s="2665"/>
      <c r="P5" s="2665"/>
      <c r="Q5" s="2665"/>
      <c r="R5" s="2665"/>
    </row>
    <row r="6" spans="2:18" ht="21.75" customHeight="1">
      <c r="B6" s="2678" t="s">
        <v>310</v>
      </c>
      <c r="C6" s="2677" t="s">
        <v>309</v>
      </c>
      <c r="D6" s="2676">
        <v>-528.59999999999991</v>
      </c>
      <c r="E6" s="2676">
        <v>60</v>
      </c>
      <c r="F6" s="2676">
        <v>358.2</v>
      </c>
      <c r="G6" s="2676"/>
      <c r="H6" s="2675">
        <v>-3.038978958261469</v>
      </c>
      <c r="I6" s="2675">
        <v>0.34494653328734048</v>
      </c>
      <c r="J6" s="2675">
        <v>2.0593308037254223</v>
      </c>
      <c r="K6" s="2674"/>
      <c r="M6" s="2665"/>
      <c r="N6" s="2665"/>
      <c r="O6" s="2665"/>
    </row>
    <row r="7" spans="2:18" ht="21.75" customHeight="1">
      <c r="B7" s="2678" t="s">
        <v>308</v>
      </c>
      <c r="C7" s="2677" t="s">
        <v>307</v>
      </c>
      <c r="D7" s="2676">
        <v>-363.20000000000027</v>
      </c>
      <c r="E7" s="2676">
        <v>254.7</v>
      </c>
      <c r="F7" s="2676">
        <v>310.8</v>
      </c>
      <c r="G7" s="2676"/>
      <c r="H7" s="2675">
        <v>-2.1018518518518534</v>
      </c>
      <c r="I7" s="2675">
        <v>1.4739583333333299</v>
      </c>
      <c r="J7" s="2675">
        <v>1.7986111111111112</v>
      </c>
      <c r="K7" s="2674"/>
      <c r="M7" s="2665"/>
      <c r="N7" s="2665"/>
      <c r="O7" s="2665"/>
    </row>
    <row r="8" spans="2:18" ht="21.75" customHeight="1">
      <c r="B8" s="2678" t="s">
        <v>306</v>
      </c>
      <c r="C8" s="2677" t="s">
        <v>305</v>
      </c>
      <c r="D8" s="2676">
        <v>-879</v>
      </c>
      <c r="E8" s="2676">
        <v>-291.5</v>
      </c>
      <c r="F8" s="2676">
        <v>10.8</v>
      </c>
      <c r="G8" s="2676"/>
      <c r="H8" s="2675">
        <v>-4.454692884654369</v>
      </c>
      <c r="I8" s="2675">
        <v>-1.4772957632272452</v>
      </c>
      <c r="J8" s="2675">
        <v>5.4733427934319887E-2</v>
      </c>
      <c r="K8" s="2674"/>
      <c r="M8" s="2665"/>
      <c r="N8" s="2665"/>
      <c r="O8" s="2665"/>
    </row>
    <row r="9" spans="2:18" ht="21.75" customHeight="1">
      <c r="B9" s="2678" t="s">
        <v>304</v>
      </c>
      <c r="C9" s="2677" t="s">
        <v>303</v>
      </c>
      <c r="D9" s="2676">
        <v>-830.20000000000027</v>
      </c>
      <c r="E9" s="2676">
        <v>39.4</v>
      </c>
      <c r="F9" s="2676">
        <v>583.4</v>
      </c>
      <c r="G9" s="2676"/>
      <c r="H9" s="2675">
        <v>-3.7371145622327266</v>
      </c>
      <c r="I9" s="2675">
        <v>0.17735764123340086</v>
      </c>
      <c r="J9" s="2675">
        <v>2.6261534998874634</v>
      </c>
      <c r="K9" s="2674"/>
      <c r="M9" s="2665"/>
      <c r="N9" s="2665"/>
      <c r="O9" s="2665"/>
    </row>
    <row r="10" spans="2:18" ht="21.75" customHeight="1">
      <c r="B10" s="2678" t="s">
        <v>302</v>
      </c>
      <c r="C10" s="2677" t="s">
        <v>301</v>
      </c>
      <c r="D10" s="2676">
        <v>-1529.8000000000002</v>
      </c>
      <c r="E10" s="2676">
        <v>-341.6</v>
      </c>
      <c r="F10" s="2676">
        <v>26.400000000000091</v>
      </c>
      <c r="G10" s="2676"/>
      <c r="H10" s="2675">
        <v>-6.5513254250353317</v>
      </c>
      <c r="I10" s="2675">
        <v>-1.4628923814825918</v>
      </c>
      <c r="J10" s="2675">
        <v>0.11305725664853793</v>
      </c>
      <c r="K10" s="2674"/>
      <c r="M10" s="2665"/>
      <c r="N10" s="2665"/>
      <c r="O10" s="2665"/>
    </row>
    <row r="11" spans="2:18" ht="21.75" customHeight="1">
      <c r="B11" s="2678" t="s">
        <v>2015</v>
      </c>
      <c r="C11" s="2677" t="s">
        <v>299</v>
      </c>
      <c r="D11" s="2676">
        <v>-1713.1999999999998</v>
      </c>
      <c r="E11" s="2676">
        <v>-295.7</v>
      </c>
      <c r="F11" s="2676">
        <v>194</v>
      </c>
      <c r="G11" s="2676"/>
      <c r="H11" s="2675">
        <v>-6.273849196176803</v>
      </c>
      <c r="I11" s="2675">
        <v>-1.0828725235287655</v>
      </c>
      <c r="J11" s="2675">
        <v>0.71044054638004905</v>
      </c>
      <c r="K11" s="2674"/>
      <c r="M11" s="2665"/>
      <c r="N11" s="2665"/>
      <c r="O11" s="2665"/>
    </row>
    <row r="12" spans="2:18" ht="21.75" customHeight="1">
      <c r="B12" s="2678" t="s">
        <v>298</v>
      </c>
      <c r="C12" s="2677" t="s">
        <v>297</v>
      </c>
      <c r="D12" s="2676">
        <v>-2074</v>
      </c>
      <c r="E12" s="2676">
        <v>-392.3</v>
      </c>
      <c r="F12" s="2676">
        <v>501.5</v>
      </c>
      <c r="G12" s="2676"/>
      <c r="H12" s="2675">
        <v>-6.6929133858267722</v>
      </c>
      <c r="I12" s="2675">
        <v>-1.2659739253904738</v>
      </c>
      <c r="J12" s="2675">
        <v>1.6183684006712278</v>
      </c>
      <c r="K12" s="2674"/>
      <c r="M12" s="2665"/>
      <c r="N12" s="2665"/>
      <c r="O12" s="2665"/>
    </row>
    <row r="13" spans="2:18" ht="21.75" customHeight="1">
      <c r="B13" s="2678" t="s">
        <v>296</v>
      </c>
      <c r="C13" s="2677" t="s">
        <v>295</v>
      </c>
      <c r="D13" s="2676">
        <v>-3562.0999999999995</v>
      </c>
      <c r="E13" s="2676">
        <v>-1671.4</v>
      </c>
      <c r="F13" s="2676">
        <v>-675</v>
      </c>
      <c r="G13" s="2676"/>
      <c r="H13" s="2675">
        <v>-10.550931548236129</v>
      </c>
      <c r="I13" s="2675">
        <v>-4.9506827404401532</v>
      </c>
      <c r="J13" s="2675">
        <v>-1.9993483605343445</v>
      </c>
      <c r="K13" s="2674"/>
      <c r="M13" s="2665"/>
      <c r="N13" s="2665"/>
      <c r="O13" s="2665"/>
    </row>
    <row r="14" spans="2:18" ht="21.75" customHeight="1">
      <c r="B14" s="2678" t="s">
        <v>294</v>
      </c>
      <c r="C14" s="2677" t="s">
        <v>293</v>
      </c>
      <c r="D14" s="2676">
        <v>-3416.8</v>
      </c>
      <c r="E14" s="2676">
        <v>-1343.4</v>
      </c>
      <c r="F14" s="2676">
        <v>-126</v>
      </c>
      <c r="G14" s="2676"/>
      <c r="H14" s="2675">
        <v>-8.6742828128966742</v>
      </c>
      <c r="I14" s="2675">
        <v>-3.4105102817974111</v>
      </c>
      <c r="J14" s="2675">
        <v>-0.31987814166031991</v>
      </c>
      <c r="K14" s="2674"/>
      <c r="M14" s="2665"/>
      <c r="N14" s="2665"/>
      <c r="O14" s="2665"/>
    </row>
    <row r="15" spans="2:18" ht="21.75" customHeight="1">
      <c r="B15" s="2678" t="s">
        <v>292</v>
      </c>
      <c r="C15" s="2677" t="s">
        <v>291</v>
      </c>
      <c r="D15" s="2676">
        <v>-3942.7</v>
      </c>
      <c r="E15" s="2676">
        <v>-1849</v>
      </c>
      <c r="F15" s="2676">
        <v>-866</v>
      </c>
      <c r="G15" s="2676"/>
      <c r="H15" s="2675">
        <v>-8.4630905617446928</v>
      </c>
      <c r="I15" s="2675">
        <v>-3.9689183677850042</v>
      </c>
      <c r="J15" s="2675">
        <v>-1.8588876725266705</v>
      </c>
      <c r="K15" s="2674"/>
      <c r="M15" s="2665"/>
      <c r="N15" s="2665"/>
      <c r="O15" s="2665"/>
    </row>
    <row r="16" spans="2:18" ht="21.75" customHeight="1">
      <c r="B16" s="2678" t="s">
        <v>290</v>
      </c>
      <c r="C16" s="2677" t="s">
        <v>289</v>
      </c>
      <c r="D16" s="2676">
        <v>-4711.7999999999993</v>
      </c>
      <c r="E16" s="2676">
        <v>-2470.9</v>
      </c>
      <c r="F16" s="2676">
        <v>563</v>
      </c>
      <c r="G16" s="2676"/>
      <c r="H16" s="2675">
        <v>-8.4540854774464407</v>
      </c>
      <c r="I16" s="2675">
        <v>-4.4333799834930208</v>
      </c>
      <c r="J16" s="2675">
        <v>1.0101553809164963</v>
      </c>
      <c r="K16" s="2674"/>
      <c r="M16" s="2665"/>
      <c r="N16" s="2665"/>
      <c r="O16" s="2665"/>
    </row>
    <row r="17" spans="2:15" ht="21.75" customHeight="1">
      <c r="B17" s="2678" t="s">
        <v>288</v>
      </c>
      <c r="C17" s="2677" t="s">
        <v>287</v>
      </c>
      <c r="D17" s="2676">
        <v>-5596.699999999998</v>
      </c>
      <c r="E17" s="2676">
        <v>-2904.4</v>
      </c>
      <c r="F17" s="2676">
        <v>376.5</v>
      </c>
      <c r="G17" s="2676"/>
      <c r="H17" s="2675">
        <v>-8.7634661154954241</v>
      </c>
      <c r="I17" s="2675">
        <v>-4.5477890517349371</v>
      </c>
      <c r="J17" s="2675">
        <v>0.58953400977076287</v>
      </c>
      <c r="K17" s="2674"/>
      <c r="M17" s="2665"/>
      <c r="N17" s="2665"/>
      <c r="O17" s="2665"/>
    </row>
    <row r="18" spans="2:15" ht="21.75" customHeight="1">
      <c r="B18" s="2678" t="s">
        <v>286</v>
      </c>
      <c r="C18" s="2677" t="s">
        <v>285</v>
      </c>
      <c r="D18" s="2676">
        <v>-7553.7999999999993</v>
      </c>
      <c r="E18" s="2676">
        <v>-4575.1000000000004</v>
      </c>
      <c r="F18" s="2676">
        <v>2273</v>
      </c>
      <c r="G18" s="2676"/>
      <c r="H18" s="2675">
        <v>-9.8221205107533862</v>
      </c>
      <c r="I18" s="2675">
        <v>-5.9489506670480852</v>
      </c>
      <c r="J18" s="2675">
        <v>2.9555561334616285</v>
      </c>
      <c r="K18" s="2674"/>
      <c r="M18" s="2665"/>
      <c r="N18" s="2665"/>
      <c r="O18" s="2665"/>
    </row>
    <row r="19" spans="2:15" ht="21.75" customHeight="1">
      <c r="B19" s="2678" t="s">
        <v>2014</v>
      </c>
      <c r="C19" s="2677" t="s">
        <v>283</v>
      </c>
      <c r="D19" s="2676">
        <v>-9096.2000000000007</v>
      </c>
      <c r="E19" s="2676">
        <v>-6334.8</v>
      </c>
      <c r="F19" s="2676">
        <v>75.900000000000006</v>
      </c>
      <c r="G19" s="2676"/>
      <c r="H19" s="2675">
        <v>-10.189537358575111</v>
      </c>
      <c r="I19" s="2675">
        <v>-7.0962249355886646</v>
      </c>
      <c r="J19" s="2675">
        <v>8.5022964041671339E-2</v>
      </c>
      <c r="K19" s="2674"/>
      <c r="M19" s="2665"/>
      <c r="N19" s="2665"/>
      <c r="O19" s="2665"/>
    </row>
    <row r="20" spans="2:15" ht="21.75" customHeight="1">
      <c r="B20" s="2678" t="s">
        <v>282</v>
      </c>
      <c r="C20" s="2677" t="s">
        <v>281</v>
      </c>
      <c r="D20" s="2676">
        <v>-10433.699999999999</v>
      </c>
      <c r="E20" s="2676">
        <v>-7643.6</v>
      </c>
      <c r="F20" s="2676">
        <v>2649.6</v>
      </c>
      <c r="G20" s="2676"/>
      <c r="H20" s="2675">
        <v>-10.08905778602924</v>
      </c>
      <c r="I20" s="2675">
        <v>-7.3911193625744565</v>
      </c>
      <c r="J20" s="2675">
        <v>2.5620793687630536</v>
      </c>
      <c r="K20" s="2674"/>
      <c r="M20" s="2665"/>
      <c r="N20" s="2665"/>
      <c r="O20" s="2665"/>
    </row>
    <row r="21" spans="2:15" ht="21.75" customHeight="1">
      <c r="B21" s="2678" t="s">
        <v>280</v>
      </c>
      <c r="C21" s="2677" t="s">
        <v>279</v>
      </c>
      <c r="D21" s="2676">
        <v>-13160.900000000001</v>
      </c>
      <c r="E21" s="2676">
        <v>-9499.7000000000007</v>
      </c>
      <c r="F21" s="2676">
        <v>4132.2</v>
      </c>
      <c r="G21" s="2676"/>
      <c r="H21" s="2675">
        <v>-10.933704411398191</v>
      </c>
      <c r="I21" s="2675">
        <v>-7.8920827448699855</v>
      </c>
      <c r="J21" s="2675">
        <v>3.4329151782005485</v>
      </c>
      <c r="K21" s="2674"/>
      <c r="M21" s="2665"/>
      <c r="N21" s="2665"/>
      <c r="O21" s="2665"/>
    </row>
    <row r="22" spans="2:15" ht="21.75" customHeight="1">
      <c r="B22" s="2678" t="s">
        <v>278</v>
      </c>
      <c r="C22" s="2677" t="s">
        <v>277</v>
      </c>
      <c r="D22" s="2676">
        <v>-14368.3</v>
      </c>
      <c r="E22" s="2676">
        <v>-10074.000000000004</v>
      </c>
      <c r="F22" s="2676">
        <v>3394.4</v>
      </c>
      <c r="G22" s="2676"/>
      <c r="H22" s="2675">
        <v>-9.6117388134085235</v>
      </c>
      <c r="I22" s="2675">
        <v>-6.7390475425956806</v>
      </c>
      <c r="J22" s="2675">
        <v>2.2706991243385715</v>
      </c>
      <c r="K22" s="2674"/>
      <c r="M22" s="2665"/>
      <c r="N22" s="2665"/>
      <c r="O22" s="2665"/>
    </row>
    <row r="23" spans="2:15" ht="21.75" customHeight="1">
      <c r="B23" s="2678" t="s">
        <v>276</v>
      </c>
      <c r="C23" s="2677" t="s">
        <v>275</v>
      </c>
      <c r="D23" s="2676">
        <v>-16909.100000000006</v>
      </c>
      <c r="E23" s="2676">
        <v>-9971.8000000000011</v>
      </c>
      <c r="F23" s="2676">
        <v>7740.2</v>
      </c>
      <c r="G23" s="2676"/>
      <c r="H23" s="2675">
        <v>-9.8610284941157289</v>
      </c>
      <c r="I23" s="2675">
        <v>-5.8153422676324107</v>
      </c>
      <c r="J23" s="2675">
        <v>4.513920477740065</v>
      </c>
      <c r="K23" s="2674"/>
      <c r="M23" s="2665"/>
      <c r="N23" s="2665"/>
      <c r="O23" s="2665"/>
    </row>
    <row r="24" spans="2:15" ht="21.75" customHeight="1">
      <c r="B24" s="2678" t="s">
        <v>274</v>
      </c>
      <c r="C24" s="2677" t="s">
        <v>273</v>
      </c>
      <c r="D24" s="2676">
        <v>-14836.199999999997</v>
      </c>
      <c r="E24" s="2676">
        <v>-8027.2000000000007</v>
      </c>
      <c r="F24" s="2676">
        <v>6283.3</v>
      </c>
      <c r="G24" s="2676"/>
      <c r="H24" s="2675">
        <v>-7.4452005299289397</v>
      </c>
      <c r="I24" s="2675">
        <v>-4.0282628768718141</v>
      </c>
      <c r="J24" s="2675">
        <v>3.153127383676583</v>
      </c>
      <c r="K24" s="2674"/>
      <c r="M24" s="2665"/>
      <c r="N24" s="2665"/>
      <c r="O24" s="2665"/>
    </row>
    <row r="25" spans="2:15" ht="21.75" customHeight="1">
      <c r="B25" s="2678" t="s">
        <v>272</v>
      </c>
      <c r="C25" s="2677" t="s">
        <v>271</v>
      </c>
      <c r="D25" s="2676">
        <v>-22494.899999999994</v>
      </c>
      <c r="E25" s="2676">
        <v>-11786.099999999989</v>
      </c>
      <c r="F25" s="2676">
        <v>-313.89999999999998</v>
      </c>
      <c r="G25" s="2676"/>
      <c r="H25" s="2675">
        <v>-10.263442454659517</v>
      </c>
      <c r="I25" s="2675">
        <v>-5.3774837458651712</v>
      </c>
      <c r="J25" s="2675">
        <v>-0.14321888901562677</v>
      </c>
      <c r="K25" s="2674"/>
      <c r="M25" s="2665"/>
      <c r="N25" s="2665"/>
      <c r="O25" s="2665"/>
    </row>
    <row r="26" spans="2:15" ht="21.75" customHeight="1">
      <c r="B26" s="2678" t="s">
        <v>270</v>
      </c>
      <c r="C26" s="2677" t="s">
        <v>269</v>
      </c>
      <c r="D26" s="2676">
        <v>-33735.400000000009</v>
      </c>
      <c r="E26" s="2676">
        <v>-21542.200000000008</v>
      </c>
      <c r="F26" s="2676">
        <v>-1080.5</v>
      </c>
      <c r="G26" s="2676"/>
      <c r="H26" s="2675">
        <v>-13.553088830233861</v>
      </c>
      <c r="I26" s="2675">
        <v>-8.6545098086480046</v>
      </c>
      <c r="J26" s="2675">
        <v>-0.43408741206767021</v>
      </c>
      <c r="K26" s="2674"/>
      <c r="M26" s="2665"/>
      <c r="N26" s="2665"/>
      <c r="O26" s="2665"/>
    </row>
    <row r="27" spans="2:15" ht="21.75" customHeight="1">
      <c r="B27" s="2678" t="s">
        <v>268</v>
      </c>
      <c r="C27" s="2677" t="s">
        <v>267</v>
      </c>
      <c r="D27" s="2676">
        <v>-31638.099999999991</v>
      </c>
      <c r="E27" s="2676">
        <v>-16507.999999999982</v>
      </c>
      <c r="F27" s="2676">
        <v>3202.1</v>
      </c>
      <c r="G27" s="2676"/>
      <c r="H27" s="2675">
        <v>-11.278657317129683</v>
      </c>
      <c r="I27" s="2675">
        <v>-5.8849322491292675</v>
      </c>
      <c r="J27" s="2675">
        <v>1.1415157229789707</v>
      </c>
      <c r="K27" s="2674"/>
      <c r="M27" s="2665"/>
      <c r="N27" s="2665"/>
      <c r="O27" s="2665"/>
    </row>
    <row r="28" spans="2:15" ht="21.75" customHeight="1">
      <c r="B28" s="2678" t="s">
        <v>266</v>
      </c>
      <c r="C28" s="2677" t="s">
        <v>265</v>
      </c>
      <c r="D28" s="2676">
        <v>-32486.100000000006</v>
      </c>
      <c r="E28" s="2676">
        <v>-15188.2</v>
      </c>
      <c r="F28" s="2676">
        <v>10965.9</v>
      </c>
      <c r="G28" s="2676"/>
      <c r="H28" s="2675">
        <v>-10.798284831059185</v>
      </c>
      <c r="I28" s="2675">
        <v>-5.0485133540527514</v>
      </c>
      <c r="J28" s="2675">
        <v>3.6450331566088852</v>
      </c>
      <c r="K28" s="2674"/>
      <c r="M28" s="2665"/>
      <c r="N28" s="2665"/>
      <c r="O28" s="2665"/>
    </row>
    <row r="29" spans="2:15" ht="21.75" customHeight="1">
      <c r="B29" s="2678" t="s">
        <v>264</v>
      </c>
      <c r="C29" s="2677" t="s">
        <v>263</v>
      </c>
      <c r="D29" s="2676">
        <v>-21801</v>
      </c>
      <c r="E29" s="2676">
        <v>235.09999999999127</v>
      </c>
      <c r="F29" s="2676">
        <v>9840</v>
      </c>
      <c r="G29" s="2676"/>
      <c r="H29" s="2675">
        <v>-6.3738904676700692</v>
      </c>
      <c r="I29" s="2675">
        <v>6.8735454747450936E-2</v>
      </c>
      <c r="J29" s="2675">
        <v>2.8768901519138335</v>
      </c>
      <c r="K29" s="2674"/>
      <c r="M29" s="2665"/>
      <c r="N29" s="2665"/>
      <c r="O29" s="2665"/>
    </row>
    <row r="30" spans="2:15" ht="21.75" customHeight="1">
      <c r="B30" s="2678" t="s">
        <v>262</v>
      </c>
      <c r="C30" s="2677" t="s">
        <v>261</v>
      </c>
      <c r="D30" s="2676">
        <v>-32333.999999999985</v>
      </c>
      <c r="E30" s="2676">
        <v>-8965.7999999999975</v>
      </c>
      <c r="F30" s="2676">
        <v>14434.099999999999</v>
      </c>
      <c r="G30" s="2676"/>
      <c r="H30" s="2675">
        <v>-8.5204275233999454</v>
      </c>
      <c r="I30" s="2675">
        <v>-2.3626043511257264</v>
      </c>
      <c r="J30" s="2675">
        <v>3.8035721814655532</v>
      </c>
      <c r="K30" s="2674"/>
      <c r="M30" s="2665"/>
      <c r="N30" s="2665"/>
      <c r="O30" s="2665"/>
    </row>
    <row r="31" spans="2:15" ht="21.75" customHeight="1">
      <c r="B31" s="2678" t="s">
        <v>260</v>
      </c>
      <c r="C31" s="2677" t="s">
        <v>259</v>
      </c>
      <c r="D31" s="2676">
        <v>-47147.199999999997</v>
      </c>
      <c r="E31" s="2676">
        <v>20148.499999999993</v>
      </c>
      <c r="F31" s="2676">
        <v>5221.3999999999996</v>
      </c>
      <c r="G31" s="2676">
        <v>47216.1</v>
      </c>
      <c r="H31" s="2675">
        <v>-10.678407950733716</v>
      </c>
      <c r="I31" s="2675">
        <v>4.5634502705432816</v>
      </c>
      <c r="J31" s="2675">
        <v>1.1825991633429138</v>
      </c>
      <c r="K31" s="2674">
        <v>10.694013168176228</v>
      </c>
      <c r="M31" s="2665"/>
      <c r="N31" s="2665"/>
      <c r="O31" s="2665"/>
    </row>
    <row r="32" spans="2:15" ht="21.75" customHeight="1">
      <c r="B32" s="2678" t="s">
        <v>258</v>
      </c>
      <c r="C32" s="2677" t="s">
        <v>257</v>
      </c>
      <c r="D32" s="2676">
        <v>-49420.100000000006</v>
      </c>
      <c r="E32" s="2676">
        <v>18161.100000000009</v>
      </c>
      <c r="F32" s="2676">
        <v>-3342.9000000000005</v>
      </c>
      <c r="G32" s="2676">
        <v>47536.3</v>
      </c>
      <c r="H32" s="2675">
        <v>-10.756524748445402</v>
      </c>
      <c r="I32" s="2675">
        <v>3.9528516050957379</v>
      </c>
      <c r="J32" s="2675">
        <v>-0.72759841808450687</v>
      </c>
      <c r="K32" s="2674">
        <v>10.346506530733954</v>
      </c>
      <c r="M32" s="2665"/>
      <c r="N32" s="2665"/>
      <c r="O32" s="2665"/>
    </row>
    <row r="33" spans="2:18" ht="21.75" customHeight="1">
      <c r="B33" s="2678" t="s">
        <v>256</v>
      </c>
      <c r="C33" s="2677" t="s">
        <v>255</v>
      </c>
      <c r="D33" s="2676">
        <v>-63242.600000000006</v>
      </c>
      <c r="E33" s="2676">
        <v>11614.7</v>
      </c>
      <c r="F33" s="2676">
        <v>4363.5</v>
      </c>
      <c r="G33" s="2676">
        <v>54203.3</v>
      </c>
      <c r="H33" s="2675">
        <v>-12.848154626587924</v>
      </c>
      <c r="I33" s="2675">
        <v>2.3596035194857699</v>
      </c>
      <c r="J33" s="2675">
        <v>0.88647403353303633</v>
      </c>
      <c r="K33" s="2674">
        <v>11.011760738352521</v>
      </c>
      <c r="M33" s="2665"/>
      <c r="N33" s="2665"/>
      <c r="O33" s="2665"/>
    </row>
    <row r="34" spans="2:18" ht="21.75" customHeight="1">
      <c r="B34" s="2678" t="s">
        <v>254</v>
      </c>
      <c r="C34" s="2677" t="s">
        <v>253</v>
      </c>
      <c r="D34" s="2676">
        <v>-68606.699999999983</v>
      </c>
      <c r="E34" s="2676">
        <v>14598</v>
      </c>
      <c r="F34" s="2676">
        <v>16005.2</v>
      </c>
      <c r="G34" s="2676">
        <v>58587.6</v>
      </c>
      <c r="H34" s="2675">
        <v>-12.781896193565331</v>
      </c>
      <c r="I34" s="2675">
        <v>2.7197069766315356</v>
      </c>
      <c r="J34" s="2675">
        <v>2.9818779354968523</v>
      </c>
      <c r="K34" s="2674">
        <v>10.915269520762964</v>
      </c>
      <c r="M34" s="2665"/>
      <c r="N34" s="2665"/>
      <c r="O34" s="2665"/>
    </row>
    <row r="35" spans="2:18" ht="21.75" customHeight="1">
      <c r="B35" s="2678" t="s">
        <v>252</v>
      </c>
      <c r="C35" s="2677" t="s">
        <v>251</v>
      </c>
      <c r="D35" s="2676">
        <v>-87796.300000000017</v>
      </c>
      <c r="E35" s="2676">
        <v>11544.6</v>
      </c>
      <c r="F35" s="2676">
        <v>5742.1</v>
      </c>
      <c r="G35" s="2676">
        <v>65541.2</v>
      </c>
      <c r="H35" s="2675">
        <v>-14.89557389398248</v>
      </c>
      <c r="I35" s="2675">
        <v>1.9586638887569305</v>
      </c>
      <c r="J35" s="2675">
        <v>0.97420819392886482</v>
      </c>
      <c r="K35" s="2674">
        <v>11.119760032031923</v>
      </c>
      <c r="M35" s="2665"/>
      <c r="N35" s="2665"/>
      <c r="O35" s="2665"/>
    </row>
    <row r="36" spans="2:18" ht="21.75" customHeight="1">
      <c r="B36" s="2678" t="s">
        <v>250</v>
      </c>
      <c r="C36" s="2677" t="s">
        <v>249</v>
      </c>
      <c r="D36" s="2676">
        <v>-116876.69999999998</v>
      </c>
      <c r="E36" s="2676">
        <v>14224.5</v>
      </c>
      <c r="F36" s="2676">
        <v>25597.8</v>
      </c>
      <c r="G36" s="2676">
        <v>97688.5</v>
      </c>
      <c r="H36" s="2675">
        <v>-17.868759975782925</v>
      </c>
      <c r="I36" s="2675">
        <v>2.174720678078045</v>
      </c>
      <c r="J36" s="2675">
        <v>3.9135340414992568</v>
      </c>
      <c r="K36" s="2674">
        <v>14.935161233113789</v>
      </c>
      <c r="M36" s="2665"/>
      <c r="N36" s="2665"/>
      <c r="O36" s="2665"/>
    </row>
    <row r="37" spans="2:18" ht="21.75" customHeight="1">
      <c r="B37" s="2678" t="s">
        <v>248</v>
      </c>
      <c r="C37" s="2677" t="s">
        <v>247</v>
      </c>
      <c r="D37" s="2676">
        <v>-137326</v>
      </c>
      <c r="E37" s="2676">
        <v>-902.20000000001164</v>
      </c>
      <c r="F37" s="2676">
        <v>5904.2999999999993</v>
      </c>
      <c r="G37" s="2676">
        <v>100144.8</v>
      </c>
      <c r="H37" s="2675">
        <v>-18.867946133860194</v>
      </c>
      <c r="I37" s="2675">
        <v>-0.12395803418121031</v>
      </c>
      <c r="J37" s="2675">
        <v>0.81122303393494843</v>
      </c>
      <c r="K37" s="2674">
        <v>13.759424231290524</v>
      </c>
      <c r="M37" s="2665"/>
      <c r="N37" s="2665"/>
      <c r="O37" s="2665"/>
    </row>
    <row r="38" spans="2:18" ht="21.75" customHeight="1">
      <c r="B38" s="2678" t="s">
        <v>246</v>
      </c>
      <c r="C38" s="2677" t="s">
        <v>245</v>
      </c>
      <c r="D38" s="2676">
        <v>-167083.69999999995</v>
      </c>
      <c r="E38" s="2676">
        <v>23679.600000000006</v>
      </c>
      <c r="F38" s="2676">
        <v>29674.699999999997</v>
      </c>
      <c r="G38" s="2676">
        <v>142682.70000000001</v>
      </c>
      <c r="H38" s="2675">
        <v>-20.484524006315571</v>
      </c>
      <c r="I38" s="2675">
        <v>2.9031278015746027</v>
      </c>
      <c r="J38" s="2675">
        <v>3.6381293000466997</v>
      </c>
      <c r="K38" s="2674">
        <v>17.49295229538204</v>
      </c>
      <c r="M38" s="2665"/>
      <c r="N38" s="2665"/>
      <c r="O38" s="2665"/>
    </row>
    <row r="39" spans="2:18" ht="21.75" customHeight="1">
      <c r="B39" s="2678" t="s">
        <v>244</v>
      </c>
      <c r="C39" s="2677" t="s">
        <v>243</v>
      </c>
      <c r="D39" s="2676">
        <v>-219798.99999999997</v>
      </c>
      <c r="E39" s="2676">
        <v>41437.299999999988</v>
      </c>
      <c r="F39" s="2676">
        <v>44758.399999999994</v>
      </c>
      <c r="G39" s="2676">
        <v>209698.5</v>
      </c>
      <c r="H39" s="2675">
        <v>-22.240750037615424</v>
      </c>
      <c r="I39" s="2675">
        <v>4.1929063896272574</v>
      </c>
      <c r="J39" s="2675">
        <v>4.5289577590598968</v>
      </c>
      <c r="K39" s="2674">
        <v>21.218713104986371</v>
      </c>
      <c r="M39" s="2665"/>
      <c r="N39" s="2665"/>
      <c r="O39" s="2665"/>
    </row>
    <row r="40" spans="2:18" ht="21.75" customHeight="1">
      <c r="B40" s="2678" t="s">
        <v>242</v>
      </c>
      <c r="C40" s="2677" t="s">
        <v>241</v>
      </c>
      <c r="D40" s="2676">
        <v>-319900.3</v>
      </c>
      <c r="E40" s="2676">
        <v>-28135.199999999983</v>
      </c>
      <c r="F40" s="2676">
        <v>-3325.7</v>
      </c>
      <c r="G40" s="2676">
        <v>231725.3</v>
      </c>
      <c r="H40" s="2675">
        <v>-26.81986816351991</v>
      </c>
      <c r="I40" s="2675">
        <v>-2.35880477371939</v>
      </c>
      <c r="J40" s="2675">
        <v>-0.27882073118224071</v>
      </c>
      <c r="K40" s="2674">
        <v>19.427434097911444</v>
      </c>
      <c r="M40" s="2665"/>
      <c r="N40" s="2665"/>
      <c r="O40" s="2665"/>
    </row>
    <row r="41" spans="2:18" ht="21.75" customHeight="1">
      <c r="B41" s="2678" t="s">
        <v>335</v>
      </c>
      <c r="C41" s="2677" t="s">
        <v>239</v>
      </c>
      <c r="D41" s="2676">
        <v>-328344.5</v>
      </c>
      <c r="E41" s="2676">
        <v>-12936.399999999994</v>
      </c>
      <c r="F41" s="2676">
        <v>4089.6999999999971</v>
      </c>
      <c r="G41" s="2676">
        <v>253551.59999999998</v>
      </c>
      <c r="H41" s="2675">
        <v>-21.011614253855036</v>
      </c>
      <c r="I41" s="2675">
        <v>-0.82783371316885213</v>
      </c>
      <c r="J41" s="2675">
        <v>0.26171048643723555</v>
      </c>
      <c r="K41" s="2674">
        <v>16.225423031747905</v>
      </c>
      <c r="M41" s="2665"/>
      <c r="N41" s="2665"/>
      <c r="O41" s="2665"/>
    </row>
    <row r="42" spans="2:18" ht="21.75" customHeight="1">
      <c r="B42" s="2678" t="s">
        <v>238</v>
      </c>
      <c r="C42" s="2677" t="s">
        <v>237</v>
      </c>
      <c r="D42" s="2676">
        <v>-359084.3</v>
      </c>
      <c r="E42" s="2676">
        <v>75979.200000000012</v>
      </c>
      <c r="F42" s="2676">
        <v>131626.6</v>
      </c>
      <c r="G42" s="2676">
        <v>359554.4</v>
      </c>
      <c r="H42" s="2675">
        <v>-20.421323484820704</v>
      </c>
      <c r="I42" s="2675">
        <v>4.3209792834659977</v>
      </c>
      <c r="J42" s="2675">
        <v>7.4856778138367535</v>
      </c>
      <c r="K42" s="2674">
        <v>20.448058332794325</v>
      </c>
      <c r="M42" s="2665"/>
      <c r="N42" s="2665"/>
      <c r="O42" s="2665"/>
    </row>
    <row r="43" spans="2:18" ht="21.75" customHeight="1">
      <c r="B43" s="2678" t="s">
        <v>236</v>
      </c>
      <c r="C43" s="2677" t="s">
        <v>235</v>
      </c>
      <c r="D43" s="2676">
        <v>-453718.70000000007</v>
      </c>
      <c r="E43" s="2676">
        <v>57060.739999999991</v>
      </c>
      <c r="F43" s="2676">
        <v>68939.62</v>
      </c>
      <c r="G43" s="2676">
        <v>434581.7</v>
      </c>
      <c r="H43" s="2675">
        <v>-23.276042992207795</v>
      </c>
      <c r="I43" s="2675">
        <v>2.9272503809236663</v>
      </c>
      <c r="J43" s="2675">
        <v>3.5366440902402041</v>
      </c>
      <c r="K43" s="2674">
        <v>22.294303348807862</v>
      </c>
      <c r="M43" s="2665"/>
      <c r="N43" s="2665"/>
      <c r="O43" s="2665"/>
    </row>
    <row r="44" spans="2:18" ht="21.75" customHeight="1">
      <c r="B44" s="2678" t="s">
        <v>234</v>
      </c>
      <c r="C44" s="2677" t="s">
        <v>233</v>
      </c>
      <c r="D44" s="2676">
        <v>-574530.5</v>
      </c>
      <c r="E44" s="2676">
        <v>89721.500000000058</v>
      </c>
      <c r="F44" s="2676">
        <v>127127.13000000002</v>
      </c>
      <c r="G44" s="2676">
        <v>543294.10000000009</v>
      </c>
      <c r="H44" s="2675">
        <v>-25.734557374962765</v>
      </c>
      <c r="I44" s="2675">
        <v>4.0188346650312265</v>
      </c>
      <c r="J44" s="2675">
        <v>5.6943198331495903</v>
      </c>
      <c r="K44" s="2674">
        <v>24.335406367336041</v>
      </c>
      <c r="M44" s="2665"/>
      <c r="N44" s="2665"/>
      <c r="O44" s="2665"/>
    </row>
    <row r="45" spans="2:18" ht="21.75" customHeight="1">
      <c r="B45" s="2678" t="s">
        <v>232</v>
      </c>
      <c r="C45" s="2677" t="s">
        <v>231</v>
      </c>
      <c r="D45" s="2676">
        <v>-635879.20000000007</v>
      </c>
      <c r="E45" s="2676">
        <v>108319.79999999999</v>
      </c>
      <c r="F45" s="2676">
        <v>145035.95000000001</v>
      </c>
      <c r="G45" s="2676">
        <v>617278.80000000005</v>
      </c>
      <c r="H45" s="2675">
        <v>-26.236553202967151</v>
      </c>
      <c r="I45" s="2675">
        <v>4.4693051693383907</v>
      </c>
      <c r="J45" s="2675">
        <v>5.9842237621829479</v>
      </c>
      <c r="K45" s="2674">
        <v>25.469095509435942</v>
      </c>
      <c r="M45" s="2665"/>
      <c r="N45" s="2665"/>
      <c r="O45" s="2665"/>
    </row>
    <row r="46" spans="2:18" ht="21.75" customHeight="1">
      <c r="B46" s="2678" t="s">
        <v>67</v>
      </c>
      <c r="C46" s="2677" t="s">
        <v>230</v>
      </c>
      <c r="D46" s="2676">
        <v>-671772.38038956898</v>
      </c>
      <c r="E46" s="2676">
        <v>140418.61221132224</v>
      </c>
      <c r="F46" s="2676">
        <v>188912.3</v>
      </c>
      <c r="G46" s="2676">
        <v>665064.34822111635</v>
      </c>
      <c r="H46" s="2675">
        <v>-25.756321933115153</v>
      </c>
      <c r="I46" s="2675">
        <v>5.3837685011978627</v>
      </c>
      <c r="J46" s="2675">
        <v>7.2430575563460335</v>
      </c>
      <c r="K46" s="2674">
        <v>25.499130299293942</v>
      </c>
      <c r="M46" s="2665"/>
      <c r="N46" s="2665"/>
      <c r="O46" s="2665"/>
    </row>
    <row r="47" spans="2:18" ht="21.75" customHeight="1">
      <c r="B47" s="2678" t="s">
        <v>68</v>
      </c>
      <c r="C47" s="2677" t="s">
        <v>229</v>
      </c>
      <c r="D47" s="2676">
        <v>-892926.9</v>
      </c>
      <c r="E47" s="2676">
        <v>-10130.6</v>
      </c>
      <c r="F47" s="2676">
        <v>82106.100000000006</v>
      </c>
      <c r="G47" s="2676">
        <v>695452.4</v>
      </c>
      <c r="H47" s="2675">
        <v>-29.018032085421805</v>
      </c>
      <c r="I47" s="2675">
        <v>-0.32922076358610558</v>
      </c>
      <c r="J47" s="2675">
        <v>2.6682558720191443</v>
      </c>
      <c r="K47" s="2674">
        <v>22.600573526325164</v>
      </c>
      <c r="M47" s="2665"/>
      <c r="N47" s="2665"/>
      <c r="O47" s="2665"/>
    </row>
    <row r="48" spans="2:18" ht="21.75" customHeight="1">
      <c r="B48" s="2678" t="s">
        <v>69</v>
      </c>
      <c r="C48" s="2677" t="s">
        <v>228</v>
      </c>
      <c r="D48" s="2676">
        <v>-1134107.9443190622</v>
      </c>
      <c r="E48" s="2676">
        <v>-246822.22110370582</v>
      </c>
      <c r="F48" s="2676">
        <v>960.19000000003098</v>
      </c>
      <c r="G48" s="2676">
        <v>755058.58393590851</v>
      </c>
      <c r="H48" s="2679">
        <v>-32.816104902214157</v>
      </c>
      <c r="I48" s="2675">
        <v>-7.1419514698840532</v>
      </c>
      <c r="J48" s="2675">
        <v>2.7783683135186036E-2</v>
      </c>
      <c r="K48" s="2674">
        <v>21.848080530495917</v>
      </c>
      <c r="M48" s="2667"/>
      <c r="N48" s="2665"/>
      <c r="O48" s="2665"/>
      <c r="P48" s="2665"/>
      <c r="Q48" s="2665"/>
      <c r="R48" s="2665"/>
    </row>
    <row r="49" spans="2:17" ht="21.75" customHeight="1">
      <c r="B49" s="2678" t="s">
        <v>70</v>
      </c>
      <c r="C49" s="2677" t="s">
        <v>227</v>
      </c>
      <c r="D49" s="2676">
        <v>-1299546.5055090443</v>
      </c>
      <c r="E49" s="2676">
        <v>-266970.39985171054</v>
      </c>
      <c r="F49" s="2676">
        <v>-67400.493227382001</v>
      </c>
      <c r="G49" s="2676">
        <v>879367.14949666336</v>
      </c>
      <c r="H49" s="2675">
        <v>-33.67633955527517</v>
      </c>
      <c r="I49" s="2675">
        <v>-6.9182486340433753</v>
      </c>
      <c r="J49" s="2675">
        <v>-1.7466107495931731</v>
      </c>
      <c r="K49" s="2674">
        <v>22.787846833233594</v>
      </c>
      <c r="M49" s="2667"/>
      <c r="N49" s="2665"/>
      <c r="O49" s="2665"/>
      <c r="P49" s="2665"/>
      <c r="Q49" s="2665"/>
    </row>
    <row r="50" spans="2:17" ht="21.75" customHeight="1">
      <c r="B50" s="2678" t="s">
        <v>71</v>
      </c>
      <c r="C50" s="2677" t="s">
        <v>78</v>
      </c>
      <c r="D50" s="2676">
        <v>-1061937.9808374112</v>
      </c>
      <c r="E50" s="2676">
        <v>-33763.120085891453</v>
      </c>
      <c r="F50" s="2676">
        <v>282409.53906808869</v>
      </c>
      <c r="G50" s="2676">
        <v>875026.9567769951</v>
      </c>
      <c r="H50" s="2675">
        <v>-27.308277414964728</v>
      </c>
      <c r="I50" s="2675">
        <v>-0.86823587284562609</v>
      </c>
      <c r="J50" s="2675">
        <v>7.2623054986903748</v>
      </c>
      <c r="K50" s="2674">
        <v>22.501764992335335</v>
      </c>
      <c r="M50" s="2667"/>
      <c r="N50" s="2665"/>
      <c r="O50" s="2665"/>
      <c r="P50" s="2665"/>
      <c r="Q50" s="2665"/>
    </row>
    <row r="51" spans="2:17" ht="21.75" customHeight="1">
      <c r="B51" s="2678" t="s">
        <v>2013</v>
      </c>
      <c r="C51" s="2677" t="s">
        <v>2012</v>
      </c>
      <c r="D51" s="2676">
        <v>-1428309.4626212099</v>
      </c>
      <c r="E51" s="2676">
        <v>-333671.93453037995</v>
      </c>
      <c r="F51" s="2676">
        <v>1226.7149713200979</v>
      </c>
      <c r="G51" s="2676">
        <v>961054.57727377792</v>
      </c>
      <c r="H51" s="2675">
        <v>-33.39276732010169</v>
      </c>
      <c r="I51" s="2675">
        <v>-7.8009910055298146</v>
      </c>
      <c r="J51" s="2675">
        <v>2.8679644486988051E-2</v>
      </c>
      <c r="K51" s="2674">
        <v>22.468710542550596</v>
      </c>
      <c r="M51" s="2667"/>
      <c r="N51" s="2665"/>
      <c r="O51" s="2665"/>
      <c r="P51" s="2665"/>
      <c r="Q51" s="2665"/>
    </row>
    <row r="52" spans="2:17" ht="21.75" customHeight="1" thickBot="1">
      <c r="B52" s="2673" t="s">
        <v>2011</v>
      </c>
      <c r="C52" s="2672" t="s">
        <v>2010</v>
      </c>
      <c r="D52" s="2671">
        <v>-1770092.8833312273</v>
      </c>
      <c r="E52" s="2671">
        <v>-623325.18174717342</v>
      </c>
      <c r="F52" s="2671">
        <v>-255259.07119597038</v>
      </c>
      <c r="G52" s="2671">
        <v>1007306.8741835592</v>
      </c>
      <c r="H52" s="2670">
        <v>-36.484538851694033</v>
      </c>
      <c r="I52" s="2670">
        <v>-12.847761846200509</v>
      </c>
      <c r="J52" s="2670">
        <v>-5.26131119332568</v>
      </c>
      <c r="K52" s="2669">
        <v>20.762258937262509</v>
      </c>
      <c r="M52" s="2667"/>
      <c r="N52" s="2665"/>
      <c r="O52" s="2665"/>
      <c r="P52" s="2665"/>
      <c r="Q52" s="2665"/>
    </row>
    <row r="53" spans="2:17" ht="16.2" thickTop="1">
      <c r="B53" s="2668" t="s">
        <v>2009</v>
      </c>
      <c r="C53" s="2668"/>
      <c r="M53" s="2667"/>
    </row>
    <row r="54" spans="2:17">
      <c r="B54" s="2666" t="s">
        <v>2008</v>
      </c>
      <c r="H54" s="2665"/>
      <c r="I54" s="2665"/>
      <c r="J54" s="2665"/>
      <c r="K54" s="2665"/>
    </row>
    <row r="55" spans="2:17">
      <c r="H55" s="2665"/>
      <c r="I55" s="2665"/>
      <c r="J55" s="2665"/>
      <c r="K55" s="2665"/>
    </row>
    <row r="56" spans="2:17">
      <c r="H56" s="2665"/>
      <c r="I56" s="2665"/>
      <c r="J56" s="2665"/>
      <c r="K56" s="2665"/>
    </row>
    <row r="57" spans="2:17">
      <c r="D57" s="2665"/>
      <c r="E57" s="2665"/>
      <c r="F57" s="2665"/>
      <c r="G57" s="2665"/>
      <c r="H57" s="2665"/>
      <c r="I57" s="2665"/>
      <c r="J57" s="2665"/>
      <c r="K57" s="2665"/>
    </row>
    <row r="58" spans="2:17">
      <c r="D58" s="2665"/>
      <c r="E58" s="2665"/>
      <c r="F58" s="2665"/>
      <c r="G58" s="2665"/>
      <c r="H58" s="2665"/>
      <c r="I58" s="2665"/>
      <c r="J58" s="2665"/>
      <c r="K58" s="2665"/>
    </row>
    <row r="59" spans="2:17">
      <c r="D59" s="2665"/>
      <c r="E59" s="2665"/>
      <c r="F59" s="2665"/>
      <c r="G59" s="2665"/>
      <c r="H59" s="2665"/>
      <c r="I59" s="2665"/>
      <c r="J59" s="2665"/>
      <c r="K59" s="2665"/>
    </row>
    <row r="72" spans="6:6">
      <c r="F72" s="2665"/>
    </row>
    <row r="73" spans="6:6">
      <c r="F73" s="2665"/>
    </row>
    <row r="74" spans="6:6">
      <c r="F74" s="2665"/>
    </row>
    <row r="75" spans="6:6">
      <c r="F75" s="2665"/>
    </row>
    <row r="76" spans="6:6">
      <c r="F76" s="2665"/>
    </row>
    <row r="77" spans="6:6">
      <c r="F77" s="2665"/>
    </row>
    <row r="78" spans="6:6">
      <c r="F78" s="2665"/>
    </row>
    <row r="79" spans="6:6">
      <c r="F79" s="2665"/>
    </row>
    <row r="80" spans="6:6">
      <c r="F80" s="2665"/>
    </row>
    <row r="81" spans="6:6">
      <c r="F81" s="2665"/>
    </row>
    <row r="82" spans="6:6">
      <c r="F82" s="2665"/>
    </row>
    <row r="83" spans="6:6">
      <c r="F83" s="2665"/>
    </row>
    <row r="84" spans="6:6">
      <c r="F84" s="2665"/>
    </row>
    <row r="85" spans="6:6">
      <c r="F85" s="2665"/>
    </row>
    <row r="86" spans="6:6">
      <c r="F86" s="2665"/>
    </row>
    <row r="87" spans="6:6">
      <c r="F87" s="2665"/>
    </row>
    <row r="88" spans="6:6">
      <c r="F88" s="2665"/>
    </row>
    <row r="89" spans="6:6">
      <c r="F89" s="2665"/>
    </row>
    <row r="90" spans="6:6">
      <c r="F90" s="2665"/>
    </row>
    <row r="91" spans="6:6">
      <c r="F91" s="2665"/>
    </row>
    <row r="92" spans="6:6">
      <c r="F92" s="2665"/>
    </row>
  </sheetData>
  <mergeCells count="6">
    <mergeCell ref="B1:K1"/>
    <mergeCell ref="B2:K2"/>
    <mergeCell ref="B3:B4"/>
    <mergeCell ref="C3:C4"/>
    <mergeCell ref="D3:G3"/>
    <mergeCell ref="H3:K3"/>
  </mergeCells>
  <printOptions horizontalCentered="1"/>
  <pageMargins left="0.5" right="0.5" top="0.23" bottom="0.5" header="0.17" footer="0.17"/>
  <pageSetup scale="67"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22"/>
  <sheetViews>
    <sheetView showGridLines="0" workbookViewId="0">
      <pane xSplit="3" ySplit="5" topLeftCell="D6" activePane="bottomRight" state="frozen"/>
      <selection activeCell="L74" sqref="L74"/>
      <selection pane="topRight" activeCell="L74" sqref="L74"/>
      <selection pane="bottomLeft" activeCell="L74" sqref="L74"/>
      <selection pane="bottomRight" activeCell="B1" sqref="B1:J1"/>
    </sheetView>
  </sheetViews>
  <sheetFormatPr defaultColWidth="15.44140625" defaultRowHeight="15" customHeight="1"/>
  <cols>
    <col min="1" max="1" width="6.109375" style="2688" customWidth="1"/>
    <col min="2" max="2" width="12" style="2688" customWidth="1"/>
    <col min="3" max="3" width="14.6640625" style="2688" customWidth="1"/>
    <col min="4" max="4" width="13.88671875" style="2688" bestFit="1" customWidth="1"/>
    <col min="5" max="5" width="15.44140625" style="2688"/>
    <col min="6" max="6" width="12.44140625" style="2688" customWidth="1"/>
    <col min="7" max="7" width="13.44140625" style="2688" customWidth="1"/>
    <col min="8" max="8" width="12" style="2688" bestFit="1" customWidth="1"/>
    <col min="9" max="9" width="13.88671875" style="2688" customWidth="1"/>
    <col min="10" max="10" width="13.109375" style="2688" customWidth="1"/>
    <col min="11" max="11" width="12.44140625" style="2688" bestFit="1" customWidth="1"/>
    <col min="12" max="20" width="9.44140625" style="2688" customWidth="1"/>
    <col min="21" max="16384" width="15.44140625" style="2688"/>
  </cols>
  <sheetData>
    <row r="1" spans="2:20" ht="15.6">
      <c r="B1" s="3645" t="s">
        <v>2030</v>
      </c>
      <c r="C1" s="3646"/>
      <c r="D1" s="3646"/>
      <c r="E1" s="3646"/>
      <c r="F1" s="3646"/>
      <c r="G1" s="3646"/>
      <c r="H1" s="3646"/>
      <c r="I1" s="3646"/>
      <c r="J1" s="3646"/>
    </row>
    <row r="2" spans="2:20" ht="15.6">
      <c r="B2" s="3645" t="s">
        <v>458</v>
      </c>
      <c r="C2" s="3646"/>
      <c r="D2" s="3646"/>
      <c r="E2" s="3646"/>
      <c r="F2" s="3646"/>
      <c r="G2" s="3646"/>
      <c r="H2" s="3646"/>
      <c r="I2" s="3646"/>
      <c r="J2" s="3646"/>
    </row>
    <row r="3" spans="2:20" ht="16.2" thickBot="1">
      <c r="B3" s="3647" t="s">
        <v>126</v>
      </c>
      <c r="C3" s="3648"/>
      <c r="D3" s="3648"/>
      <c r="E3" s="3648"/>
      <c r="F3" s="3648"/>
      <c r="G3" s="3648"/>
      <c r="H3" s="3648"/>
      <c r="I3" s="3648"/>
      <c r="J3" s="3648"/>
    </row>
    <row r="4" spans="2:20" thickTop="1">
      <c r="B4" s="3649" t="s">
        <v>325</v>
      </c>
      <c r="C4" s="3651" t="s">
        <v>2029</v>
      </c>
      <c r="D4" s="3651" t="s">
        <v>2028</v>
      </c>
      <c r="E4" s="3651" t="s">
        <v>1814</v>
      </c>
      <c r="F4" s="3651" t="s">
        <v>2027</v>
      </c>
      <c r="G4" s="3653" t="s">
        <v>1800</v>
      </c>
      <c r="H4" s="3654"/>
      <c r="I4" s="3651" t="s">
        <v>2026</v>
      </c>
      <c r="J4" s="3662" t="s">
        <v>2025</v>
      </c>
      <c r="L4" s="2729"/>
      <c r="M4" s="2729"/>
      <c r="N4" s="2729"/>
      <c r="O4" s="2729"/>
      <c r="P4" s="2729"/>
      <c r="Q4" s="2729"/>
      <c r="R4" s="2729"/>
      <c r="S4" s="2729"/>
      <c r="T4" s="2729"/>
    </row>
    <row r="5" spans="2:20" ht="42" customHeight="1">
      <c r="B5" s="3650"/>
      <c r="C5" s="3652"/>
      <c r="D5" s="3652"/>
      <c r="E5" s="3652"/>
      <c r="F5" s="3652"/>
      <c r="G5" s="2730" t="s">
        <v>349</v>
      </c>
      <c r="H5" s="2730" t="s">
        <v>804</v>
      </c>
      <c r="I5" s="3652"/>
      <c r="J5" s="3663"/>
      <c r="L5" s="2729"/>
      <c r="M5" s="2729"/>
      <c r="N5" s="2729"/>
      <c r="O5" s="2729"/>
      <c r="P5" s="2729"/>
      <c r="Q5" s="2729"/>
      <c r="R5" s="2729"/>
      <c r="S5" s="2729"/>
      <c r="T5" s="2729"/>
    </row>
    <row r="6" spans="2:20" ht="14.4">
      <c r="B6" s="3655" t="s">
        <v>68</v>
      </c>
      <c r="C6" s="2724" t="s">
        <v>362</v>
      </c>
      <c r="D6" s="2723">
        <v>-2315.2593572907354</v>
      </c>
      <c r="E6" s="2723">
        <v>-61585.96818663981</v>
      </c>
      <c r="F6" s="2723">
        <v>-3209.9787642016827</v>
      </c>
      <c r="G6" s="2723">
        <v>51940.195430542029</v>
      </c>
      <c r="H6" s="2723">
        <v>-2.5007406639422514</v>
      </c>
      <c r="I6" s="2723">
        <v>1233.2069999999999</v>
      </c>
      <c r="J6" s="2722">
        <v>-2111.4400000000082</v>
      </c>
    </row>
    <row r="7" spans="2:20" ht="14.4">
      <c r="B7" s="3656"/>
      <c r="C7" s="2701" t="s">
        <v>361</v>
      </c>
      <c r="D7" s="2714">
        <v>-11116.381814462555</v>
      </c>
      <c r="E7" s="2714">
        <v>-131661.92973273239</v>
      </c>
      <c r="F7" s="2714">
        <v>-5314.7781990221611</v>
      </c>
      <c r="G7" s="2714">
        <v>114739.77702329913</v>
      </c>
      <c r="H7" s="2714">
        <v>6.5677367020399098</v>
      </c>
      <c r="I7" s="2714">
        <v>2193.337</v>
      </c>
      <c r="J7" s="2696">
        <v>-3497.2000000000353</v>
      </c>
    </row>
    <row r="8" spans="2:20" ht="14.4">
      <c r="B8" s="3656"/>
      <c r="C8" s="2718" t="s">
        <v>360</v>
      </c>
      <c r="D8" s="2714">
        <v>-1974.5554188921815</v>
      </c>
      <c r="E8" s="2714">
        <v>-195649.16813926279</v>
      </c>
      <c r="F8" s="2714">
        <v>-2401.5327664531706</v>
      </c>
      <c r="G8" s="2714">
        <v>171796.87120966386</v>
      </c>
      <c r="H8" s="2714">
        <v>3.2302221350921592</v>
      </c>
      <c r="I8" s="2714">
        <v>5020.91</v>
      </c>
      <c r="J8" s="2696">
        <v>19695.419999999944</v>
      </c>
    </row>
    <row r="9" spans="2:20" ht="14.4">
      <c r="B9" s="3656"/>
      <c r="C9" s="2718" t="s">
        <v>359</v>
      </c>
      <c r="D9" s="2714">
        <v>1858.1977170610044</v>
      </c>
      <c r="E9" s="2714">
        <v>-268342.24414765352</v>
      </c>
      <c r="F9" s="2714">
        <v>1090.7430938449688</v>
      </c>
      <c r="G9" s="2714">
        <v>232137.78040203292</v>
      </c>
      <c r="H9" s="2714">
        <v>7.7766115933313467</v>
      </c>
      <c r="I9" s="2714">
        <v>5710.741</v>
      </c>
      <c r="J9" s="2696">
        <v>21977.259999999995</v>
      </c>
    </row>
    <row r="10" spans="2:20" ht="14.4">
      <c r="B10" s="3656"/>
      <c r="C10" s="2718" t="s">
        <v>358</v>
      </c>
      <c r="D10" s="2714">
        <v>3485.9658238825505</v>
      </c>
      <c r="E10" s="2714">
        <v>-341407.16889575805</v>
      </c>
      <c r="F10" s="2714">
        <v>3593.0914362064141</v>
      </c>
      <c r="G10" s="2714">
        <v>287664.17140263785</v>
      </c>
      <c r="H10" s="2714">
        <v>6.0039427185485543</v>
      </c>
      <c r="I10" s="2714">
        <v>6838.0779999999995</v>
      </c>
      <c r="J10" s="2696">
        <v>28779.329999999973</v>
      </c>
    </row>
    <row r="11" spans="2:20" ht="14.4">
      <c r="B11" s="3656"/>
      <c r="C11" s="2718" t="s">
        <v>357</v>
      </c>
      <c r="D11" s="2714">
        <v>-1078.5637366355513</v>
      </c>
      <c r="E11" s="2714">
        <v>-416851.66007222672</v>
      </c>
      <c r="F11" s="2714">
        <v>4285.2454684600052</v>
      </c>
      <c r="G11" s="2714">
        <v>342233.46462058183</v>
      </c>
      <c r="H11" s="2714">
        <v>5.7279561993502561</v>
      </c>
      <c r="I11" s="2714">
        <v>7393.1219999999994</v>
      </c>
      <c r="J11" s="2696">
        <v>44998.810000000012</v>
      </c>
    </row>
    <row r="12" spans="2:20" ht="14.4">
      <c r="B12" s="3656"/>
      <c r="C12" s="2718" t="s">
        <v>356</v>
      </c>
      <c r="D12" s="2714">
        <v>-10657.172930667468</v>
      </c>
      <c r="E12" s="2714">
        <v>-501371.32974980655</v>
      </c>
      <c r="F12" s="2714">
        <v>4585.3050184969543</v>
      </c>
      <c r="G12" s="2714">
        <v>394567.09979330411</v>
      </c>
      <c r="H12" s="2714">
        <v>5.1741969052068821</v>
      </c>
      <c r="I12" s="2714">
        <v>7600.0259999999998</v>
      </c>
      <c r="J12" s="2696">
        <v>36947.459999999948</v>
      </c>
    </row>
    <row r="13" spans="2:20" ht="14.4">
      <c r="B13" s="3656"/>
      <c r="C13" s="2718" t="s">
        <v>355</v>
      </c>
      <c r="D13" s="2714">
        <v>-6306.9307570507517</v>
      </c>
      <c r="E13" s="2714">
        <v>-566185.35754425905</v>
      </c>
      <c r="F13" s="2714">
        <v>3728.9688407823778</v>
      </c>
      <c r="G13" s="2714">
        <v>449991.58091562742</v>
      </c>
      <c r="H13" s="2714">
        <v>5.2924683860766635</v>
      </c>
      <c r="I13" s="2714">
        <v>8353.98</v>
      </c>
      <c r="J13" s="2696">
        <v>50055.609999999993</v>
      </c>
    </row>
    <row r="14" spans="2:20" ht="14.4">
      <c r="B14" s="3656"/>
      <c r="C14" s="2718" t="s">
        <v>354</v>
      </c>
      <c r="D14" s="2714">
        <v>-10335.489942339365</v>
      </c>
      <c r="E14" s="2714">
        <v>-655189.87568075943</v>
      </c>
      <c r="F14" s="2714">
        <v>6422.1624525296647</v>
      </c>
      <c r="G14" s="2714">
        <v>511931.52801913524</v>
      </c>
      <c r="H14" s="2714">
        <v>6.2791625367195163</v>
      </c>
      <c r="I14" s="2714">
        <v>11069.053</v>
      </c>
      <c r="J14" s="2696">
        <v>50638.059999999939</v>
      </c>
    </row>
    <row r="15" spans="2:20" ht="14.4">
      <c r="B15" s="3656"/>
      <c r="C15" s="2718" t="s">
        <v>353</v>
      </c>
      <c r="D15" s="2714">
        <v>-7565.030522427056</v>
      </c>
      <c r="E15" s="2714">
        <v>-730514.41133907181</v>
      </c>
      <c r="F15" s="2714">
        <v>7764.478823718222</v>
      </c>
      <c r="G15" s="2714">
        <v>566971.84008661122</v>
      </c>
      <c r="H15" s="2714">
        <v>5.2142933918451337</v>
      </c>
      <c r="I15" s="2714">
        <v>11607.731</v>
      </c>
      <c r="J15" s="2696">
        <v>53841.61</v>
      </c>
    </row>
    <row r="16" spans="2:20" ht="14.4">
      <c r="B16" s="3656"/>
      <c r="C16" s="2728" t="s">
        <v>352</v>
      </c>
      <c r="D16" s="2727">
        <v>-1722.2779064718634</v>
      </c>
      <c r="E16" s="2727">
        <v>-809526.16276378394</v>
      </c>
      <c r="F16" s="2727">
        <v>6008.3330603680988</v>
      </c>
      <c r="G16" s="2727">
        <v>633419.73226518265</v>
      </c>
      <c r="H16" s="2727">
        <v>5.7549913607479519</v>
      </c>
      <c r="I16" s="2727">
        <v>12270.48</v>
      </c>
      <c r="J16" s="2726">
        <v>74264.260000000009</v>
      </c>
    </row>
    <row r="17" spans="2:10" ht="14.4">
      <c r="B17" s="3650"/>
      <c r="C17" s="2712" t="s">
        <v>351</v>
      </c>
      <c r="D17" s="2710">
        <v>-10130.609031744534</v>
      </c>
      <c r="E17" s="2710">
        <v>-895818.27083488437</v>
      </c>
      <c r="F17" s="2710">
        <v>2891.333075273993</v>
      </c>
      <c r="G17" s="2710">
        <v>695452.39585422631</v>
      </c>
      <c r="H17" s="2725">
        <v>4.5692213326405353</v>
      </c>
      <c r="I17" s="2710">
        <v>13503.939999999999</v>
      </c>
      <c r="J17" s="2709">
        <v>82154.719999999943</v>
      </c>
    </row>
    <row r="18" spans="2:10" ht="14.4">
      <c r="B18" s="3655" t="s">
        <v>69</v>
      </c>
      <c r="C18" s="2724" t="s">
        <v>362</v>
      </c>
      <c r="D18" s="2723">
        <v>-5982.0573334691653</v>
      </c>
      <c r="E18" s="2723">
        <v>-69190.363328178719</v>
      </c>
      <c r="F18" s="2723">
        <v>-2335.4143447941374</v>
      </c>
      <c r="G18" s="2723">
        <v>55552.818990492262</v>
      </c>
      <c r="H18" s="2723">
        <v>6.9553522662063827</v>
      </c>
      <c r="I18" s="2723">
        <v>4605.5389999999998</v>
      </c>
      <c r="J18" s="2722">
        <v>-3286.4400000000387</v>
      </c>
    </row>
    <row r="19" spans="2:10" ht="14.4">
      <c r="B19" s="3656"/>
      <c r="C19" s="2701" t="s">
        <v>361</v>
      </c>
      <c r="D19" s="2714">
        <v>-19735.265651982903</v>
      </c>
      <c r="E19" s="2714">
        <v>-148835.49275575718</v>
      </c>
      <c r="F19" s="2714">
        <v>-6700.8979040640106</v>
      </c>
      <c r="G19" s="2714">
        <v>115551.71009822453</v>
      </c>
      <c r="H19" s="2714">
        <v>0.70762999196043452</v>
      </c>
      <c r="I19" s="2714">
        <v>5103.9650000000001</v>
      </c>
      <c r="J19" s="2696">
        <v>-5873.8399999999674</v>
      </c>
    </row>
    <row r="20" spans="2:10" ht="14.4">
      <c r="B20" s="3656"/>
      <c r="C20" s="2718" t="s">
        <v>360</v>
      </c>
      <c r="D20" s="2714">
        <v>-25522.932125530337</v>
      </c>
      <c r="E20" s="2714">
        <v>-233408.28386576672</v>
      </c>
      <c r="F20" s="2714">
        <v>-6133.1787491136456</v>
      </c>
      <c r="G20" s="2714">
        <v>176323.72447282408</v>
      </c>
      <c r="H20" s="2714">
        <v>2.6350033218216051</v>
      </c>
      <c r="I20" s="2714">
        <v>6069.1809999999996</v>
      </c>
      <c r="J20" s="2696">
        <v>4273.980000000025</v>
      </c>
    </row>
    <row r="21" spans="2:10" ht="15.75" customHeight="1">
      <c r="B21" s="3656"/>
      <c r="C21" s="2718" t="s">
        <v>359</v>
      </c>
      <c r="D21" s="2714">
        <v>-48981.29207395867</v>
      </c>
      <c r="E21" s="2714">
        <v>-321306.71991733147</v>
      </c>
      <c r="F21" s="2714">
        <v>-3009.3800059910682</v>
      </c>
      <c r="G21" s="2714">
        <v>228949.71812943125</v>
      </c>
      <c r="H21" s="2714">
        <v>-1.3733491666373165</v>
      </c>
      <c r="I21" s="2714">
        <v>10165.281999999999</v>
      </c>
      <c r="J21" s="2696">
        <v>2399.5699999999342</v>
      </c>
    </row>
    <row r="22" spans="2:10" ht="15.75" customHeight="1">
      <c r="B22" s="3656"/>
      <c r="C22" s="2718" t="s">
        <v>358</v>
      </c>
      <c r="D22" s="2714">
        <v>-64114.67377928202</v>
      </c>
      <c r="E22" s="2714">
        <v>-406613.10529501364</v>
      </c>
      <c r="F22" s="2714">
        <v>-4540.2185011751699</v>
      </c>
      <c r="G22" s="2714">
        <v>285480.70672293782</v>
      </c>
      <c r="H22" s="2714">
        <v>-0.75903254446098023</v>
      </c>
      <c r="I22" s="2714">
        <v>11123.351999999999</v>
      </c>
      <c r="J22" s="2696">
        <v>-5477.349999999984</v>
      </c>
    </row>
    <row r="23" spans="2:10" ht="15.75" customHeight="1">
      <c r="B23" s="3656"/>
      <c r="C23" s="2718" t="s">
        <v>357</v>
      </c>
      <c r="D23" s="2714">
        <v>-98225.2</v>
      </c>
      <c r="E23" s="2714">
        <v>-499248.3</v>
      </c>
      <c r="F23" s="2714">
        <v>-1417.7405290758688</v>
      </c>
      <c r="G23" s="2714">
        <v>340543.4731385489</v>
      </c>
      <c r="H23" s="2714">
        <v>-0.49381245750077518</v>
      </c>
      <c r="I23" s="2714">
        <v>14334.936999999998</v>
      </c>
      <c r="J23" s="2696">
        <v>-6664.4899999999907</v>
      </c>
    </row>
    <row r="24" spans="2:10" ht="15.75" customHeight="1">
      <c r="B24" s="3656"/>
      <c r="C24" s="2718" t="s">
        <v>356</v>
      </c>
      <c r="D24" s="2714">
        <v>-141874.9</v>
      </c>
      <c r="E24" s="2714">
        <v>-596481.19999999995</v>
      </c>
      <c r="F24" s="2714">
        <v>-3189.3</v>
      </c>
      <c r="G24" s="2714">
        <v>401349.033517932</v>
      </c>
      <c r="H24" s="2714">
        <v>1.7188289971922677</v>
      </c>
      <c r="I24" s="2714">
        <v>14338</v>
      </c>
      <c r="J24" s="2696">
        <v>-18275.610000000022</v>
      </c>
    </row>
    <row r="25" spans="2:10" ht="15.75" customHeight="1">
      <c r="B25" s="3656"/>
      <c r="C25" s="2718" t="s">
        <v>355</v>
      </c>
      <c r="D25" s="2714">
        <v>-154039.64786734909</v>
      </c>
      <c r="E25" s="2714">
        <v>-693987.8049473149</v>
      </c>
      <c r="F25" s="2714">
        <v>-2657.1996135666559</v>
      </c>
      <c r="G25" s="2714">
        <v>471855.43143093208</v>
      </c>
      <c r="H25" s="2714">
        <v>4.8587243500904709</v>
      </c>
      <c r="I25" s="2714">
        <v>14240.768999999998</v>
      </c>
      <c r="J25" s="2696">
        <v>-24729.899999999998</v>
      </c>
    </row>
    <row r="26" spans="2:10" ht="15.75" customHeight="1">
      <c r="B26" s="3656"/>
      <c r="C26" s="2718" t="s">
        <v>354</v>
      </c>
      <c r="D26" s="2714">
        <v>-171928.95500418893</v>
      </c>
      <c r="E26" s="2714">
        <v>-794466.7560013542</v>
      </c>
      <c r="F26" s="2714">
        <v>-3345.2440827359096</v>
      </c>
      <c r="G26" s="2714">
        <v>540376.91450879152</v>
      </c>
      <c r="H26" s="2714">
        <v>5.5564826412865642</v>
      </c>
      <c r="I26" s="2714">
        <v>14401.643999999998</v>
      </c>
      <c r="J26" s="2696">
        <v>-14602.400000000032</v>
      </c>
    </row>
    <row r="27" spans="2:10" ht="15.75" customHeight="1">
      <c r="B27" s="3656"/>
      <c r="C27" s="2718" t="s">
        <v>353</v>
      </c>
      <c r="D27" s="2714">
        <v>-191621.51995434111</v>
      </c>
      <c r="E27" s="2714">
        <v>-895562.60460538743</v>
      </c>
      <c r="F27" s="2714">
        <v>-986.3973565348133</v>
      </c>
      <c r="G27" s="2714">
        <v>606680.00475067063</v>
      </c>
      <c r="H27" s="2714">
        <v>7.0035514740897087</v>
      </c>
      <c r="I27" s="2714">
        <v>15805.448999999999</v>
      </c>
      <c r="J27" s="2696">
        <v>-18932.26999999995</v>
      </c>
    </row>
    <row r="28" spans="2:10" ht="15.75" customHeight="1">
      <c r="B28" s="3656"/>
      <c r="C28" s="2728" t="s">
        <v>352</v>
      </c>
      <c r="D28" s="2727">
        <v>-209940.9807684765</v>
      </c>
      <c r="E28" s="2727">
        <v>-1007215.327804452</v>
      </c>
      <c r="F28" s="2727">
        <v>859.440503011283</v>
      </c>
      <c r="G28" s="2727">
        <v>679731.01968370634</v>
      </c>
      <c r="H28" s="2727">
        <v>7.3113111353366067</v>
      </c>
      <c r="I28" s="2727">
        <v>15868.231999999998</v>
      </c>
      <c r="J28" s="2726">
        <v>-4336.599999999964</v>
      </c>
    </row>
    <row r="29" spans="2:10" ht="15.75" customHeight="1">
      <c r="B29" s="3650"/>
      <c r="C29" s="2712" t="s">
        <v>351</v>
      </c>
      <c r="D29" s="2710">
        <v>-246822.22110370582</v>
      </c>
      <c r="E29" s="2710">
        <v>-1135798.6895514196</v>
      </c>
      <c r="F29" s="2710">
        <v>1690.745232357498</v>
      </c>
      <c r="G29" s="2710">
        <v>755058.58393590851</v>
      </c>
      <c r="H29" s="2725">
        <v>8.5708509219337508</v>
      </c>
      <c r="I29" s="2710">
        <v>17504.643999999997</v>
      </c>
      <c r="J29" s="2709">
        <v>960.19000000003143</v>
      </c>
    </row>
    <row r="30" spans="2:10" ht="15.75" customHeight="1">
      <c r="B30" s="3655" t="s">
        <v>70</v>
      </c>
      <c r="C30" s="2724" t="s">
        <v>362</v>
      </c>
      <c r="D30" s="2723">
        <v>-25995.382865992156</v>
      </c>
      <c r="E30" s="2723">
        <v>-110642.45775681367</v>
      </c>
      <c r="F30" s="2723">
        <v>-3988.6566652051242</v>
      </c>
      <c r="G30" s="2723">
        <v>73954.194243408827</v>
      </c>
      <c r="H30" s="2723">
        <v>33.124107088185603</v>
      </c>
      <c r="I30" s="2723">
        <v>295.72699999999998</v>
      </c>
      <c r="J30" s="2722">
        <v>-24774.019791311915</v>
      </c>
    </row>
    <row r="31" spans="2:10" ht="15.75" customHeight="1">
      <c r="B31" s="3656"/>
      <c r="C31" s="2701" t="s">
        <v>361</v>
      </c>
      <c r="D31" s="2714">
        <v>-35993.480733919161</v>
      </c>
      <c r="E31" s="2714">
        <v>-212875.12601917083</v>
      </c>
      <c r="F31" s="2714">
        <v>-11782.18469136014</v>
      </c>
      <c r="G31" s="2714">
        <v>154201.87417424697</v>
      </c>
      <c r="H31" s="2714">
        <v>33.448370468224084</v>
      </c>
      <c r="I31" s="2714">
        <v>1231.664</v>
      </c>
      <c r="J31" s="2696">
        <v>-25446.854645658175</v>
      </c>
    </row>
    <row r="32" spans="2:10" ht="15.75" customHeight="1">
      <c r="B32" s="3656"/>
      <c r="C32" s="2718" t="s">
        <v>360</v>
      </c>
      <c r="D32" s="2714">
        <v>-82387.61765132891</v>
      </c>
      <c r="E32" s="2714">
        <v>-340169.50580327993</v>
      </c>
      <c r="F32" s="2714">
        <v>-18520.483057606987</v>
      </c>
      <c r="G32" s="2714">
        <v>242171.67088878807</v>
      </c>
      <c r="H32" s="2714">
        <v>37.3449157864816</v>
      </c>
      <c r="I32" s="2714">
        <v>1541.6210000000001</v>
      </c>
      <c r="J32" s="2696">
        <v>-35421.046524928541</v>
      </c>
    </row>
    <row r="33" spans="2:10" ht="15.75" customHeight="1">
      <c r="B33" s="3656"/>
      <c r="C33" s="2718" t="s">
        <v>359</v>
      </c>
      <c r="D33" s="2714">
        <v>-89070.978575705085</v>
      </c>
      <c r="E33" s="2714">
        <v>-440379.80059045536</v>
      </c>
      <c r="F33" s="2714">
        <v>-11873.850686648475</v>
      </c>
      <c r="G33" s="2714">
        <v>312258.88571769884</v>
      </c>
      <c r="H33" s="2714">
        <v>36.387538831199052</v>
      </c>
      <c r="I33" s="2714">
        <v>4235.2299999999996</v>
      </c>
      <c r="J33" s="2696">
        <v>-57484.266331256571</v>
      </c>
    </row>
    <row r="34" spans="2:10" ht="15.75" customHeight="1">
      <c r="B34" s="3656"/>
      <c r="C34" s="2718" t="s">
        <v>358</v>
      </c>
      <c r="D34" s="2714">
        <v>-117261.07805572409</v>
      </c>
      <c r="E34" s="2714">
        <v>-551981.88845274039</v>
      </c>
      <c r="F34" s="2714">
        <v>-5705.7956984120538</v>
      </c>
      <c r="G34" s="2714">
        <v>376582.39368609863</v>
      </c>
      <c r="H34" s="2714">
        <v>31.911679079446877</v>
      </c>
      <c r="I34" s="2714">
        <v>6358.5579999999991</v>
      </c>
      <c r="J34" s="2696">
        <v>-85324.40609186847</v>
      </c>
    </row>
    <row r="35" spans="2:10" ht="15.75" customHeight="1">
      <c r="B35" s="3656"/>
      <c r="C35" s="2718" t="s">
        <v>357</v>
      </c>
      <c r="D35" s="2714">
        <v>-149134.98432938458</v>
      </c>
      <c r="E35" s="2714">
        <v>-660372.4263089801</v>
      </c>
      <c r="F35" s="2714">
        <v>-6657.82278665989</v>
      </c>
      <c r="G35" s="2714">
        <v>443355.72660648299</v>
      </c>
      <c r="H35" s="2714">
        <v>30.190639838252096</v>
      </c>
      <c r="I35" s="2714">
        <v>4358.9199999999992</v>
      </c>
      <c r="J35" s="2696">
        <v>-63676.98190647822</v>
      </c>
    </row>
    <row r="36" spans="2:10" ht="15.75" customHeight="1">
      <c r="B36" s="3656"/>
      <c r="C36" s="2718" t="s">
        <v>356</v>
      </c>
      <c r="D36" s="2714">
        <v>-163546.66116985551</v>
      </c>
      <c r="E36" s="2714">
        <v>-759023.31139162416</v>
      </c>
      <c r="F36" s="2714">
        <v>-8096.3402848441037</v>
      </c>
      <c r="G36" s="2714">
        <v>515555.45796883886</v>
      </c>
      <c r="H36" s="2714">
        <v>28.455637092198003</v>
      </c>
      <c r="I36" s="2714">
        <v>5146.329999999999</v>
      </c>
      <c r="J36" s="2696">
        <v>-49323.832477639393</v>
      </c>
    </row>
    <row r="37" spans="2:10" ht="15.75" customHeight="1">
      <c r="B37" s="3656"/>
      <c r="C37" s="2718" t="s">
        <v>355</v>
      </c>
      <c r="D37" s="2714">
        <v>-188522.22383302986</v>
      </c>
      <c r="E37" s="2714">
        <v>-863610.70517363655</v>
      </c>
      <c r="F37" s="2714">
        <v>-9616.7806196676102</v>
      </c>
      <c r="G37" s="2714">
        <v>582192.17720205418</v>
      </c>
      <c r="H37" s="2714">
        <v>23.383591333582565</v>
      </c>
      <c r="I37" s="2714">
        <v>6659.0360000000001</v>
      </c>
      <c r="J37" s="2696">
        <v>-58985.434877219326</v>
      </c>
    </row>
    <row r="38" spans="2:10" ht="15.75" customHeight="1">
      <c r="B38" s="3656"/>
      <c r="C38" s="2718" t="s">
        <v>354</v>
      </c>
      <c r="D38" s="2714">
        <v>-203420.19093190483</v>
      </c>
      <c r="E38" s="2714">
        <v>-965663.50320992572</v>
      </c>
      <c r="F38" s="2714">
        <v>-8264.5667280194175</v>
      </c>
      <c r="G38" s="2714">
        <v>653188.81693352072</v>
      </c>
      <c r="H38" s="2714">
        <v>20.876521441941385</v>
      </c>
      <c r="I38" s="2714">
        <v>7096.6809999999987</v>
      </c>
      <c r="J38" s="2696">
        <v>-64678.278681046271</v>
      </c>
    </row>
    <row r="39" spans="2:10" ht="15.75" customHeight="1">
      <c r="B39" s="3656"/>
      <c r="C39" s="2718" t="s">
        <v>353</v>
      </c>
      <c r="D39" s="2714">
        <v>-222617.0288779682</v>
      </c>
      <c r="E39" s="2714">
        <v>-1071112.113072129</v>
      </c>
      <c r="F39" s="2714">
        <v>-7545.3319587210426</v>
      </c>
      <c r="G39" s="2714">
        <v>725389.89970214246</v>
      </c>
      <c r="H39" s="2714">
        <v>19.567134901744197</v>
      </c>
      <c r="I39" s="2714">
        <v>9469.5669999999991</v>
      </c>
      <c r="J39" s="2696">
        <v>-68204.782623355975</v>
      </c>
    </row>
    <row r="40" spans="2:10" ht="15.75" customHeight="1">
      <c r="B40" s="3656"/>
      <c r="C40" s="2728" t="s">
        <v>352</v>
      </c>
      <c r="D40" s="2727">
        <v>-250314.57797533576</v>
      </c>
      <c r="E40" s="2727">
        <v>-1180242.9159784522</v>
      </c>
      <c r="F40" s="2727">
        <v>-8688.1142614710261</v>
      </c>
      <c r="G40" s="2727">
        <v>799112.2846021424</v>
      </c>
      <c r="H40" s="2727">
        <v>17.563015584309618</v>
      </c>
      <c r="I40" s="2727">
        <v>11804.866999999998</v>
      </c>
      <c r="J40" s="2726">
        <v>-90827.818372733891</v>
      </c>
    </row>
    <row r="41" spans="2:10" ht="15.75" customHeight="1">
      <c r="B41" s="3650"/>
      <c r="C41" s="2712" t="s">
        <v>351</v>
      </c>
      <c r="D41" s="2710">
        <v>-266970.39985171054</v>
      </c>
      <c r="E41" s="2710">
        <v>-1285189.4945013123</v>
      </c>
      <c r="F41" s="2710">
        <v>-14357.011007732013</v>
      </c>
      <c r="G41" s="2710">
        <v>879367.14949666336</v>
      </c>
      <c r="H41" s="2725">
        <v>16.463433196503672</v>
      </c>
      <c r="I41" s="2710">
        <v>13065.175999999998</v>
      </c>
      <c r="J41" s="2709">
        <v>-67400.493227382001</v>
      </c>
    </row>
    <row r="42" spans="2:10" ht="15.75" customHeight="1">
      <c r="B42" s="3655" t="s">
        <v>2024</v>
      </c>
      <c r="C42" s="2724" t="s">
        <v>362</v>
      </c>
      <c r="D42" s="2723">
        <v>-9358.1859276878677</v>
      </c>
      <c r="E42" s="2723">
        <v>-94104.16759634926</v>
      </c>
      <c r="F42" s="2723">
        <v>-3407.0659861510503</v>
      </c>
      <c r="G42" s="2723">
        <v>75401.47187661966</v>
      </c>
      <c r="H42" s="2714">
        <v>1.9569919570042802</v>
      </c>
      <c r="I42" s="2723">
        <v>1441.3029999999999</v>
      </c>
      <c r="J42" s="2722">
        <v>6045.1583336193617</v>
      </c>
    </row>
    <row r="43" spans="2:10" ht="15.75" customHeight="1">
      <c r="B43" s="3656"/>
      <c r="C43" s="2701" t="s">
        <v>361</v>
      </c>
      <c r="D43" s="2714">
        <v>-22704.981625348708</v>
      </c>
      <c r="E43" s="2714">
        <v>-203769.65671318179</v>
      </c>
      <c r="F43" s="2714">
        <v>-5801.2003034902191</v>
      </c>
      <c r="G43" s="2714">
        <v>153351.40777246573</v>
      </c>
      <c r="H43" s="2714">
        <v>-0.55152792813673956</v>
      </c>
      <c r="I43" s="2714">
        <v>1980.7349999999999</v>
      </c>
      <c r="J43" s="2696">
        <v>8831.0051892678584</v>
      </c>
    </row>
    <row r="44" spans="2:10" ht="15.75" customHeight="1">
      <c r="B44" s="3656"/>
      <c r="C44" s="2718" t="s">
        <v>360</v>
      </c>
      <c r="D44" s="2714">
        <v>-22488.832028677789</v>
      </c>
      <c r="E44" s="2714">
        <v>-296389.27307577466</v>
      </c>
      <c r="F44" s="2714">
        <v>-6049.3363430625523</v>
      </c>
      <c r="G44" s="2714">
        <v>229861.95649337707</v>
      </c>
      <c r="H44" s="2714">
        <v>-5.0830530054293401</v>
      </c>
      <c r="I44" s="2714">
        <v>3992.3130000000001</v>
      </c>
      <c r="J44" s="2696">
        <v>14428.280267694401</v>
      </c>
    </row>
    <row r="45" spans="2:10" ht="15.75" customHeight="1">
      <c r="B45" s="3656"/>
      <c r="C45" s="2718" t="s">
        <v>359</v>
      </c>
      <c r="D45" s="2714">
        <v>-34138.867630886671</v>
      </c>
      <c r="E45" s="2714">
        <v>-398348.07942227478</v>
      </c>
      <c r="F45" s="2714">
        <v>-2487.683878248994</v>
      </c>
      <c r="G45" s="2714">
        <v>303660.2052850927</v>
      </c>
      <c r="H45" s="2714">
        <v>-2.7537024007636641</v>
      </c>
      <c r="I45" s="2714">
        <v>4920.8640000000005</v>
      </c>
      <c r="J45" s="2696">
        <v>27285.420586800486</v>
      </c>
    </row>
    <row r="46" spans="2:10" ht="15.75" customHeight="1">
      <c r="B46" s="3656"/>
      <c r="C46" s="2718" t="s">
        <v>358</v>
      </c>
      <c r="D46" s="2714">
        <v>-65127.06858237047</v>
      </c>
      <c r="E46" s="2714">
        <v>-513401.7412961779</v>
      </c>
      <c r="F46" s="2714">
        <v>-3013.821373909188</v>
      </c>
      <c r="G46" s="2714">
        <v>375679.89160928212</v>
      </c>
      <c r="H46" s="2714">
        <v>-0.23965594035944113</v>
      </c>
      <c r="I46" s="2714">
        <v>6567.4350000000004</v>
      </c>
      <c r="J46" s="2696">
        <v>23297.142427527539</v>
      </c>
    </row>
    <row r="47" spans="2:10" ht="15.75" customHeight="1">
      <c r="B47" s="3656"/>
      <c r="C47" s="2718" t="s">
        <v>357</v>
      </c>
      <c r="D47" s="2721">
        <v>-79652.558660976123</v>
      </c>
      <c r="E47" s="2721">
        <v>-614617.17863325286</v>
      </c>
      <c r="F47" s="2721">
        <v>-3732.9947800649097</v>
      </c>
      <c r="G47" s="2721">
        <v>445953.40666409594</v>
      </c>
      <c r="H47" s="2714">
        <v>0.58591327498936641</v>
      </c>
      <c r="I47" s="2721">
        <v>12203.794</v>
      </c>
      <c r="J47" s="2720">
        <v>26648.361972289782</v>
      </c>
    </row>
    <row r="48" spans="2:10" ht="15.75" customHeight="1">
      <c r="B48" s="3656"/>
      <c r="C48" s="2718" t="s">
        <v>356</v>
      </c>
      <c r="D48" s="2714">
        <v>-106003.36244525318</v>
      </c>
      <c r="E48" s="2714">
        <v>-713717.5586629149</v>
      </c>
      <c r="F48" s="2714">
        <v>-3076.2476450667164</v>
      </c>
      <c r="G48" s="2714">
        <v>511939.44661565125</v>
      </c>
      <c r="H48" s="2714">
        <v>-0.70138164523246516</v>
      </c>
      <c r="I48" s="2714">
        <v>14382.212</v>
      </c>
      <c r="J48" s="2696">
        <v>21613.161410672838</v>
      </c>
    </row>
    <row r="49" spans="2:11" ht="15.75" customHeight="1">
      <c r="B49" s="3656"/>
      <c r="C49" s="2718" t="s">
        <v>355</v>
      </c>
      <c r="D49" s="2714">
        <v>-119695.23759581847</v>
      </c>
      <c r="E49" s="2714">
        <v>-821185.42087442742</v>
      </c>
      <c r="F49" s="2714">
        <v>-4221.4251331990235</v>
      </c>
      <c r="G49" s="2714">
        <v>591192.28628658294</v>
      </c>
      <c r="H49" s="2714">
        <v>1.5459000373007759</v>
      </c>
      <c r="I49" s="2714">
        <v>15612.554</v>
      </c>
      <c r="J49" s="2696">
        <v>37840.711910512393</v>
      </c>
    </row>
    <row r="50" spans="2:11" ht="15.75" customHeight="1">
      <c r="B50" s="3656"/>
      <c r="C50" s="2718" t="s">
        <v>354</v>
      </c>
      <c r="D50" s="2714">
        <v>-126087.97976958135</v>
      </c>
      <c r="E50" s="2714">
        <v>-874099.13190366654</v>
      </c>
      <c r="F50" s="2714">
        <v>-1084.3332236530841</v>
      </c>
      <c r="G50" s="2714">
        <v>625709.09474924055</v>
      </c>
      <c r="H50" s="2714">
        <v>-4.2070105108791171</v>
      </c>
      <c r="I50" s="2714">
        <v>16478.671999999999</v>
      </c>
      <c r="J50" s="2696">
        <v>36610.561024159651</v>
      </c>
    </row>
    <row r="51" spans="2:11" ht="15.75" customHeight="1">
      <c r="B51" s="3656"/>
      <c r="C51" s="2718" t="s">
        <v>353</v>
      </c>
      <c r="D51" s="2714">
        <v>-96184.565491877845</v>
      </c>
      <c r="E51" s="2714">
        <v>-911636.92920355848</v>
      </c>
      <c r="F51" s="2714">
        <v>788.1562932204688</v>
      </c>
      <c r="G51" s="2714">
        <v>679680.93931259937</v>
      </c>
      <c r="H51" s="2714">
        <v>-6.3012954010404574</v>
      </c>
      <c r="I51" s="2714">
        <v>17425.197</v>
      </c>
      <c r="J51" s="2696">
        <v>120899.35802712855</v>
      </c>
    </row>
    <row r="52" spans="2:11" ht="15.75" customHeight="1">
      <c r="B52" s="3656"/>
      <c r="C52" s="2701" t="s">
        <v>352</v>
      </c>
      <c r="D52" s="2721">
        <v>-62591.279670751188</v>
      </c>
      <c r="E52" s="2721">
        <v>-977882.34028090502</v>
      </c>
      <c r="F52" s="2721">
        <v>-1230.4982876474387</v>
      </c>
      <c r="G52" s="2721">
        <v>773658.50348589476</v>
      </c>
      <c r="H52" s="2721">
        <v>-3.185257141794589</v>
      </c>
      <c r="I52" s="2721">
        <v>18717.105</v>
      </c>
      <c r="J52" s="2720">
        <v>179372.18197103875</v>
      </c>
    </row>
    <row r="53" spans="2:11" ht="15.75" customHeight="1">
      <c r="B53" s="3656"/>
      <c r="C53" s="2712" t="s">
        <v>351</v>
      </c>
      <c r="D53" s="2710">
        <v>-33763.120085891453</v>
      </c>
      <c r="E53" s="2710">
        <v>-1060973.3249700537</v>
      </c>
      <c r="F53" s="2710">
        <v>-964.6558673575928</v>
      </c>
      <c r="G53" s="2710">
        <v>875026.9567769951</v>
      </c>
      <c r="H53" s="2711">
        <v>-0.49355866001504767</v>
      </c>
      <c r="I53" s="2710">
        <v>19478.723999999998</v>
      </c>
      <c r="J53" s="2709">
        <v>282409.53906808869</v>
      </c>
      <c r="K53" s="2713"/>
    </row>
    <row r="54" spans="2:11" ht="15.75" customHeight="1">
      <c r="B54" s="3657" t="s">
        <v>2023</v>
      </c>
      <c r="C54" s="2724" t="s">
        <v>362</v>
      </c>
      <c r="D54" s="2723">
        <v>24889.856049603171</v>
      </c>
      <c r="E54" s="2723">
        <v>-73273.811585446703</v>
      </c>
      <c r="F54" s="2723">
        <v>-3091.5754388004798</v>
      </c>
      <c r="G54" s="2723">
        <v>92742.760052281141</v>
      </c>
      <c r="H54" s="2723">
        <v>22.998606982151813</v>
      </c>
      <c r="I54" s="2723">
        <v>1393.5509999999999</v>
      </c>
      <c r="J54" s="2722">
        <v>51464.946372824459</v>
      </c>
      <c r="K54" s="2713"/>
    </row>
    <row r="55" spans="2:11" ht="15.75" customHeight="1">
      <c r="B55" s="3658"/>
      <c r="C55" s="2701" t="s">
        <v>361</v>
      </c>
      <c r="D55" s="2721">
        <v>25158.398151383648</v>
      </c>
      <c r="E55" s="2721">
        <v>-152606.6489998929</v>
      </c>
      <c r="F55" s="2721">
        <v>-6520.4614861571645</v>
      </c>
      <c r="G55" s="2721">
        <v>165770.46622422652</v>
      </c>
      <c r="H55" s="2721">
        <v>8.0984313298170019</v>
      </c>
      <c r="I55" s="2721">
        <v>2441.5450000000001</v>
      </c>
      <c r="J55" s="2720">
        <v>67626.048292446445</v>
      </c>
      <c r="K55" s="2713"/>
    </row>
    <row r="56" spans="2:11" ht="15.75" customHeight="1">
      <c r="B56" s="3658"/>
      <c r="C56" s="2718" t="s">
        <v>360</v>
      </c>
      <c r="D56" s="2721">
        <v>33380.329272449162</v>
      </c>
      <c r="E56" s="2721">
        <v>-251573.25275651069</v>
      </c>
      <c r="F56" s="2721">
        <v>-11942.857281447648</v>
      </c>
      <c r="G56" s="2721">
        <v>258940.99545218711</v>
      </c>
      <c r="H56" s="2721">
        <v>12.650653201782823</v>
      </c>
      <c r="I56" s="2721">
        <v>2922.0059999999999</v>
      </c>
      <c r="J56" s="2720">
        <v>101086.44960760883</v>
      </c>
      <c r="K56" s="2713"/>
    </row>
    <row r="57" spans="2:11" ht="15.75" customHeight="1">
      <c r="B57" s="3658"/>
      <c r="C57" s="2718" t="s">
        <v>359</v>
      </c>
      <c r="D57" s="2721">
        <v>19011.97710239928</v>
      </c>
      <c r="E57" s="2721">
        <v>-348950.9846212854</v>
      </c>
      <c r="F57" s="2721">
        <v>-17508.948744550034</v>
      </c>
      <c r="G57" s="2721">
        <v>337818.0018646681</v>
      </c>
      <c r="H57" s="2721">
        <v>11.248690472136836</v>
      </c>
      <c r="I57" s="2721">
        <v>3745.0219999999999</v>
      </c>
      <c r="J57" s="2720">
        <v>110647.47663496275</v>
      </c>
      <c r="K57" s="2713"/>
    </row>
    <row r="58" spans="2:11" ht="15.75" customHeight="1">
      <c r="B58" s="3658"/>
      <c r="C58" s="2718" t="s">
        <v>358</v>
      </c>
      <c r="D58" s="2721">
        <v>-22996.521377316269</v>
      </c>
      <c r="E58" s="2721">
        <v>-459211.21521453571</v>
      </c>
      <c r="F58" s="2721">
        <v>-23552.973012629434</v>
      </c>
      <c r="G58" s="2721">
        <v>416961.62300003867</v>
      </c>
      <c r="H58" s="2721">
        <v>10.988538996303454</v>
      </c>
      <c r="I58" s="2721">
        <v>4500.8220000000001</v>
      </c>
      <c r="J58" s="2720">
        <v>106480.94575561715</v>
      </c>
      <c r="K58" s="2713"/>
    </row>
    <row r="59" spans="2:11" ht="15.75" customHeight="1">
      <c r="B59" s="3658"/>
      <c r="C59" s="2718" t="s">
        <v>357</v>
      </c>
      <c r="D59" s="2721">
        <v>-51680.635889681522</v>
      </c>
      <c r="E59" s="2721">
        <v>-581726.06633864541</v>
      </c>
      <c r="F59" s="2721">
        <v>-28523.092496202677</v>
      </c>
      <c r="G59" s="2721">
        <v>495471.41065841983</v>
      </c>
      <c r="H59" s="2721">
        <v>11.10385149084021</v>
      </c>
      <c r="I59" s="2721">
        <v>7659.1750000000002</v>
      </c>
      <c r="J59" s="2720">
        <v>124917.34759098101</v>
      </c>
      <c r="K59" s="2713"/>
    </row>
    <row r="60" spans="2:11" ht="15.75" customHeight="1">
      <c r="B60" s="3658"/>
      <c r="C60" s="2718" t="s">
        <v>356</v>
      </c>
      <c r="D60" s="2721">
        <v>-104388.65424481279</v>
      </c>
      <c r="E60" s="2721">
        <v>-711321.69397850707</v>
      </c>
      <c r="F60" s="2721">
        <v>-35369.418030056419</v>
      </c>
      <c r="G60" s="2721">
        <v>567890.37445000559</v>
      </c>
      <c r="H60" s="2721">
        <v>10.929208171832983</v>
      </c>
      <c r="I60" s="2721">
        <v>9017.4920000000002</v>
      </c>
      <c r="J60" s="2720">
        <v>97364.09537399112</v>
      </c>
      <c r="K60" s="2713"/>
    </row>
    <row r="61" spans="2:11" ht="15.75" customHeight="1">
      <c r="B61" s="3658"/>
      <c r="C61" s="2718" t="s">
        <v>355</v>
      </c>
      <c r="D61" s="2714">
        <v>-151419.1837722765</v>
      </c>
      <c r="E61" s="2714">
        <v>-836548.62409712491</v>
      </c>
      <c r="F61" s="2714">
        <v>-43359.108483455406</v>
      </c>
      <c r="G61" s="2714">
        <v>642332.38225323311</v>
      </c>
      <c r="H61" s="2714">
        <v>8.6503320751820212</v>
      </c>
      <c r="I61" s="2714">
        <v>10183.576000000001</v>
      </c>
      <c r="J61" s="2696">
        <v>68009.658141918568</v>
      </c>
      <c r="K61" s="2713"/>
    </row>
    <row r="62" spans="2:11" ht="15.75" customHeight="1">
      <c r="B62" s="3658"/>
      <c r="C62" s="2718" t="s">
        <v>354</v>
      </c>
      <c r="D62" s="2714">
        <v>-210513.39115335734</v>
      </c>
      <c r="E62" s="2714">
        <v>-986805.92703812069</v>
      </c>
      <c r="F62" s="2714">
        <v>-53257.999905284276</v>
      </c>
      <c r="G62" s="2714">
        <v>729219.25123890839</v>
      </c>
      <c r="H62" s="2714">
        <v>16.542856314267041</v>
      </c>
      <c r="I62" s="2714">
        <v>12353.384000000002</v>
      </c>
      <c r="J62" s="2696">
        <v>42536.733906800298</v>
      </c>
      <c r="K62" s="2713"/>
    </row>
    <row r="63" spans="2:11" ht="15.75" customHeight="1">
      <c r="B63" s="3658"/>
      <c r="C63" s="2718" t="s">
        <v>353</v>
      </c>
      <c r="D63" s="2714">
        <v>-251288.85798388848</v>
      </c>
      <c r="E63" s="2714">
        <v>-1112622.8144599404</v>
      </c>
      <c r="F63" s="2714">
        <v>-59966.662679788991</v>
      </c>
      <c r="G63" s="2714">
        <v>810257.55451925122</v>
      </c>
      <c r="H63" s="2714">
        <v>19.211457561059685</v>
      </c>
      <c r="I63" s="2714">
        <v>14083.174000000003</v>
      </c>
      <c r="J63" s="2696">
        <v>7754.0460489597626</v>
      </c>
      <c r="K63" s="2713"/>
    </row>
    <row r="64" spans="2:11" ht="15.75" customHeight="1">
      <c r="B64" s="3658"/>
      <c r="C64" s="2701" t="s">
        <v>352</v>
      </c>
      <c r="D64" s="2721">
        <v>-298107.16586232593</v>
      </c>
      <c r="E64" s="2721">
        <v>-1224893.3817563837</v>
      </c>
      <c r="F64" s="2721">
        <v>-63888.264965140872</v>
      </c>
      <c r="G64" s="2721">
        <v>871302.5267751863</v>
      </c>
      <c r="H64" s="2721">
        <v>12.621075429189244</v>
      </c>
      <c r="I64" s="2721">
        <v>16201.348000000002</v>
      </c>
      <c r="J64" s="2720">
        <v>-15147.420894667814</v>
      </c>
      <c r="K64" s="2713"/>
    </row>
    <row r="65" spans="1:11" ht="15.75" customHeight="1">
      <c r="B65" s="3659"/>
      <c r="C65" s="2712" t="s">
        <v>351</v>
      </c>
      <c r="D65" s="2710">
        <v>-333671.93453037995</v>
      </c>
      <c r="E65" s="2710">
        <v>-1355456.9390056308</v>
      </c>
      <c r="F65" s="2710">
        <v>-72852.523615579019</v>
      </c>
      <c r="G65" s="2710">
        <v>961054.57727377792</v>
      </c>
      <c r="H65" s="2711">
        <v>9.8314251727341215</v>
      </c>
      <c r="I65" s="2710">
        <v>19512.715000000004</v>
      </c>
      <c r="J65" s="2709">
        <v>1226.7149713200979</v>
      </c>
      <c r="K65" s="2713"/>
    </row>
    <row r="66" spans="1:11" ht="15.75" customHeight="1">
      <c r="B66" s="3657" t="s">
        <v>221</v>
      </c>
      <c r="C66" s="2706" t="s">
        <v>362</v>
      </c>
      <c r="D66" s="2705">
        <v>-47897.57330988707</v>
      </c>
      <c r="E66" s="2704">
        <v>-124483.65787866237</v>
      </c>
      <c r="F66" s="2704">
        <v>-10124.945818228836</v>
      </c>
      <c r="G66" s="2704">
        <v>75959.700777252874</v>
      </c>
      <c r="H66" s="2704">
        <v>-18.096355193189517</v>
      </c>
      <c r="I66" s="2704">
        <v>480.572</v>
      </c>
      <c r="J66" s="2703">
        <v>-38745.256853721738</v>
      </c>
      <c r="K66" s="2713"/>
    </row>
    <row r="67" spans="1:11" ht="15.75" customHeight="1">
      <c r="B67" s="3658"/>
      <c r="C67" s="2701" t="s">
        <v>361</v>
      </c>
      <c r="D67" s="2716">
        <v>-106747.9367629812</v>
      </c>
      <c r="E67" s="2717">
        <v>-259276.43778232823</v>
      </c>
      <c r="F67" s="2717">
        <v>-17516.897925036516</v>
      </c>
      <c r="G67" s="2717">
        <v>155374.19689885728</v>
      </c>
      <c r="H67" s="2717">
        <v>-6.2714846390713008</v>
      </c>
      <c r="I67" s="2691">
        <v>3043.145</v>
      </c>
      <c r="J67" s="2720">
        <v>-83408.720559266076</v>
      </c>
      <c r="K67" s="2713"/>
    </row>
    <row r="68" spans="1:11" ht="15.75" customHeight="1">
      <c r="B68" s="3658"/>
      <c r="C68" s="2719" t="s">
        <v>360</v>
      </c>
      <c r="D68" s="2716">
        <v>-151700.69825161892</v>
      </c>
      <c r="E68" s="2716">
        <v>-396307.4867324091</v>
      </c>
      <c r="F68" s="2717">
        <v>-23785.584725936773</v>
      </c>
      <c r="G68" s="2717">
        <v>239321.95239068844</v>
      </c>
      <c r="H68" s="2716">
        <v>-7.5766461881549674</v>
      </c>
      <c r="I68" s="2716">
        <v>5070.7340000000004</v>
      </c>
      <c r="J68" s="2715">
        <v>-76135.292236854206</v>
      </c>
      <c r="K68" s="2713"/>
    </row>
    <row r="69" spans="1:11" ht="15.75" customHeight="1">
      <c r="B69" s="3658"/>
      <c r="C69" s="2702" t="s">
        <v>359</v>
      </c>
      <c r="D69" s="2716">
        <v>-223185.73498242861</v>
      </c>
      <c r="E69" s="2716">
        <v>-544307.52629017842</v>
      </c>
      <c r="F69" s="2717">
        <v>-31197.913386559339</v>
      </c>
      <c r="G69" s="2717">
        <v>312415.88583436987</v>
      </c>
      <c r="H69" s="2716">
        <v>-7.519467846617145</v>
      </c>
      <c r="I69" s="2716">
        <v>6628.723</v>
      </c>
      <c r="J69" s="2715">
        <v>-150375.77134407821</v>
      </c>
      <c r="K69" s="2713"/>
    </row>
    <row r="70" spans="1:11" ht="15.75" customHeight="1">
      <c r="B70" s="3658"/>
      <c r="C70" s="2702" t="s">
        <v>358</v>
      </c>
      <c r="D70" s="2716">
        <v>-300687.21640301601</v>
      </c>
      <c r="E70" s="2716">
        <v>-704972.67912977922</v>
      </c>
      <c r="F70" s="2717">
        <v>-38524.121169436403</v>
      </c>
      <c r="G70" s="2717">
        <v>388582.50448031665</v>
      </c>
      <c r="H70" s="2716">
        <v>-6.8061703893836256</v>
      </c>
      <c r="I70" s="2716">
        <v>7065.3860000000004</v>
      </c>
      <c r="J70" s="2715">
        <v>-195008.8863984911</v>
      </c>
      <c r="K70" s="2713"/>
    </row>
    <row r="71" spans="1:11" ht="15.75" customHeight="1">
      <c r="B71" s="3658"/>
      <c r="C71" s="2702" t="s">
        <v>357</v>
      </c>
      <c r="D71" s="2716">
        <v>-354069.47763290873</v>
      </c>
      <c r="E71" s="2716">
        <v>-844807.79075358005</v>
      </c>
      <c r="F71" s="2717">
        <v>-46167.99649645765</v>
      </c>
      <c r="G71" s="2717">
        <v>468453.51936312602</v>
      </c>
      <c r="H71" s="2716">
        <v>-5.4529667532967068</v>
      </c>
      <c r="I71" s="2716">
        <v>11344.237000000001</v>
      </c>
      <c r="J71" s="2715">
        <v>-241230.38893117954</v>
      </c>
      <c r="K71" s="2713"/>
    </row>
    <row r="72" spans="1:11" ht="15.75" customHeight="1">
      <c r="B72" s="3658"/>
      <c r="C72" s="2718" t="s">
        <v>356</v>
      </c>
      <c r="D72" s="2716">
        <v>-413863.22049955884</v>
      </c>
      <c r="E72" s="2716">
        <v>-976921.72125914437</v>
      </c>
      <c r="F72" s="2717">
        <v>-55588.329620250071</v>
      </c>
      <c r="G72" s="2717">
        <v>540120.09455731825</v>
      </c>
      <c r="H72" s="2716">
        <v>-4.8900775822415472</v>
      </c>
      <c r="I72" s="2716">
        <v>16285.238000000001</v>
      </c>
      <c r="J72" s="2715">
        <v>-247028.20043445512</v>
      </c>
      <c r="K72" s="2713"/>
    </row>
    <row r="73" spans="1:11" ht="15.75" customHeight="1">
      <c r="B73" s="3658"/>
      <c r="C73" s="2702" t="s">
        <v>355</v>
      </c>
      <c r="D73" s="2714">
        <v>-462930.56115874753</v>
      </c>
      <c r="E73" s="2714">
        <v>-1117534.7165876324</v>
      </c>
      <c r="F73" s="2714">
        <v>-67016.911990853623</v>
      </c>
      <c r="G73" s="2714">
        <v>631189.89553229639</v>
      </c>
      <c r="H73" s="2714">
        <v>-1.7346917310707699</v>
      </c>
      <c r="I73" s="2714">
        <v>16295.612000000001</v>
      </c>
      <c r="J73" s="2696">
        <v>-258638.28341908861</v>
      </c>
    </row>
    <row r="74" spans="1:11" ht="15.75" customHeight="1">
      <c r="B74" s="3658"/>
      <c r="C74" s="2702" t="s">
        <v>354</v>
      </c>
      <c r="D74" s="2714">
        <v>-512711.3237249502</v>
      </c>
      <c r="E74" s="2714">
        <v>-1259923.5395409465</v>
      </c>
      <c r="F74" s="2714">
        <v>-80351.87348449837</v>
      </c>
      <c r="G74" s="2714">
        <v>724742.77459441847</v>
      </c>
      <c r="H74" s="2714">
        <v>-0.61387252693679839</v>
      </c>
      <c r="I74" s="2714">
        <v>16511.34</v>
      </c>
      <c r="J74" s="2696">
        <v>-268256.66786856489</v>
      </c>
      <c r="K74" s="2713"/>
    </row>
    <row r="75" spans="1:11" ht="15.75" customHeight="1">
      <c r="B75" s="3658"/>
      <c r="C75" s="2702" t="s">
        <v>353</v>
      </c>
      <c r="D75" s="2714">
        <v>-547363.21705660888</v>
      </c>
      <c r="E75" s="2714">
        <v>-1382721.0798311667</v>
      </c>
      <c r="F75" s="2714">
        <v>-89307.524121009934</v>
      </c>
      <c r="G75" s="2714">
        <v>811793.3433479988</v>
      </c>
      <c r="H75" s="2714">
        <v>0.18954329030091976</v>
      </c>
      <c r="I75" s="2714">
        <v>16646.841</v>
      </c>
      <c r="J75" s="2696">
        <v>-288501.75349014159</v>
      </c>
      <c r="K75" s="2713"/>
    </row>
    <row r="76" spans="1:11" ht="15.75" customHeight="1">
      <c r="B76" s="3658"/>
      <c r="C76" s="2702" t="s">
        <v>352</v>
      </c>
      <c r="D76" s="2714">
        <v>-595731.39796564495</v>
      </c>
      <c r="E76" s="2714">
        <v>-1525172.7254658539</v>
      </c>
      <c r="F76" s="2714">
        <v>-99928.603167814246</v>
      </c>
      <c r="G76" s="2714">
        <v>904179.75603833969</v>
      </c>
      <c r="H76" s="2714">
        <v>3.7733425822643607</v>
      </c>
      <c r="I76" s="2714">
        <v>17350.054</v>
      </c>
      <c r="J76" s="2696">
        <v>-269806.83935613633</v>
      </c>
      <c r="K76" s="2713"/>
    </row>
    <row r="77" spans="1:11" s="2707" customFormat="1" ht="15.75" customHeight="1">
      <c r="B77" s="3664"/>
      <c r="C77" s="2712" t="s">
        <v>351</v>
      </c>
      <c r="D77" s="2710">
        <v>-623325.18174717342</v>
      </c>
      <c r="E77" s="2710">
        <v>-1661975.3903993983</v>
      </c>
      <c r="F77" s="2710">
        <v>-108117.49293182897</v>
      </c>
      <c r="G77" s="2710">
        <v>1007306.8741835592</v>
      </c>
      <c r="H77" s="2711">
        <v>4.812660800283064</v>
      </c>
      <c r="I77" s="2710">
        <v>18560.309000000001</v>
      </c>
      <c r="J77" s="2709">
        <v>-255259.07119597038</v>
      </c>
      <c r="K77" s="2708"/>
    </row>
    <row r="78" spans="1:11" ht="15.75" customHeight="1">
      <c r="A78" s="2694"/>
      <c r="B78" s="3657" t="s">
        <v>432</v>
      </c>
      <c r="C78" s="2706" t="s">
        <v>362</v>
      </c>
      <c r="D78" s="2705">
        <v>-16259.952681036637</v>
      </c>
      <c r="E78" s="2704">
        <v>-109882.11060610939</v>
      </c>
      <c r="F78" s="2704">
        <v>-11055.952051240922</v>
      </c>
      <c r="G78" s="2704">
        <v>92206.773799268121</v>
      </c>
      <c r="H78" s="2704">
        <v>20.334551212412009</v>
      </c>
      <c r="I78" s="2704">
        <v>-1397.7260000000001</v>
      </c>
      <c r="J78" s="2703">
        <v>-22627.744525336006</v>
      </c>
    </row>
    <row r="79" spans="1:11" ht="15.75" customHeight="1">
      <c r="A79" s="2694"/>
      <c r="B79" s="3658"/>
      <c r="C79" s="2702" t="s">
        <v>361</v>
      </c>
      <c r="D79" s="2697">
        <v>-37179.44103891222</v>
      </c>
      <c r="E79" s="2699">
        <v>-230835.56387168757</v>
      </c>
      <c r="F79" s="2699">
        <v>-18615.092388272085</v>
      </c>
      <c r="G79" s="2699">
        <v>187039.32091974234</v>
      </c>
      <c r="H79" s="2698">
        <v>19.776992516589196</v>
      </c>
      <c r="I79" s="2697">
        <v>-809.68200000000013</v>
      </c>
      <c r="J79" s="2696">
        <v>-23675.743978659873</v>
      </c>
    </row>
    <row r="80" spans="1:11" ht="15.75" customHeight="1">
      <c r="A80" s="2694"/>
      <c r="B80" s="3658"/>
      <c r="C80" s="2702" t="s">
        <v>360</v>
      </c>
      <c r="D80" s="2697">
        <v>-34283.850059077435</v>
      </c>
      <c r="E80" s="2699">
        <v>-337076.33558344381</v>
      </c>
      <c r="F80" s="2699">
        <v>-21697.893619137452</v>
      </c>
      <c r="G80" s="2699">
        <v>281051.10567255632</v>
      </c>
      <c r="H80" s="2698">
        <v>16.792632170557287</v>
      </c>
      <c r="I80" s="2697">
        <v>79.569999999999823</v>
      </c>
      <c r="J80" s="2696">
        <v>12429.808255038142</v>
      </c>
    </row>
    <row r="81" spans="1:10" ht="15.75" customHeight="1">
      <c r="A81" s="2694"/>
      <c r="B81" s="3658"/>
      <c r="C81" s="2702" t="s">
        <v>359</v>
      </c>
      <c r="D81" s="2697">
        <v>-35400.470810476923</v>
      </c>
      <c r="E81" s="2699">
        <v>-448212.87236291717</v>
      </c>
      <c r="F81" s="2699">
        <v>-23302.630396486034</v>
      </c>
      <c r="G81" s="2699">
        <v>378042.63369509857</v>
      </c>
      <c r="H81" s="2698">
        <v>20.391305174847908</v>
      </c>
      <c r="I81" s="2697">
        <v>429.15099999999984</v>
      </c>
      <c r="J81" s="2696">
        <v>20033.568717826369</v>
      </c>
    </row>
    <row r="82" spans="1:10" ht="15.75" customHeight="1">
      <c r="A82" s="2694"/>
      <c r="B82" s="3658"/>
      <c r="C82" s="2701" t="s">
        <v>358</v>
      </c>
      <c r="D82" s="2697">
        <v>-37914.013400993193</v>
      </c>
      <c r="E82" s="2699">
        <v>-561849.03130380646</v>
      </c>
      <c r="F82" s="2699">
        <v>-26682.028197127584</v>
      </c>
      <c r="G82" s="2699">
        <v>480503.2333540683</v>
      </c>
      <c r="H82" s="2698">
        <v>23.045018289981201</v>
      </c>
      <c r="I82" s="2697">
        <v>604.9079999999999</v>
      </c>
      <c r="J82" s="2696">
        <v>45865.472752625756</v>
      </c>
    </row>
    <row r="83" spans="1:10" ht="15.75" customHeight="1">
      <c r="A83" s="2694"/>
      <c r="B83" s="3660"/>
      <c r="C83" s="2700" t="s">
        <v>357</v>
      </c>
      <c r="D83" s="2697">
        <v>-29468.975067403982</v>
      </c>
      <c r="E83" s="2699">
        <v>-671382.32170037949</v>
      </c>
      <c r="F83" s="2699">
        <v>-31269.428020132706</v>
      </c>
      <c r="G83" s="2699">
        <v>585076.03117811773</v>
      </c>
      <c r="H83" s="2698">
        <v>24.293965823846619</v>
      </c>
      <c r="I83" s="2697">
        <v>749.38199999999983</v>
      </c>
      <c r="J83" s="2696">
        <v>97095.060892608803</v>
      </c>
    </row>
    <row r="84" spans="1:10" ht="15.75" customHeight="1" thickBot="1">
      <c r="A84" s="2694"/>
      <c r="B84" s="3661"/>
      <c r="C84" s="2908" t="s">
        <v>356</v>
      </c>
      <c r="D84" s="2909">
        <v>-29641.636233505444</v>
      </c>
      <c r="E84" s="2910">
        <v>-780395.35436247545</v>
      </c>
      <c r="F84" s="2910">
        <v>-38449.011548156297</v>
      </c>
      <c r="G84" s="2910">
        <v>689877.83293600206</v>
      </c>
      <c r="H84" s="2910">
        <v>27.082950190614085</v>
      </c>
      <c r="I84" s="2911">
        <v>1035.2849999999999</v>
      </c>
      <c r="J84" s="2912">
        <v>133206.15381256727</v>
      </c>
    </row>
    <row r="85" spans="1:10" ht="15.75" customHeight="1" thickTop="1">
      <c r="A85" s="2694"/>
      <c r="B85" s="2693"/>
      <c r="C85" s="2692"/>
      <c r="D85" s="2691"/>
      <c r="E85" s="2691"/>
      <c r="F85" s="2691"/>
      <c r="G85" s="2691"/>
      <c r="H85" s="2691"/>
      <c r="I85" s="2691"/>
      <c r="J85" s="2691"/>
    </row>
    <row r="86" spans="1:10" ht="15.75" customHeight="1">
      <c r="B86" s="2690" t="s">
        <v>2022</v>
      </c>
    </row>
    <row r="87" spans="1:10" ht="15.75" customHeight="1">
      <c r="D87" s="2689"/>
      <c r="E87" s="2689"/>
      <c r="F87" s="2689"/>
      <c r="G87" s="2689"/>
      <c r="H87" s="2689"/>
      <c r="I87" s="2689"/>
      <c r="J87" s="2689"/>
    </row>
    <row r="88" spans="1:10" ht="15.75" customHeight="1"/>
    <row r="89" spans="1:10" ht="15.75" customHeight="1">
      <c r="D89" s="2689"/>
      <c r="E89" s="2689"/>
      <c r="F89" s="2689"/>
      <c r="G89" s="2689"/>
      <c r="H89" s="2689"/>
      <c r="I89" s="2689"/>
      <c r="J89" s="2689"/>
    </row>
    <row r="90" spans="1:10" ht="15.75" customHeight="1"/>
    <row r="91" spans="1:10" ht="15.75" customHeight="1"/>
    <row r="92" spans="1:10" ht="15.75" customHeight="1"/>
    <row r="93" spans="1:10" ht="15.75" customHeight="1"/>
    <row r="94" spans="1:10" ht="15.75" customHeight="1"/>
    <row r="95" spans="1:10" ht="15.75" customHeight="1"/>
    <row r="96" spans="1:10"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sheetData>
  <mergeCells count="18">
    <mergeCell ref="B42:B53"/>
    <mergeCell ref="B54:B65"/>
    <mergeCell ref="B78:B84"/>
    <mergeCell ref="I4:I5"/>
    <mergeCell ref="J4:J5"/>
    <mergeCell ref="B6:B17"/>
    <mergeCell ref="B18:B29"/>
    <mergeCell ref="B30:B41"/>
    <mergeCell ref="B66:B77"/>
    <mergeCell ref="B1:J1"/>
    <mergeCell ref="B2:J2"/>
    <mergeCell ref="B3:J3"/>
    <mergeCell ref="B4:B5"/>
    <mergeCell ref="C4:C5"/>
    <mergeCell ref="D4:D5"/>
    <mergeCell ref="E4:E5"/>
    <mergeCell ref="F4:F5"/>
    <mergeCell ref="G4:H4"/>
  </mergeCells>
  <pageMargins left="0.7" right="0.7" top="0.75" bottom="0.75" header="0" footer="0"/>
  <pageSetup scale="4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1"/>
  <sheetViews>
    <sheetView showGridLines="0" view="pageBreakPreview" zoomScaleSheetLayoutView="100" workbookViewId="0">
      <selection activeCell="K21" sqref="K21"/>
    </sheetView>
  </sheetViews>
  <sheetFormatPr defaultColWidth="12" defaultRowHeight="13.8"/>
  <cols>
    <col min="1" max="1" width="11.88671875" style="757" bestFit="1" customWidth="1"/>
    <col min="2" max="2" width="7.33203125" style="757" bestFit="1" customWidth="1"/>
    <col min="3" max="3" width="10.88671875" style="757" bestFit="1" customWidth="1"/>
    <col min="4" max="4" width="7.33203125" style="757" bestFit="1" customWidth="1"/>
    <col min="5" max="5" width="10.88671875" style="757" bestFit="1" customWidth="1"/>
    <col min="6" max="6" width="7.33203125" style="757" bestFit="1" customWidth="1"/>
    <col min="7" max="7" width="10.88671875" style="757" bestFit="1" customWidth="1"/>
    <col min="8" max="16384" width="12" style="757"/>
  </cols>
  <sheetData>
    <row r="1" spans="1:11">
      <c r="A1" s="2981" t="s">
        <v>762</v>
      </c>
      <c r="B1" s="2981"/>
      <c r="C1" s="2981"/>
      <c r="D1" s="2981"/>
      <c r="E1" s="2981"/>
      <c r="F1" s="2981"/>
      <c r="G1" s="2981"/>
    </row>
    <row r="2" spans="1:11">
      <c r="A2" s="2982" t="s">
        <v>9</v>
      </c>
      <c r="B2" s="2982"/>
      <c r="C2" s="2982"/>
      <c r="D2" s="2982"/>
      <c r="E2" s="2982"/>
      <c r="F2" s="2982"/>
      <c r="G2" s="2982"/>
    </row>
    <row r="3" spans="1:11">
      <c r="A3" s="2983" t="s">
        <v>759</v>
      </c>
      <c r="B3" s="2983"/>
      <c r="C3" s="2983"/>
      <c r="D3" s="2983"/>
      <c r="E3" s="2983"/>
      <c r="F3" s="2983"/>
      <c r="G3" s="2983"/>
    </row>
    <row r="4" spans="1:11">
      <c r="A4" s="3004" t="s">
        <v>721</v>
      </c>
      <c r="B4" s="3004"/>
      <c r="C4" s="3004"/>
      <c r="D4" s="3004"/>
      <c r="E4" s="3004"/>
      <c r="F4" s="3004"/>
      <c r="G4" s="3004"/>
    </row>
    <row r="5" spans="1:11" ht="14.4" thickBot="1">
      <c r="A5" s="2981"/>
      <c r="B5" s="2981"/>
      <c r="C5" s="2981"/>
      <c r="D5" s="2981"/>
      <c r="E5" s="2981"/>
      <c r="F5" s="2981"/>
      <c r="G5" s="2981"/>
    </row>
    <row r="6" spans="1:11" ht="17.399999999999999" thickTop="1">
      <c r="A6" s="2998" t="s">
        <v>143</v>
      </c>
      <c r="B6" s="3000" t="s">
        <v>72</v>
      </c>
      <c r="C6" s="3001"/>
      <c r="D6" s="3000" t="s">
        <v>221</v>
      </c>
      <c r="E6" s="3001"/>
      <c r="F6" s="3002" t="s">
        <v>720</v>
      </c>
      <c r="G6" s="3003"/>
    </row>
    <row r="7" spans="1:11">
      <c r="A7" s="2999"/>
      <c r="B7" s="781" t="s">
        <v>719</v>
      </c>
      <c r="C7" s="781" t="s">
        <v>532</v>
      </c>
      <c r="D7" s="781" t="s">
        <v>719</v>
      </c>
      <c r="E7" s="782" t="s">
        <v>532</v>
      </c>
      <c r="F7" s="781" t="s">
        <v>719</v>
      </c>
      <c r="G7" s="780" t="s">
        <v>532</v>
      </c>
    </row>
    <row r="8" spans="1:11">
      <c r="A8" s="779" t="s">
        <v>718</v>
      </c>
      <c r="B8" s="778">
        <v>122.57</v>
      </c>
      <c r="C8" s="778">
        <v>7.33</v>
      </c>
      <c r="D8" s="777">
        <v>127.78</v>
      </c>
      <c r="E8" s="777">
        <v>4.25</v>
      </c>
      <c r="F8" s="776">
        <v>143.85</v>
      </c>
      <c r="G8" s="775">
        <v>12.58</v>
      </c>
      <c r="I8" s="759"/>
      <c r="J8" s="763"/>
      <c r="K8" s="763"/>
    </row>
    <row r="9" spans="1:11">
      <c r="A9" s="769" t="s">
        <v>717</v>
      </c>
      <c r="B9" s="768">
        <v>124.29</v>
      </c>
      <c r="C9" s="768">
        <v>8.8000000000000007</v>
      </c>
      <c r="D9" s="767">
        <v>128.15</v>
      </c>
      <c r="E9" s="767">
        <v>3.11</v>
      </c>
      <c r="F9" s="774">
        <v>146.1</v>
      </c>
      <c r="G9" s="773">
        <v>14</v>
      </c>
      <c r="I9" s="759"/>
      <c r="J9" s="763"/>
      <c r="K9" s="763"/>
    </row>
    <row r="10" spans="1:11">
      <c r="A10" s="769" t="s">
        <v>716</v>
      </c>
      <c r="B10" s="768">
        <v>125.15913</v>
      </c>
      <c r="C10" s="768">
        <v>8.26</v>
      </c>
      <c r="D10" s="767">
        <v>129.95624000000001</v>
      </c>
      <c r="E10" s="767">
        <v>3.83</v>
      </c>
      <c r="F10" s="774">
        <v>147.80000000000001</v>
      </c>
      <c r="G10" s="773">
        <v>13.73</v>
      </c>
      <c r="I10" s="759"/>
      <c r="J10" s="763"/>
      <c r="K10" s="763"/>
    </row>
    <row r="11" spans="1:11">
      <c r="A11" s="769" t="s">
        <v>715</v>
      </c>
      <c r="B11" s="768">
        <v>125.28</v>
      </c>
      <c r="C11" s="768">
        <v>9.41</v>
      </c>
      <c r="D11" s="767">
        <v>133.64684</v>
      </c>
      <c r="E11" s="767">
        <v>6.68</v>
      </c>
      <c r="F11" s="774">
        <v>147.03</v>
      </c>
      <c r="G11" s="773">
        <v>10.02</v>
      </c>
      <c r="I11" s="759"/>
      <c r="J11" s="763"/>
      <c r="K11" s="763"/>
    </row>
    <row r="12" spans="1:11">
      <c r="A12" s="769" t="s">
        <v>714</v>
      </c>
      <c r="B12" s="768">
        <v>122.91</v>
      </c>
      <c r="C12" s="768">
        <v>7.46</v>
      </c>
      <c r="D12" s="767">
        <v>131.78209000000001</v>
      </c>
      <c r="E12" s="767">
        <v>7.22</v>
      </c>
      <c r="F12" s="771">
        <v>143.84</v>
      </c>
      <c r="G12" s="770">
        <v>9.15</v>
      </c>
      <c r="I12" s="759"/>
      <c r="J12" s="763"/>
      <c r="K12" s="763"/>
    </row>
    <row r="13" spans="1:11">
      <c r="A13" s="769" t="s">
        <v>713</v>
      </c>
      <c r="B13" s="768">
        <v>119.81252000000001</v>
      </c>
      <c r="C13" s="768">
        <v>6.18</v>
      </c>
      <c r="D13" s="767">
        <v>129.5</v>
      </c>
      <c r="E13" s="767">
        <v>8.08</v>
      </c>
      <c r="F13" s="771">
        <v>142.21</v>
      </c>
      <c r="G13" s="770">
        <v>9.82</v>
      </c>
      <c r="I13" s="759"/>
      <c r="J13" s="763"/>
      <c r="K13" s="763"/>
    </row>
    <row r="14" spans="1:11">
      <c r="A14" s="769" t="s">
        <v>712</v>
      </c>
      <c r="B14" s="768">
        <v>118.53216999999999</v>
      </c>
      <c r="C14" s="768">
        <v>6.12</v>
      </c>
      <c r="D14" s="767">
        <v>130.79</v>
      </c>
      <c r="E14" s="767">
        <v>10.34</v>
      </c>
      <c r="F14" s="771">
        <v>143.44</v>
      </c>
      <c r="G14" s="770">
        <v>9.67</v>
      </c>
      <c r="I14" s="759"/>
      <c r="J14" s="763"/>
      <c r="K14" s="763"/>
    </row>
    <row r="15" spans="1:11">
      <c r="A15" s="769" t="s">
        <v>711</v>
      </c>
      <c r="B15" s="768">
        <v>118.75336</v>
      </c>
      <c r="C15" s="768">
        <v>6.3</v>
      </c>
      <c r="D15" s="767">
        <v>134.34</v>
      </c>
      <c r="E15" s="767">
        <v>13.13</v>
      </c>
      <c r="F15" s="771"/>
      <c r="G15" s="770"/>
      <c r="I15" s="759"/>
      <c r="J15" s="763"/>
      <c r="K15" s="763"/>
    </row>
    <row r="16" spans="1:11">
      <c r="A16" s="769" t="s">
        <v>710</v>
      </c>
      <c r="B16" s="768">
        <v>119.9481</v>
      </c>
      <c r="C16" s="768">
        <v>6.14</v>
      </c>
      <c r="D16" s="772">
        <v>137.24484000000001</v>
      </c>
      <c r="E16" s="772">
        <v>14.42</v>
      </c>
      <c r="F16" s="771"/>
      <c r="G16" s="770"/>
      <c r="I16" s="759"/>
      <c r="J16" s="763"/>
      <c r="K16" s="763"/>
    </row>
    <row r="17" spans="1:11">
      <c r="A17" s="769" t="s">
        <v>709</v>
      </c>
      <c r="B17" s="768">
        <v>121.43</v>
      </c>
      <c r="C17" s="768">
        <v>8.0500000000000007</v>
      </c>
      <c r="D17" s="767">
        <v>140.93</v>
      </c>
      <c r="E17" s="767">
        <v>16.059999999999999</v>
      </c>
      <c r="F17" s="771"/>
      <c r="G17" s="770"/>
      <c r="I17" s="759"/>
      <c r="J17" s="763"/>
      <c r="K17" s="763"/>
    </row>
    <row r="18" spans="1:11">
      <c r="A18" s="769" t="s">
        <v>708</v>
      </c>
      <c r="B18" s="768">
        <v>122.31</v>
      </c>
      <c r="C18" s="768">
        <v>9</v>
      </c>
      <c r="D18" s="767">
        <v>140.37593000000001</v>
      </c>
      <c r="E18" s="767">
        <v>14.77</v>
      </c>
      <c r="F18" s="771"/>
      <c r="G18" s="770"/>
      <c r="I18" s="759"/>
      <c r="J18" s="763"/>
      <c r="K18" s="763"/>
    </row>
    <row r="19" spans="1:11">
      <c r="A19" s="769" t="s">
        <v>707</v>
      </c>
      <c r="B19" s="768">
        <v>124.98284</v>
      </c>
      <c r="C19" s="768">
        <v>8.2100000000000009</v>
      </c>
      <c r="D19" s="767">
        <v>140.90701000000001</v>
      </c>
      <c r="E19" s="766">
        <v>12.74</v>
      </c>
      <c r="F19" s="765"/>
      <c r="G19" s="764"/>
      <c r="I19" s="759"/>
      <c r="J19" s="763"/>
      <c r="K19" s="763"/>
    </row>
    <row r="20" spans="1:11" ht="14.4" thickBot="1">
      <c r="A20" s="762" t="s">
        <v>706</v>
      </c>
      <c r="B20" s="761">
        <v>122.16484333333331</v>
      </c>
      <c r="C20" s="761">
        <v>7.6049999999999995</v>
      </c>
      <c r="D20" s="761">
        <v>133.78357916666667</v>
      </c>
      <c r="E20" s="761">
        <v>9.51</v>
      </c>
      <c r="F20" s="761">
        <f>AVERAGE(F8:F19)</f>
        <v>144.89571428571429</v>
      </c>
      <c r="G20" s="760">
        <f>AVERAGE(G8:G19)</f>
        <v>11.281428571428572</v>
      </c>
      <c r="I20" s="759"/>
      <c r="J20" s="758"/>
      <c r="K20" s="758"/>
    </row>
    <row r="21" spans="1:11" ht="14.4" thickTop="1">
      <c r="G21" s="676"/>
    </row>
  </sheetData>
  <mergeCells count="9">
    <mergeCell ref="A6:A7"/>
    <mergeCell ref="B6:C6"/>
    <mergeCell ref="D6:E6"/>
    <mergeCell ref="F6:G6"/>
    <mergeCell ref="A1:G1"/>
    <mergeCell ref="A2:G2"/>
    <mergeCell ref="A3:G3"/>
    <mergeCell ref="A4:G4"/>
    <mergeCell ref="A5:G5"/>
  </mergeCells>
  <printOptions horizontalCentered="1"/>
  <pageMargins left="0" right="0"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74"/>
  <sheetViews>
    <sheetView showGridLines="0" workbookViewId="0">
      <selection sqref="A1:O53"/>
    </sheetView>
  </sheetViews>
  <sheetFormatPr defaultColWidth="10.109375" defaultRowHeight="15.6"/>
  <cols>
    <col min="1" max="1" width="4" style="2663" customWidth="1"/>
    <col min="2" max="3" width="13.44140625" style="2663" customWidth="1"/>
    <col min="4" max="7" width="15.44140625" style="2663" customWidth="1"/>
    <col min="8" max="8" width="10.88671875" style="2663" customWidth="1"/>
    <col min="9" max="9" width="9.88671875" style="2663" bestFit="1" customWidth="1"/>
    <col min="10" max="10" width="13.6640625" style="2663" customWidth="1"/>
    <col min="11" max="11" width="11.44140625" style="2663" customWidth="1"/>
    <col min="12" max="15" width="12.109375" style="2663" customWidth="1"/>
    <col min="16" max="16" width="10.109375" style="2663"/>
    <col min="17" max="17" width="10.109375" style="2663" customWidth="1"/>
    <col min="18" max="221" width="10.109375" style="2663"/>
    <col min="222" max="222" width="4" style="2663" customWidth="1"/>
    <col min="223" max="224" width="13.44140625" style="2663" customWidth="1"/>
    <col min="225" max="228" width="15.44140625" style="2663" customWidth="1"/>
    <col min="229" max="230" width="8.44140625" style="2663" bestFit="1" customWidth="1"/>
    <col min="231" max="231" width="10.109375" style="2663" customWidth="1"/>
    <col min="232" max="232" width="6.6640625" style="2663" customWidth="1"/>
    <col min="233" max="236" width="12.109375" style="2663" customWidth="1"/>
    <col min="237" max="477" width="10.109375" style="2663"/>
    <col min="478" max="478" width="4" style="2663" customWidth="1"/>
    <col min="479" max="480" width="13.44140625" style="2663" customWidth="1"/>
    <col min="481" max="484" width="15.44140625" style="2663" customWidth="1"/>
    <col min="485" max="486" width="8.44140625" style="2663" bestFit="1" customWidth="1"/>
    <col min="487" max="487" width="10.109375" style="2663" customWidth="1"/>
    <col min="488" max="488" width="6.6640625" style="2663" customWidth="1"/>
    <col min="489" max="492" width="12.109375" style="2663" customWidth="1"/>
    <col min="493" max="733" width="10.109375" style="2663"/>
    <col min="734" max="734" width="4" style="2663" customWidth="1"/>
    <col min="735" max="736" width="13.44140625" style="2663" customWidth="1"/>
    <col min="737" max="740" width="15.44140625" style="2663" customWidth="1"/>
    <col min="741" max="742" width="8.44140625" style="2663" bestFit="1" customWidth="1"/>
    <col min="743" max="743" width="10.109375" style="2663" customWidth="1"/>
    <col min="744" max="744" width="6.6640625" style="2663" customWidth="1"/>
    <col min="745" max="748" width="12.109375" style="2663" customWidth="1"/>
    <col min="749" max="989" width="10.109375" style="2663"/>
    <col min="990" max="990" width="4" style="2663" customWidth="1"/>
    <col min="991" max="992" width="13.44140625" style="2663" customWidth="1"/>
    <col min="993" max="996" width="15.44140625" style="2663" customWidth="1"/>
    <col min="997" max="998" width="8.44140625" style="2663" bestFit="1" customWidth="1"/>
    <col min="999" max="999" width="10.109375" style="2663" customWidth="1"/>
    <col min="1000" max="1000" width="6.6640625" style="2663" customWidth="1"/>
    <col min="1001" max="1004" width="12.109375" style="2663" customWidth="1"/>
    <col min="1005" max="1245" width="10.109375" style="2663"/>
    <col min="1246" max="1246" width="4" style="2663" customWidth="1"/>
    <col min="1247" max="1248" width="13.44140625" style="2663" customWidth="1"/>
    <col min="1249" max="1252" width="15.44140625" style="2663" customWidth="1"/>
    <col min="1253" max="1254" width="8.44140625" style="2663" bestFit="1" customWidth="1"/>
    <col min="1255" max="1255" width="10.109375" style="2663" customWidth="1"/>
    <col min="1256" max="1256" width="6.6640625" style="2663" customWidth="1"/>
    <col min="1257" max="1260" width="12.109375" style="2663" customWidth="1"/>
    <col min="1261" max="1501" width="10.109375" style="2663"/>
    <col min="1502" max="1502" width="4" style="2663" customWidth="1"/>
    <col min="1503" max="1504" width="13.44140625" style="2663" customWidth="1"/>
    <col min="1505" max="1508" width="15.44140625" style="2663" customWidth="1"/>
    <col min="1509" max="1510" width="8.44140625" style="2663" bestFit="1" customWidth="1"/>
    <col min="1511" max="1511" width="10.109375" style="2663" customWidth="1"/>
    <col min="1512" max="1512" width="6.6640625" style="2663" customWidth="1"/>
    <col min="1513" max="1516" width="12.109375" style="2663" customWidth="1"/>
    <col min="1517" max="1757" width="10.109375" style="2663"/>
    <col min="1758" max="1758" width="4" style="2663" customWidth="1"/>
    <col min="1759" max="1760" width="13.44140625" style="2663" customWidth="1"/>
    <col min="1761" max="1764" width="15.44140625" style="2663" customWidth="1"/>
    <col min="1765" max="1766" width="8.44140625" style="2663" bestFit="1" customWidth="1"/>
    <col min="1767" max="1767" width="10.109375" style="2663" customWidth="1"/>
    <col min="1768" max="1768" width="6.6640625" style="2663" customWidth="1"/>
    <col min="1769" max="1772" width="12.109375" style="2663" customWidth="1"/>
    <col min="1773" max="2013" width="10.109375" style="2663"/>
    <col min="2014" max="2014" width="4" style="2663" customWidth="1"/>
    <col min="2015" max="2016" width="13.44140625" style="2663" customWidth="1"/>
    <col min="2017" max="2020" width="15.44140625" style="2663" customWidth="1"/>
    <col min="2021" max="2022" width="8.44140625" style="2663" bestFit="1" customWidth="1"/>
    <col min="2023" max="2023" width="10.109375" style="2663" customWidth="1"/>
    <col min="2024" max="2024" width="6.6640625" style="2663" customWidth="1"/>
    <col min="2025" max="2028" width="12.109375" style="2663" customWidth="1"/>
    <col min="2029" max="2269" width="10.109375" style="2663"/>
    <col min="2270" max="2270" width="4" style="2663" customWidth="1"/>
    <col min="2271" max="2272" width="13.44140625" style="2663" customWidth="1"/>
    <col min="2273" max="2276" width="15.44140625" style="2663" customWidth="1"/>
    <col min="2277" max="2278" width="8.44140625" style="2663" bestFit="1" customWidth="1"/>
    <col min="2279" max="2279" width="10.109375" style="2663" customWidth="1"/>
    <col min="2280" max="2280" width="6.6640625" style="2663" customWidth="1"/>
    <col min="2281" max="2284" width="12.109375" style="2663" customWidth="1"/>
    <col min="2285" max="2525" width="10.109375" style="2663"/>
    <col min="2526" max="2526" width="4" style="2663" customWidth="1"/>
    <col min="2527" max="2528" width="13.44140625" style="2663" customWidth="1"/>
    <col min="2529" max="2532" width="15.44140625" style="2663" customWidth="1"/>
    <col min="2533" max="2534" width="8.44140625" style="2663" bestFit="1" customWidth="1"/>
    <col min="2535" max="2535" width="10.109375" style="2663" customWidth="1"/>
    <col min="2536" max="2536" width="6.6640625" style="2663" customWidth="1"/>
    <col min="2537" max="2540" width="12.109375" style="2663" customWidth="1"/>
    <col min="2541" max="2781" width="10.109375" style="2663"/>
    <col min="2782" max="2782" width="4" style="2663" customWidth="1"/>
    <col min="2783" max="2784" width="13.44140625" style="2663" customWidth="1"/>
    <col min="2785" max="2788" width="15.44140625" style="2663" customWidth="1"/>
    <col min="2789" max="2790" width="8.44140625" style="2663" bestFit="1" customWidth="1"/>
    <col min="2791" max="2791" width="10.109375" style="2663" customWidth="1"/>
    <col min="2792" max="2792" width="6.6640625" style="2663" customWidth="1"/>
    <col min="2793" max="2796" width="12.109375" style="2663" customWidth="1"/>
    <col min="2797" max="3037" width="10.109375" style="2663"/>
    <col min="3038" max="3038" width="4" style="2663" customWidth="1"/>
    <col min="3039" max="3040" width="13.44140625" style="2663" customWidth="1"/>
    <col min="3041" max="3044" width="15.44140625" style="2663" customWidth="1"/>
    <col min="3045" max="3046" width="8.44140625" style="2663" bestFit="1" customWidth="1"/>
    <col min="3047" max="3047" width="10.109375" style="2663" customWidth="1"/>
    <col min="3048" max="3048" width="6.6640625" style="2663" customWidth="1"/>
    <col min="3049" max="3052" width="12.109375" style="2663" customWidth="1"/>
    <col min="3053" max="3293" width="10.109375" style="2663"/>
    <col min="3294" max="3294" width="4" style="2663" customWidth="1"/>
    <col min="3295" max="3296" width="13.44140625" style="2663" customWidth="1"/>
    <col min="3297" max="3300" width="15.44140625" style="2663" customWidth="1"/>
    <col min="3301" max="3302" width="8.44140625" style="2663" bestFit="1" customWidth="1"/>
    <col min="3303" max="3303" width="10.109375" style="2663" customWidth="1"/>
    <col min="3304" max="3304" width="6.6640625" style="2663" customWidth="1"/>
    <col min="3305" max="3308" width="12.109375" style="2663" customWidth="1"/>
    <col min="3309" max="3549" width="10.109375" style="2663"/>
    <col min="3550" max="3550" width="4" style="2663" customWidth="1"/>
    <col min="3551" max="3552" width="13.44140625" style="2663" customWidth="1"/>
    <col min="3553" max="3556" width="15.44140625" style="2663" customWidth="1"/>
    <col min="3557" max="3558" width="8.44140625" style="2663" bestFit="1" customWidth="1"/>
    <col min="3559" max="3559" width="10.109375" style="2663" customWidth="1"/>
    <col min="3560" max="3560" width="6.6640625" style="2663" customWidth="1"/>
    <col min="3561" max="3564" width="12.109375" style="2663" customWidth="1"/>
    <col min="3565" max="3805" width="10.109375" style="2663"/>
    <col min="3806" max="3806" width="4" style="2663" customWidth="1"/>
    <col min="3807" max="3808" width="13.44140625" style="2663" customWidth="1"/>
    <col min="3809" max="3812" width="15.44140625" style="2663" customWidth="1"/>
    <col min="3813" max="3814" width="8.44140625" style="2663" bestFit="1" customWidth="1"/>
    <col min="3815" max="3815" width="10.109375" style="2663" customWidth="1"/>
    <col min="3816" max="3816" width="6.6640625" style="2663" customWidth="1"/>
    <col min="3817" max="3820" width="12.109375" style="2663" customWidth="1"/>
    <col min="3821" max="4061" width="10.109375" style="2663"/>
    <col min="4062" max="4062" width="4" style="2663" customWidth="1"/>
    <col min="4063" max="4064" width="13.44140625" style="2663" customWidth="1"/>
    <col min="4065" max="4068" width="15.44140625" style="2663" customWidth="1"/>
    <col min="4069" max="4070" width="8.44140625" style="2663" bestFit="1" customWidth="1"/>
    <col min="4071" max="4071" width="10.109375" style="2663" customWidth="1"/>
    <col min="4072" max="4072" width="6.6640625" style="2663" customWidth="1"/>
    <col min="4073" max="4076" width="12.109375" style="2663" customWidth="1"/>
    <col min="4077" max="4317" width="10.109375" style="2663"/>
    <col min="4318" max="4318" width="4" style="2663" customWidth="1"/>
    <col min="4319" max="4320" width="13.44140625" style="2663" customWidth="1"/>
    <col min="4321" max="4324" width="15.44140625" style="2663" customWidth="1"/>
    <col min="4325" max="4326" width="8.44140625" style="2663" bestFit="1" customWidth="1"/>
    <col min="4327" max="4327" width="10.109375" style="2663" customWidth="1"/>
    <col min="4328" max="4328" width="6.6640625" style="2663" customWidth="1"/>
    <col min="4329" max="4332" width="12.109375" style="2663" customWidth="1"/>
    <col min="4333" max="4573" width="10.109375" style="2663"/>
    <col min="4574" max="4574" width="4" style="2663" customWidth="1"/>
    <col min="4575" max="4576" width="13.44140625" style="2663" customWidth="1"/>
    <col min="4577" max="4580" width="15.44140625" style="2663" customWidth="1"/>
    <col min="4581" max="4582" width="8.44140625" style="2663" bestFit="1" customWidth="1"/>
    <col min="4583" max="4583" width="10.109375" style="2663" customWidth="1"/>
    <col min="4584" max="4584" width="6.6640625" style="2663" customWidth="1"/>
    <col min="4585" max="4588" width="12.109375" style="2663" customWidth="1"/>
    <col min="4589" max="4829" width="10.109375" style="2663"/>
    <col min="4830" max="4830" width="4" style="2663" customWidth="1"/>
    <col min="4831" max="4832" width="13.44140625" style="2663" customWidth="1"/>
    <col min="4833" max="4836" width="15.44140625" style="2663" customWidth="1"/>
    <col min="4837" max="4838" width="8.44140625" style="2663" bestFit="1" customWidth="1"/>
    <col min="4839" max="4839" width="10.109375" style="2663" customWidth="1"/>
    <col min="4840" max="4840" width="6.6640625" style="2663" customWidth="1"/>
    <col min="4841" max="4844" width="12.109375" style="2663" customWidth="1"/>
    <col min="4845" max="5085" width="10.109375" style="2663"/>
    <col min="5086" max="5086" width="4" style="2663" customWidth="1"/>
    <col min="5087" max="5088" width="13.44140625" style="2663" customWidth="1"/>
    <col min="5089" max="5092" width="15.44140625" style="2663" customWidth="1"/>
    <col min="5093" max="5094" width="8.44140625" style="2663" bestFit="1" customWidth="1"/>
    <col min="5095" max="5095" width="10.109375" style="2663" customWidth="1"/>
    <col min="5096" max="5096" width="6.6640625" style="2663" customWidth="1"/>
    <col min="5097" max="5100" width="12.109375" style="2663" customWidth="1"/>
    <col min="5101" max="5341" width="10.109375" style="2663"/>
    <col min="5342" max="5342" width="4" style="2663" customWidth="1"/>
    <col min="5343" max="5344" width="13.44140625" style="2663" customWidth="1"/>
    <col min="5345" max="5348" width="15.44140625" style="2663" customWidth="1"/>
    <col min="5349" max="5350" width="8.44140625" style="2663" bestFit="1" customWidth="1"/>
    <col min="5351" max="5351" width="10.109375" style="2663" customWidth="1"/>
    <col min="5352" max="5352" width="6.6640625" style="2663" customWidth="1"/>
    <col min="5353" max="5356" width="12.109375" style="2663" customWidth="1"/>
    <col min="5357" max="5597" width="10.109375" style="2663"/>
    <col min="5598" max="5598" width="4" style="2663" customWidth="1"/>
    <col min="5599" max="5600" width="13.44140625" style="2663" customWidth="1"/>
    <col min="5601" max="5604" width="15.44140625" style="2663" customWidth="1"/>
    <col min="5605" max="5606" width="8.44140625" style="2663" bestFit="1" customWidth="1"/>
    <col min="5607" max="5607" width="10.109375" style="2663" customWidth="1"/>
    <col min="5608" max="5608" width="6.6640625" style="2663" customWidth="1"/>
    <col min="5609" max="5612" width="12.109375" style="2663" customWidth="1"/>
    <col min="5613" max="5853" width="10.109375" style="2663"/>
    <col min="5854" max="5854" width="4" style="2663" customWidth="1"/>
    <col min="5855" max="5856" width="13.44140625" style="2663" customWidth="1"/>
    <col min="5857" max="5860" width="15.44140625" style="2663" customWidth="1"/>
    <col min="5861" max="5862" width="8.44140625" style="2663" bestFit="1" customWidth="1"/>
    <col min="5863" max="5863" width="10.109375" style="2663" customWidth="1"/>
    <col min="5864" max="5864" width="6.6640625" style="2663" customWidth="1"/>
    <col min="5865" max="5868" width="12.109375" style="2663" customWidth="1"/>
    <col min="5869" max="6109" width="10.109375" style="2663"/>
    <col min="6110" max="6110" width="4" style="2663" customWidth="1"/>
    <col min="6111" max="6112" width="13.44140625" style="2663" customWidth="1"/>
    <col min="6113" max="6116" width="15.44140625" style="2663" customWidth="1"/>
    <col min="6117" max="6118" width="8.44140625" style="2663" bestFit="1" customWidth="1"/>
    <col min="6119" max="6119" width="10.109375" style="2663" customWidth="1"/>
    <col min="6120" max="6120" width="6.6640625" style="2663" customWidth="1"/>
    <col min="6121" max="6124" width="12.109375" style="2663" customWidth="1"/>
    <col min="6125" max="6365" width="10.109375" style="2663"/>
    <col min="6366" max="6366" width="4" style="2663" customWidth="1"/>
    <col min="6367" max="6368" width="13.44140625" style="2663" customWidth="1"/>
    <col min="6369" max="6372" width="15.44140625" style="2663" customWidth="1"/>
    <col min="6373" max="6374" width="8.44140625" style="2663" bestFit="1" customWidth="1"/>
    <col min="6375" max="6375" width="10.109375" style="2663" customWidth="1"/>
    <col min="6376" max="6376" width="6.6640625" style="2663" customWidth="1"/>
    <col min="6377" max="6380" width="12.109375" style="2663" customWidth="1"/>
    <col min="6381" max="6621" width="10.109375" style="2663"/>
    <col min="6622" max="6622" width="4" style="2663" customWidth="1"/>
    <col min="6623" max="6624" width="13.44140625" style="2663" customWidth="1"/>
    <col min="6625" max="6628" width="15.44140625" style="2663" customWidth="1"/>
    <col min="6629" max="6630" width="8.44140625" style="2663" bestFit="1" customWidth="1"/>
    <col min="6631" max="6631" width="10.109375" style="2663" customWidth="1"/>
    <col min="6632" max="6632" width="6.6640625" style="2663" customWidth="1"/>
    <col min="6633" max="6636" width="12.109375" style="2663" customWidth="1"/>
    <col min="6637" max="6877" width="10.109375" style="2663"/>
    <col min="6878" max="6878" width="4" style="2663" customWidth="1"/>
    <col min="6879" max="6880" width="13.44140625" style="2663" customWidth="1"/>
    <col min="6881" max="6884" width="15.44140625" style="2663" customWidth="1"/>
    <col min="6885" max="6886" width="8.44140625" style="2663" bestFit="1" customWidth="1"/>
    <col min="6887" max="6887" width="10.109375" style="2663" customWidth="1"/>
    <col min="6888" max="6888" width="6.6640625" style="2663" customWidth="1"/>
    <col min="6889" max="6892" width="12.109375" style="2663" customWidth="1"/>
    <col min="6893" max="7133" width="10.109375" style="2663"/>
    <col min="7134" max="7134" width="4" style="2663" customWidth="1"/>
    <col min="7135" max="7136" width="13.44140625" style="2663" customWidth="1"/>
    <col min="7137" max="7140" width="15.44140625" style="2663" customWidth="1"/>
    <col min="7141" max="7142" width="8.44140625" style="2663" bestFit="1" customWidth="1"/>
    <col min="7143" max="7143" width="10.109375" style="2663" customWidth="1"/>
    <col min="7144" max="7144" width="6.6640625" style="2663" customWidth="1"/>
    <col min="7145" max="7148" width="12.109375" style="2663" customWidth="1"/>
    <col min="7149" max="7389" width="10.109375" style="2663"/>
    <col min="7390" max="7390" width="4" style="2663" customWidth="1"/>
    <col min="7391" max="7392" width="13.44140625" style="2663" customWidth="1"/>
    <col min="7393" max="7396" width="15.44140625" style="2663" customWidth="1"/>
    <col min="7397" max="7398" width="8.44140625" style="2663" bestFit="1" customWidth="1"/>
    <col min="7399" max="7399" width="10.109375" style="2663" customWidth="1"/>
    <col min="7400" max="7400" width="6.6640625" style="2663" customWidth="1"/>
    <col min="7401" max="7404" width="12.109375" style="2663" customWidth="1"/>
    <col min="7405" max="7645" width="10.109375" style="2663"/>
    <col min="7646" max="7646" width="4" style="2663" customWidth="1"/>
    <col min="7647" max="7648" width="13.44140625" style="2663" customWidth="1"/>
    <col min="7649" max="7652" width="15.44140625" style="2663" customWidth="1"/>
    <col min="7653" max="7654" width="8.44140625" style="2663" bestFit="1" customWidth="1"/>
    <col min="7655" max="7655" width="10.109375" style="2663" customWidth="1"/>
    <col min="7656" max="7656" width="6.6640625" style="2663" customWidth="1"/>
    <col min="7657" max="7660" width="12.109375" style="2663" customWidth="1"/>
    <col min="7661" max="7901" width="10.109375" style="2663"/>
    <col min="7902" max="7902" width="4" style="2663" customWidth="1"/>
    <col min="7903" max="7904" width="13.44140625" style="2663" customWidth="1"/>
    <col min="7905" max="7908" width="15.44140625" style="2663" customWidth="1"/>
    <col min="7909" max="7910" width="8.44140625" style="2663" bestFit="1" customWidth="1"/>
    <col min="7911" max="7911" width="10.109375" style="2663" customWidth="1"/>
    <col min="7912" max="7912" width="6.6640625" style="2663" customWidth="1"/>
    <col min="7913" max="7916" width="12.109375" style="2663" customWidth="1"/>
    <col min="7917" max="8157" width="10.109375" style="2663"/>
    <col min="8158" max="8158" width="4" style="2663" customWidth="1"/>
    <col min="8159" max="8160" width="13.44140625" style="2663" customWidth="1"/>
    <col min="8161" max="8164" width="15.44140625" style="2663" customWidth="1"/>
    <col min="8165" max="8166" width="8.44140625" style="2663" bestFit="1" customWidth="1"/>
    <col min="8167" max="8167" width="10.109375" style="2663" customWidth="1"/>
    <col min="8168" max="8168" width="6.6640625" style="2663" customWidth="1"/>
    <col min="8169" max="8172" width="12.109375" style="2663" customWidth="1"/>
    <col min="8173" max="8413" width="10.109375" style="2663"/>
    <col min="8414" max="8414" width="4" style="2663" customWidth="1"/>
    <col min="8415" max="8416" width="13.44140625" style="2663" customWidth="1"/>
    <col min="8417" max="8420" width="15.44140625" style="2663" customWidth="1"/>
    <col min="8421" max="8422" width="8.44140625" style="2663" bestFit="1" customWidth="1"/>
    <col min="8423" max="8423" width="10.109375" style="2663" customWidth="1"/>
    <col min="8424" max="8424" width="6.6640625" style="2663" customWidth="1"/>
    <col min="8425" max="8428" width="12.109375" style="2663" customWidth="1"/>
    <col min="8429" max="8669" width="10.109375" style="2663"/>
    <col min="8670" max="8670" width="4" style="2663" customWidth="1"/>
    <col min="8671" max="8672" width="13.44140625" style="2663" customWidth="1"/>
    <col min="8673" max="8676" width="15.44140625" style="2663" customWidth="1"/>
    <col min="8677" max="8678" width="8.44140625" style="2663" bestFit="1" customWidth="1"/>
    <col min="8679" max="8679" width="10.109375" style="2663" customWidth="1"/>
    <col min="8680" max="8680" width="6.6640625" style="2663" customWidth="1"/>
    <col min="8681" max="8684" width="12.109375" style="2663" customWidth="1"/>
    <col min="8685" max="8925" width="10.109375" style="2663"/>
    <col min="8926" max="8926" width="4" style="2663" customWidth="1"/>
    <col min="8927" max="8928" width="13.44140625" style="2663" customWidth="1"/>
    <col min="8929" max="8932" width="15.44140625" style="2663" customWidth="1"/>
    <col min="8933" max="8934" width="8.44140625" style="2663" bestFit="1" customWidth="1"/>
    <col min="8935" max="8935" width="10.109375" style="2663" customWidth="1"/>
    <col min="8936" max="8936" width="6.6640625" style="2663" customWidth="1"/>
    <col min="8937" max="8940" width="12.109375" style="2663" customWidth="1"/>
    <col min="8941" max="9181" width="10.109375" style="2663"/>
    <col min="9182" max="9182" width="4" style="2663" customWidth="1"/>
    <col min="9183" max="9184" width="13.44140625" style="2663" customWidth="1"/>
    <col min="9185" max="9188" width="15.44140625" style="2663" customWidth="1"/>
    <col min="9189" max="9190" width="8.44140625" style="2663" bestFit="1" customWidth="1"/>
    <col min="9191" max="9191" width="10.109375" style="2663" customWidth="1"/>
    <col min="9192" max="9192" width="6.6640625" style="2663" customWidth="1"/>
    <col min="9193" max="9196" width="12.109375" style="2663" customWidth="1"/>
    <col min="9197" max="9437" width="10.109375" style="2663"/>
    <col min="9438" max="9438" width="4" style="2663" customWidth="1"/>
    <col min="9439" max="9440" width="13.44140625" style="2663" customWidth="1"/>
    <col min="9441" max="9444" width="15.44140625" style="2663" customWidth="1"/>
    <col min="9445" max="9446" width="8.44140625" style="2663" bestFit="1" customWidth="1"/>
    <col min="9447" max="9447" width="10.109375" style="2663" customWidth="1"/>
    <col min="9448" max="9448" width="6.6640625" style="2663" customWidth="1"/>
    <col min="9449" max="9452" width="12.109375" style="2663" customWidth="1"/>
    <col min="9453" max="9693" width="10.109375" style="2663"/>
    <col min="9694" max="9694" width="4" style="2663" customWidth="1"/>
    <col min="9695" max="9696" width="13.44140625" style="2663" customWidth="1"/>
    <col min="9697" max="9700" width="15.44140625" style="2663" customWidth="1"/>
    <col min="9701" max="9702" width="8.44140625" style="2663" bestFit="1" customWidth="1"/>
    <col min="9703" max="9703" width="10.109375" style="2663" customWidth="1"/>
    <col min="9704" max="9704" width="6.6640625" style="2663" customWidth="1"/>
    <col min="9705" max="9708" width="12.109375" style="2663" customWidth="1"/>
    <col min="9709" max="9949" width="10.109375" style="2663"/>
    <col min="9950" max="9950" width="4" style="2663" customWidth="1"/>
    <col min="9951" max="9952" width="13.44140625" style="2663" customWidth="1"/>
    <col min="9953" max="9956" width="15.44140625" style="2663" customWidth="1"/>
    <col min="9957" max="9958" width="8.44140625" style="2663" bestFit="1" customWidth="1"/>
    <col min="9959" max="9959" width="10.109375" style="2663" customWidth="1"/>
    <col min="9960" max="9960" width="6.6640625" style="2663" customWidth="1"/>
    <col min="9961" max="9964" width="12.109375" style="2663" customWidth="1"/>
    <col min="9965" max="10205" width="10.109375" style="2663"/>
    <col min="10206" max="10206" width="4" style="2663" customWidth="1"/>
    <col min="10207" max="10208" width="13.44140625" style="2663" customWidth="1"/>
    <col min="10209" max="10212" width="15.44140625" style="2663" customWidth="1"/>
    <col min="10213" max="10214" width="8.44140625" style="2663" bestFit="1" customWidth="1"/>
    <col min="10215" max="10215" width="10.109375" style="2663" customWidth="1"/>
    <col min="10216" max="10216" width="6.6640625" style="2663" customWidth="1"/>
    <col min="10217" max="10220" width="12.109375" style="2663" customWidth="1"/>
    <col min="10221" max="10461" width="10.109375" style="2663"/>
    <col min="10462" max="10462" width="4" style="2663" customWidth="1"/>
    <col min="10463" max="10464" width="13.44140625" style="2663" customWidth="1"/>
    <col min="10465" max="10468" width="15.44140625" style="2663" customWidth="1"/>
    <col min="10469" max="10470" width="8.44140625" style="2663" bestFit="1" customWidth="1"/>
    <col min="10471" max="10471" width="10.109375" style="2663" customWidth="1"/>
    <col min="10472" max="10472" width="6.6640625" style="2663" customWidth="1"/>
    <col min="10473" max="10476" width="12.109375" style="2663" customWidth="1"/>
    <col min="10477" max="10717" width="10.109375" style="2663"/>
    <col min="10718" max="10718" width="4" style="2663" customWidth="1"/>
    <col min="10719" max="10720" width="13.44140625" style="2663" customWidth="1"/>
    <col min="10721" max="10724" width="15.44140625" style="2663" customWidth="1"/>
    <col min="10725" max="10726" width="8.44140625" style="2663" bestFit="1" customWidth="1"/>
    <col min="10727" max="10727" width="10.109375" style="2663" customWidth="1"/>
    <col min="10728" max="10728" width="6.6640625" style="2663" customWidth="1"/>
    <col min="10729" max="10732" width="12.109375" style="2663" customWidth="1"/>
    <col min="10733" max="10973" width="10.109375" style="2663"/>
    <col min="10974" max="10974" width="4" style="2663" customWidth="1"/>
    <col min="10975" max="10976" width="13.44140625" style="2663" customWidth="1"/>
    <col min="10977" max="10980" width="15.44140625" style="2663" customWidth="1"/>
    <col min="10981" max="10982" width="8.44140625" style="2663" bestFit="1" customWidth="1"/>
    <col min="10983" max="10983" width="10.109375" style="2663" customWidth="1"/>
    <col min="10984" max="10984" width="6.6640625" style="2663" customWidth="1"/>
    <col min="10985" max="10988" width="12.109375" style="2663" customWidth="1"/>
    <col min="10989" max="11229" width="10.109375" style="2663"/>
    <col min="11230" max="11230" width="4" style="2663" customWidth="1"/>
    <col min="11231" max="11232" width="13.44140625" style="2663" customWidth="1"/>
    <col min="11233" max="11236" width="15.44140625" style="2663" customWidth="1"/>
    <col min="11237" max="11238" width="8.44140625" style="2663" bestFit="1" customWidth="1"/>
    <col min="11239" max="11239" width="10.109375" style="2663" customWidth="1"/>
    <col min="11240" max="11240" width="6.6640625" style="2663" customWidth="1"/>
    <col min="11241" max="11244" width="12.109375" style="2663" customWidth="1"/>
    <col min="11245" max="11485" width="10.109375" style="2663"/>
    <col min="11486" max="11486" width="4" style="2663" customWidth="1"/>
    <col min="11487" max="11488" width="13.44140625" style="2663" customWidth="1"/>
    <col min="11489" max="11492" width="15.44140625" style="2663" customWidth="1"/>
    <col min="11493" max="11494" width="8.44140625" style="2663" bestFit="1" customWidth="1"/>
    <col min="11495" max="11495" width="10.109375" style="2663" customWidth="1"/>
    <col min="11496" max="11496" width="6.6640625" style="2663" customWidth="1"/>
    <col min="11497" max="11500" width="12.109375" style="2663" customWidth="1"/>
    <col min="11501" max="11741" width="10.109375" style="2663"/>
    <col min="11742" max="11742" width="4" style="2663" customWidth="1"/>
    <col min="11743" max="11744" width="13.44140625" style="2663" customWidth="1"/>
    <col min="11745" max="11748" width="15.44140625" style="2663" customWidth="1"/>
    <col min="11749" max="11750" width="8.44140625" style="2663" bestFit="1" customWidth="1"/>
    <col min="11751" max="11751" width="10.109375" style="2663" customWidth="1"/>
    <col min="11752" max="11752" width="6.6640625" style="2663" customWidth="1"/>
    <col min="11753" max="11756" width="12.109375" style="2663" customWidth="1"/>
    <col min="11757" max="11997" width="10.109375" style="2663"/>
    <col min="11998" max="11998" width="4" style="2663" customWidth="1"/>
    <col min="11999" max="12000" width="13.44140625" style="2663" customWidth="1"/>
    <col min="12001" max="12004" width="15.44140625" style="2663" customWidth="1"/>
    <col min="12005" max="12006" width="8.44140625" style="2663" bestFit="1" customWidth="1"/>
    <col min="12007" max="12007" width="10.109375" style="2663" customWidth="1"/>
    <col min="12008" max="12008" width="6.6640625" style="2663" customWidth="1"/>
    <col min="12009" max="12012" width="12.109375" style="2663" customWidth="1"/>
    <col min="12013" max="12253" width="10.109375" style="2663"/>
    <col min="12254" max="12254" width="4" style="2663" customWidth="1"/>
    <col min="12255" max="12256" width="13.44140625" style="2663" customWidth="1"/>
    <col min="12257" max="12260" width="15.44140625" style="2663" customWidth="1"/>
    <col min="12261" max="12262" width="8.44140625" style="2663" bestFit="1" customWidth="1"/>
    <col min="12263" max="12263" width="10.109375" style="2663" customWidth="1"/>
    <col min="12264" max="12264" width="6.6640625" style="2663" customWidth="1"/>
    <col min="12265" max="12268" width="12.109375" style="2663" customWidth="1"/>
    <col min="12269" max="12509" width="10.109375" style="2663"/>
    <col min="12510" max="12510" width="4" style="2663" customWidth="1"/>
    <col min="12511" max="12512" width="13.44140625" style="2663" customWidth="1"/>
    <col min="12513" max="12516" width="15.44140625" style="2663" customWidth="1"/>
    <col min="12517" max="12518" width="8.44140625" style="2663" bestFit="1" customWidth="1"/>
    <col min="12519" max="12519" width="10.109375" style="2663" customWidth="1"/>
    <col min="12520" max="12520" width="6.6640625" style="2663" customWidth="1"/>
    <col min="12521" max="12524" width="12.109375" style="2663" customWidth="1"/>
    <col min="12525" max="12765" width="10.109375" style="2663"/>
    <col min="12766" max="12766" width="4" style="2663" customWidth="1"/>
    <col min="12767" max="12768" width="13.44140625" style="2663" customWidth="1"/>
    <col min="12769" max="12772" width="15.44140625" style="2663" customWidth="1"/>
    <col min="12773" max="12774" width="8.44140625" style="2663" bestFit="1" customWidth="1"/>
    <col min="12775" max="12775" width="10.109375" style="2663" customWidth="1"/>
    <col min="12776" max="12776" width="6.6640625" style="2663" customWidth="1"/>
    <col min="12777" max="12780" width="12.109375" style="2663" customWidth="1"/>
    <col min="12781" max="13021" width="10.109375" style="2663"/>
    <col min="13022" max="13022" width="4" style="2663" customWidth="1"/>
    <col min="13023" max="13024" width="13.44140625" style="2663" customWidth="1"/>
    <col min="13025" max="13028" width="15.44140625" style="2663" customWidth="1"/>
    <col min="13029" max="13030" width="8.44140625" style="2663" bestFit="1" customWidth="1"/>
    <col min="13031" max="13031" width="10.109375" style="2663" customWidth="1"/>
    <col min="13032" max="13032" width="6.6640625" style="2663" customWidth="1"/>
    <col min="13033" max="13036" width="12.109375" style="2663" customWidth="1"/>
    <col min="13037" max="13277" width="10.109375" style="2663"/>
    <col min="13278" max="13278" width="4" style="2663" customWidth="1"/>
    <col min="13279" max="13280" width="13.44140625" style="2663" customWidth="1"/>
    <col min="13281" max="13284" width="15.44140625" style="2663" customWidth="1"/>
    <col min="13285" max="13286" width="8.44140625" style="2663" bestFit="1" customWidth="1"/>
    <col min="13287" max="13287" width="10.109375" style="2663" customWidth="1"/>
    <col min="13288" max="13288" width="6.6640625" style="2663" customWidth="1"/>
    <col min="13289" max="13292" width="12.109375" style="2663" customWidth="1"/>
    <col min="13293" max="13533" width="10.109375" style="2663"/>
    <col min="13534" max="13534" width="4" style="2663" customWidth="1"/>
    <col min="13535" max="13536" width="13.44140625" style="2663" customWidth="1"/>
    <col min="13537" max="13540" width="15.44140625" style="2663" customWidth="1"/>
    <col min="13541" max="13542" width="8.44140625" style="2663" bestFit="1" customWidth="1"/>
    <col min="13543" max="13543" width="10.109375" style="2663" customWidth="1"/>
    <col min="13544" max="13544" width="6.6640625" style="2663" customWidth="1"/>
    <col min="13545" max="13548" width="12.109375" style="2663" customWidth="1"/>
    <col min="13549" max="13789" width="10.109375" style="2663"/>
    <col min="13790" max="13790" width="4" style="2663" customWidth="1"/>
    <col min="13791" max="13792" width="13.44140625" style="2663" customWidth="1"/>
    <col min="13793" max="13796" width="15.44140625" style="2663" customWidth="1"/>
    <col min="13797" max="13798" width="8.44140625" style="2663" bestFit="1" customWidth="1"/>
    <col min="13799" max="13799" width="10.109375" style="2663" customWidth="1"/>
    <col min="13800" max="13800" width="6.6640625" style="2663" customWidth="1"/>
    <col min="13801" max="13804" width="12.109375" style="2663" customWidth="1"/>
    <col min="13805" max="14045" width="10.109375" style="2663"/>
    <col min="14046" max="14046" width="4" style="2663" customWidth="1"/>
    <col min="14047" max="14048" width="13.44140625" style="2663" customWidth="1"/>
    <col min="14049" max="14052" width="15.44140625" style="2663" customWidth="1"/>
    <col min="14053" max="14054" width="8.44140625" style="2663" bestFit="1" customWidth="1"/>
    <col min="14055" max="14055" width="10.109375" style="2663" customWidth="1"/>
    <col min="14056" max="14056" width="6.6640625" style="2663" customWidth="1"/>
    <col min="14057" max="14060" width="12.109375" style="2663" customWidth="1"/>
    <col min="14061" max="14301" width="10.109375" style="2663"/>
    <col min="14302" max="14302" width="4" style="2663" customWidth="1"/>
    <col min="14303" max="14304" width="13.44140625" style="2663" customWidth="1"/>
    <col min="14305" max="14308" width="15.44140625" style="2663" customWidth="1"/>
    <col min="14309" max="14310" width="8.44140625" style="2663" bestFit="1" customWidth="1"/>
    <col min="14311" max="14311" width="10.109375" style="2663" customWidth="1"/>
    <col min="14312" max="14312" width="6.6640625" style="2663" customWidth="1"/>
    <col min="14313" max="14316" width="12.109375" style="2663" customWidth="1"/>
    <col min="14317" max="14557" width="10.109375" style="2663"/>
    <col min="14558" max="14558" width="4" style="2663" customWidth="1"/>
    <col min="14559" max="14560" width="13.44140625" style="2663" customWidth="1"/>
    <col min="14561" max="14564" width="15.44140625" style="2663" customWidth="1"/>
    <col min="14565" max="14566" width="8.44140625" style="2663" bestFit="1" customWidth="1"/>
    <col min="14567" max="14567" width="10.109375" style="2663" customWidth="1"/>
    <col min="14568" max="14568" width="6.6640625" style="2663" customWidth="1"/>
    <col min="14569" max="14572" width="12.109375" style="2663" customWidth="1"/>
    <col min="14573" max="14813" width="10.109375" style="2663"/>
    <col min="14814" max="14814" width="4" style="2663" customWidth="1"/>
    <col min="14815" max="14816" width="13.44140625" style="2663" customWidth="1"/>
    <col min="14817" max="14820" width="15.44140625" style="2663" customWidth="1"/>
    <col min="14821" max="14822" width="8.44140625" style="2663" bestFit="1" customWidth="1"/>
    <col min="14823" max="14823" width="10.109375" style="2663" customWidth="1"/>
    <col min="14824" max="14824" width="6.6640625" style="2663" customWidth="1"/>
    <col min="14825" max="14828" width="12.109375" style="2663" customWidth="1"/>
    <col min="14829" max="15069" width="10.109375" style="2663"/>
    <col min="15070" max="15070" width="4" style="2663" customWidth="1"/>
    <col min="15071" max="15072" width="13.44140625" style="2663" customWidth="1"/>
    <col min="15073" max="15076" width="15.44140625" style="2663" customWidth="1"/>
    <col min="15077" max="15078" width="8.44140625" style="2663" bestFit="1" customWidth="1"/>
    <col min="15079" max="15079" width="10.109375" style="2663" customWidth="1"/>
    <col min="15080" max="15080" width="6.6640625" style="2663" customWidth="1"/>
    <col min="15081" max="15084" width="12.109375" style="2663" customWidth="1"/>
    <col min="15085" max="15325" width="10.109375" style="2663"/>
    <col min="15326" max="15326" width="4" style="2663" customWidth="1"/>
    <col min="15327" max="15328" width="13.44140625" style="2663" customWidth="1"/>
    <col min="15329" max="15332" width="15.44140625" style="2663" customWidth="1"/>
    <col min="15333" max="15334" width="8.44140625" style="2663" bestFit="1" customWidth="1"/>
    <col min="15335" max="15335" width="10.109375" style="2663" customWidth="1"/>
    <col min="15336" max="15336" width="6.6640625" style="2663" customWidth="1"/>
    <col min="15337" max="15340" width="12.109375" style="2663" customWidth="1"/>
    <col min="15341" max="15581" width="10.109375" style="2663"/>
    <col min="15582" max="15582" width="4" style="2663" customWidth="1"/>
    <col min="15583" max="15584" width="13.44140625" style="2663" customWidth="1"/>
    <col min="15585" max="15588" width="15.44140625" style="2663" customWidth="1"/>
    <col min="15589" max="15590" width="8.44140625" style="2663" bestFit="1" customWidth="1"/>
    <col min="15591" max="15591" width="10.109375" style="2663" customWidth="1"/>
    <col min="15592" max="15592" width="6.6640625" style="2663" customWidth="1"/>
    <col min="15593" max="15596" width="12.109375" style="2663" customWidth="1"/>
    <col min="15597" max="15837" width="10.109375" style="2663"/>
    <col min="15838" max="15838" width="4" style="2663" customWidth="1"/>
    <col min="15839" max="15840" width="13.44140625" style="2663" customWidth="1"/>
    <col min="15841" max="15844" width="15.44140625" style="2663" customWidth="1"/>
    <col min="15845" max="15846" width="8.44140625" style="2663" bestFit="1" customWidth="1"/>
    <col min="15847" max="15847" width="10.109375" style="2663" customWidth="1"/>
    <col min="15848" max="15848" width="6.6640625" style="2663" customWidth="1"/>
    <col min="15849" max="15852" width="12.109375" style="2663" customWidth="1"/>
    <col min="15853" max="16093" width="10.109375" style="2663"/>
    <col min="16094" max="16094" width="4" style="2663" customWidth="1"/>
    <col min="16095" max="16096" width="13.44140625" style="2663" customWidth="1"/>
    <col min="16097" max="16100" width="15.44140625" style="2663" customWidth="1"/>
    <col min="16101" max="16102" width="8.44140625" style="2663" bestFit="1" customWidth="1"/>
    <col min="16103" max="16103" width="10.109375" style="2663" customWidth="1"/>
    <col min="16104" max="16104" width="6.6640625" style="2663" customWidth="1"/>
    <col min="16105" max="16108" width="12.109375" style="2663" customWidth="1"/>
    <col min="16109" max="16384" width="10.109375" style="2663"/>
  </cols>
  <sheetData>
    <row r="1" spans="2:17">
      <c r="B1" s="3637" t="s">
        <v>2039</v>
      </c>
      <c r="C1" s="3637"/>
      <c r="D1" s="3637"/>
      <c r="E1" s="3637"/>
      <c r="F1" s="3637"/>
      <c r="G1" s="3637"/>
      <c r="H1" s="3637"/>
      <c r="I1" s="3637"/>
      <c r="J1" s="3637"/>
      <c r="K1" s="3637"/>
      <c r="L1" s="3637"/>
      <c r="M1" s="3637"/>
      <c r="N1" s="3637"/>
      <c r="O1" s="3637"/>
    </row>
    <row r="2" spans="2:17" ht="22.5" customHeight="1" thickBot="1">
      <c r="B2" s="3638" t="s">
        <v>457</v>
      </c>
      <c r="C2" s="3638"/>
      <c r="D2" s="3638"/>
      <c r="E2" s="3638"/>
      <c r="F2" s="3638"/>
      <c r="G2" s="3638"/>
      <c r="H2" s="3638"/>
      <c r="I2" s="3638"/>
      <c r="J2" s="3638"/>
      <c r="K2" s="3638"/>
      <c r="L2" s="3638"/>
      <c r="M2" s="3638"/>
      <c r="N2" s="3638"/>
      <c r="O2" s="3638"/>
    </row>
    <row r="3" spans="2:17" s="2685" customFormat="1" ht="16.5" customHeight="1" thickTop="1">
      <c r="B3" s="3639" t="s">
        <v>325</v>
      </c>
      <c r="C3" s="3641" t="s">
        <v>324</v>
      </c>
      <c r="D3" s="3643" t="s">
        <v>350</v>
      </c>
      <c r="E3" s="3643"/>
      <c r="F3" s="3643"/>
      <c r="G3" s="3643"/>
      <c r="H3" s="3665" t="s">
        <v>2038</v>
      </c>
      <c r="I3" s="3666"/>
      <c r="J3" s="3666"/>
      <c r="K3" s="3667"/>
      <c r="L3" s="3643" t="s">
        <v>2037</v>
      </c>
      <c r="M3" s="3643"/>
      <c r="N3" s="3643"/>
      <c r="O3" s="3644"/>
    </row>
    <row r="4" spans="2:17" s="2685" customFormat="1" ht="31.2">
      <c r="B4" s="3640"/>
      <c r="C4" s="3642"/>
      <c r="D4" s="2742" t="s">
        <v>152</v>
      </c>
      <c r="E4" s="2742" t="s">
        <v>153</v>
      </c>
      <c r="F4" s="2687" t="s">
        <v>2036</v>
      </c>
      <c r="G4" s="2687" t="s">
        <v>2033</v>
      </c>
      <c r="H4" s="2687" t="s">
        <v>2035</v>
      </c>
      <c r="I4" s="2687" t="s">
        <v>153</v>
      </c>
      <c r="J4" s="2687" t="s">
        <v>2034</v>
      </c>
      <c r="K4" s="2687" t="s">
        <v>2033</v>
      </c>
      <c r="L4" s="2742" t="s">
        <v>152</v>
      </c>
      <c r="M4" s="2742" t="s">
        <v>153</v>
      </c>
      <c r="N4" s="2687" t="s">
        <v>2034</v>
      </c>
      <c r="O4" s="2686" t="s">
        <v>2033</v>
      </c>
    </row>
    <row r="5" spans="2:17" ht="21" customHeight="1">
      <c r="B5" s="2684" t="s">
        <v>312</v>
      </c>
      <c r="C5" s="2683" t="s">
        <v>311</v>
      </c>
      <c r="D5" s="2741">
        <v>889.6</v>
      </c>
      <c r="E5" s="2741">
        <v>1814.6</v>
      </c>
      <c r="F5" s="2741">
        <v>-924.99999999999989</v>
      </c>
      <c r="G5" s="2741">
        <v>2704.2</v>
      </c>
      <c r="H5" s="2741" t="s">
        <v>73</v>
      </c>
      <c r="I5" s="2741" t="s">
        <v>73</v>
      </c>
      <c r="J5" s="2741" t="s">
        <v>73</v>
      </c>
      <c r="K5" s="2741"/>
      <c r="L5" s="2741">
        <v>5.3684147003801801</v>
      </c>
      <c r="M5" s="2741">
        <v>10.950455615231428</v>
      </c>
      <c r="N5" s="2741">
        <v>-5.5820409148512455</v>
      </c>
      <c r="O5" s="2740">
        <v>16.318870315611608</v>
      </c>
    </row>
    <row r="6" spans="2:17" ht="21" customHeight="1">
      <c r="B6" s="2678" t="s">
        <v>310</v>
      </c>
      <c r="C6" s="2677" t="s">
        <v>309</v>
      </c>
      <c r="D6" s="2738">
        <v>1185.8</v>
      </c>
      <c r="E6" s="2738">
        <v>1981.7</v>
      </c>
      <c r="F6" s="2738">
        <v>-795.90000000000009</v>
      </c>
      <c r="G6" s="2738">
        <v>3167.5</v>
      </c>
      <c r="H6" s="2738">
        <v>33.295863309352512</v>
      </c>
      <c r="I6" s="2738">
        <v>9.2086410228149589</v>
      </c>
      <c r="J6" s="2738">
        <v>13.956756756756736</v>
      </c>
      <c r="K6" s="2738">
        <v>17.132608534871679</v>
      </c>
      <c r="L6" s="2738">
        <v>6.8172933195354721</v>
      </c>
      <c r="M6" s="2738">
        <v>11.393009083592045</v>
      </c>
      <c r="N6" s="2738">
        <v>-4.5757157640565715</v>
      </c>
      <c r="O6" s="2739">
        <v>18.210302403127514</v>
      </c>
      <c r="Q6" s="2665"/>
    </row>
    <row r="7" spans="2:17" ht="21" customHeight="1">
      <c r="B7" s="2678" t="s">
        <v>308</v>
      </c>
      <c r="C7" s="2677" t="s">
        <v>307</v>
      </c>
      <c r="D7" s="2738">
        <v>1164.7</v>
      </c>
      <c r="E7" s="2738">
        <v>2008</v>
      </c>
      <c r="F7" s="2738">
        <v>-843.3</v>
      </c>
      <c r="G7" s="2738">
        <v>3172.7</v>
      </c>
      <c r="H7" s="2738">
        <v>-1.7793894417270906</v>
      </c>
      <c r="I7" s="2738">
        <v>1.3271433617600934</v>
      </c>
      <c r="J7" s="2738">
        <v>-5.95552205050884</v>
      </c>
      <c r="K7" s="2738">
        <v>0.16416732438830195</v>
      </c>
      <c r="L7" s="2738">
        <v>6.7401620370370372</v>
      </c>
      <c r="M7" s="2738">
        <v>11.62037037037037</v>
      </c>
      <c r="N7" s="2738">
        <v>-4.880208333333333</v>
      </c>
      <c r="O7" s="2739">
        <v>18.360532407407408</v>
      </c>
      <c r="Q7" s="2665"/>
    </row>
    <row r="8" spans="2:17" ht="21" customHeight="1">
      <c r="B8" s="2678" t="s">
        <v>306</v>
      </c>
      <c r="C8" s="2677" t="s">
        <v>305</v>
      </c>
      <c r="D8" s="2738">
        <v>1046.2</v>
      </c>
      <c r="E8" s="2738">
        <v>2469.6</v>
      </c>
      <c r="F8" s="2738">
        <v>-1423.3999999999999</v>
      </c>
      <c r="G8" s="2738">
        <v>3515.8</v>
      </c>
      <c r="H8" s="2738">
        <v>-10.174293809564688</v>
      </c>
      <c r="I8" s="2738">
        <v>22.988047808764932</v>
      </c>
      <c r="J8" s="2738">
        <v>-68.7892802087039</v>
      </c>
      <c r="K8" s="2738">
        <v>10.814133072777139</v>
      </c>
      <c r="L8" s="2738">
        <v>5.3020474356375438</v>
      </c>
      <c r="M8" s="2738">
        <v>12.515710520981147</v>
      </c>
      <c r="N8" s="2738">
        <v>-7.2136630853436037</v>
      </c>
      <c r="O8" s="2739">
        <v>17.817757956618692</v>
      </c>
      <c r="Q8" s="2665"/>
    </row>
    <row r="9" spans="2:17" ht="21" customHeight="1">
      <c r="B9" s="2678" t="s">
        <v>304</v>
      </c>
      <c r="C9" s="2677" t="s">
        <v>303</v>
      </c>
      <c r="D9" s="2738">
        <v>1296.8</v>
      </c>
      <c r="E9" s="2738">
        <v>2884.7</v>
      </c>
      <c r="F9" s="2738">
        <v>-1587.8999999999999</v>
      </c>
      <c r="G9" s="2738">
        <v>4181.5</v>
      </c>
      <c r="H9" s="2738">
        <v>23.953354999044137</v>
      </c>
      <c r="I9" s="2738">
        <v>16.808390022675738</v>
      </c>
      <c r="J9" s="2738">
        <v>-11.556835745398343</v>
      </c>
      <c r="K9" s="2738">
        <v>18.934524148131288</v>
      </c>
      <c r="L9" s="2738">
        <v>5.8374971865856402</v>
      </c>
      <c r="M9" s="2738">
        <v>12.985370245329729</v>
      </c>
      <c r="N9" s="2738">
        <v>-7.1478730587440902</v>
      </c>
      <c r="O9" s="2739">
        <v>18.822867431915373</v>
      </c>
      <c r="Q9" s="2665"/>
    </row>
    <row r="10" spans="2:17" ht="21" customHeight="1">
      <c r="B10" s="2678" t="s">
        <v>302</v>
      </c>
      <c r="C10" s="2677" t="s">
        <v>301</v>
      </c>
      <c r="D10" s="2738">
        <v>1150.5</v>
      </c>
      <c r="E10" s="2738">
        <v>3480.1</v>
      </c>
      <c r="F10" s="2738">
        <v>-2329.6</v>
      </c>
      <c r="G10" s="2738">
        <v>4630.6000000000004</v>
      </c>
      <c r="H10" s="2738">
        <v>-11.28161628624305</v>
      </c>
      <c r="I10" s="2738">
        <v>20.639927895448395</v>
      </c>
      <c r="J10" s="2738">
        <v>-46.709490522073182</v>
      </c>
      <c r="K10" s="2738">
        <v>10.740165012555309</v>
      </c>
      <c r="L10" s="2738">
        <v>4.9269838550811533</v>
      </c>
      <c r="M10" s="2738">
        <v>14.90343025994604</v>
      </c>
      <c r="N10" s="2738">
        <v>-9.9764464048648875</v>
      </c>
      <c r="O10" s="2739">
        <v>19.830414115027196</v>
      </c>
      <c r="Q10" s="2665"/>
    </row>
    <row r="11" spans="2:17" ht="21" customHeight="1">
      <c r="B11" s="2678" t="s">
        <v>2015</v>
      </c>
      <c r="C11" s="2677" t="s">
        <v>299</v>
      </c>
      <c r="D11" s="2738">
        <v>1608.7</v>
      </c>
      <c r="E11" s="2738">
        <v>4428.2</v>
      </c>
      <c r="F11" s="2738">
        <v>-2819.5</v>
      </c>
      <c r="G11" s="2738">
        <v>6036.9</v>
      </c>
      <c r="H11" s="2738">
        <v>39.826162538026949</v>
      </c>
      <c r="I11" s="2738">
        <v>27.243470015229448</v>
      </c>
      <c r="J11" s="2738">
        <v>-21.02936126373627</v>
      </c>
      <c r="K11" s="2738">
        <v>30.369714507839149</v>
      </c>
      <c r="L11" s="2738">
        <v>5.8911634379463145</v>
      </c>
      <c r="M11" s="2738">
        <v>16.21635478082543</v>
      </c>
      <c r="N11" s="2738">
        <v>-10.325191342879116</v>
      </c>
      <c r="O11" s="2739">
        <v>22.107518218771745</v>
      </c>
      <c r="Q11" s="2665"/>
    </row>
    <row r="12" spans="2:17" ht="21" customHeight="1">
      <c r="B12" s="2678" t="s">
        <v>298</v>
      </c>
      <c r="C12" s="2677" t="s">
        <v>297</v>
      </c>
      <c r="D12" s="2738">
        <v>1491.5</v>
      </c>
      <c r="E12" s="2738">
        <v>4930.3</v>
      </c>
      <c r="F12" s="2738">
        <v>-3438.8</v>
      </c>
      <c r="G12" s="2738">
        <v>6421.8</v>
      </c>
      <c r="H12" s="2738">
        <v>-7.2853857151737458</v>
      </c>
      <c r="I12" s="2738">
        <v>11.338692922632234</v>
      </c>
      <c r="J12" s="2738">
        <v>-21.964887391381456</v>
      </c>
      <c r="K12" s="2738">
        <v>6.3757888982756157</v>
      </c>
      <c r="L12" s="2738">
        <v>4.8131534787659742</v>
      </c>
      <c r="M12" s="2738">
        <v>15.91035239447528</v>
      </c>
      <c r="N12" s="2738">
        <v>-11.097198915709306</v>
      </c>
      <c r="O12" s="2739">
        <v>20.723505873241255</v>
      </c>
      <c r="Q12" s="2665"/>
    </row>
    <row r="13" spans="2:17" ht="21" customHeight="1">
      <c r="B13" s="2678" t="s">
        <v>296</v>
      </c>
      <c r="C13" s="2677" t="s">
        <v>295</v>
      </c>
      <c r="D13" s="2738">
        <v>1132</v>
      </c>
      <c r="E13" s="2738">
        <v>6314</v>
      </c>
      <c r="F13" s="2738">
        <v>-5182</v>
      </c>
      <c r="G13" s="2738">
        <v>7446</v>
      </c>
      <c r="H13" s="2738">
        <v>-24.103251759973176</v>
      </c>
      <c r="I13" s="2738">
        <v>28.065229296391692</v>
      </c>
      <c r="J13" s="2738">
        <v>-50.692101896010236</v>
      </c>
      <c r="K13" s="2738">
        <v>15.948799402036812</v>
      </c>
      <c r="L13" s="2738">
        <v>3.3529812505553744</v>
      </c>
      <c r="M13" s="2738">
        <v>18.702052664316817</v>
      </c>
      <c r="N13" s="2738">
        <v>-15.349071413761441</v>
      </c>
      <c r="O13" s="2739">
        <v>22.05503391487219</v>
      </c>
      <c r="Q13" s="2665"/>
    </row>
    <row r="14" spans="2:17" ht="21" customHeight="1">
      <c r="B14" s="2678" t="s">
        <v>294</v>
      </c>
      <c r="C14" s="2677" t="s">
        <v>293</v>
      </c>
      <c r="D14" s="2738">
        <v>1703.9</v>
      </c>
      <c r="E14" s="2738">
        <v>6514.3</v>
      </c>
      <c r="F14" s="2738">
        <v>-4810.3999999999996</v>
      </c>
      <c r="G14" s="2738">
        <v>8218.2000000000007</v>
      </c>
      <c r="H14" s="2738">
        <v>50.521201413427576</v>
      </c>
      <c r="I14" s="2738">
        <v>3.1723154893886516</v>
      </c>
      <c r="J14" s="2738">
        <v>7.1709764569664296</v>
      </c>
      <c r="K14" s="2738">
        <v>10.37066881547139</v>
      </c>
      <c r="L14" s="2738">
        <v>4.3257171871033258</v>
      </c>
      <c r="M14" s="2738">
        <v>16.53795379537954</v>
      </c>
      <c r="N14" s="2738">
        <v>-12.212236608276211</v>
      </c>
      <c r="O14" s="2739">
        <v>20.863670982482866</v>
      </c>
      <c r="Q14" s="2665"/>
    </row>
    <row r="15" spans="2:17" ht="21" customHeight="1">
      <c r="B15" s="2678" t="s">
        <v>292</v>
      </c>
      <c r="C15" s="2677" t="s">
        <v>291</v>
      </c>
      <c r="D15" s="2738">
        <v>2740.6</v>
      </c>
      <c r="E15" s="2738">
        <v>7742.1</v>
      </c>
      <c r="F15" s="2738">
        <v>-5001.5</v>
      </c>
      <c r="G15" s="2738">
        <v>10482.700000000001</v>
      </c>
      <c r="H15" s="2738">
        <v>60.842772463172707</v>
      </c>
      <c r="I15" s="2738">
        <v>18.847765684724365</v>
      </c>
      <c r="J15" s="2738">
        <v>-3.9726426076833605</v>
      </c>
      <c r="K15" s="2738">
        <v>27.554695675452038</v>
      </c>
      <c r="L15" s="2738">
        <v>5.8827569922939871</v>
      </c>
      <c r="M15" s="2738">
        <v>16.618584583682143</v>
      </c>
      <c r="N15" s="2738">
        <v>-10.735827591388155</v>
      </c>
      <c r="O15" s="2739">
        <v>22.501341575976134</v>
      </c>
      <c r="Q15" s="2665"/>
    </row>
    <row r="16" spans="2:17" ht="21" customHeight="1">
      <c r="B16" s="2678" t="s">
        <v>290</v>
      </c>
      <c r="C16" s="2677" t="s">
        <v>289</v>
      </c>
      <c r="D16" s="2738">
        <v>3078</v>
      </c>
      <c r="E16" s="2738">
        <v>9341.2000000000007</v>
      </c>
      <c r="F16" s="2738">
        <v>-6263.2000000000007</v>
      </c>
      <c r="G16" s="2738">
        <v>12419.2</v>
      </c>
      <c r="H16" s="2738">
        <v>12.311172735897259</v>
      </c>
      <c r="I16" s="2738">
        <v>20.654602756358088</v>
      </c>
      <c r="J16" s="2738">
        <v>-25.226432070378902</v>
      </c>
      <c r="K16" s="2738">
        <v>18.47329409407881</v>
      </c>
      <c r="L16" s="2738">
        <v>5.5226612121864571</v>
      </c>
      <c r="M16" s="2738">
        <v>16.760325833423046</v>
      </c>
      <c r="N16" s="2738">
        <v>-11.23766462123659</v>
      </c>
      <c r="O16" s="2739">
        <v>22.282987045609502</v>
      </c>
      <c r="Q16" s="2665"/>
    </row>
    <row r="17" spans="2:17" ht="21" customHeight="1">
      <c r="B17" s="2678" t="s">
        <v>288</v>
      </c>
      <c r="C17" s="2677" t="s">
        <v>287</v>
      </c>
      <c r="D17" s="2738">
        <v>2991.4</v>
      </c>
      <c r="E17" s="2738">
        <v>10905.2</v>
      </c>
      <c r="F17" s="2738">
        <v>-7913.8000000000011</v>
      </c>
      <c r="G17" s="2738">
        <v>13896.6</v>
      </c>
      <c r="H17" s="2738">
        <v>-2.8135152696556247</v>
      </c>
      <c r="I17" s="2738">
        <v>16.743030873977631</v>
      </c>
      <c r="J17" s="2738">
        <v>-26.353940477711081</v>
      </c>
      <c r="K17" s="2738">
        <v>11.896096366915728</v>
      </c>
      <c r="L17" s="2738">
        <v>4.6840160340724042</v>
      </c>
      <c r="M17" s="2738">
        <v>17.075660779155708</v>
      </c>
      <c r="N17" s="2738">
        <v>-12.391644745083303</v>
      </c>
      <c r="O17" s="2739">
        <v>21.759676813228111</v>
      </c>
      <c r="Q17" s="2665"/>
    </row>
    <row r="18" spans="2:17" ht="21" customHeight="1">
      <c r="B18" s="2678" t="s">
        <v>286</v>
      </c>
      <c r="C18" s="2677" t="s">
        <v>285</v>
      </c>
      <c r="D18" s="2738">
        <v>4114.5</v>
      </c>
      <c r="E18" s="2738">
        <v>13869.6</v>
      </c>
      <c r="F18" s="2738">
        <v>-9755.1</v>
      </c>
      <c r="G18" s="2738">
        <v>17984.099999999999</v>
      </c>
      <c r="H18" s="2738">
        <v>37.544293641773066</v>
      </c>
      <c r="I18" s="2738">
        <v>27.183362065803479</v>
      </c>
      <c r="J18" s="2738">
        <v>-23.266951401349527</v>
      </c>
      <c r="K18" s="2738">
        <v>29.413669530676543</v>
      </c>
      <c r="L18" s="2738">
        <v>5.3500377083712589</v>
      </c>
      <c r="M18" s="2738">
        <v>18.034483655371492</v>
      </c>
      <c r="N18" s="2738">
        <v>-12.684445947000233</v>
      </c>
      <c r="O18" s="2739">
        <v>23.384521363742749</v>
      </c>
      <c r="Q18" s="2665"/>
    </row>
    <row r="19" spans="2:17" ht="21" customHeight="1">
      <c r="B19" s="2678" t="s">
        <v>2014</v>
      </c>
      <c r="C19" s="2677" t="s">
        <v>283</v>
      </c>
      <c r="D19" s="2738">
        <v>4195.3</v>
      </c>
      <c r="E19" s="2738">
        <v>16263.7</v>
      </c>
      <c r="F19" s="2738">
        <v>-12068.400000000001</v>
      </c>
      <c r="G19" s="2738">
        <v>20459</v>
      </c>
      <c r="H19" s="2738">
        <v>1.9637866083363775</v>
      </c>
      <c r="I19" s="2738">
        <v>17.261492761146684</v>
      </c>
      <c r="J19" s="2738">
        <v>-23.713749730909996</v>
      </c>
      <c r="K19" s="2738">
        <v>13.761600524908118</v>
      </c>
      <c r="L19" s="2738">
        <v>4.6995631231096668</v>
      </c>
      <c r="M19" s="2738">
        <v>18.218550464881819</v>
      </c>
      <c r="N19" s="2738">
        <v>-13.518987341772155</v>
      </c>
      <c r="O19" s="2739">
        <v>22.918113587991488</v>
      </c>
      <c r="Q19" s="2665"/>
    </row>
    <row r="20" spans="2:17" ht="21" customHeight="1">
      <c r="B20" s="2678" t="s">
        <v>282</v>
      </c>
      <c r="C20" s="2677" t="s">
        <v>281</v>
      </c>
      <c r="D20" s="2738">
        <v>5156.2</v>
      </c>
      <c r="E20" s="2738">
        <v>18324.900000000001</v>
      </c>
      <c r="F20" s="2738">
        <v>-13168.7</v>
      </c>
      <c r="G20" s="2738">
        <v>23481.100000000002</v>
      </c>
      <c r="H20" s="2738">
        <v>22.904202321645656</v>
      </c>
      <c r="I20" s="2738">
        <v>12.673622853348249</v>
      </c>
      <c r="J20" s="2738">
        <v>-9.1171986344502916</v>
      </c>
      <c r="K20" s="2738">
        <v>14.771494207928072</v>
      </c>
      <c r="L20" s="2738">
        <v>4.9858822619323897</v>
      </c>
      <c r="M20" s="2738">
        <v>17.7195985147366</v>
      </c>
      <c r="N20" s="2738">
        <v>-12.733716252804209</v>
      </c>
      <c r="O20" s="2739">
        <v>22.705480776668992</v>
      </c>
      <c r="Q20" s="2665"/>
    </row>
    <row r="21" spans="2:17" ht="21" customHeight="1">
      <c r="B21" s="2678" t="s">
        <v>280</v>
      </c>
      <c r="C21" s="2677" t="s">
        <v>279</v>
      </c>
      <c r="D21" s="2738">
        <v>7387.5</v>
      </c>
      <c r="E21" s="2738">
        <v>23226.5</v>
      </c>
      <c r="F21" s="2738">
        <v>-15839</v>
      </c>
      <c r="G21" s="2738">
        <v>30614</v>
      </c>
      <c r="H21" s="2738">
        <v>43.274116597494299</v>
      </c>
      <c r="I21" s="2738">
        <v>26.748304219941161</v>
      </c>
      <c r="J21" s="2738">
        <v>-20.27762801187664</v>
      </c>
      <c r="K21" s="2738">
        <v>30.377196979698567</v>
      </c>
      <c r="L21" s="2738">
        <v>6.1373265763894658</v>
      </c>
      <c r="M21" s="2738">
        <v>19.295920910525879</v>
      </c>
      <c r="N21" s="2738">
        <v>-13.158594334136412</v>
      </c>
      <c r="O21" s="2739">
        <v>25.433247486915345</v>
      </c>
      <c r="Q21" s="2665"/>
    </row>
    <row r="22" spans="2:17" ht="21" customHeight="1">
      <c r="B22" s="2678" t="s">
        <v>278</v>
      </c>
      <c r="C22" s="2677" t="s">
        <v>277</v>
      </c>
      <c r="D22" s="2738">
        <v>13706.5</v>
      </c>
      <c r="E22" s="2738">
        <v>31940</v>
      </c>
      <c r="F22" s="2738">
        <v>-18233.5</v>
      </c>
      <c r="G22" s="2738">
        <v>45646.5</v>
      </c>
      <c r="H22" s="2738">
        <v>85.536379018612536</v>
      </c>
      <c r="I22" s="2738">
        <v>37.515338083654427</v>
      </c>
      <c r="J22" s="2738">
        <v>-15.117747332533622</v>
      </c>
      <c r="K22" s="2738">
        <v>49.103351407852614</v>
      </c>
      <c r="L22" s="2738">
        <v>9.1690247312475321</v>
      </c>
      <c r="M22" s="2738">
        <v>21.366406443369655</v>
      </c>
      <c r="N22" s="2738">
        <v>-12.197381712122123</v>
      </c>
      <c r="O22" s="2739">
        <v>30.535431174617187</v>
      </c>
      <c r="Q22" s="2665"/>
    </row>
    <row r="23" spans="2:17" ht="21" customHeight="1">
      <c r="B23" s="2678" t="s">
        <v>276</v>
      </c>
      <c r="C23" s="2677" t="s">
        <v>275</v>
      </c>
      <c r="D23" s="2738">
        <v>17266.5</v>
      </c>
      <c r="E23" s="2738">
        <v>39205.599999999999</v>
      </c>
      <c r="F23" s="2738">
        <v>-21939.1</v>
      </c>
      <c r="G23" s="2738">
        <v>56472.1</v>
      </c>
      <c r="H23" s="2738">
        <v>25.973078466421057</v>
      </c>
      <c r="I23" s="2738">
        <v>22.747651847213518</v>
      </c>
      <c r="J23" s="2738">
        <v>-20.323031782159205</v>
      </c>
      <c r="K23" s="2738">
        <v>23.716166628328565</v>
      </c>
      <c r="L23" s="2738">
        <v>10.069456594002588</v>
      </c>
      <c r="M23" s="2738">
        <v>22.863874406615579</v>
      </c>
      <c r="N23" s="2738">
        <v>-12.794417812612991</v>
      </c>
      <c r="O23" s="2739">
        <v>32.933331000618168</v>
      </c>
      <c r="Q23" s="2665"/>
    </row>
    <row r="24" spans="2:17" ht="21" customHeight="1">
      <c r="B24" s="2678" t="s">
        <v>274</v>
      </c>
      <c r="C24" s="2677" t="s">
        <v>273</v>
      </c>
      <c r="D24" s="2738">
        <v>19293.400000000001</v>
      </c>
      <c r="E24" s="2738">
        <v>51570.8</v>
      </c>
      <c r="F24" s="2738">
        <v>-32277.4</v>
      </c>
      <c r="G24" s="2738">
        <v>70864.200000000012</v>
      </c>
      <c r="H24" s="2738">
        <v>11.73891639880695</v>
      </c>
      <c r="I24" s="2738">
        <v>31.539371926459495</v>
      </c>
      <c r="J24" s="2738">
        <v>-47.122716975628002</v>
      </c>
      <c r="K24" s="2738">
        <v>25.48532815319426</v>
      </c>
      <c r="L24" s="2738">
        <v>9.681942269862299</v>
      </c>
      <c r="M24" s="2738">
        <v>25.87960175037135</v>
      </c>
      <c r="N24" s="2738">
        <v>-16.197659480509053</v>
      </c>
      <c r="O24" s="2739">
        <v>35.561544020233654</v>
      </c>
      <c r="Q24" s="2665"/>
    </row>
    <row r="25" spans="2:17" ht="21" customHeight="1">
      <c r="B25" s="2678" t="s">
        <v>272</v>
      </c>
      <c r="C25" s="2677" t="s">
        <v>271</v>
      </c>
      <c r="D25" s="2738">
        <v>17639.2</v>
      </c>
      <c r="E25" s="2738">
        <v>63679.5</v>
      </c>
      <c r="F25" s="2738">
        <v>-46040.3</v>
      </c>
      <c r="G25" s="2738">
        <v>81318.7</v>
      </c>
      <c r="H25" s="2738">
        <v>-8.57391646884426</v>
      </c>
      <c r="I25" s="2738">
        <v>23.479759864109155</v>
      </c>
      <c r="J25" s="2738">
        <v>-42.639431924504457</v>
      </c>
      <c r="K25" s="2738">
        <v>14.752865339621394</v>
      </c>
      <c r="L25" s="2738">
        <v>8.0479981749743352</v>
      </c>
      <c r="M25" s="2738">
        <v>29.05418044941257</v>
      </c>
      <c r="N25" s="2738">
        <v>-21.006182274438235</v>
      </c>
      <c r="O25" s="2739">
        <v>37.102178624386909</v>
      </c>
      <c r="Q25" s="2665"/>
    </row>
    <row r="26" spans="2:17" ht="21" customHeight="1">
      <c r="B26" s="2678" t="s">
        <v>270</v>
      </c>
      <c r="C26" s="2677" t="s">
        <v>269</v>
      </c>
      <c r="D26" s="2738">
        <v>19881.099999999999</v>
      </c>
      <c r="E26" s="2738">
        <v>74454.5</v>
      </c>
      <c r="F26" s="2738">
        <v>-54573.4</v>
      </c>
      <c r="G26" s="2738">
        <v>94335.6</v>
      </c>
      <c r="H26" s="2738">
        <v>12.709760079822203</v>
      </c>
      <c r="I26" s="2738">
        <v>16.920673058048521</v>
      </c>
      <c r="J26" s="2738">
        <v>-18.533980013162378</v>
      </c>
      <c r="K26" s="2738">
        <v>16.007265241574203</v>
      </c>
      <c r="L26" s="2738">
        <v>7.9871682073656247</v>
      </c>
      <c r="M26" s="2738">
        <v>29.911856753162752</v>
      </c>
      <c r="N26" s="2738">
        <v>-21.924688545797128</v>
      </c>
      <c r="O26" s="2739">
        <v>37.899024960528379</v>
      </c>
      <c r="Q26" s="2665"/>
    </row>
    <row r="27" spans="2:17" ht="21" customHeight="1">
      <c r="B27" s="2678" t="s">
        <v>268</v>
      </c>
      <c r="C27" s="2677" t="s">
        <v>267</v>
      </c>
      <c r="D27" s="2738">
        <v>22636.5</v>
      </c>
      <c r="E27" s="2738">
        <v>93553.4</v>
      </c>
      <c r="F27" s="2738">
        <v>-70916.899999999994</v>
      </c>
      <c r="G27" s="2738">
        <v>116189.9</v>
      </c>
      <c r="H27" s="2738">
        <v>13.859394097912102</v>
      </c>
      <c r="I27" s="2738">
        <v>25.651773902181844</v>
      </c>
      <c r="J27" s="2738">
        <v>-29.947740107818081</v>
      </c>
      <c r="K27" s="2738">
        <v>23.166545821513807</v>
      </c>
      <c r="L27" s="2738">
        <v>8.069679480095397</v>
      </c>
      <c r="M27" s="2738">
        <v>33.350825095450119</v>
      </c>
      <c r="N27" s="2738">
        <v>-25.28114561535472</v>
      </c>
      <c r="O27" s="2739">
        <v>41.420504575545515</v>
      </c>
      <c r="Q27" s="2665"/>
    </row>
    <row r="28" spans="2:17" ht="21" customHeight="1">
      <c r="B28" s="2678" t="s">
        <v>266</v>
      </c>
      <c r="C28" s="2677" t="s">
        <v>265</v>
      </c>
      <c r="D28" s="2738">
        <v>27513.5</v>
      </c>
      <c r="E28" s="2738">
        <v>89002</v>
      </c>
      <c r="F28" s="2738">
        <v>-61488.5</v>
      </c>
      <c r="G28" s="2738">
        <v>116515.5</v>
      </c>
      <c r="H28" s="2738">
        <v>21.544850131424909</v>
      </c>
      <c r="I28" s="2738">
        <v>-4.8650289567241742</v>
      </c>
      <c r="J28" s="2738">
        <v>13.29499738426242</v>
      </c>
      <c r="K28" s="2738">
        <v>0.28023089786634614</v>
      </c>
      <c r="L28" s="2738">
        <v>9.145407103325633</v>
      </c>
      <c r="M28" s="2738">
        <v>29.584005052435643</v>
      </c>
      <c r="N28" s="2738">
        <v>-20.438597949110008</v>
      </c>
      <c r="O28" s="2739">
        <v>38.729412155761274</v>
      </c>
      <c r="Q28" s="2665"/>
    </row>
    <row r="29" spans="2:17" ht="21" customHeight="1">
      <c r="B29" s="2678" t="s">
        <v>264</v>
      </c>
      <c r="C29" s="2677" t="s">
        <v>263</v>
      </c>
      <c r="D29" s="2738">
        <v>35676.300000000003</v>
      </c>
      <c r="E29" s="2738">
        <v>87525.3</v>
      </c>
      <c r="F29" s="2738">
        <v>-51849</v>
      </c>
      <c r="G29" s="2738">
        <v>123201.60000000001</v>
      </c>
      <c r="H29" s="2738">
        <v>29.668344630817614</v>
      </c>
      <c r="I29" s="2738">
        <v>-1.6591761982876676</v>
      </c>
      <c r="J29" s="2738">
        <v>15.676915195524366</v>
      </c>
      <c r="K29" s="2738">
        <v>5.7383781556960258</v>
      </c>
      <c r="L29" s="2738">
        <v>10.430568712065398</v>
      </c>
      <c r="M29" s="2738">
        <v>25.589499350945516</v>
      </c>
      <c r="N29" s="2738">
        <v>-15.158930638880118</v>
      </c>
      <c r="O29" s="2739">
        <v>36.02006806301091</v>
      </c>
      <c r="Q29" s="2665"/>
    </row>
    <row r="30" spans="2:17" ht="21" customHeight="1">
      <c r="B30" s="2678" t="s">
        <v>262</v>
      </c>
      <c r="C30" s="2677" t="s">
        <v>261</v>
      </c>
      <c r="D30" s="2738">
        <v>49822.7</v>
      </c>
      <c r="E30" s="2738">
        <v>108504.9</v>
      </c>
      <c r="F30" s="2738">
        <v>-58682.2</v>
      </c>
      <c r="G30" s="2738">
        <v>158327.59999999998</v>
      </c>
      <c r="H30" s="2738">
        <v>39.652093967143429</v>
      </c>
      <c r="I30" s="2738">
        <v>23.969755030831081</v>
      </c>
      <c r="J30" s="2738">
        <v>-13.179039132866588</v>
      </c>
      <c r="K30" s="2738">
        <v>28.51099336372252</v>
      </c>
      <c r="L30" s="2738">
        <v>13.128926342861961</v>
      </c>
      <c r="M30" s="2738">
        <v>28.592445610928408</v>
      </c>
      <c r="N30" s="2738">
        <v>-15.463519268066447</v>
      </c>
      <c r="O30" s="2739">
        <v>41.721371953790367</v>
      </c>
      <c r="Q30" s="2665"/>
    </row>
    <row r="31" spans="2:17" ht="21" customHeight="1">
      <c r="B31" s="2678" t="s">
        <v>260</v>
      </c>
      <c r="C31" s="2677" t="s">
        <v>259</v>
      </c>
      <c r="D31" s="2738">
        <v>55654.1</v>
      </c>
      <c r="E31" s="2738">
        <v>115687.2</v>
      </c>
      <c r="F31" s="2738">
        <v>-60033.1</v>
      </c>
      <c r="G31" s="2738">
        <v>171341.3</v>
      </c>
      <c r="H31" s="2738">
        <v>11.704303460069411</v>
      </c>
      <c r="I31" s="2738">
        <v>6.6193323988133415</v>
      </c>
      <c r="J31" s="2738">
        <v>-2.3020609315942511</v>
      </c>
      <c r="K31" s="2738">
        <v>8.2194765789413964</v>
      </c>
      <c r="L31" s="2738">
        <v>12.605142700540634</v>
      </c>
      <c r="M31" s="2738">
        <v>26.202088698334613</v>
      </c>
      <c r="N31" s="2738">
        <v>-13.596945997793981</v>
      </c>
      <c r="O31" s="2739">
        <v>38.807231398875238</v>
      </c>
      <c r="Q31" s="2665"/>
    </row>
    <row r="32" spans="2:17" ht="21" customHeight="1">
      <c r="B32" s="2678" t="s">
        <v>258</v>
      </c>
      <c r="C32" s="2677" t="s">
        <v>257</v>
      </c>
      <c r="D32" s="2738">
        <v>46944.800000000003</v>
      </c>
      <c r="E32" s="2738">
        <v>107389</v>
      </c>
      <c r="F32" s="2738">
        <v>-60444.2</v>
      </c>
      <c r="G32" s="2738">
        <v>154333.79999999999</v>
      </c>
      <c r="H32" s="2738">
        <v>-15.64898183601926</v>
      </c>
      <c r="I32" s="2738">
        <v>-7.1729629552794023</v>
      </c>
      <c r="J32" s="2738">
        <v>-0.68478889146154132</v>
      </c>
      <c r="K32" s="2738">
        <v>-9.9260948761331917</v>
      </c>
      <c r="L32" s="2738">
        <v>10.21776368341666</v>
      </c>
      <c r="M32" s="2738">
        <v>23.373737329766694</v>
      </c>
      <c r="N32" s="2738">
        <v>-13.155973646350036</v>
      </c>
      <c r="O32" s="2739">
        <v>33.591501013183347</v>
      </c>
      <c r="Q32" s="2665"/>
    </row>
    <row r="33" spans="2:21" ht="21" customHeight="1">
      <c r="B33" s="2678" t="s">
        <v>256</v>
      </c>
      <c r="C33" s="2677" t="s">
        <v>255</v>
      </c>
      <c r="D33" s="2738">
        <v>49930.6</v>
      </c>
      <c r="E33" s="2738">
        <v>124352.1</v>
      </c>
      <c r="F33" s="2738">
        <v>-74421.5</v>
      </c>
      <c r="G33" s="2738">
        <v>174282.7</v>
      </c>
      <c r="H33" s="2738">
        <v>6.3602358514681043</v>
      </c>
      <c r="I33" s="2738">
        <v>15.795938131465988</v>
      </c>
      <c r="J33" s="2738">
        <v>-23.124303076225683</v>
      </c>
      <c r="K33" s="2738">
        <v>12.925814047214558</v>
      </c>
      <c r="L33" s="2738">
        <v>10.143733328457573</v>
      </c>
      <c r="M33" s="2738">
        <v>25.262955807334365</v>
      </c>
      <c r="N33" s="2738">
        <v>-15.119222478876788</v>
      </c>
      <c r="O33" s="2739">
        <v>35.406689135791936</v>
      </c>
      <c r="Q33" s="2665"/>
    </row>
    <row r="34" spans="2:21" ht="21" customHeight="1">
      <c r="B34" s="2678" t="s">
        <v>254</v>
      </c>
      <c r="C34" s="2677" t="s">
        <v>253</v>
      </c>
      <c r="D34" s="2738">
        <v>53910.7</v>
      </c>
      <c r="E34" s="2738">
        <v>136277.1</v>
      </c>
      <c r="F34" s="2738">
        <v>-82366.400000000009</v>
      </c>
      <c r="G34" s="2738">
        <v>190187.8</v>
      </c>
      <c r="H34" s="2738">
        <v>7.9712641145910652</v>
      </c>
      <c r="I34" s="2738">
        <v>9.5897053608262439</v>
      </c>
      <c r="J34" s="2738">
        <v>-10.675544029615109</v>
      </c>
      <c r="K34" s="2738">
        <v>9.1260348847016672</v>
      </c>
      <c r="L34" s="2738">
        <v>10.043931148451138</v>
      </c>
      <c r="M34" s="2738">
        <v>25.389353310392753</v>
      </c>
      <c r="N34" s="2738">
        <v>-15.345422161941617</v>
      </c>
      <c r="O34" s="2739">
        <v>35.433284458843886</v>
      </c>
      <c r="Q34" s="2665"/>
    </row>
    <row r="35" spans="2:21" ht="21" customHeight="1">
      <c r="B35" s="2678" t="s">
        <v>252</v>
      </c>
      <c r="C35" s="2677" t="s">
        <v>251</v>
      </c>
      <c r="D35" s="2738">
        <v>58705.7</v>
      </c>
      <c r="E35" s="2738">
        <v>149473.60000000001</v>
      </c>
      <c r="F35" s="2738">
        <v>-90767.900000000009</v>
      </c>
      <c r="G35" s="2738">
        <v>208179.3</v>
      </c>
      <c r="H35" s="2738">
        <v>8.8943382297020861</v>
      </c>
      <c r="I35" s="2738">
        <v>9.6835785322699053</v>
      </c>
      <c r="J35" s="2738">
        <v>-10.20015443190427</v>
      </c>
      <c r="K35" s="2738">
        <v>9.4598602013378468</v>
      </c>
      <c r="L35" s="2738">
        <v>9.9600449261297701</v>
      </c>
      <c r="M35" s="2738">
        <v>25.359782291504075</v>
      </c>
      <c r="N35" s="2738">
        <v>-15.399737365374309</v>
      </c>
      <c r="O35" s="2739">
        <v>35.319827217633843</v>
      </c>
      <c r="Q35" s="2665"/>
    </row>
    <row r="36" spans="2:21" ht="21" customHeight="1">
      <c r="B36" s="2678" t="s">
        <v>250</v>
      </c>
      <c r="C36" s="2677" t="s">
        <v>249</v>
      </c>
      <c r="D36" s="2738">
        <v>60234.1</v>
      </c>
      <c r="E36" s="2738">
        <v>173780.3</v>
      </c>
      <c r="F36" s="2738">
        <v>-113546.19999999998</v>
      </c>
      <c r="G36" s="2738">
        <v>234014.4</v>
      </c>
      <c r="H36" s="2738">
        <v>2.6034950609566039</v>
      </c>
      <c r="I36" s="2738">
        <v>16.261533809314813</v>
      </c>
      <c r="J36" s="2738">
        <v>-25.095105207898357</v>
      </c>
      <c r="K36" s="2738">
        <v>12.410023474956461</v>
      </c>
      <c r="L36" s="2738">
        <v>9.2089242360308461</v>
      </c>
      <c r="M36" s="2738">
        <v>26.568498847242861</v>
      </c>
      <c r="N36" s="2738">
        <v>-17.359574611212015</v>
      </c>
      <c r="O36" s="2739">
        <v>35.77742308327371</v>
      </c>
      <c r="Q36" s="2665"/>
    </row>
    <row r="37" spans="2:21" ht="21" customHeight="1">
      <c r="B37" s="2678" t="s">
        <v>248</v>
      </c>
      <c r="C37" s="2677" t="s">
        <v>247</v>
      </c>
      <c r="D37" s="2738">
        <v>59383.1</v>
      </c>
      <c r="E37" s="2738">
        <v>194694.6</v>
      </c>
      <c r="F37" s="2738">
        <v>-135311.5</v>
      </c>
      <c r="G37" s="2738">
        <v>254077.7</v>
      </c>
      <c r="H37" s="2738">
        <v>-1.4128209768221041</v>
      </c>
      <c r="I37" s="2738">
        <v>12.034908444743181</v>
      </c>
      <c r="J37" s="2738">
        <v>-19.168673192057526</v>
      </c>
      <c r="K37" s="2738">
        <v>8.5735322270766403</v>
      </c>
      <c r="L37" s="2738">
        <v>8.15895847881416</v>
      </c>
      <c r="M37" s="2738">
        <v>26.750121793057811</v>
      </c>
      <c r="N37" s="2738">
        <v>-18.591163314243651</v>
      </c>
      <c r="O37" s="2739">
        <v>34.909080271871971</v>
      </c>
      <c r="Q37" s="2665"/>
    </row>
    <row r="38" spans="2:21" ht="21" customHeight="1">
      <c r="B38" s="2678" t="s">
        <v>246</v>
      </c>
      <c r="C38" s="2677" t="s">
        <v>245</v>
      </c>
      <c r="D38" s="2738">
        <v>59266.5</v>
      </c>
      <c r="E38" s="2738">
        <v>221937.7</v>
      </c>
      <c r="F38" s="2738">
        <v>-162671.20000000001</v>
      </c>
      <c r="G38" s="2738">
        <v>281204.2</v>
      </c>
      <c r="H38" s="2738">
        <v>-0.19635216079994677</v>
      </c>
      <c r="I38" s="2738">
        <v>13.99273528901162</v>
      </c>
      <c r="J38" s="2738">
        <v>-20.219789153176198</v>
      </c>
      <c r="K38" s="2738">
        <v>10.676458421970921</v>
      </c>
      <c r="L38" s="2738">
        <v>7.2660950291398994</v>
      </c>
      <c r="M38" s="2738">
        <v>27.209644887900286</v>
      </c>
      <c r="N38" s="2738">
        <v>-19.943549858760388</v>
      </c>
      <c r="O38" s="2739">
        <v>34.47573991704018</v>
      </c>
      <c r="Q38" s="2665"/>
    </row>
    <row r="39" spans="2:21" ht="21" customHeight="1">
      <c r="B39" s="2678" t="s">
        <v>244</v>
      </c>
      <c r="C39" s="2677" t="s">
        <v>243</v>
      </c>
      <c r="D39" s="2738">
        <v>67697.5</v>
      </c>
      <c r="E39" s="2738">
        <v>284469.59999999998</v>
      </c>
      <c r="F39" s="2738">
        <v>-216772.09999999998</v>
      </c>
      <c r="G39" s="2738">
        <v>352167.1</v>
      </c>
      <c r="H39" s="2738">
        <v>14.22557431263867</v>
      </c>
      <c r="I39" s="2738">
        <v>28.175429411046423</v>
      </c>
      <c r="J39" s="2738">
        <v>-33.257823142633711</v>
      </c>
      <c r="K39" s="2738">
        <v>25.235362771964276</v>
      </c>
      <c r="L39" s="2738">
        <v>6.8500911090199246</v>
      </c>
      <c r="M39" s="2738">
        <v>28.784558923836983</v>
      </c>
      <c r="N39" s="2738">
        <v>-21.934467814817062</v>
      </c>
      <c r="O39" s="2739">
        <v>35.634650032856911</v>
      </c>
      <c r="Q39" s="2665"/>
    </row>
    <row r="40" spans="2:21" ht="21" customHeight="1">
      <c r="B40" s="2678" t="s">
        <v>242</v>
      </c>
      <c r="C40" s="2677" t="s">
        <v>241</v>
      </c>
      <c r="D40" s="2738">
        <v>60824</v>
      </c>
      <c r="E40" s="2738">
        <v>374335.2</v>
      </c>
      <c r="F40" s="2738">
        <v>-313511.2</v>
      </c>
      <c r="G40" s="2738">
        <v>435159.2</v>
      </c>
      <c r="H40" s="2738">
        <v>-10.153255290077183</v>
      </c>
      <c r="I40" s="2738">
        <v>31.590581207974452</v>
      </c>
      <c r="J40" s="2738">
        <v>-44.627099151597484</v>
      </c>
      <c r="K40" s="2738">
        <v>23.566113927166967</v>
      </c>
      <c r="L40" s="2738">
        <v>5.0993752152715555</v>
      </c>
      <c r="M40" s="2738">
        <v>31.383592678609112</v>
      </c>
      <c r="N40" s="2738">
        <v>-26.284217463337562</v>
      </c>
      <c r="O40" s="2739">
        <v>36.482967893880669</v>
      </c>
      <c r="Q40" s="2665"/>
    </row>
    <row r="41" spans="2:21" ht="21" customHeight="1">
      <c r="B41" s="2678" t="s">
        <v>335</v>
      </c>
      <c r="C41" s="2677" t="s">
        <v>239</v>
      </c>
      <c r="D41" s="2738">
        <v>64338.5</v>
      </c>
      <c r="E41" s="2738">
        <v>396175.5</v>
      </c>
      <c r="F41" s="2738">
        <v>-331837</v>
      </c>
      <c r="G41" s="2738">
        <v>460514</v>
      </c>
      <c r="H41" s="2738">
        <v>5.7781467841641501</v>
      </c>
      <c r="I41" s="2738">
        <v>5.834423265565178</v>
      </c>
      <c r="J41" s="2738">
        <v>-5.8453414104504038</v>
      </c>
      <c r="K41" s="2738">
        <v>5.8265572691557566</v>
      </c>
      <c r="L41" s="2675">
        <v>4.1171871119255909</v>
      </c>
      <c r="M41" s="2675">
        <v>25.35229547876741</v>
      </c>
      <c r="N41" s="2675">
        <v>-21.235108366841821</v>
      </c>
      <c r="O41" s="2674">
        <v>29.469482590693001</v>
      </c>
      <c r="Q41" s="2665"/>
    </row>
    <row r="42" spans="2:21" ht="21" customHeight="1">
      <c r="B42" s="2678" t="s">
        <v>238</v>
      </c>
      <c r="C42" s="2677" t="s">
        <v>237</v>
      </c>
      <c r="D42" s="2738">
        <v>74261</v>
      </c>
      <c r="E42" s="2738">
        <v>461667.7</v>
      </c>
      <c r="F42" s="2738">
        <v>-387406.7</v>
      </c>
      <c r="G42" s="2738">
        <v>535928.69999999995</v>
      </c>
      <c r="H42" s="2738">
        <v>15.422336548101057</v>
      </c>
      <c r="I42" s="2738">
        <v>16.531108056909119</v>
      </c>
      <c r="J42" s="2738">
        <v>-16.746083167338185</v>
      </c>
      <c r="K42" s="2738">
        <v>16.376201374985328</v>
      </c>
      <c r="L42" s="2675">
        <v>4.2232642956160165</v>
      </c>
      <c r="M42" s="2675">
        <v>26.255298391472863</v>
      </c>
      <c r="N42" s="2675">
        <v>-22.032034095856847</v>
      </c>
      <c r="O42" s="2674">
        <v>30.478562687088878</v>
      </c>
      <c r="Q42" s="2665"/>
    </row>
    <row r="43" spans="2:21" ht="21" customHeight="1">
      <c r="B43" s="2678" t="s">
        <v>236</v>
      </c>
      <c r="C43" s="2677" t="s">
        <v>235</v>
      </c>
      <c r="D43" s="2738">
        <v>76917.060129999998</v>
      </c>
      <c r="E43" s="2738">
        <v>556740.28343000007</v>
      </c>
      <c r="F43" s="2738">
        <v>-479822.76278699993</v>
      </c>
      <c r="G43" s="2738">
        <v>633657.34356000007</v>
      </c>
      <c r="H43" s="2738">
        <v>3.5766554853826449</v>
      </c>
      <c r="I43" s="2738">
        <v>20.593293277827328</v>
      </c>
      <c r="J43" s="2738">
        <v>-23.855050206152839</v>
      </c>
      <c r="K43" s="2738">
        <v>18.235381602067619</v>
      </c>
      <c r="L43" s="2675">
        <v>3.9458915808850548</v>
      </c>
      <c r="M43" s="2675">
        <v>28.561112364578833</v>
      </c>
      <c r="N43" s="2675">
        <v>-24.61519715909909</v>
      </c>
      <c r="O43" s="2674">
        <v>32.507003945463886</v>
      </c>
      <c r="Q43" s="2665"/>
    </row>
    <row r="44" spans="2:21" ht="21" customHeight="1">
      <c r="B44" s="2678" t="s">
        <v>234</v>
      </c>
      <c r="C44" s="2677" t="s">
        <v>233</v>
      </c>
      <c r="D44" s="2738">
        <v>91991.399911999993</v>
      </c>
      <c r="E44" s="2738">
        <v>714365.80780700012</v>
      </c>
      <c r="F44" s="2738">
        <v>-622374.40789500019</v>
      </c>
      <c r="G44" s="2738">
        <v>806357.20771900006</v>
      </c>
      <c r="H44" s="2738">
        <v>19.598174652700422</v>
      </c>
      <c r="I44" s="2738">
        <v>28.312218294298901</v>
      </c>
      <c r="J44" s="2738">
        <v>-29.709229357941265</v>
      </c>
      <c r="K44" s="2738">
        <v>27.254456357870225</v>
      </c>
      <c r="L44" s="2675">
        <v>4.120508761568809</v>
      </c>
      <c r="M44" s="2675">
        <v>31.998106049584603</v>
      </c>
      <c r="N44" s="2675">
        <v>-27.877597288015799</v>
      </c>
      <c r="O44" s="2674">
        <v>36.118614811153414</v>
      </c>
      <c r="Q44" s="2665"/>
    </row>
    <row r="45" spans="2:21" ht="21" customHeight="1">
      <c r="B45" s="2678" t="s">
        <v>232</v>
      </c>
      <c r="C45" s="2677" t="s">
        <v>231</v>
      </c>
      <c r="D45" s="2738">
        <v>85319.115036000003</v>
      </c>
      <c r="E45" s="2738">
        <v>774684.19497900002</v>
      </c>
      <c r="F45" s="2738">
        <v>-689365.07994299999</v>
      </c>
      <c r="G45" s="2738">
        <v>860003.31001500005</v>
      </c>
      <c r="H45" s="2738">
        <v>-7.2531615807377392</v>
      </c>
      <c r="I45" s="2738">
        <v>8.4436274122873698</v>
      </c>
      <c r="J45" s="2738">
        <v>-10.763725371449029</v>
      </c>
      <c r="K45" s="2738">
        <v>6.6528954888060809</v>
      </c>
      <c r="L45" s="2675">
        <v>3.5202904905083989</v>
      </c>
      <c r="M45" s="2675">
        <v>31.963686022540617</v>
      </c>
      <c r="N45" s="2675">
        <v>-28.443395532032216</v>
      </c>
      <c r="O45" s="2674">
        <v>35.483976513049015</v>
      </c>
      <c r="Q45" s="2665"/>
    </row>
    <row r="46" spans="2:21" ht="21" customHeight="1">
      <c r="B46" s="2678" t="s">
        <v>67</v>
      </c>
      <c r="C46" s="2677" t="s">
        <v>230</v>
      </c>
      <c r="D46" s="2738">
        <v>70117.147080399998</v>
      </c>
      <c r="E46" s="2738">
        <v>773599.14336941182</v>
      </c>
      <c r="F46" s="2738">
        <v>-703481.97256541182</v>
      </c>
      <c r="G46" s="2738">
        <v>843716.29044981184</v>
      </c>
      <c r="H46" s="2738">
        <v>-17.817775007611829</v>
      </c>
      <c r="I46" s="2738">
        <v>-0.14006373392160754</v>
      </c>
      <c r="J46" s="2738">
        <v>-2.0478108092709144</v>
      </c>
      <c r="K46" s="2738">
        <v>-1.8938321952393551</v>
      </c>
      <c r="L46" s="2675">
        <v>2.6883507955284935</v>
      </c>
      <c r="M46" s="2675">
        <v>29.660446254503476</v>
      </c>
      <c r="N46" s="2675">
        <v>-26.972094549392068</v>
      </c>
      <c r="O46" s="2674">
        <v>32.348797050031969</v>
      </c>
      <c r="Q46" s="2665"/>
      <c r="R46" s="2665"/>
      <c r="S46" s="2665"/>
      <c r="T46" s="2665"/>
    </row>
    <row r="47" spans="2:21" ht="21" customHeight="1">
      <c r="B47" s="2678" t="s">
        <v>68</v>
      </c>
      <c r="C47" s="2677" t="s">
        <v>229</v>
      </c>
      <c r="D47" s="2738">
        <v>73049.054353914995</v>
      </c>
      <c r="E47" s="2738">
        <v>990113.20391418773</v>
      </c>
      <c r="F47" s="2738">
        <v>-917064.14603750303</v>
      </c>
      <c r="G47" s="2738">
        <v>1063162.2582681028</v>
      </c>
      <c r="H47" s="2738">
        <v>4.1814411960502582</v>
      </c>
      <c r="I47" s="2738">
        <v>27.987887835778707</v>
      </c>
      <c r="J47" s="2738">
        <v>-30.360717374634888</v>
      </c>
      <c r="K47" s="2738">
        <v>26.009450131785101</v>
      </c>
      <c r="L47" s="2675">
        <v>2.3739231095531186</v>
      </c>
      <c r="M47" s="2675">
        <v>32.176359251111911</v>
      </c>
      <c r="N47" s="2675">
        <v>-29.802436027077029</v>
      </c>
      <c r="O47" s="2674">
        <v>34.55028236066503</v>
      </c>
      <c r="Q47" s="2667"/>
      <c r="R47" s="2665"/>
      <c r="S47" s="2665"/>
      <c r="T47" s="2665"/>
      <c r="U47" s="2665"/>
    </row>
    <row r="48" spans="2:21" ht="21" customHeight="1">
      <c r="B48" s="2678" t="s">
        <v>69</v>
      </c>
      <c r="C48" s="2677" t="s">
        <v>228</v>
      </c>
      <c r="D48" s="2738">
        <v>81359.796000000002</v>
      </c>
      <c r="E48" s="2738">
        <v>1245103.223</v>
      </c>
      <c r="F48" s="2738">
        <v>-1163743.4269999999</v>
      </c>
      <c r="G48" s="2738">
        <v>1326463.0190000001</v>
      </c>
      <c r="H48" s="2738">
        <v>11.376932555239307</v>
      </c>
      <c r="I48" s="2738">
        <v>25.753622724933578</v>
      </c>
      <c r="J48" s="2738">
        <v>-26.89880332017789</v>
      </c>
      <c r="K48" s="2738">
        <v>24.765811491541825</v>
      </c>
      <c r="L48" s="2675">
        <v>2.3541953071863939</v>
      </c>
      <c r="M48" s="2675">
        <v>36.027820971297096</v>
      </c>
      <c r="N48" s="2675">
        <v>-33.673625664110702</v>
      </c>
      <c r="O48" s="2674">
        <v>38.382016278483498</v>
      </c>
      <c r="Q48" s="2667"/>
      <c r="R48" s="2665"/>
      <c r="S48" s="2665"/>
      <c r="T48" s="2665"/>
      <c r="U48" s="2665"/>
    </row>
    <row r="49" spans="2:21" ht="21" customHeight="1">
      <c r="B49" s="2678" t="s">
        <v>70</v>
      </c>
      <c r="C49" s="2677" t="s">
        <v>227</v>
      </c>
      <c r="D49" s="2738">
        <v>97109.52102</v>
      </c>
      <c r="E49" s="2738">
        <v>1418535.3429599998</v>
      </c>
      <c r="F49" s="2738">
        <v>-1321425.8219399999</v>
      </c>
      <c r="G49" s="2738">
        <v>1515644.8639799999</v>
      </c>
      <c r="H49" s="2738">
        <v>19.35814437032171</v>
      </c>
      <c r="I49" s="2738">
        <v>13.929128431982747</v>
      </c>
      <c r="J49" s="2738">
        <v>-13.549584150733942</v>
      </c>
      <c r="K49" s="2738">
        <v>14.262121972605385</v>
      </c>
      <c r="L49" s="2675">
        <v>2.516488013361744</v>
      </c>
      <c r="M49" s="2675">
        <v>36.759806346420284</v>
      </c>
      <c r="N49" s="2675">
        <v>-34.243318333058539</v>
      </c>
      <c r="O49" s="2674">
        <v>39.276294359782028</v>
      </c>
      <c r="Q49" s="2667"/>
      <c r="R49" s="2665"/>
      <c r="S49" s="2665"/>
      <c r="T49" s="2665"/>
      <c r="U49" s="2665"/>
    </row>
    <row r="50" spans="2:21" ht="21" customHeight="1">
      <c r="B50" s="2678" t="s">
        <v>2032</v>
      </c>
      <c r="C50" s="2677" t="s">
        <v>2031</v>
      </c>
      <c r="D50" s="2738">
        <v>97709.105197809986</v>
      </c>
      <c r="E50" s="2738">
        <v>1196799.0528586246</v>
      </c>
      <c r="F50" s="2738">
        <v>-1099089.9476608145</v>
      </c>
      <c r="G50" s="2738">
        <v>1294508.1580564347</v>
      </c>
      <c r="H50" s="2738">
        <v>0.61743986194144895</v>
      </c>
      <c r="I50" s="2738">
        <v>-15.631354636444028</v>
      </c>
      <c r="J50" s="2738">
        <v>16.825452521638457</v>
      </c>
      <c r="K50" s="2738">
        <v>-14.590271361151142</v>
      </c>
      <c r="L50" s="2675">
        <v>2.5126395315531087</v>
      </c>
      <c r="M50" s="2675">
        <v>30.776298743602652</v>
      </c>
      <c r="N50" s="2675">
        <v>-28.263659212049539</v>
      </c>
      <c r="O50" s="2674">
        <v>33.288938275155765</v>
      </c>
      <c r="Q50" s="2667"/>
      <c r="R50" s="2665"/>
      <c r="S50" s="2665"/>
      <c r="T50" s="2665"/>
      <c r="U50" s="2665"/>
    </row>
    <row r="51" spans="2:21" ht="21" customHeight="1">
      <c r="B51" s="2678" t="s">
        <v>2013</v>
      </c>
      <c r="C51" s="2677" t="s">
        <v>2012</v>
      </c>
      <c r="D51" s="2738">
        <v>141124.0806005694</v>
      </c>
      <c r="E51" s="2738">
        <v>1539837.0708099494</v>
      </c>
      <c r="F51" s="2738">
        <v>-1398712.9902093799</v>
      </c>
      <c r="G51" s="2738">
        <v>1680961.1514105189</v>
      </c>
      <c r="H51" s="2738">
        <v>44.432886080439204</v>
      </c>
      <c r="I51" s="2738">
        <v>28.662958675640525</v>
      </c>
      <c r="J51" s="2738">
        <v>-27.261012002361689</v>
      </c>
      <c r="K51" s="2738">
        <v>29.853268281777524</v>
      </c>
      <c r="L51" s="2675">
        <v>3.2993715368305025</v>
      </c>
      <c r="M51" s="2675">
        <v>36.000196289436829</v>
      </c>
      <c r="N51" s="2675">
        <v>-32.700824752606323</v>
      </c>
      <c r="O51" s="2674">
        <v>39.299567826267335</v>
      </c>
      <c r="Q51" s="2667"/>
      <c r="R51" s="2665"/>
      <c r="S51" s="2665"/>
      <c r="T51" s="2665"/>
      <c r="U51" s="2665"/>
    </row>
    <row r="52" spans="2:21" ht="18.600000000000001" thickBot="1">
      <c r="B52" s="2673" t="s">
        <v>2011</v>
      </c>
      <c r="C52" s="2737" t="s">
        <v>2010</v>
      </c>
      <c r="D52" s="2736">
        <v>200030.96201839999</v>
      </c>
      <c r="E52" s="2736">
        <v>1920448.3528256002</v>
      </c>
      <c r="F52" s="2736">
        <v>-1720417.3908072</v>
      </c>
      <c r="G52" s="2736">
        <v>2120479.3148440002</v>
      </c>
      <c r="H52" s="2736">
        <v>41.741197771734868</v>
      </c>
      <c r="I52" s="2736">
        <v>24.717633361535885</v>
      </c>
      <c r="J52" s="2670">
        <v>-23.000029471501708</v>
      </c>
      <c r="K52" s="2670">
        <v>26.146836452582988</v>
      </c>
      <c r="L52" s="2670">
        <v>4.1229686159561876</v>
      </c>
      <c r="M52" s="2670">
        <v>39.583613493476911</v>
      </c>
      <c r="N52" s="2670">
        <v>-35.460644877520714</v>
      </c>
      <c r="O52" s="2735">
        <v>43.706582109433093</v>
      </c>
      <c r="Q52" s="2667"/>
      <c r="R52" s="2665"/>
    </row>
    <row r="53" spans="2:21" ht="16.2" thickTop="1">
      <c r="B53" s="2734" t="s">
        <v>2009</v>
      </c>
      <c r="C53" s="2734"/>
      <c r="D53" s="2734"/>
      <c r="E53" s="2734"/>
    </row>
    <row r="54" spans="2:21">
      <c r="B54" s="2666" t="s">
        <v>2008</v>
      </c>
      <c r="D54" s="2665"/>
      <c r="E54" s="2665"/>
      <c r="F54" s="2665"/>
      <c r="G54" s="2665"/>
      <c r="H54" s="2665"/>
      <c r="K54" s="2733"/>
      <c r="L54" s="2665"/>
      <c r="M54" s="2665"/>
      <c r="N54" s="2665"/>
      <c r="O54" s="2665"/>
    </row>
    <row r="55" spans="2:21">
      <c r="D55" s="2665"/>
      <c r="E55" s="2665"/>
      <c r="F55" s="2665"/>
      <c r="G55" s="2665"/>
      <c r="H55" s="2665"/>
      <c r="K55" s="2733"/>
      <c r="L55" s="2665"/>
      <c r="M55" s="2665"/>
      <c r="N55" s="2665"/>
      <c r="O55" s="2665"/>
    </row>
    <row r="56" spans="2:21">
      <c r="D56" s="2665"/>
      <c r="E56" s="2665"/>
      <c r="F56" s="2665"/>
      <c r="G56" s="2665"/>
      <c r="H56" s="2665"/>
      <c r="I56" s="2665"/>
      <c r="J56" s="2665"/>
      <c r="K56" s="2665"/>
      <c r="L56" s="2665"/>
      <c r="M56" s="2665"/>
      <c r="N56" s="2665"/>
      <c r="O56" s="2665"/>
    </row>
    <row r="57" spans="2:21">
      <c r="D57" s="2732"/>
      <c r="E57" s="2732"/>
      <c r="F57" s="2732"/>
      <c r="G57" s="2732"/>
      <c r="L57" s="2665"/>
      <c r="M57" s="2665"/>
      <c r="N57" s="2665"/>
      <c r="O57" s="2665"/>
    </row>
    <row r="58" spans="2:21">
      <c r="D58" s="2732"/>
      <c r="E58" s="2732"/>
      <c r="F58" s="2732"/>
      <c r="G58" s="2732"/>
      <c r="H58" s="2665"/>
      <c r="I58" s="2665"/>
      <c r="J58" s="2665"/>
      <c r="K58" s="2665"/>
      <c r="L58" s="2731"/>
      <c r="M58" s="2731"/>
      <c r="N58" s="2731"/>
      <c r="O58" s="2731"/>
    </row>
    <row r="59" spans="2:21">
      <c r="D59" s="2732"/>
      <c r="E59" s="2732"/>
      <c r="F59" s="2732"/>
      <c r="G59" s="2732"/>
      <c r="H59" s="2665"/>
      <c r="I59" s="2665"/>
      <c r="J59" s="2665"/>
      <c r="L59" s="2731"/>
      <c r="M59" s="2731"/>
      <c r="N59" s="2731"/>
      <c r="O59" s="2731"/>
    </row>
    <row r="60" spans="2:21">
      <c r="D60" s="2665"/>
      <c r="E60" s="2665"/>
      <c r="F60" s="2665"/>
      <c r="G60" s="2665"/>
      <c r="H60" s="2665"/>
      <c r="I60" s="2665"/>
      <c r="J60" s="2665"/>
      <c r="L60" s="2731"/>
      <c r="M60" s="2731"/>
      <c r="N60" s="2731"/>
      <c r="O60" s="2731"/>
    </row>
    <row r="61" spans="2:21">
      <c r="D61" s="2665"/>
      <c r="E61" s="2665"/>
      <c r="F61" s="2665"/>
      <c r="G61" s="2665"/>
    </row>
    <row r="63" spans="2:21">
      <c r="L63" s="2731"/>
      <c r="M63" s="2731"/>
      <c r="N63" s="2731"/>
      <c r="O63" s="2731"/>
    </row>
    <row r="64" spans="2:21">
      <c r="L64" s="2731"/>
      <c r="M64" s="2731"/>
      <c r="N64" s="2731"/>
      <c r="O64" s="2731"/>
    </row>
    <row r="65" spans="12:15">
      <c r="L65" s="2731"/>
      <c r="M65" s="2731"/>
      <c r="N65" s="2731"/>
      <c r="O65" s="2731"/>
    </row>
    <row r="66" spans="12:15">
      <c r="L66" s="2731"/>
      <c r="M66" s="2731"/>
      <c r="N66" s="2731"/>
      <c r="O66" s="2731"/>
    </row>
    <row r="67" spans="12:15">
      <c r="L67" s="2731"/>
      <c r="M67" s="2731"/>
      <c r="N67" s="2731"/>
      <c r="O67" s="2731"/>
    </row>
    <row r="68" spans="12:15">
      <c r="L68" s="2731"/>
      <c r="M68" s="2731"/>
      <c r="N68" s="2731"/>
      <c r="O68" s="2731"/>
    </row>
    <row r="69" spans="12:15">
      <c r="L69" s="2731"/>
      <c r="M69" s="2731"/>
      <c r="N69" s="2731"/>
      <c r="O69" s="2731"/>
    </row>
    <row r="70" spans="12:15">
      <c r="L70" s="2731"/>
      <c r="M70" s="2731"/>
      <c r="N70" s="2731"/>
      <c r="O70" s="2731"/>
    </row>
    <row r="71" spans="12:15">
      <c r="L71" s="2665"/>
    </row>
    <row r="72" spans="12:15">
      <c r="L72" s="2665"/>
    </row>
    <row r="73" spans="12:15">
      <c r="L73" s="2665"/>
    </row>
    <row r="74" spans="12:15">
      <c r="L74" s="2665"/>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5"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15"/>
  <sheetViews>
    <sheetView showGridLines="0" workbookViewId="0">
      <selection sqref="A1:I84"/>
    </sheetView>
  </sheetViews>
  <sheetFormatPr defaultColWidth="16.44140625" defaultRowHeight="15" customHeight="1"/>
  <cols>
    <col min="1" max="1" width="3.44140625" style="2743" customWidth="1"/>
    <col min="2" max="2" width="12.109375" style="2743" customWidth="1"/>
    <col min="3" max="3" width="14.88671875" style="2743" customWidth="1"/>
    <col min="4" max="4" width="15.33203125" style="2743" customWidth="1"/>
    <col min="5" max="5" width="13.6640625" style="2743" bestFit="1" customWidth="1"/>
    <col min="6" max="6" width="13.44140625" style="2743" bestFit="1" customWidth="1"/>
    <col min="7" max="8" width="13.6640625" style="2743" bestFit="1" customWidth="1"/>
    <col min="9" max="12" width="19.44140625" style="2743" customWidth="1"/>
    <col min="13" max="16384" width="16.44140625" style="2743"/>
  </cols>
  <sheetData>
    <row r="1" spans="1:12" ht="15.6">
      <c r="A1" s="2744"/>
      <c r="B1" s="3645" t="s">
        <v>2044</v>
      </c>
      <c r="C1" s="3668"/>
      <c r="D1" s="3668"/>
      <c r="E1" s="3668"/>
      <c r="F1" s="3668"/>
      <c r="G1" s="3668"/>
      <c r="H1" s="3668"/>
      <c r="I1" s="2745"/>
      <c r="J1" s="2745"/>
      <c r="K1" s="2745"/>
      <c r="L1" s="2745"/>
    </row>
    <row r="2" spans="1:12" ht="15.6">
      <c r="A2" s="2744"/>
      <c r="B2" s="3645" t="s">
        <v>456</v>
      </c>
      <c r="C2" s="3668"/>
      <c r="D2" s="3668"/>
      <c r="E2" s="3668"/>
      <c r="F2" s="3668"/>
      <c r="G2" s="3668"/>
      <c r="H2" s="3668"/>
      <c r="I2" s="2745"/>
      <c r="J2" s="2745"/>
      <c r="K2" s="2745"/>
      <c r="L2" s="2745"/>
    </row>
    <row r="3" spans="1:12" ht="16.2" thickBot="1">
      <c r="A3" s="2744"/>
      <c r="B3" s="3669" t="s">
        <v>126</v>
      </c>
      <c r="C3" s="3670"/>
      <c r="D3" s="3670"/>
      <c r="E3" s="3670"/>
      <c r="F3" s="3670"/>
      <c r="G3" s="3670"/>
      <c r="H3" s="3670"/>
      <c r="I3" s="2745"/>
      <c r="J3" s="2745"/>
      <c r="K3" s="2745"/>
      <c r="L3" s="2745"/>
    </row>
    <row r="4" spans="1:12" ht="28.5" customHeight="1" thickTop="1">
      <c r="A4" s="2729"/>
      <c r="B4" s="3649" t="s">
        <v>325</v>
      </c>
      <c r="C4" s="3651" t="s">
        <v>2029</v>
      </c>
      <c r="D4" s="3653" t="s">
        <v>2043</v>
      </c>
      <c r="E4" s="3654"/>
      <c r="F4" s="3653" t="s">
        <v>2042</v>
      </c>
      <c r="G4" s="3654"/>
      <c r="H4" s="3662" t="s">
        <v>2041</v>
      </c>
      <c r="I4" s="2830"/>
      <c r="J4" s="2830"/>
      <c r="K4" s="2830"/>
      <c r="L4" s="2830"/>
    </row>
    <row r="5" spans="1:12" ht="23.25" customHeight="1">
      <c r="A5" s="2729"/>
      <c r="B5" s="3650"/>
      <c r="C5" s="3652"/>
      <c r="D5" s="2833" t="s">
        <v>349</v>
      </c>
      <c r="E5" s="2831" t="s">
        <v>804</v>
      </c>
      <c r="F5" s="2832" t="s">
        <v>349</v>
      </c>
      <c r="G5" s="2831" t="s">
        <v>804</v>
      </c>
      <c r="H5" s="3663"/>
      <c r="I5" s="2830"/>
      <c r="J5" s="2830"/>
      <c r="K5" s="2830"/>
      <c r="L5" s="2830"/>
    </row>
    <row r="6" spans="1:12" ht="13.8">
      <c r="A6" s="2744"/>
      <c r="B6" s="3655" t="s">
        <v>68</v>
      </c>
      <c r="C6" s="2796" t="s">
        <v>362</v>
      </c>
      <c r="D6" s="2820">
        <v>6956.5613880000001</v>
      </c>
      <c r="E6" s="2819">
        <v>7.6780930282997844</v>
      </c>
      <c r="F6" s="2818">
        <v>70721.437892000002</v>
      </c>
      <c r="G6" s="2829">
        <v>13.011989263516128</v>
      </c>
      <c r="H6" s="2828">
        <v>-63764.876504</v>
      </c>
      <c r="I6" s="2745"/>
      <c r="J6" s="2745"/>
      <c r="K6" s="2745"/>
      <c r="L6" s="2745"/>
    </row>
    <row r="7" spans="1:12" ht="13.8">
      <c r="A7" s="2744"/>
      <c r="B7" s="3656"/>
      <c r="C7" s="2791" t="s">
        <v>361</v>
      </c>
      <c r="D7" s="2816">
        <v>13181.344448</v>
      </c>
      <c r="E7" s="2815">
        <v>7.7039205859327069</v>
      </c>
      <c r="F7" s="2814">
        <v>149019.02941199997</v>
      </c>
      <c r="G7" s="2827">
        <v>43.359152578320533</v>
      </c>
      <c r="H7" s="2826">
        <v>-135837.68496399999</v>
      </c>
      <c r="I7" s="2745"/>
      <c r="J7" s="2745"/>
      <c r="K7" s="2745"/>
      <c r="L7" s="2745"/>
    </row>
    <row r="8" spans="1:12" ht="13.8">
      <c r="A8" s="2744"/>
      <c r="B8" s="3656"/>
      <c r="C8" s="2791" t="s">
        <v>360</v>
      </c>
      <c r="D8" s="2816">
        <v>18930.993199</v>
      </c>
      <c r="E8" s="2815">
        <v>12.623744135485708</v>
      </c>
      <c r="F8" s="2814">
        <v>220676.07997099997</v>
      </c>
      <c r="G8" s="2827">
        <v>69.118509101523841</v>
      </c>
      <c r="H8" s="2826">
        <v>-201745.08677199998</v>
      </c>
      <c r="I8" s="2745"/>
      <c r="J8" s="2745"/>
      <c r="K8" s="2745"/>
      <c r="L8" s="2745"/>
    </row>
    <row r="9" spans="1:12" ht="13.8">
      <c r="A9" s="2744"/>
      <c r="B9" s="3656"/>
      <c r="C9" s="2791" t="s">
        <v>359</v>
      </c>
      <c r="D9" s="2816">
        <v>24521.863553000003</v>
      </c>
      <c r="E9" s="2815">
        <v>17.009783308076948</v>
      </c>
      <c r="F9" s="2814">
        <v>301656.25111299998</v>
      </c>
      <c r="G9" s="2827">
        <v>87.371819347957626</v>
      </c>
      <c r="H9" s="2826">
        <v>-277134.38755999994</v>
      </c>
      <c r="I9" s="2745"/>
      <c r="J9" s="2745"/>
      <c r="K9" s="2745"/>
      <c r="L9" s="2745"/>
    </row>
    <row r="10" spans="1:12" ht="13.8">
      <c r="A10" s="2744"/>
      <c r="B10" s="3656"/>
      <c r="C10" s="2791" t="s">
        <v>358</v>
      </c>
      <c r="D10" s="2816">
        <v>30633.200252000002</v>
      </c>
      <c r="E10" s="2815">
        <v>17.056899209476327</v>
      </c>
      <c r="F10" s="2814">
        <v>382640.93699299998</v>
      </c>
      <c r="G10" s="2827">
        <v>78.948273100375985</v>
      </c>
      <c r="H10" s="2826">
        <v>-352007.73674099997</v>
      </c>
      <c r="I10" s="2745"/>
      <c r="J10" s="2745"/>
      <c r="K10" s="2745"/>
      <c r="L10" s="2745"/>
    </row>
    <row r="11" spans="1:12" ht="13.8">
      <c r="A11" s="2744"/>
      <c r="B11" s="3656"/>
      <c r="C11" s="2791" t="s">
        <v>357</v>
      </c>
      <c r="D11" s="2816">
        <v>36274.383178000004</v>
      </c>
      <c r="E11" s="2815">
        <v>14.820821266588553</v>
      </c>
      <c r="F11" s="2814">
        <v>464608.37160999997</v>
      </c>
      <c r="G11" s="2827">
        <v>67.250320747158298</v>
      </c>
      <c r="H11" s="2826">
        <v>-428333.98843199998</v>
      </c>
      <c r="I11" s="2745"/>
      <c r="J11" s="2745"/>
      <c r="K11" s="2745"/>
      <c r="L11" s="2745"/>
    </row>
    <row r="12" spans="1:12" ht="13.8">
      <c r="A12" s="2744"/>
      <c r="B12" s="3656"/>
      <c r="C12" s="2791" t="s">
        <v>356</v>
      </c>
      <c r="D12" s="2816">
        <v>42179.923189000008</v>
      </c>
      <c r="E12" s="2815">
        <v>15.24276728963541</v>
      </c>
      <c r="F12" s="2814">
        <v>556158.33382099995</v>
      </c>
      <c r="G12" s="2827">
        <v>60.81920943851847</v>
      </c>
      <c r="H12" s="2826">
        <v>-513978.41063199996</v>
      </c>
      <c r="I12" s="2745"/>
      <c r="J12" s="2745"/>
      <c r="K12" s="2745"/>
      <c r="L12" s="2745"/>
    </row>
    <row r="13" spans="1:12" ht="13.8">
      <c r="A13" s="2744"/>
      <c r="B13" s="3656"/>
      <c r="C13" s="2791" t="s">
        <v>355</v>
      </c>
      <c r="D13" s="2816">
        <v>48217.725309000001</v>
      </c>
      <c r="E13" s="2815">
        <v>12.841146926852204</v>
      </c>
      <c r="F13" s="2814">
        <v>628560.63969999994</v>
      </c>
      <c r="G13" s="2827">
        <v>44.231083639929295</v>
      </c>
      <c r="H13" s="2826">
        <v>-580342.91439099994</v>
      </c>
      <c r="I13" s="2745"/>
      <c r="J13" s="2745"/>
      <c r="K13" s="2745"/>
      <c r="L13" s="2745"/>
    </row>
    <row r="14" spans="1:12" ht="13.8">
      <c r="A14" s="2744"/>
      <c r="B14" s="3656"/>
      <c r="C14" s="2791" t="s">
        <v>354</v>
      </c>
      <c r="D14" s="2816">
        <v>55215.856756000008</v>
      </c>
      <c r="E14" s="2815">
        <v>12.14052601327505</v>
      </c>
      <c r="F14" s="2814">
        <v>726412.13858800009</v>
      </c>
      <c r="G14" s="2827">
        <v>39.70235679361187</v>
      </c>
      <c r="H14" s="2826">
        <v>-671196.28183200012</v>
      </c>
      <c r="I14" s="2745"/>
      <c r="J14" s="2745"/>
      <c r="K14" s="2745"/>
      <c r="L14" s="2745"/>
    </row>
    <row r="15" spans="1:12" ht="13.8">
      <c r="A15" s="2744"/>
      <c r="B15" s="3656"/>
      <c r="C15" s="2791" t="s">
        <v>353</v>
      </c>
      <c r="D15" s="2816">
        <v>61024.678390000001</v>
      </c>
      <c r="E15" s="2815">
        <v>9.7529441844966982</v>
      </c>
      <c r="F15" s="2814">
        <v>808677.74355899997</v>
      </c>
      <c r="G15" s="2827">
        <v>34.924033023023583</v>
      </c>
      <c r="H15" s="2826">
        <v>-747653.06516899995</v>
      </c>
      <c r="I15" s="2745"/>
      <c r="J15" s="2745"/>
      <c r="K15" s="2745"/>
      <c r="L15" s="2745"/>
    </row>
    <row r="16" spans="1:12" ht="13.8">
      <c r="A16" s="2744"/>
      <c r="B16" s="3656"/>
      <c r="C16" s="2812" t="s">
        <v>352</v>
      </c>
      <c r="D16" s="2811">
        <v>67312.178245999996</v>
      </c>
      <c r="E16" s="2790">
        <v>8.2973813315476548</v>
      </c>
      <c r="F16" s="2807">
        <v>896571.39463200001</v>
      </c>
      <c r="G16" s="2825">
        <v>30.933522349044267</v>
      </c>
      <c r="H16" s="2824">
        <v>-829259.21638600004</v>
      </c>
      <c r="I16" s="2745"/>
      <c r="J16" s="2745"/>
      <c r="K16" s="2745"/>
      <c r="L16" s="2745"/>
    </row>
    <row r="17" spans="1:12" ht="13.8">
      <c r="A17" s="2744"/>
      <c r="B17" s="3650"/>
      <c r="C17" s="2804" t="s">
        <v>351</v>
      </c>
      <c r="D17" s="2803">
        <v>73049.066227999996</v>
      </c>
      <c r="E17" s="2823">
        <v>4.1814823144941755</v>
      </c>
      <c r="F17" s="2802">
        <v>990113.20393199997</v>
      </c>
      <c r="G17" s="2822">
        <v>27.987859559187228</v>
      </c>
      <c r="H17" s="2821">
        <v>-917064.13770399999</v>
      </c>
      <c r="I17" s="2745"/>
      <c r="J17" s="2745"/>
      <c r="K17" s="2745"/>
      <c r="L17" s="2745"/>
    </row>
    <row r="18" spans="1:12" ht="13.8">
      <c r="A18" s="2744"/>
      <c r="B18" s="3655" t="s">
        <v>69</v>
      </c>
      <c r="C18" s="2796" t="s">
        <v>362</v>
      </c>
      <c r="D18" s="2820">
        <v>6707.7948500000002</v>
      </c>
      <c r="E18" s="2819">
        <v>-3.5759986022565644</v>
      </c>
      <c r="F18" s="2818">
        <v>78159.994871000003</v>
      </c>
      <c r="G18" s="2777">
        <v>10.518107663986635</v>
      </c>
      <c r="H18" s="2817">
        <v>-71452.200020999997</v>
      </c>
      <c r="I18" s="2781"/>
      <c r="J18" s="2745"/>
      <c r="K18" s="2745"/>
      <c r="L18" s="2745"/>
    </row>
    <row r="19" spans="1:12" ht="13.8">
      <c r="A19" s="2744"/>
      <c r="B19" s="3656"/>
      <c r="C19" s="2791" t="s">
        <v>361</v>
      </c>
      <c r="D19" s="2816">
        <v>13606.211077</v>
      </c>
      <c r="E19" s="2815">
        <v>3.2232419892833084</v>
      </c>
      <c r="F19" s="2814">
        <v>167738.64950100001</v>
      </c>
      <c r="G19" s="2754">
        <v>12.561899082864789</v>
      </c>
      <c r="H19" s="2813">
        <v>-154132.43842399999</v>
      </c>
      <c r="I19" s="2781"/>
      <c r="J19" s="2745"/>
      <c r="K19" s="2745"/>
      <c r="L19" s="2745"/>
    </row>
    <row r="20" spans="1:12" ht="13.8">
      <c r="A20" s="2744"/>
      <c r="B20" s="3656"/>
      <c r="C20" s="2791" t="s">
        <v>360</v>
      </c>
      <c r="D20" s="2816">
        <v>20455.135542</v>
      </c>
      <c r="E20" s="2815">
        <v>8.0510426842291078</v>
      </c>
      <c r="F20" s="2814">
        <v>260205.32957900001</v>
      </c>
      <c r="G20" s="2754">
        <v>17.912793091663925</v>
      </c>
      <c r="H20" s="2813">
        <v>-239750.19403700001</v>
      </c>
      <c r="I20" s="2781"/>
      <c r="J20" s="2745"/>
      <c r="K20" s="2745"/>
      <c r="L20" s="2745"/>
    </row>
    <row r="21" spans="1:12" ht="15.75" customHeight="1">
      <c r="A21" s="2744"/>
      <c r="B21" s="3656"/>
      <c r="C21" s="2791" t="s">
        <v>359</v>
      </c>
      <c r="D21" s="2816">
        <v>26377.589656</v>
      </c>
      <c r="E21" s="2815">
        <v>7.567638972418016</v>
      </c>
      <c r="F21" s="2814">
        <v>356225.98027</v>
      </c>
      <c r="G21" s="2754">
        <v>18.090037569471182</v>
      </c>
      <c r="H21" s="2813">
        <v>-329848.39061399997</v>
      </c>
      <c r="I21" s="2781"/>
      <c r="J21" s="2745"/>
      <c r="K21" s="2745"/>
      <c r="L21" s="2745"/>
    </row>
    <row r="22" spans="1:12" ht="15.75" customHeight="1">
      <c r="A22" s="2744"/>
      <c r="B22" s="3656"/>
      <c r="C22" s="2791" t="s">
        <v>358</v>
      </c>
      <c r="D22" s="2816">
        <v>33281.258924599999</v>
      </c>
      <c r="E22" s="2815">
        <v>8.6444075408905672</v>
      </c>
      <c r="F22" s="2814">
        <v>452145.51485100004</v>
      </c>
      <c r="G22" s="2754">
        <v>18.164438547585821</v>
      </c>
      <c r="H22" s="2813">
        <v>-418864.25592640007</v>
      </c>
      <c r="I22" s="2781"/>
      <c r="J22" s="2745"/>
      <c r="K22" s="2745"/>
      <c r="L22" s="2745"/>
    </row>
    <row r="23" spans="1:12" ht="15.75" customHeight="1">
      <c r="A23" s="2744"/>
      <c r="B23" s="3656"/>
      <c r="C23" s="2791" t="s">
        <v>357</v>
      </c>
      <c r="D23" s="2816">
        <v>40725.370224600003</v>
      </c>
      <c r="E23" s="2815">
        <v>12.270331447839675</v>
      </c>
      <c r="F23" s="2814">
        <v>554720.61485100002</v>
      </c>
      <c r="G23" s="2754">
        <v>19.395311997658485</v>
      </c>
      <c r="H23" s="2813">
        <v>-513995.2446264</v>
      </c>
      <c r="I23" s="2781"/>
      <c r="J23" s="2745"/>
      <c r="K23" s="2745"/>
      <c r="L23" s="2745"/>
    </row>
    <row r="24" spans="1:12" ht="15.75" customHeight="1">
      <c r="A24" s="2744"/>
      <c r="B24" s="3656"/>
      <c r="C24" s="2791" t="s">
        <v>356</v>
      </c>
      <c r="D24" s="2816">
        <v>47180.470224600002</v>
      </c>
      <c r="E24" s="2815">
        <v>11.855277718722999</v>
      </c>
      <c r="F24" s="2814">
        <v>661225.01485100004</v>
      </c>
      <c r="G24" s="2754">
        <v>18.891505285582198</v>
      </c>
      <c r="H24" s="2813">
        <v>-614044.54462639999</v>
      </c>
      <c r="I24" s="2781"/>
      <c r="J24" s="2745"/>
      <c r="K24" s="2745"/>
      <c r="L24" s="2745"/>
    </row>
    <row r="25" spans="1:12" ht="15.75" customHeight="1">
      <c r="A25" s="2744"/>
      <c r="B25" s="3656"/>
      <c r="C25" s="2791" t="s">
        <v>355</v>
      </c>
      <c r="D25" s="2816">
        <v>52982.170224599999</v>
      </c>
      <c r="E25" s="2815">
        <v>9.8811067611907806</v>
      </c>
      <c r="F25" s="2814">
        <v>766533.31396599999</v>
      </c>
      <c r="G25" s="2754">
        <v>21.950574940844493</v>
      </c>
      <c r="H25" s="2813">
        <v>-713551.14374139998</v>
      </c>
      <c r="I25" s="2781"/>
      <c r="J25" s="2745"/>
      <c r="K25" s="2745"/>
      <c r="L25" s="2745"/>
    </row>
    <row r="26" spans="1:12" ht="15.75" customHeight="1">
      <c r="A26" s="2744"/>
      <c r="B26" s="3656"/>
      <c r="C26" s="2791" t="s">
        <v>354</v>
      </c>
      <c r="D26" s="2816">
        <v>59300.956825599998</v>
      </c>
      <c r="E26" s="2815">
        <v>7.3984183341610192</v>
      </c>
      <c r="F26" s="2814">
        <v>875468.55605200003</v>
      </c>
      <c r="G26" s="2754">
        <v>20.519538364782257</v>
      </c>
      <c r="H26" s="2813">
        <v>-816167.59922640002</v>
      </c>
      <c r="I26" s="2781"/>
      <c r="J26" s="2745"/>
      <c r="K26" s="2745"/>
      <c r="L26" s="2745"/>
    </row>
    <row r="27" spans="1:12" ht="15.75" customHeight="1">
      <c r="A27" s="2744"/>
      <c r="B27" s="3656"/>
      <c r="C27" s="2791" t="s">
        <v>353</v>
      </c>
      <c r="D27" s="2816">
        <v>66062.405810600001</v>
      </c>
      <c r="E27" s="2815">
        <v>8.2552297750831301</v>
      </c>
      <c r="F27" s="2814">
        <v>985000.92606600001</v>
      </c>
      <c r="G27" s="2754">
        <v>21.803887136920537</v>
      </c>
      <c r="H27" s="2813">
        <v>-918938.52025539998</v>
      </c>
      <c r="I27" s="2781"/>
      <c r="J27" s="2745"/>
      <c r="K27" s="2745"/>
      <c r="L27" s="2745"/>
    </row>
    <row r="28" spans="1:12" ht="15.75" customHeight="1">
      <c r="A28" s="2744"/>
      <c r="B28" s="3656"/>
      <c r="C28" s="2812" t="s">
        <v>352</v>
      </c>
      <c r="D28" s="2811">
        <v>73575.425259070005</v>
      </c>
      <c r="E28" s="2790">
        <v>9.304775415498014</v>
      </c>
      <c r="F28" s="2807">
        <v>1107872.262814</v>
      </c>
      <c r="G28" s="2806">
        <v>23.56765668045086</v>
      </c>
      <c r="H28" s="2810">
        <v>-1034296.83755493</v>
      </c>
      <c r="I28" s="2781"/>
      <c r="J28" s="2745"/>
      <c r="K28" s="2745"/>
      <c r="L28" s="2745"/>
    </row>
    <row r="29" spans="1:12" ht="15.75" customHeight="1">
      <c r="A29" s="2744"/>
      <c r="B29" s="3650"/>
      <c r="C29" s="2804" t="s">
        <v>351</v>
      </c>
      <c r="D29" s="2803">
        <v>81359.796000000002</v>
      </c>
      <c r="E29" s="2785">
        <v>11.376914450980991</v>
      </c>
      <c r="F29" s="2802">
        <v>1245103.223</v>
      </c>
      <c r="G29" s="2801">
        <v>25.753622722671267</v>
      </c>
      <c r="H29" s="2800">
        <v>-1163743.4269999999</v>
      </c>
      <c r="I29" s="2781"/>
      <c r="J29" s="2745"/>
      <c r="K29" s="2745"/>
      <c r="L29" s="2745"/>
    </row>
    <row r="30" spans="1:12" ht="15.75" customHeight="1">
      <c r="A30" s="2744"/>
      <c r="B30" s="3655" t="s">
        <v>70</v>
      </c>
      <c r="C30" s="2796" t="s">
        <v>362</v>
      </c>
      <c r="D30" s="2779">
        <v>6921.506249</v>
      </c>
      <c r="E30" s="2756">
        <v>3.1860157291482949</v>
      </c>
      <c r="F30" s="2778">
        <v>120610.15279400001</v>
      </c>
      <c r="G30" s="2777">
        <v>54.311873987533296</v>
      </c>
      <c r="H30" s="2776">
        <v>-113688.64654500001</v>
      </c>
      <c r="I30" s="2781"/>
      <c r="J30" s="2745"/>
      <c r="K30" s="2745"/>
      <c r="L30" s="2745"/>
    </row>
    <row r="31" spans="1:12" ht="15.75" customHeight="1">
      <c r="A31" s="2744"/>
      <c r="B31" s="3656"/>
      <c r="C31" s="2791" t="s">
        <v>361</v>
      </c>
      <c r="D31" s="2757">
        <v>14698.989408000001</v>
      </c>
      <c r="E31" s="2756">
        <v>8.0314668412519339</v>
      </c>
      <c r="F31" s="2755">
        <v>232346.61163700002</v>
      </c>
      <c r="G31" s="2754">
        <v>38.517039649597784</v>
      </c>
      <c r="H31" s="2753">
        <v>-217647.62222900003</v>
      </c>
      <c r="I31" s="2781"/>
      <c r="J31" s="2745"/>
      <c r="K31" s="2745"/>
      <c r="L31" s="2745"/>
    </row>
    <row r="32" spans="1:12" ht="15.75" customHeight="1">
      <c r="A32" s="2744"/>
      <c r="B32" s="3656"/>
      <c r="C32" s="2791" t="s">
        <v>360</v>
      </c>
      <c r="D32" s="2757">
        <v>23744.930089000001</v>
      </c>
      <c r="E32" s="2756">
        <v>16.082976034283192</v>
      </c>
      <c r="F32" s="2755">
        <v>373587.26042600005</v>
      </c>
      <c r="G32" s="2754">
        <v>43.574023264798868</v>
      </c>
      <c r="H32" s="2753">
        <v>-349842.33033700008</v>
      </c>
      <c r="I32" s="2781"/>
      <c r="J32" s="2745"/>
      <c r="K32" s="2745"/>
      <c r="L32" s="2745"/>
    </row>
    <row r="33" spans="1:12" ht="15.75" customHeight="1">
      <c r="A33" s="2744"/>
      <c r="B33" s="3656"/>
      <c r="C33" s="2791" t="s">
        <v>359</v>
      </c>
      <c r="D33" s="2757">
        <v>29281.706559999999</v>
      </c>
      <c r="E33" s="2756">
        <v>11.009788770974428</v>
      </c>
      <c r="F33" s="2755">
        <v>483757.83370700007</v>
      </c>
      <c r="G33" s="2754">
        <v>35.800828827908006</v>
      </c>
      <c r="H33" s="2753">
        <v>-454476.12714700005</v>
      </c>
      <c r="I33" s="2781"/>
      <c r="J33" s="2745"/>
      <c r="K33" s="2745"/>
      <c r="L33" s="2745"/>
    </row>
    <row r="34" spans="1:12" ht="15.75" customHeight="1">
      <c r="A34" s="2744"/>
      <c r="B34" s="3656"/>
      <c r="C34" s="2791" t="s">
        <v>358</v>
      </c>
      <c r="D34" s="2757">
        <v>37501.859534999996</v>
      </c>
      <c r="E34" s="2756">
        <v>12.681613456876528</v>
      </c>
      <c r="F34" s="2755">
        <v>606996.59660900012</v>
      </c>
      <c r="G34" s="2754">
        <v>34.248063216778711</v>
      </c>
      <c r="H34" s="2753">
        <v>-569494.73707400006</v>
      </c>
      <c r="I34" s="2781"/>
      <c r="J34" s="2745"/>
      <c r="K34" s="2745"/>
      <c r="L34" s="2745"/>
    </row>
    <row r="35" spans="1:12" ht="15.75" customHeight="1">
      <c r="A35" s="2744"/>
      <c r="B35" s="3656"/>
      <c r="C35" s="2791" t="s">
        <v>357</v>
      </c>
      <c r="D35" s="2757">
        <v>45412.419134999996</v>
      </c>
      <c r="E35" s="2756">
        <v>11.508916639802091</v>
      </c>
      <c r="F35" s="2755">
        <v>723937.52233100007</v>
      </c>
      <c r="G35" s="2754">
        <v>30.50488893863308</v>
      </c>
      <c r="H35" s="2753">
        <v>-678525.1031960001</v>
      </c>
      <c r="I35" s="2781"/>
      <c r="J35" s="2745"/>
      <c r="K35" s="2745"/>
      <c r="L35" s="2745"/>
    </row>
    <row r="36" spans="1:12" ht="15.75" customHeight="1">
      <c r="A36" s="2744"/>
      <c r="B36" s="3656"/>
      <c r="C36" s="2792" t="s">
        <v>356</v>
      </c>
      <c r="D36" s="2757">
        <v>53078.791338770003</v>
      </c>
      <c r="E36" s="2756">
        <v>12.501615787403919</v>
      </c>
      <c r="F36" s="2755">
        <v>833268.4</v>
      </c>
      <c r="G36" s="2754">
        <v>26.018886352593306</v>
      </c>
      <c r="H36" s="2753">
        <v>-780189.60866122996</v>
      </c>
      <c r="I36" s="2781"/>
      <c r="J36" s="2745"/>
      <c r="K36" s="2745"/>
      <c r="L36" s="2745"/>
    </row>
    <row r="37" spans="1:12" ht="15.75" customHeight="1">
      <c r="A37" s="2744"/>
      <c r="B37" s="3656"/>
      <c r="C37" s="2792" t="s">
        <v>355</v>
      </c>
      <c r="D37" s="2757">
        <v>61224.37424877</v>
      </c>
      <c r="E37" s="2756">
        <v>15.556561743752596</v>
      </c>
      <c r="F37" s="2755">
        <v>949106.64957100002</v>
      </c>
      <c r="G37" s="2754">
        <v>23.818056212113724</v>
      </c>
      <c r="H37" s="2753">
        <v>-887882.27532223018</v>
      </c>
      <c r="I37" s="2781"/>
      <c r="J37" s="2745"/>
      <c r="K37" s="2745"/>
      <c r="L37" s="2745"/>
    </row>
    <row r="38" spans="1:12" ht="15.75" customHeight="1">
      <c r="A38" s="2744"/>
      <c r="B38" s="3656"/>
      <c r="C38" s="2792" t="s">
        <v>354</v>
      </c>
      <c r="D38" s="2757">
        <v>69822.272605769991</v>
      </c>
      <c r="E38" s="2756">
        <v>17.742236117896802</v>
      </c>
      <c r="F38" s="2755">
        <v>1061633.6791409999</v>
      </c>
      <c r="G38" s="2754">
        <v>21.264627016249136</v>
      </c>
      <c r="H38" s="2753">
        <v>-991811.40653522999</v>
      </c>
      <c r="I38" s="2781"/>
      <c r="J38" s="2745"/>
      <c r="K38" s="2745"/>
      <c r="L38" s="2745"/>
    </row>
    <row r="39" spans="1:12" ht="15.75" customHeight="1">
      <c r="A39" s="2744"/>
      <c r="B39" s="3656"/>
      <c r="C39" s="2792" t="s">
        <v>353</v>
      </c>
      <c r="D39" s="2757">
        <v>78533.808181769986</v>
      </c>
      <c r="E39" s="2756">
        <v>18.878214043438433</v>
      </c>
      <c r="F39" s="2755">
        <v>1178136.400935</v>
      </c>
      <c r="G39" s="2754">
        <v>19.607643988758937</v>
      </c>
      <c r="H39" s="2753">
        <v>-1099602.5927532301</v>
      </c>
      <c r="I39" s="2781"/>
      <c r="J39" s="2745"/>
      <c r="K39" s="2745"/>
      <c r="L39" s="2745"/>
    </row>
    <row r="40" spans="1:12" ht="15.75" customHeight="1">
      <c r="A40" s="2744"/>
      <c r="B40" s="3656"/>
      <c r="C40" s="2809" t="s">
        <v>352</v>
      </c>
      <c r="D40" s="2808">
        <v>87834.833606</v>
      </c>
      <c r="E40" s="2790">
        <v>19.380667249588424</v>
      </c>
      <c r="F40" s="2807">
        <v>1299799.5763250003</v>
      </c>
      <c r="G40" s="2806">
        <v>17.323931643482492</v>
      </c>
      <c r="H40" s="2805">
        <v>-1211964.7427190002</v>
      </c>
      <c r="I40" s="2781"/>
      <c r="J40" s="2745"/>
      <c r="K40" s="2745"/>
      <c r="L40" s="2745"/>
    </row>
    <row r="41" spans="1:12" ht="15.75" customHeight="1">
      <c r="A41" s="2744"/>
      <c r="B41" s="3650"/>
      <c r="C41" s="2804" t="s">
        <v>351</v>
      </c>
      <c r="D41" s="2803">
        <v>97109.52102</v>
      </c>
      <c r="E41" s="2785">
        <v>19.358117638348048</v>
      </c>
      <c r="F41" s="2802">
        <v>1418535.3429599998</v>
      </c>
      <c r="G41" s="2801">
        <v>13.929135894622924</v>
      </c>
      <c r="H41" s="2800">
        <v>-1321425.8219399997</v>
      </c>
      <c r="I41" s="2781"/>
      <c r="J41" s="2745"/>
      <c r="K41" s="2745"/>
      <c r="L41" s="2745"/>
    </row>
    <row r="42" spans="1:12" ht="15.75" customHeight="1">
      <c r="A42" s="2744"/>
      <c r="B42" s="3655" t="s">
        <v>71</v>
      </c>
      <c r="C42" s="2796" t="s">
        <v>362</v>
      </c>
      <c r="D42" s="2779">
        <v>8836.5300000000007</v>
      </c>
      <c r="E42" s="2756">
        <v>27.667731301646636</v>
      </c>
      <c r="F42" s="2778">
        <v>106725.32</v>
      </c>
      <c r="G42" s="2794">
        <v>-11.51215919418911</v>
      </c>
      <c r="H42" s="2776">
        <v>-97888.790000000008</v>
      </c>
      <c r="I42" s="2781"/>
      <c r="J42" s="2745"/>
      <c r="K42" s="2745"/>
      <c r="L42" s="2745"/>
    </row>
    <row r="43" spans="1:12" ht="15.75" customHeight="1">
      <c r="A43" s="2744"/>
      <c r="B43" s="3656"/>
      <c r="C43" s="2791" t="s">
        <v>361</v>
      </c>
      <c r="D43" s="2757">
        <v>18501.298459720001</v>
      </c>
      <c r="E43" s="2756">
        <v>25.867826325873633</v>
      </c>
      <c r="F43" s="2755">
        <v>229503.69641600002</v>
      </c>
      <c r="G43" s="2789">
        <v>-1.2235664643311162</v>
      </c>
      <c r="H43" s="2753">
        <v>-211002.39795628001</v>
      </c>
      <c r="I43" s="2781"/>
      <c r="J43" s="2745"/>
      <c r="K43" s="2745"/>
      <c r="L43" s="2745"/>
    </row>
    <row r="44" spans="1:12" ht="15.75" customHeight="1">
      <c r="A44" s="2744"/>
      <c r="B44" s="3656"/>
      <c r="C44" s="2791" t="s">
        <v>360</v>
      </c>
      <c r="D44" s="2757">
        <v>27166.770089999998</v>
      </c>
      <c r="E44" s="2756">
        <v>14.410823650246019</v>
      </c>
      <c r="F44" s="2755">
        <v>334948.11687329999</v>
      </c>
      <c r="G44" s="2770">
        <v>-10.342735860061181</v>
      </c>
      <c r="H44" s="2753">
        <v>-307781.34678329999</v>
      </c>
      <c r="I44" s="2781"/>
      <c r="J44" s="2745"/>
      <c r="K44" s="2745"/>
      <c r="L44" s="2745"/>
    </row>
    <row r="45" spans="1:12" ht="15.75" customHeight="1">
      <c r="A45" s="2744"/>
      <c r="B45" s="3656"/>
      <c r="C45" s="2791" t="s">
        <v>359</v>
      </c>
      <c r="D45" s="2757">
        <v>36279.072230999998</v>
      </c>
      <c r="E45" s="2756">
        <v>23.89671400012827</v>
      </c>
      <c r="F45" s="2755">
        <v>450292.63199720002</v>
      </c>
      <c r="G45" s="2789">
        <v>-6.9164633396438742</v>
      </c>
      <c r="H45" s="2753">
        <v>-414013.55976620002</v>
      </c>
      <c r="I45" s="2781"/>
      <c r="J45" s="2745"/>
      <c r="K45" s="2745"/>
      <c r="L45" s="2745"/>
    </row>
    <row r="46" spans="1:12" ht="15.75" customHeight="1">
      <c r="A46" s="2744"/>
      <c r="B46" s="3656"/>
      <c r="C46" s="2791" t="s">
        <v>358</v>
      </c>
      <c r="D46" s="2757">
        <v>47616.834903999996</v>
      </c>
      <c r="E46" s="2756">
        <v>26.971930177381797</v>
      </c>
      <c r="F46" s="2755">
        <v>581257.11849099991</v>
      </c>
      <c r="G46" s="2789">
        <v>-4.2404649814833162</v>
      </c>
      <c r="H46" s="2753">
        <v>-533640.28358699987</v>
      </c>
      <c r="I46" s="2781"/>
      <c r="J46" s="2745"/>
      <c r="K46" s="2745"/>
      <c r="L46" s="2745"/>
    </row>
    <row r="47" spans="1:12" ht="15.75" customHeight="1">
      <c r="A47" s="2744"/>
      <c r="B47" s="3656"/>
      <c r="C47" s="2791" t="s">
        <v>357</v>
      </c>
      <c r="D47" s="2757">
        <v>57279.747586900005</v>
      </c>
      <c r="E47" s="2756">
        <v>26.132340782642171</v>
      </c>
      <c r="F47" s="2755">
        <v>694693.72041449999</v>
      </c>
      <c r="G47" s="2770">
        <v>-4.0395474172741253</v>
      </c>
      <c r="H47" s="2753">
        <v>-637413.97282759997</v>
      </c>
      <c r="I47" s="2781"/>
      <c r="J47" s="2745"/>
      <c r="K47" s="2745"/>
      <c r="L47" s="2745"/>
    </row>
    <row r="48" spans="1:12" ht="15.75" customHeight="1">
      <c r="A48" s="2744"/>
      <c r="B48" s="3656"/>
      <c r="C48" s="2792" t="s">
        <v>356</v>
      </c>
      <c r="D48" s="2757">
        <v>64971.226449999995</v>
      </c>
      <c r="E48" s="2756">
        <v>22.405248520690169</v>
      </c>
      <c r="F48" s="2755">
        <v>803602.81568199978</v>
      </c>
      <c r="G48" s="2789">
        <v>-3.5601475248551617</v>
      </c>
      <c r="H48" s="2753">
        <v>-738631.58923199994</v>
      </c>
      <c r="I48" s="2781"/>
      <c r="J48" s="2745"/>
      <c r="K48" s="2745"/>
      <c r="L48" s="2745"/>
    </row>
    <row r="49" spans="1:12" ht="15.75" customHeight="1">
      <c r="A49" s="2744"/>
      <c r="B49" s="3656"/>
      <c r="C49" s="2792" t="s">
        <v>355</v>
      </c>
      <c r="D49" s="2757">
        <v>74907.945997000003</v>
      </c>
      <c r="E49" s="2756">
        <v>22.349876035694894</v>
      </c>
      <c r="F49" s="2755">
        <v>924242.63694437477</v>
      </c>
      <c r="G49" s="2789">
        <v>-2.6197279976769572</v>
      </c>
      <c r="H49" s="2753">
        <v>-849334.69094737468</v>
      </c>
      <c r="I49" s="2781"/>
      <c r="J49" s="2745"/>
      <c r="K49" s="2745"/>
      <c r="L49" s="2745"/>
    </row>
    <row r="50" spans="1:12" ht="15.75" customHeight="1">
      <c r="A50" s="2744"/>
      <c r="B50" s="3656"/>
      <c r="C50" s="2792" t="s">
        <v>354</v>
      </c>
      <c r="D50" s="2757">
        <v>78818.661185999998</v>
      </c>
      <c r="E50" s="2756">
        <v>12.884697453240101</v>
      </c>
      <c r="F50" s="2755">
        <v>982534.8440503747</v>
      </c>
      <c r="G50" s="2789">
        <v>-7.4506712291405925</v>
      </c>
      <c r="H50" s="2753">
        <v>-903716.18286437471</v>
      </c>
      <c r="I50" s="2781"/>
      <c r="J50" s="2745"/>
      <c r="K50" s="2745"/>
      <c r="L50" s="2745"/>
    </row>
    <row r="51" spans="1:12" ht="15.75" customHeight="1">
      <c r="A51" s="2744"/>
      <c r="B51" s="3656"/>
      <c r="C51" s="2792" t="s">
        <v>353</v>
      </c>
      <c r="D51" s="2757">
        <v>82064.768876999995</v>
      </c>
      <c r="E51" s="2799">
        <v>4.4961027320328695</v>
      </c>
      <c r="F51" s="2755">
        <v>1025137.7864453748</v>
      </c>
      <c r="G51" s="2789">
        <v>-12.986494124806047</v>
      </c>
      <c r="H51" s="2753">
        <v>-943073.01756837475</v>
      </c>
      <c r="I51" s="2781"/>
      <c r="J51" s="2745"/>
      <c r="K51" s="2745"/>
      <c r="L51" s="2745"/>
    </row>
    <row r="52" spans="1:12" ht="15.75" customHeight="1">
      <c r="A52" s="2744"/>
      <c r="B52" s="3656"/>
      <c r="C52" s="2791" t="s">
        <v>352</v>
      </c>
      <c r="D52" s="2757">
        <v>88003.109507000001</v>
      </c>
      <c r="E52" s="2798">
        <v>0.19158219363724083</v>
      </c>
      <c r="F52" s="2755">
        <v>1100813.4239009998</v>
      </c>
      <c r="G52" s="2789">
        <v>-15.308969083397518</v>
      </c>
      <c r="H52" s="2753">
        <v>-1012810.3143939999</v>
      </c>
      <c r="I52" s="2781"/>
      <c r="J52" s="2745"/>
      <c r="K52" s="2745"/>
      <c r="L52" s="2745"/>
    </row>
    <row r="53" spans="1:12" ht="15.75" customHeight="1">
      <c r="A53" s="2744"/>
      <c r="B53" s="3656"/>
      <c r="C53" s="2787" t="s">
        <v>351</v>
      </c>
      <c r="D53" s="2786">
        <v>97709.105197809986</v>
      </c>
      <c r="E53" s="2785">
        <v>0.61743088783901001</v>
      </c>
      <c r="F53" s="2784">
        <v>1196799.0528582497</v>
      </c>
      <c r="G53" s="2797">
        <v>-15.631354636470462</v>
      </c>
      <c r="H53" s="2782">
        <v>-1099089.9476604399</v>
      </c>
      <c r="I53" s="2781"/>
      <c r="J53" s="2745"/>
      <c r="K53" s="2745"/>
      <c r="L53" s="2745"/>
    </row>
    <row r="54" spans="1:12" ht="15.75" customHeight="1">
      <c r="A54" s="2744"/>
      <c r="B54" s="3675" t="s">
        <v>72</v>
      </c>
      <c r="C54" s="2796" t="s">
        <v>362</v>
      </c>
      <c r="D54" s="2779">
        <v>9620.0488740000001</v>
      </c>
      <c r="E54" s="2756">
        <v>8.8599736769931816</v>
      </c>
      <c r="F54" s="2795">
        <v>85807.989392000003</v>
      </c>
      <c r="G54" s="2794">
        <v>-19.599218841145316</v>
      </c>
      <c r="H54" s="2776">
        <v>-76187.940518000003</v>
      </c>
      <c r="I54" s="2781"/>
      <c r="J54" s="2745"/>
      <c r="K54" s="2745"/>
      <c r="L54" s="2745"/>
    </row>
    <row r="55" spans="1:12" ht="15.75" customHeight="1">
      <c r="A55" s="2744"/>
      <c r="B55" s="3660"/>
      <c r="C55" s="2791" t="s">
        <v>361</v>
      </c>
      <c r="D55" s="2757">
        <v>20443.062110540002</v>
      </c>
      <c r="E55" s="2756">
        <v>10.495283101602304</v>
      </c>
      <c r="F55" s="2755">
        <v>178846.26816216001</v>
      </c>
      <c r="G55" s="2789">
        <v>-22.072597977689213</v>
      </c>
      <c r="H55" s="2753">
        <v>-158403.20562337994</v>
      </c>
      <c r="I55" s="2781"/>
      <c r="J55" s="2745"/>
      <c r="K55" s="2745"/>
      <c r="L55" s="2745"/>
    </row>
    <row r="56" spans="1:12" ht="15.75" customHeight="1">
      <c r="A56" s="2744"/>
      <c r="B56" s="3660"/>
      <c r="C56" s="2791" t="s">
        <v>360</v>
      </c>
      <c r="D56" s="2757">
        <v>31046.092904099998</v>
      </c>
      <c r="E56" s="2756">
        <v>14.2796615175389</v>
      </c>
      <c r="F56" s="2774">
        <v>292269.86098890001</v>
      </c>
      <c r="G56" s="2770">
        <v>-12.741751254730527</v>
      </c>
      <c r="H56" s="2753">
        <v>-261223.76808480002</v>
      </c>
      <c r="I56" s="2781"/>
      <c r="J56" s="2745"/>
      <c r="K56" s="2745"/>
      <c r="L56" s="2745"/>
    </row>
    <row r="57" spans="1:12" ht="15.75" customHeight="1">
      <c r="A57" s="2744"/>
      <c r="B57" s="3660"/>
      <c r="C57" s="2791" t="s">
        <v>359</v>
      </c>
      <c r="D57" s="2757">
        <v>40200.064497569401</v>
      </c>
      <c r="E57" s="2756">
        <v>10.807862564960979</v>
      </c>
      <c r="F57" s="2774">
        <v>402490.17834894935</v>
      </c>
      <c r="G57" s="2789">
        <v>-10.617108344135762</v>
      </c>
      <c r="H57" s="2753">
        <v>-362290.11385137995</v>
      </c>
      <c r="I57" s="2781"/>
      <c r="J57" s="2745"/>
      <c r="K57" s="2745"/>
      <c r="L57" s="2745"/>
    </row>
    <row r="58" spans="1:12" ht="15.75" customHeight="1">
      <c r="A58" s="2744"/>
      <c r="B58" s="3660"/>
      <c r="C58" s="2791" t="s">
        <v>358</v>
      </c>
      <c r="D58" s="2757">
        <v>50055.608453599998</v>
      </c>
      <c r="E58" s="2756">
        <v>5.1216617771427053</v>
      </c>
      <c r="F58" s="2774">
        <v>525498.14369439997</v>
      </c>
      <c r="G58" s="2770">
        <v>-9.591848859115915</v>
      </c>
      <c r="H58" s="2753">
        <v>-475442.5352408</v>
      </c>
      <c r="I58" s="2793"/>
      <c r="J58" s="2745"/>
      <c r="K58" s="2745"/>
      <c r="L58" s="2745"/>
    </row>
    <row r="59" spans="1:12" ht="15.75" customHeight="1">
      <c r="A59" s="2744"/>
      <c r="B59" s="3660"/>
      <c r="C59" s="2791" t="s">
        <v>357</v>
      </c>
      <c r="D59" s="2757">
        <v>60799.213620499999</v>
      </c>
      <c r="E59" s="2756">
        <v>6.1443462687410744</v>
      </c>
      <c r="F59" s="2774">
        <v>661245.39587040001</v>
      </c>
      <c r="G59" s="2770">
        <v>-4.8148304153580845</v>
      </c>
      <c r="H59" s="2753">
        <v>-600446.18224989995</v>
      </c>
      <c r="I59" s="2793"/>
      <c r="J59" s="2745"/>
      <c r="K59" s="2745"/>
      <c r="L59" s="2745"/>
    </row>
    <row r="60" spans="1:12" ht="15.75" customHeight="1">
      <c r="A60" s="2744"/>
      <c r="B60" s="3660"/>
      <c r="C60" s="2792" t="s">
        <v>356</v>
      </c>
      <c r="D60" s="2757">
        <v>69917.0798316</v>
      </c>
      <c r="E60" s="2756">
        <v>7.6123743951015843</v>
      </c>
      <c r="F60" s="2774">
        <v>803643.1939361</v>
      </c>
      <c r="G60" s="2789">
        <v>5.0249256127621322E-3</v>
      </c>
      <c r="H60" s="2753">
        <v>-733726.11410450004</v>
      </c>
      <c r="I60" s="2793"/>
      <c r="J60" s="2745"/>
      <c r="K60" s="2745"/>
      <c r="L60" s="2745"/>
    </row>
    <row r="61" spans="1:12" ht="15.75" customHeight="1">
      <c r="A61" s="2744"/>
      <c r="B61" s="3660"/>
      <c r="C61" s="2792" t="s">
        <v>355</v>
      </c>
      <c r="D61" s="2757">
        <v>80778.861468300005</v>
      </c>
      <c r="E61" s="2756">
        <v>7.837506416845863</v>
      </c>
      <c r="F61" s="2774">
        <v>943988.25264930003</v>
      </c>
      <c r="G61" s="2789">
        <v>2.1364106048191056</v>
      </c>
      <c r="H61" s="2753">
        <v>-863209.39118100004</v>
      </c>
      <c r="I61" s="2781"/>
      <c r="J61" s="2745"/>
      <c r="K61" s="2745"/>
      <c r="L61" s="2745"/>
    </row>
    <row r="62" spans="1:12" ht="15.75" customHeight="1">
      <c r="A62" s="2744"/>
      <c r="B62" s="3660"/>
      <c r="C62" s="2792" t="s">
        <v>354</v>
      </c>
      <c r="D62" s="2757">
        <v>94767.109729569391</v>
      </c>
      <c r="E62" s="2756">
        <v>20.234356056789004</v>
      </c>
      <c r="F62" s="2774">
        <v>1111395.4588419495</v>
      </c>
      <c r="G62" s="2789">
        <v>13.115119079173132</v>
      </c>
      <c r="H62" s="2753">
        <v>-1016628.3491123801</v>
      </c>
      <c r="I62" s="2781"/>
      <c r="J62" s="2745"/>
      <c r="K62" s="2745"/>
      <c r="L62" s="2745"/>
    </row>
    <row r="63" spans="1:12" ht="15.75" customHeight="1">
      <c r="A63" s="2744"/>
      <c r="B63" s="3660"/>
      <c r="C63" s="2792" t="s">
        <v>353</v>
      </c>
      <c r="D63" s="2757">
        <v>108479.75610556938</v>
      </c>
      <c r="E63" s="2756">
        <v>32.187974925221084</v>
      </c>
      <c r="F63" s="2774">
        <v>1254110.1815669495</v>
      </c>
      <c r="G63" s="2789">
        <v>22.335767752306502</v>
      </c>
      <c r="H63" s="2753">
        <v>-1145630.42546138</v>
      </c>
      <c r="I63" s="2781"/>
      <c r="J63" s="2745"/>
      <c r="K63" s="2745"/>
      <c r="L63" s="2745"/>
    </row>
    <row r="64" spans="1:12" ht="15.75" customHeight="1">
      <c r="A64" s="2744"/>
      <c r="B64" s="3676"/>
      <c r="C64" s="2791" t="s">
        <v>352</v>
      </c>
      <c r="D64" s="2757">
        <v>121253.95927956939</v>
      </c>
      <c r="E64" s="2790">
        <v>37.783721460347408</v>
      </c>
      <c r="F64" s="2755">
        <v>1383364.9266439495</v>
      </c>
      <c r="G64" s="2789">
        <v>25.667519727517462</v>
      </c>
      <c r="H64" s="2753">
        <v>-1262110.9673643801</v>
      </c>
      <c r="I64" s="2781"/>
      <c r="J64" s="2745"/>
      <c r="K64" s="2745"/>
      <c r="L64" s="2745"/>
    </row>
    <row r="65" spans="1:12" ht="15.75" customHeight="1">
      <c r="A65" s="2744"/>
      <c r="B65" s="2788"/>
      <c r="C65" s="2787" t="s">
        <v>351</v>
      </c>
      <c r="D65" s="2786">
        <v>141124.07999999999</v>
      </c>
      <c r="E65" s="2785">
        <v>44.432885465788814</v>
      </c>
      <c r="F65" s="2784">
        <v>1539837.06</v>
      </c>
      <c r="G65" s="2783">
        <v>28.662957772442354</v>
      </c>
      <c r="H65" s="2782">
        <v>-1398712.98</v>
      </c>
      <c r="I65" s="2781"/>
      <c r="J65" s="2745"/>
      <c r="K65" s="2745"/>
      <c r="L65" s="2745"/>
    </row>
    <row r="66" spans="1:12" ht="15.75" customHeight="1">
      <c r="A66" s="2744"/>
      <c r="B66" s="3671" t="s">
        <v>221</v>
      </c>
      <c r="C66" s="2780" t="s">
        <v>362</v>
      </c>
      <c r="D66" s="2779">
        <v>20765.12</v>
      </c>
      <c r="E66" s="2756">
        <v>115.85254162400007</v>
      </c>
      <c r="F66" s="2778">
        <v>150731.72</v>
      </c>
      <c r="G66" s="2777">
        <v>75.6616383486232</v>
      </c>
      <c r="H66" s="2776">
        <v>-129966.6</v>
      </c>
      <c r="I66" s="2745"/>
      <c r="J66" s="2745"/>
      <c r="K66" s="2745"/>
      <c r="L66" s="2745"/>
    </row>
    <row r="67" spans="1:12" ht="15.75" customHeight="1">
      <c r="A67" s="2744"/>
      <c r="B67" s="3672"/>
      <c r="C67" s="2702" t="s">
        <v>361</v>
      </c>
      <c r="D67" s="2757">
        <v>44039.591081140003</v>
      </c>
      <c r="E67" s="2756">
        <v>115.42560915291715</v>
      </c>
      <c r="F67" s="2755">
        <v>314517.10973870003</v>
      </c>
      <c r="G67" s="2754">
        <v>75.858916694603423</v>
      </c>
      <c r="H67" s="2753">
        <v>-270477.51865756005</v>
      </c>
      <c r="I67" s="2745"/>
      <c r="J67" s="2745"/>
      <c r="K67" s="2745"/>
      <c r="L67" s="2745"/>
    </row>
    <row r="68" spans="1:12" ht="15.75" customHeight="1">
      <c r="A68" s="2744"/>
      <c r="B68" s="3672"/>
      <c r="C68" s="2702" t="s">
        <v>360</v>
      </c>
      <c r="D68" s="2757">
        <v>65052.834116599995</v>
      </c>
      <c r="E68" s="2756">
        <v>109.53629919727841</v>
      </c>
      <c r="F68" s="2774">
        <v>478523.22052219999</v>
      </c>
      <c r="G68" s="2770">
        <v>63.726502247993899</v>
      </c>
      <c r="H68" s="2753">
        <v>-413470.3864056</v>
      </c>
      <c r="I68" s="2745"/>
      <c r="J68" s="2745"/>
      <c r="K68" s="2745"/>
      <c r="L68" s="2745"/>
    </row>
    <row r="69" spans="1:12" ht="15.75" customHeight="1">
      <c r="A69" s="2744"/>
      <c r="B69" s="3672"/>
      <c r="C69" s="2702" t="s">
        <v>359</v>
      </c>
      <c r="D69" s="2757">
        <v>82124.294951699994</v>
      </c>
      <c r="E69" s="2756">
        <v>104.28896318363994</v>
      </c>
      <c r="F69" s="2774">
        <v>650294.3141943001</v>
      </c>
      <c r="G69" s="2770">
        <v>61.567747114806636</v>
      </c>
      <c r="H69" s="2753">
        <v>-568170.01924260007</v>
      </c>
      <c r="I69" s="2745"/>
      <c r="J69" s="2745"/>
      <c r="K69" s="2745"/>
      <c r="L69" s="2745"/>
    </row>
    <row r="70" spans="1:12" ht="15.75" customHeight="1">
      <c r="A70" s="2744"/>
      <c r="B70" s="3672"/>
      <c r="C70" s="2702" t="s">
        <v>358</v>
      </c>
      <c r="D70" s="2757">
        <v>102920.5721476</v>
      </c>
      <c r="E70" s="2756">
        <v>105.61246846695349</v>
      </c>
      <c r="F70" s="2774">
        <v>838408.24375050003</v>
      </c>
      <c r="G70" s="2775">
        <v>59.545424434091032</v>
      </c>
      <c r="H70" s="2753">
        <v>-735487.67160290002</v>
      </c>
      <c r="I70" s="2745"/>
      <c r="J70" s="2745"/>
      <c r="K70" s="2745"/>
      <c r="L70" s="2745"/>
    </row>
    <row r="71" spans="1:12" ht="15.75" customHeight="1">
      <c r="A71" s="2744"/>
      <c r="B71" s="3672"/>
      <c r="C71" s="2702" t="s">
        <v>357</v>
      </c>
      <c r="D71" s="2757">
        <v>118850.96065060001</v>
      </c>
      <c r="E71" s="2756">
        <v>95.481082029203066</v>
      </c>
      <c r="F71" s="2774">
        <v>999342.70935889997</v>
      </c>
      <c r="G71" s="2770">
        <v>51.130384513825014</v>
      </c>
      <c r="H71" s="2753">
        <v>-880491.74870829994</v>
      </c>
      <c r="I71" s="2745"/>
      <c r="J71" s="2745"/>
      <c r="K71" s="2745"/>
      <c r="L71" s="2745"/>
    </row>
    <row r="72" spans="1:12" ht="15.75" customHeight="1">
      <c r="A72" s="2744"/>
      <c r="B72" s="3672"/>
      <c r="C72" s="2692" t="s">
        <v>356</v>
      </c>
      <c r="D72" s="2757">
        <v>131656.01132650001</v>
      </c>
      <c r="E72" s="2756">
        <v>88.303075076365303</v>
      </c>
      <c r="F72" s="2774">
        <v>1147464.4378248001</v>
      </c>
      <c r="G72" s="2770">
        <v>42.782822835184533</v>
      </c>
      <c r="H72" s="2753">
        <v>-1015808.4264983002</v>
      </c>
      <c r="I72" s="2745"/>
      <c r="J72" s="2745"/>
      <c r="K72" s="2745"/>
      <c r="L72" s="2745"/>
    </row>
    <row r="73" spans="1:12" ht="15.75" customHeight="1">
      <c r="A73" s="2744"/>
      <c r="B73" s="3672"/>
      <c r="C73" s="2692" t="s">
        <v>355</v>
      </c>
      <c r="D73" s="2757">
        <v>147746.06641699999</v>
      </c>
      <c r="E73" s="2756">
        <v>82.90189256378649</v>
      </c>
      <c r="F73" s="2774">
        <v>1308734.8583983001</v>
      </c>
      <c r="G73" s="2770">
        <v>38.63889245711902</v>
      </c>
      <c r="H73" s="2753">
        <v>-1160988.7919813001</v>
      </c>
      <c r="I73" s="2745"/>
      <c r="J73" s="2745"/>
      <c r="K73" s="2745"/>
      <c r="L73" s="2745"/>
    </row>
    <row r="74" spans="1:12" ht="15.75" customHeight="1">
      <c r="A74" s="2744"/>
      <c r="B74" s="3672"/>
      <c r="C74" s="2692" t="s">
        <v>354</v>
      </c>
      <c r="D74" s="2757">
        <v>160572.90991470002</v>
      </c>
      <c r="E74" s="2756">
        <v>69.439492790494725</v>
      </c>
      <c r="F74" s="2774">
        <v>1466662.0036813</v>
      </c>
      <c r="G74" s="2770">
        <v>31.965808523267224</v>
      </c>
      <c r="H74" s="2753">
        <v>-1306089.0937665999</v>
      </c>
      <c r="I74" s="2745"/>
      <c r="J74" s="2745"/>
      <c r="K74" s="2745"/>
      <c r="L74" s="2745"/>
    </row>
    <row r="75" spans="1:12" ht="15.75" customHeight="1">
      <c r="A75" s="2744"/>
      <c r="B75" s="3672"/>
      <c r="C75" s="2773" t="s">
        <v>353</v>
      </c>
      <c r="D75" s="2771">
        <v>173348.2122372</v>
      </c>
      <c r="E75" s="2772">
        <v>59.797752716401888</v>
      </c>
      <c r="F75" s="2771">
        <v>1604652.5204139999</v>
      </c>
      <c r="G75" s="2770">
        <v>27.951478545438313</v>
      </c>
      <c r="H75" s="2769">
        <v>-1431304.3081767999</v>
      </c>
      <c r="I75" s="2745"/>
      <c r="J75" s="2745"/>
      <c r="K75" s="2745"/>
      <c r="L75" s="2745"/>
    </row>
    <row r="76" spans="1:12" ht="15.75" customHeight="1">
      <c r="A76" s="2744"/>
      <c r="B76" s="3672"/>
      <c r="C76" s="2773" t="s">
        <v>352</v>
      </c>
      <c r="D76" s="2771">
        <v>185837.01842470001</v>
      </c>
      <c r="E76" s="2772">
        <v>53.262639600717002</v>
      </c>
      <c r="F76" s="2771">
        <v>1763223.0990131001</v>
      </c>
      <c r="G76" s="2770">
        <v>27.458999757950942</v>
      </c>
      <c r="H76" s="2769">
        <v>-1577386.0805884001</v>
      </c>
      <c r="I76" s="2745"/>
      <c r="J76" s="2745"/>
      <c r="K76" s="2745"/>
      <c r="L76" s="2745"/>
    </row>
    <row r="77" spans="1:12" ht="15.75" customHeight="1">
      <c r="A77" s="2744"/>
      <c r="B77" s="3674"/>
      <c r="C77" s="2768" t="s">
        <v>351</v>
      </c>
      <c r="D77" s="2766">
        <v>200030.96201839999</v>
      </c>
      <c r="E77" s="2767">
        <v>41.741197771734868</v>
      </c>
      <c r="F77" s="2766">
        <v>1920448.3528256002</v>
      </c>
      <c r="G77" s="2765">
        <v>24.717633361535885</v>
      </c>
      <c r="H77" s="2764">
        <v>-1720417.3908072002</v>
      </c>
      <c r="I77" s="2745"/>
      <c r="J77" s="2745"/>
      <c r="K77" s="2745"/>
      <c r="L77" s="2745"/>
    </row>
    <row r="78" spans="1:12" ht="15.75" customHeight="1">
      <c r="A78" s="2744"/>
      <c r="B78" s="3671" t="s">
        <v>432</v>
      </c>
      <c r="C78" s="2763" t="s">
        <v>362</v>
      </c>
      <c r="D78" s="2762">
        <v>14809.7003972</v>
      </c>
      <c r="E78" s="2761">
        <v>-28.679919031529792</v>
      </c>
      <c r="F78" s="2760">
        <v>131286.06575879999</v>
      </c>
      <c r="G78" s="2759">
        <v>-12.900837488751545</v>
      </c>
      <c r="H78" s="2758">
        <v>-116476.36536159999</v>
      </c>
      <c r="I78" s="2745"/>
      <c r="J78" s="2745"/>
      <c r="K78" s="2745"/>
      <c r="L78" s="2745"/>
    </row>
    <row r="79" spans="1:12" ht="15.75" customHeight="1">
      <c r="A79" s="2744"/>
      <c r="B79" s="3672"/>
      <c r="C79" s="2702" t="s">
        <v>361</v>
      </c>
      <c r="D79" s="2757">
        <v>28680.4372506</v>
      </c>
      <c r="E79" s="2756">
        <v>-34.875786657999932</v>
      </c>
      <c r="F79" s="2755">
        <v>273599.65247229999</v>
      </c>
      <c r="G79" s="2754">
        <v>-13.009612513733881</v>
      </c>
      <c r="H79" s="2753">
        <v>-244919.2152217</v>
      </c>
      <c r="I79" s="2745"/>
      <c r="J79" s="2745"/>
      <c r="K79" s="2745"/>
      <c r="L79" s="2745"/>
    </row>
    <row r="80" spans="1:12" ht="15.75" customHeight="1">
      <c r="A80" s="2744"/>
      <c r="B80" s="3672"/>
      <c r="C80" s="2702" t="s">
        <v>360</v>
      </c>
      <c r="D80" s="2757">
        <v>41820.192633699997</v>
      </c>
      <c r="E80" s="2756">
        <v>-35.713496265601684</v>
      </c>
      <c r="F80" s="2755">
        <v>400998.30212159996</v>
      </c>
      <c r="G80" s="2754">
        <v>-16.200868646666532</v>
      </c>
      <c r="H80" s="2753">
        <v>-359178.10948789999</v>
      </c>
      <c r="I80" s="2745"/>
      <c r="J80" s="2745"/>
      <c r="K80" s="2745"/>
      <c r="L80" s="2745"/>
    </row>
    <row r="81" spans="1:12" ht="15.75" customHeight="1">
      <c r="A81" s="2744"/>
      <c r="B81" s="3672"/>
      <c r="C81" s="2702" t="s">
        <v>359</v>
      </c>
      <c r="D81" s="2757">
        <v>54774.316361699995</v>
      </c>
      <c r="E81" s="2756">
        <v>-33.303151772670226</v>
      </c>
      <c r="F81" s="2755">
        <v>532691.38189009996</v>
      </c>
      <c r="G81" s="2754">
        <v>-18.084570284134728</v>
      </c>
      <c r="H81" s="2753">
        <v>-477917.06552839995</v>
      </c>
      <c r="I81" s="2745"/>
      <c r="J81" s="2745"/>
      <c r="K81" s="2745"/>
      <c r="L81" s="2745"/>
    </row>
    <row r="82" spans="1:12" ht="15.75" customHeight="1">
      <c r="A82" s="2744"/>
      <c r="B82" s="3672"/>
      <c r="C82" s="2702" t="s">
        <v>358</v>
      </c>
      <c r="D82" s="2757">
        <v>67304.502195699999</v>
      </c>
      <c r="E82" s="2756">
        <v>-34.605394440309212</v>
      </c>
      <c r="F82" s="2755">
        <v>664746.4509995</v>
      </c>
      <c r="G82" s="2754">
        <v>-20.713273521041341</v>
      </c>
      <c r="H82" s="2753">
        <v>-597441.94880380004</v>
      </c>
      <c r="I82" s="2745"/>
      <c r="J82" s="2745"/>
      <c r="K82" s="2745"/>
      <c r="L82" s="2745"/>
    </row>
    <row r="83" spans="1:12" ht="15.75" customHeight="1">
      <c r="A83" s="2744"/>
      <c r="B83" s="3672"/>
      <c r="C83" s="2702" t="s">
        <v>357</v>
      </c>
      <c r="D83" s="2757">
        <v>80807.42094180001</v>
      </c>
      <c r="E83" s="2756">
        <v>-32.009450744484113</v>
      </c>
      <c r="F83" s="2755">
        <v>792666.29047130002</v>
      </c>
      <c r="G83" s="2754">
        <v>-20.681235471281656</v>
      </c>
      <c r="H83" s="2753">
        <v>-711858.86952950002</v>
      </c>
      <c r="I83" s="2745"/>
      <c r="J83" s="2745"/>
      <c r="K83" s="2745"/>
      <c r="L83" s="2745"/>
    </row>
    <row r="84" spans="1:12" ht="15.75" customHeight="1" thickBot="1">
      <c r="A84" s="2744"/>
      <c r="B84" s="3673"/>
      <c r="C84" s="2752" t="s">
        <v>356</v>
      </c>
      <c r="D84" s="2751">
        <v>93432.338532499998</v>
      </c>
      <c r="E84" s="2750">
        <v>-29.032987106989982</v>
      </c>
      <c r="F84" s="2749">
        <v>919165.34905730002</v>
      </c>
      <c r="G84" s="2748">
        <v>-19.895962022167513</v>
      </c>
      <c r="H84" s="2747">
        <v>-825733.01052480005</v>
      </c>
      <c r="I84" s="2745"/>
      <c r="J84" s="2745"/>
      <c r="K84" s="2745"/>
      <c r="L84" s="2745"/>
    </row>
    <row r="85" spans="1:12" ht="15.75" customHeight="1" thickTop="1">
      <c r="A85" s="2744"/>
      <c r="B85" s="2746" t="s">
        <v>2040</v>
      </c>
      <c r="C85" s="2744"/>
      <c r="D85" s="2744"/>
      <c r="E85" s="2744"/>
      <c r="F85" s="2744"/>
      <c r="G85" s="2744"/>
      <c r="H85" s="2744"/>
      <c r="I85" s="2745"/>
      <c r="J85" s="2745"/>
      <c r="K85" s="2745"/>
      <c r="L85" s="2745"/>
    </row>
    <row r="86" spans="1:12" ht="15.75" customHeight="1">
      <c r="A86" s="2744"/>
      <c r="B86" s="2744"/>
      <c r="C86" s="2744"/>
      <c r="D86" s="2744"/>
      <c r="E86" s="2744"/>
      <c r="F86" s="2744"/>
      <c r="G86" s="2744"/>
      <c r="H86" s="2744"/>
      <c r="I86" s="2745"/>
      <c r="J86" s="2745"/>
      <c r="K86" s="2745"/>
      <c r="L86" s="2745"/>
    </row>
    <row r="87" spans="1:12" ht="15.75" customHeight="1">
      <c r="A87" s="2744"/>
      <c r="B87" s="2744"/>
      <c r="C87" s="2744"/>
      <c r="D87" s="2744"/>
      <c r="E87" s="2744"/>
      <c r="F87" s="2744"/>
      <c r="G87" s="2744"/>
      <c r="H87" s="2744"/>
      <c r="I87" s="2745"/>
      <c r="J87" s="2745"/>
      <c r="K87" s="2745"/>
      <c r="L87" s="2745"/>
    </row>
    <row r="88" spans="1:12" ht="15.75" customHeight="1">
      <c r="A88" s="2744"/>
      <c r="B88" s="2744"/>
      <c r="C88" s="2744"/>
      <c r="D88" s="2744"/>
      <c r="E88" s="2744"/>
      <c r="F88" s="2744"/>
      <c r="G88" s="2744"/>
      <c r="H88" s="2744"/>
      <c r="I88" s="2745"/>
      <c r="J88" s="2745"/>
      <c r="K88" s="2745"/>
      <c r="L88" s="2745"/>
    </row>
    <row r="89" spans="1:12" ht="15.75" customHeight="1">
      <c r="A89" s="2744"/>
      <c r="B89" s="2744"/>
      <c r="C89" s="2744"/>
      <c r="D89" s="2744"/>
      <c r="E89" s="2744"/>
      <c r="F89" s="2744"/>
      <c r="G89" s="2744"/>
      <c r="H89" s="2744"/>
      <c r="I89" s="2745"/>
      <c r="J89" s="2745"/>
      <c r="K89" s="2745"/>
      <c r="L89" s="2745"/>
    </row>
    <row r="90" spans="1:12" ht="15.75" customHeight="1">
      <c r="A90" s="2744"/>
      <c r="B90" s="2744"/>
      <c r="C90" s="2744"/>
      <c r="D90" s="2744"/>
      <c r="E90" s="2744"/>
      <c r="F90" s="2744"/>
      <c r="G90" s="2744"/>
      <c r="H90" s="2744"/>
      <c r="I90" s="2745"/>
      <c r="J90" s="2745"/>
      <c r="K90" s="2745"/>
      <c r="L90" s="2745"/>
    </row>
    <row r="91" spans="1:12" ht="15.75" customHeight="1">
      <c r="A91" s="2744"/>
      <c r="B91" s="2744"/>
      <c r="C91" s="2744"/>
      <c r="D91" s="2744"/>
      <c r="E91" s="2744"/>
      <c r="F91" s="2744"/>
      <c r="G91" s="2744"/>
      <c r="H91" s="2744"/>
      <c r="I91" s="2745"/>
      <c r="J91" s="2745"/>
      <c r="K91" s="2745"/>
      <c r="L91" s="2745"/>
    </row>
    <row r="92" spans="1:12" ht="15.75" customHeight="1">
      <c r="A92" s="2744"/>
      <c r="B92" s="2744"/>
      <c r="C92" s="2744"/>
      <c r="D92" s="2744"/>
      <c r="E92" s="2744"/>
      <c r="F92" s="2744"/>
      <c r="G92" s="2744"/>
      <c r="H92" s="2744"/>
      <c r="I92" s="2745"/>
      <c r="J92" s="2745"/>
      <c r="K92" s="2745"/>
      <c r="L92" s="2745"/>
    </row>
    <row r="93" spans="1:12" ht="15.75" customHeight="1">
      <c r="A93" s="2744"/>
      <c r="B93" s="2744"/>
      <c r="C93" s="2744"/>
      <c r="D93" s="2744"/>
      <c r="E93" s="2744"/>
      <c r="F93" s="2744"/>
      <c r="G93" s="2744"/>
      <c r="H93" s="2744"/>
      <c r="I93" s="2745"/>
      <c r="J93" s="2745"/>
      <c r="K93" s="2745"/>
      <c r="L93" s="2745"/>
    </row>
    <row r="94" spans="1:12" ht="15.75" customHeight="1">
      <c r="A94" s="2744"/>
      <c r="B94" s="2744"/>
      <c r="C94" s="2744"/>
      <c r="D94" s="2744"/>
      <c r="E94" s="2744"/>
      <c r="F94" s="2744"/>
      <c r="G94" s="2744"/>
      <c r="H94" s="2744"/>
      <c r="I94" s="2745"/>
      <c r="J94" s="2745"/>
      <c r="K94" s="2745"/>
      <c r="L94" s="2745"/>
    </row>
    <row r="95" spans="1:12" ht="15.75" customHeight="1">
      <c r="A95" s="2744"/>
      <c r="B95" s="2744"/>
      <c r="C95" s="2744"/>
      <c r="D95" s="2744"/>
      <c r="E95" s="2744"/>
      <c r="F95" s="2744"/>
      <c r="G95" s="2744"/>
      <c r="H95" s="2744"/>
      <c r="I95" s="2745"/>
      <c r="J95" s="2745"/>
      <c r="K95" s="2745"/>
      <c r="L95" s="2745"/>
    </row>
    <row r="96" spans="1:12" ht="15.75" customHeight="1">
      <c r="A96" s="2744"/>
      <c r="B96" s="2744"/>
      <c r="C96" s="2744"/>
      <c r="D96" s="2744"/>
      <c r="E96" s="2744"/>
      <c r="F96" s="2744"/>
      <c r="G96" s="2744"/>
      <c r="H96" s="2744"/>
      <c r="I96" s="2745"/>
      <c r="J96" s="2745"/>
      <c r="K96" s="2745"/>
      <c r="L96" s="2745"/>
    </row>
    <row r="97" spans="1:12" ht="15.75" customHeight="1">
      <c r="A97" s="2744"/>
      <c r="B97" s="2744"/>
      <c r="C97" s="2744"/>
      <c r="D97" s="2744"/>
      <c r="E97" s="2744"/>
      <c r="F97" s="2744"/>
      <c r="G97" s="2744"/>
      <c r="H97" s="2744"/>
      <c r="I97" s="2745"/>
      <c r="J97" s="2745"/>
      <c r="K97" s="2745"/>
      <c r="L97" s="2745"/>
    </row>
    <row r="98" spans="1:12" ht="15.75" customHeight="1">
      <c r="A98" s="2744"/>
      <c r="B98" s="2744"/>
      <c r="C98" s="2744"/>
      <c r="D98" s="2744"/>
      <c r="E98" s="2744"/>
      <c r="F98" s="2744"/>
      <c r="G98" s="2744"/>
      <c r="H98" s="2744"/>
      <c r="I98" s="2745"/>
      <c r="J98" s="2745"/>
      <c r="K98" s="2745"/>
      <c r="L98" s="2745"/>
    </row>
    <row r="99" spans="1:12" ht="15.75" customHeight="1">
      <c r="A99" s="2744"/>
      <c r="B99" s="2744"/>
      <c r="C99" s="2744"/>
      <c r="D99" s="2744"/>
      <c r="E99" s="2744"/>
      <c r="F99" s="2744"/>
      <c r="G99" s="2744"/>
      <c r="H99" s="2744"/>
      <c r="I99" s="2745"/>
      <c r="J99" s="2745"/>
      <c r="K99" s="2745"/>
      <c r="L99" s="2745"/>
    </row>
    <row r="100" spans="1:12" ht="15.75" customHeight="1">
      <c r="A100" s="2744"/>
      <c r="B100" s="2744"/>
      <c r="C100" s="2744"/>
      <c r="D100" s="2744"/>
      <c r="E100" s="2744"/>
      <c r="F100" s="2744"/>
      <c r="G100" s="2744"/>
      <c r="H100" s="2744"/>
      <c r="I100" s="2745"/>
      <c r="J100" s="2745"/>
      <c r="K100" s="2745"/>
      <c r="L100" s="2745"/>
    </row>
    <row r="101" spans="1:12" ht="15.75" customHeight="1">
      <c r="A101" s="2744"/>
      <c r="B101" s="2744"/>
      <c r="C101" s="2744"/>
      <c r="D101" s="2744"/>
      <c r="E101" s="2744"/>
      <c r="F101" s="2744"/>
      <c r="G101" s="2744"/>
      <c r="H101" s="2744"/>
      <c r="I101" s="2745"/>
      <c r="J101" s="2745"/>
      <c r="K101" s="2745"/>
      <c r="L101" s="2745"/>
    </row>
    <row r="102" spans="1:12" ht="15.75" customHeight="1">
      <c r="A102" s="2744"/>
      <c r="B102" s="2744"/>
      <c r="C102" s="2744"/>
      <c r="D102" s="2744"/>
      <c r="E102" s="2744"/>
      <c r="F102" s="2744"/>
      <c r="G102" s="2744"/>
      <c r="H102" s="2744"/>
      <c r="I102" s="2745"/>
      <c r="J102" s="2745"/>
      <c r="K102" s="2745"/>
      <c r="L102" s="2745"/>
    </row>
    <row r="103" spans="1:12" ht="15.75" customHeight="1">
      <c r="A103" s="2744"/>
      <c r="B103" s="2744"/>
      <c r="C103" s="2744"/>
      <c r="D103" s="2744"/>
      <c r="E103" s="2744"/>
      <c r="F103" s="2744"/>
      <c r="G103" s="2744"/>
      <c r="H103" s="2744"/>
      <c r="I103" s="2745"/>
      <c r="J103" s="2745"/>
      <c r="K103" s="2745"/>
      <c r="L103" s="2745"/>
    </row>
    <row r="104" spans="1:12" ht="15.75" customHeight="1">
      <c r="A104" s="2744"/>
      <c r="B104" s="2744"/>
      <c r="C104" s="2744"/>
      <c r="D104" s="2744"/>
      <c r="E104" s="2744"/>
      <c r="F104" s="2744"/>
      <c r="G104" s="2744"/>
      <c r="H104" s="2744"/>
      <c r="I104" s="2745"/>
      <c r="J104" s="2745"/>
      <c r="K104" s="2745"/>
      <c r="L104" s="2745"/>
    </row>
    <row r="105" spans="1:12" ht="15.75" customHeight="1">
      <c r="A105" s="2744"/>
      <c r="B105" s="2744"/>
      <c r="C105" s="2744"/>
      <c r="D105" s="2744"/>
      <c r="E105" s="2744"/>
      <c r="F105" s="2744"/>
      <c r="G105" s="2744"/>
      <c r="H105" s="2744"/>
      <c r="I105" s="2745"/>
      <c r="J105" s="2745"/>
      <c r="K105" s="2745"/>
      <c r="L105" s="2745"/>
    </row>
    <row r="106" spans="1:12" ht="15.75" customHeight="1">
      <c r="A106" s="2744"/>
      <c r="B106" s="2744"/>
      <c r="C106" s="2744"/>
      <c r="D106" s="2744"/>
      <c r="E106" s="2744"/>
      <c r="F106" s="2744"/>
      <c r="G106" s="2744"/>
      <c r="H106" s="2744"/>
      <c r="I106" s="2745"/>
      <c r="J106" s="2745"/>
      <c r="K106" s="2745"/>
      <c r="L106" s="2745"/>
    </row>
    <row r="107" spans="1:12" ht="15.75" customHeight="1">
      <c r="A107" s="2744"/>
      <c r="B107" s="2744"/>
      <c r="C107" s="2744"/>
      <c r="D107" s="2744"/>
      <c r="E107" s="2744"/>
      <c r="F107" s="2744"/>
      <c r="G107" s="2744"/>
      <c r="H107" s="2744"/>
      <c r="I107" s="2745"/>
      <c r="J107" s="2745"/>
      <c r="K107" s="2745"/>
      <c r="L107" s="2745"/>
    </row>
    <row r="108" spans="1:12" ht="15.75" customHeight="1">
      <c r="A108" s="2744"/>
      <c r="B108" s="2744"/>
      <c r="C108" s="2744"/>
      <c r="D108" s="2744"/>
      <c r="E108" s="2744"/>
      <c r="F108" s="2744"/>
      <c r="G108" s="2744"/>
      <c r="H108" s="2744"/>
      <c r="I108" s="2745"/>
      <c r="J108" s="2745"/>
      <c r="K108" s="2745"/>
      <c r="L108" s="2745"/>
    </row>
    <row r="109" spans="1:12" ht="15.75" customHeight="1">
      <c r="A109" s="2744"/>
      <c r="B109" s="2744"/>
      <c r="C109" s="2744"/>
      <c r="D109" s="2744"/>
      <c r="E109" s="2744"/>
      <c r="F109" s="2744"/>
      <c r="G109" s="2744"/>
      <c r="H109" s="2744"/>
      <c r="I109" s="2745"/>
      <c r="J109" s="2745"/>
      <c r="K109" s="2745"/>
      <c r="L109" s="2745"/>
    </row>
    <row r="110" spans="1:12" ht="15.75" customHeight="1">
      <c r="A110" s="2744"/>
      <c r="B110" s="2744"/>
      <c r="C110" s="2744"/>
      <c r="D110" s="2744"/>
      <c r="E110" s="2744"/>
      <c r="F110" s="2744"/>
      <c r="G110" s="2744"/>
      <c r="H110" s="2744"/>
      <c r="I110" s="2745"/>
      <c r="J110" s="2745"/>
      <c r="K110" s="2745"/>
      <c r="L110" s="2745"/>
    </row>
    <row r="111" spans="1:12" ht="15.75" customHeight="1">
      <c r="A111" s="2744"/>
      <c r="B111" s="2744"/>
      <c r="C111" s="2744"/>
      <c r="D111" s="2744"/>
      <c r="E111" s="2744"/>
      <c r="F111" s="2744"/>
      <c r="G111" s="2744"/>
      <c r="H111" s="2744"/>
      <c r="I111" s="2745"/>
      <c r="J111" s="2745"/>
      <c r="K111" s="2745"/>
      <c r="L111" s="2745"/>
    </row>
    <row r="112" spans="1:12" ht="15.75" customHeight="1">
      <c r="A112" s="2744"/>
      <c r="B112" s="2744"/>
      <c r="C112" s="2744"/>
      <c r="D112" s="2744"/>
      <c r="E112" s="2744"/>
      <c r="F112" s="2744"/>
      <c r="G112" s="2744"/>
      <c r="H112" s="2744"/>
      <c r="I112" s="2745"/>
      <c r="J112" s="2745"/>
      <c r="K112" s="2745"/>
      <c r="L112" s="2745"/>
    </row>
    <row r="113" spans="1:12" ht="15.75" customHeight="1">
      <c r="A113" s="2744"/>
      <c r="B113" s="2744"/>
      <c r="C113" s="2744"/>
      <c r="D113" s="2744"/>
      <c r="E113" s="2744"/>
      <c r="F113" s="2744"/>
      <c r="G113" s="2744"/>
      <c r="H113" s="2744"/>
      <c r="I113" s="2745"/>
      <c r="J113" s="2745"/>
      <c r="K113" s="2745"/>
      <c r="L113" s="2745"/>
    </row>
    <row r="114" spans="1:12" ht="15.75" customHeight="1">
      <c r="A114" s="2744"/>
      <c r="B114" s="2744"/>
      <c r="C114" s="2744"/>
      <c r="D114" s="2744"/>
      <c r="E114" s="2744"/>
      <c r="F114" s="2744"/>
      <c r="G114" s="2744"/>
      <c r="H114" s="2744"/>
      <c r="I114" s="2745"/>
      <c r="J114" s="2745"/>
      <c r="K114" s="2745"/>
      <c r="L114" s="2745"/>
    </row>
    <row r="115" spans="1:12" ht="15.75" customHeight="1">
      <c r="A115" s="2744"/>
      <c r="B115" s="2744"/>
      <c r="C115" s="2744"/>
      <c r="D115" s="2744"/>
      <c r="E115" s="2744"/>
      <c r="F115" s="2744"/>
      <c r="G115" s="2744"/>
      <c r="H115" s="2744"/>
      <c r="I115" s="2745"/>
      <c r="J115" s="2745"/>
      <c r="K115" s="2745"/>
      <c r="L115" s="2745"/>
    </row>
    <row r="116" spans="1:12" ht="15.75" customHeight="1">
      <c r="A116" s="2744"/>
      <c r="B116" s="2744"/>
      <c r="C116" s="2744"/>
      <c r="D116" s="2744"/>
      <c r="E116" s="2744"/>
      <c r="F116" s="2744"/>
      <c r="G116" s="2744"/>
      <c r="H116" s="2744"/>
      <c r="I116" s="2745"/>
      <c r="J116" s="2745"/>
      <c r="K116" s="2745"/>
      <c r="L116" s="2745"/>
    </row>
    <row r="117" spans="1:12" ht="15.75" customHeight="1">
      <c r="A117" s="2744"/>
      <c r="B117" s="2744"/>
      <c r="C117" s="2744"/>
      <c r="D117" s="2744"/>
      <c r="E117" s="2744"/>
      <c r="F117" s="2744"/>
      <c r="G117" s="2744"/>
      <c r="H117" s="2744"/>
      <c r="I117" s="2745"/>
      <c r="J117" s="2745"/>
      <c r="K117" s="2745"/>
      <c r="L117" s="2745"/>
    </row>
    <row r="118" spans="1:12" ht="15.75" customHeight="1">
      <c r="A118" s="2744"/>
      <c r="B118" s="2744"/>
      <c r="C118" s="2744"/>
      <c r="D118" s="2744"/>
      <c r="E118" s="2744"/>
      <c r="F118" s="2744"/>
      <c r="G118" s="2744"/>
      <c r="H118" s="2744"/>
      <c r="I118" s="2745"/>
      <c r="J118" s="2745"/>
      <c r="K118" s="2745"/>
      <c r="L118" s="2745"/>
    </row>
    <row r="119" spans="1:12" ht="15.75" customHeight="1">
      <c r="A119" s="2744"/>
      <c r="B119" s="2744"/>
      <c r="C119" s="2744"/>
      <c r="D119" s="2744"/>
      <c r="E119" s="2744"/>
      <c r="F119" s="2744"/>
      <c r="G119" s="2744"/>
      <c r="H119" s="2744"/>
      <c r="I119" s="2745"/>
      <c r="J119" s="2745"/>
      <c r="K119" s="2745"/>
      <c r="L119" s="2745"/>
    </row>
    <row r="120" spans="1:12" ht="15.75" customHeight="1">
      <c r="A120" s="2744"/>
      <c r="B120" s="2744"/>
      <c r="C120" s="2744"/>
      <c r="D120" s="2744"/>
      <c r="E120" s="2744"/>
      <c r="F120" s="2744"/>
      <c r="G120" s="2744"/>
      <c r="H120" s="2744"/>
      <c r="I120" s="2745"/>
      <c r="J120" s="2745"/>
      <c r="K120" s="2745"/>
      <c r="L120" s="2745"/>
    </row>
    <row r="121" spans="1:12" ht="15.75" customHeight="1">
      <c r="A121" s="2744"/>
      <c r="B121" s="2744"/>
      <c r="C121" s="2744"/>
      <c r="D121" s="2744"/>
      <c r="E121" s="2744"/>
      <c r="F121" s="2744"/>
      <c r="G121" s="2744"/>
      <c r="H121" s="2744"/>
      <c r="I121" s="2745"/>
      <c r="J121" s="2745"/>
      <c r="K121" s="2745"/>
      <c r="L121" s="2745"/>
    </row>
    <row r="122" spans="1:12" ht="15.75" customHeight="1">
      <c r="A122" s="2744"/>
      <c r="B122" s="2744"/>
      <c r="C122" s="2744"/>
      <c r="D122" s="2744"/>
      <c r="E122" s="2744"/>
      <c r="F122" s="2744"/>
      <c r="G122" s="2744"/>
      <c r="H122" s="2744"/>
      <c r="I122" s="2745"/>
      <c r="J122" s="2745"/>
      <c r="K122" s="2745"/>
      <c r="L122" s="2745"/>
    </row>
    <row r="123" spans="1:12" ht="15.75" customHeight="1">
      <c r="A123" s="2744"/>
      <c r="B123" s="2744"/>
      <c r="C123" s="2744"/>
      <c r="D123" s="2744"/>
      <c r="E123" s="2744"/>
      <c r="F123" s="2744"/>
      <c r="G123" s="2744"/>
      <c r="H123" s="2744"/>
      <c r="I123" s="2745"/>
      <c r="J123" s="2745"/>
      <c r="K123" s="2745"/>
      <c r="L123" s="2745"/>
    </row>
    <row r="124" spans="1:12" ht="15.75" customHeight="1">
      <c r="A124" s="2744"/>
      <c r="B124" s="2744"/>
      <c r="C124" s="2744"/>
      <c r="D124" s="2744"/>
      <c r="E124" s="2744"/>
      <c r="F124" s="2744"/>
      <c r="G124" s="2744"/>
      <c r="H124" s="2744"/>
      <c r="I124" s="2745"/>
      <c r="J124" s="2745"/>
      <c r="K124" s="2745"/>
      <c r="L124" s="2745"/>
    </row>
    <row r="125" spans="1:12" ht="15.75" customHeight="1">
      <c r="A125" s="2744"/>
      <c r="B125" s="2744"/>
      <c r="C125" s="2744"/>
      <c r="D125" s="2744"/>
      <c r="E125" s="2744"/>
      <c r="F125" s="2744"/>
      <c r="G125" s="2744"/>
      <c r="H125" s="2744"/>
      <c r="I125" s="2745"/>
      <c r="J125" s="2745"/>
      <c r="K125" s="2745"/>
      <c r="L125" s="2745"/>
    </row>
    <row r="126" spans="1:12" ht="15.75" customHeight="1">
      <c r="A126" s="2744"/>
      <c r="B126" s="2744"/>
      <c r="C126" s="2744"/>
      <c r="D126" s="2744"/>
      <c r="E126" s="2744"/>
      <c r="F126" s="2744"/>
      <c r="G126" s="2744"/>
      <c r="H126" s="2744"/>
      <c r="I126" s="2745"/>
      <c r="J126" s="2745"/>
      <c r="K126" s="2745"/>
      <c r="L126" s="2745"/>
    </row>
    <row r="127" spans="1:12" ht="15.75" customHeight="1">
      <c r="A127" s="2744"/>
      <c r="B127" s="2744"/>
      <c r="C127" s="2744"/>
      <c r="D127" s="2744"/>
      <c r="E127" s="2744"/>
      <c r="F127" s="2744"/>
      <c r="G127" s="2744"/>
      <c r="H127" s="2744"/>
      <c r="I127" s="2745"/>
      <c r="J127" s="2745"/>
      <c r="K127" s="2745"/>
      <c r="L127" s="2745"/>
    </row>
    <row r="128" spans="1:12" ht="15.75" customHeight="1">
      <c r="A128" s="2744"/>
      <c r="B128" s="2744"/>
      <c r="C128" s="2744"/>
      <c r="D128" s="2744"/>
      <c r="E128" s="2744"/>
      <c r="F128" s="2744"/>
      <c r="G128" s="2744"/>
      <c r="H128" s="2744"/>
      <c r="I128" s="2745"/>
      <c r="J128" s="2745"/>
      <c r="K128" s="2745"/>
      <c r="L128" s="2745"/>
    </row>
    <row r="129" spans="1:12" ht="15.75" customHeight="1">
      <c r="A129" s="2744"/>
      <c r="B129" s="2744"/>
      <c r="C129" s="2744"/>
      <c r="D129" s="2744"/>
      <c r="E129" s="2744"/>
      <c r="F129" s="2744"/>
      <c r="G129" s="2744"/>
      <c r="H129" s="2744"/>
      <c r="I129" s="2745"/>
      <c r="J129" s="2745"/>
      <c r="K129" s="2745"/>
      <c r="L129" s="2745"/>
    </row>
    <row r="130" spans="1:12" ht="15.75" customHeight="1">
      <c r="A130" s="2744"/>
      <c r="B130" s="2744"/>
      <c r="C130" s="2744"/>
      <c r="D130" s="2744"/>
      <c r="E130" s="2744"/>
      <c r="F130" s="2744"/>
      <c r="G130" s="2744"/>
      <c r="H130" s="2744"/>
      <c r="I130" s="2745"/>
      <c r="J130" s="2745"/>
      <c r="K130" s="2745"/>
      <c r="L130" s="2745"/>
    </row>
    <row r="131" spans="1:12" ht="15.75" customHeight="1">
      <c r="A131" s="2744"/>
      <c r="B131" s="2744"/>
      <c r="C131" s="2744"/>
      <c r="D131" s="2744"/>
      <c r="E131" s="2744"/>
      <c r="F131" s="2744"/>
      <c r="G131" s="2744"/>
      <c r="H131" s="2744"/>
      <c r="I131" s="2745"/>
      <c r="J131" s="2745"/>
      <c r="K131" s="2745"/>
      <c r="L131" s="2745"/>
    </row>
    <row r="132" spans="1:12" ht="15.75" customHeight="1">
      <c r="A132" s="2744"/>
      <c r="B132" s="2744"/>
      <c r="C132" s="2744"/>
      <c r="D132" s="2744"/>
      <c r="E132" s="2744"/>
      <c r="F132" s="2744"/>
      <c r="G132" s="2744"/>
      <c r="H132" s="2744"/>
      <c r="I132" s="2745"/>
      <c r="J132" s="2745"/>
      <c r="K132" s="2745"/>
      <c r="L132" s="2745"/>
    </row>
    <row r="133" spans="1:12" ht="15.75" customHeight="1">
      <c r="A133" s="2744"/>
      <c r="B133" s="2744"/>
      <c r="C133" s="2744"/>
      <c r="D133" s="2744"/>
      <c r="E133" s="2744"/>
      <c r="F133" s="2744"/>
      <c r="G133" s="2744"/>
      <c r="H133" s="2744"/>
      <c r="I133" s="2745"/>
      <c r="J133" s="2745"/>
      <c r="K133" s="2745"/>
      <c r="L133" s="2745"/>
    </row>
    <row r="134" spans="1:12" ht="15.75" customHeight="1">
      <c r="A134" s="2744"/>
      <c r="B134" s="2744"/>
      <c r="C134" s="2744"/>
      <c r="D134" s="2744"/>
      <c r="E134" s="2744"/>
      <c r="F134" s="2744"/>
      <c r="G134" s="2744"/>
      <c r="H134" s="2744"/>
      <c r="I134" s="2745"/>
      <c r="J134" s="2745"/>
      <c r="K134" s="2745"/>
      <c r="L134" s="2745"/>
    </row>
    <row r="135" spans="1:12" ht="15.75" customHeight="1">
      <c r="A135" s="2744"/>
      <c r="B135" s="2744"/>
      <c r="C135" s="2744"/>
      <c r="D135" s="2744"/>
      <c r="E135" s="2744"/>
      <c r="F135" s="2744"/>
      <c r="G135" s="2744"/>
      <c r="H135" s="2744"/>
      <c r="I135" s="2745"/>
      <c r="J135" s="2745"/>
      <c r="K135" s="2745"/>
      <c r="L135" s="2745"/>
    </row>
    <row r="136" spans="1:12" ht="15.75" customHeight="1">
      <c r="A136" s="2744"/>
      <c r="B136" s="2744"/>
      <c r="C136" s="2744"/>
      <c r="D136" s="2744"/>
      <c r="E136" s="2744"/>
      <c r="F136" s="2744"/>
      <c r="G136" s="2744"/>
      <c r="H136" s="2744"/>
      <c r="I136" s="2745"/>
      <c r="J136" s="2745"/>
      <c r="K136" s="2745"/>
      <c r="L136" s="2745"/>
    </row>
    <row r="137" spans="1:12" ht="15.75" customHeight="1">
      <c r="A137" s="2744"/>
      <c r="B137" s="2744"/>
      <c r="C137" s="2744"/>
      <c r="D137" s="2744"/>
      <c r="E137" s="2744"/>
      <c r="F137" s="2744"/>
      <c r="G137" s="2744"/>
      <c r="H137" s="2744"/>
      <c r="I137" s="2745"/>
      <c r="J137" s="2745"/>
      <c r="K137" s="2745"/>
      <c r="L137" s="2745"/>
    </row>
    <row r="138" spans="1:12" ht="15.75" customHeight="1">
      <c r="A138" s="2744"/>
      <c r="B138" s="2744"/>
      <c r="C138" s="2744"/>
      <c r="D138" s="2744"/>
      <c r="E138" s="2744"/>
      <c r="F138" s="2744"/>
      <c r="G138" s="2744"/>
      <c r="H138" s="2744"/>
      <c r="I138" s="2745"/>
      <c r="J138" s="2745"/>
      <c r="K138" s="2745"/>
      <c r="L138" s="2745"/>
    </row>
    <row r="139" spans="1:12" ht="15.75" customHeight="1">
      <c r="A139" s="2744"/>
      <c r="B139" s="2744"/>
      <c r="C139" s="2744"/>
      <c r="D139" s="2744"/>
      <c r="E139" s="2744"/>
      <c r="F139" s="2744"/>
      <c r="G139" s="2744"/>
      <c r="H139" s="2744"/>
      <c r="I139" s="2745"/>
      <c r="J139" s="2745"/>
      <c r="K139" s="2745"/>
      <c r="L139" s="2745"/>
    </row>
    <row r="140" spans="1:12" ht="15.75" customHeight="1">
      <c r="A140" s="2744"/>
      <c r="B140" s="2744"/>
      <c r="C140" s="2744"/>
      <c r="D140" s="2744"/>
      <c r="E140" s="2744"/>
      <c r="F140" s="2744"/>
      <c r="G140" s="2744"/>
      <c r="H140" s="2744"/>
      <c r="I140" s="2745"/>
      <c r="J140" s="2745"/>
      <c r="K140" s="2745"/>
      <c r="L140" s="2745"/>
    </row>
    <row r="141" spans="1:12" ht="15.75" customHeight="1">
      <c r="A141" s="2744"/>
      <c r="B141" s="2744"/>
      <c r="C141" s="2744"/>
      <c r="D141" s="2744"/>
      <c r="E141" s="2744"/>
      <c r="F141" s="2744"/>
      <c r="G141" s="2744"/>
      <c r="H141" s="2744"/>
      <c r="I141" s="2745"/>
      <c r="J141" s="2745"/>
      <c r="K141" s="2745"/>
      <c r="L141" s="2745"/>
    </row>
    <row r="142" spans="1:12" ht="15.75" customHeight="1">
      <c r="A142" s="2744"/>
      <c r="B142" s="2744"/>
      <c r="C142" s="2744"/>
      <c r="D142" s="2744"/>
      <c r="E142" s="2744"/>
      <c r="F142" s="2744"/>
      <c r="G142" s="2744"/>
      <c r="H142" s="2744"/>
      <c r="I142" s="2745"/>
      <c r="J142" s="2745"/>
      <c r="K142" s="2745"/>
      <c r="L142" s="2745"/>
    </row>
    <row r="143" spans="1:12" ht="15.75" customHeight="1">
      <c r="A143" s="2744"/>
      <c r="B143" s="2744"/>
      <c r="C143" s="2744"/>
      <c r="D143" s="2744"/>
      <c r="E143" s="2744"/>
      <c r="F143" s="2744"/>
      <c r="G143" s="2744"/>
      <c r="H143" s="2744"/>
      <c r="I143" s="2745"/>
      <c r="J143" s="2745"/>
      <c r="K143" s="2745"/>
      <c r="L143" s="2745"/>
    </row>
    <row r="144" spans="1:12" ht="15.75" customHeight="1">
      <c r="A144" s="2744"/>
      <c r="B144" s="2744"/>
      <c r="C144" s="2744"/>
      <c r="D144" s="2744"/>
      <c r="E144" s="2744"/>
      <c r="F144" s="2744"/>
      <c r="G144" s="2744"/>
      <c r="H144" s="2744"/>
      <c r="I144" s="2745"/>
      <c r="J144" s="2745"/>
      <c r="K144" s="2745"/>
      <c r="L144" s="2745"/>
    </row>
    <row r="145" spans="1:12" ht="15.75" customHeight="1">
      <c r="A145" s="2744"/>
      <c r="B145" s="2744"/>
      <c r="C145" s="2744"/>
      <c r="D145" s="2744"/>
      <c r="E145" s="2744"/>
      <c r="F145" s="2744"/>
      <c r="G145" s="2744"/>
      <c r="H145" s="2744"/>
      <c r="I145" s="2745"/>
      <c r="J145" s="2745"/>
      <c r="K145" s="2745"/>
      <c r="L145" s="2745"/>
    </row>
    <row r="146" spans="1:12" ht="15.75" customHeight="1">
      <c r="A146" s="2744"/>
      <c r="B146" s="2744"/>
      <c r="C146" s="2744"/>
      <c r="D146" s="2744"/>
      <c r="E146" s="2744"/>
      <c r="F146" s="2744"/>
      <c r="G146" s="2744"/>
      <c r="H146" s="2744"/>
      <c r="I146" s="2745"/>
      <c r="J146" s="2745"/>
      <c r="K146" s="2745"/>
      <c r="L146" s="2745"/>
    </row>
    <row r="147" spans="1:12" ht="15.75" customHeight="1">
      <c r="A147" s="2744"/>
      <c r="B147" s="2744"/>
      <c r="C147" s="2744"/>
      <c r="D147" s="2744"/>
      <c r="E147" s="2744"/>
      <c r="F147" s="2744"/>
      <c r="G147" s="2744"/>
      <c r="H147" s="2744"/>
      <c r="I147" s="2745"/>
      <c r="J147" s="2745"/>
      <c r="K147" s="2745"/>
      <c r="L147" s="2745"/>
    </row>
    <row r="148" spans="1:12" ht="15.75" customHeight="1">
      <c r="A148" s="2744"/>
      <c r="B148" s="2744"/>
      <c r="C148" s="2744"/>
      <c r="D148" s="2744"/>
      <c r="E148" s="2744"/>
      <c r="F148" s="2744"/>
      <c r="G148" s="2744"/>
      <c r="H148" s="2744"/>
      <c r="I148" s="2745"/>
      <c r="J148" s="2745"/>
      <c r="K148" s="2745"/>
      <c r="L148" s="2745"/>
    </row>
    <row r="149" spans="1:12" ht="15.75" customHeight="1">
      <c r="A149" s="2744"/>
      <c r="B149" s="2744"/>
      <c r="C149" s="2744"/>
      <c r="D149" s="2744"/>
      <c r="E149" s="2744"/>
      <c r="F149" s="2744"/>
      <c r="G149" s="2744"/>
      <c r="H149" s="2744"/>
      <c r="I149" s="2745"/>
      <c r="J149" s="2745"/>
      <c r="K149" s="2745"/>
      <c r="L149" s="2745"/>
    </row>
    <row r="150" spans="1:12" ht="15.75" customHeight="1">
      <c r="A150" s="2744"/>
      <c r="B150" s="2744"/>
      <c r="C150" s="2744"/>
      <c r="D150" s="2744"/>
      <c r="E150" s="2744"/>
      <c r="F150" s="2744"/>
      <c r="G150" s="2744"/>
      <c r="H150" s="2744"/>
      <c r="I150" s="2745"/>
      <c r="J150" s="2745"/>
      <c r="K150" s="2745"/>
      <c r="L150" s="2745"/>
    </row>
    <row r="151" spans="1:12" ht="15.75" customHeight="1">
      <c r="A151" s="2744"/>
      <c r="B151" s="2744"/>
      <c r="C151" s="2744"/>
      <c r="D151" s="2744"/>
      <c r="E151" s="2744"/>
      <c r="F151" s="2744"/>
      <c r="G151" s="2744"/>
      <c r="H151" s="2744"/>
      <c r="I151" s="2745"/>
      <c r="J151" s="2745"/>
      <c r="K151" s="2745"/>
      <c r="L151" s="2745"/>
    </row>
    <row r="152" spans="1:12" ht="15.75" customHeight="1">
      <c r="A152" s="2744"/>
      <c r="B152" s="2744"/>
      <c r="C152" s="2744"/>
      <c r="D152" s="2744"/>
      <c r="E152" s="2744"/>
      <c r="F152" s="2744"/>
      <c r="G152" s="2744"/>
      <c r="H152" s="2744"/>
      <c r="I152" s="2745"/>
      <c r="J152" s="2745"/>
      <c r="K152" s="2745"/>
      <c r="L152" s="2745"/>
    </row>
    <row r="153" spans="1:12" ht="15.75" customHeight="1">
      <c r="A153" s="2744"/>
      <c r="B153" s="2744"/>
      <c r="C153" s="2744"/>
      <c r="D153" s="2744"/>
      <c r="E153" s="2744"/>
      <c r="F153" s="2744"/>
      <c r="G153" s="2744"/>
      <c r="H153" s="2744"/>
      <c r="I153" s="2745"/>
      <c r="J153" s="2745"/>
      <c r="K153" s="2745"/>
      <c r="L153" s="2745"/>
    </row>
    <row r="154" spans="1:12" ht="15.75" customHeight="1">
      <c r="A154" s="2744"/>
      <c r="B154" s="2744"/>
      <c r="C154" s="2744"/>
      <c r="D154" s="2744"/>
      <c r="E154" s="2744"/>
      <c r="F154" s="2744"/>
      <c r="G154" s="2744"/>
      <c r="H154" s="2744"/>
      <c r="I154" s="2745"/>
      <c r="J154" s="2745"/>
      <c r="K154" s="2745"/>
      <c r="L154" s="2745"/>
    </row>
    <row r="155" spans="1:12" ht="15.75" customHeight="1">
      <c r="A155" s="2744"/>
      <c r="B155" s="2744"/>
      <c r="C155" s="2744"/>
      <c r="D155" s="2744"/>
      <c r="E155" s="2744"/>
      <c r="F155" s="2744"/>
      <c r="G155" s="2744"/>
      <c r="H155" s="2744"/>
      <c r="I155" s="2745"/>
      <c r="J155" s="2745"/>
      <c r="K155" s="2745"/>
      <c r="L155" s="2745"/>
    </row>
    <row r="156" spans="1:12" ht="15.75" customHeight="1">
      <c r="A156" s="2744"/>
      <c r="B156" s="2744"/>
      <c r="C156" s="2744"/>
      <c r="D156" s="2744"/>
      <c r="E156" s="2744"/>
      <c r="F156" s="2744"/>
      <c r="G156" s="2744"/>
      <c r="H156" s="2744"/>
      <c r="I156" s="2745"/>
      <c r="J156" s="2745"/>
      <c r="K156" s="2745"/>
      <c r="L156" s="2745"/>
    </row>
    <row r="157" spans="1:12" ht="15.75" customHeight="1">
      <c r="A157" s="2744"/>
      <c r="B157" s="2744"/>
      <c r="C157" s="2744"/>
      <c r="D157" s="2744"/>
      <c r="E157" s="2744"/>
      <c r="F157" s="2744"/>
      <c r="G157" s="2744"/>
      <c r="H157" s="2744"/>
      <c r="I157" s="2745"/>
      <c r="J157" s="2745"/>
      <c r="K157" s="2745"/>
      <c r="L157" s="2745"/>
    </row>
    <row r="158" spans="1:12" ht="15.75" customHeight="1">
      <c r="A158" s="2744"/>
      <c r="B158" s="2744"/>
      <c r="C158" s="2744"/>
      <c r="D158" s="2744"/>
      <c r="E158" s="2744"/>
      <c r="F158" s="2744"/>
      <c r="G158" s="2744"/>
      <c r="H158" s="2744"/>
      <c r="I158" s="2745"/>
      <c r="J158" s="2745"/>
      <c r="K158" s="2745"/>
      <c r="L158" s="2745"/>
    </row>
    <row r="159" spans="1:12" ht="15.75" customHeight="1">
      <c r="A159" s="2744"/>
      <c r="B159" s="2744"/>
      <c r="C159" s="2744"/>
      <c r="D159" s="2744"/>
      <c r="E159" s="2744"/>
      <c r="F159" s="2744"/>
      <c r="G159" s="2744"/>
      <c r="H159" s="2744"/>
      <c r="I159" s="2745"/>
      <c r="J159" s="2745"/>
      <c r="K159" s="2745"/>
      <c r="L159" s="2745"/>
    </row>
    <row r="160" spans="1:12" ht="15.75" customHeight="1">
      <c r="A160" s="2744"/>
      <c r="B160" s="2744"/>
      <c r="C160" s="2744"/>
      <c r="D160" s="2744"/>
      <c r="E160" s="2744"/>
      <c r="F160" s="2744"/>
      <c r="G160" s="2744"/>
      <c r="H160" s="2744"/>
      <c r="I160" s="2745"/>
      <c r="J160" s="2745"/>
      <c r="K160" s="2745"/>
      <c r="L160" s="2745"/>
    </row>
    <row r="161" spans="1:12" ht="15.75" customHeight="1">
      <c r="A161" s="2744"/>
      <c r="B161" s="2744"/>
      <c r="C161" s="2744"/>
      <c r="D161" s="2744"/>
      <c r="E161" s="2744"/>
      <c r="F161" s="2744"/>
      <c r="G161" s="2744"/>
      <c r="H161" s="2744"/>
      <c r="I161" s="2745"/>
      <c r="J161" s="2745"/>
      <c r="K161" s="2745"/>
      <c r="L161" s="2745"/>
    </row>
    <row r="162" spans="1:12" ht="15.75" customHeight="1">
      <c r="A162" s="2744"/>
      <c r="B162" s="2744"/>
      <c r="C162" s="2744"/>
      <c r="D162" s="2744"/>
      <c r="E162" s="2744"/>
      <c r="F162" s="2744"/>
      <c r="G162" s="2744"/>
      <c r="H162" s="2744"/>
      <c r="I162" s="2745"/>
      <c r="J162" s="2745"/>
      <c r="K162" s="2745"/>
      <c r="L162" s="2745"/>
    </row>
    <row r="163" spans="1:12" ht="15.75" customHeight="1">
      <c r="A163" s="2744"/>
      <c r="B163" s="2744"/>
      <c r="C163" s="2744"/>
      <c r="D163" s="2744"/>
      <c r="E163" s="2744"/>
      <c r="F163" s="2744"/>
      <c r="G163" s="2744"/>
      <c r="H163" s="2744"/>
      <c r="I163" s="2745"/>
      <c r="J163" s="2745"/>
      <c r="K163" s="2745"/>
      <c r="L163" s="2745"/>
    </row>
    <row r="164" spans="1:12" ht="15.75" customHeight="1">
      <c r="A164" s="2744"/>
      <c r="B164" s="2744"/>
      <c r="C164" s="2744"/>
      <c r="D164" s="2744"/>
      <c r="E164" s="2744"/>
      <c r="F164" s="2744"/>
      <c r="G164" s="2744"/>
      <c r="H164" s="2744"/>
      <c r="I164" s="2745"/>
      <c r="J164" s="2745"/>
      <c r="K164" s="2745"/>
      <c r="L164" s="2745"/>
    </row>
    <row r="165" spans="1:12" ht="15.75" customHeight="1">
      <c r="A165" s="2744"/>
      <c r="B165" s="2744"/>
      <c r="C165" s="2744"/>
      <c r="D165" s="2744"/>
      <c r="E165" s="2744"/>
      <c r="F165" s="2744"/>
      <c r="G165" s="2744"/>
      <c r="H165" s="2744"/>
      <c r="I165" s="2745"/>
      <c r="J165" s="2745"/>
      <c r="K165" s="2745"/>
      <c r="L165" s="2745"/>
    </row>
    <row r="166" spans="1:12" ht="15.75" customHeight="1">
      <c r="A166" s="2744"/>
      <c r="B166" s="2744"/>
      <c r="C166" s="2744"/>
      <c r="D166" s="2744"/>
      <c r="E166" s="2744"/>
      <c r="F166" s="2744"/>
      <c r="G166" s="2744"/>
      <c r="H166" s="2744"/>
      <c r="I166" s="2745"/>
      <c r="J166" s="2745"/>
      <c r="K166" s="2745"/>
      <c r="L166" s="2745"/>
    </row>
    <row r="167" spans="1:12" ht="15.75" customHeight="1">
      <c r="A167" s="2744"/>
      <c r="B167" s="2744"/>
      <c r="C167" s="2744"/>
      <c r="D167" s="2744"/>
      <c r="E167" s="2744"/>
      <c r="F167" s="2744"/>
      <c r="G167" s="2744"/>
      <c r="H167" s="2744"/>
      <c r="I167" s="2745"/>
      <c r="J167" s="2745"/>
      <c r="K167" s="2745"/>
      <c r="L167" s="2745"/>
    </row>
    <row r="168" spans="1:12" ht="15.75" customHeight="1">
      <c r="A168" s="2744"/>
      <c r="B168" s="2744"/>
      <c r="C168" s="2744"/>
      <c r="D168" s="2744"/>
      <c r="E168" s="2744"/>
      <c r="F168" s="2744"/>
      <c r="G168" s="2744"/>
      <c r="H168" s="2744"/>
      <c r="I168" s="2745"/>
      <c r="J168" s="2745"/>
      <c r="K168" s="2745"/>
      <c r="L168" s="2745"/>
    </row>
    <row r="169" spans="1:12" ht="15.75" customHeight="1">
      <c r="A169" s="2744"/>
      <c r="B169" s="2744"/>
      <c r="C169" s="2744"/>
      <c r="D169" s="2744"/>
      <c r="E169" s="2744"/>
      <c r="F169" s="2744"/>
      <c r="G169" s="2744"/>
      <c r="H169" s="2744"/>
      <c r="I169" s="2745"/>
      <c r="J169" s="2745"/>
      <c r="K169" s="2745"/>
      <c r="L169" s="2745"/>
    </row>
    <row r="170" spans="1:12" ht="15.75" customHeight="1">
      <c r="A170" s="2744"/>
      <c r="B170" s="2744"/>
      <c r="C170" s="2744"/>
      <c r="D170" s="2744"/>
      <c r="E170" s="2744"/>
      <c r="F170" s="2744"/>
      <c r="G170" s="2744"/>
      <c r="H170" s="2744"/>
      <c r="I170" s="2745"/>
      <c r="J170" s="2745"/>
      <c r="K170" s="2745"/>
      <c r="L170" s="2745"/>
    </row>
    <row r="171" spans="1:12" ht="15.75" customHeight="1">
      <c r="A171" s="2744"/>
      <c r="B171" s="2744"/>
      <c r="C171" s="2744"/>
      <c r="D171" s="2744"/>
      <c r="E171" s="2744"/>
      <c r="F171" s="2744"/>
      <c r="G171" s="2744"/>
      <c r="H171" s="2744"/>
      <c r="I171" s="2745"/>
      <c r="J171" s="2745"/>
      <c r="K171" s="2745"/>
      <c r="L171" s="2745"/>
    </row>
    <row r="172" spans="1:12" ht="15.75" customHeight="1">
      <c r="A172" s="2744"/>
      <c r="B172" s="2744"/>
      <c r="C172" s="2744"/>
      <c r="D172" s="2744"/>
      <c r="E172" s="2744"/>
      <c r="F172" s="2744"/>
      <c r="G172" s="2744"/>
      <c r="H172" s="2744"/>
      <c r="I172" s="2745"/>
      <c r="J172" s="2745"/>
      <c r="K172" s="2745"/>
      <c r="L172" s="2745"/>
    </row>
    <row r="173" spans="1:12" ht="15.75" customHeight="1">
      <c r="A173" s="2744"/>
      <c r="B173" s="2744"/>
      <c r="C173" s="2744"/>
      <c r="D173" s="2744"/>
      <c r="E173" s="2744"/>
      <c r="F173" s="2744"/>
      <c r="G173" s="2744"/>
      <c r="H173" s="2744"/>
      <c r="I173" s="2745"/>
      <c r="J173" s="2745"/>
      <c r="K173" s="2745"/>
      <c r="L173" s="2745"/>
    </row>
    <row r="174" spans="1:12" ht="15.75" customHeight="1">
      <c r="A174" s="2744"/>
      <c r="B174" s="2744"/>
      <c r="C174" s="2744"/>
      <c r="D174" s="2744"/>
      <c r="E174" s="2744"/>
      <c r="F174" s="2744"/>
      <c r="G174" s="2744"/>
      <c r="H174" s="2744"/>
      <c r="I174" s="2745"/>
      <c r="J174" s="2745"/>
      <c r="K174" s="2745"/>
      <c r="L174" s="2745"/>
    </row>
    <row r="175" spans="1:12" ht="15.75" customHeight="1">
      <c r="A175" s="2744"/>
      <c r="B175" s="2744"/>
      <c r="C175" s="2744"/>
      <c r="D175" s="2744"/>
      <c r="E175" s="2744"/>
      <c r="F175" s="2744"/>
      <c r="G175" s="2744"/>
      <c r="H175" s="2744"/>
      <c r="I175" s="2745"/>
      <c r="J175" s="2745"/>
      <c r="K175" s="2745"/>
      <c r="L175" s="2745"/>
    </row>
    <row r="176" spans="1:12" ht="15.75" customHeight="1">
      <c r="A176" s="2744"/>
      <c r="B176" s="2744"/>
      <c r="C176" s="2744"/>
      <c r="D176" s="2744"/>
      <c r="E176" s="2744"/>
      <c r="F176" s="2744"/>
      <c r="G176" s="2744"/>
      <c r="H176" s="2744"/>
      <c r="I176" s="2745"/>
      <c r="J176" s="2745"/>
      <c r="K176" s="2745"/>
      <c r="L176" s="2745"/>
    </row>
    <row r="177" spans="1:12" ht="15.75" customHeight="1">
      <c r="A177" s="2744"/>
      <c r="B177" s="2744"/>
      <c r="C177" s="2744"/>
      <c r="D177" s="2744"/>
      <c r="E177" s="2744"/>
      <c r="F177" s="2744"/>
      <c r="G177" s="2744"/>
      <c r="H177" s="2744"/>
      <c r="I177" s="2745"/>
      <c r="J177" s="2745"/>
      <c r="K177" s="2745"/>
      <c r="L177" s="2745"/>
    </row>
    <row r="178" spans="1:12" ht="15.75" customHeight="1">
      <c r="A178" s="2744"/>
      <c r="B178" s="2744"/>
      <c r="C178" s="2744"/>
      <c r="D178" s="2744"/>
      <c r="E178" s="2744"/>
      <c r="F178" s="2744"/>
      <c r="G178" s="2744"/>
      <c r="H178" s="2744"/>
      <c r="I178" s="2745"/>
      <c r="J178" s="2745"/>
      <c r="K178" s="2745"/>
      <c r="L178" s="2745"/>
    </row>
    <row r="179" spans="1:12" ht="15.75" customHeight="1">
      <c r="A179" s="2744"/>
      <c r="B179" s="2744"/>
      <c r="C179" s="2744"/>
      <c r="D179" s="2744"/>
      <c r="E179" s="2744"/>
      <c r="F179" s="2744"/>
      <c r="G179" s="2744"/>
      <c r="H179" s="2744"/>
      <c r="I179" s="2745"/>
      <c r="J179" s="2745"/>
      <c r="K179" s="2745"/>
      <c r="L179" s="2745"/>
    </row>
    <row r="180" spans="1:12" ht="15.75" customHeight="1">
      <c r="A180" s="2744"/>
      <c r="B180" s="2744"/>
      <c r="C180" s="2744"/>
      <c r="D180" s="2744"/>
      <c r="E180" s="2744"/>
      <c r="F180" s="2744"/>
      <c r="G180" s="2744"/>
      <c r="H180" s="2744"/>
      <c r="I180" s="2745"/>
      <c r="J180" s="2745"/>
      <c r="K180" s="2745"/>
      <c r="L180" s="2745"/>
    </row>
    <row r="181" spans="1:12" ht="15.75" customHeight="1">
      <c r="A181" s="2744"/>
      <c r="B181" s="2744"/>
      <c r="C181" s="2744"/>
      <c r="D181" s="2744"/>
      <c r="E181" s="2744"/>
      <c r="F181" s="2744"/>
      <c r="G181" s="2744"/>
      <c r="H181" s="2744"/>
      <c r="I181" s="2745"/>
      <c r="J181" s="2745"/>
      <c r="K181" s="2745"/>
      <c r="L181" s="2745"/>
    </row>
    <row r="182" spans="1:12" ht="15.75" customHeight="1">
      <c r="A182" s="2744"/>
      <c r="B182" s="2744"/>
      <c r="C182" s="2744"/>
      <c r="D182" s="2744"/>
      <c r="E182" s="2744"/>
      <c r="F182" s="2744"/>
      <c r="G182" s="2744"/>
      <c r="H182" s="2744"/>
      <c r="I182" s="2745"/>
      <c r="J182" s="2745"/>
      <c r="K182" s="2745"/>
      <c r="L182" s="2745"/>
    </row>
    <row r="183" spans="1:12" ht="15.75" customHeight="1">
      <c r="A183" s="2744"/>
      <c r="B183" s="2744"/>
      <c r="C183" s="2744"/>
      <c r="D183" s="2744"/>
      <c r="E183" s="2744"/>
      <c r="F183" s="2744"/>
      <c r="G183" s="2744"/>
      <c r="H183" s="2744"/>
      <c r="I183" s="2745"/>
      <c r="J183" s="2745"/>
      <c r="K183" s="2745"/>
      <c r="L183" s="2745"/>
    </row>
    <row r="184" spans="1:12" ht="15.75" customHeight="1">
      <c r="A184" s="2744"/>
      <c r="B184" s="2744"/>
      <c r="C184" s="2744"/>
      <c r="D184" s="2744"/>
      <c r="E184" s="2744"/>
      <c r="F184" s="2744"/>
      <c r="G184" s="2744"/>
      <c r="H184" s="2744"/>
      <c r="I184" s="2745"/>
      <c r="J184" s="2745"/>
      <c r="K184" s="2745"/>
      <c r="L184" s="2745"/>
    </row>
    <row r="185" spans="1:12" ht="15.75" customHeight="1">
      <c r="A185" s="2744"/>
      <c r="B185" s="2744"/>
      <c r="C185" s="2744"/>
      <c r="D185" s="2744"/>
      <c r="E185" s="2744"/>
      <c r="F185" s="2744"/>
      <c r="G185" s="2744"/>
      <c r="H185" s="2744"/>
      <c r="I185" s="2745"/>
      <c r="J185" s="2745"/>
      <c r="K185" s="2745"/>
      <c r="L185" s="2745"/>
    </row>
    <row r="186" spans="1:12" ht="15.75" customHeight="1">
      <c r="A186" s="2744"/>
      <c r="B186" s="2744"/>
      <c r="C186" s="2744"/>
      <c r="D186" s="2744"/>
      <c r="E186" s="2744"/>
      <c r="F186" s="2744"/>
      <c r="G186" s="2744"/>
      <c r="H186" s="2744"/>
      <c r="I186" s="2745"/>
      <c r="J186" s="2745"/>
      <c r="K186" s="2745"/>
      <c r="L186" s="2745"/>
    </row>
    <row r="187" spans="1:12" ht="15.75" customHeight="1">
      <c r="A187" s="2744"/>
      <c r="B187" s="2744"/>
      <c r="C187" s="2744"/>
      <c r="D187" s="2744"/>
      <c r="E187" s="2744"/>
      <c r="F187" s="2744"/>
      <c r="G187" s="2744"/>
      <c r="H187" s="2744"/>
      <c r="I187" s="2745"/>
      <c r="J187" s="2745"/>
      <c r="K187" s="2745"/>
      <c r="L187" s="2745"/>
    </row>
    <row r="188" spans="1:12" ht="15.75" customHeight="1">
      <c r="A188" s="2744"/>
      <c r="B188" s="2744"/>
      <c r="C188" s="2744"/>
      <c r="D188" s="2744"/>
      <c r="E188" s="2744"/>
      <c r="F188" s="2744"/>
      <c r="G188" s="2744"/>
      <c r="H188" s="2744"/>
      <c r="I188" s="2745"/>
      <c r="J188" s="2745"/>
      <c r="K188" s="2745"/>
      <c r="L188" s="2745"/>
    </row>
    <row r="189" spans="1:12" ht="15.75" customHeight="1">
      <c r="A189" s="2744"/>
      <c r="B189" s="2744"/>
      <c r="C189" s="2744"/>
      <c r="D189" s="2744"/>
      <c r="E189" s="2744"/>
      <c r="F189" s="2744"/>
      <c r="G189" s="2744"/>
      <c r="H189" s="2744"/>
      <c r="I189" s="2745"/>
      <c r="J189" s="2745"/>
      <c r="K189" s="2745"/>
      <c r="L189" s="2745"/>
    </row>
    <row r="190" spans="1:12" ht="15.75" customHeight="1">
      <c r="A190" s="2744"/>
      <c r="B190" s="2744"/>
      <c r="C190" s="2744"/>
      <c r="D190" s="2744"/>
      <c r="E190" s="2744"/>
      <c r="F190" s="2744"/>
      <c r="G190" s="2744"/>
      <c r="H190" s="2744"/>
      <c r="I190" s="2745"/>
      <c r="J190" s="2745"/>
      <c r="K190" s="2745"/>
      <c r="L190" s="2745"/>
    </row>
    <row r="191" spans="1:12" ht="15.75" customHeight="1">
      <c r="A191" s="2744"/>
      <c r="B191" s="2744"/>
      <c r="C191" s="2744"/>
      <c r="D191" s="2744"/>
      <c r="E191" s="2744"/>
      <c r="F191" s="2744"/>
      <c r="G191" s="2744"/>
      <c r="H191" s="2744"/>
      <c r="I191" s="2745"/>
      <c r="J191" s="2745"/>
      <c r="K191" s="2745"/>
      <c r="L191" s="2745"/>
    </row>
    <row r="192" spans="1:12" ht="15.75" customHeight="1">
      <c r="A192" s="2744"/>
      <c r="B192" s="2744"/>
      <c r="C192" s="2744"/>
      <c r="D192" s="2744"/>
      <c r="E192" s="2744"/>
      <c r="F192" s="2744"/>
      <c r="G192" s="2744"/>
      <c r="H192" s="2744"/>
      <c r="I192" s="2745"/>
      <c r="J192" s="2745"/>
      <c r="K192" s="2745"/>
      <c r="L192" s="2745"/>
    </row>
    <row r="193" spans="1:12" ht="15.75" customHeight="1">
      <c r="A193" s="2744"/>
      <c r="B193" s="2744"/>
      <c r="C193" s="2744"/>
      <c r="D193" s="2744"/>
      <c r="E193" s="2744"/>
      <c r="F193" s="2744"/>
      <c r="G193" s="2744"/>
      <c r="H193" s="2744"/>
      <c r="I193" s="2745"/>
      <c r="J193" s="2745"/>
      <c r="K193" s="2745"/>
      <c r="L193" s="2745"/>
    </row>
    <row r="194" spans="1:12" ht="15.75" customHeight="1">
      <c r="A194" s="2744"/>
      <c r="B194" s="2744"/>
      <c r="C194" s="2744"/>
      <c r="D194" s="2744"/>
      <c r="E194" s="2744"/>
      <c r="F194" s="2744"/>
      <c r="G194" s="2744"/>
      <c r="H194" s="2744"/>
      <c r="I194" s="2745"/>
      <c r="J194" s="2745"/>
      <c r="K194" s="2745"/>
      <c r="L194" s="2745"/>
    </row>
    <row r="195" spans="1:12" ht="15.75" customHeight="1">
      <c r="A195" s="2744"/>
      <c r="B195" s="2744"/>
      <c r="C195" s="2744"/>
      <c r="D195" s="2744"/>
      <c r="E195" s="2744"/>
      <c r="F195" s="2744"/>
      <c r="G195" s="2744"/>
      <c r="H195" s="2744"/>
      <c r="I195" s="2745"/>
      <c r="J195" s="2745"/>
      <c r="K195" s="2745"/>
      <c r="L195" s="2745"/>
    </row>
    <row r="196" spans="1:12" ht="15.75" customHeight="1">
      <c r="A196" s="2744"/>
      <c r="B196" s="2744"/>
      <c r="C196" s="2744"/>
      <c r="D196" s="2744"/>
      <c r="E196" s="2744"/>
      <c r="F196" s="2744"/>
      <c r="G196" s="2744"/>
      <c r="H196" s="2744"/>
      <c r="I196" s="2745"/>
      <c r="J196" s="2745"/>
      <c r="K196" s="2745"/>
      <c r="L196" s="2745"/>
    </row>
    <row r="197" spans="1:12" ht="15.75" customHeight="1">
      <c r="A197" s="2744"/>
      <c r="B197" s="2744"/>
      <c r="C197" s="2744"/>
      <c r="D197" s="2744"/>
      <c r="E197" s="2744"/>
      <c r="F197" s="2744"/>
      <c r="G197" s="2744"/>
      <c r="H197" s="2744"/>
      <c r="I197" s="2745"/>
      <c r="J197" s="2745"/>
      <c r="K197" s="2745"/>
      <c r="L197" s="2745"/>
    </row>
    <row r="198" spans="1:12" ht="15.75" customHeight="1">
      <c r="A198" s="2744"/>
      <c r="B198" s="2744"/>
      <c r="C198" s="2744"/>
      <c r="D198" s="2744"/>
      <c r="E198" s="2744"/>
      <c r="F198" s="2744"/>
      <c r="G198" s="2744"/>
      <c r="H198" s="2744"/>
      <c r="I198" s="2745"/>
      <c r="J198" s="2745"/>
      <c r="K198" s="2745"/>
      <c r="L198" s="2745"/>
    </row>
    <row r="199" spans="1:12" ht="15.75" customHeight="1">
      <c r="A199" s="2744"/>
      <c r="B199" s="2744"/>
      <c r="C199" s="2744"/>
      <c r="D199" s="2744"/>
      <c r="E199" s="2744"/>
      <c r="F199" s="2744"/>
      <c r="G199" s="2744"/>
      <c r="H199" s="2744"/>
      <c r="I199" s="2745"/>
      <c r="J199" s="2745"/>
      <c r="K199" s="2745"/>
      <c r="L199" s="2745"/>
    </row>
    <row r="200" spans="1:12" ht="15.75" customHeight="1">
      <c r="A200" s="2744"/>
      <c r="B200" s="2744"/>
      <c r="C200" s="2744"/>
      <c r="D200" s="2744"/>
      <c r="E200" s="2744"/>
      <c r="F200" s="2744"/>
      <c r="G200" s="2744"/>
      <c r="H200" s="2744"/>
      <c r="I200" s="2745"/>
      <c r="J200" s="2745"/>
      <c r="K200" s="2745"/>
      <c r="L200" s="2745"/>
    </row>
    <row r="201" spans="1:12" ht="15.75" customHeight="1">
      <c r="A201" s="2744"/>
      <c r="B201" s="2744"/>
      <c r="C201" s="2744"/>
      <c r="D201" s="2744"/>
      <c r="E201" s="2744"/>
      <c r="F201" s="2744"/>
      <c r="G201" s="2744"/>
      <c r="H201" s="2744"/>
      <c r="I201" s="2745"/>
      <c r="J201" s="2745"/>
      <c r="K201" s="2745"/>
      <c r="L201" s="2745"/>
    </row>
    <row r="202" spans="1:12" ht="15.75" customHeight="1">
      <c r="A202" s="2744"/>
      <c r="B202" s="2744"/>
      <c r="C202" s="2744"/>
      <c r="D202" s="2744"/>
      <c r="E202" s="2744"/>
      <c r="F202" s="2744"/>
      <c r="G202" s="2744"/>
      <c r="H202" s="2744"/>
      <c r="I202" s="2745"/>
      <c r="J202" s="2745"/>
      <c r="K202" s="2745"/>
      <c r="L202" s="2745"/>
    </row>
    <row r="203" spans="1:12" ht="15.75" customHeight="1">
      <c r="A203" s="2744"/>
      <c r="B203" s="2744"/>
      <c r="C203" s="2744"/>
      <c r="D203" s="2744"/>
      <c r="E203" s="2744"/>
      <c r="F203" s="2744"/>
      <c r="G203" s="2744"/>
      <c r="H203" s="2744"/>
      <c r="I203" s="2745"/>
      <c r="J203" s="2745"/>
      <c r="K203" s="2745"/>
      <c r="L203" s="2745"/>
    </row>
    <row r="204" spans="1:12" ht="15.75" customHeight="1">
      <c r="A204" s="2744"/>
      <c r="B204" s="2744"/>
      <c r="C204" s="2744"/>
      <c r="D204" s="2744"/>
      <c r="E204" s="2744"/>
      <c r="F204" s="2744"/>
      <c r="G204" s="2744"/>
      <c r="H204" s="2744"/>
      <c r="I204" s="2745"/>
      <c r="J204" s="2745"/>
      <c r="K204" s="2745"/>
      <c r="L204" s="2745"/>
    </row>
    <row r="205" spans="1:12" ht="15.75" customHeight="1">
      <c r="A205" s="2744"/>
      <c r="B205" s="2744"/>
      <c r="C205" s="2744"/>
      <c r="D205" s="2744"/>
      <c r="E205" s="2744"/>
      <c r="F205" s="2744"/>
      <c r="G205" s="2744"/>
      <c r="H205" s="2744"/>
      <c r="I205" s="2745"/>
      <c r="J205" s="2745"/>
      <c r="K205" s="2745"/>
      <c r="L205" s="2745"/>
    </row>
    <row r="206" spans="1:12" ht="15.75" customHeight="1">
      <c r="A206" s="2744"/>
      <c r="B206" s="2744"/>
      <c r="C206" s="2744"/>
      <c r="D206" s="2744"/>
      <c r="E206" s="2744"/>
      <c r="F206" s="2744"/>
      <c r="G206" s="2744"/>
      <c r="H206" s="2744"/>
      <c r="I206" s="2745"/>
      <c r="J206" s="2745"/>
      <c r="K206" s="2745"/>
      <c r="L206" s="2745"/>
    </row>
    <row r="207" spans="1:12" ht="15.75" customHeight="1">
      <c r="A207" s="2744"/>
      <c r="B207" s="2744"/>
      <c r="C207" s="2744"/>
      <c r="D207" s="2744"/>
      <c r="E207" s="2744"/>
      <c r="F207" s="2744"/>
      <c r="G207" s="2744"/>
      <c r="H207" s="2744"/>
      <c r="I207" s="2745"/>
      <c r="J207" s="2745"/>
      <c r="K207" s="2745"/>
      <c r="L207" s="2745"/>
    </row>
    <row r="208" spans="1:12" ht="15.75" customHeight="1">
      <c r="A208" s="2744"/>
      <c r="B208" s="2744"/>
      <c r="C208" s="2744"/>
      <c r="D208" s="2744"/>
      <c r="E208" s="2744"/>
      <c r="F208" s="2744"/>
      <c r="G208" s="2744"/>
      <c r="H208" s="2744"/>
      <c r="I208" s="2745"/>
      <c r="J208" s="2745"/>
      <c r="K208" s="2745"/>
      <c r="L208" s="2745"/>
    </row>
    <row r="209" spans="1:12" ht="15.75" customHeight="1">
      <c r="A209" s="2744"/>
      <c r="B209" s="2744"/>
      <c r="C209" s="2744"/>
      <c r="D209" s="2744"/>
      <c r="E209" s="2744"/>
      <c r="F209" s="2744"/>
      <c r="G209" s="2744"/>
      <c r="H209" s="2744"/>
      <c r="I209" s="2745"/>
      <c r="J209" s="2745"/>
      <c r="K209" s="2745"/>
      <c r="L209" s="2745"/>
    </row>
    <row r="210" spans="1:12" ht="15.75" customHeight="1">
      <c r="A210" s="2744"/>
      <c r="B210" s="2744"/>
      <c r="C210" s="2744"/>
      <c r="D210" s="2744"/>
      <c r="E210" s="2744"/>
      <c r="F210" s="2744"/>
      <c r="G210" s="2744"/>
      <c r="H210" s="2744"/>
      <c r="I210" s="2745"/>
      <c r="J210" s="2745"/>
      <c r="K210" s="2745"/>
      <c r="L210" s="2745"/>
    </row>
    <row r="211" spans="1:12" ht="15.75" customHeight="1">
      <c r="A211" s="2744"/>
      <c r="B211" s="2744"/>
      <c r="C211" s="2744"/>
      <c r="D211" s="2744"/>
      <c r="E211" s="2744"/>
      <c r="F211" s="2744"/>
      <c r="G211" s="2744"/>
      <c r="H211" s="2744"/>
      <c r="I211" s="2745"/>
      <c r="J211" s="2745"/>
      <c r="K211" s="2745"/>
      <c r="L211" s="2745"/>
    </row>
    <row r="212" spans="1:12" ht="15.75" customHeight="1">
      <c r="A212" s="2744"/>
      <c r="B212" s="2744"/>
      <c r="C212" s="2744"/>
      <c r="D212" s="2744"/>
      <c r="E212" s="2744"/>
      <c r="F212" s="2744"/>
      <c r="G212" s="2744"/>
      <c r="H212" s="2744"/>
      <c r="I212" s="2745"/>
      <c r="J212" s="2745"/>
      <c r="K212" s="2745"/>
      <c r="L212" s="2745"/>
    </row>
    <row r="213" spans="1:12" ht="15.75" customHeight="1">
      <c r="A213" s="2744"/>
      <c r="B213" s="2744"/>
      <c r="C213" s="2744"/>
      <c r="D213" s="2744"/>
      <c r="E213" s="2744"/>
      <c r="F213" s="2744"/>
      <c r="G213" s="2744"/>
      <c r="H213" s="2744"/>
      <c r="I213" s="2745"/>
      <c r="J213" s="2745"/>
      <c r="K213" s="2745"/>
      <c r="L213" s="2745"/>
    </row>
    <row r="214" spans="1:12" ht="15.75" customHeight="1">
      <c r="A214" s="2744"/>
      <c r="B214" s="2744"/>
      <c r="C214" s="2744"/>
      <c r="D214" s="2744"/>
      <c r="E214" s="2744"/>
      <c r="F214" s="2744"/>
      <c r="G214" s="2744"/>
      <c r="H214" s="2744"/>
      <c r="I214" s="2745"/>
      <c r="J214" s="2745"/>
      <c r="K214" s="2745"/>
      <c r="L214" s="2745"/>
    </row>
    <row r="215" spans="1:12" ht="15.75" customHeight="1">
      <c r="A215" s="2744"/>
      <c r="B215" s="2744"/>
      <c r="C215" s="2744"/>
      <c r="D215" s="2744"/>
      <c r="E215" s="2744"/>
      <c r="F215" s="2744"/>
      <c r="G215" s="2744"/>
      <c r="H215" s="2744"/>
      <c r="I215" s="2745"/>
      <c r="J215" s="2745"/>
      <c r="K215" s="2745"/>
      <c r="L215" s="2745"/>
    </row>
    <row r="216" spans="1:12" ht="15.75" customHeight="1">
      <c r="A216" s="2744"/>
      <c r="B216" s="2744"/>
      <c r="C216" s="2744"/>
      <c r="D216" s="2744"/>
      <c r="E216" s="2744"/>
      <c r="F216" s="2744"/>
      <c r="G216" s="2744"/>
      <c r="H216" s="2744"/>
      <c r="I216" s="2745"/>
      <c r="J216" s="2745"/>
      <c r="K216" s="2745"/>
      <c r="L216" s="2745"/>
    </row>
    <row r="217" spans="1:12" ht="15.75" customHeight="1">
      <c r="A217" s="2744"/>
      <c r="B217" s="2744"/>
      <c r="C217" s="2744"/>
      <c r="D217" s="2744"/>
      <c r="E217" s="2744"/>
      <c r="F217" s="2744"/>
      <c r="G217" s="2744"/>
      <c r="H217" s="2744"/>
      <c r="I217" s="2745"/>
      <c r="J217" s="2745"/>
      <c r="K217" s="2745"/>
      <c r="L217" s="2745"/>
    </row>
    <row r="218" spans="1:12" ht="15.75" customHeight="1">
      <c r="A218" s="2744"/>
      <c r="B218" s="2744"/>
      <c r="C218" s="2744"/>
      <c r="D218" s="2744"/>
      <c r="E218" s="2744"/>
      <c r="F218" s="2744"/>
      <c r="G218" s="2744"/>
      <c r="H218" s="2744"/>
      <c r="I218" s="2745"/>
      <c r="J218" s="2745"/>
      <c r="K218" s="2745"/>
      <c r="L218" s="2745"/>
    </row>
    <row r="219" spans="1:12" ht="15.75" customHeight="1">
      <c r="A219" s="2744"/>
      <c r="B219" s="2744"/>
      <c r="C219" s="2744"/>
      <c r="D219" s="2744"/>
      <c r="E219" s="2744"/>
      <c r="F219" s="2744"/>
      <c r="G219" s="2744"/>
      <c r="H219" s="2744"/>
      <c r="I219" s="2745"/>
      <c r="J219" s="2745"/>
      <c r="K219" s="2745"/>
      <c r="L219" s="2745"/>
    </row>
    <row r="220" spans="1:12" ht="15.75" customHeight="1">
      <c r="A220" s="2744"/>
      <c r="B220" s="2744"/>
      <c r="C220" s="2744"/>
      <c r="D220" s="2744"/>
      <c r="E220" s="2744"/>
      <c r="F220" s="2744"/>
      <c r="G220" s="2744"/>
      <c r="H220" s="2744"/>
      <c r="I220" s="2745"/>
      <c r="J220" s="2745"/>
      <c r="K220" s="2745"/>
      <c r="L220" s="2745"/>
    </row>
    <row r="221" spans="1:12" ht="15.75" customHeight="1">
      <c r="A221" s="2744"/>
      <c r="B221" s="2744"/>
      <c r="C221" s="2744"/>
      <c r="D221" s="2744"/>
      <c r="E221" s="2744"/>
      <c r="F221" s="2744"/>
      <c r="G221" s="2744"/>
      <c r="H221" s="2744"/>
      <c r="I221" s="2745"/>
      <c r="J221" s="2745"/>
      <c r="K221" s="2745"/>
      <c r="L221" s="2745"/>
    </row>
    <row r="222" spans="1:12" ht="15.75" customHeight="1">
      <c r="A222" s="2744"/>
      <c r="B222" s="2744"/>
      <c r="C222" s="2744"/>
      <c r="D222" s="2744"/>
      <c r="E222" s="2744"/>
      <c r="F222" s="2744"/>
      <c r="G222" s="2744"/>
      <c r="H222" s="2744"/>
      <c r="I222" s="2745"/>
      <c r="J222" s="2745"/>
      <c r="K222" s="2745"/>
      <c r="L222" s="2745"/>
    </row>
    <row r="223" spans="1:12" ht="15.75" customHeight="1">
      <c r="A223" s="2744"/>
      <c r="B223" s="2744"/>
      <c r="C223" s="2744"/>
      <c r="D223" s="2744"/>
      <c r="E223" s="2744"/>
      <c r="F223" s="2744"/>
      <c r="G223" s="2744"/>
      <c r="H223" s="2744"/>
      <c r="I223" s="2745"/>
      <c r="J223" s="2745"/>
      <c r="K223" s="2745"/>
      <c r="L223" s="2745"/>
    </row>
    <row r="224" spans="1:12" ht="15.75" customHeight="1">
      <c r="A224" s="2744"/>
      <c r="B224" s="2744"/>
      <c r="C224" s="2744"/>
      <c r="D224" s="2744"/>
      <c r="E224" s="2744"/>
      <c r="F224" s="2744"/>
      <c r="G224" s="2744"/>
      <c r="H224" s="2744"/>
      <c r="I224" s="2745"/>
      <c r="J224" s="2745"/>
      <c r="K224" s="2745"/>
      <c r="L224" s="2745"/>
    </row>
    <row r="225" spans="1:12" ht="15.75" customHeight="1">
      <c r="A225" s="2744"/>
      <c r="B225" s="2744"/>
      <c r="C225" s="2744"/>
      <c r="D225" s="2744"/>
      <c r="E225" s="2744"/>
      <c r="F225" s="2744"/>
      <c r="G225" s="2744"/>
      <c r="H225" s="2744"/>
      <c r="I225" s="2745"/>
      <c r="J225" s="2745"/>
      <c r="K225" s="2745"/>
      <c r="L225" s="2745"/>
    </row>
    <row r="226" spans="1:12" ht="15.75" customHeight="1">
      <c r="A226" s="2744"/>
      <c r="B226" s="2744"/>
      <c r="C226" s="2744"/>
      <c r="D226" s="2744"/>
      <c r="E226" s="2744"/>
      <c r="F226" s="2744"/>
      <c r="G226" s="2744"/>
      <c r="H226" s="2744"/>
      <c r="I226" s="2745"/>
      <c r="J226" s="2745"/>
      <c r="K226" s="2745"/>
      <c r="L226" s="2745"/>
    </row>
    <row r="227" spans="1:12" ht="15.75" customHeight="1">
      <c r="A227" s="2744"/>
      <c r="B227" s="2744"/>
      <c r="C227" s="2744"/>
      <c r="D227" s="2744"/>
      <c r="E227" s="2744"/>
      <c r="F227" s="2744"/>
      <c r="G227" s="2744"/>
      <c r="H227" s="2744"/>
      <c r="I227" s="2745"/>
      <c r="J227" s="2745"/>
      <c r="K227" s="2745"/>
      <c r="L227" s="2745"/>
    </row>
    <row r="228" spans="1:12" ht="15.75" customHeight="1">
      <c r="A228" s="2744"/>
      <c r="B228" s="2744"/>
      <c r="C228" s="2744"/>
      <c r="D228" s="2744"/>
      <c r="E228" s="2744"/>
      <c r="F228" s="2744"/>
      <c r="G228" s="2744"/>
      <c r="H228" s="2744"/>
      <c r="I228" s="2745"/>
      <c r="J228" s="2745"/>
      <c r="K228" s="2745"/>
      <c r="L228" s="2745"/>
    </row>
    <row r="229" spans="1:12" ht="15.75" customHeight="1">
      <c r="A229" s="2744"/>
      <c r="B229" s="2744"/>
      <c r="C229" s="2744"/>
      <c r="D229" s="2744"/>
      <c r="E229" s="2744"/>
      <c r="F229" s="2744"/>
      <c r="G229" s="2744"/>
      <c r="H229" s="2744"/>
      <c r="I229" s="2745"/>
      <c r="J229" s="2745"/>
      <c r="K229" s="2745"/>
      <c r="L229" s="2745"/>
    </row>
    <row r="230" spans="1:12" ht="15.75" customHeight="1">
      <c r="A230" s="2744"/>
      <c r="B230" s="2744"/>
      <c r="C230" s="2744"/>
      <c r="D230" s="2744"/>
      <c r="E230" s="2744"/>
      <c r="F230" s="2744"/>
      <c r="G230" s="2744"/>
      <c r="H230" s="2744"/>
      <c r="I230" s="2745"/>
      <c r="J230" s="2745"/>
      <c r="K230" s="2745"/>
      <c r="L230" s="2745"/>
    </row>
    <row r="231" spans="1:12" ht="15.75" customHeight="1">
      <c r="A231" s="2744"/>
      <c r="B231" s="2744"/>
      <c r="C231" s="2744"/>
      <c r="D231" s="2744"/>
      <c r="E231" s="2744"/>
      <c r="F231" s="2744"/>
      <c r="G231" s="2744"/>
      <c r="H231" s="2744"/>
      <c r="I231" s="2745"/>
      <c r="J231" s="2745"/>
      <c r="K231" s="2745"/>
      <c r="L231" s="2745"/>
    </row>
    <row r="232" spans="1:12" ht="15.75" customHeight="1">
      <c r="A232" s="2744"/>
      <c r="B232" s="2744"/>
      <c r="C232" s="2744"/>
      <c r="D232" s="2744"/>
      <c r="E232" s="2744"/>
      <c r="F232" s="2744"/>
      <c r="G232" s="2744"/>
      <c r="H232" s="2744"/>
      <c r="I232" s="2745"/>
      <c r="J232" s="2745"/>
      <c r="K232" s="2745"/>
      <c r="L232" s="2745"/>
    </row>
    <row r="233" spans="1:12" ht="15.75" customHeight="1">
      <c r="A233" s="2744"/>
      <c r="B233" s="2744"/>
      <c r="C233" s="2744"/>
      <c r="D233" s="2744"/>
      <c r="E233" s="2744"/>
      <c r="F233" s="2744"/>
      <c r="G233" s="2744"/>
      <c r="H233" s="2744"/>
      <c r="I233" s="2745"/>
      <c r="J233" s="2745"/>
      <c r="K233" s="2745"/>
      <c r="L233" s="2745"/>
    </row>
    <row r="234" spans="1:12" ht="15.75" customHeight="1">
      <c r="A234" s="2744"/>
      <c r="B234" s="2744"/>
      <c r="C234" s="2744"/>
      <c r="D234" s="2744"/>
      <c r="E234" s="2744"/>
      <c r="F234" s="2744"/>
      <c r="G234" s="2744"/>
      <c r="H234" s="2744"/>
      <c r="I234" s="2745"/>
      <c r="J234" s="2745"/>
      <c r="K234" s="2745"/>
      <c r="L234" s="2745"/>
    </row>
    <row r="235" spans="1:12" ht="15.75" customHeight="1">
      <c r="A235" s="2744"/>
      <c r="B235" s="2744"/>
      <c r="C235" s="2744"/>
      <c r="D235" s="2744"/>
      <c r="E235" s="2744"/>
      <c r="F235" s="2744"/>
      <c r="G235" s="2744"/>
      <c r="H235" s="2744"/>
      <c r="I235" s="2745"/>
      <c r="J235" s="2745"/>
      <c r="K235" s="2745"/>
      <c r="L235" s="2745"/>
    </row>
    <row r="236" spans="1:12" ht="15.75" customHeight="1">
      <c r="A236" s="2744"/>
      <c r="B236" s="2744"/>
      <c r="C236" s="2744"/>
      <c r="D236" s="2744"/>
      <c r="E236" s="2744"/>
      <c r="F236" s="2744"/>
      <c r="G236" s="2744"/>
      <c r="H236" s="2744"/>
      <c r="I236" s="2745"/>
      <c r="J236" s="2745"/>
      <c r="K236" s="2745"/>
      <c r="L236" s="2745"/>
    </row>
    <row r="237" spans="1:12" ht="15.75" customHeight="1">
      <c r="A237" s="2744"/>
      <c r="B237" s="2744"/>
      <c r="C237" s="2744"/>
      <c r="D237" s="2744"/>
      <c r="E237" s="2744"/>
      <c r="F237" s="2744"/>
      <c r="G237" s="2744"/>
      <c r="H237" s="2744"/>
      <c r="I237" s="2745"/>
      <c r="J237" s="2745"/>
      <c r="K237" s="2745"/>
      <c r="L237" s="2745"/>
    </row>
    <row r="238" spans="1:12" ht="15.75" customHeight="1">
      <c r="A238" s="2744"/>
      <c r="B238" s="2744"/>
      <c r="C238" s="2744"/>
      <c r="D238" s="2744"/>
      <c r="E238" s="2744"/>
      <c r="F238" s="2744"/>
      <c r="G238" s="2744"/>
      <c r="H238" s="2744"/>
      <c r="I238" s="2745"/>
      <c r="J238" s="2745"/>
      <c r="K238" s="2745"/>
      <c r="L238" s="2745"/>
    </row>
    <row r="239" spans="1:12" ht="15.75" customHeight="1">
      <c r="A239" s="2744"/>
      <c r="B239" s="2744"/>
      <c r="C239" s="2744"/>
      <c r="D239" s="2744"/>
      <c r="E239" s="2744"/>
      <c r="F239" s="2744"/>
      <c r="G239" s="2744"/>
      <c r="H239" s="2744"/>
      <c r="I239" s="2745"/>
      <c r="J239" s="2745"/>
      <c r="K239" s="2745"/>
      <c r="L239" s="2745"/>
    </row>
    <row r="240" spans="1:12" ht="15.75" customHeight="1">
      <c r="A240" s="2744"/>
      <c r="B240" s="2744"/>
      <c r="C240" s="2744"/>
      <c r="D240" s="2744"/>
      <c r="E240" s="2744"/>
      <c r="F240" s="2744"/>
      <c r="G240" s="2744"/>
      <c r="H240" s="2744"/>
      <c r="I240" s="2745"/>
      <c r="J240" s="2745"/>
      <c r="K240" s="2745"/>
      <c r="L240" s="2745"/>
    </row>
    <row r="241" spans="1:12" ht="15.75" customHeight="1">
      <c r="A241" s="2744"/>
      <c r="B241" s="2744"/>
      <c r="C241" s="2744"/>
      <c r="D241" s="2744"/>
      <c r="E241" s="2744"/>
      <c r="F241" s="2744"/>
      <c r="G241" s="2744"/>
      <c r="H241" s="2744"/>
      <c r="I241" s="2745"/>
      <c r="J241" s="2745"/>
      <c r="K241" s="2745"/>
      <c r="L241" s="2745"/>
    </row>
    <row r="242" spans="1:12" ht="15.75" customHeight="1">
      <c r="A242" s="2744"/>
      <c r="B242" s="2744"/>
      <c r="C242" s="2744"/>
      <c r="D242" s="2744"/>
      <c r="E242" s="2744"/>
      <c r="F242" s="2744"/>
      <c r="G242" s="2744"/>
      <c r="H242" s="2744"/>
      <c r="I242" s="2745"/>
      <c r="J242" s="2745"/>
      <c r="K242" s="2745"/>
      <c r="L242" s="2745"/>
    </row>
    <row r="243" spans="1:12" ht="15.75" customHeight="1">
      <c r="A243" s="2744"/>
      <c r="B243" s="2744"/>
      <c r="C243" s="2744"/>
      <c r="D243" s="2744"/>
      <c r="E243" s="2744"/>
      <c r="F243" s="2744"/>
      <c r="G243" s="2744"/>
      <c r="H243" s="2744"/>
      <c r="I243" s="2745"/>
      <c r="J243" s="2745"/>
      <c r="K243" s="2745"/>
      <c r="L243" s="2745"/>
    </row>
    <row r="244" spans="1:12" ht="15.75" customHeight="1">
      <c r="A244" s="2744"/>
      <c r="B244" s="2744"/>
      <c r="C244" s="2744"/>
      <c r="D244" s="2744"/>
      <c r="E244" s="2744"/>
      <c r="F244" s="2744"/>
      <c r="G244" s="2744"/>
      <c r="H244" s="2744"/>
      <c r="I244" s="2745"/>
      <c r="J244" s="2745"/>
      <c r="K244" s="2745"/>
      <c r="L244" s="2745"/>
    </row>
    <row r="245" spans="1:12" ht="15.75" customHeight="1">
      <c r="A245" s="2744"/>
      <c r="B245" s="2744"/>
      <c r="C245" s="2744"/>
      <c r="D245" s="2744"/>
      <c r="E245" s="2744"/>
      <c r="F245" s="2744"/>
      <c r="G245" s="2744"/>
      <c r="H245" s="2744"/>
      <c r="I245" s="2745"/>
      <c r="J245" s="2745"/>
      <c r="K245" s="2745"/>
      <c r="L245" s="2745"/>
    </row>
    <row r="246" spans="1:12" ht="15.75" customHeight="1">
      <c r="A246" s="2744"/>
      <c r="B246" s="2744"/>
      <c r="C246" s="2744"/>
      <c r="D246" s="2744"/>
      <c r="E246" s="2744"/>
      <c r="F246" s="2744"/>
      <c r="G246" s="2744"/>
      <c r="H246" s="2744"/>
      <c r="I246" s="2745"/>
      <c r="J246" s="2745"/>
      <c r="K246" s="2745"/>
      <c r="L246" s="2745"/>
    </row>
    <row r="247" spans="1:12" ht="15.75" customHeight="1">
      <c r="A247" s="2744"/>
      <c r="B247" s="2744"/>
      <c r="C247" s="2744"/>
      <c r="D247" s="2744"/>
      <c r="E247" s="2744"/>
      <c r="F247" s="2744"/>
      <c r="G247" s="2744"/>
      <c r="H247" s="2744"/>
      <c r="I247" s="2745"/>
      <c r="J247" s="2745"/>
      <c r="K247" s="2745"/>
      <c r="L247" s="2745"/>
    </row>
    <row r="248" spans="1:12" ht="15.75" customHeight="1">
      <c r="A248" s="2744"/>
      <c r="B248" s="2744"/>
      <c r="C248" s="2744"/>
      <c r="D248" s="2744"/>
      <c r="E248" s="2744"/>
      <c r="F248" s="2744"/>
      <c r="G248" s="2744"/>
      <c r="H248" s="2744"/>
      <c r="I248" s="2745"/>
      <c r="J248" s="2745"/>
      <c r="K248" s="2745"/>
      <c r="L248" s="2745"/>
    </row>
    <row r="249" spans="1:12" ht="15.75" customHeight="1">
      <c r="A249" s="2744"/>
      <c r="B249" s="2744"/>
      <c r="C249" s="2744"/>
      <c r="D249" s="2744"/>
      <c r="E249" s="2744"/>
      <c r="F249" s="2744"/>
      <c r="G249" s="2744"/>
      <c r="H249" s="2744"/>
      <c r="I249" s="2745"/>
      <c r="J249" s="2745"/>
      <c r="K249" s="2745"/>
      <c r="L249" s="2745"/>
    </row>
    <row r="250" spans="1:12" ht="15.75" customHeight="1">
      <c r="A250" s="2744"/>
      <c r="B250" s="2744"/>
      <c r="C250" s="2744"/>
      <c r="D250" s="2744"/>
      <c r="E250" s="2744"/>
      <c r="F250" s="2744"/>
      <c r="G250" s="2744"/>
      <c r="H250" s="2744"/>
      <c r="I250" s="2745"/>
      <c r="J250" s="2745"/>
      <c r="K250" s="2745"/>
      <c r="L250" s="2745"/>
    </row>
    <row r="251" spans="1:12" ht="15.75" customHeight="1">
      <c r="A251" s="2744"/>
      <c r="B251" s="2744"/>
      <c r="C251" s="2744"/>
      <c r="D251" s="2744"/>
      <c r="E251" s="2744"/>
      <c r="F251" s="2744"/>
      <c r="G251" s="2744"/>
      <c r="H251" s="2744"/>
      <c r="I251" s="2745"/>
      <c r="J251" s="2745"/>
      <c r="K251" s="2745"/>
      <c r="L251" s="2745"/>
    </row>
    <row r="252" spans="1:12" ht="15.75" customHeight="1">
      <c r="A252" s="2744"/>
      <c r="B252" s="2744"/>
      <c r="C252" s="2744"/>
      <c r="D252" s="2744"/>
      <c r="E252" s="2744"/>
      <c r="F252" s="2744"/>
      <c r="G252" s="2744"/>
      <c r="H252" s="2744"/>
      <c r="I252" s="2745"/>
      <c r="J252" s="2745"/>
      <c r="K252" s="2745"/>
      <c r="L252" s="2745"/>
    </row>
    <row r="253" spans="1:12" ht="15.75" customHeight="1">
      <c r="A253" s="2744"/>
      <c r="B253" s="2744"/>
      <c r="C253" s="2744"/>
      <c r="D253" s="2744"/>
      <c r="E253" s="2744"/>
      <c r="F253" s="2744"/>
      <c r="G253" s="2744"/>
      <c r="H253" s="2744"/>
      <c r="I253" s="2745"/>
      <c r="J253" s="2745"/>
      <c r="K253" s="2745"/>
      <c r="L253" s="2745"/>
    </row>
    <row r="254" spans="1:12" ht="15.75" customHeight="1">
      <c r="A254" s="2744"/>
      <c r="B254" s="2744"/>
      <c r="C254" s="2744"/>
      <c r="D254" s="2744"/>
      <c r="E254" s="2744"/>
      <c r="F254" s="2744"/>
      <c r="G254" s="2744"/>
      <c r="H254" s="2744"/>
      <c r="I254" s="2745"/>
      <c r="J254" s="2745"/>
      <c r="K254" s="2745"/>
      <c r="L254" s="2745"/>
    </row>
    <row r="255" spans="1:12" ht="15.75" customHeight="1">
      <c r="A255" s="2744"/>
      <c r="B255" s="2744"/>
      <c r="C255" s="2744"/>
      <c r="D255" s="2744"/>
      <c r="E255" s="2744"/>
      <c r="F255" s="2744"/>
      <c r="G255" s="2744"/>
      <c r="H255" s="2744"/>
      <c r="I255" s="2745"/>
      <c r="J255" s="2745"/>
      <c r="K255" s="2745"/>
      <c r="L255" s="2745"/>
    </row>
    <row r="256" spans="1:12" ht="15.75" customHeight="1">
      <c r="A256" s="2744"/>
      <c r="B256" s="2744"/>
      <c r="C256" s="2744"/>
      <c r="D256" s="2744"/>
      <c r="E256" s="2744"/>
      <c r="F256" s="2744"/>
      <c r="G256" s="2744"/>
      <c r="H256" s="2744"/>
      <c r="I256" s="2745"/>
      <c r="J256" s="2745"/>
      <c r="K256" s="2745"/>
      <c r="L256" s="2745"/>
    </row>
    <row r="257" spans="1:12" ht="15.75" customHeight="1">
      <c r="A257" s="2744"/>
      <c r="B257" s="2744"/>
      <c r="C257" s="2744"/>
      <c r="D257" s="2744"/>
      <c r="E257" s="2744"/>
      <c r="F257" s="2744"/>
      <c r="G257" s="2744"/>
      <c r="H257" s="2744"/>
      <c r="I257" s="2745"/>
      <c r="J257" s="2745"/>
      <c r="K257" s="2745"/>
      <c r="L257" s="2745"/>
    </row>
    <row r="258" spans="1:12" ht="15.75" customHeight="1">
      <c r="A258" s="2744"/>
      <c r="B258" s="2744"/>
      <c r="C258" s="2744"/>
      <c r="D258" s="2744"/>
      <c r="E258" s="2744"/>
      <c r="F258" s="2744"/>
      <c r="G258" s="2744"/>
      <c r="H258" s="2744"/>
      <c r="I258" s="2745"/>
      <c r="J258" s="2745"/>
      <c r="K258" s="2745"/>
      <c r="L258" s="2745"/>
    </row>
    <row r="259" spans="1:12" ht="15.75" customHeight="1">
      <c r="A259" s="2744"/>
      <c r="B259" s="2744"/>
      <c r="C259" s="2744"/>
      <c r="D259" s="2744"/>
      <c r="E259" s="2744"/>
      <c r="F259" s="2744"/>
      <c r="G259" s="2744"/>
      <c r="H259" s="2744"/>
      <c r="I259" s="2745"/>
      <c r="J259" s="2745"/>
      <c r="K259" s="2745"/>
      <c r="L259" s="2745"/>
    </row>
    <row r="260" spans="1:12" ht="15.75" customHeight="1">
      <c r="A260" s="2744"/>
      <c r="B260" s="2744"/>
      <c r="C260" s="2744"/>
      <c r="D260" s="2744"/>
      <c r="E260" s="2744"/>
      <c r="F260" s="2744"/>
      <c r="G260" s="2744"/>
      <c r="H260" s="2744"/>
      <c r="I260" s="2745"/>
      <c r="J260" s="2745"/>
      <c r="K260" s="2745"/>
      <c r="L260" s="2745"/>
    </row>
    <row r="261" spans="1:12" ht="15.75" customHeight="1">
      <c r="A261" s="2744"/>
      <c r="B261" s="2744"/>
      <c r="C261" s="2744"/>
      <c r="D261" s="2744"/>
      <c r="E261" s="2744"/>
      <c r="F261" s="2744"/>
      <c r="G261" s="2744"/>
      <c r="H261" s="2744"/>
      <c r="I261" s="2745"/>
      <c r="J261" s="2745"/>
      <c r="K261" s="2745"/>
      <c r="L261" s="2745"/>
    </row>
    <row r="262" spans="1:12" ht="15.75" customHeight="1">
      <c r="A262" s="2744"/>
      <c r="B262" s="2744"/>
      <c r="C262" s="2744"/>
      <c r="D262" s="2744"/>
      <c r="E262" s="2744"/>
      <c r="F262" s="2744"/>
      <c r="G262" s="2744"/>
      <c r="H262" s="2744"/>
      <c r="I262" s="2745"/>
      <c r="J262" s="2745"/>
      <c r="K262" s="2745"/>
      <c r="L262" s="2745"/>
    </row>
    <row r="263" spans="1:12" ht="15.75" customHeight="1">
      <c r="A263" s="2744"/>
      <c r="B263" s="2744"/>
      <c r="C263" s="2744"/>
      <c r="D263" s="2744"/>
      <c r="E263" s="2744"/>
      <c r="F263" s="2744"/>
      <c r="G263" s="2744"/>
      <c r="H263" s="2744"/>
      <c r="I263" s="2745"/>
      <c r="J263" s="2745"/>
      <c r="K263" s="2745"/>
      <c r="L263" s="2745"/>
    </row>
    <row r="264" spans="1:12" ht="15.75" customHeight="1">
      <c r="A264" s="2744"/>
      <c r="B264" s="2744"/>
      <c r="C264" s="2744"/>
      <c r="D264" s="2744"/>
      <c r="E264" s="2744"/>
      <c r="F264" s="2744"/>
      <c r="G264" s="2744"/>
      <c r="H264" s="2744"/>
      <c r="I264" s="2745"/>
      <c r="J264" s="2745"/>
      <c r="K264" s="2745"/>
      <c r="L264" s="2745"/>
    </row>
    <row r="265" spans="1:12" ht="15.75" customHeight="1">
      <c r="A265" s="2744"/>
      <c r="B265" s="2744"/>
      <c r="C265" s="2744"/>
      <c r="D265" s="2744"/>
      <c r="E265" s="2744"/>
      <c r="F265" s="2744"/>
      <c r="G265" s="2744"/>
      <c r="H265" s="2744"/>
      <c r="I265" s="2745"/>
      <c r="J265" s="2745"/>
      <c r="K265" s="2745"/>
      <c r="L265" s="2745"/>
    </row>
    <row r="266" spans="1:12" ht="15.75" customHeight="1">
      <c r="A266" s="2744"/>
      <c r="B266" s="2744"/>
      <c r="C266" s="2744"/>
      <c r="D266" s="2744"/>
      <c r="E266" s="2744"/>
      <c r="F266" s="2744"/>
      <c r="G266" s="2744"/>
      <c r="H266" s="2744"/>
      <c r="I266" s="2745"/>
      <c r="J266" s="2745"/>
      <c r="K266" s="2745"/>
      <c r="L266" s="2745"/>
    </row>
    <row r="267" spans="1:12" ht="15.75" customHeight="1">
      <c r="A267" s="2744"/>
      <c r="B267" s="2744"/>
      <c r="C267" s="2744"/>
      <c r="D267" s="2744"/>
      <c r="E267" s="2744"/>
      <c r="F267" s="2744"/>
      <c r="G267" s="2744"/>
      <c r="H267" s="2744"/>
      <c r="I267" s="2745"/>
      <c r="J267" s="2745"/>
      <c r="K267" s="2745"/>
      <c r="L267" s="2745"/>
    </row>
    <row r="268" spans="1:12" ht="15.75" customHeight="1">
      <c r="A268" s="2744"/>
      <c r="B268" s="2744"/>
      <c r="C268" s="2744"/>
      <c r="D268" s="2744"/>
      <c r="E268" s="2744"/>
      <c r="F268" s="2744"/>
      <c r="G268" s="2744"/>
      <c r="H268" s="2744"/>
      <c r="I268" s="2745"/>
      <c r="J268" s="2745"/>
      <c r="K268" s="2745"/>
      <c r="L268" s="2745"/>
    </row>
    <row r="269" spans="1:12" ht="15.75" customHeight="1">
      <c r="A269" s="2744"/>
      <c r="B269" s="2744"/>
      <c r="C269" s="2744"/>
      <c r="D269" s="2744"/>
      <c r="E269" s="2744"/>
      <c r="F269" s="2744"/>
      <c r="G269" s="2744"/>
      <c r="H269" s="2744"/>
      <c r="I269" s="2745"/>
      <c r="J269" s="2745"/>
      <c r="K269" s="2745"/>
      <c r="L269" s="2745"/>
    </row>
    <row r="270" spans="1:12" ht="15.75" customHeight="1">
      <c r="A270" s="2744"/>
      <c r="B270" s="2744"/>
      <c r="C270" s="2744"/>
      <c r="D270" s="2744"/>
      <c r="E270" s="2744"/>
      <c r="F270" s="2744"/>
      <c r="G270" s="2744"/>
      <c r="H270" s="2744"/>
      <c r="I270" s="2745"/>
      <c r="J270" s="2745"/>
      <c r="K270" s="2745"/>
      <c r="L270" s="2745"/>
    </row>
    <row r="271" spans="1:12" ht="15.75" customHeight="1">
      <c r="A271" s="2744"/>
      <c r="B271" s="2744"/>
      <c r="C271" s="2744"/>
      <c r="D271" s="2744"/>
      <c r="E271" s="2744"/>
      <c r="F271" s="2744"/>
      <c r="G271" s="2744"/>
      <c r="H271" s="2744"/>
      <c r="I271" s="2745"/>
      <c r="J271" s="2745"/>
      <c r="K271" s="2745"/>
      <c r="L271" s="2745"/>
    </row>
    <row r="272" spans="1:12" ht="15.75" customHeight="1">
      <c r="A272" s="2744"/>
      <c r="B272" s="2744"/>
      <c r="C272" s="2744"/>
      <c r="D272" s="2744"/>
      <c r="E272" s="2744"/>
      <c r="F272" s="2744"/>
      <c r="G272" s="2744"/>
      <c r="H272" s="2744"/>
      <c r="I272" s="2745"/>
      <c r="J272" s="2745"/>
      <c r="K272" s="2745"/>
      <c r="L272" s="2745"/>
    </row>
    <row r="273" spans="1:12" ht="15.75" customHeight="1">
      <c r="A273" s="2744"/>
      <c r="B273" s="2744"/>
      <c r="C273" s="2744"/>
      <c r="D273" s="2744"/>
      <c r="E273" s="2744"/>
      <c r="F273" s="2744"/>
      <c r="G273" s="2744"/>
      <c r="H273" s="2744"/>
      <c r="I273" s="2745"/>
      <c r="J273" s="2745"/>
      <c r="K273" s="2745"/>
      <c r="L273" s="2745"/>
    </row>
    <row r="274" spans="1:12" ht="15.75" customHeight="1">
      <c r="A274" s="2744"/>
      <c r="B274" s="2744"/>
      <c r="C274" s="2744"/>
      <c r="D274" s="2744"/>
      <c r="E274" s="2744"/>
      <c r="F274" s="2744"/>
      <c r="G274" s="2744"/>
      <c r="H274" s="2744"/>
      <c r="I274" s="2745"/>
      <c r="J274" s="2745"/>
      <c r="K274" s="2745"/>
      <c r="L274" s="2745"/>
    </row>
    <row r="275" spans="1:12" ht="15.75" customHeight="1">
      <c r="A275" s="2744"/>
      <c r="B275" s="2744"/>
      <c r="C275" s="2744"/>
      <c r="D275" s="2744"/>
      <c r="E275" s="2744"/>
      <c r="F275" s="2744"/>
      <c r="G275" s="2744"/>
      <c r="H275" s="2744"/>
      <c r="I275" s="2745"/>
      <c r="J275" s="2745"/>
      <c r="K275" s="2745"/>
      <c r="L275" s="2745"/>
    </row>
    <row r="276" spans="1:12" ht="15.75" customHeight="1">
      <c r="A276" s="2744"/>
      <c r="B276" s="2744"/>
      <c r="C276" s="2744"/>
      <c r="D276" s="2744"/>
      <c r="E276" s="2744"/>
      <c r="F276" s="2744"/>
      <c r="G276" s="2744"/>
      <c r="H276" s="2744"/>
      <c r="I276" s="2745"/>
      <c r="J276" s="2745"/>
      <c r="K276" s="2745"/>
      <c r="L276" s="2745"/>
    </row>
    <row r="277" spans="1:12" ht="15.75" customHeight="1">
      <c r="A277" s="2744"/>
      <c r="B277" s="2744"/>
      <c r="C277" s="2744"/>
      <c r="D277" s="2744"/>
      <c r="E277" s="2744"/>
      <c r="F277" s="2744"/>
      <c r="G277" s="2744"/>
      <c r="H277" s="2744"/>
      <c r="I277" s="2745"/>
      <c r="J277" s="2745"/>
      <c r="K277" s="2745"/>
      <c r="L277" s="2745"/>
    </row>
    <row r="278" spans="1:12" ht="15.75" customHeight="1">
      <c r="A278" s="2744"/>
      <c r="B278" s="2744"/>
      <c r="C278" s="2744"/>
      <c r="D278" s="2744"/>
      <c r="E278" s="2744"/>
      <c r="F278" s="2744"/>
      <c r="G278" s="2744"/>
      <c r="H278" s="2744"/>
      <c r="I278" s="2745"/>
      <c r="J278" s="2745"/>
      <c r="K278" s="2745"/>
      <c r="L278" s="2745"/>
    </row>
    <row r="279" spans="1:12" ht="15.75" customHeight="1">
      <c r="A279" s="2744"/>
      <c r="B279" s="2744"/>
      <c r="C279" s="2744"/>
      <c r="D279" s="2744"/>
      <c r="E279" s="2744"/>
      <c r="F279" s="2744"/>
      <c r="G279" s="2744"/>
      <c r="H279" s="2744"/>
      <c r="I279" s="2745"/>
      <c r="J279" s="2745"/>
      <c r="K279" s="2745"/>
      <c r="L279" s="2745"/>
    </row>
    <row r="280" spans="1:12" ht="15.75" customHeight="1">
      <c r="A280" s="2744"/>
      <c r="B280" s="2744"/>
      <c r="C280" s="2744"/>
      <c r="D280" s="2744"/>
      <c r="E280" s="2744"/>
      <c r="F280" s="2744"/>
      <c r="G280" s="2744"/>
      <c r="H280" s="2744"/>
      <c r="I280" s="2745"/>
      <c r="J280" s="2745"/>
      <c r="K280" s="2745"/>
      <c r="L280" s="2745"/>
    </row>
    <row r="281" spans="1:12" ht="15.75" customHeight="1">
      <c r="A281" s="2744"/>
      <c r="B281" s="2744"/>
      <c r="C281" s="2744"/>
      <c r="D281" s="2744"/>
      <c r="E281" s="2744"/>
      <c r="F281" s="2744"/>
      <c r="G281" s="2744"/>
      <c r="H281" s="2744"/>
      <c r="I281" s="2745"/>
      <c r="J281" s="2745"/>
      <c r="K281" s="2745"/>
      <c r="L281" s="2745"/>
    </row>
    <row r="282" spans="1:12" ht="15.75" customHeight="1">
      <c r="A282" s="2744"/>
      <c r="B282" s="2744"/>
      <c r="C282" s="2744"/>
      <c r="D282" s="2744"/>
      <c r="E282" s="2744"/>
      <c r="F282" s="2744"/>
      <c r="G282" s="2744"/>
      <c r="H282" s="2744"/>
      <c r="I282" s="2745"/>
      <c r="J282" s="2745"/>
      <c r="K282" s="2745"/>
      <c r="L282" s="2745"/>
    </row>
    <row r="283" spans="1:12" ht="15.75" customHeight="1">
      <c r="A283" s="2744"/>
      <c r="B283" s="2744"/>
      <c r="C283" s="2744"/>
      <c r="D283" s="2744"/>
      <c r="E283" s="2744"/>
      <c r="F283" s="2744"/>
      <c r="G283" s="2744"/>
      <c r="H283" s="2744"/>
      <c r="I283" s="2745"/>
      <c r="J283" s="2745"/>
      <c r="K283" s="2745"/>
      <c r="L283" s="2745"/>
    </row>
    <row r="284" spans="1:12" ht="15.75" customHeight="1">
      <c r="A284" s="2744"/>
      <c r="B284" s="2744"/>
      <c r="C284" s="2744"/>
      <c r="D284" s="2744"/>
      <c r="E284" s="2744"/>
      <c r="F284" s="2744"/>
      <c r="G284" s="2744"/>
      <c r="H284" s="2744"/>
      <c r="I284" s="2745"/>
      <c r="J284" s="2745"/>
      <c r="K284" s="2745"/>
      <c r="L284" s="2745"/>
    </row>
    <row r="285" spans="1:12" ht="15.75" customHeight="1">
      <c r="A285" s="2744"/>
      <c r="B285" s="2744"/>
      <c r="C285" s="2744"/>
      <c r="D285" s="2744"/>
      <c r="E285" s="2744"/>
      <c r="F285" s="2744"/>
      <c r="G285" s="2744"/>
      <c r="H285" s="2744"/>
      <c r="I285" s="2745"/>
      <c r="J285" s="2745"/>
      <c r="K285" s="2745"/>
      <c r="L285" s="2745"/>
    </row>
    <row r="286" spans="1:12" ht="15.75" customHeight="1">
      <c r="A286" s="2744"/>
      <c r="B286" s="2744"/>
      <c r="C286" s="2744"/>
      <c r="D286" s="2744"/>
      <c r="E286" s="2744"/>
      <c r="F286" s="2744"/>
      <c r="G286" s="2744"/>
      <c r="H286" s="2744"/>
      <c r="I286" s="2745"/>
      <c r="J286" s="2745"/>
      <c r="K286" s="2745"/>
      <c r="L286" s="2745"/>
    </row>
    <row r="287" spans="1:12" ht="15.75" customHeight="1">
      <c r="A287" s="2744"/>
      <c r="B287" s="2744"/>
      <c r="C287" s="2744"/>
      <c r="D287" s="2744"/>
      <c r="E287" s="2744"/>
      <c r="F287" s="2744"/>
      <c r="G287" s="2744"/>
      <c r="H287" s="2744"/>
      <c r="I287" s="2745"/>
      <c r="J287" s="2745"/>
      <c r="K287" s="2745"/>
      <c r="L287" s="2745"/>
    </row>
    <row r="288" spans="1:12" ht="15.75" customHeight="1">
      <c r="A288" s="2744"/>
      <c r="B288" s="2744"/>
      <c r="C288" s="2744"/>
      <c r="D288" s="2744"/>
      <c r="E288" s="2744"/>
      <c r="F288" s="2744"/>
      <c r="G288" s="2744"/>
      <c r="H288" s="2744"/>
      <c r="I288" s="2745"/>
      <c r="J288" s="2745"/>
      <c r="K288" s="2745"/>
      <c r="L288" s="2745"/>
    </row>
    <row r="289" spans="1:12" ht="15.75" customHeight="1">
      <c r="A289" s="2744"/>
      <c r="B289" s="2744"/>
      <c r="C289" s="2744"/>
      <c r="D289" s="2744"/>
      <c r="E289" s="2744"/>
      <c r="F289" s="2744"/>
      <c r="G289" s="2744"/>
      <c r="H289" s="2744"/>
      <c r="I289" s="2745"/>
      <c r="J289" s="2745"/>
      <c r="K289" s="2745"/>
      <c r="L289" s="2745"/>
    </row>
    <row r="290" spans="1:12" ht="15.75" customHeight="1">
      <c r="A290" s="2744"/>
      <c r="B290" s="2744"/>
      <c r="C290" s="2744"/>
      <c r="D290" s="2744"/>
      <c r="E290" s="2744"/>
      <c r="F290" s="2744"/>
      <c r="G290" s="2744"/>
      <c r="H290" s="2744"/>
      <c r="I290" s="2745"/>
      <c r="J290" s="2745"/>
      <c r="K290" s="2745"/>
      <c r="L290" s="2745"/>
    </row>
    <row r="291" spans="1:12" ht="15.75" customHeight="1">
      <c r="A291" s="2744"/>
      <c r="B291" s="2744"/>
      <c r="C291" s="2744"/>
      <c r="D291" s="2744"/>
      <c r="E291" s="2744"/>
      <c r="F291" s="2744"/>
      <c r="G291" s="2744"/>
      <c r="H291" s="2744"/>
      <c r="I291" s="2745"/>
      <c r="J291" s="2745"/>
      <c r="K291" s="2745"/>
      <c r="L291" s="2745"/>
    </row>
    <row r="292" spans="1:12" ht="15.75" customHeight="1">
      <c r="A292" s="2744"/>
      <c r="B292" s="2744"/>
      <c r="C292" s="2744"/>
      <c r="D292" s="2744"/>
      <c r="E292" s="2744"/>
      <c r="F292" s="2744"/>
      <c r="G292" s="2744"/>
      <c r="H292" s="2744"/>
      <c r="I292" s="2745"/>
      <c r="J292" s="2745"/>
      <c r="K292" s="2745"/>
      <c r="L292" s="2745"/>
    </row>
    <row r="293" spans="1:12" ht="15.75" customHeight="1">
      <c r="A293" s="2744"/>
      <c r="B293" s="2744"/>
      <c r="C293" s="2744"/>
      <c r="D293" s="2744"/>
      <c r="E293" s="2744"/>
      <c r="F293" s="2744"/>
      <c r="G293" s="2744"/>
      <c r="H293" s="2744"/>
      <c r="I293" s="2745"/>
      <c r="J293" s="2745"/>
      <c r="K293" s="2745"/>
      <c r="L293" s="2745"/>
    </row>
    <row r="294" spans="1:12" ht="15.75" customHeight="1">
      <c r="A294" s="2744"/>
      <c r="B294" s="2744"/>
      <c r="C294" s="2744"/>
      <c r="D294" s="2744"/>
      <c r="E294" s="2744"/>
      <c r="F294" s="2744"/>
      <c r="G294" s="2744"/>
      <c r="H294" s="2744"/>
      <c r="I294" s="2745"/>
      <c r="J294" s="2745"/>
      <c r="K294" s="2745"/>
      <c r="L294" s="2745"/>
    </row>
    <row r="295" spans="1:12" ht="15.75" customHeight="1">
      <c r="A295" s="2744"/>
      <c r="B295" s="2744"/>
      <c r="C295" s="2744"/>
      <c r="D295" s="2744"/>
      <c r="E295" s="2744"/>
      <c r="F295" s="2744"/>
      <c r="G295" s="2744"/>
      <c r="H295" s="2744"/>
      <c r="I295" s="2745"/>
      <c r="J295" s="2745"/>
      <c r="K295" s="2745"/>
      <c r="L295" s="2745"/>
    </row>
    <row r="296" spans="1:12" ht="15.75" customHeight="1">
      <c r="A296" s="2744"/>
      <c r="B296" s="2744"/>
      <c r="C296" s="2744"/>
      <c r="D296" s="2744"/>
      <c r="E296" s="2744"/>
      <c r="F296" s="2744"/>
      <c r="G296" s="2744"/>
      <c r="H296" s="2744"/>
      <c r="I296" s="2745"/>
      <c r="J296" s="2745"/>
      <c r="K296" s="2745"/>
      <c r="L296" s="2745"/>
    </row>
    <row r="297" spans="1:12" ht="15.75" customHeight="1">
      <c r="A297" s="2744"/>
      <c r="B297" s="2744"/>
      <c r="C297" s="2744"/>
      <c r="D297" s="2744"/>
      <c r="E297" s="2744"/>
      <c r="F297" s="2744"/>
      <c r="G297" s="2744"/>
      <c r="H297" s="2744"/>
      <c r="I297" s="2745"/>
      <c r="J297" s="2745"/>
      <c r="K297" s="2745"/>
      <c r="L297" s="2745"/>
    </row>
    <row r="298" spans="1:12" ht="15.75" customHeight="1">
      <c r="A298" s="2744"/>
      <c r="B298" s="2744"/>
      <c r="C298" s="2744"/>
      <c r="D298" s="2744"/>
      <c r="E298" s="2744"/>
      <c r="F298" s="2744"/>
      <c r="G298" s="2744"/>
      <c r="H298" s="2744"/>
      <c r="I298" s="2745"/>
      <c r="J298" s="2745"/>
      <c r="K298" s="2745"/>
      <c r="L298" s="2745"/>
    </row>
    <row r="299" spans="1:12" ht="15.75" customHeight="1">
      <c r="A299" s="2744"/>
      <c r="B299" s="2744"/>
      <c r="C299" s="2744"/>
      <c r="D299" s="2744"/>
      <c r="E299" s="2744"/>
      <c r="F299" s="2744"/>
      <c r="G299" s="2744"/>
      <c r="H299" s="2744"/>
      <c r="I299" s="2745"/>
      <c r="J299" s="2745"/>
      <c r="K299" s="2745"/>
      <c r="L299" s="2745"/>
    </row>
    <row r="300" spans="1:12" ht="15.75" customHeight="1">
      <c r="A300" s="2744"/>
      <c r="B300" s="2744"/>
      <c r="C300" s="2744"/>
      <c r="D300" s="2744"/>
      <c r="E300" s="2744"/>
      <c r="F300" s="2744"/>
      <c r="G300" s="2744"/>
      <c r="H300" s="2744"/>
      <c r="I300" s="2745"/>
      <c r="J300" s="2745"/>
      <c r="K300" s="2745"/>
      <c r="L300" s="2745"/>
    </row>
    <row r="301" spans="1:12" ht="15.75" customHeight="1">
      <c r="A301" s="2744"/>
      <c r="B301" s="2744"/>
      <c r="C301" s="2744"/>
      <c r="D301" s="2744"/>
      <c r="E301" s="2744"/>
      <c r="F301" s="2744"/>
      <c r="G301" s="2744"/>
      <c r="H301" s="2744"/>
      <c r="I301" s="2745"/>
      <c r="J301" s="2745"/>
      <c r="K301" s="2745"/>
      <c r="L301" s="2745"/>
    </row>
    <row r="302" spans="1:12" ht="15.75" customHeight="1">
      <c r="A302" s="2744"/>
      <c r="B302" s="2744"/>
      <c r="C302" s="2744"/>
      <c r="D302" s="2744"/>
      <c r="E302" s="2744"/>
      <c r="F302" s="2744"/>
      <c r="G302" s="2744"/>
      <c r="H302" s="2744"/>
      <c r="I302" s="2745"/>
      <c r="J302" s="2745"/>
      <c r="K302" s="2745"/>
      <c r="L302" s="2745"/>
    </row>
    <row r="303" spans="1:12" ht="15.75" customHeight="1">
      <c r="A303" s="2744"/>
      <c r="B303" s="2744"/>
      <c r="C303" s="2744"/>
      <c r="D303" s="2744"/>
      <c r="E303" s="2744"/>
      <c r="F303" s="2744"/>
      <c r="G303" s="2744"/>
      <c r="H303" s="2744"/>
      <c r="I303" s="2745"/>
      <c r="J303" s="2745"/>
      <c r="K303" s="2745"/>
      <c r="L303" s="2745"/>
    </row>
    <row r="304" spans="1:12" ht="15.75" customHeight="1">
      <c r="A304" s="2744"/>
      <c r="B304" s="2744"/>
      <c r="C304" s="2744"/>
      <c r="D304" s="2744"/>
      <c r="E304" s="2744"/>
      <c r="F304" s="2744"/>
      <c r="G304" s="2744"/>
      <c r="H304" s="2744"/>
      <c r="I304" s="2745"/>
      <c r="J304" s="2745"/>
      <c r="K304" s="2745"/>
      <c r="L304" s="2745"/>
    </row>
    <row r="305" spans="1:12" ht="15.75" customHeight="1">
      <c r="A305" s="2744"/>
      <c r="B305" s="2744"/>
      <c r="C305" s="2744"/>
      <c r="D305" s="2744"/>
      <c r="E305" s="2744"/>
      <c r="F305" s="2744"/>
      <c r="G305" s="2744"/>
      <c r="H305" s="2744"/>
      <c r="I305" s="2745"/>
      <c r="J305" s="2745"/>
      <c r="K305" s="2745"/>
      <c r="L305" s="2745"/>
    </row>
    <row r="306" spans="1:12" ht="15.75" customHeight="1">
      <c r="A306" s="2744"/>
      <c r="B306" s="2744"/>
      <c r="C306" s="2744"/>
      <c r="D306" s="2744"/>
      <c r="E306" s="2744"/>
      <c r="F306" s="2744"/>
      <c r="G306" s="2744"/>
      <c r="H306" s="2744"/>
      <c r="I306" s="2745"/>
      <c r="J306" s="2745"/>
      <c r="K306" s="2745"/>
      <c r="L306" s="2745"/>
    </row>
    <row r="307" spans="1:12" ht="15.75" customHeight="1">
      <c r="A307" s="2744"/>
      <c r="B307" s="2744"/>
      <c r="C307" s="2744"/>
      <c r="D307" s="2744"/>
      <c r="E307" s="2744"/>
      <c r="F307" s="2744"/>
      <c r="G307" s="2744"/>
      <c r="H307" s="2744"/>
      <c r="I307" s="2745"/>
      <c r="J307" s="2745"/>
      <c r="K307" s="2745"/>
      <c r="L307" s="2745"/>
    </row>
    <row r="308" spans="1:12" ht="15.75" customHeight="1">
      <c r="A308" s="2744"/>
      <c r="B308" s="2744"/>
      <c r="C308" s="2744"/>
      <c r="D308" s="2744"/>
      <c r="E308" s="2744"/>
      <c r="F308" s="2744"/>
      <c r="G308" s="2744"/>
      <c r="H308" s="2744"/>
      <c r="I308" s="2745"/>
      <c r="J308" s="2745"/>
      <c r="K308" s="2745"/>
      <c r="L308" s="2745"/>
    </row>
    <row r="309" spans="1:12" ht="15.75" customHeight="1">
      <c r="A309" s="2744"/>
      <c r="B309" s="2744"/>
      <c r="C309" s="2744"/>
      <c r="D309" s="2744"/>
      <c r="E309" s="2744"/>
      <c r="F309" s="2744"/>
      <c r="G309" s="2744"/>
      <c r="H309" s="2744"/>
      <c r="I309" s="2745"/>
      <c r="J309" s="2745"/>
      <c r="K309" s="2745"/>
      <c r="L309" s="2745"/>
    </row>
    <row r="310" spans="1:12" ht="15.75" customHeight="1">
      <c r="A310" s="2744"/>
      <c r="B310" s="2744"/>
      <c r="C310" s="2744"/>
      <c r="D310" s="2744"/>
      <c r="E310" s="2744"/>
      <c r="F310" s="2744"/>
      <c r="G310" s="2744"/>
      <c r="H310" s="2744"/>
      <c r="I310" s="2745"/>
      <c r="J310" s="2745"/>
      <c r="K310" s="2745"/>
      <c r="L310" s="2745"/>
    </row>
    <row r="311" spans="1:12" ht="15.75" customHeight="1">
      <c r="A311" s="2744"/>
      <c r="B311" s="2744"/>
      <c r="C311" s="2744"/>
      <c r="D311" s="2744"/>
      <c r="E311" s="2744"/>
      <c r="F311" s="2744"/>
      <c r="G311" s="2744"/>
      <c r="H311" s="2744"/>
      <c r="I311" s="2745"/>
      <c r="J311" s="2745"/>
      <c r="K311" s="2745"/>
      <c r="L311" s="2745"/>
    </row>
    <row r="312" spans="1:12" ht="15.75" customHeight="1">
      <c r="A312" s="2744"/>
      <c r="B312" s="2744"/>
      <c r="C312" s="2744"/>
      <c r="D312" s="2744"/>
      <c r="E312" s="2744"/>
      <c r="F312" s="2744"/>
      <c r="G312" s="2744"/>
      <c r="H312" s="2744"/>
      <c r="I312" s="2745"/>
      <c r="J312" s="2745"/>
      <c r="K312" s="2745"/>
      <c r="L312" s="2745"/>
    </row>
    <row r="313" spans="1:12" ht="15.75" customHeight="1">
      <c r="A313" s="2744"/>
      <c r="B313" s="2744"/>
      <c r="C313" s="2744"/>
      <c r="D313" s="2744"/>
      <c r="E313" s="2744"/>
      <c r="F313" s="2744"/>
      <c r="G313" s="2744"/>
      <c r="H313" s="2744"/>
      <c r="I313" s="2745"/>
      <c r="J313" s="2745"/>
      <c r="K313" s="2745"/>
      <c r="L313" s="2745"/>
    </row>
    <row r="314" spans="1:12" ht="15.75" customHeight="1">
      <c r="A314" s="2744"/>
      <c r="B314" s="2744"/>
      <c r="C314" s="2744"/>
      <c r="D314" s="2744"/>
      <c r="E314" s="2744"/>
      <c r="F314" s="2744"/>
      <c r="G314" s="2744"/>
      <c r="H314" s="2744"/>
      <c r="I314" s="2745"/>
      <c r="J314" s="2745"/>
      <c r="K314" s="2745"/>
      <c r="L314" s="2745"/>
    </row>
    <row r="315" spans="1:12" ht="15.75" customHeight="1">
      <c r="A315" s="2744"/>
      <c r="B315" s="2744"/>
      <c r="C315" s="2744"/>
      <c r="D315" s="2744"/>
      <c r="E315" s="2744"/>
      <c r="F315" s="2744"/>
      <c r="G315" s="2744"/>
      <c r="H315" s="2744"/>
      <c r="I315" s="2745"/>
      <c r="J315" s="2745"/>
      <c r="K315" s="2745"/>
      <c r="L315" s="2745"/>
    </row>
    <row r="316" spans="1:12" ht="15.75" customHeight="1">
      <c r="A316" s="2744"/>
      <c r="B316" s="2744"/>
      <c r="C316" s="2744"/>
      <c r="D316" s="2744"/>
      <c r="E316" s="2744"/>
      <c r="F316" s="2744"/>
      <c r="G316" s="2744"/>
      <c r="H316" s="2744"/>
      <c r="I316" s="2745"/>
      <c r="J316" s="2745"/>
      <c r="K316" s="2745"/>
      <c r="L316" s="2745"/>
    </row>
    <row r="317" spans="1:12" ht="15.75" customHeight="1">
      <c r="A317" s="2744"/>
      <c r="B317" s="2744"/>
      <c r="C317" s="2744"/>
      <c r="D317" s="2744"/>
      <c r="E317" s="2744"/>
      <c r="F317" s="2744"/>
      <c r="G317" s="2744"/>
      <c r="H317" s="2744"/>
      <c r="I317" s="2745"/>
      <c r="J317" s="2745"/>
      <c r="K317" s="2745"/>
      <c r="L317" s="2745"/>
    </row>
    <row r="318" spans="1:12" ht="15.75" customHeight="1">
      <c r="A318" s="2744"/>
      <c r="B318" s="2744"/>
      <c r="C318" s="2744"/>
      <c r="D318" s="2744"/>
      <c r="E318" s="2744"/>
      <c r="F318" s="2744"/>
      <c r="G318" s="2744"/>
      <c r="H318" s="2744"/>
      <c r="I318" s="2745"/>
      <c r="J318" s="2745"/>
      <c r="K318" s="2745"/>
      <c r="L318" s="2745"/>
    </row>
    <row r="319" spans="1:12" ht="15.75" customHeight="1">
      <c r="A319" s="2744"/>
      <c r="B319" s="2744"/>
      <c r="C319" s="2744"/>
      <c r="D319" s="2744"/>
      <c r="E319" s="2744"/>
      <c r="F319" s="2744"/>
      <c r="G319" s="2744"/>
      <c r="H319" s="2744"/>
      <c r="I319" s="2745"/>
      <c r="J319" s="2745"/>
      <c r="K319" s="2745"/>
      <c r="L319" s="2745"/>
    </row>
    <row r="320" spans="1:12" ht="15.75" customHeight="1">
      <c r="A320" s="2744"/>
      <c r="B320" s="2744"/>
      <c r="C320" s="2744"/>
      <c r="D320" s="2744"/>
      <c r="E320" s="2744"/>
      <c r="F320" s="2744"/>
      <c r="G320" s="2744"/>
      <c r="H320" s="2744"/>
      <c r="I320" s="2745"/>
      <c r="J320" s="2745"/>
      <c r="K320" s="2745"/>
      <c r="L320" s="2745"/>
    </row>
    <row r="321" spans="1:12" ht="15.75" customHeight="1">
      <c r="A321" s="2744"/>
      <c r="B321" s="2744"/>
      <c r="C321" s="2744"/>
      <c r="D321" s="2744"/>
      <c r="E321" s="2744"/>
      <c r="F321" s="2744"/>
      <c r="G321" s="2744"/>
      <c r="H321" s="2744"/>
      <c r="I321" s="2745"/>
      <c r="J321" s="2745"/>
      <c r="K321" s="2745"/>
      <c r="L321" s="2745"/>
    </row>
    <row r="322" spans="1:12" ht="15.75" customHeight="1">
      <c r="A322" s="2744"/>
      <c r="B322" s="2744"/>
      <c r="C322" s="2744"/>
      <c r="D322" s="2744"/>
      <c r="E322" s="2744"/>
      <c r="F322" s="2744"/>
      <c r="G322" s="2744"/>
      <c r="H322" s="2744"/>
      <c r="I322" s="2745"/>
      <c r="J322" s="2745"/>
      <c r="K322" s="2745"/>
      <c r="L322" s="2745"/>
    </row>
    <row r="323" spans="1:12" ht="15.75" customHeight="1">
      <c r="A323" s="2744"/>
      <c r="B323" s="2744"/>
      <c r="C323" s="2744"/>
      <c r="D323" s="2744"/>
      <c r="E323" s="2744"/>
      <c r="F323" s="2744"/>
      <c r="G323" s="2744"/>
      <c r="H323" s="2744"/>
      <c r="I323" s="2745"/>
      <c r="J323" s="2745"/>
      <c r="K323" s="2745"/>
      <c r="L323" s="2745"/>
    </row>
    <row r="324" spans="1:12" ht="15.75" customHeight="1">
      <c r="A324" s="2744"/>
      <c r="B324" s="2744"/>
      <c r="C324" s="2744"/>
      <c r="D324" s="2744"/>
      <c r="E324" s="2744"/>
      <c r="F324" s="2744"/>
      <c r="G324" s="2744"/>
      <c r="H324" s="2744"/>
      <c r="I324" s="2745"/>
      <c r="J324" s="2745"/>
      <c r="K324" s="2745"/>
      <c r="L324" s="2745"/>
    </row>
    <row r="325" spans="1:12" ht="15.75" customHeight="1">
      <c r="A325" s="2744"/>
      <c r="B325" s="2744"/>
      <c r="C325" s="2744"/>
      <c r="D325" s="2744"/>
      <c r="E325" s="2744"/>
      <c r="F325" s="2744"/>
      <c r="G325" s="2744"/>
      <c r="H325" s="2744"/>
      <c r="I325" s="2745"/>
      <c r="J325" s="2745"/>
      <c r="K325" s="2745"/>
      <c r="L325" s="2745"/>
    </row>
    <row r="326" spans="1:12" ht="15.75" customHeight="1">
      <c r="A326" s="2744"/>
      <c r="B326" s="2744"/>
      <c r="C326" s="2744"/>
      <c r="D326" s="2744"/>
      <c r="E326" s="2744"/>
      <c r="F326" s="2744"/>
      <c r="G326" s="2744"/>
      <c r="H326" s="2744"/>
      <c r="I326" s="2745"/>
      <c r="J326" s="2745"/>
      <c r="K326" s="2745"/>
      <c r="L326" s="2745"/>
    </row>
    <row r="327" spans="1:12" ht="15.75" customHeight="1">
      <c r="A327" s="2744"/>
      <c r="B327" s="2744"/>
      <c r="C327" s="2744"/>
      <c r="D327" s="2744"/>
      <c r="E327" s="2744"/>
      <c r="F327" s="2744"/>
      <c r="G327" s="2744"/>
      <c r="H327" s="2744"/>
      <c r="I327" s="2745"/>
      <c r="J327" s="2745"/>
      <c r="K327" s="2745"/>
      <c r="L327" s="2745"/>
    </row>
    <row r="328" spans="1:12" ht="15.75" customHeight="1">
      <c r="A328" s="2744"/>
      <c r="B328" s="2744"/>
      <c r="C328" s="2744"/>
      <c r="D328" s="2744"/>
      <c r="E328" s="2744"/>
      <c r="F328" s="2744"/>
      <c r="G328" s="2744"/>
      <c r="H328" s="2744"/>
      <c r="I328" s="2745"/>
      <c r="J328" s="2745"/>
      <c r="K328" s="2745"/>
      <c r="L328" s="2745"/>
    </row>
    <row r="329" spans="1:12" ht="15.75" customHeight="1">
      <c r="A329" s="2744"/>
      <c r="B329" s="2744"/>
      <c r="C329" s="2744"/>
      <c r="D329" s="2744"/>
      <c r="E329" s="2744"/>
      <c r="F329" s="2744"/>
      <c r="G329" s="2744"/>
      <c r="H329" s="2744"/>
      <c r="I329" s="2745"/>
      <c r="J329" s="2745"/>
      <c r="K329" s="2745"/>
      <c r="L329" s="2745"/>
    </row>
    <row r="330" spans="1:12" ht="15.75" customHeight="1">
      <c r="A330" s="2744"/>
      <c r="B330" s="2744"/>
      <c r="C330" s="2744"/>
      <c r="D330" s="2744"/>
      <c r="E330" s="2744"/>
      <c r="F330" s="2744"/>
      <c r="G330" s="2744"/>
      <c r="H330" s="2744"/>
      <c r="I330" s="2745"/>
      <c r="J330" s="2745"/>
      <c r="K330" s="2745"/>
      <c r="L330" s="2745"/>
    </row>
    <row r="331" spans="1:12" ht="15.75" customHeight="1">
      <c r="A331" s="2744"/>
      <c r="B331" s="2744"/>
      <c r="C331" s="2744"/>
      <c r="D331" s="2744"/>
      <c r="E331" s="2744"/>
      <c r="F331" s="2744"/>
      <c r="G331" s="2744"/>
      <c r="H331" s="2744"/>
      <c r="I331" s="2745"/>
      <c r="J331" s="2745"/>
      <c r="K331" s="2745"/>
      <c r="L331" s="2745"/>
    </row>
    <row r="332" spans="1:12" ht="15.75" customHeight="1">
      <c r="A332" s="2744"/>
      <c r="B332" s="2744"/>
      <c r="C332" s="2744"/>
      <c r="D332" s="2744"/>
      <c r="E332" s="2744"/>
      <c r="F332" s="2744"/>
      <c r="G332" s="2744"/>
      <c r="H332" s="2744"/>
      <c r="I332" s="2745"/>
      <c r="J332" s="2745"/>
      <c r="K332" s="2745"/>
      <c r="L332" s="2745"/>
    </row>
    <row r="333" spans="1:12" ht="15.75" customHeight="1">
      <c r="A333" s="2744"/>
      <c r="B333" s="2744"/>
      <c r="C333" s="2744"/>
      <c r="D333" s="2744"/>
      <c r="E333" s="2744"/>
      <c r="F333" s="2744"/>
      <c r="G333" s="2744"/>
      <c r="H333" s="2744"/>
      <c r="I333" s="2745"/>
      <c r="J333" s="2745"/>
      <c r="K333" s="2745"/>
      <c r="L333" s="2745"/>
    </row>
    <row r="334" spans="1:12" ht="15.75" customHeight="1">
      <c r="A334" s="2744"/>
      <c r="B334" s="2744"/>
      <c r="C334" s="2744"/>
      <c r="D334" s="2744"/>
      <c r="E334" s="2744"/>
      <c r="F334" s="2744"/>
      <c r="G334" s="2744"/>
      <c r="H334" s="2744"/>
      <c r="I334" s="2745"/>
      <c r="J334" s="2745"/>
      <c r="K334" s="2745"/>
      <c r="L334" s="2745"/>
    </row>
    <row r="335" spans="1:12" ht="15.75" customHeight="1">
      <c r="A335" s="2744"/>
      <c r="B335" s="2744"/>
      <c r="C335" s="2744"/>
      <c r="D335" s="2744"/>
      <c r="E335" s="2744"/>
      <c r="F335" s="2744"/>
      <c r="G335" s="2744"/>
      <c r="H335" s="2744"/>
      <c r="I335" s="2745"/>
      <c r="J335" s="2745"/>
      <c r="K335" s="2745"/>
      <c r="L335" s="2745"/>
    </row>
    <row r="336" spans="1:12" ht="15.75" customHeight="1">
      <c r="A336" s="2744"/>
      <c r="B336" s="2744"/>
      <c r="C336" s="2744"/>
      <c r="D336" s="2744"/>
      <c r="E336" s="2744"/>
      <c r="F336" s="2744"/>
      <c r="G336" s="2744"/>
      <c r="H336" s="2744"/>
      <c r="I336" s="2745"/>
      <c r="J336" s="2745"/>
      <c r="K336" s="2745"/>
      <c r="L336" s="2745"/>
    </row>
    <row r="337" spans="1:12" ht="15.75" customHeight="1">
      <c r="A337" s="2744"/>
      <c r="B337" s="2744"/>
      <c r="C337" s="2744"/>
      <c r="D337" s="2744"/>
      <c r="E337" s="2744"/>
      <c r="F337" s="2744"/>
      <c r="G337" s="2744"/>
      <c r="H337" s="2744"/>
      <c r="I337" s="2745"/>
      <c r="J337" s="2745"/>
      <c r="K337" s="2745"/>
      <c r="L337" s="2745"/>
    </row>
    <row r="338" spans="1:12" ht="15.75" customHeight="1">
      <c r="A338" s="2744"/>
      <c r="B338" s="2744"/>
      <c r="C338" s="2744"/>
      <c r="D338" s="2744"/>
      <c r="E338" s="2744"/>
      <c r="F338" s="2744"/>
      <c r="G338" s="2744"/>
      <c r="H338" s="2744"/>
      <c r="I338" s="2745"/>
      <c r="J338" s="2745"/>
      <c r="K338" s="2745"/>
      <c r="L338" s="2745"/>
    </row>
    <row r="339" spans="1:12" ht="15.75" customHeight="1">
      <c r="A339" s="2744"/>
      <c r="B339" s="2744"/>
      <c r="C339" s="2744"/>
      <c r="D339" s="2744"/>
      <c r="E339" s="2744"/>
      <c r="F339" s="2744"/>
      <c r="G339" s="2744"/>
      <c r="H339" s="2744"/>
      <c r="I339" s="2745"/>
      <c r="J339" s="2745"/>
      <c r="K339" s="2745"/>
      <c r="L339" s="2745"/>
    </row>
    <row r="340" spans="1:12" ht="15.75" customHeight="1">
      <c r="A340" s="2744"/>
      <c r="B340" s="2744"/>
      <c r="C340" s="2744"/>
      <c r="D340" s="2744"/>
      <c r="E340" s="2744"/>
      <c r="F340" s="2744"/>
      <c r="G340" s="2744"/>
      <c r="H340" s="2744"/>
      <c r="I340" s="2745"/>
      <c r="J340" s="2745"/>
      <c r="K340" s="2745"/>
      <c r="L340" s="2745"/>
    </row>
    <row r="341" spans="1:12" ht="15.75" customHeight="1">
      <c r="A341" s="2744"/>
      <c r="B341" s="2744"/>
      <c r="C341" s="2744"/>
      <c r="D341" s="2744"/>
      <c r="E341" s="2744"/>
      <c r="F341" s="2744"/>
      <c r="G341" s="2744"/>
      <c r="H341" s="2744"/>
      <c r="I341" s="2745"/>
      <c r="J341" s="2745"/>
      <c r="K341" s="2745"/>
      <c r="L341" s="2745"/>
    </row>
    <row r="342" spans="1:12" ht="15.75" customHeight="1">
      <c r="A342" s="2744"/>
      <c r="B342" s="2744"/>
      <c r="C342" s="2744"/>
      <c r="D342" s="2744"/>
      <c r="E342" s="2744"/>
      <c r="F342" s="2744"/>
      <c r="G342" s="2744"/>
      <c r="H342" s="2744"/>
      <c r="I342" s="2745"/>
      <c r="J342" s="2745"/>
      <c r="K342" s="2745"/>
      <c r="L342" s="2745"/>
    </row>
    <row r="343" spans="1:12" ht="15.75" customHeight="1">
      <c r="A343" s="2744"/>
      <c r="B343" s="2744"/>
      <c r="C343" s="2744"/>
      <c r="D343" s="2744"/>
      <c r="E343" s="2744"/>
      <c r="F343" s="2744"/>
      <c r="G343" s="2744"/>
      <c r="H343" s="2744"/>
      <c r="I343" s="2745"/>
      <c r="J343" s="2745"/>
      <c r="K343" s="2745"/>
      <c r="L343" s="2745"/>
    </row>
    <row r="344" spans="1:12" ht="15.75" customHeight="1">
      <c r="A344" s="2744"/>
      <c r="B344" s="2744"/>
      <c r="C344" s="2744"/>
      <c r="D344" s="2744"/>
      <c r="E344" s="2744"/>
      <c r="F344" s="2744"/>
      <c r="G344" s="2744"/>
      <c r="H344" s="2744"/>
      <c r="I344" s="2745"/>
      <c r="J344" s="2745"/>
      <c r="K344" s="2745"/>
      <c r="L344" s="2745"/>
    </row>
    <row r="345" spans="1:12" ht="15.75" customHeight="1">
      <c r="A345" s="2744"/>
      <c r="B345" s="2744"/>
      <c r="C345" s="2744"/>
      <c r="D345" s="2744"/>
      <c r="E345" s="2744"/>
      <c r="F345" s="2744"/>
      <c r="G345" s="2744"/>
      <c r="H345" s="2744"/>
      <c r="I345" s="2745"/>
      <c r="J345" s="2745"/>
      <c r="K345" s="2745"/>
      <c r="L345" s="2745"/>
    </row>
    <row r="346" spans="1:12" ht="15.75" customHeight="1">
      <c r="A346" s="2744"/>
      <c r="B346" s="2744"/>
      <c r="C346" s="2744"/>
      <c r="D346" s="2744"/>
      <c r="E346" s="2744"/>
      <c r="F346" s="2744"/>
      <c r="G346" s="2744"/>
      <c r="H346" s="2744"/>
      <c r="I346" s="2745"/>
      <c r="J346" s="2745"/>
      <c r="K346" s="2745"/>
      <c r="L346" s="2745"/>
    </row>
    <row r="347" spans="1:12" ht="15.75" customHeight="1">
      <c r="A347" s="2744"/>
      <c r="B347" s="2744"/>
      <c r="C347" s="2744"/>
      <c r="D347" s="2744"/>
      <c r="E347" s="2744"/>
      <c r="F347" s="2744"/>
      <c r="G347" s="2744"/>
      <c r="H347" s="2744"/>
      <c r="I347" s="2745"/>
      <c r="J347" s="2745"/>
      <c r="K347" s="2745"/>
      <c r="L347" s="2745"/>
    </row>
    <row r="348" spans="1:12" ht="15.75" customHeight="1">
      <c r="A348" s="2744"/>
      <c r="B348" s="2744"/>
      <c r="C348" s="2744"/>
      <c r="D348" s="2744"/>
      <c r="E348" s="2744"/>
      <c r="F348" s="2744"/>
      <c r="G348" s="2744"/>
      <c r="H348" s="2744"/>
      <c r="I348" s="2745"/>
      <c r="J348" s="2745"/>
      <c r="K348" s="2745"/>
      <c r="L348" s="2745"/>
    </row>
    <row r="349" spans="1:12" ht="15.75" customHeight="1">
      <c r="A349" s="2744"/>
      <c r="B349" s="2744"/>
      <c r="C349" s="2744"/>
      <c r="D349" s="2744"/>
      <c r="E349" s="2744"/>
      <c r="F349" s="2744"/>
      <c r="G349" s="2744"/>
      <c r="H349" s="2744"/>
      <c r="I349" s="2745"/>
      <c r="J349" s="2745"/>
      <c r="K349" s="2745"/>
      <c r="L349" s="2745"/>
    </row>
    <row r="350" spans="1:12" ht="15.75" customHeight="1">
      <c r="A350" s="2744"/>
      <c r="B350" s="2744"/>
      <c r="C350" s="2744"/>
      <c r="D350" s="2744"/>
      <c r="E350" s="2744"/>
      <c r="F350" s="2744"/>
      <c r="G350" s="2744"/>
      <c r="H350" s="2744"/>
      <c r="I350" s="2745"/>
      <c r="J350" s="2745"/>
      <c r="K350" s="2745"/>
      <c r="L350" s="2745"/>
    </row>
    <row r="351" spans="1:12" ht="15.75" customHeight="1">
      <c r="A351" s="2744"/>
      <c r="B351" s="2744"/>
      <c r="C351" s="2744"/>
      <c r="D351" s="2744"/>
      <c r="E351" s="2744"/>
      <c r="F351" s="2744"/>
      <c r="G351" s="2744"/>
      <c r="H351" s="2744"/>
      <c r="I351" s="2745"/>
      <c r="J351" s="2745"/>
      <c r="K351" s="2745"/>
      <c r="L351" s="2745"/>
    </row>
    <row r="352" spans="1:12" ht="15.75" customHeight="1">
      <c r="A352" s="2744"/>
      <c r="B352" s="2744"/>
      <c r="C352" s="2744"/>
      <c r="D352" s="2744"/>
      <c r="E352" s="2744"/>
      <c r="F352" s="2744"/>
      <c r="G352" s="2744"/>
      <c r="H352" s="2744"/>
      <c r="I352" s="2745"/>
      <c r="J352" s="2745"/>
      <c r="K352" s="2745"/>
      <c r="L352" s="2745"/>
    </row>
    <row r="353" spans="1:12" ht="15.75" customHeight="1">
      <c r="A353" s="2744"/>
      <c r="B353" s="2744"/>
      <c r="C353" s="2744"/>
      <c r="D353" s="2744"/>
      <c r="E353" s="2744"/>
      <c r="F353" s="2744"/>
      <c r="G353" s="2744"/>
      <c r="H353" s="2744"/>
      <c r="I353" s="2745"/>
      <c r="J353" s="2745"/>
      <c r="K353" s="2745"/>
      <c r="L353" s="2745"/>
    </row>
    <row r="354" spans="1:12" ht="15.75" customHeight="1">
      <c r="A354" s="2744"/>
      <c r="B354" s="2744"/>
      <c r="C354" s="2744"/>
      <c r="D354" s="2744"/>
      <c r="E354" s="2744"/>
      <c r="F354" s="2744"/>
      <c r="G354" s="2744"/>
      <c r="H354" s="2744"/>
      <c r="I354" s="2745"/>
      <c r="J354" s="2745"/>
      <c r="K354" s="2745"/>
      <c r="L354" s="2745"/>
    </row>
    <row r="355" spans="1:12" ht="15.75" customHeight="1">
      <c r="A355" s="2744"/>
      <c r="B355" s="2744"/>
      <c r="C355" s="2744"/>
      <c r="D355" s="2744"/>
      <c r="E355" s="2744"/>
      <c r="F355" s="2744"/>
      <c r="G355" s="2744"/>
      <c r="H355" s="2744"/>
      <c r="I355" s="2745"/>
      <c r="J355" s="2745"/>
      <c r="K355" s="2745"/>
      <c r="L355" s="2745"/>
    </row>
    <row r="356" spans="1:12" ht="15.75" customHeight="1">
      <c r="A356" s="2744"/>
      <c r="B356" s="2744"/>
      <c r="C356" s="2744"/>
      <c r="D356" s="2744"/>
      <c r="E356" s="2744"/>
      <c r="F356" s="2744"/>
      <c r="G356" s="2744"/>
      <c r="H356" s="2744"/>
      <c r="I356" s="2745"/>
      <c r="J356" s="2745"/>
      <c r="K356" s="2745"/>
      <c r="L356" s="2745"/>
    </row>
    <row r="357" spans="1:12" ht="15.75" customHeight="1">
      <c r="A357" s="2744"/>
      <c r="B357" s="2744"/>
      <c r="C357" s="2744"/>
      <c r="D357" s="2744"/>
      <c r="E357" s="2744"/>
      <c r="F357" s="2744"/>
      <c r="G357" s="2744"/>
      <c r="H357" s="2744"/>
      <c r="I357" s="2745"/>
      <c r="J357" s="2745"/>
      <c r="K357" s="2745"/>
      <c r="L357" s="2745"/>
    </row>
    <row r="358" spans="1:12" ht="15.75" customHeight="1">
      <c r="A358" s="2744"/>
      <c r="B358" s="2744"/>
      <c r="C358" s="2744"/>
      <c r="D358" s="2744"/>
      <c r="E358" s="2744"/>
      <c r="F358" s="2744"/>
      <c r="G358" s="2744"/>
      <c r="H358" s="2744"/>
      <c r="I358" s="2745"/>
      <c r="J358" s="2745"/>
      <c r="K358" s="2745"/>
      <c r="L358" s="2745"/>
    </row>
    <row r="359" spans="1:12" ht="15.75" customHeight="1">
      <c r="A359" s="2744"/>
      <c r="B359" s="2744"/>
      <c r="C359" s="2744"/>
      <c r="D359" s="2744"/>
      <c r="E359" s="2744"/>
      <c r="F359" s="2744"/>
      <c r="G359" s="2744"/>
      <c r="H359" s="2744"/>
      <c r="I359" s="2745"/>
      <c r="J359" s="2745"/>
      <c r="K359" s="2745"/>
      <c r="L359" s="2745"/>
    </row>
    <row r="360" spans="1:12" ht="15.75" customHeight="1">
      <c r="A360" s="2744"/>
      <c r="B360" s="2744"/>
      <c r="C360" s="2744"/>
      <c r="D360" s="2744"/>
      <c r="E360" s="2744"/>
      <c r="F360" s="2744"/>
      <c r="G360" s="2744"/>
      <c r="H360" s="2744"/>
      <c r="I360" s="2745"/>
      <c r="J360" s="2745"/>
      <c r="K360" s="2745"/>
      <c r="L360" s="2745"/>
    </row>
    <row r="361" spans="1:12" ht="15.75" customHeight="1">
      <c r="A361" s="2744"/>
      <c r="B361" s="2744"/>
      <c r="C361" s="2744"/>
      <c r="D361" s="2744"/>
      <c r="E361" s="2744"/>
      <c r="F361" s="2744"/>
      <c r="G361" s="2744"/>
      <c r="H361" s="2744"/>
      <c r="I361" s="2745"/>
      <c r="J361" s="2745"/>
      <c r="K361" s="2745"/>
      <c r="L361" s="2745"/>
    </row>
    <row r="362" spans="1:12" ht="15.75" customHeight="1">
      <c r="A362" s="2744"/>
      <c r="B362" s="2744"/>
      <c r="C362" s="2744"/>
      <c r="D362" s="2744"/>
      <c r="E362" s="2744"/>
      <c r="F362" s="2744"/>
      <c r="G362" s="2744"/>
      <c r="H362" s="2744"/>
      <c r="I362" s="2745"/>
      <c r="J362" s="2745"/>
      <c r="K362" s="2745"/>
      <c r="L362" s="2745"/>
    </row>
    <row r="363" spans="1:12" ht="15.75" customHeight="1">
      <c r="A363" s="2744"/>
      <c r="B363" s="2744"/>
      <c r="C363" s="2744"/>
      <c r="D363" s="2744"/>
      <c r="E363" s="2744"/>
      <c r="F363" s="2744"/>
      <c r="G363" s="2744"/>
      <c r="H363" s="2744"/>
      <c r="I363" s="2745"/>
      <c r="J363" s="2745"/>
      <c r="K363" s="2745"/>
      <c r="L363" s="2745"/>
    </row>
    <row r="364" spans="1:12" ht="15.75" customHeight="1">
      <c r="A364" s="2744"/>
      <c r="B364" s="2744"/>
      <c r="C364" s="2744"/>
      <c r="D364" s="2744"/>
      <c r="E364" s="2744"/>
      <c r="F364" s="2744"/>
      <c r="G364" s="2744"/>
      <c r="H364" s="2744"/>
      <c r="I364" s="2745"/>
      <c r="J364" s="2745"/>
      <c r="K364" s="2745"/>
      <c r="L364" s="2745"/>
    </row>
    <row r="365" spans="1:12" ht="15.75" customHeight="1">
      <c r="A365" s="2744"/>
      <c r="B365" s="2744"/>
      <c r="C365" s="2744"/>
      <c r="D365" s="2744"/>
      <c r="E365" s="2744"/>
      <c r="F365" s="2744"/>
      <c r="G365" s="2744"/>
      <c r="H365" s="2744"/>
      <c r="I365" s="2745"/>
      <c r="J365" s="2745"/>
      <c r="K365" s="2745"/>
      <c r="L365" s="2745"/>
    </row>
    <row r="366" spans="1:12" ht="15.75" customHeight="1">
      <c r="A366" s="2744"/>
      <c r="B366" s="2744"/>
      <c r="C366" s="2744"/>
      <c r="D366" s="2744"/>
      <c r="E366" s="2744"/>
      <c r="F366" s="2744"/>
      <c r="G366" s="2744"/>
      <c r="H366" s="2744"/>
      <c r="I366" s="2745"/>
      <c r="J366" s="2745"/>
      <c r="K366" s="2745"/>
      <c r="L366" s="2745"/>
    </row>
    <row r="367" spans="1:12" ht="15.75" customHeight="1">
      <c r="A367" s="2744"/>
      <c r="B367" s="2744"/>
      <c r="C367" s="2744"/>
      <c r="D367" s="2744"/>
      <c r="E367" s="2744"/>
      <c r="F367" s="2744"/>
      <c r="G367" s="2744"/>
      <c r="H367" s="2744"/>
      <c r="I367" s="2745"/>
      <c r="J367" s="2745"/>
      <c r="K367" s="2745"/>
      <c r="L367" s="2745"/>
    </row>
    <row r="368" spans="1:12" ht="15.75" customHeight="1">
      <c r="A368" s="2744"/>
      <c r="B368" s="2744"/>
      <c r="C368" s="2744"/>
      <c r="D368" s="2744"/>
      <c r="E368" s="2744"/>
      <c r="F368" s="2744"/>
      <c r="G368" s="2744"/>
      <c r="H368" s="2744"/>
      <c r="I368" s="2745"/>
      <c r="J368" s="2745"/>
      <c r="K368" s="2745"/>
      <c r="L368" s="2745"/>
    </row>
    <row r="369" spans="1:12" ht="15.75" customHeight="1">
      <c r="A369" s="2744"/>
      <c r="B369" s="2744"/>
      <c r="C369" s="2744"/>
      <c r="D369" s="2744"/>
      <c r="E369" s="2744"/>
      <c r="F369" s="2744"/>
      <c r="G369" s="2744"/>
      <c r="H369" s="2744"/>
      <c r="I369" s="2745"/>
      <c r="J369" s="2745"/>
      <c r="K369" s="2745"/>
      <c r="L369" s="2745"/>
    </row>
    <row r="370" spans="1:12" ht="15.75" customHeight="1">
      <c r="A370" s="2744"/>
      <c r="B370" s="2744"/>
      <c r="C370" s="2744"/>
      <c r="D370" s="2744"/>
      <c r="E370" s="2744"/>
      <c r="F370" s="2744"/>
      <c r="G370" s="2744"/>
      <c r="H370" s="2744"/>
      <c r="I370" s="2745"/>
      <c r="J370" s="2745"/>
      <c r="K370" s="2745"/>
      <c r="L370" s="2745"/>
    </row>
    <row r="371" spans="1:12" ht="15.75" customHeight="1">
      <c r="A371" s="2744"/>
      <c r="B371" s="2744"/>
      <c r="C371" s="2744"/>
      <c r="D371" s="2744"/>
      <c r="E371" s="2744"/>
      <c r="F371" s="2744"/>
      <c r="G371" s="2744"/>
      <c r="H371" s="2744"/>
      <c r="I371" s="2745"/>
      <c r="J371" s="2745"/>
      <c r="K371" s="2745"/>
      <c r="L371" s="2745"/>
    </row>
    <row r="372" spans="1:12" ht="15.75" customHeight="1">
      <c r="A372" s="2744"/>
      <c r="B372" s="2744"/>
      <c r="C372" s="2744"/>
      <c r="D372" s="2744"/>
      <c r="E372" s="2744"/>
      <c r="F372" s="2744"/>
      <c r="G372" s="2744"/>
      <c r="H372" s="2744"/>
      <c r="I372" s="2745"/>
      <c r="J372" s="2745"/>
      <c r="K372" s="2745"/>
      <c r="L372" s="2745"/>
    </row>
    <row r="373" spans="1:12" ht="15.75" customHeight="1">
      <c r="A373" s="2744"/>
      <c r="B373" s="2744"/>
      <c r="C373" s="2744"/>
      <c r="D373" s="2744"/>
      <c r="E373" s="2744"/>
      <c r="F373" s="2744"/>
      <c r="G373" s="2744"/>
      <c r="H373" s="2744"/>
      <c r="I373" s="2745"/>
      <c r="J373" s="2745"/>
      <c r="K373" s="2745"/>
      <c r="L373" s="2745"/>
    </row>
    <row r="374" spans="1:12" ht="15.75" customHeight="1">
      <c r="A374" s="2744"/>
      <c r="B374" s="2744"/>
      <c r="C374" s="2744"/>
      <c r="D374" s="2744"/>
      <c r="E374" s="2744"/>
      <c r="F374" s="2744"/>
      <c r="G374" s="2744"/>
      <c r="H374" s="2744"/>
      <c r="I374" s="2745"/>
      <c r="J374" s="2745"/>
      <c r="K374" s="2745"/>
      <c r="L374" s="2745"/>
    </row>
    <row r="375" spans="1:12" ht="15.75" customHeight="1">
      <c r="A375" s="2744"/>
      <c r="B375" s="2744"/>
      <c r="C375" s="2744"/>
      <c r="D375" s="2744"/>
      <c r="E375" s="2744"/>
      <c r="F375" s="2744"/>
      <c r="G375" s="2744"/>
      <c r="H375" s="2744"/>
      <c r="I375" s="2745"/>
      <c r="J375" s="2745"/>
      <c r="K375" s="2745"/>
      <c r="L375" s="2745"/>
    </row>
    <row r="376" spans="1:12" ht="15.75" customHeight="1">
      <c r="A376" s="2744"/>
      <c r="B376" s="2744"/>
      <c r="C376" s="2744"/>
      <c r="D376" s="2744"/>
      <c r="E376" s="2744"/>
      <c r="F376" s="2744"/>
      <c r="G376" s="2744"/>
      <c r="H376" s="2744"/>
      <c r="I376" s="2745"/>
      <c r="J376" s="2745"/>
      <c r="K376" s="2745"/>
      <c r="L376" s="2745"/>
    </row>
    <row r="377" spans="1:12" ht="15.75" customHeight="1">
      <c r="A377" s="2744"/>
      <c r="B377" s="2744"/>
      <c r="C377" s="2744"/>
      <c r="D377" s="2744"/>
      <c r="E377" s="2744"/>
      <c r="F377" s="2744"/>
      <c r="G377" s="2744"/>
      <c r="H377" s="2744"/>
      <c r="I377" s="2745"/>
      <c r="J377" s="2745"/>
      <c r="K377" s="2745"/>
      <c r="L377" s="2745"/>
    </row>
    <row r="378" spans="1:12" ht="15.75" customHeight="1">
      <c r="A378" s="2744"/>
      <c r="B378" s="2744"/>
      <c r="C378" s="2744"/>
      <c r="D378" s="2744"/>
      <c r="E378" s="2744"/>
      <c r="F378" s="2744"/>
      <c r="G378" s="2744"/>
      <c r="H378" s="2744"/>
      <c r="I378" s="2745"/>
      <c r="J378" s="2745"/>
      <c r="K378" s="2745"/>
      <c r="L378" s="2745"/>
    </row>
    <row r="379" spans="1:12" ht="15.75" customHeight="1">
      <c r="A379" s="2744"/>
      <c r="B379" s="2744"/>
      <c r="C379" s="2744"/>
      <c r="D379" s="2744"/>
      <c r="E379" s="2744"/>
      <c r="F379" s="2744"/>
      <c r="G379" s="2744"/>
      <c r="H379" s="2744"/>
      <c r="I379" s="2745"/>
      <c r="J379" s="2745"/>
      <c r="K379" s="2745"/>
      <c r="L379" s="2745"/>
    </row>
    <row r="380" spans="1:12" ht="15.75" customHeight="1">
      <c r="A380" s="2744"/>
      <c r="B380" s="2744"/>
      <c r="C380" s="2744"/>
      <c r="D380" s="2744"/>
      <c r="E380" s="2744"/>
      <c r="F380" s="2744"/>
      <c r="G380" s="2744"/>
      <c r="H380" s="2744"/>
      <c r="I380" s="2745"/>
      <c r="J380" s="2745"/>
      <c r="K380" s="2745"/>
      <c r="L380" s="2745"/>
    </row>
    <row r="381" spans="1:12" ht="15.75" customHeight="1">
      <c r="A381" s="2744"/>
      <c r="B381" s="2744"/>
      <c r="C381" s="2744"/>
      <c r="D381" s="2744"/>
      <c r="E381" s="2744"/>
      <c r="F381" s="2744"/>
      <c r="G381" s="2744"/>
      <c r="H381" s="2744"/>
      <c r="I381" s="2745"/>
      <c r="J381" s="2745"/>
      <c r="K381" s="2745"/>
      <c r="L381" s="2745"/>
    </row>
    <row r="382" spans="1:12" ht="15.75" customHeight="1">
      <c r="A382" s="2744"/>
      <c r="B382" s="2744"/>
      <c r="C382" s="2744"/>
      <c r="D382" s="2744"/>
      <c r="E382" s="2744"/>
      <c r="F382" s="2744"/>
      <c r="G382" s="2744"/>
      <c r="H382" s="2744"/>
      <c r="I382" s="2745"/>
      <c r="J382" s="2745"/>
      <c r="K382" s="2745"/>
      <c r="L382" s="2745"/>
    </row>
    <row r="383" spans="1:12" ht="15.75" customHeight="1">
      <c r="A383" s="2744"/>
      <c r="B383" s="2744"/>
      <c r="C383" s="2744"/>
      <c r="D383" s="2744"/>
      <c r="E383" s="2744"/>
      <c r="F383" s="2744"/>
      <c r="G383" s="2744"/>
      <c r="H383" s="2744"/>
      <c r="I383" s="2745"/>
      <c r="J383" s="2745"/>
      <c r="K383" s="2745"/>
      <c r="L383" s="2745"/>
    </row>
    <row r="384" spans="1:12" ht="15.75" customHeight="1">
      <c r="A384" s="2744"/>
      <c r="B384" s="2744"/>
      <c r="C384" s="2744"/>
      <c r="D384" s="2744"/>
      <c r="E384" s="2744"/>
      <c r="F384" s="2744"/>
      <c r="G384" s="2744"/>
      <c r="H384" s="2744"/>
      <c r="I384" s="2745"/>
      <c r="J384" s="2745"/>
      <c r="K384" s="2745"/>
      <c r="L384" s="2745"/>
    </row>
    <row r="385" spans="1:12" ht="15.75" customHeight="1">
      <c r="A385" s="2744"/>
      <c r="B385" s="2744"/>
      <c r="C385" s="2744"/>
      <c r="D385" s="2744"/>
      <c r="E385" s="2744"/>
      <c r="F385" s="2744"/>
      <c r="G385" s="2744"/>
      <c r="H385" s="2744"/>
      <c r="I385" s="2745"/>
      <c r="J385" s="2745"/>
      <c r="K385" s="2745"/>
      <c r="L385" s="2745"/>
    </row>
    <row r="386" spans="1:12" ht="15.75" customHeight="1">
      <c r="A386" s="2744"/>
      <c r="B386" s="2744"/>
      <c r="C386" s="2744"/>
      <c r="D386" s="2744"/>
      <c r="E386" s="2744"/>
      <c r="F386" s="2744"/>
      <c r="G386" s="2744"/>
      <c r="H386" s="2744"/>
      <c r="I386" s="2745"/>
      <c r="J386" s="2745"/>
      <c r="K386" s="2745"/>
      <c r="L386" s="2745"/>
    </row>
    <row r="387" spans="1:12" ht="15.75" customHeight="1">
      <c r="A387" s="2744"/>
      <c r="B387" s="2744"/>
      <c r="C387" s="2744"/>
      <c r="D387" s="2744"/>
      <c r="E387" s="2744"/>
      <c r="F387" s="2744"/>
      <c r="G387" s="2744"/>
      <c r="H387" s="2744"/>
      <c r="I387" s="2745"/>
      <c r="J387" s="2745"/>
      <c r="K387" s="2745"/>
      <c r="L387" s="2745"/>
    </row>
    <row r="388" spans="1:12" ht="15.75" customHeight="1">
      <c r="A388" s="2744"/>
      <c r="B388" s="2744"/>
      <c r="C388" s="2744"/>
      <c r="D388" s="2744"/>
      <c r="E388" s="2744"/>
      <c r="F388" s="2744"/>
      <c r="G388" s="2744"/>
      <c r="H388" s="2744"/>
      <c r="I388" s="2745"/>
      <c r="J388" s="2745"/>
      <c r="K388" s="2745"/>
      <c r="L388" s="2745"/>
    </row>
    <row r="389" spans="1:12" ht="15.75" customHeight="1">
      <c r="A389" s="2744"/>
      <c r="B389" s="2744"/>
      <c r="C389" s="2744"/>
      <c r="D389" s="2744"/>
      <c r="E389" s="2744"/>
      <c r="F389" s="2744"/>
      <c r="G389" s="2744"/>
      <c r="H389" s="2744"/>
      <c r="I389" s="2745"/>
      <c r="J389" s="2745"/>
      <c r="K389" s="2745"/>
      <c r="L389" s="2745"/>
    </row>
    <row r="390" spans="1:12" ht="15.75" customHeight="1">
      <c r="A390" s="2744"/>
      <c r="B390" s="2744"/>
      <c r="C390" s="2744"/>
      <c r="D390" s="2744"/>
      <c r="E390" s="2744"/>
      <c r="F390" s="2744"/>
      <c r="G390" s="2744"/>
      <c r="H390" s="2744"/>
      <c r="I390" s="2745"/>
      <c r="J390" s="2745"/>
      <c r="K390" s="2745"/>
      <c r="L390" s="2745"/>
    </row>
    <row r="391" spans="1:12" ht="15.75" customHeight="1">
      <c r="A391" s="2744"/>
      <c r="B391" s="2744"/>
      <c r="C391" s="2744"/>
      <c r="D391" s="2744"/>
      <c r="E391" s="2744"/>
      <c r="F391" s="2744"/>
      <c r="G391" s="2744"/>
      <c r="H391" s="2744"/>
      <c r="I391" s="2745"/>
      <c r="J391" s="2745"/>
      <c r="K391" s="2745"/>
      <c r="L391" s="2745"/>
    </row>
    <row r="392" spans="1:12" ht="15.75" customHeight="1">
      <c r="A392" s="2744"/>
      <c r="B392" s="2744"/>
      <c r="C392" s="2744"/>
      <c r="D392" s="2744"/>
      <c r="E392" s="2744"/>
      <c r="F392" s="2744"/>
      <c r="G392" s="2744"/>
      <c r="H392" s="2744"/>
      <c r="I392" s="2745"/>
      <c r="J392" s="2745"/>
      <c r="K392" s="2745"/>
      <c r="L392" s="2745"/>
    </row>
    <row r="393" spans="1:12" ht="15.75" customHeight="1">
      <c r="A393" s="2744"/>
      <c r="B393" s="2744"/>
      <c r="C393" s="2744"/>
      <c r="D393" s="2744"/>
      <c r="E393" s="2744"/>
      <c r="F393" s="2744"/>
      <c r="G393" s="2744"/>
      <c r="H393" s="2744"/>
      <c r="I393" s="2745"/>
      <c r="J393" s="2745"/>
      <c r="K393" s="2745"/>
      <c r="L393" s="2745"/>
    </row>
    <row r="394" spans="1:12" ht="15.75" customHeight="1">
      <c r="A394" s="2744"/>
      <c r="B394" s="2744"/>
      <c r="C394" s="2744"/>
      <c r="D394" s="2744"/>
      <c r="E394" s="2744"/>
      <c r="F394" s="2744"/>
      <c r="G394" s="2744"/>
      <c r="H394" s="2744"/>
      <c r="I394" s="2745"/>
      <c r="J394" s="2745"/>
      <c r="K394" s="2745"/>
      <c r="L394" s="2745"/>
    </row>
    <row r="395" spans="1:12" ht="15.75" customHeight="1">
      <c r="A395" s="2744"/>
      <c r="B395" s="2744"/>
      <c r="C395" s="2744"/>
      <c r="D395" s="2744"/>
      <c r="E395" s="2744"/>
      <c r="F395" s="2744"/>
      <c r="G395" s="2744"/>
      <c r="H395" s="2744"/>
      <c r="I395" s="2745"/>
      <c r="J395" s="2745"/>
      <c r="K395" s="2745"/>
      <c r="L395" s="2745"/>
    </row>
    <row r="396" spans="1:12" ht="15.75" customHeight="1">
      <c r="A396" s="2744"/>
      <c r="B396" s="2744"/>
      <c r="C396" s="2744"/>
      <c r="D396" s="2744"/>
      <c r="E396" s="2744"/>
      <c r="F396" s="2744"/>
      <c r="G396" s="2744"/>
      <c r="H396" s="2744"/>
      <c r="I396" s="2745"/>
      <c r="J396" s="2745"/>
      <c r="K396" s="2745"/>
      <c r="L396" s="2745"/>
    </row>
    <row r="397" spans="1:12" ht="15.75" customHeight="1">
      <c r="A397" s="2744"/>
      <c r="B397" s="2744"/>
      <c r="C397" s="2744"/>
      <c r="D397" s="2744"/>
      <c r="E397" s="2744"/>
      <c r="F397" s="2744"/>
      <c r="G397" s="2744"/>
      <c r="H397" s="2744"/>
      <c r="I397" s="2745"/>
      <c r="J397" s="2745"/>
      <c r="K397" s="2745"/>
      <c r="L397" s="2745"/>
    </row>
    <row r="398" spans="1:12" ht="15.75" customHeight="1">
      <c r="A398" s="2744"/>
      <c r="B398" s="2744"/>
      <c r="C398" s="2744"/>
      <c r="D398" s="2744"/>
      <c r="E398" s="2744"/>
      <c r="F398" s="2744"/>
      <c r="G398" s="2744"/>
      <c r="H398" s="2744"/>
      <c r="I398" s="2745"/>
      <c r="J398" s="2745"/>
      <c r="K398" s="2745"/>
      <c r="L398" s="2745"/>
    </row>
    <row r="399" spans="1:12" ht="15.75" customHeight="1">
      <c r="A399" s="2744"/>
      <c r="B399" s="2744"/>
      <c r="C399" s="2744"/>
      <c r="D399" s="2744"/>
      <c r="E399" s="2744"/>
      <c r="F399" s="2744"/>
      <c r="G399" s="2744"/>
      <c r="H399" s="2744"/>
      <c r="I399" s="2745"/>
      <c r="J399" s="2745"/>
      <c r="K399" s="2745"/>
      <c r="L399" s="2745"/>
    </row>
    <row r="400" spans="1:12" ht="15.75" customHeight="1">
      <c r="A400" s="2744"/>
      <c r="B400" s="2744"/>
      <c r="C400" s="2744"/>
      <c r="D400" s="2744"/>
      <c r="E400" s="2744"/>
      <c r="F400" s="2744"/>
      <c r="G400" s="2744"/>
      <c r="H400" s="2744"/>
      <c r="I400" s="2745"/>
      <c r="J400" s="2745"/>
      <c r="K400" s="2745"/>
      <c r="L400" s="2745"/>
    </row>
    <row r="401" spans="1:12" ht="15.75" customHeight="1">
      <c r="A401" s="2744"/>
      <c r="B401" s="2744"/>
      <c r="C401" s="2744"/>
      <c r="D401" s="2744"/>
      <c r="E401" s="2744"/>
      <c r="F401" s="2744"/>
      <c r="G401" s="2744"/>
      <c r="H401" s="2744"/>
      <c r="I401" s="2745"/>
      <c r="J401" s="2745"/>
      <c r="K401" s="2745"/>
      <c r="L401" s="2745"/>
    </row>
    <row r="402" spans="1:12" ht="15.75" customHeight="1">
      <c r="A402" s="2744"/>
      <c r="B402" s="2744"/>
      <c r="C402" s="2744"/>
      <c r="D402" s="2744"/>
      <c r="E402" s="2744"/>
      <c r="F402" s="2744"/>
      <c r="G402" s="2744"/>
      <c r="H402" s="2744"/>
      <c r="I402" s="2745"/>
      <c r="J402" s="2745"/>
      <c r="K402" s="2745"/>
      <c r="L402" s="2745"/>
    </row>
    <row r="403" spans="1:12" ht="15.75" customHeight="1">
      <c r="A403" s="2744"/>
      <c r="B403" s="2744"/>
      <c r="C403" s="2744"/>
      <c r="D403" s="2744"/>
      <c r="E403" s="2744"/>
      <c r="F403" s="2744"/>
      <c r="G403" s="2744"/>
      <c r="H403" s="2744"/>
      <c r="I403" s="2745"/>
      <c r="J403" s="2745"/>
      <c r="K403" s="2745"/>
      <c r="L403" s="2745"/>
    </row>
    <row r="404" spans="1:12" ht="15.75" customHeight="1">
      <c r="A404" s="2744"/>
      <c r="B404" s="2744"/>
      <c r="C404" s="2744"/>
      <c r="D404" s="2744"/>
      <c r="E404" s="2744"/>
      <c r="F404" s="2744"/>
      <c r="G404" s="2744"/>
      <c r="H404" s="2744"/>
      <c r="I404" s="2745"/>
      <c r="J404" s="2745"/>
      <c r="K404" s="2745"/>
      <c r="L404" s="2745"/>
    </row>
    <row r="405" spans="1:12" ht="15.75" customHeight="1">
      <c r="A405" s="2744"/>
      <c r="B405" s="2744"/>
      <c r="C405" s="2744"/>
      <c r="D405" s="2744"/>
      <c r="E405" s="2744"/>
      <c r="F405" s="2744"/>
      <c r="G405" s="2744"/>
      <c r="H405" s="2744"/>
      <c r="I405" s="2745"/>
      <c r="J405" s="2745"/>
      <c r="K405" s="2745"/>
      <c r="L405" s="2745"/>
    </row>
    <row r="406" spans="1:12" ht="15.75" customHeight="1">
      <c r="A406" s="2744"/>
      <c r="B406" s="2744"/>
      <c r="C406" s="2744"/>
      <c r="D406" s="2744"/>
      <c r="E406" s="2744"/>
      <c r="F406" s="2744"/>
      <c r="G406" s="2744"/>
      <c r="H406" s="2744"/>
      <c r="I406" s="2745"/>
      <c r="J406" s="2745"/>
      <c r="K406" s="2745"/>
      <c r="L406" s="2745"/>
    </row>
    <row r="407" spans="1:12" ht="15.75" customHeight="1">
      <c r="A407" s="2744"/>
      <c r="B407" s="2744"/>
      <c r="C407" s="2744"/>
      <c r="D407" s="2744"/>
      <c r="E407" s="2744"/>
      <c r="F407" s="2744"/>
      <c r="G407" s="2744"/>
      <c r="H407" s="2744"/>
      <c r="I407" s="2745"/>
      <c r="J407" s="2745"/>
      <c r="K407" s="2745"/>
      <c r="L407" s="2745"/>
    </row>
    <row r="408" spans="1:12" ht="15.75" customHeight="1">
      <c r="A408" s="2744"/>
      <c r="B408" s="2744"/>
      <c r="C408" s="2744"/>
      <c r="D408" s="2744"/>
      <c r="E408" s="2744"/>
      <c r="F408" s="2744"/>
      <c r="G408" s="2744"/>
      <c r="H408" s="2744"/>
      <c r="I408" s="2745"/>
      <c r="J408" s="2745"/>
      <c r="K408" s="2745"/>
      <c r="L408" s="2745"/>
    </row>
    <row r="409" spans="1:12" ht="15.75" customHeight="1">
      <c r="A409" s="2744"/>
      <c r="B409" s="2744"/>
      <c r="C409" s="2744"/>
      <c r="D409" s="2744"/>
      <c r="E409" s="2744"/>
      <c r="F409" s="2744"/>
      <c r="G409" s="2744"/>
      <c r="H409" s="2744"/>
      <c r="I409" s="2745"/>
      <c r="J409" s="2745"/>
      <c r="K409" s="2745"/>
      <c r="L409" s="2745"/>
    </row>
    <row r="410" spans="1:12" ht="15.75" customHeight="1">
      <c r="A410" s="2744"/>
      <c r="B410" s="2744"/>
      <c r="C410" s="2744"/>
      <c r="D410" s="2744"/>
      <c r="E410" s="2744"/>
      <c r="F410" s="2744"/>
      <c r="G410" s="2744"/>
      <c r="H410" s="2744"/>
      <c r="I410" s="2745"/>
      <c r="J410" s="2745"/>
      <c r="K410" s="2745"/>
      <c r="L410" s="2745"/>
    </row>
    <row r="411" spans="1:12" ht="15.75" customHeight="1">
      <c r="A411" s="2744"/>
      <c r="B411" s="2744"/>
      <c r="C411" s="2744"/>
      <c r="D411" s="2744"/>
      <c r="E411" s="2744"/>
      <c r="F411" s="2744"/>
      <c r="G411" s="2744"/>
      <c r="H411" s="2744"/>
      <c r="I411" s="2745"/>
      <c r="J411" s="2745"/>
      <c r="K411" s="2745"/>
      <c r="L411" s="2745"/>
    </row>
    <row r="412" spans="1:12" ht="15.75" customHeight="1">
      <c r="A412" s="2744"/>
      <c r="B412" s="2744"/>
      <c r="C412" s="2744"/>
      <c r="D412" s="2744"/>
      <c r="E412" s="2744"/>
      <c r="F412" s="2744"/>
      <c r="G412" s="2744"/>
      <c r="H412" s="2744"/>
      <c r="I412" s="2745"/>
      <c r="J412" s="2745"/>
      <c r="K412" s="2745"/>
      <c r="L412" s="2745"/>
    </row>
    <row r="413" spans="1:12" ht="15.75" customHeight="1">
      <c r="A413" s="2744"/>
      <c r="B413" s="2744"/>
      <c r="C413" s="2744"/>
      <c r="D413" s="2744"/>
      <c r="E413" s="2744"/>
      <c r="F413" s="2744"/>
      <c r="G413" s="2744"/>
      <c r="H413" s="2744"/>
      <c r="I413" s="2745"/>
      <c r="J413" s="2745"/>
      <c r="K413" s="2745"/>
      <c r="L413" s="2745"/>
    </row>
    <row r="414" spans="1:12" ht="15.75" customHeight="1">
      <c r="A414" s="2744"/>
      <c r="B414" s="2744"/>
      <c r="C414" s="2744"/>
      <c r="D414" s="2744"/>
      <c r="E414" s="2744"/>
      <c r="F414" s="2744"/>
      <c r="G414" s="2744"/>
      <c r="H414" s="2744"/>
      <c r="I414" s="2745"/>
      <c r="J414" s="2745"/>
      <c r="K414" s="2745"/>
      <c r="L414" s="2745"/>
    </row>
    <row r="415" spans="1:12" ht="15.75" customHeight="1">
      <c r="A415" s="2744"/>
      <c r="B415" s="2744"/>
      <c r="C415" s="2744"/>
      <c r="D415" s="2744"/>
      <c r="E415" s="2744"/>
      <c r="F415" s="2744"/>
      <c r="G415" s="2744"/>
      <c r="H415" s="2744"/>
      <c r="I415" s="2745"/>
      <c r="J415" s="2745"/>
      <c r="K415" s="2745"/>
      <c r="L415" s="2745"/>
    </row>
    <row r="416" spans="1:12" ht="15.75" customHeight="1">
      <c r="A416" s="2744"/>
      <c r="B416" s="2744"/>
      <c r="C416" s="2744"/>
      <c r="D416" s="2744"/>
      <c r="E416" s="2744"/>
      <c r="F416" s="2744"/>
      <c r="G416" s="2744"/>
      <c r="H416" s="2744"/>
      <c r="I416" s="2745"/>
      <c r="J416" s="2745"/>
      <c r="K416" s="2745"/>
      <c r="L416" s="2745"/>
    </row>
    <row r="417" spans="1:12" ht="15.75" customHeight="1">
      <c r="A417" s="2744"/>
      <c r="B417" s="2744"/>
      <c r="C417" s="2744"/>
      <c r="D417" s="2744"/>
      <c r="E417" s="2744"/>
      <c r="F417" s="2744"/>
      <c r="G417" s="2744"/>
      <c r="H417" s="2744"/>
      <c r="I417" s="2745"/>
      <c r="J417" s="2745"/>
      <c r="K417" s="2745"/>
      <c r="L417" s="2745"/>
    </row>
    <row r="418" spans="1:12" ht="15.75" customHeight="1">
      <c r="A418" s="2744"/>
      <c r="B418" s="2744"/>
      <c r="C418" s="2744"/>
      <c r="D418" s="2744"/>
      <c r="E418" s="2744"/>
      <c r="F418" s="2744"/>
      <c r="G418" s="2744"/>
      <c r="H418" s="2744"/>
      <c r="I418" s="2745"/>
      <c r="J418" s="2745"/>
      <c r="K418" s="2745"/>
      <c r="L418" s="2745"/>
    </row>
    <row r="419" spans="1:12" ht="15.75" customHeight="1">
      <c r="A419" s="2744"/>
      <c r="B419" s="2744"/>
      <c r="C419" s="2744"/>
      <c r="D419" s="2744"/>
      <c r="E419" s="2744"/>
      <c r="F419" s="2744"/>
      <c r="G419" s="2744"/>
      <c r="H419" s="2744"/>
      <c r="I419" s="2745"/>
      <c r="J419" s="2745"/>
      <c r="K419" s="2745"/>
      <c r="L419" s="2745"/>
    </row>
    <row r="420" spans="1:12" ht="15.75" customHeight="1">
      <c r="A420" s="2744"/>
      <c r="B420" s="2744"/>
      <c r="C420" s="2744"/>
      <c r="D420" s="2744"/>
      <c r="E420" s="2744"/>
      <c r="F420" s="2744"/>
      <c r="G420" s="2744"/>
      <c r="H420" s="2744"/>
      <c r="I420" s="2745"/>
      <c r="J420" s="2745"/>
      <c r="K420" s="2745"/>
      <c r="L420" s="2745"/>
    </row>
    <row r="421" spans="1:12" ht="15.75" customHeight="1">
      <c r="A421" s="2744"/>
      <c r="B421" s="2744"/>
      <c r="C421" s="2744"/>
      <c r="D421" s="2744"/>
      <c r="E421" s="2744"/>
      <c r="F421" s="2744"/>
      <c r="G421" s="2744"/>
      <c r="H421" s="2744"/>
      <c r="I421" s="2745"/>
      <c r="J421" s="2745"/>
      <c r="K421" s="2745"/>
      <c r="L421" s="2745"/>
    </row>
    <row r="422" spans="1:12" ht="15.75" customHeight="1">
      <c r="A422" s="2744"/>
      <c r="B422" s="2744"/>
      <c r="C422" s="2744"/>
      <c r="D422" s="2744"/>
      <c r="E422" s="2744"/>
      <c r="F422" s="2744"/>
      <c r="G422" s="2744"/>
      <c r="H422" s="2744"/>
      <c r="I422" s="2745"/>
      <c r="J422" s="2745"/>
      <c r="K422" s="2745"/>
      <c r="L422" s="2745"/>
    </row>
    <row r="423" spans="1:12" ht="15.75" customHeight="1">
      <c r="A423" s="2744"/>
      <c r="B423" s="2744"/>
      <c r="C423" s="2744"/>
      <c r="D423" s="2744"/>
      <c r="E423" s="2744"/>
      <c r="F423" s="2744"/>
      <c r="G423" s="2744"/>
      <c r="H423" s="2744"/>
      <c r="I423" s="2745"/>
      <c r="J423" s="2745"/>
      <c r="K423" s="2745"/>
      <c r="L423" s="2745"/>
    </row>
    <row r="424" spans="1:12" ht="15.75" customHeight="1">
      <c r="A424" s="2744"/>
      <c r="B424" s="2744"/>
      <c r="C424" s="2744"/>
      <c r="D424" s="2744"/>
      <c r="E424" s="2744"/>
      <c r="F424" s="2744"/>
      <c r="G424" s="2744"/>
      <c r="H424" s="2744"/>
      <c r="I424" s="2745"/>
      <c r="J424" s="2745"/>
      <c r="K424" s="2745"/>
      <c r="L424" s="2745"/>
    </row>
    <row r="425" spans="1:12" ht="15.75" customHeight="1">
      <c r="A425" s="2744"/>
      <c r="B425" s="2744"/>
      <c r="C425" s="2744"/>
      <c r="D425" s="2744"/>
      <c r="E425" s="2744"/>
      <c r="F425" s="2744"/>
      <c r="G425" s="2744"/>
      <c r="H425" s="2744"/>
      <c r="I425" s="2745"/>
      <c r="J425" s="2745"/>
      <c r="K425" s="2745"/>
      <c r="L425" s="2745"/>
    </row>
    <row r="426" spans="1:12" ht="15.75" customHeight="1">
      <c r="A426" s="2744"/>
      <c r="B426" s="2744"/>
      <c r="C426" s="2744"/>
      <c r="D426" s="2744"/>
      <c r="E426" s="2744"/>
      <c r="F426" s="2744"/>
      <c r="G426" s="2744"/>
      <c r="H426" s="2744"/>
      <c r="I426" s="2745"/>
      <c r="J426" s="2745"/>
      <c r="K426" s="2745"/>
      <c r="L426" s="2745"/>
    </row>
    <row r="427" spans="1:12" ht="15.75" customHeight="1">
      <c r="A427" s="2744"/>
      <c r="B427" s="2744"/>
      <c r="C427" s="2744"/>
      <c r="D427" s="2744"/>
      <c r="E427" s="2744"/>
      <c r="F427" s="2744"/>
      <c r="G427" s="2744"/>
      <c r="H427" s="2744"/>
      <c r="I427" s="2745"/>
      <c r="J427" s="2745"/>
      <c r="K427" s="2745"/>
      <c r="L427" s="2745"/>
    </row>
    <row r="428" spans="1:12" ht="15.75" customHeight="1">
      <c r="A428" s="2744"/>
      <c r="B428" s="2744"/>
      <c r="C428" s="2744"/>
      <c r="D428" s="2744"/>
      <c r="E428" s="2744"/>
      <c r="F428" s="2744"/>
      <c r="G428" s="2744"/>
      <c r="H428" s="2744"/>
      <c r="I428" s="2745"/>
      <c r="J428" s="2745"/>
      <c r="K428" s="2745"/>
      <c r="L428" s="2745"/>
    </row>
    <row r="429" spans="1:12" ht="15.75" customHeight="1">
      <c r="A429" s="2744"/>
      <c r="B429" s="2744"/>
      <c r="C429" s="2744"/>
      <c r="D429" s="2744"/>
      <c r="E429" s="2744"/>
      <c r="F429" s="2744"/>
      <c r="G429" s="2744"/>
      <c r="H429" s="2744"/>
      <c r="I429" s="2745"/>
      <c r="J429" s="2745"/>
      <c r="K429" s="2745"/>
      <c r="L429" s="2745"/>
    </row>
    <row r="430" spans="1:12" ht="15.75" customHeight="1">
      <c r="A430" s="2744"/>
      <c r="B430" s="2744"/>
      <c r="C430" s="2744"/>
      <c r="D430" s="2744"/>
      <c r="E430" s="2744"/>
      <c r="F430" s="2744"/>
      <c r="G430" s="2744"/>
      <c r="H430" s="2744"/>
      <c r="I430" s="2745"/>
      <c r="J430" s="2745"/>
      <c r="K430" s="2745"/>
      <c r="L430" s="2745"/>
    </row>
    <row r="431" spans="1:12" ht="15.75" customHeight="1">
      <c r="A431" s="2744"/>
      <c r="B431" s="2744"/>
      <c r="C431" s="2744"/>
      <c r="D431" s="2744"/>
      <c r="E431" s="2744"/>
      <c r="F431" s="2744"/>
      <c r="G431" s="2744"/>
      <c r="H431" s="2744"/>
      <c r="I431" s="2745"/>
      <c r="J431" s="2745"/>
      <c r="K431" s="2745"/>
      <c r="L431" s="2745"/>
    </row>
    <row r="432" spans="1:12" ht="15.75" customHeight="1">
      <c r="A432" s="2744"/>
      <c r="B432" s="2744"/>
      <c r="C432" s="2744"/>
      <c r="D432" s="2744"/>
      <c r="E432" s="2744"/>
      <c r="F432" s="2744"/>
      <c r="G432" s="2744"/>
      <c r="H432" s="2744"/>
      <c r="I432" s="2745"/>
      <c r="J432" s="2745"/>
      <c r="K432" s="2745"/>
      <c r="L432" s="2745"/>
    </row>
    <row r="433" spans="1:12" ht="15.75" customHeight="1">
      <c r="A433" s="2744"/>
      <c r="B433" s="2744"/>
      <c r="C433" s="2744"/>
      <c r="D433" s="2744"/>
      <c r="E433" s="2744"/>
      <c r="F433" s="2744"/>
      <c r="G433" s="2744"/>
      <c r="H433" s="2744"/>
      <c r="I433" s="2745"/>
      <c r="J433" s="2745"/>
      <c r="K433" s="2745"/>
      <c r="L433" s="2745"/>
    </row>
    <row r="434" spans="1:12" ht="15.75" customHeight="1">
      <c r="A434" s="2744"/>
      <c r="B434" s="2744"/>
      <c r="C434" s="2744"/>
      <c r="D434" s="2744"/>
      <c r="E434" s="2744"/>
      <c r="F434" s="2744"/>
      <c r="G434" s="2744"/>
      <c r="H434" s="2744"/>
      <c r="I434" s="2745"/>
      <c r="J434" s="2745"/>
      <c r="K434" s="2745"/>
      <c r="L434" s="2745"/>
    </row>
    <row r="435" spans="1:12" ht="15.75" customHeight="1">
      <c r="A435" s="2744"/>
      <c r="B435" s="2744"/>
      <c r="C435" s="2744"/>
      <c r="D435" s="2744"/>
      <c r="E435" s="2744"/>
      <c r="F435" s="2744"/>
      <c r="G435" s="2744"/>
      <c r="H435" s="2744"/>
      <c r="I435" s="2745"/>
      <c r="J435" s="2745"/>
      <c r="K435" s="2745"/>
      <c r="L435" s="2745"/>
    </row>
    <row r="436" spans="1:12" ht="15.75" customHeight="1">
      <c r="A436" s="2744"/>
      <c r="B436" s="2744"/>
      <c r="C436" s="2744"/>
      <c r="D436" s="2744"/>
      <c r="E436" s="2744"/>
      <c r="F436" s="2744"/>
      <c r="G436" s="2744"/>
      <c r="H436" s="2744"/>
      <c r="I436" s="2745"/>
      <c r="J436" s="2745"/>
      <c r="K436" s="2745"/>
      <c r="L436" s="2745"/>
    </row>
    <row r="437" spans="1:12" ht="15.75" customHeight="1">
      <c r="A437" s="2744"/>
      <c r="B437" s="2744"/>
      <c r="C437" s="2744"/>
      <c r="D437" s="2744"/>
      <c r="E437" s="2744"/>
      <c r="F437" s="2744"/>
      <c r="G437" s="2744"/>
      <c r="H437" s="2744"/>
      <c r="I437" s="2745"/>
      <c r="J437" s="2745"/>
      <c r="K437" s="2745"/>
      <c r="L437" s="2745"/>
    </row>
    <row r="438" spans="1:12" ht="15.75" customHeight="1">
      <c r="A438" s="2744"/>
      <c r="B438" s="2744"/>
      <c r="C438" s="2744"/>
      <c r="D438" s="2744"/>
      <c r="E438" s="2744"/>
      <c r="F438" s="2744"/>
      <c r="G438" s="2744"/>
      <c r="H438" s="2744"/>
      <c r="I438" s="2745"/>
      <c r="J438" s="2745"/>
      <c r="K438" s="2745"/>
      <c r="L438" s="2745"/>
    </row>
    <row r="439" spans="1:12" ht="15.75" customHeight="1">
      <c r="A439" s="2744"/>
      <c r="B439" s="2744"/>
      <c r="C439" s="2744"/>
      <c r="D439" s="2744"/>
      <c r="E439" s="2744"/>
      <c r="F439" s="2744"/>
      <c r="G439" s="2744"/>
      <c r="H439" s="2744"/>
      <c r="I439" s="2745"/>
      <c r="J439" s="2745"/>
      <c r="K439" s="2745"/>
      <c r="L439" s="2745"/>
    </row>
    <row r="440" spans="1:12" ht="15.75" customHeight="1">
      <c r="A440" s="2744"/>
      <c r="B440" s="2744"/>
      <c r="C440" s="2744"/>
      <c r="D440" s="2744"/>
      <c r="E440" s="2744"/>
      <c r="F440" s="2744"/>
      <c r="G440" s="2744"/>
      <c r="H440" s="2744"/>
      <c r="I440" s="2745"/>
      <c r="J440" s="2745"/>
      <c r="K440" s="2745"/>
      <c r="L440" s="2745"/>
    </row>
    <row r="441" spans="1:12" ht="15.75" customHeight="1">
      <c r="A441" s="2744"/>
      <c r="B441" s="2744"/>
      <c r="C441" s="2744"/>
      <c r="D441" s="2744"/>
      <c r="E441" s="2744"/>
      <c r="F441" s="2744"/>
      <c r="G441" s="2744"/>
      <c r="H441" s="2744"/>
      <c r="I441" s="2745"/>
      <c r="J441" s="2745"/>
      <c r="K441" s="2745"/>
      <c r="L441" s="2745"/>
    </row>
    <row r="442" spans="1:12" ht="15.75" customHeight="1">
      <c r="A442" s="2744"/>
      <c r="B442" s="2744"/>
      <c r="C442" s="2744"/>
      <c r="D442" s="2744"/>
      <c r="E442" s="2744"/>
      <c r="F442" s="2744"/>
      <c r="G442" s="2744"/>
      <c r="H442" s="2744"/>
      <c r="I442" s="2745"/>
      <c r="J442" s="2745"/>
      <c r="K442" s="2745"/>
      <c r="L442" s="2745"/>
    </row>
    <row r="443" spans="1:12" ht="15.75" customHeight="1">
      <c r="A443" s="2744"/>
      <c r="B443" s="2744"/>
      <c r="C443" s="2744"/>
      <c r="D443" s="2744"/>
      <c r="E443" s="2744"/>
      <c r="F443" s="2744"/>
      <c r="G443" s="2744"/>
      <c r="H443" s="2744"/>
      <c r="I443" s="2745"/>
      <c r="J443" s="2745"/>
      <c r="K443" s="2745"/>
      <c r="L443" s="2745"/>
    </row>
    <row r="444" spans="1:12" ht="15.75" customHeight="1">
      <c r="A444" s="2744"/>
      <c r="B444" s="2744"/>
      <c r="C444" s="2744"/>
      <c r="D444" s="2744"/>
      <c r="E444" s="2744"/>
      <c r="F444" s="2744"/>
      <c r="G444" s="2744"/>
      <c r="H444" s="2744"/>
      <c r="I444" s="2745"/>
      <c r="J444" s="2745"/>
      <c r="K444" s="2745"/>
      <c r="L444" s="2745"/>
    </row>
    <row r="445" spans="1:12" ht="15.75" customHeight="1">
      <c r="A445" s="2744"/>
      <c r="B445" s="2744"/>
      <c r="C445" s="2744"/>
      <c r="D445" s="2744"/>
      <c r="E445" s="2744"/>
      <c r="F445" s="2744"/>
      <c r="G445" s="2744"/>
      <c r="H445" s="2744"/>
      <c r="I445" s="2745"/>
      <c r="J445" s="2745"/>
      <c r="K445" s="2745"/>
      <c r="L445" s="2745"/>
    </row>
    <row r="446" spans="1:12" ht="15.75" customHeight="1">
      <c r="A446" s="2744"/>
      <c r="B446" s="2744"/>
      <c r="C446" s="2744"/>
      <c r="D446" s="2744"/>
      <c r="E446" s="2744"/>
      <c r="F446" s="2744"/>
      <c r="G446" s="2744"/>
      <c r="H446" s="2744"/>
      <c r="I446" s="2745"/>
      <c r="J446" s="2745"/>
      <c r="K446" s="2745"/>
      <c r="L446" s="2745"/>
    </row>
    <row r="447" spans="1:12" ht="15.75" customHeight="1">
      <c r="A447" s="2744"/>
      <c r="B447" s="2744"/>
      <c r="C447" s="2744"/>
      <c r="D447" s="2744"/>
      <c r="E447" s="2744"/>
      <c r="F447" s="2744"/>
      <c r="G447" s="2744"/>
      <c r="H447" s="2744"/>
      <c r="I447" s="2745"/>
      <c r="J447" s="2745"/>
      <c r="K447" s="2745"/>
      <c r="L447" s="2745"/>
    </row>
    <row r="448" spans="1:12" ht="15.75" customHeight="1">
      <c r="A448" s="2744"/>
      <c r="B448" s="2744"/>
      <c r="C448" s="2744"/>
      <c r="D448" s="2744"/>
      <c r="E448" s="2744"/>
      <c r="F448" s="2744"/>
      <c r="G448" s="2744"/>
      <c r="H448" s="2744"/>
      <c r="I448" s="2745"/>
      <c r="J448" s="2745"/>
      <c r="K448" s="2745"/>
      <c r="L448" s="2745"/>
    </row>
    <row r="449" spans="1:12" ht="15.75" customHeight="1">
      <c r="A449" s="2744"/>
      <c r="B449" s="2744"/>
      <c r="C449" s="2744"/>
      <c r="D449" s="2744"/>
      <c r="E449" s="2744"/>
      <c r="F449" s="2744"/>
      <c r="G449" s="2744"/>
      <c r="H449" s="2744"/>
      <c r="I449" s="2745"/>
      <c r="J449" s="2745"/>
      <c r="K449" s="2745"/>
      <c r="L449" s="2745"/>
    </row>
    <row r="450" spans="1:12" ht="15.75" customHeight="1">
      <c r="A450" s="2744"/>
      <c r="B450" s="2744"/>
      <c r="C450" s="2744"/>
      <c r="D450" s="2744"/>
      <c r="E450" s="2744"/>
      <c r="F450" s="2744"/>
      <c r="G450" s="2744"/>
      <c r="H450" s="2744"/>
      <c r="I450" s="2745"/>
      <c r="J450" s="2745"/>
      <c r="K450" s="2745"/>
      <c r="L450" s="2745"/>
    </row>
    <row r="451" spans="1:12" ht="15.75" customHeight="1">
      <c r="A451" s="2744"/>
      <c r="B451" s="2744"/>
      <c r="C451" s="2744"/>
      <c r="D451" s="2744"/>
      <c r="E451" s="2744"/>
      <c r="F451" s="2744"/>
      <c r="G451" s="2744"/>
      <c r="H451" s="2744"/>
      <c r="I451" s="2745"/>
      <c r="J451" s="2745"/>
      <c r="K451" s="2745"/>
      <c r="L451" s="2745"/>
    </row>
    <row r="452" spans="1:12" ht="15.75" customHeight="1">
      <c r="A452" s="2744"/>
      <c r="B452" s="2744"/>
      <c r="C452" s="2744"/>
      <c r="D452" s="2744"/>
      <c r="E452" s="2744"/>
      <c r="F452" s="2744"/>
      <c r="G452" s="2744"/>
      <c r="H452" s="2744"/>
      <c r="I452" s="2745"/>
      <c r="J452" s="2745"/>
      <c r="K452" s="2745"/>
      <c r="L452" s="2745"/>
    </row>
    <row r="453" spans="1:12" ht="15.75" customHeight="1">
      <c r="A453" s="2744"/>
      <c r="B453" s="2744"/>
      <c r="C453" s="2744"/>
      <c r="D453" s="2744"/>
      <c r="E453" s="2744"/>
      <c r="F453" s="2744"/>
      <c r="G453" s="2744"/>
      <c r="H453" s="2744"/>
      <c r="I453" s="2745"/>
      <c r="J453" s="2745"/>
      <c r="K453" s="2745"/>
      <c r="L453" s="2745"/>
    </row>
    <row r="454" spans="1:12" ht="15.75" customHeight="1">
      <c r="A454" s="2744"/>
      <c r="B454" s="2744"/>
      <c r="C454" s="2744"/>
      <c r="D454" s="2744"/>
      <c r="E454" s="2744"/>
      <c r="F454" s="2744"/>
      <c r="G454" s="2744"/>
      <c r="H454" s="2744"/>
      <c r="I454" s="2745"/>
      <c r="J454" s="2745"/>
      <c r="K454" s="2745"/>
      <c r="L454" s="2745"/>
    </row>
    <row r="455" spans="1:12" ht="15.75" customHeight="1">
      <c r="A455" s="2744"/>
      <c r="B455" s="2744"/>
      <c r="C455" s="2744"/>
      <c r="D455" s="2744"/>
      <c r="E455" s="2744"/>
      <c r="F455" s="2744"/>
      <c r="G455" s="2744"/>
      <c r="H455" s="2744"/>
      <c r="I455" s="2745"/>
      <c r="J455" s="2745"/>
      <c r="K455" s="2745"/>
      <c r="L455" s="2745"/>
    </row>
    <row r="456" spans="1:12" ht="15.75" customHeight="1">
      <c r="A456" s="2744"/>
      <c r="B456" s="2744"/>
      <c r="C456" s="2744"/>
      <c r="D456" s="2744"/>
      <c r="E456" s="2744"/>
      <c r="F456" s="2744"/>
      <c r="G456" s="2744"/>
      <c r="H456" s="2744"/>
      <c r="I456" s="2745"/>
      <c r="J456" s="2745"/>
      <c r="K456" s="2745"/>
      <c r="L456" s="2745"/>
    </row>
    <row r="457" spans="1:12" ht="15.75" customHeight="1">
      <c r="A457" s="2744"/>
      <c r="B457" s="2744"/>
      <c r="C457" s="2744"/>
      <c r="D457" s="2744"/>
      <c r="E457" s="2744"/>
      <c r="F457" s="2744"/>
      <c r="G457" s="2744"/>
      <c r="H457" s="2744"/>
      <c r="I457" s="2745"/>
      <c r="J457" s="2745"/>
      <c r="K457" s="2745"/>
      <c r="L457" s="2745"/>
    </row>
    <row r="458" spans="1:12" ht="15.75" customHeight="1">
      <c r="A458" s="2744"/>
      <c r="B458" s="2744"/>
      <c r="C458" s="2744"/>
      <c r="D458" s="2744"/>
      <c r="E458" s="2744"/>
      <c r="F458" s="2744"/>
      <c r="G458" s="2744"/>
      <c r="H458" s="2744"/>
      <c r="I458" s="2745"/>
      <c r="J458" s="2745"/>
      <c r="K458" s="2745"/>
      <c r="L458" s="2745"/>
    </row>
    <row r="459" spans="1:12" ht="15.75" customHeight="1">
      <c r="A459" s="2744"/>
      <c r="B459" s="2744"/>
      <c r="C459" s="2744"/>
      <c r="D459" s="2744"/>
      <c r="E459" s="2744"/>
      <c r="F459" s="2744"/>
      <c r="G459" s="2744"/>
      <c r="H459" s="2744"/>
      <c r="I459" s="2745"/>
      <c r="J459" s="2745"/>
      <c r="K459" s="2745"/>
      <c r="L459" s="2745"/>
    </row>
    <row r="460" spans="1:12" ht="15.75" customHeight="1">
      <c r="A460" s="2744"/>
      <c r="B460" s="2744"/>
      <c r="C460" s="2744"/>
      <c r="D460" s="2744"/>
      <c r="E460" s="2744"/>
      <c r="F460" s="2744"/>
      <c r="G460" s="2744"/>
      <c r="H460" s="2744"/>
      <c r="I460" s="2745"/>
      <c r="J460" s="2745"/>
      <c r="K460" s="2745"/>
      <c r="L460" s="2745"/>
    </row>
    <row r="461" spans="1:12" ht="15.75" customHeight="1">
      <c r="A461" s="2744"/>
      <c r="B461" s="2744"/>
      <c r="C461" s="2744"/>
      <c r="D461" s="2744"/>
      <c r="E461" s="2744"/>
      <c r="F461" s="2744"/>
      <c r="G461" s="2744"/>
      <c r="H461" s="2744"/>
      <c r="I461" s="2745"/>
      <c r="J461" s="2745"/>
      <c r="K461" s="2745"/>
      <c r="L461" s="2745"/>
    </row>
    <row r="462" spans="1:12" ht="15.75" customHeight="1">
      <c r="A462" s="2744"/>
      <c r="B462" s="2744"/>
      <c r="C462" s="2744"/>
      <c r="D462" s="2744"/>
      <c r="E462" s="2744"/>
      <c r="F462" s="2744"/>
      <c r="G462" s="2744"/>
      <c r="H462" s="2744"/>
      <c r="I462" s="2745"/>
      <c r="J462" s="2745"/>
      <c r="K462" s="2745"/>
      <c r="L462" s="2745"/>
    </row>
    <row r="463" spans="1:12" ht="15.75" customHeight="1">
      <c r="A463" s="2744"/>
      <c r="B463" s="2744"/>
      <c r="C463" s="2744"/>
      <c r="D463" s="2744"/>
      <c r="E463" s="2744"/>
      <c r="F463" s="2744"/>
      <c r="G463" s="2744"/>
      <c r="H463" s="2744"/>
      <c r="I463" s="2745"/>
      <c r="J463" s="2745"/>
      <c r="K463" s="2745"/>
      <c r="L463" s="2745"/>
    </row>
    <row r="464" spans="1:12" ht="15.75" customHeight="1">
      <c r="A464" s="2744"/>
      <c r="B464" s="2744"/>
      <c r="C464" s="2744"/>
      <c r="D464" s="2744"/>
      <c r="E464" s="2744"/>
      <c r="F464" s="2744"/>
      <c r="G464" s="2744"/>
      <c r="H464" s="2744"/>
      <c r="I464" s="2745"/>
      <c r="J464" s="2745"/>
      <c r="K464" s="2745"/>
      <c r="L464" s="2745"/>
    </row>
    <row r="465" spans="1:12" ht="15.75" customHeight="1">
      <c r="A465" s="2744"/>
      <c r="B465" s="2744"/>
      <c r="C465" s="2744"/>
      <c r="D465" s="2744"/>
      <c r="E465" s="2744"/>
      <c r="F465" s="2744"/>
      <c r="G465" s="2744"/>
      <c r="H465" s="2744"/>
      <c r="I465" s="2745"/>
      <c r="J465" s="2745"/>
      <c r="K465" s="2745"/>
      <c r="L465" s="2745"/>
    </row>
    <row r="466" spans="1:12" ht="15.75" customHeight="1">
      <c r="A466" s="2744"/>
      <c r="B466" s="2744"/>
      <c r="C466" s="2744"/>
      <c r="D466" s="2744"/>
      <c r="E466" s="2744"/>
      <c r="F466" s="2744"/>
      <c r="G466" s="2744"/>
      <c r="H466" s="2744"/>
      <c r="I466" s="2745"/>
      <c r="J466" s="2745"/>
      <c r="K466" s="2745"/>
      <c r="L466" s="2745"/>
    </row>
    <row r="467" spans="1:12" ht="15.75" customHeight="1">
      <c r="A467" s="2744"/>
      <c r="B467" s="2744"/>
      <c r="C467" s="2744"/>
      <c r="D467" s="2744"/>
      <c r="E467" s="2744"/>
      <c r="F467" s="2744"/>
      <c r="G467" s="2744"/>
      <c r="H467" s="2744"/>
      <c r="I467" s="2745"/>
      <c r="J467" s="2745"/>
      <c r="K467" s="2745"/>
      <c r="L467" s="2745"/>
    </row>
    <row r="468" spans="1:12" ht="15.75" customHeight="1">
      <c r="A468" s="2744"/>
      <c r="B468" s="2744"/>
      <c r="C468" s="2744"/>
      <c r="D468" s="2744"/>
      <c r="E468" s="2744"/>
      <c r="F468" s="2744"/>
      <c r="G468" s="2744"/>
      <c r="H468" s="2744"/>
      <c r="I468" s="2745"/>
      <c r="J468" s="2745"/>
      <c r="K468" s="2745"/>
      <c r="L468" s="2745"/>
    </row>
    <row r="469" spans="1:12" ht="15.75" customHeight="1">
      <c r="A469" s="2744"/>
      <c r="B469" s="2744"/>
      <c r="C469" s="2744"/>
      <c r="D469" s="2744"/>
      <c r="E469" s="2744"/>
      <c r="F469" s="2744"/>
      <c r="G469" s="2744"/>
      <c r="H469" s="2744"/>
      <c r="I469" s="2745"/>
      <c r="J469" s="2745"/>
      <c r="K469" s="2745"/>
      <c r="L469" s="2745"/>
    </row>
    <row r="470" spans="1:12" ht="15.75" customHeight="1">
      <c r="A470" s="2744"/>
      <c r="B470" s="2744"/>
      <c r="C470" s="2744"/>
      <c r="D470" s="2744"/>
      <c r="E470" s="2744"/>
      <c r="F470" s="2744"/>
      <c r="G470" s="2744"/>
      <c r="H470" s="2744"/>
      <c r="I470" s="2745"/>
      <c r="J470" s="2745"/>
      <c r="K470" s="2745"/>
      <c r="L470" s="2745"/>
    </row>
    <row r="471" spans="1:12" ht="15.75" customHeight="1">
      <c r="A471" s="2744"/>
      <c r="B471" s="2744"/>
      <c r="C471" s="2744"/>
      <c r="D471" s="2744"/>
      <c r="E471" s="2744"/>
      <c r="F471" s="2744"/>
      <c r="G471" s="2744"/>
      <c r="H471" s="2744"/>
      <c r="I471" s="2745"/>
      <c r="J471" s="2745"/>
      <c r="K471" s="2745"/>
      <c r="L471" s="2745"/>
    </row>
    <row r="472" spans="1:12" ht="15.75" customHeight="1">
      <c r="A472" s="2744"/>
      <c r="B472" s="2744"/>
      <c r="C472" s="2744"/>
      <c r="D472" s="2744"/>
      <c r="E472" s="2744"/>
      <c r="F472" s="2744"/>
      <c r="G472" s="2744"/>
      <c r="H472" s="2744"/>
      <c r="I472" s="2745"/>
      <c r="J472" s="2745"/>
      <c r="K472" s="2745"/>
      <c r="L472" s="2745"/>
    </row>
    <row r="473" spans="1:12" ht="15.75" customHeight="1">
      <c r="A473" s="2744"/>
      <c r="B473" s="2744"/>
      <c r="C473" s="2744"/>
      <c r="D473" s="2744"/>
      <c r="E473" s="2744"/>
      <c r="F473" s="2744"/>
      <c r="G473" s="2744"/>
      <c r="H473" s="2744"/>
      <c r="I473" s="2745"/>
      <c r="J473" s="2745"/>
      <c r="K473" s="2745"/>
      <c r="L473" s="2745"/>
    </row>
    <row r="474" spans="1:12" ht="15.75" customHeight="1">
      <c r="A474" s="2744"/>
      <c r="B474" s="2744"/>
      <c r="C474" s="2744"/>
      <c r="D474" s="2744"/>
      <c r="E474" s="2744"/>
      <c r="F474" s="2744"/>
      <c r="G474" s="2744"/>
      <c r="H474" s="2744"/>
      <c r="I474" s="2745"/>
      <c r="J474" s="2745"/>
      <c r="K474" s="2745"/>
      <c r="L474" s="2745"/>
    </row>
    <row r="475" spans="1:12" ht="15.75" customHeight="1">
      <c r="A475" s="2744"/>
      <c r="B475" s="2744"/>
      <c r="C475" s="2744"/>
      <c r="D475" s="2744"/>
      <c r="E475" s="2744"/>
      <c r="F475" s="2744"/>
      <c r="G475" s="2744"/>
      <c r="H475" s="2744"/>
      <c r="I475" s="2745"/>
      <c r="J475" s="2745"/>
      <c r="K475" s="2745"/>
      <c r="L475" s="2745"/>
    </row>
    <row r="476" spans="1:12" ht="15.75" customHeight="1">
      <c r="A476" s="2744"/>
      <c r="B476" s="2744"/>
      <c r="C476" s="2744"/>
      <c r="D476" s="2744"/>
      <c r="E476" s="2744"/>
      <c r="F476" s="2744"/>
      <c r="G476" s="2744"/>
      <c r="H476" s="2744"/>
      <c r="I476" s="2745"/>
      <c r="J476" s="2745"/>
      <c r="K476" s="2745"/>
      <c r="L476" s="2745"/>
    </row>
    <row r="477" spans="1:12" ht="15.75" customHeight="1">
      <c r="A477" s="2744"/>
      <c r="B477" s="2744"/>
      <c r="C477" s="2744"/>
      <c r="D477" s="2744"/>
      <c r="E477" s="2744"/>
      <c r="F477" s="2744"/>
      <c r="G477" s="2744"/>
      <c r="H477" s="2744"/>
      <c r="I477" s="2745"/>
      <c r="J477" s="2745"/>
      <c r="K477" s="2745"/>
      <c r="L477" s="2745"/>
    </row>
    <row r="478" spans="1:12" ht="15.75" customHeight="1">
      <c r="A478" s="2744"/>
      <c r="B478" s="2744"/>
      <c r="C478" s="2744"/>
      <c r="D478" s="2744"/>
      <c r="E478" s="2744"/>
      <c r="F478" s="2744"/>
      <c r="G478" s="2744"/>
      <c r="H478" s="2744"/>
      <c r="I478" s="2745"/>
      <c r="J478" s="2745"/>
      <c r="K478" s="2745"/>
      <c r="L478" s="2745"/>
    </row>
    <row r="479" spans="1:12" ht="15.75" customHeight="1">
      <c r="A479" s="2744"/>
      <c r="B479" s="2744"/>
      <c r="C479" s="2744"/>
      <c r="D479" s="2744"/>
      <c r="E479" s="2744"/>
      <c r="F479" s="2744"/>
      <c r="G479" s="2744"/>
      <c r="H479" s="2744"/>
      <c r="I479" s="2745"/>
      <c r="J479" s="2745"/>
      <c r="K479" s="2745"/>
      <c r="L479" s="2745"/>
    </row>
    <row r="480" spans="1:12" ht="15.75" customHeight="1">
      <c r="A480" s="2744"/>
      <c r="B480" s="2744"/>
      <c r="C480" s="2744"/>
      <c r="D480" s="2744"/>
      <c r="E480" s="2744"/>
      <c r="F480" s="2744"/>
      <c r="G480" s="2744"/>
      <c r="H480" s="2744"/>
      <c r="I480" s="2745"/>
      <c r="J480" s="2745"/>
      <c r="K480" s="2745"/>
      <c r="L480" s="2745"/>
    </row>
    <row r="481" spans="1:12" ht="15.75" customHeight="1">
      <c r="A481" s="2744"/>
      <c r="B481" s="2744"/>
      <c r="C481" s="2744"/>
      <c r="D481" s="2744"/>
      <c r="E481" s="2744"/>
      <c r="F481" s="2744"/>
      <c r="G481" s="2744"/>
      <c r="H481" s="2744"/>
      <c r="I481" s="2745"/>
      <c r="J481" s="2745"/>
      <c r="K481" s="2745"/>
      <c r="L481" s="2745"/>
    </row>
    <row r="482" spans="1:12" ht="15.75" customHeight="1">
      <c r="A482" s="2744"/>
      <c r="B482" s="2744"/>
      <c r="C482" s="2744"/>
      <c r="D482" s="2744"/>
      <c r="E482" s="2744"/>
      <c r="F482" s="2744"/>
      <c r="G482" s="2744"/>
      <c r="H482" s="2744"/>
      <c r="I482" s="2745"/>
      <c r="J482" s="2745"/>
      <c r="K482" s="2745"/>
      <c r="L482" s="2745"/>
    </row>
    <row r="483" spans="1:12" ht="15.75" customHeight="1">
      <c r="A483" s="2744"/>
      <c r="B483" s="2744"/>
      <c r="C483" s="2744"/>
      <c r="D483" s="2744"/>
      <c r="E483" s="2744"/>
      <c r="F483" s="2744"/>
      <c r="G483" s="2744"/>
      <c r="H483" s="2744"/>
      <c r="I483" s="2745"/>
      <c r="J483" s="2745"/>
      <c r="K483" s="2745"/>
      <c r="L483" s="2745"/>
    </row>
    <row r="484" spans="1:12" ht="15.75" customHeight="1">
      <c r="A484" s="2744"/>
      <c r="B484" s="2744"/>
      <c r="C484" s="2744"/>
      <c r="D484" s="2744"/>
      <c r="E484" s="2744"/>
      <c r="F484" s="2744"/>
      <c r="G484" s="2744"/>
      <c r="H484" s="2744"/>
      <c r="I484" s="2745"/>
      <c r="J484" s="2745"/>
      <c r="K484" s="2745"/>
      <c r="L484" s="2745"/>
    </row>
    <row r="485" spans="1:12" ht="15.75" customHeight="1">
      <c r="A485" s="2744"/>
      <c r="B485" s="2744"/>
      <c r="C485" s="2744"/>
      <c r="D485" s="2744"/>
      <c r="E485" s="2744"/>
      <c r="F485" s="2744"/>
      <c r="G485" s="2744"/>
      <c r="H485" s="2744"/>
      <c r="I485" s="2745"/>
      <c r="J485" s="2745"/>
      <c r="K485" s="2745"/>
      <c r="L485" s="2745"/>
    </row>
    <row r="486" spans="1:12" ht="15.75" customHeight="1">
      <c r="A486" s="2744"/>
      <c r="B486" s="2744"/>
      <c r="C486" s="2744"/>
      <c r="D486" s="2744"/>
      <c r="E486" s="2744"/>
      <c r="F486" s="2744"/>
      <c r="G486" s="2744"/>
      <c r="H486" s="2744"/>
      <c r="I486" s="2745"/>
      <c r="J486" s="2745"/>
      <c r="K486" s="2745"/>
      <c r="L486" s="2745"/>
    </row>
    <row r="487" spans="1:12" ht="15.75" customHeight="1">
      <c r="A487" s="2744"/>
      <c r="B487" s="2744"/>
      <c r="C487" s="2744"/>
      <c r="D487" s="2744"/>
      <c r="E487" s="2744"/>
      <c r="F487" s="2744"/>
      <c r="G487" s="2744"/>
      <c r="H487" s="2744"/>
      <c r="I487" s="2745"/>
      <c r="J487" s="2745"/>
      <c r="K487" s="2745"/>
      <c r="L487" s="2745"/>
    </row>
    <row r="488" spans="1:12" ht="15.75" customHeight="1">
      <c r="A488" s="2744"/>
      <c r="B488" s="2744"/>
      <c r="C488" s="2744"/>
      <c r="D488" s="2744"/>
      <c r="E488" s="2744"/>
      <c r="F488" s="2744"/>
      <c r="G488" s="2744"/>
      <c r="H488" s="2744"/>
      <c r="I488" s="2745"/>
      <c r="J488" s="2745"/>
      <c r="K488" s="2745"/>
      <c r="L488" s="2745"/>
    </row>
    <row r="489" spans="1:12" ht="15.75" customHeight="1">
      <c r="A489" s="2744"/>
      <c r="B489" s="2744"/>
      <c r="C489" s="2744"/>
      <c r="D489" s="2744"/>
      <c r="E489" s="2744"/>
      <c r="F489" s="2744"/>
      <c r="G489" s="2744"/>
      <c r="H489" s="2744"/>
      <c r="I489" s="2745"/>
      <c r="J489" s="2745"/>
      <c r="K489" s="2745"/>
      <c r="L489" s="2745"/>
    </row>
    <row r="490" spans="1:12" ht="15.75" customHeight="1">
      <c r="A490" s="2744"/>
      <c r="B490" s="2744"/>
      <c r="C490" s="2744"/>
      <c r="D490" s="2744"/>
      <c r="E490" s="2744"/>
      <c r="F490" s="2744"/>
      <c r="G490" s="2744"/>
      <c r="H490" s="2744"/>
      <c r="I490" s="2745"/>
      <c r="J490" s="2745"/>
      <c r="K490" s="2745"/>
      <c r="L490" s="2745"/>
    </row>
    <row r="491" spans="1:12" ht="15.75" customHeight="1">
      <c r="A491" s="2744"/>
      <c r="B491" s="2744"/>
      <c r="C491" s="2744"/>
      <c r="D491" s="2744"/>
      <c r="E491" s="2744"/>
      <c r="F491" s="2744"/>
      <c r="G491" s="2744"/>
      <c r="H491" s="2744"/>
      <c r="I491" s="2745"/>
      <c r="J491" s="2745"/>
      <c r="K491" s="2745"/>
      <c r="L491" s="2745"/>
    </row>
    <row r="492" spans="1:12" ht="15.75" customHeight="1">
      <c r="A492" s="2744"/>
      <c r="B492" s="2744"/>
      <c r="C492" s="2744"/>
      <c r="D492" s="2744"/>
      <c r="E492" s="2744"/>
      <c r="F492" s="2744"/>
      <c r="G492" s="2744"/>
      <c r="H492" s="2744"/>
      <c r="I492" s="2745"/>
      <c r="J492" s="2745"/>
      <c r="K492" s="2745"/>
      <c r="L492" s="2745"/>
    </row>
    <row r="493" spans="1:12" ht="15.75" customHeight="1">
      <c r="A493" s="2744"/>
      <c r="B493" s="2744"/>
      <c r="C493" s="2744"/>
      <c r="D493" s="2744"/>
      <c r="E493" s="2744"/>
      <c r="F493" s="2744"/>
      <c r="G493" s="2744"/>
      <c r="H493" s="2744"/>
      <c r="I493" s="2745"/>
      <c r="J493" s="2745"/>
      <c r="K493" s="2745"/>
      <c r="L493" s="2745"/>
    </row>
    <row r="494" spans="1:12" ht="15.75" customHeight="1">
      <c r="A494" s="2744"/>
      <c r="B494" s="2744"/>
      <c r="C494" s="2744"/>
      <c r="D494" s="2744"/>
      <c r="E494" s="2744"/>
      <c r="F494" s="2744"/>
      <c r="G494" s="2744"/>
      <c r="H494" s="2744"/>
      <c r="I494" s="2745"/>
      <c r="J494" s="2745"/>
      <c r="K494" s="2745"/>
      <c r="L494" s="2745"/>
    </row>
    <row r="495" spans="1:12" ht="15.75" customHeight="1">
      <c r="A495" s="2744"/>
      <c r="B495" s="2744"/>
      <c r="C495" s="2744"/>
      <c r="D495" s="2744"/>
      <c r="E495" s="2744"/>
      <c r="F495" s="2744"/>
      <c r="G495" s="2744"/>
      <c r="H495" s="2744"/>
      <c r="I495" s="2745"/>
      <c r="J495" s="2745"/>
      <c r="K495" s="2745"/>
      <c r="L495" s="2745"/>
    </row>
    <row r="496" spans="1:12" ht="15.75" customHeight="1">
      <c r="A496" s="2744"/>
      <c r="B496" s="2744"/>
      <c r="C496" s="2744"/>
      <c r="D496" s="2744"/>
      <c r="E496" s="2744"/>
      <c r="F496" s="2744"/>
      <c r="G496" s="2744"/>
      <c r="H496" s="2744"/>
      <c r="I496" s="2745"/>
      <c r="J496" s="2745"/>
      <c r="K496" s="2745"/>
      <c r="L496" s="2745"/>
    </row>
    <row r="497" spans="1:12" ht="15.75" customHeight="1">
      <c r="A497" s="2744"/>
      <c r="B497" s="2744"/>
      <c r="C497" s="2744"/>
      <c r="D497" s="2744"/>
      <c r="E497" s="2744"/>
      <c r="F497" s="2744"/>
      <c r="G497" s="2744"/>
      <c r="H497" s="2744"/>
      <c r="I497" s="2745"/>
      <c r="J497" s="2745"/>
      <c r="K497" s="2745"/>
      <c r="L497" s="2745"/>
    </row>
    <row r="498" spans="1:12" ht="15.75" customHeight="1">
      <c r="A498" s="2744"/>
      <c r="B498" s="2744"/>
      <c r="C498" s="2744"/>
      <c r="D498" s="2744"/>
      <c r="E498" s="2744"/>
      <c r="F498" s="2744"/>
      <c r="G498" s="2744"/>
      <c r="H498" s="2744"/>
      <c r="I498" s="2745"/>
      <c r="J498" s="2745"/>
      <c r="K498" s="2745"/>
      <c r="L498" s="2745"/>
    </row>
    <row r="499" spans="1:12" ht="15.75" customHeight="1">
      <c r="A499" s="2744"/>
      <c r="B499" s="2744"/>
      <c r="C499" s="2744"/>
      <c r="D499" s="2744"/>
      <c r="E499" s="2744"/>
      <c r="F499" s="2744"/>
      <c r="G499" s="2744"/>
      <c r="H499" s="2744"/>
      <c r="I499" s="2745"/>
      <c r="J499" s="2745"/>
      <c r="K499" s="2745"/>
      <c r="L499" s="2745"/>
    </row>
    <row r="500" spans="1:12" ht="15.75" customHeight="1">
      <c r="A500" s="2744"/>
      <c r="B500" s="2744"/>
      <c r="C500" s="2744"/>
      <c r="D500" s="2744"/>
      <c r="E500" s="2744"/>
      <c r="F500" s="2744"/>
      <c r="G500" s="2744"/>
      <c r="H500" s="2744"/>
      <c r="I500" s="2745"/>
      <c r="J500" s="2745"/>
      <c r="K500" s="2745"/>
      <c r="L500" s="2745"/>
    </row>
    <row r="501" spans="1:12" ht="15.75" customHeight="1">
      <c r="A501" s="2744"/>
      <c r="B501" s="2744"/>
      <c r="C501" s="2744"/>
      <c r="D501" s="2744"/>
      <c r="E501" s="2744"/>
      <c r="F501" s="2744"/>
      <c r="G501" s="2744"/>
      <c r="H501" s="2744"/>
      <c r="I501" s="2745"/>
      <c r="J501" s="2745"/>
      <c r="K501" s="2745"/>
      <c r="L501" s="2745"/>
    </row>
    <row r="502" spans="1:12" ht="15.75" customHeight="1">
      <c r="A502" s="2744"/>
      <c r="B502" s="2744"/>
      <c r="C502" s="2744"/>
      <c r="D502" s="2744"/>
      <c r="E502" s="2744"/>
      <c r="F502" s="2744"/>
      <c r="G502" s="2744"/>
      <c r="H502" s="2744"/>
      <c r="I502" s="2745"/>
      <c r="J502" s="2745"/>
      <c r="K502" s="2745"/>
      <c r="L502" s="2745"/>
    </row>
    <row r="503" spans="1:12" ht="15.75" customHeight="1">
      <c r="A503" s="2744"/>
      <c r="B503" s="2744"/>
      <c r="C503" s="2744"/>
      <c r="D503" s="2744"/>
      <c r="E503" s="2744"/>
      <c r="F503" s="2744"/>
      <c r="G503" s="2744"/>
      <c r="H503" s="2744"/>
      <c r="I503" s="2745"/>
      <c r="J503" s="2745"/>
      <c r="K503" s="2745"/>
      <c r="L503" s="2745"/>
    </row>
    <row r="504" spans="1:12" ht="15.75" customHeight="1">
      <c r="A504" s="2744"/>
      <c r="B504" s="2744"/>
      <c r="C504" s="2744"/>
      <c r="D504" s="2744"/>
      <c r="E504" s="2744"/>
      <c r="F504" s="2744"/>
      <c r="G504" s="2744"/>
      <c r="H504" s="2744"/>
      <c r="I504" s="2745"/>
      <c r="J504" s="2745"/>
      <c r="K504" s="2745"/>
      <c r="L504" s="2745"/>
    </row>
    <row r="505" spans="1:12" ht="15.75" customHeight="1">
      <c r="A505" s="2744"/>
      <c r="B505" s="2744"/>
      <c r="C505" s="2744"/>
      <c r="D505" s="2744"/>
      <c r="E505" s="2744"/>
      <c r="F505" s="2744"/>
      <c r="G505" s="2744"/>
      <c r="H505" s="2744"/>
      <c r="I505" s="2745"/>
      <c r="J505" s="2745"/>
      <c r="K505" s="2745"/>
      <c r="L505" s="2745"/>
    </row>
    <row r="506" spans="1:12" ht="15.75" customHeight="1">
      <c r="A506" s="2744"/>
      <c r="B506" s="2744"/>
      <c r="C506" s="2744"/>
      <c r="D506" s="2744"/>
      <c r="E506" s="2744"/>
      <c r="F506" s="2744"/>
      <c r="G506" s="2744"/>
      <c r="H506" s="2744"/>
      <c r="I506" s="2745"/>
      <c r="J506" s="2745"/>
      <c r="K506" s="2745"/>
      <c r="L506" s="2745"/>
    </row>
    <row r="507" spans="1:12" ht="15.75" customHeight="1">
      <c r="A507" s="2744"/>
      <c r="B507" s="2744"/>
      <c r="C507" s="2744"/>
      <c r="D507" s="2744"/>
      <c r="E507" s="2744"/>
      <c r="F507" s="2744"/>
      <c r="G507" s="2744"/>
      <c r="H507" s="2744"/>
      <c r="I507" s="2745"/>
      <c r="J507" s="2745"/>
      <c r="K507" s="2745"/>
      <c r="L507" s="2745"/>
    </row>
    <row r="508" spans="1:12" ht="15.75" customHeight="1">
      <c r="A508" s="2744"/>
      <c r="B508" s="2744"/>
      <c r="C508" s="2744"/>
      <c r="D508" s="2744"/>
      <c r="E508" s="2744"/>
      <c r="F508" s="2744"/>
      <c r="G508" s="2744"/>
      <c r="H508" s="2744"/>
      <c r="I508" s="2745"/>
      <c r="J508" s="2745"/>
      <c r="K508" s="2745"/>
      <c r="L508" s="2745"/>
    </row>
    <row r="509" spans="1:12" ht="15.75" customHeight="1">
      <c r="A509" s="2744"/>
      <c r="B509" s="2744"/>
      <c r="C509" s="2744"/>
      <c r="D509" s="2744"/>
      <c r="E509" s="2744"/>
      <c r="F509" s="2744"/>
      <c r="G509" s="2744"/>
      <c r="H509" s="2744"/>
      <c r="I509" s="2745"/>
      <c r="J509" s="2745"/>
      <c r="K509" s="2745"/>
      <c r="L509" s="2745"/>
    </row>
    <row r="510" spans="1:12" ht="15.75" customHeight="1">
      <c r="A510" s="2744"/>
      <c r="B510" s="2744"/>
      <c r="C510" s="2744"/>
      <c r="D510" s="2744"/>
      <c r="E510" s="2744"/>
      <c r="F510" s="2744"/>
      <c r="G510" s="2744"/>
      <c r="H510" s="2744"/>
      <c r="I510" s="2745"/>
      <c r="J510" s="2745"/>
      <c r="K510" s="2745"/>
      <c r="L510" s="2745"/>
    </row>
    <row r="511" spans="1:12" ht="15.75" customHeight="1">
      <c r="A511" s="2744"/>
      <c r="B511" s="2744"/>
      <c r="C511" s="2744"/>
      <c r="D511" s="2744"/>
      <c r="E511" s="2744"/>
      <c r="F511" s="2744"/>
      <c r="G511" s="2744"/>
      <c r="H511" s="2744"/>
      <c r="I511" s="2745"/>
      <c r="J511" s="2745"/>
      <c r="K511" s="2745"/>
      <c r="L511" s="2745"/>
    </row>
    <row r="512" spans="1:12" ht="15.75" customHeight="1">
      <c r="A512" s="2744"/>
      <c r="B512" s="2744"/>
      <c r="C512" s="2744"/>
      <c r="D512" s="2744"/>
      <c r="E512" s="2744"/>
      <c r="F512" s="2744"/>
      <c r="G512" s="2744"/>
      <c r="H512" s="2744"/>
      <c r="I512" s="2745"/>
      <c r="J512" s="2745"/>
      <c r="K512" s="2745"/>
      <c r="L512" s="2745"/>
    </row>
    <row r="513" spans="1:12" ht="15.75" customHeight="1">
      <c r="A513" s="2744"/>
      <c r="B513" s="2744"/>
      <c r="C513" s="2744"/>
      <c r="D513" s="2744"/>
      <c r="E513" s="2744"/>
      <c r="F513" s="2744"/>
      <c r="G513" s="2744"/>
      <c r="H513" s="2744"/>
      <c r="I513" s="2745"/>
      <c r="J513" s="2745"/>
      <c r="K513" s="2745"/>
      <c r="L513" s="2745"/>
    </row>
    <row r="514" spans="1:12" ht="15.75" customHeight="1">
      <c r="A514" s="2744"/>
      <c r="B514" s="2744"/>
      <c r="C514" s="2744"/>
      <c r="D514" s="2744"/>
      <c r="E514" s="2744"/>
      <c r="F514" s="2744"/>
      <c r="G514" s="2744"/>
      <c r="H514" s="2744"/>
      <c r="I514" s="2745"/>
      <c r="J514" s="2745"/>
      <c r="K514" s="2745"/>
      <c r="L514" s="2745"/>
    </row>
    <row r="515" spans="1:12" ht="15.75" customHeight="1">
      <c r="A515" s="2744"/>
      <c r="B515" s="2744"/>
      <c r="C515" s="2744"/>
      <c r="D515" s="2744"/>
      <c r="E515" s="2744"/>
      <c r="F515" s="2744"/>
      <c r="G515" s="2744"/>
      <c r="H515" s="2744"/>
      <c r="I515" s="2745"/>
      <c r="J515" s="2745"/>
      <c r="K515" s="2745"/>
      <c r="L515" s="2745"/>
    </row>
    <row r="516" spans="1:12" ht="15.75" customHeight="1">
      <c r="A516" s="2744"/>
      <c r="B516" s="2744"/>
      <c r="C516" s="2744"/>
      <c r="D516" s="2744"/>
      <c r="E516" s="2744"/>
      <c r="F516" s="2744"/>
      <c r="G516" s="2744"/>
      <c r="H516" s="2744"/>
      <c r="I516" s="2745"/>
      <c r="J516" s="2745"/>
      <c r="K516" s="2745"/>
      <c r="L516" s="2745"/>
    </row>
    <row r="517" spans="1:12" ht="15.75" customHeight="1">
      <c r="A517" s="2744"/>
      <c r="B517" s="2744"/>
      <c r="C517" s="2744"/>
      <c r="D517" s="2744"/>
      <c r="E517" s="2744"/>
      <c r="F517" s="2744"/>
      <c r="G517" s="2744"/>
      <c r="H517" s="2744"/>
      <c r="I517" s="2745"/>
      <c r="J517" s="2745"/>
      <c r="K517" s="2745"/>
      <c r="L517" s="2745"/>
    </row>
    <row r="518" spans="1:12" ht="15.75" customHeight="1">
      <c r="A518" s="2744"/>
      <c r="B518" s="2744"/>
      <c r="C518" s="2744"/>
      <c r="D518" s="2744"/>
      <c r="E518" s="2744"/>
      <c r="F518" s="2744"/>
      <c r="G518" s="2744"/>
      <c r="H518" s="2744"/>
      <c r="I518" s="2745"/>
      <c r="J518" s="2745"/>
      <c r="K518" s="2745"/>
      <c r="L518" s="2745"/>
    </row>
    <row r="519" spans="1:12" ht="15.75" customHeight="1">
      <c r="A519" s="2744"/>
      <c r="B519" s="2744"/>
      <c r="C519" s="2744"/>
      <c r="D519" s="2744"/>
      <c r="E519" s="2744"/>
      <c r="F519" s="2744"/>
      <c r="G519" s="2744"/>
      <c r="H519" s="2744"/>
      <c r="I519" s="2745"/>
      <c r="J519" s="2745"/>
      <c r="K519" s="2745"/>
      <c r="L519" s="2745"/>
    </row>
    <row r="520" spans="1:12" ht="15.75" customHeight="1">
      <c r="A520" s="2744"/>
      <c r="B520" s="2744"/>
      <c r="C520" s="2744"/>
      <c r="D520" s="2744"/>
      <c r="E520" s="2744"/>
      <c r="F520" s="2744"/>
      <c r="G520" s="2744"/>
      <c r="H520" s="2744"/>
      <c r="I520" s="2745"/>
      <c r="J520" s="2745"/>
      <c r="K520" s="2745"/>
      <c r="L520" s="2745"/>
    </row>
    <row r="521" spans="1:12" ht="15.75" customHeight="1">
      <c r="A521" s="2744"/>
      <c r="B521" s="2744"/>
      <c r="C521" s="2744"/>
      <c r="D521" s="2744"/>
      <c r="E521" s="2744"/>
      <c r="F521" s="2744"/>
      <c r="G521" s="2744"/>
      <c r="H521" s="2744"/>
      <c r="I521" s="2745"/>
      <c r="J521" s="2745"/>
      <c r="K521" s="2745"/>
      <c r="L521" s="2745"/>
    </row>
    <row r="522" spans="1:12" ht="15.75" customHeight="1">
      <c r="A522" s="2744"/>
      <c r="B522" s="2744"/>
      <c r="C522" s="2744"/>
      <c r="D522" s="2744"/>
      <c r="E522" s="2744"/>
      <c r="F522" s="2744"/>
      <c r="G522" s="2744"/>
      <c r="H522" s="2744"/>
      <c r="I522" s="2745"/>
      <c r="J522" s="2745"/>
      <c r="K522" s="2745"/>
      <c r="L522" s="2745"/>
    </row>
    <row r="523" spans="1:12" ht="15.75" customHeight="1">
      <c r="A523" s="2744"/>
      <c r="B523" s="2744"/>
      <c r="C523" s="2744"/>
      <c r="D523" s="2744"/>
      <c r="E523" s="2744"/>
      <c r="F523" s="2744"/>
      <c r="G523" s="2744"/>
      <c r="H523" s="2744"/>
      <c r="I523" s="2745"/>
      <c r="J523" s="2745"/>
      <c r="K523" s="2745"/>
      <c r="L523" s="2745"/>
    </row>
    <row r="524" spans="1:12" ht="15.75" customHeight="1">
      <c r="A524" s="2744"/>
      <c r="B524" s="2744"/>
      <c r="C524" s="2744"/>
      <c r="D524" s="2744"/>
      <c r="E524" s="2744"/>
      <c r="F524" s="2744"/>
      <c r="G524" s="2744"/>
      <c r="H524" s="2744"/>
      <c r="I524" s="2745"/>
      <c r="J524" s="2745"/>
      <c r="K524" s="2745"/>
      <c r="L524" s="2745"/>
    </row>
    <row r="525" spans="1:12" ht="15.75" customHeight="1">
      <c r="A525" s="2744"/>
      <c r="B525" s="2744"/>
      <c r="C525" s="2744"/>
      <c r="D525" s="2744"/>
      <c r="E525" s="2744"/>
      <c r="F525" s="2744"/>
      <c r="G525" s="2744"/>
      <c r="H525" s="2744"/>
      <c r="I525" s="2745"/>
      <c r="J525" s="2745"/>
      <c r="K525" s="2745"/>
      <c r="L525" s="2745"/>
    </row>
    <row r="526" spans="1:12" ht="15.75" customHeight="1">
      <c r="A526" s="2744"/>
      <c r="B526" s="2744"/>
      <c r="C526" s="2744"/>
      <c r="D526" s="2744"/>
      <c r="E526" s="2744"/>
      <c r="F526" s="2744"/>
      <c r="G526" s="2744"/>
      <c r="H526" s="2744"/>
      <c r="I526" s="2745"/>
      <c r="J526" s="2745"/>
      <c r="K526" s="2745"/>
      <c r="L526" s="2745"/>
    </row>
    <row r="527" spans="1:12" ht="15.75" customHeight="1">
      <c r="A527" s="2744"/>
      <c r="B527" s="2744"/>
      <c r="C527" s="2744"/>
      <c r="D527" s="2744"/>
      <c r="E527" s="2744"/>
      <c r="F527" s="2744"/>
      <c r="G527" s="2744"/>
      <c r="H527" s="2744"/>
      <c r="I527" s="2745"/>
      <c r="J527" s="2745"/>
      <c r="K527" s="2745"/>
      <c r="L527" s="2745"/>
    </row>
    <row r="528" spans="1:12" ht="15.75" customHeight="1">
      <c r="A528" s="2744"/>
      <c r="B528" s="2744"/>
      <c r="C528" s="2744"/>
      <c r="D528" s="2744"/>
      <c r="E528" s="2744"/>
      <c r="F528" s="2744"/>
      <c r="G528" s="2744"/>
      <c r="H528" s="2744"/>
      <c r="I528" s="2745"/>
      <c r="J528" s="2745"/>
      <c r="K528" s="2745"/>
      <c r="L528" s="2745"/>
    </row>
    <row r="529" spans="1:12" ht="15.75" customHeight="1">
      <c r="A529" s="2744"/>
      <c r="B529" s="2744"/>
      <c r="C529" s="2744"/>
      <c r="D529" s="2744"/>
      <c r="E529" s="2744"/>
      <c r="F529" s="2744"/>
      <c r="G529" s="2744"/>
      <c r="H529" s="2744"/>
      <c r="I529" s="2745"/>
      <c r="J529" s="2745"/>
      <c r="K529" s="2745"/>
      <c r="L529" s="2745"/>
    </row>
    <row r="530" spans="1:12" ht="15.75" customHeight="1">
      <c r="A530" s="2744"/>
      <c r="B530" s="2744"/>
      <c r="C530" s="2744"/>
      <c r="D530" s="2744"/>
      <c r="E530" s="2744"/>
      <c r="F530" s="2744"/>
      <c r="G530" s="2744"/>
      <c r="H530" s="2744"/>
      <c r="I530" s="2745"/>
      <c r="J530" s="2745"/>
      <c r="K530" s="2745"/>
      <c r="L530" s="2745"/>
    </row>
    <row r="531" spans="1:12" ht="15.75" customHeight="1">
      <c r="A531" s="2744"/>
      <c r="B531" s="2744"/>
      <c r="C531" s="2744"/>
      <c r="D531" s="2744"/>
      <c r="E531" s="2744"/>
      <c r="F531" s="2744"/>
      <c r="G531" s="2744"/>
      <c r="H531" s="2744"/>
      <c r="I531" s="2745"/>
      <c r="J531" s="2745"/>
      <c r="K531" s="2745"/>
      <c r="L531" s="2745"/>
    </row>
    <row r="532" spans="1:12" ht="15.75" customHeight="1">
      <c r="A532" s="2744"/>
      <c r="B532" s="2744"/>
      <c r="C532" s="2744"/>
      <c r="D532" s="2744"/>
      <c r="E532" s="2744"/>
      <c r="F532" s="2744"/>
      <c r="G532" s="2744"/>
      <c r="H532" s="2744"/>
      <c r="I532" s="2745"/>
      <c r="J532" s="2745"/>
      <c r="K532" s="2745"/>
      <c r="L532" s="2745"/>
    </row>
    <row r="533" spans="1:12" ht="15.75" customHeight="1">
      <c r="A533" s="2744"/>
      <c r="B533" s="2744"/>
      <c r="C533" s="2744"/>
      <c r="D533" s="2744"/>
      <c r="E533" s="2744"/>
      <c r="F533" s="2744"/>
      <c r="G533" s="2744"/>
      <c r="H533" s="2744"/>
      <c r="I533" s="2745"/>
      <c r="J533" s="2745"/>
      <c r="K533" s="2745"/>
      <c r="L533" s="2745"/>
    </row>
    <row r="534" spans="1:12" ht="15.75" customHeight="1">
      <c r="A534" s="2744"/>
      <c r="B534" s="2744"/>
      <c r="C534" s="2744"/>
      <c r="D534" s="2744"/>
      <c r="E534" s="2744"/>
      <c r="F534" s="2744"/>
      <c r="G534" s="2744"/>
      <c r="H534" s="2744"/>
      <c r="I534" s="2745"/>
      <c r="J534" s="2745"/>
      <c r="K534" s="2745"/>
      <c r="L534" s="2745"/>
    </row>
    <row r="535" spans="1:12" ht="15.75" customHeight="1">
      <c r="A535" s="2744"/>
      <c r="B535" s="2744"/>
      <c r="C535" s="2744"/>
      <c r="D535" s="2744"/>
      <c r="E535" s="2744"/>
      <c r="F535" s="2744"/>
      <c r="G535" s="2744"/>
      <c r="H535" s="2744"/>
      <c r="I535" s="2745"/>
      <c r="J535" s="2745"/>
      <c r="K535" s="2745"/>
      <c r="L535" s="2745"/>
    </row>
    <row r="536" spans="1:12" ht="15.75" customHeight="1">
      <c r="A536" s="2744"/>
      <c r="B536" s="2744"/>
      <c r="C536" s="2744"/>
      <c r="D536" s="2744"/>
      <c r="E536" s="2744"/>
      <c r="F536" s="2744"/>
      <c r="G536" s="2744"/>
      <c r="H536" s="2744"/>
      <c r="I536" s="2745"/>
      <c r="J536" s="2745"/>
      <c r="K536" s="2745"/>
      <c r="L536" s="2745"/>
    </row>
    <row r="537" spans="1:12" ht="15.75" customHeight="1">
      <c r="A537" s="2744"/>
      <c r="B537" s="2744"/>
      <c r="C537" s="2744"/>
      <c r="D537" s="2744"/>
      <c r="E537" s="2744"/>
      <c r="F537" s="2744"/>
      <c r="G537" s="2744"/>
      <c r="H537" s="2744"/>
      <c r="I537" s="2745"/>
      <c r="J537" s="2745"/>
      <c r="K537" s="2745"/>
      <c r="L537" s="2745"/>
    </row>
    <row r="538" spans="1:12" ht="15.75" customHeight="1">
      <c r="A538" s="2744"/>
      <c r="B538" s="2744"/>
      <c r="C538" s="2744"/>
      <c r="D538" s="2744"/>
      <c r="E538" s="2744"/>
      <c r="F538" s="2744"/>
      <c r="G538" s="2744"/>
      <c r="H538" s="2744"/>
      <c r="I538" s="2745"/>
      <c r="J538" s="2745"/>
      <c r="K538" s="2745"/>
      <c r="L538" s="2745"/>
    </row>
    <row r="539" spans="1:12" ht="15.75" customHeight="1">
      <c r="A539" s="2744"/>
      <c r="B539" s="2744"/>
      <c r="C539" s="2744"/>
      <c r="D539" s="2744"/>
      <c r="E539" s="2744"/>
      <c r="F539" s="2744"/>
      <c r="G539" s="2744"/>
      <c r="H539" s="2744"/>
      <c r="I539" s="2745"/>
      <c r="J539" s="2745"/>
      <c r="K539" s="2745"/>
      <c r="L539" s="2745"/>
    </row>
    <row r="540" spans="1:12" ht="15.75" customHeight="1">
      <c r="A540" s="2744"/>
      <c r="B540" s="2744"/>
      <c r="C540" s="2744"/>
      <c r="D540" s="2744"/>
      <c r="E540" s="2744"/>
      <c r="F540" s="2744"/>
      <c r="G540" s="2744"/>
      <c r="H540" s="2744"/>
      <c r="I540" s="2745"/>
      <c r="J540" s="2745"/>
      <c r="K540" s="2745"/>
      <c r="L540" s="2745"/>
    </row>
    <row r="541" spans="1:12" ht="15.75" customHeight="1">
      <c r="A541" s="2744"/>
      <c r="B541" s="2744"/>
      <c r="C541" s="2744"/>
      <c r="D541" s="2744"/>
      <c r="E541" s="2744"/>
      <c r="F541" s="2744"/>
      <c r="G541" s="2744"/>
      <c r="H541" s="2744"/>
      <c r="I541" s="2745"/>
      <c r="J541" s="2745"/>
      <c r="K541" s="2745"/>
      <c r="L541" s="2745"/>
    </row>
    <row r="542" spans="1:12" ht="15.75" customHeight="1">
      <c r="A542" s="2744"/>
      <c r="B542" s="2744"/>
      <c r="C542" s="2744"/>
      <c r="D542" s="2744"/>
      <c r="E542" s="2744"/>
      <c r="F542" s="2744"/>
      <c r="G542" s="2744"/>
      <c r="H542" s="2744"/>
      <c r="I542" s="2745"/>
      <c r="J542" s="2745"/>
      <c r="K542" s="2745"/>
      <c r="L542" s="2745"/>
    </row>
    <row r="543" spans="1:12" ht="15.75" customHeight="1">
      <c r="A543" s="2744"/>
      <c r="B543" s="2744"/>
      <c r="C543" s="2744"/>
      <c r="D543" s="2744"/>
      <c r="E543" s="2744"/>
      <c r="F543" s="2744"/>
      <c r="G543" s="2744"/>
      <c r="H543" s="2744"/>
      <c r="I543" s="2745"/>
      <c r="J543" s="2745"/>
      <c r="K543" s="2745"/>
      <c r="L543" s="2745"/>
    </row>
    <row r="544" spans="1:12" ht="15.75" customHeight="1">
      <c r="A544" s="2744"/>
      <c r="B544" s="2744"/>
      <c r="C544" s="2744"/>
      <c r="D544" s="2744"/>
      <c r="E544" s="2744"/>
      <c r="F544" s="2744"/>
      <c r="G544" s="2744"/>
      <c r="H544" s="2744"/>
      <c r="I544" s="2745"/>
      <c r="J544" s="2745"/>
      <c r="K544" s="2745"/>
      <c r="L544" s="2745"/>
    </row>
    <row r="545" spans="1:12" ht="15.75" customHeight="1">
      <c r="A545" s="2744"/>
      <c r="B545" s="2744"/>
      <c r="C545" s="2744"/>
      <c r="D545" s="2744"/>
      <c r="E545" s="2744"/>
      <c r="F545" s="2744"/>
      <c r="G545" s="2744"/>
      <c r="H545" s="2744"/>
      <c r="I545" s="2745"/>
      <c r="J545" s="2745"/>
      <c r="K545" s="2745"/>
      <c r="L545" s="2745"/>
    </row>
    <row r="546" spans="1:12" ht="15.75" customHeight="1">
      <c r="A546" s="2744"/>
      <c r="B546" s="2744"/>
      <c r="C546" s="2744"/>
      <c r="D546" s="2744"/>
      <c r="E546" s="2744"/>
      <c r="F546" s="2744"/>
      <c r="G546" s="2744"/>
      <c r="H546" s="2744"/>
      <c r="I546" s="2745"/>
      <c r="J546" s="2745"/>
      <c r="K546" s="2745"/>
      <c r="L546" s="2745"/>
    </row>
    <row r="547" spans="1:12" ht="15.75" customHeight="1">
      <c r="A547" s="2744"/>
      <c r="B547" s="2744"/>
      <c r="C547" s="2744"/>
      <c r="D547" s="2744"/>
      <c r="E547" s="2744"/>
      <c r="F547" s="2744"/>
      <c r="G547" s="2744"/>
      <c r="H547" s="2744"/>
      <c r="I547" s="2745"/>
      <c r="J547" s="2745"/>
      <c r="K547" s="2745"/>
      <c r="L547" s="2745"/>
    </row>
    <row r="548" spans="1:12" ht="15.75" customHeight="1">
      <c r="A548" s="2744"/>
      <c r="B548" s="2744"/>
      <c r="C548" s="2744"/>
      <c r="D548" s="2744"/>
      <c r="E548" s="2744"/>
      <c r="F548" s="2744"/>
      <c r="G548" s="2744"/>
      <c r="H548" s="2744"/>
      <c r="I548" s="2745"/>
      <c r="J548" s="2745"/>
      <c r="K548" s="2745"/>
      <c r="L548" s="2745"/>
    </row>
    <row r="549" spans="1:12" ht="15.75" customHeight="1">
      <c r="A549" s="2744"/>
      <c r="B549" s="2744"/>
      <c r="C549" s="2744"/>
      <c r="D549" s="2744"/>
      <c r="E549" s="2744"/>
      <c r="F549" s="2744"/>
      <c r="G549" s="2744"/>
      <c r="H549" s="2744"/>
      <c r="I549" s="2745"/>
      <c r="J549" s="2745"/>
      <c r="K549" s="2745"/>
      <c r="L549" s="2745"/>
    </row>
    <row r="550" spans="1:12" ht="15.75" customHeight="1">
      <c r="A550" s="2744"/>
      <c r="B550" s="2744"/>
      <c r="C550" s="2744"/>
      <c r="D550" s="2744"/>
      <c r="E550" s="2744"/>
      <c r="F550" s="2744"/>
      <c r="G550" s="2744"/>
      <c r="H550" s="2744"/>
      <c r="I550" s="2745"/>
      <c r="J550" s="2745"/>
      <c r="K550" s="2745"/>
      <c r="L550" s="2745"/>
    </row>
    <row r="551" spans="1:12" ht="15.75" customHeight="1">
      <c r="A551" s="2744"/>
      <c r="B551" s="2744"/>
      <c r="C551" s="2744"/>
      <c r="D551" s="2744"/>
      <c r="E551" s="2744"/>
      <c r="F551" s="2744"/>
      <c r="G551" s="2744"/>
      <c r="H551" s="2744"/>
      <c r="I551" s="2745"/>
      <c r="J551" s="2745"/>
      <c r="K551" s="2745"/>
      <c r="L551" s="2745"/>
    </row>
    <row r="552" spans="1:12" ht="15.75" customHeight="1">
      <c r="A552" s="2744"/>
      <c r="B552" s="2744"/>
      <c r="C552" s="2744"/>
      <c r="D552" s="2744"/>
      <c r="E552" s="2744"/>
      <c r="F552" s="2744"/>
      <c r="G552" s="2744"/>
      <c r="H552" s="2744"/>
      <c r="I552" s="2745"/>
      <c r="J552" s="2745"/>
      <c r="K552" s="2745"/>
      <c r="L552" s="2745"/>
    </row>
    <row r="553" spans="1:12" ht="15.75" customHeight="1">
      <c r="A553" s="2744"/>
      <c r="B553" s="2744"/>
      <c r="C553" s="2744"/>
      <c r="D553" s="2744"/>
      <c r="E553" s="2744"/>
      <c r="F553" s="2744"/>
      <c r="G553" s="2744"/>
      <c r="H553" s="2744"/>
      <c r="I553" s="2745"/>
      <c r="J553" s="2745"/>
      <c r="K553" s="2745"/>
      <c r="L553" s="2745"/>
    </row>
    <row r="554" spans="1:12" ht="15.75" customHeight="1">
      <c r="A554" s="2744"/>
      <c r="B554" s="2744"/>
      <c r="C554" s="2744"/>
      <c r="D554" s="2744"/>
      <c r="E554" s="2744"/>
      <c r="F554" s="2744"/>
      <c r="G554" s="2744"/>
      <c r="H554" s="2744"/>
      <c r="I554" s="2745"/>
      <c r="J554" s="2745"/>
      <c r="K554" s="2745"/>
      <c r="L554" s="2745"/>
    </row>
    <row r="555" spans="1:12" ht="15.75" customHeight="1">
      <c r="A555" s="2744"/>
      <c r="B555" s="2744"/>
      <c r="C555" s="2744"/>
      <c r="D555" s="2744"/>
      <c r="E555" s="2744"/>
      <c r="F555" s="2744"/>
      <c r="G555" s="2744"/>
      <c r="H555" s="2744"/>
      <c r="I555" s="2745"/>
      <c r="J555" s="2745"/>
      <c r="K555" s="2745"/>
      <c r="L555" s="2745"/>
    </row>
    <row r="556" spans="1:12" ht="15.75" customHeight="1">
      <c r="A556" s="2744"/>
      <c r="B556" s="2744"/>
      <c r="C556" s="2744"/>
      <c r="D556" s="2744"/>
      <c r="E556" s="2744"/>
      <c r="F556" s="2744"/>
      <c r="G556" s="2744"/>
      <c r="H556" s="2744"/>
      <c r="I556" s="2745"/>
      <c r="J556" s="2745"/>
      <c r="K556" s="2745"/>
      <c r="L556" s="2745"/>
    </row>
    <row r="557" spans="1:12" ht="15.75" customHeight="1">
      <c r="A557" s="2744"/>
      <c r="B557" s="2744"/>
      <c r="C557" s="2744"/>
      <c r="D557" s="2744"/>
      <c r="E557" s="2744"/>
      <c r="F557" s="2744"/>
      <c r="G557" s="2744"/>
      <c r="H557" s="2744"/>
      <c r="I557" s="2745"/>
      <c r="J557" s="2745"/>
      <c r="K557" s="2745"/>
      <c r="L557" s="2745"/>
    </row>
    <row r="558" spans="1:12" ht="15.75" customHeight="1">
      <c r="A558" s="2744"/>
      <c r="B558" s="2744"/>
      <c r="C558" s="2744"/>
      <c r="D558" s="2744"/>
      <c r="E558" s="2744"/>
      <c r="F558" s="2744"/>
      <c r="G558" s="2744"/>
      <c r="H558" s="2744"/>
      <c r="I558" s="2745"/>
      <c r="J558" s="2745"/>
      <c r="K558" s="2745"/>
      <c r="L558" s="2745"/>
    </row>
    <row r="559" spans="1:12" ht="15.75" customHeight="1">
      <c r="A559" s="2744"/>
      <c r="B559" s="2744"/>
      <c r="C559" s="2744"/>
      <c r="D559" s="2744"/>
      <c r="E559" s="2744"/>
      <c r="F559" s="2744"/>
      <c r="G559" s="2744"/>
      <c r="H559" s="2744"/>
      <c r="I559" s="2745"/>
      <c r="J559" s="2745"/>
      <c r="K559" s="2745"/>
      <c r="L559" s="2745"/>
    </row>
    <row r="560" spans="1:12" ht="15.75" customHeight="1">
      <c r="A560" s="2744"/>
      <c r="B560" s="2744"/>
      <c r="C560" s="2744"/>
      <c r="D560" s="2744"/>
      <c r="E560" s="2744"/>
      <c r="F560" s="2744"/>
      <c r="G560" s="2744"/>
      <c r="H560" s="2744"/>
      <c r="I560" s="2745"/>
      <c r="J560" s="2745"/>
      <c r="K560" s="2745"/>
      <c r="L560" s="2745"/>
    </row>
    <row r="561" spans="1:12" ht="15.75" customHeight="1">
      <c r="A561" s="2744"/>
      <c r="B561" s="2744"/>
      <c r="C561" s="2744"/>
      <c r="D561" s="2744"/>
      <c r="E561" s="2744"/>
      <c r="F561" s="2744"/>
      <c r="G561" s="2744"/>
      <c r="H561" s="2744"/>
      <c r="I561" s="2745"/>
      <c r="J561" s="2745"/>
      <c r="K561" s="2745"/>
      <c r="L561" s="2745"/>
    </row>
    <row r="562" spans="1:12" ht="15.75" customHeight="1">
      <c r="A562" s="2744"/>
      <c r="B562" s="2744"/>
      <c r="C562" s="2744"/>
      <c r="D562" s="2744"/>
      <c r="E562" s="2744"/>
      <c r="F562" s="2744"/>
      <c r="G562" s="2744"/>
      <c r="H562" s="2744"/>
      <c r="I562" s="2745"/>
      <c r="J562" s="2745"/>
      <c r="K562" s="2745"/>
      <c r="L562" s="2745"/>
    </row>
    <row r="563" spans="1:12" ht="15.75" customHeight="1">
      <c r="A563" s="2744"/>
      <c r="B563" s="2744"/>
      <c r="C563" s="2744"/>
      <c r="D563" s="2744"/>
      <c r="E563" s="2744"/>
      <c r="F563" s="2744"/>
      <c r="G563" s="2744"/>
      <c r="H563" s="2744"/>
      <c r="I563" s="2745"/>
      <c r="J563" s="2745"/>
      <c r="K563" s="2745"/>
      <c r="L563" s="2745"/>
    </row>
    <row r="564" spans="1:12" ht="15.75" customHeight="1">
      <c r="A564" s="2744"/>
      <c r="B564" s="2744"/>
      <c r="C564" s="2744"/>
      <c r="D564" s="2744"/>
      <c r="E564" s="2744"/>
      <c r="F564" s="2744"/>
      <c r="G564" s="2744"/>
      <c r="H564" s="2744"/>
      <c r="I564" s="2745"/>
      <c r="J564" s="2745"/>
      <c r="K564" s="2745"/>
      <c r="L564" s="2745"/>
    </row>
    <row r="565" spans="1:12" ht="15.75" customHeight="1">
      <c r="A565" s="2744"/>
      <c r="B565" s="2744"/>
      <c r="C565" s="2744"/>
      <c r="D565" s="2744"/>
      <c r="E565" s="2744"/>
      <c r="F565" s="2744"/>
      <c r="G565" s="2744"/>
      <c r="H565" s="2744"/>
      <c r="I565" s="2745"/>
      <c r="J565" s="2745"/>
      <c r="K565" s="2745"/>
      <c r="L565" s="2745"/>
    </row>
    <row r="566" spans="1:12" ht="15.75" customHeight="1">
      <c r="A566" s="2744"/>
      <c r="B566" s="2744"/>
      <c r="C566" s="2744"/>
      <c r="D566" s="2744"/>
      <c r="E566" s="2744"/>
      <c r="F566" s="2744"/>
      <c r="G566" s="2744"/>
      <c r="H566" s="2744"/>
      <c r="I566" s="2745"/>
      <c r="J566" s="2745"/>
      <c r="K566" s="2745"/>
      <c r="L566" s="2745"/>
    </row>
    <row r="567" spans="1:12" ht="15.75" customHeight="1">
      <c r="A567" s="2744"/>
      <c r="B567" s="2744"/>
      <c r="C567" s="2744"/>
      <c r="D567" s="2744"/>
      <c r="E567" s="2744"/>
      <c r="F567" s="2744"/>
      <c r="G567" s="2744"/>
      <c r="H567" s="2744"/>
      <c r="I567" s="2745"/>
      <c r="J567" s="2745"/>
      <c r="K567" s="2745"/>
      <c r="L567" s="2745"/>
    </row>
    <row r="568" spans="1:12" ht="15.75" customHeight="1">
      <c r="A568" s="2744"/>
      <c r="B568" s="2744"/>
      <c r="C568" s="2744"/>
      <c r="D568" s="2744"/>
      <c r="E568" s="2744"/>
      <c r="F568" s="2744"/>
      <c r="G568" s="2744"/>
      <c r="H568" s="2744"/>
      <c r="I568" s="2745"/>
      <c r="J568" s="2745"/>
      <c r="K568" s="2745"/>
      <c r="L568" s="2745"/>
    </row>
    <row r="569" spans="1:12" ht="15.75" customHeight="1">
      <c r="A569" s="2744"/>
      <c r="B569" s="2744"/>
      <c r="C569" s="2744"/>
      <c r="D569" s="2744"/>
      <c r="E569" s="2744"/>
      <c r="F569" s="2744"/>
      <c r="G569" s="2744"/>
      <c r="H569" s="2744"/>
      <c r="I569" s="2745"/>
      <c r="J569" s="2745"/>
      <c r="K569" s="2745"/>
      <c r="L569" s="2745"/>
    </row>
    <row r="570" spans="1:12" ht="15.75" customHeight="1">
      <c r="A570" s="2744"/>
      <c r="B570" s="2744"/>
      <c r="C570" s="2744"/>
      <c r="D570" s="2744"/>
      <c r="E570" s="2744"/>
      <c r="F570" s="2744"/>
      <c r="G570" s="2744"/>
      <c r="H570" s="2744"/>
      <c r="I570" s="2745"/>
      <c r="J570" s="2745"/>
      <c r="K570" s="2745"/>
      <c r="L570" s="2745"/>
    </row>
    <row r="571" spans="1:12" ht="15.75" customHeight="1">
      <c r="A571" s="2744"/>
      <c r="B571" s="2744"/>
      <c r="C571" s="2744"/>
      <c r="D571" s="2744"/>
      <c r="E571" s="2744"/>
      <c r="F571" s="2744"/>
      <c r="G571" s="2744"/>
      <c r="H571" s="2744"/>
      <c r="I571" s="2745"/>
      <c r="J571" s="2745"/>
      <c r="K571" s="2745"/>
      <c r="L571" s="2745"/>
    </row>
    <row r="572" spans="1:12" ht="15.75" customHeight="1">
      <c r="A572" s="2744"/>
      <c r="B572" s="2744"/>
      <c r="C572" s="2744"/>
      <c r="D572" s="2744"/>
      <c r="E572" s="2744"/>
      <c r="F572" s="2744"/>
      <c r="G572" s="2744"/>
      <c r="H572" s="2744"/>
      <c r="I572" s="2745"/>
      <c r="J572" s="2745"/>
      <c r="K572" s="2745"/>
      <c r="L572" s="2745"/>
    </row>
    <row r="573" spans="1:12" ht="15.75" customHeight="1">
      <c r="A573" s="2744"/>
      <c r="B573" s="2744"/>
      <c r="C573" s="2744"/>
      <c r="D573" s="2744"/>
      <c r="E573" s="2744"/>
      <c r="F573" s="2744"/>
      <c r="G573" s="2744"/>
      <c r="H573" s="2744"/>
      <c r="I573" s="2745"/>
      <c r="J573" s="2745"/>
      <c r="K573" s="2745"/>
      <c r="L573" s="2745"/>
    </row>
    <row r="574" spans="1:12" ht="15.75" customHeight="1">
      <c r="A574" s="2744"/>
      <c r="B574" s="2744"/>
      <c r="C574" s="2744"/>
      <c r="D574" s="2744"/>
      <c r="E574" s="2744"/>
      <c r="F574" s="2744"/>
      <c r="G574" s="2744"/>
      <c r="H574" s="2744"/>
      <c r="I574" s="2745"/>
      <c r="J574" s="2745"/>
      <c r="K574" s="2745"/>
      <c r="L574" s="2745"/>
    </row>
    <row r="575" spans="1:12" ht="15.75" customHeight="1">
      <c r="A575" s="2744"/>
      <c r="B575" s="2744"/>
      <c r="C575" s="2744"/>
      <c r="D575" s="2744"/>
      <c r="E575" s="2744"/>
      <c r="F575" s="2744"/>
      <c r="G575" s="2744"/>
      <c r="H575" s="2744"/>
      <c r="I575" s="2745"/>
      <c r="J575" s="2745"/>
      <c r="K575" s="2745"/>
      <c r="L575" s="2745"/>
    </row>
    <row r="576" spans="1:12" ht="15.75" customHeight="1">
      <c r="A576" s="2744"/>
      <c r="B576" s="2744"/>
      <c r="C576" s="2744"/>
      <c r="D576" s="2744"/>
      <c r="E576" s="2744"/>
      <c r="F576" s="2744"/>
      <c r="G576" s="2744"/>
      <c r="H576" s="2744"/>
      <c r="I576" s="2745"/>
      <c r="J576" s="2745"/>
      <c r="K576" s="2745"/>
      <c r="L576" s="2745"/>
    </row>
    <row r="577" spans="1:12" ht="15.75" customHeight="1">
      <c r="A577" s="2744"/>
      <c r="B577" s="2744"/>
      <c r="C577" s="2744"/>
      <c r="D577" s="2744"/>
      <c r="E577" s="2744"/>
      <c r="F577" s="2744"/>
      <c r="G577" s="2744"/>
      <c r="H577" s="2744"/>
      <c r="I577" s="2745"/>
      <c r="J577" s="2745"/>
      <c r="K577" s="2745"/>
      <c r="L577" s="2745"/>
    </row>
    <row r="578" spans="1:12" ht="15.75" customHeight="1">
      <c r="A578" s="2744"/>
      <c r="B578" s="2744"/>
      <c r="C578" s="2744"/>
      <c r="D578" s="2744"/>
      <c r="E578" s="2744"/>
      <c r="F578" s="2744"/>
      <c r="G578" s="2744"/>
      <c r="H578" s="2744"/>
      <c r="I578" s="2745"/>
      <c r="J578" s="2745"/>
      <c r="K578" s="2745"/>
      <c r="L578" s="2745"/>
    </row>
    <row r="579" spans="1:12" ht="15.75" customHeight="1">
      <c r="A579" s="2744"/>
      <c r="B579" s="2744"/>
      <c r="C579" s="2744"/>
      <c r="D579" s="2744"/>
      <c r="E579" s="2744"/>
      <c r="F579" s="2744"/>
      <c r="G579" s="2744"/>
      <c r="H579" s="2744"/>
      <c r="I579" s="2745"/>
      <c r="J579" s="2745"/>
      <c r="K579" s="2745"/>
      <c r="L579" s="2745"/>
    </row>
    <row r="580" spans="1:12" ht="15.75" customHeight="1">
      <c r="A580" s="2744"/>
      <c r="B580" s="2744"/>
      <c r="C580" s="2744"/>
      <c r="D580" s="2744"/>
      <c r="E580" s="2744"/>
      <c r="F580" s="2744"/>
      <c r="G580" s="2744"/>
      <c r="H580" s="2744"/>
      <c r="I580" s="2745"/>
      <c r="J580" s="2745"/>
      <c r="K580" s="2745"/>
      <c r="L580" s="2745"/>
    </row>
    <row r="581" spans="1:12" ht="15.75" customHeight="1">
      <c r="A581" s="2744"/>
      <c r="B581" s="2744"/>
      <c r="C581" s="2744"/>
      <c r="D581" s="2744"/>
      <c r="E581" s="2744"/>
      <c r="F581" s="2744"/>
      <c r="G581" s="2744"/>
      <c r="H581" s="2744"/>
      <c r="I581" s="2745"/>
      <c r="J581" s="2745"/>
      <c r="K581" s="2745"/>
      <c r="L581" s="2745"/>
    </row>
    <row r="582" spans="1:12" ht="15.75" customHeight="1">
      <c r="A582" s="2744"/>
      <c r="B582" s="2744"/>
      <c r="C582" s="2744"/>
      <c r="D582" s="2744"/>
      <c r="E582" s="2744"/>
      <c r="F582" s="2744"/>
      <c r="G582" s="2744"/>
      <c r="H582" s="2744"/>
      <c r="I582" s="2745"/>
      <c r="J582" s="2745"/>
      <c r="K582" s="2745"/>
      <c r="L582" s="2745"/>
    </row>
    <row r="583" spans="1:12" ht="15.75" customHeight="1">
      <c r="A583" s="2744"/>
      <c r="B583" s="2744"/>
      <c r="C583" s="2744"/>
      <c r="D583" s="2744"/>
      <c r="E583" s="2744"/>
      <c r="F583" s="2744"/>
      <c r="G583" s="2744"/>
      <c r="H583" s="2744"/>
      <c r="I583" s="2745"/>
      <c r="J583" s="2745"/>
      <c r="K583" s="2745"/>
      <c r="L583" s="2745"/>
    </row>
    <row r="584" spans="1:12" ht="15.75" customHeight="1">
      <c r="A584" s="2744"/>
      <c r="B584" s="2744"/>
      <c r="C584" s="2744"/>
      <c r="D584" s="2744"/>
      <c r="E584" s="2744"/>
      <c r="F584" s="2744"/>
      <c r="G584" s="2744"/>
      <c r="H584" s="2744"/>
      <c r="I584" s="2745"/>
      <c r="J584" s="2745"/>
      <c r="K584" s="2745"/>
      <c r="L584" s="2745"/>
    </row>
    <row r="585" spans="1:12" ht="15.75" customHeight="1">
      <c r="A585" s="2744"/>
      <c r="B585" s="2744"/>
      <c r="C585" s="2744"/>
      <c r="D585" s="2744"/>
      <c r="E585" s="2744"/>
      <c r="F585" s="2744"/>
      <c r="G585" s="2744"/>
      <c r="H585" s="2744"/>
      <c r="I585" s="2745"/>
      <c r="J585" s="2745"/>
      <c r="K585" s="2745"/>
      <c r="L585" s="2745"/>
    </row>
    <row r="586" spans="1:12" ht="15.75" customHeight="1">
      <c r="A586" s="2744"/>
      <c r="B586" s="2744"/>
      <c r="C586" s="2744"/>
      <c r="D586" s="2744"/>
      <c r="E586" s="2744"/>
      <c r="F586" s="2744"/>
      <c r="G586" s="2744"/>
      <c r="H586" s="2744"/>
      <c r="I586" s="2745"/>
      <c r="J586" s="2745"/>
      <c r="K586" s="2745"/>
      <c r="L586" s="2745"/>
    </row>
    <row r="587" spans="1:12" ht="15.75" customHeight="1">
      <c r="A587" s="2744"/>
      <c r="B587" s="2744"/>
      <c r="C587" s="2744"/>
      <c r="D587" s="2744"/>
      <c r="E587" s="2744"/>
      <c r="F587" s="2744"/>
      <c r="G587" s="2744"/>
      <c r="H587" s="2744"/>
      <c r="I587" s="2745"/>
      <c r="J587" s="2745"/>
      <c r="K587" s="2745"/>
      <c r="L587" s="2745"/>
    </row>
    <row r="588" spans="1:12" ht="15.75" customHeight="1">
      <c r="A588" s="2744"/>
      <c r="B588" s="2744"/>
      <c r="C588" s="2744"/>
      <c r="D588" s="2744"/>
      <c r="E588" s="2744"/>
      <c r="F588" s="2744"/>
      <c r="G588" s="2744"/>
      <c r="H588" s="2744"/>
      <c r="I588" s="2745"/>
      <c r="J588" s="2745"/>
      <c r="K588" s="2745"/>
      <c r="L588" s="2745"/>
    </row>
    <row r="589" spans="1:12" ht="15.75" customHeight="1">
      <c r="A589" s="2744"/>
      <c r="B589" s="2744"/>
      <c r="C589" s="2744"/>
      <c r="D589" s="2744"/>
      <c r="E589" s="2744"/>
      <c r="F589" s="2744"/>
      <c r="G589" s="2744"/>
      <c r="H589" s="2744"/>
      <c r="I589" s="2745"/>
      <c r="J589" s="2745"/>
      <c r="K589" s="2745"/>
      <c r="L589" s="2745"/>
    </row>
    <row r="590" spans="1:12" ht="15.75" customHeight="1">
      <c r="A590" s="2744"/>
      <c r="B590" s="2744"/>
      <c r="C590" s="2744"/>
      <c r="D590" s="2744"/>
      <c r="E590" s="2744"/>
      <c r="F590" s="2744"/>
      <c r="G590" s="2744"/>
      <c r="H590" s="2744"/>
      <c r="I590" s="2745"/>
      <c r="J590" s="2745"/>
      <c r="K590" s="2745"/>
      <c r="L590" s="2745"/>
    </row>
    <row r="591" spans="1:12" ht="15.75" customHeight="1">
      <c r="A591" s="2744"/>
      <c r="B591" s="2744"/>
      <c r="C591" s="2744"/>
      <c r="D591" s="2744"/>
      <c r="E591" s="2744"/>
      <c r="F591" s="2744"/>
      <c r="G591" s="2744"/>
      <c r="H591" s="2744"/>
      <c r="I591" s="2745"/>
      <c r="J591" s="2745"/>
      <c r="K591" s="2745"/>
      <c r="L591" s="2745"/>
    </row>
    <row r="592" spans="1:12" ht="15.75" customHeight="1">
      <c r="A592" s="2744"/>
      <c r="B592" s="2744"/>
      <c r="C592" s="2744"/>
      <c r="D592" s="2744"/>
      <c r="E592" s="2744"/>
      <c r="F592" s="2744"/>
      <c r="G592" s="2744"/>
      <c r="H592" s="2744"/>
      <c r="I592" s="2745"/>
      <c r="J592" s="2745"/>
      <c r="K592" s="2745"/>
      <c r="L592" s="2745"/>
    </row>
    <row r="593" spans="1:12" ht="15.75" customHeight="1">
      <c r="A593" s="2744"/>
      <c r="B593" s="2744"/>
      <c r="C593" s="2744"/>
      <c r="D593" s="2744"/>
      <c r="E593" s="2744"/>
      <c r="F593" s="2744"/>
      <c r="G593" s="2744"/>
      <c r="H593" s="2744"/>
      <c r="I593" s="2745"/>
      <c r="J593" s="2745"/>
      <c r="K593" s="2745"/>
      <c r="L593" s="2745"/>
    </row>
    <row r="594" spans="1:12" ht="15.75" customHeight="1">
      <c r="A594" s="2744"/>
      <c r="B594" s="2744"/>
      <c r="C594" s="2744"/>
      <c r="D594" s="2744"/>
      <c r="E594" s="2744"/>
      <c r="F594" s="2744"/>
      <c r="G594" s="2744"/>
      <c r="H594" s="2744"/>
      <c r="I594" s="2745"/>
      <c r="J594" s="2745"/>
      <c r="K594" s="2745"/>
      <c r="L594" s="2745"/>
    </row>
    <row r="595" spans="1:12" ht="15.75" customHeight="1">
      <c r="A595" s="2744"/>
      <c r="B595" s="2744"/>
      <c r="C595" s="2744"/>
      <c r="D595" s="2744"/>
      <c r="E595" s="2744"/>
      <c r="F595" s="2744"/>
      <c r="G595" s="2744"/>
      <c r="H595" s="2744"/>
      <c r="I595" s="2745"/>
      <c r="J595" s="2745"/>
      <c r="K595" s="2745"/>
      <c r="L595" s="2745"/>
    </row>
    <row r="596" spans="1:12" ht="15.75" customHeight="1">
      <c r="A596" s="2744"/>
      <c r="B596" s="2744"/>
      <c r="C596" s="2744"/>
      <c r="D596" s="2744"/>
      <c r="E596" s="2744"/>
      <c r="F596" s="2744"/>
      <c r="G596" s="2744"/>
      <c r="H596" s="2744"/>
      <c r="I596" s="2745"/>
      <c r="J596" s="2745"/>
      <c r="K596" s="2745"/>
      <c r="L596" s="2745"/>
    </row>
    <row r="597" spans="1:12" ht="15.75" customHeight="1">
      <c r="A597" s="2744"/>
      <c r="B597" s="2744"/>
      <c r="C597" s="2744"/>
      <c r="D597" s="2744"/>
      <c r="E597" s="2744"/>
      <c r="F597" s="2744"/>
      <c r="G597" s="2744"/>
      <c r="H597" s="2744"/>
      <c r="I597" s="2745"/>
      <c r="J597" s="2745"/>
      <c r="K597" s="2745"/>
      <c r="L597" s="2745"/>
    </row>
    <row r="598" spans="1:12" ht="15.75" customHeight="1">
      <c r="A598" s="2744"/>
      <c r="B598" s="2744"/>
      <c r="C598" s="2744"/>
      <c r="D598" s="2744"/>
      <c r="E598" s="2744"/>
      <c r="F598" s="2744"/>
      <c r="G598" s="2744"/>
      <c r="H598" s="2744"/>
      <c r="I598" s="2745"/>
      <c r="J598" s="2745"/>
      <c r="K598" s="2745"/>
      <c r="L598" s="2745"/>
    </row>
    <row r="599" spans="1:12" ht="15.75" customHeight="1">
      <c r="A599" s="2744"/>
      <c r="B599" s="2744"/>
      <c r="C599" s="2744"/>
      <c r="D599" s="2744"/>
      <c r="E599" s="2744"/>
      <c r="F599" s="2744"/>
      <c r="G599" s="2744"/>
      <c r="H599" s="2744"/>
      <c r="I599" s="2745"/>
      <c r="J599" s="2745"/>
      <c r="K599" s="2745"/>
      <c r="L599" s="2745"/>
    </row>
    <row r="600" spans="1:12" ht="15.75" customHeight="1">
      <c r="A600" s="2744"/>
      <c r="B600" s="2744"/>
      <c r="C600" s="2744"/>
      <c r="D600" s="2744"/>
      <c r="E600" s="2744"/>
      <c r="F600" s="2744"/>
      <c r="G600" s="2744"/>
      <c r="H600" s="2744"/>
      <c r="I600" s="2745"/>
      <c r="J600" s="2745"/>
      <c r="K600" s="2745"/>
      <c r="L600" s="2745"/>
    </row>
    <row r="601" spans="1:12" ht="15.75" customHeight="1">
      <c r="A601" s="2744"/>
      <c r="B601" s="2744"/>
      <c r="C601" s="2744"/>
      <c r="D601" s="2744"/>
      <c r="E601" s="2744"/>
      <c r="F601" s="2744"/>
      <c r="G601" s="2744"/>
      <c r="H601" s="2744"/>
      <c r="I601" s="2745"/>
      <c r="J601" s="2745"/>
      <c r="K601" s="2745"/>
      <c r="L601" s="2745"/>
    </row>
    <row r="602" spans="1:12" ht="15.75" customHeight="1">
      <c r="A602" s="2744"/>
      <c r="B602" s="2744"/>
      <c r="C602" s="2744"/>
      <c r="D602" s="2744"/>
      <c r="E602" s="2744"/>
      <c r="F602" s="2744"/>
      <c r="G602" s="2744"/>
      <c r="H602" s="2744"/>
      <c r="I602" s="2745"/>
      <c r="J602" s="2745"/>
      <c r="K602" s="2745"/>
      <c r="L602" s="2745"/>
    </row>
    <row r="603" spans="1:12" ht="15.75" customHeight="1">
      <c r="A603" s="2744"/>
      <c r="B603" s="2744"/>
      <c r="C603" s="2744"/>
      <c r="D603" s="2744"/>
      <c r="E603" s="2744"/>
      <c r="F603" s="2744"/>
      <c r="G603" s="2744"/>
      <c r="H603" s="2744"/>
      <c r="I603" s="2745"/>
      <c r="J603" s="2745"/>
      <c r="K603" s="2745"/>
      <c r="L603" s="2745"/>
    </row>
    <row r="604" spans="1:12" ht="15.75" customHeight="1">
      <c r="A604" s="2744"/>
      <c r="B604" s="2744"/>
      <c r="C604" s="2744"/>
      <c r="D604" s="2744"/>
      <c r="E604" s="2744"/>
      <c r="F604" s="2744"/>
      <c r="G604" s="2744"/>
      <c r="H604" s="2744"/>
      <c r="I604" s="2745"/>
      <c r="J604" s="2745"/>
      <c r="K604" s="2745"/>
      <c r="L604" s="2745"/>
    </row>
    <row r="605" spans="1:12" ht="15.75" customHeight="1">
      <c r="A605" s="2744"/>
      <c r="B605" s="2744"/>
      <c r="C605" s="2744"/>
      <c r="D605" s="2744"/>
      <c r="E605" s="2744"/>
      <c r="F605" s="2744"/>
      <c r="G605" s="2744"/>
      <c r="H605" s="2744"/>
      <c r="I605" s="2745"/>
      <c r="J605" s="2745"/>
      <c r="K605" s="2745"/>
      <c r="L605" s="2745"/>
    </row>
    <row r="606" spans="1:12" ht="15.75" customHeight="1">
      <c r="A606" s="2744"/>
      <c r="B606" s="2744"/>
      <c r="C606" s="2744"/>
      <c r="D606" s="2744"/>
      <c r="E606" s="2744"/>
      <c r="F606" s="2744"/>
      <c r="G606" s="2744"/>
      <c r="H606" s="2744"/>
      <c r="I606" s="2745"/>
      <c r="J606" s="2745"/>
      <c r="K606" s="2745"/>
      <c r="L606" s="2745"/>
    </row>
    <row r="607" spans="1:12" ht="15.75" customHeight="1">
      <c r="A607" s="2744"/>
      <c r="B607" s="2744"/>
      <c r="C607" s="2744"/>
      <c r="D607" s="2744"/>
      <c r="E607" s="2744"/>
      <c r="F607" s="2744"/>
      <c r="G607" s="2744"/>
      <c r="H607" s="2744"/>
      <c r="I607" s="2745"/>
      <c r="J607" s="2745"/>
      <c r="K607" s="2745"/>
      <c r="L607" s="2745"/>
    </row>
    <row r="608" spans="1:12" ht="15.75" customHeight="1">
      <c r="A608" s="2744"/>
      <c r="B608" s="2744"/>
      <c r="C608" s="2744"/>
      <c r="D608" s="2744"/>
      <c r="E608" s="2744"/>
      <c r="F608" s="2744"/>
      <c r="G608" s="2744"/>
      <c r="H608" s="2744"/>
      <c r="I608" s="2745"/>
      <c r="J608" s="2745"/>
      <c r="K608" s="2745"/>
      <c r="L608" s="2745"/>
    </row>
    <row r="609" spans="1:12" ht="15.75" customHeight="1">
      <c r="A609" s="2744"/>
      <c r="B609" s="2744"/>
      <c r="C609" s="2744"/>
      <c r="D609" s="2744"/>
      <c r="E609" s="2744"/>
      <c r="F609" s="2744"/>
      <c r="G609" s="2744"/>
      <c r="H609" s="2744"/>
      <c r="I609" s="2745"/>
      <c r="J609" s="2745"/>
      <c r="K609" s="2745"/>
      <c r="L609" s="2745"/>
    </row>
    <row r="610" spans="1:12" ht="15.75" customHeight="1">
      <c r="A610" s="2744"/>
      <c r="B610" s="2744"/>
      <c r="C610" s="2744"/>
      <c r="D610" s="2744"/>
      <c r="E610" s="2744"/>
      <c r="F610" s="2744"/>
      <c r="G610" s="2744"/>
      <c r="H610" s="2744"/>
      <c r="I610" s="2745"/>
      <c r="J610" s="2745"/>
      <c r="K610" s="2745"/>
      <c r="L610" s="2745"/>
    </row>
    <row r="611" spans="1:12" ht="15.75" customHeight="1">
      <c r="A611" s="2744"/>
      <c r="B611" s="2744"/>
      <c r="C611" s="2744"/>
      <c r="D611" s="2744"/>
      <c r="E611" s="2744"/>
      <c r="F611" s="2744"/>
      <c r="G611" s="2744"/>
      <c r="H611" s="2744"/>
      <c r="I611" s="2745"/>
      <c r="J611" s="2745"/>
      <c r="K611" s="2745"/>
      <c r="L611" s="2745"/>
    </row>
    <row r="612" spans="1:12" ht="15.75" customHeight="1">
      <c r="A612" s="2744"/>
      <c r="B612" s="2744"/>
      <c r="C612" s="2744"/>
      <c r="D612" s="2744"/>
      <c r="E612" s="2744"/>
      <c r="F612" s="2744"/>
      <c r="G612" s="2744"/>
      <c r="H612" s="2744"/>
      <c r="I612" s="2745"/>
      <c r="J612" s="2745"/>
      <c r="K612" s="2745"/>
      <c r="L612" s="2745"/>
    </row>
    <row r="613" spans="1:12" ht="15.75" customHeight="1">
      <c r="A613" s="2744"/>
      <c r="B613" s="2744"/>
      <c r="C613" s="2744"/>
      <c r="D613" s="2744"/>
      <c r="E613" s="2744"/>
      <c r="F613" s="2744"/>
      <c r="G613" s="2744"/>
      <c r="H613" s="2744"/>
      <c r="I613" s="2745"/>
      <c r="J613" s="2745"/>
      <c r="K613" s="2745"/>
      <c r="L613" s="2745"/>
    </row>
    <row r="614" spans="1:12" ht="15.75" customHeight="1">
      <c r="A614" s="2744"/>
      <c r="B614" s="2744"/>
      <c r="C614" s="2744"/>
      <c r="D614" s="2744"/>
      <c r="E614" s="2744"/>
      <c r="F614" s="2744"/>
      <c r="G614" s="2744"/>
      <c r="H614" s="2744"/>
      <c r="I614" s="2745"/>
      <c r="J614" s="2745"/>
      <c r="K614" s="2745"/>
      <c r="L614" s="2745"/>
    </row>
    <row r="615" spans="1:12" ht="15.75" customHeight="1">
      <c r="A615" s="2744"/>
      <c r="B615" s="2744"/>
      <c r="C615" s="2744"/>
      <c r="D615" s="2744"/>
      <c r="E615" s="2744"/>
      <c r="F615" s="2744"/>
      <c r="G615" s="2744"/>
      <c r="H615" s="2744"/>
      <c r="I615" s="2745"/>
      <c r="J615" s="2745"/>
      <c r="K615" s="2745"/>
      <c r="L615" s="2745"/>
    </row>
    <row r="616" spans="1:12" ht="15.75" customHeight="1">
      <c r="A616" s="2744"/>
      <c r="B616" s="2744"/>
      <c r="C616" s="2744"/>
      <c r="D616" s="2744"/>
      <c r="E616" s="2744"/>
      <c r="F616" s="2744"/>
      <c r="G616" s="2744"/>
      <c r="H616" s="2744"/>
      <c r="I616" s="2745"/>
      <c r="J616" s="2745"/>
      <c r="K616" s="2745"/>
      <c r="L616" s="2745"/>
    </row>
    <row r="617" spans="1:12" ht="15.75" customHeight="1">
      <c r="A617" s="2744"/>
      <c r="B617" s="2744"/>
      <c r="C617" s="2744"/>
      <c r="D617" s="2744"/>
      <c r="E617" s="2744"/>
      <c r="F617" s="2744"/>
      <c r="G617" s="2744"/>
      <c r="H617" s="2744"/>
      <c r="I617" s="2745"/>
      <c r="J617" s="2745"/>
      <c r="K617" s="2745"/>
      <c r="L617" s="2745"/>
    </row>
    <row r="618" spans="1:12" ht="15.75" customHeight="1">
      <c r="A618" s="2744"/>
      <c r="B618" s="2744"/>
      <c r="C618" s="2744"/>
      <c r="D618" s="2744"/>
      <c r="E618" s="2744"/>
      <c r="F618" s="2744"/>
      <c r="G618" s="2744"/>
      <c r="H618" s="2744"/>
      <c r="I618" s="2745"/>
      <c r="J618" s="2745"/>
      <c r="K618" s="2745"/>
      <c r="L618" s="2745"/>
    </row>
    <row r="619" spans="1:12" ht="15.75" customHeight="1">
      <c r="A619" s="2744"/>
      <c r="B619" s="2744"/>
      <c r="C619" s="2744"/>
      <c r="D619" s="2744"/>
      <c r="E619" s="2744"/>
      <c r="F619" s="2744"/>
      <c r="G619" s="2744"/>
      <c r="H619" s="2744"/>
      <c r="I619" s="2745"/>
      <c r="J619" s="2745"/>
      <c r="K619" s="2745"/>
      <c r="L619" s="2745"/>
    </row>
    <row r="620" spans="1:12" ht="15.75" customHeight="1">
      <c r="A620" s="2744"/>
      <c r="B620" s="2744"/>
      <c r="C620" s="2744"/>
      <c r="D620" s="2744"/>
      <c r="E620" s="2744"/>
      <c r="F620" s="2744"/>
      <c r="G620" s="2744"/>
      <c r="H620" s="2744"/>
      <c r="I620" s="2745"/>
      <c r="J620" s="2745"/>
      <c r="K620" s="2745"/>
      <c r="L620" s="2745"/>
    </row>
    <row r="621" spans="1:12" ht="15.75" customHeight="1">
      <c r="A621" s="2744"/>
      <c r="B621" s="2744"/>
      <c r="C621" s="2744"/>
      <c r="D621" s="2744"/>
      <c r="E621" s="2744"/>
      <c r="F621" s="2744"/>
      <c r="G621" s="2744"/>
      <c r="H621" s="2744"/>
      <c r="I621" s="2745"/>
      <c r="J621" s="2745"/>
      <c r="K621" s="2745"/>
      <c r="L621" s="2745"/>
    </row>
    <row r="622" spans="1:12" ht="15.75" customHeight="1">
      <c r="A622" s="2744"/>
      <c r="B622" s="2744"/>
      <c r="C622" s="2744"/>
      <c r="D622" s="2744"/>
      <c r="E622" s="2744"/>
      <c r="F622" s="2744"/>
      <c r="G622" s="2744"/>
      <c r="H622" s="2744"/>
      <c r="I622" s="2745"/>
      <c r="J622" s="2745"/>
      <c r="K622" s="2745"/>
      <c r="L622" s="2745"/>
    </row>
    <row r="623" spans="1:12" ht="15.75" customHeight="1">
      <c r="A623" s="2744"/>
      <c r="B623" s="2744"/>
      <c r="C623" s="2744"/>
      <c r="D623" s="2744"/>
      <c r="E623" s="2744"/>
      <c r="F623" s="2744"/>
      <c r="G623" s="2744"/>
      <c r="H623" s="2744"/>
      <c r="I623" s="2745"/>
      <c r="J623" s="2745"/>
      <c r="K623" s="2745"/>
      <c r="L623" s="2745"/>
    </row>
    <row r="624" spans="1:12" ht="15.75" customHeight="1">
      <c r="A624" s="2744"/>
      <c r="B624" s="2744"/>
      <c r="C624" s="2744"/>
      <c r="D624" s="2744"/>
      <c r="E624" s="2744"/>
      <c r="F624" s="2744"/>
      <c r="G624" s="2744"/>
      <c r="H624" s="2744"/>
      <c r="I624" s="2745"/>
      <c r="J624" s="2745"/>
      <c r="K624" s="2745"/>
      <c r="L624" s="2745"/>
    </row>
    <row r="625" spans="1:12" ht="15.75" customHeight="1">
      <c r="A625" s="2744"/>
      <c r="B625" s="2744"/>
      <c r="C625" s="2744"/>
      <c r="D625" s="2744"/>
      <c r="E625" s="2744"/>
      <c r="F625" s="2744"/>
      <c r="G625" s="2744"/>
      <c r="H625" s="2744"/>
      <c r="I625" s="2745"/>
      <c r="J625" s="2745"/>
      <c r="K625" s="2745"/>
      <c r="L625" s="2745"/>
    </row>
    <row r="626" spans="1:12" ht="15.75" customHeight="1">
      <c r="A626" s="2744"/>
      <c r="B626" s="2744"/>
      <c r="C626" s="2744"/>
      <c r="D626" s="2744"/>
      <c r="E626" s="2744"/>
      <c r="F626" s="2744"/>
      <c r="G626" s="2744"/>
      <c r="H626" s="2744"/>
      <c r="I626" s="2745"/>
      <c r="J626" s="2745"/>
      <c r="K626" s="2745"/>
      <c r="L626" s="2745"/>
    </row>
    <row r="627" spans="1:12" ht="15.75" customHeight="1">
      <c r="A627" s="2744"/>
      <c r="B627" s="2744"/>
      <c r="C627" s="2744"/>
      <c r="D627" s="2744"/>
      <c r="E627" s="2744"/>
      <c r="F627" s="2744"/>
      <c r="G627" s="2744"/>
      <c r="H627" s="2744"/>
      <c r="I627" s="2745"/>
      <c r="J627" s="2745"/>
      <c r="K627" s="2745"/>
      <c r="L627" s="2745"/>
    </row>
    <row r="628" spans="1:12" ht="15.75" customHeight="1">
      <c r="A628" s="2744"/>
      <c r="B628" s="2744"/>
      <c r="C628" s="2744"/>
      <c r="D628" s="2744"/>
      <c r="E628" s="2744"/>
      <c r="F628" s="2744"/>
      <c r="G628" s="2744"/>
      <c r="H628" s="2744"/>
      <c r="I628" s="2745"/>
      <c r="J628" s="2745"/>
      <c r="K628" s="2745"/>
      <c r="L628" s="2745"/>
    </row>
    <row r="629" spans="1:12" ht="15.75" customHeight="1">
      <c r="A629" s="2744"/>
      <c r="B629" s="2744"/>
      <c r="C629" s="2744"/>
      <c r="D629" s="2744"/>
      <c r="E629" s="2744"/>
      <c r="F629" s="2744"/>
      <c r="G629" s="2744"/>
      <c r="H629" s="2744"/>
      <c r="I629" s="2745"/>
      <c r="J629" s="2745"/>
      <c r="K629" s="2745"/>
      <c r="L629" s="2745"/>
    </row>
    <row r="630" spans="1:12" ht="15.75" customHeight="1">
      <c r="A630" s="2744"/>
      <c r="B630" s="2744"/>
      <c r="C630" s="2744"/>
      <c r="D630" s="2744"/>
      <c r="E630" s="2744"/>
      <c r="F630" s="2744"/>
      <c r="G630" s="2744"/>
      <c r="H630" s="2744"/>
      <c r="I630" s="2745"/>
      <c r="J630" s="2745"/>
      <c r="K630" s="2745"/>
      <c r="L630" s="2745"/>
    </row>
    <row r="631" spans="1:12" ht="15.75" customHeight="1">
      <c r="A631" s="2744"/>
      <c r="B631" s="2744"/>
      <c r="C631" s="2744"/>
      <c r="D631" s="2744"/>
      <c r="E631" s="2744"/>
      <c r="F631" s="2744"/>
      <c r="G631" s="2744"/>
      <c r="H631" s="2744"/>
      <c r="I631" s="2745"/>
      <c r="J631" s="2745"/>
      <c r="K631" s="2745"/>
      <c r="L631" s="2745"/>
    </row>
    <row r="632" spans="1:12" ht="15.75" customHeight="1">
      <c r="A632" s="2744"/>
      <c r="B632" s="2744"/>
      <c r="C632" s="2744"/>
      <c r="D632" s="2744"/>
      <c r="E632" s="2744"/>
      <c r="F632" s="2744"/>
      <c r="G632" s="2744"/>
      <c r="H632" s="2744"/>
      <c r="I632" s="2745"/>
      <c r="J632" s="2745"/>
      <c r="K632" s="2745"/>
      <c r="L632" s="2745"/>
    </row>
    <row r="633" spans="1:12" ht="15.75" customHeight="1">
      <c r="A633" s="2744"/>
      <c r="B633" s="2744"/>
      <c r="C633" s="2744"/>
      <c r="D633" s="2744"/>
      <c r="E633" s="2744"/>
      <c r="F633" s="2744"/>
      <c r="G633" s="2744"/>
      <c r="H633" s="2744"/>
      <c r="I633" s="2745"/>
      <c r="J633" s="2745"/>
      <c r="K633" s="2745"/>
      <c r="L633" s="2745"/>
    </row>
    <row r="634" spans="1:12" ht="15.75" customHeight="1">
      <c r="A634" s="2744"/>
      <c r="B634" s="2744"/>
      <c r="C634" s="2744"/>
      <c r="D634" s="2744"/>
      <c r="E634" s="2744"/>
      <c r="F634" s="2744"/>
      <c r="G634" s="2744"/>
      <c r="H634" s="2744"/>
      <c r="I634" s="2745"/>
      <c r="J634" s="2745"/>
      <c r="K634" s="2745"/>
      <c r="L634" s="2745"/>
    </row>
    <row r="635" spans="1:12" ht="15.75" customHeight="1">
      <c r="A635" s="2744"/>
      <c r="B635" s="2744"/>
      <c r="C635" s="2744"/>
      <c r="D635" s="2744"/>
      <c r="E635" s="2744"/>
      <c r="F635" s="2744"/>
      <c r="G635" s="2744"/>
      <c r="H635" s="2744"/>
      <c r="I635" s="2745"/>
      <c r="J635" s="2745"/>
      <c r="K635" s="2745"/>
      <c r="L635" s="2745"/>
    </row>
    <row r="636" spans="1:12" ht="15.75" customHeight="1">
      <c r="A636" s="2744"/>
      <c r="B636" s="2744"/>
      <c r="C636" s="2744"/>
      <c r="D636" s="2744"/>
      <c r="E636" s="2744"/>
      <c r="F636" s="2744"/>
      <c r="G636" s="2744"/>
      <c r="H636" s="2744"/>
      <c r="I636" s="2745"/>
      <c r="J636" s="2745"/>
      <c r="K636" s="2745"/>
      <c r="L636" s="2745"/>
    </row>
    <row r="637" spans="1:12" ht="15.75" customHeight="1">
      <c r="A637" s="2744"/>
      <c r="B637" s="2744"/>
      <c r="C637" s="2744"/>
      <c r="D637" s="2744"/>
      <c r="E637" s="2744"/>
      <c r="F637" s="2744"/>
      <c r="G637" s="2744"/>
      <c r="H637" s="2744"/>
      <c r="I637" s="2745"/>
      <c r="J637" s="2745"/>
      <c r="K637" s="2745"/>
      <c r="L637" s="2745"/>
    </row>
    <row r="638" spans="1:12" ht="15.75" customHeight="1">
      <c r="A638" s="2744"/>
      <c r="B638" s="2744"/>
      <c r="C638" s="2744"/>
      <c r="D638" s="2744"/>
      <c r="E638" s="2744"/>
      <c r="F638" s="2744"/>
      <c r="G638" s="2744"/>
      <c r="H638" s="2744"/>
      <c r="I638" s="2745"/>
      <c r="J638" s="2745"/>
      <c r="K638" s="2745"/>
      <c r="L638" s="2745"/>
    </row>
    <row r="639" spans="1:12" ht="15.75" customHeight="1">
      <c r="A639" s="2744"/>
      <c r="B639" s="2744"/>
      <c r="C639" s="2744"/>
      <c r="D639" s="2744"/>
      <c r="E639" s="2744"/>
      <c r="F639" s="2744"/>
      <c r="G639" s="2744"/>
      <c r="H639" s="2744"/>
      <c r="I639" s="2745"/>
      <c r="J639" s="2745"/>
      <c r="K639" s="2745"/>
      <c r="L639" s="2745"/>
    </row>
    <row r="640" spans="1:12" ht="15.75" customHeight="1">
      <c r="A640" s="2744"/>
      <c r="B640" s="2744"/>
      <c r="C640" s="2744"/>
      <c r="D640" s="2744"/>
      <c r="E640" s="2744"/>
      <c r="F640" s="2744"/>
      <c r="G640" s="2744"/>
      <c r="H640" s="2744"/>
      <c r="I640" s="2745"/>
      <c r="J640" s="2745"/>
      <c r="K640" s="2745"/>
      <c r="L640" s="2745"/>
    </row>
    <row r="641" spans="1:12" ht="15.75" customHeight="1">
      <c r="A641" s="2744"/>
      <c r="B641" s="2744"/>
      <c r="C641" s="2744"/>
      <c r="D641" s="2744"/>
      <c r="E641" s="2744"/>
      <c r="F641" s="2744"/>
      <c r="G641" s="2744"/>
      <c r="H641" s="2744"/>
      <c r="I641" s="2745"/>
      <c r="J641" s="2745"/>
      <c r="K641" s="2745"/>
      <c r="L641" s="2745"/>
    </row>
    <row r="642" spans="1:12" ht="15.75" customHeight="1">
      <c r="A642" s="2744"/>
      <c r="B642" s="2744"/>
      <c r="C642" s="2744"/>
      <c r="D642" s="2744"/>
      <c r="E642" s="2744"/>
      <c r="F642" s="2744"/>
      <c r="G642" s="2744"/>
      <c r="H642" s="2744"/>
      <c r="I642" s="2745"/>
      <c r="J642" s="2745"/>
      <c r="K642" s="2745"/>
      <c r="L642" s="2745"/>
    </row>
    <row r="643" spans="1:12" ht="15.75" customHeight="1">
      <c r="A643" s="2744"/>
      <c r="B643" s="2744"/>
      <c r="C643" s="2744"/>
      <c r="D643" s="2744"/>
      <c r="E643" s="2744"/>
      <c r="F643" s="2744"/>
      <c r="G643" s="2744"/>
      <c r="H643" s="2744"/>
      <c r="I643" s="2745"/>
      <c r="J643" s="2745"/>
      <c r="K643" s="2745"/>
      <c r="L643" s="2745"/>
    </row>
    <row r="644" spans="1:12" ht="15.75" customHeight="1">
      <c r="A644" s="2744"/>
      <c r="B644" s="2744"/>
      <c r="C644" s="2744"/>
      <c r="D644" s="2744"/>
      <c r="E644" s="2744"/>
      <c r="F644" s="2744"/>
      <c r="G644" s="2744"/>
      <c r="H644" s="2744"/>
      <c r="I644" s="2745"/>
      <c r="J644" s="2745"/>
      <c r="K644" s="2745"/>
      <c r="L644" s="2745"/>
    </row>
    <row r="645" spans="1:12" ht="15.75" customHeight="1">
      <c r="A645" s="2744"/>
      <c r="B645" s="2744"/>
      <c r="C645" s="2744"/>
      <c r="D645" s="2744"/>
      <c r="E645" s="2744"/>
      <c r="F645" s="2744"/>
      <c r="G645" s="2744"/>
      <c r="H645" s="2744"/>
      <c r="I645" s="2745"/>
      <c r="J645" s="2745"/>
      <c r="K645" s="2745"/>
      <c r="L645" s="2745"/>
    </row>
    <row r="646" spans="1:12" ht="15.75" customHeight="1">
      <c r="A646" s="2744"/>
      <c r="B646" s="2744"/>
      <c r="C646" s="2744"/>
      <c r="D646" s="2744"/>
      <c r="E646" s="2744"/>
      <c r="F646" s="2744"/>
      <c r="G646" s="2744"/>
      <c r="H646" s="2744"/>
      <c r="I646" s="2745"/>
      <c r="J646" s="2745"/>
      <c r="K646" s="2745"/>
      <c r="L646" s="2745"/>
    </row>
    <row r="647" spans="1:12" ht="15.75" customHeight="1">
      <c r="A647" s="2744"/>
      <c r="B647" s="2744"/>
      <c r="C647" s="2744"/>
      <c r="D647" s="2744"/>
      <c r="E647" s="2744"/>
      <c r="F647" s="2744"/>
      <c r="G647" s="2744"/>
      <c r="H647" s="2744"/>
      <c r="I647" s="2745"/>
      <c r="J647" s="2745"/>
      <c r="K647" s="2745"/>
      <c r="L647" s="2745"/>
    </row>
    <row r="648" spans="1:12" ht="15.75" customHeight="1">
      <c r="A648" s="2744"/>
      <c r="B648" s="2744"/>
      <c r="C648" s="2744"/>
      <c r="D648" s="2744"/>
      <c r="E648" s="2744"/>
      <c r="F648" s="2744"/>
      <c r="G648" s="2744"/>
      <c r="H648" s="2744"/>
      <c r="I648" s="2745"/>
      <c r="J648" s="2745"/>
      <c r="K648" s="2745"/>
      <c r="L648" s="2745"/>
    </row>
    <row r="649" spans="1:12" ht="15.75" customHeight="1">
      <c r="A649" s="2744"/>
      <c r="B649" s="2744"/>
      <c r="C649" s="2744"/>
      <c r="D649" s="2744"/>
      <c r="E649" s="2744"/>
      <c r="F649" s="2744"/>
      <c r="G649" s="2744"/>
      <c r="H649" s="2744"/>
      <c r="I649" s="2745"/>
      <c r="J649" s="2745"/>
      <c r="K649" s="2745"/>
      <c r="L649" s="2745"/>
    </row>
    <row r="650" spans="1:12" ht="15.75" customHeight="1">
      <c r="A650" s="2744"/>
      <c r="B650" s="2744"/>
      <c r="C650" s="2744"/>
      <c r="D650" s="2744"/>
      <c r="E650" s="2744"/>
      <c r="F650" s="2744"/>
      <c r="G650" s="2744"/>
      <c r="H650" s="2744"/>
      <c r="I650" s="2745"/>
      <c r="J650" s="2745"/>
      <c r="K650" s="2745"/>
      <c r="L650" s="2745"/>
    </row>
    <row r="651" spans="1:12" ht="15.75" customHeight="1">
      <c r="A651" s="2744"/>
      <c r="B651" s="2744"/>
      <c r="C651" s="2744"/>
      <c r="D651" s="2744"/>
      <c r="E651" s="2744"/>
      <c r="F651" s="2744"/>
      <c r="G651" s="2744"/>
      <c r="H651" s="2744"/>
      <c r="I651" s="2745"/>
      <c r="J651" s="2745"/>
      <c r="K651" s="2745"/>
      <c r="L651" s="2745"/>
    </row>
    <row r="652" spans="1:12" ht="15.75" customHeight="1">
      <c r="A652" s="2744"/>
      <c r="B652" s="2744"/>
      <c r="C652" s="2744"/>
      <c r="D652" s="2744"/>
      <c r="E652" s="2744"/>
      <c r="F652" s="2744"/>
      <c r="G652" s="2744"/>
      <c r="H652" s="2744"/>
      <c r="I652" s="2745"/>
      <c r="J652" s="2745"/>
      <c r="K652" s="2745"/>
      <c r="L652" s="2745"/>
    </row>
    <row r="653" spans="1:12" ht="15.75" customHeight="1">
      <c r="A653" s="2744"/>
      <c r="B653" s="2744"/>
      <c r="C653" s="2744"/>
      <c r="D653" s="2744"/>
      <c r="E653" s="2744"/>
      <c r="F653" s="2744"/>
      <c r="G653" s="2744"/>
      <c r="H653" s="2744"/>
      <c r="I653" s="2745"/>
      <c r="J653" s="2745"/>
      <c r="K653" s="2745"/>
      <c r="L653" s="2745"/>
    </row>
    <row r="654" spans="1:12" ht="15.75" customHeight="1">
      <c r="A654" s="2744"/>
      <c r="B654" s="2744"/>
      <c r="C654" s="2744"/>
      <c r="D654" s="2744"/>
      <c r="E654" s="2744"/>
      <c r="F654" s="2744"/>
      <c r="G654" s="2744"/>
      <c r="H654" s="2744"/>
      <c r="I654" s="2745"/>
      <c r="J654" s="2745"/>
      <c r="K654" s="2745"/>
      <c r="L654" s="2745"/>
    </row>
    <row r="655" spans="1:12" ht="15.75" customHeight="1">
      <c r="A655" s="2744"/>
      <c r="B655" s="2744"/>
      <c r="C655" s="2744"/>
      <c r="D655" s="2744"/>
      <c r="E655" s="2744"/>
      <c r="F655" s="2744"/>
      <c r="G655" s="2744"/>
      <c r="H655" s="2744"/>
      <c r="I655" s="2745"/>
      <c r="J655" s="2745"/>
      <c r="K655" s="2745"/>
      <c r="L655" s="2745"/>
    </row>
    <row r="656" spans="1:12" ht="15.75" customHeight="1">
      <c r="A656" s="2744"/>
      <c r="B656" s="2744"/>
      <c r="C656" s="2744"/>
      <c r="D656" s="2744"/>
      <c r="E656" s="2744"/>
      <c r="F656" s="2744"/>
      <c r="G656" s="2744"/>
      <c r="H656" s="2744"/>
      <c r="I656" s="2745"/>
      <c r="J656" s="2745"/>
      <c r="K656" s="2745"/>
      <c r="L656" s="2745"/>
    </row>
    <row r="657" spans="1:12" ht="15.75" customHeight="1">
      <c r="A657" s="2744"/>
      <c r="B657" s="2744"/>
      <c r="C657" s="2744"/>
      <c r="D657" s="2744"/>
      <c r="E657" s="2744"/>
      <c r="F657" s="2744"/>
      <c r="G657" s="2744"/>
      <c r="H657" s="2744"/>
      <c r="I657" s="2745"/>
      <c r="J657" s="2745"/>
      <c r="K657" s="2745"/>
      <c r="L657" s="2745"/>
    </row>
    <row r="658" spans="1:12" ht="15.75" customHeight="1">
      <c r="A658" s="2744"/>
      <c r="B658" s="2744"/>
      <c r="C658" s="2744"/>
      <c r="D658" s="2744"/>
      <c r="E658" s="2744"/>
      <c r="F658" s="2744"/>
      <c r="G658" s="2744"/>
      <c r="H658" s="2744"/>
      <c r="I658" s="2745"/>
      <c r="J658" s="2745"/>
      <c r="K658" s="2745"/>
      <c r="L658" s="2745"/>
    </row>
    <row r="659" spans="1:12" ht="15.75" customHeight="1">
      <c r="A659" s="2744"/>
      <c r="B659" s="2744"/>
      <c r="C659" s="2744"/>
      <c r="D659" s="2744"/>
      <c r="E659" s="2744"/>
      <c r="F659" s="2744"/>
      <c r="G659" s="2744"/>
      <c r="H659" s="2744"/>
      <c r="I659" s="2745"/>
      <c r="J659" s="2745"/>
      <c r="K659" s="2745"/>
      <c r="L659" s="2745"/>
    </row>
    <row r="660" spans="1:12" ht="15.75" customHeight="1">
      <c r="A660" s="2744"/>
      <c r="B660" s="2744"/>
      <c r="C660" s="2744"/>
      <c r="D660" s="2744"/>
      <c r="E660" s="2744"/>
      <c r="F660" s="2744"/>
      <c r="G660" s="2744"/>
      <c r="H660" s="2744"/>
      <c r="I660" s="2745"/>
      <c r="J660" s="2745"/>
      <c r="K660" s="2745"/>
      <c r="L660" s="2745"/>
    </row>
    <row r="661" spans="1:12" ht="15.75" customHeight="1">
      <c r="A661" s="2744"/>
      <c r="B661" s="2744"/>
      <c r="C661" s="2744"/>
      <c r="D661" s="2744"/>
      <c r="E661" s="2744"/>
      <c r="F661" s="2744"/>
      <c r="G661" s="2744"/>
      <c r="H661" s="2744"/>
      <c r="I661" s="2745"/>
      <c r="J661" s="2745"/>
      <c r="K661" s="2745"/>
      <c r="L661" s="2745"/>
    </row>
    <row r="662" spans="1:12" ht="15.75" customHeight="1">
      <c r="A662" s="2744"/>
      <c r="B662" s="2744"/>
      <c r="C662" s="2744"/>
      <c r="D662" s="2744"/>
      <c r="E662" s="2744"/>
      <c r="F662" s="2744"/>
      <c r="G662" s="2744"/>
      <c r="H662" s="2744"/>
      <c r="I662" s="2745"/>
      <c r="J662" s="2745"/>
      <c r="K662" s="2745"/>
      <c r="L662" s="2745"/>
    </row>
    <row r="663" spans="1:12" ht="15.75" customHeight="1">
      <c r="A663" s="2744"/>
      <c r="B663" s="2744"/>
      <c r="C663" s="2744"/>
      <c r="D663" s="2744"/>
      <c r="E663" s="2744"/>
      <c r="F663" s="2744"/>
      <c r="G663" s="2744"/>
      <c r="H663" s="2744"/>
      <c r="I663" s="2745"/>
      <c r="J663" s="2745"/>
      <c r="K663" s="2745"/>
      <c r="L663" s="2745"/>
    </row>
    <row r="664" spans="1:12" ht="15.75" customHeight="1">
      <c r="A664" s="2744"/>
      <c r="B664" s="2744"/>
      <c r="C664" s="2744"/>
      <c r="D664" s="2744"/>
      <c r="E664" s="2744"/>
      <c r="F664" s="2744"/>
      <c r="G664" s="2744"/>
      <c r="H664" s="2744"/>
      <c r="I664" s="2745"/>
      <c r="J664" s="2745"/>
      <c r="K664" s="2745"/>
      <c r="L664" s="2745"/>
    </row>
    <row r="665" spans="1:12" ht="15.75" customHeight="1">
      <c r="A665" s="2744"/>
      <c r="B665" s="2744"/>
      <c r="C665" s="2744"/>
      <c r="D665" s="2744"/>
      <c r="E665" s="2744"/>
      <c r="F665" s="2744"/>
      <c r="G665" s="2744"/>
      <c r="H665" s="2744"/>
      <c r="I665" s="2745"/>
      <c r="J665" s="2745"/>
      <c r="K665" s="2745"/>
      <c r="L665" s="2745"/>
    </row>
    <row r="666" spans="1:12" ht="15.75" customHeight="1">
      <c r="A666" s="2744"/>
      <c r="B666" s="2744"/>
      <c r="C666" s="2744"/>
      <c r="D666" s="2744"/>
      <c r="E666" s="2744"/>
      <c r="F666" s="2744"/>
      <c r="G666" s="2744"/>
      <c r="H666" s="2744"/>
      <c r="I666" s="2745"/>
      <c r="J666" s="2745"/>
      <c r="K666" s="2745"/>
      <c r="L666" s="2745"/>
    </row>
    <row r="667" spans="1:12" ht="15.75" customHeight="1">
      <c r="A667" s="2744"/>
      <c r="B667" s="2744"/>
      <c r="C667" s="2744"/>
      <c r="D667" s="2744"/>
      <c r="E667" s="2744"/>
      <c r="F667" s="2744"/>
      <c r="G667" s="2744"/>
      <c r="H667" s="2744"/>
      <c r="I667" s="2745"/>
      <c r="J667" s="2745"/>
      <c r="K667" s="2745"/>
      <c r="L667" s="2745"/>
    </row>
    <row r="668" spans="1:12" ht="15.75" customHeight="1">
      <c r="A668" s="2744"/>
      <c r="B668" s="2744"/>
      <c r="C668" s="2744"/>
      <c r="D668" s="2744"/>
      <c r="E668" s="2744"/>
      <c r="F668" s="2744"/>
      <c r="G668" s="2744"/>
      <c r="H668" s="2744"/>
      <c r="I668" s="2745"/>
      <c r="J668" s="2745"/>
      <c r="K668" s="2745"/>
      <c r="L668" s="2745"/>
    </row>
    <row r="669" spans="1:12" ht="15.75" customHeight="1">
      <c r="A669" s="2744"/>
      <c r="B669" s="2744"/>
      <c r="C669" s="2744"/>
      <c r="D669" s="2744"/>
      <c r="E669" s="2744"/>
      <c r="F669" s="2744"/>
      <c r="G669" s="2744"/>
      <c r="H669" s="2744"/>
      <c r="I669" s="2745"/>
      <c r="J669" s="2745"/>
      <c r="K669" s="2745"/>
      <c r="L669" s="2745"/>
    </row>
    <row r="670" spans="1:12" ht="15.75" customHeight="1">
      <c r="A670" s="2744"/>
      <c r="B670" s="2744"/>
      <c r="C670" s="2744"/>
      <c r="D670" s="2744"/>
      <c r="E670" s="2744"/>
      <c r="F670" s="2744"/>
      <c r="G670" s="2744"/>
      <c r="H670" s="2744"/>
      <c r="I670" s="2745"/>
      <c r="J670" s="2745"/>
      <c r="K670" s="2745"/>
      <c r="L670" s="2745"/>
    </row>
    <row r="671" spans="1:12" ht="15.75" customHeight="1">
      <c r="A671" s="2744"/>
      <c r="B671" s="2744"/>
      <c r="C671" s="2744"/>
      <c r="D671" s="2744"/>
      <c r="E671" s="2744"/>
      <c r="F671" s="2744"/>
      <c r="G671" s="2744"/>
      <c r="H671" s="2744"/>
      <c r="I671" s="2745"/>
      <c r="J671" s="2745"/>
      <c r="K671" s="2745"/>
      <c r="L671" s="2745"/>
    </row>
    <row r="672" spans="1:12" ht="15.75" customHeight="1">
      <c r="A672" s="2744"/>
      <c r="B672" s="2744"/>
      <c r="C672" s="2744"/>
      <c r="D672" s="2744"/>
      <c r="E672" s="2744"/>
      <c r="F672" s="2744"/>
      <c r="G672" s="2744"/>
      <c r="H672" s="2744"/>
      <c r="I672" s="2745"/>
      <c r="J672" s="2745"/>
      <c r="K672" s="2745"/>
      <c r="L672" s="2745"/>
    </row>
    <row r="673" spans="1:12" ht="15.75" customHeight="1">
      <c r="A673" s="2744"/>
      <c r="B673" s="2744"/>
      <c r="C673" s="2744"/>
      <c r="D673" s="2744"/>
      <c r="E673" s="2744"/>
      <c r="F673" s="2744"/>
      <c r="G673" s="2744"/>
      <c r="H673" s="2744"/>
      <c r="I673" s="2745"/>
      <c r="J673" s="2745"/>
      <c r="K673" s="2745"/>
      <c r="L673" s="2745"/>
    </row>
    <row r="674" spans="1:12" ht="15.75" customHeight="1">
      <c r="A674" s="2744"/>
      <c r="B674" s="2744"/>
      <c r="C674" s="2744"/>
      <c r="D674" s="2744"/>
      <c r="E674" s="2744"/>
      <c r="F674" s="2744"/>
      <c r="G674" s="2744"/>
      <c r="H674" s="2744"/>
      <c r="I674" s="2745"/>
      <c r="J674" s="2745"/>
      <c r="K674" s="2745"/>
      <c r="L674" s="2745"/>
    </row>
    <row r="675" spans="1:12" ht="15.75" customHeight="1">
      <c r="A675" s="2744"/>
      <c r="B675" s="2744"/>
      <c r="C675" s="2744"/>
      <c r="D675" s="2744"/>
      <c r="E675" s="2744"/>
      <c r="F675" s="2744"/>
      <c r="G675" s="2744"/>
      <c r="H675" s="2744"/>
      <c r="I675" s="2745"/>
      <c r="J675" s="2745"/>
      <c r="K675" s="2745"/>
      <c r="L675" s="2745"/>
    </row>
    <row r="676" spans="1:12" ht="15.75" customHeight="1">
      <c r="A676" s="2744"/>
      <c r="B676" s="2744"/>
      <c r="C676" s="2744"/>
      <c r="D676" s="2744"/>
      <c r="E676" s="2744"/>
      <c r="F676" s="2744"/>
      <c r="G676" s="2744"/>
      <c r="H676" s="2744"/>
      <c r="I676" s="2745"/>
      <c r="J676" s="2745"/>
      <c r="K676" s="2745"/>
      <c r="L676" s="2745"/>
    </row>
    <row r="677" spans="1:12" ht="15.75" customHeight="1">
      <c r="A677" s="2744"/>
      <c r="B677" s="2744"/>
      <c r="C677" s="2744"/>
      <c r="D677" s="2744"/>
      <c r="E677" s="2744"/>
      <c r="F677" s="2744"/>
      <c r="G677" s="2744"/>
      <c r="H677" s="2744"/>
      <c r="I677" s="2745"/>
      <c r="J677" s="2745"/>
      <c r="K677" s="2745"/>
      <c r="L677" s="2745"/>
    </row>
    <row r="678" spans="1:12" ht="15.75" customHeight="1">
      <c r="A678" s="2744"/>
      <c r="B678" s="2744"/>
      <c r="C678" s="2744"/>
      <c r="D678" s="2744"/>
      <c r="E678" s="2744"/>
      <c r="F678" s="2744"/>
      <c r="G678" s="2744"/>
      <c r="H678" s="2744"/>
      <c r="I678" s="2745"/>
      <c r="J678" s="2745"/>
      <c r="K678" s="2745"/>
      <c r="L678" s="2745"/>
    </row>
    <row r="679" spans="1:12" ht="15.75" customHeight="1">
      <c r="A679" s="2744"/>
      <c r="B679" s="2744"/>
      <c r="C679" s="2744"/>
      <c r="D679" s="2744"/>
      <c r="E679" s="2744"/>
      <c r="F679" s="2744"/>
      <c r="G679" s="2744"/>
      <c r="H679" s="2744"/>
      <c r="I679" s="2745"/>
      <c r="J679" s="2745"/>
      <c r="K679" s="2745"/>
      <c r="L679" s="2745"/>
    </row>
    <row r="680" spans="1:12" ht="15.75" customHeight="1">
      <c r="A680" s="2744"/>
      <c r="B680" s="2744"/>
      <c r="C680" s="2744"/>
      <c r="D680" s="2744"/>
      <c r="E680" s="2744"/>
      <c r="F680" s="2744"/>
      <c r="G680" s="2744"/>
      <c r="H680" s="2744"/>
      <c r="I680" s="2745"/>
      <c r="J680" s="2745"/>
      <c r="K680" s="2745"/>
      <c r="L680" s="2745"/>
    </row>
    <row r="681" spans="1:12" ht="15.75" customHeight="1">
      <c r="A681" s="2744"/>
      <c r="B681" s="2744"/>
      <c r="C681" s="2744"/>
      <c r="D681" s="2744"/>
      <c r="E681" s="2744"/>
      <c r="F681" s="2744"/>
      <c r="G681" s="2744"/>
      <c r="H681" s="2744"/>
      <c r="I681" s="2745"/>
      <c r="J681" s="2745"/>
      <c r="K681" s="2745"/>
      <c r="L681" s="2745"/>
    </row>
    <row r="682" spans="1:12" ht="15.75" customHeight="1">
      <c r="A682" s="2744"/>
      <c r="B682" s="2744"/>
      <c r="C682" s="2744"/>
      <c r="D682" s="2744"/>
      <c r="E682" s="2744"/>
      <c r="F682" s="2744"/>
      <c r="G682" s="2744"/>
      <c r="H682" s="2744"/>
      <c r="I682" s="2745"/>
      <c r="J682" s="2745"/>
      <c r="K682" s="2745"/>
      <c r="L682" s="2745"/>
    </row>
    <row r="683" spans="1:12" ht="15.75" customHeight="1">
      <c r="A683" s="2744"/>
      <c r="B683" s="2744"/>
      <c r="C683" s="2744"/>
      <c r="D683" s="2744"/>
      <c r="E683" s="2744"/>
      <c r="F683" s="2744"/>
      <c r="G683" s="2744"/>
      <c r="H683" s="2744"/>
      <c r="I683" s="2745"/>
      <c r="J683" s="2745"/>
      <c r="K683" s="2745"/>
      <c r="L683" s="2745"/>
    </row>
    <row r="684" spans="1:12" ht="15.75" customHeight="1">
      <c r="A684" s="2744"/>
      <c r="B684" s="2744"/>
      <c r="C684" s="2744"/>
      <c r="D684" s="2744"/>
      <c r="E684" s="2744"/>
      <c r="F684" s="2744"/>
      <c r="G684" s="2744"/>
      <c r="H684" s="2744"/>
      <c r="I684" s="2745"/>
      <c r="J684" s="2745"/>
      <c r="K684" s="2745"/>
      <c r="L684" s="2745"/>
    </row>
    <row r="685" spans="1:12" ht="15.75" customHeight="1">
      <c r="A685" s="2744"/>
      <c r="B685" s="2744"/>
      <c r="C685" s="2744"/>
      <c r="D685" s="2744"/>
      <c r="E685" s="2744"/>
      <c r="F685" s="2744"/>
      <c r="G685" s="2744"/>
      <c r="H685" s="2744"/>
      <c r="I685" s="2745"/>
      <c r="J685" s="2745"/>
      <c r="K685" s="2745"/>
      <c r="L685" s="2745"/>
    </row>
    <row r="686" spans="1:12" ht="15.75" customHeight="1">
      <c r="A686" s="2744"/>
      <c r="B686" s="2744"/>
      <c r="C686" s="2744"/>
      <c r="D686" s="2744"/>
      <c r="E686" s="2744"/>
      <c r="F686" s="2744"/>
      <c r="G686" s="2744"/>
      <c r="H686" s="2744"/>
      <c r="I686" s="2745"/>
      <c r="J686" s="2745"/>
      <c r="K686" s="2745"/>
      <c r="L686" s="2745"/>
    </row>
    <row r="687" spans="1:12" ht="15.75" customHeight="1">
      <c r="A687" s="2744"/>
      <c r="B687" s="2744"/>
      <c r="C687" s="2744"/>
      <c r="D687" s="2744"/>
      <c r="E687" s="2744"/>
      <c r="F687" s="2744"/>
      <c r="G687" s="2744"/>
      <c r="H687" s="2744"/>
      <c r="I687" s="2745"/>
      <c r="J687" s="2745"/>
      <c r="K687" s="2745"/>
      <c r="L687" s="2745"/>
    </row>
    <row r="688" spans="1:12" ht="15.75" customHeight="1">
      <c r="A688" s="2744"/>
      <c r="B688" s="2744"/>
      <c r="C688" s="2744"/>
      <c r="D688" s="2744"/>
      <c r="E688" s="2744"/>
      <c r="F688" s="2744"/>
      <c r="G688" s="2744"/>
      <c r="H688" s="2744"/>
      <c r="I688" s="2745"/>
      <c r="J688" s="2745"/>
      <c r="K688" s="2745"/>
      <c r="L688" s="2745"/>
    </row>
    <row r="689" spans="1:12" ht="15.75" customHeight="1">
      <c r="A689" s="2744"/>
      <c r="B689" s="2744"/>
      <c r="C689" s="2744"/>
      <c r="D689" s="2744"/>
      <c r="E689" s="2744"/>
      <c r="F689" s="2744"/>
      <c r="G689" s="2744"/>
      <c r="H689" s="2744"/>
      <c r="I689" s="2745"/>
      <c r="J689" s="2745"/>
      <c r="K689" s="2745"/>
      <c r="L689" s="2745"/>
    </row>
    <row r="690" spans="1:12" ht="15.75" customHeight="1">
      <c r="A690" s="2744"/>
      <c r="B690" s="2744"/>
      <c r="C690" s="2744"/>
      <c r="D690" s="2744"/>
      <c r="E690" s="2744"/>
      <c r="F690" s="2744"/>
      <c r="G690" s="2744"/>
      <c r="H690" s="2744"/>
      <c r="I690" s="2745"/>
      <c r="J690" s="2745"/>
      <c r="K690" s="2745"/>
      <c r="L690" s="2745"/>
    </row>
    <row r="691" spans="1:12" ht="15.75" customHeight="1">
      <c r="A691" s="2744"/>
      <c r="B691" s="2744"/>
      <c r="C691" s="2744"/>
      <c r="D691" s="2744"/>
      <c r="E691" s="2744"/>
      <c r="F691" s="2744"/>
      <c r="G691" s="2744"/>
      <c r="H691" s="2744"/>
      <c r="I691" s="2745"/>
      <c r="J691" s="2745"/>
      <c r="K691" s="2745"/>
      <c r="L691" s="2745"/>
    </row>
    <row r="692" spans="1:12" ht="15.75" customHeight="1">
      <c r="A692" s="2744"/>
      <c r="B692" s="2744"/>
      <c r="C692" s="2744"/>
      <c r="D692" s="2744"/>
      <c r="E692" s="2744"/>
      <c r="F692" s="2744"/>
      <c r="G692" s="2744"/>
      <c r="H692" s="2744"/>
      <c r="I692" s="2745"/>
      <c r="J692" s="2745"/>
      <c r="K692" s="2745"/>
      <c r="L692" s="2745"/>
    </row>
    <row r="693" spans="1:12" ht="15.75" customHeight="1">
      <c r="A693" s="2744"/>
      <c r="B693" s="2744"/>
      <c r="C693" s="2744"/>
      <c r="D693" s="2744"/>
      <c r="E693" s="2744"/>
      <c r="F693" s="2744"/>
      <c r="G693" s="2744"/>
      <c r="H693" s="2744"/>
      <c r="I693" s="2745"/>
      <c r="J693" s="2745"/>
      <c r="K693" s="2745"/>
      <c r="L693" s="2745"/>
    </row>
    <row r="694" spans="1:12" ht="15.75" customHeight="1">
      <c r="A694" s="2744"/>
      <c r="B694" s="2744"/>
      <c r="C694" s="2744"/>
      <c r="D694" s="2744"/>
      <c r="E694" s="2744"/>
      <c r="F694" s="2744"/>
      <c r="G694" s="2744"/>
      <c r="H694" s="2744"/>
      <c r="I694" s="2745"/>
      <c r="J694" s="2745"/>
      <c r="K694" s="2745"/>
      <c r="L694" s="2745"/>
    </row>
    <row r="695" spans="1:12" ht="15.75" customHeight="1">
      <c r="A695" s="2744"/>
      <c r="B695" s="2744"/>
      <c r="C695" s="2744"/>
      <c r="D695" s="2744"/>
      <c r="E695" s="2744"/>
      <c r="F695" s="2744"/>
      <c r="G695" s="2744"/>
      <c r="H695" s="2744"/>
      <c r="I695" s="2745"/>
      <c r="J695" s="2745"/>
      <c r="K695" s="2745"/>
      <c r="L695" s="2745"/>
    </row>
    <row r="696" spans="1:12" ht="15.75" customHeight="1">
      <c r="A696" s="2744"/>
      <c r="B696" s="2744"/>
      <c r="C696" s="2744"/>
      <c r="D696" s="2744"/>
      <c r="E696" s="2744"/>
      <c r="F696" s="2744"/>
      <c r="G696" s="2744"/>
      <c r="H696" s="2744"/>
      <c r="I696" s="2745"/>
      <c r="J696" s="2745"/>
      <c r="K696" s="2745"/>
      <c r="L696" s="2745"/>
    </row>
    <row r="697" spans="1:12" ht="15.75" customHeight="1">
      <c r="A697" s="2744"/>
      <c r="B697" s="2744"/>
      <c r="C697" s="2744"/>
      <c r="D697" s="2744"/>
      <c r="E697" s="2744"/>
      <c r="F697" s="2744"/>
      <c r="G697" s="2744"/>
      <c r="H697" s="2744"/>
      <c r="I697" s="2745"/>
      <c r="J697" s="2745"/>
      <c r="K697" s="2745"/>
      <c r="L697" s="2745"/>
    </row>
    <row r="698" spans="1:12" ht="15.75" customHeight="1">
      <c r="A698" s="2744"/>
      <c r="B698" s="2744"/>
      <c r="C698" s="2744"/>
      <c r="D698" s="2744"/>
      <c r="E698" s="2744"/>
      <c r="F698" s="2744"/>
      <c r="G698" s="2744"/>
      <c r="H698" s="2744"/>
      <c r="I698" s="2745"/>
      <c r="J698" s="2745"/>
      <c r="K698" s="2745"/>
      <c r="L698" s="2745"/>
    </row>
    <row r="699" spans="1:12" ht="15.75" customHeight="1">
      <c r="A699" s="2744"/>
      <c r="B699" s="2744"/>
      <c r="C699" s="2744"/>
      <c r="D699" s="2744"/>
      <c r="E699" s="2744"/>
      <c r="F699" s="2744"/>
      <c r="G699" s="2744"/>
      <c r="H699" s="2744"/>
      <c r="I699" s="2745"/>
      <c r="J699" s="2745"/>
      <c r="K699" s="2745"/>
      <c r="L699" s="2745"/>
    </row>
    <row r="700" spans="1:12" ht="15.75" customHeight="1">
      <c r="A700" s="2744"/>
      <c r="B700" s="2744"/>
      <c r="C700" s="2744"/>
      <c r="D700" s="2744"/>
      <c r="E700" s="2744"/>
      <c r="F700" s="2744"/>
      <c r="G700" s="2744"/>
      <c r="H700" s="2744"/>
      <c r="I700" s="2745"/>
      <c r="J700" s="2745"/>
      <c r="K700" s="2745"/>
      <c r="L700" s="2745"/>
    </row>
    <row r="701" spans="1:12" ht="15.75" customHeight="1">
      <c r="A701" s="2744"/>
      <c r="B701" s="2744"/>
      <c r="C701" s="2744"/>
      <c r="D701" s="2744"/>
      <c r="E701" s="2744"/>
      <c r="F701" s="2744"/>
      <c r="G701" s="2744"/>
      <c r="H701" s="2744"/>
      <c r="I701" s="2745"/>
      <c r="J701" s="2745"/>
      <c r="K701" s="2745"/>
      <c r="L701" s="2745"/>
    </row>
    <row r="702" spans="1:12" ht="15.75" customHeight="1">
      <c r="A702" s="2744"/>
      <c r="B702" s="2744"/>
      <c r="C702" s="2744"/>
      <c r="D702" s="2744"/>
      <c r="E702" s="2744"/>
      <c r="F702" s="2744"/>
      <c r="G702" s="2744"/>
      <c r="H702" s="2744"/>
      <c r="I702" s="2745"/>
      <c r="J702" s="2745"/>
      <c r="K702" s="2745"/>
      <c r="L702" s="2745"/>
    </row>
    <row r="703" spans="1:12" ht="15.75" customHeight="1">
      <c r="A703" s="2744"/>
      <c r="B703" s="2744"/>
      <c r="C703" s="2744"/>
      <c r="D703" s="2744"/>
      <c r="E703" s="2744"/>
      <c r="F703" s="2744"/>
      <c r="G703" s="2744"/>
      <c r="H703" s="2744"/>
      <c r="I703" s="2745"/>
      <c r="J703" s="2745"/>
      <c r="K703" s="2745"/>
      <c r="L703" s="2745"/>
    </row>
    <row r="704" spans="1:12" ht="15.75" customHeight="1">
      <c r="A704" s="2744"/>
      <c r="B704" s="2744"/>
      <c r="C704" s="2744"/>
      <c r="D704" s="2744"/>
      <c r="E704" s="2744"/>
      <c r="F704" s="2744"/>
      <c r="G704" s="2744"/>
      <c r="H704" s="2744"/>
      <c r="I704" s="2745"/>
      <c r="J704" s="2745"/>
      <c r="K704" s="2745"/>
      <c r="L704" s="2745"/>
    </row>
    <row r="705" spans="1:12" ht="15.75" customHeight="1">
      <c r="A705" s="2744"/>
      <c r="B705" s="2744"/>
      <c r="C705" s="2744"/>
      <c r="D705" s="2744"/>
      <c r="E705" s="2744"/>
      <c r="F705" s="2744"/>
      <c r="G705" s="2744"/>
      <c r="H705" s="2744"/>
      <c r="I705" s="2745"/>
      <c r="J705" s="2745"/>
      <c r="K705" s="2745"/>
      <c r="L705" s="2745"/>
    </row>
    <row r="706" spans="1:12" ht="15.75" customHeight="1">
      <c r="A706" s="2744"/>
      <c r="B706" s="2744"/>
      <c r="C706" s="2744"/>
      <c r="D706" s="2744"/>
      <c r="E706" s="2744"/>
      <c r="F706" s="2744"/>
      <c r="G706" s="2744"/>
      <c r="H706" s="2744"/>
      <c r="I706" s="2745"/>
      <c r="J706" s="2745"/>
      <c r="K706" s="2745"/>
      <c r="L706" s="2745"/>
    </row>
    <row r="707" spans="1:12" ht="15.75" customHeight="1">
      <c r="A707" s="2744"/>
      <c r="B707" s="2744"/>
      <c r="C707" s="2744"/>
      <c r="D707" s="2744"/>
      <c r="E707" s="2744"/>
      <c r="F707" s="2744"/>
      <c r="G707" s="2744"/>
      <c r="H707" s="2744"/>
      <c r="I707" s="2745"/>
      <c r="J707" s="2745"/>
      <c r="K707" s="2745"/>
      <c r="L707" s="2745"/>
    </row>
    <row r="708" spans="1:12" ht="15.75" customHeight="1">
      <c r="A708" s="2744"/>
      <c r="B708" s="2744"/>
      <c r="C708" s="2744"/>
      <c r="D708" s="2744"/>
      <c r="E708" s="2744"/>
      <c r="F708" s="2744"/>
      <c r="G708" s="2744"/>
      <c r="H708" s="2744"/>
      <c r="I708" s="2745"/>
      <c r="J708" s="2745"/>
      <c r="K708" s="2745"/>
      <c r="L708" s="2745"/>
    </row>
    <row r="709" spans="1:12" ht="15.75" customHeight="1">
      <c r="A709" s="2744"/>
      <c r="B709" s="2744"/>
      <c r="C709" s="2744"/>
      <c r="D709" s="2744"/>
      <c r="E709" s="2744"/>
      <c r="F709" s="2744"/>
      <c r="G709" s="2744"/>
      <c r="H709" s="2744"/>
      <c r="I709" s="2745"/>
      <c r="J709" s="2745"/>
      <c r="K709" s="2745"/>
      <c r="L709" s="2745"/>
    </row>
    <row r="710" spans="1:12" ht="15.75" customHeight="1">
      <c r="A710" s="2744"/>
      <c r="B710" s="2744"/>
      <c r="C710" s="2744"/>
      <c r="D710" s="2744"/>
      <c r="E710" s="2744"/>
      <c r="F710" s="2744"/>
      <c r="G710" s="2744"/>
      <c r="H710" s="2744"/>
      <c r="I710" s="2745"/>
      <c r="J710" s="2745"/>
      <c r="K710" s="2745"/>
      <c r="L710" s="2745"/>
    </row>
    <row r="711" spans="1:12" ht="15.75" customHeight="1">
      <c r="A711" s="2744"/>
      <c r="B711" s="2744"/>
      <c r="C711" s="2744"/>
      <c r="D711" s="2744"/>
      <c r="E711" s="2744"/>
      <c r="F711" s="2744"/>
      <c r="G711" s="2744"/>
      <c r="H711" s="2744"/>
      <c r="I711" s="2745"/>
      <c r="J711" s="2745"/>
      <c r="K711" s="2745"/>
      <c r="L711" s="2745"/>
    </row>
    <row r="712" spans="1:12" ht="15.75" customHeight="1">
      <c r="A712" s="2744"/>
      <c r="B712" s="2744"/>
      <c r="C712" s="2744"/>
      <c r="D712" s="2744"/>
      <c r="E712" s="2744"/>
      <c r="F712" s="2744"/>
      <c r="G712" s="2744"/>
      <c r="H712" s="2744"/>
      <c r="I712" s="2745"/>
      <c r="J712" s="2745"/>
      <c r="K712" s="2745"/>
      <c r="L712" s="2745"/>
    </row>
    <row r="713" spans="1:12" ht="15.75" customHeight="1">
      <c r="A713" s="2744"/>
      <c r="B713" s="2744"/>
      <c r="C713" s="2744"/>
      <c r="D713" s="2744"/>
      <c r="E713" s="2744"/>
      <c r="F713" s="2744"/>
      <c r="G713" s="2744"/>
      <c r="H713" s="2744"/>
      <c r="I713" s="2745"/>
      <c r="J713" s="2745"/>
      <c r="K713" s="2745"/>
      <c r="L713" s="2745"/>
    </row>
    <row r="714" spans="1:12" ht="15.75" customHeight="1">
      <c r="A714" s="2744"/>
      <c r="B714" s="2744"/>
      <c r="C714" s="2744"/>
      <c r="D714" s="2744"/>
      <c r="E714" s="2744"/>
      <c r="F714" s="2744"/>
      <c r="G714" s="2744"/>
      <c r="H714" s="2744"/>
      <c r="I714" s="2745"/>
      <c r="J714" s="2745"/>
      <c r="K714" s="2745"/>
      <c r="L714" s="2745"/>
    </row>
    <row r="715" spans="1:12" ht="15.75" customHeight="1">
      <c r="A715" s="2744"/>
      <c r="B715" s="2744"/>
      <c r="C715" s="2744"/>
      <c r="D715" s="2744"/>
      <c r="E715" s="2744"/>
      <c r="F715" s="2744"/>
      <c r="G715" s="2744"/>
      <c r="H715" s="2744"/>
      <c r="I715" s="2745"/>
      <c r="J715" s="2745"/>
      <c r="K715" s="2745"/>
      <c r="L715" s="2745"/>
    </row>
    <row r="716" spans="1:12" ht="15.75" customHeight="1">
      <c r="A716" s="2744"/>
      <c r="B716" s="2744"/>
      <c r="C716" s="2744"/>
      <c r="D716" s="2744"/>
      <c r="E716" s="2744"/>
      <c r="F716" s="2744"/>
      <c r="G716" s="2744"/>
      <c r="H716" s="2744"/>
      <c r="I716" s="2745"/>
      <c r="J716" s="2745"/>
      <c r="K716" s="2745"/>
      <c r="L716" s="2745"/>
    </row>
    <row r="717" spans="1:12" ht="15.75" customHeight="1">
      <c r="A717" s="2744"/>
      <c r="B717" s="2744"/>
      <c r="C717" s="2744"/>
      <c r="D717" s="2744"/>
      <c r="E717" s="2744"/>
      <c r="F717" s="2744"/>
      <c r="G717" s="2744"/>
      <c r="H717" s="2744"/>
      <c r="I717" s="2745"/>
      <c r="J717" s="2745"/>
      <c r="K717" s="2745"/>
      <c r="L717" s="2745"/>
    </row>
    <row r="718" spans="1:12" ht="15.75" customHeight="1">
      <c r="A718" s="2744"/>
      <c r="B718" s="2744"/>
      <c r="C718" s="2744"/>
      <c r="D718" s="2744"/>
      <c r="E718" s="2744"/>
      <c r="F718" s="2744"/>
      <c r="G718" s="2744"/>
      <c r="H718" s="2744"/>
      <c r="I718" s="2745"/>
      <c r="J718" s="2745"/>
      <c r="K718" s="2745"/>
      <c r="L718" s="2745"/>
    </row>
    <row r="719" spans="1:12" ht="15.75" customHeight="1">
      <c r="A719" s="2744"/>
      <c r="B719" s="2744"/>
      <c r="C719" s="2744"/>
      <c r="D719" s="2744"/>
      <c r="E719" s="2744"/>
      <c r="F719" s="2744"/>
      <c r="G719" s="2744"/>
      <c r="H719" s="2744"/>
      <c r="I719" s="2745"/>
      <c r="J719" s="2745"/>
      <c r="K719" s="2745"/>
      <c r="L719" s="2745"/>
    </row>
    <row r="720" spans="1:12" ht="15.75" customHeight="1">
      <c r="A720" s="2744"/>
      <c r="B720" s="2744"/>
      <c r="C720" s="2744"/>
      <c r="D720" s="2744"/>
      <c r="E720" s="2744"/>
      <c r="F720" s="2744"/>
      <c r="G720" s="2744"/>
      <c r="H720" s="2744"/>
      <c r="I720" s="2745"/>
      <c r="J720" s="2745"/>
      <c r="K720" s="2745"/>
      <c r="L720" s="2745"/>
    </row>
    <row r="721" spans="1:12" ht="15.75" customHeight="1">
      <c r="A721" s="2744"/>
      <c r="B721" s="2744"/>
      <c r="C721" s="2744"/>
      <c r="D721" s="2744"/>
      <c r="E721" s="2744"/>
      <c r="F721" s="2744"/>
      <c r="G721" s="2744"/>
      <c r="H721" s="2744"/>
      <c r="I721" s="2745"/>
      <c r="J721" s="2745"/>
      <c r="K721" s="2745"/>
      <c r="L721" s="2745"/>
    </row>
    <row r="722" spans="1:12" ht="15.75" customHeight="1">
      <c r="A722" s="2744"/>
      <c r="B722" s="2744"/>
      <c r="C722" s="2744"/>
      <c r="D722" s="2744"/>
      <c r="E722" s="2744"/>
      <c r="F722" s="2744"/>
      <c r="G722" s="2744"/>
      <c r="H722" s="2744"/>
      <c r="I722" s="2745"/>
      <c r="J722" s="2745"/>
      <c r="K722" s="2745"/>
      <c r="L722" s="2745"/>
    </row>
    <row r="723" spans="1:12" ht="15.75" customHeight="1">
      <c r="A723" s="2744"/>
      <c r="B723" s="2744"/>
      <c r="C723" s="2744"/>
      <c r="D723" s="2744"/>
      <c r="E723" s="2744"/>
      <c r="F723" s="2744"/>
      <c r="G723" s="2744"/>
      <c r="H723" s="2744"/>
      <c r="I723" s="2745"/>
      <c r="J723" s="2745"/>
      <c r="K723" s="2745"/>
      <c r="L723" s="2745"/>
    </row>
    <row r="724" spans="1:12" ht="15.75" customHeight="1">
      <c r="A724" s="2744"/>
      <c r="B724" s="2744"/>
      <c r="C724" s="2744"/>
      <c r="D724" s="2744"/>
      <c r="E724" s="2744"/>
      <c r="F724" s="2744"/>
      <c r="G724" s="2744"/>
      <c r="H724" s="2744"/>
      <c r="I724" s="2745"/>
      <c r="J724" s="2745"/>
      <c r="K724" s="2745"/>
      <c r="L724" s="2745"/>
    </row>
    <row r="725" spans="1:12" ht="15.75" customHeight="1">
      <c r="A725" s="2744"/>
      <c r="B725" s="2744"/>
      <c r="C725" s="2744"/>
      <c r="D725" s="2744"/>
      <c r="E725" s="2744"/>
      <c r="F725" s="2744"/>
      <c r="G725" s="2744"/>
      <c r="H725" s="2744"/>
      <c r="I725" s="2745"/>
      <c r="J725" s="2745"/>
      <c r="K725" s="2745"/>
      <c r="L725" s="2745"/>
    </row>
    <row r="726" spans="1:12" ht="15.75" customHeight="1">
      <c r="A726" s="2744"/>
      <c r="B726" s="2744"/>
      <c r="C726" s="2744"/>
      <c r="D726" s="2744"/>
      <c r="E726" s="2744"/>
      <c r="F726" s="2744"/>
      <c r="G726" s="2744"/>
      <c r="H726" s="2744"/>
      <c r="I726" s="2745"/>
      <c r="J726" s="2745"/>
      <c r="K726" s="2745"/>
      <c r="L726" s="2745"/>
    </row>
    <row r="727" spans="1:12" ht="15.75" customHeight="1">
      <c r="A727" s="2744"/>
      <c r="B727" s="2744"/>
      <c r="C727" s="2744"/>
      <c r="D727" s="2744"/>
      <c r="E727" s="2744"/>
      <c r="F727" s="2744"/>
      <c r="G727" s="2744"/>
      <c r="H727" s="2744"/>
      <c r="I727" s="2745"/>
      <c r="J727" s="2745"/>
      <c r="K727" s="2745"/>
      <c r="L727" s="2745"/>
    </row>
    <row r="728" spans="1:12" ht="15.75" customHeight="1">
      <c r="A728" s="2744"/>
      <c r="B728" s="2744"/>
      <c r="C728" s="2744"/>
      <c r="D728" s="2744"/>
      <c r="E728" s="2744"/>
      <c r="F728" s="2744"/>
      <c r="G728" s="2744"/>
      <c r="H728" s="2744"/>
      <c r="I728" s="2745"/>
      <c r="J728" s="2745"/>
      <c r="K728" s="2745"/>
      <c r="L728" s="2745"/>
    </row>
    <row r="729" spans="1:12" ht="15.75" customHeight="1">
      <c r="A729" s="2744"/>
      <c r="B729" s="2744"/>
      <c r="C729" s="2744"/>
      <c r="D729" s="2744"/>
      <c r="E729" s="2744"/>
      <c r="F729" s="2744"/>
      <c r="G729" s="2744"/>
      <c r="H729" s="2744"/>
      <c r="I729" s="2745"/>
      <c r="J729" s="2745"/>
      <c r="K729" s="2745"/>
      <c r="L729" s="2745"/>
    </row>
    <row r="730" spans="1:12" ht="15.75" customHeight="1">
      <c r="A730" s="2744"/>
      <c r="B730" s="2744"/>
      <c r="C730" s="2744"/>
      <c r="D730" s="2744"/>
      <c r="E730" s="2744"/>
      <c r="F730" s="2744"/>
      <c r="G730" s="2744"/>
      <c r="H730" s="2744"/>
      <c r="I730" s="2745"/>
      <c r="J730" s="2745"/>
      <c r="K730" s="2745"/>
      <c r="L730" s="2745"/>
    </row>
    <row r="731" spans="1:12" ht="15.75" customHeight="1">
      <c r="A731" s="2744"/>
      <c r="B731" s="2744"/>
      <c r="C731" s="2744"/>
      <c r="D731" s="2744"/>
      <c r="E731" s="2744"/>
      <c r="F731" s="2744"/>
      <c r="G731" s="2744"/>
      <c r="H731" s="2744"/>
      <c r="I731" s="2745"/>
      <c r="J731" s="2745"/>
      <c r="K731" s="2745"/>
      <c r="L731" s="2745"/>
    </row>
    <row r="732" spans="1:12" ht="15.75" customHeight="1">
      <c r="A732" s="2744"/>
      <c r="B732" s="2744"/>
      <c r="C732" s="2744"/>
      <c r="D732" s="2744"/>
      <c r="E732" s="2744"/>
      <c r="F732" s="2744"/>
      <c r="G732" s="2744"/>
      <c r="H732" s="2744"/>
      <c r="I732" s="2745"/>
      <c r="J732" s="2745"/>
      <c r="K732" s="2745"/>
      <c r="L732" s="2745"/>
    </row>
    <row r="733" spans="1:12" ht="15.75" customHeight="1">
      <c r="A733" s="2744"/>
      <c r="B733" s="2744"/>
      <c r="C733" s="2744"/>
      <c r="D733" s="2744"/>
      <c r="E733" s="2744"/>
      <c r="F733" s="2744"/>
      <c r="G733" s="2744"/>
      <c r="H733" s="2744"/>
      <c r="I733" s="2745"/>
      <c r="J733" s="2745"/>
      <c r="K733" s="2745"/>
      <c r="L733" s="2745"/>
    </row>
    <row r="734" spans="1:12" ht="15.75" customHeight="1">
      <c r="A734" s="2744"/>
      <c r="B734" s="2744"/>
      <c r="C734" s="2744"/>
      <c r="D734" s="2744"/>
      <c r="E734" s="2744"/>
      <c r="F734" s="2744"/>
      <c r="G734" s="2744"/>
      <c r="H734" s="2744"/>
      <c r="I734" s="2745"/>
      <c r="J734" s="2745"/>
      <c r="K734" s="2745"/>
      <c r="L734" s="2745"/>
    </row>
    <row r="735" spans="1:12" ht="15.75" customHeight="1">
      <c r="A735" s="2744"/>
      <c r="B735" s="2744"/>
      <c r="C735" s="2744"/>
      <c r="D735" s="2744"/>
      <c r="E735" s="2744"/>
      <c r="F735" s="2744"/>
      <c r="G735" s="2744"/>
      <c r="H735" s="2744"/>
      <c r="I735" s="2745"/>
      <c r="J735" s="2745"/>
      <c r="K735" s="2745"/>
      <c r="L735" s="2745"/>
    </row>
    <row r="736" spans="1:12" ht="15.75" customHeight="1">
      <c r="A736" s="2744"/>
      <c r="B736" s="2744"/>
      <c r="C736" s="2744"/>
      <c r="D736" s="2744"/>
      <c r="E736" s="2744"/>
      <c r="F736" s="2744"/>
      <c r="G736" s="2744"/>
      <c r="H736" s="2744"/>
      <c r="I736" s="2745"/>
      <c r="J736" s="2745"/>
      <c r="K736" s="2745"/>
      <c r="L736" s="2745"/>
    </row>
    <row r="737" spans="1:12" ht="15.75" customHeight="1">
      <c r="A737" s="2744"/>
      <c r="B737" s="2744"/>
      <c r="C737" s="2744"/>
      <c r="D737" s="2744"/>
      <c r="E737" s="2744"/>
      <c r="F737" s="2744"/>
      <c r="G737" s="2744"/>
      <c r="H737" s="2744"/>
      <c r="I737" s="2745"/>
      <c r="J737" s="2745"/>
      <c r="K737" s="2745"/>
      <c r="L737" s="2745"/>
    </row>
    <row r="738" spans="1:12" ht="15.75" customHeight="1">
      <c r="A738" s="2744"/>
      <c r="B738" s="2744"/>
      <c r="C738" s="2744"/>
      <c r="D738" s="2744"/>
      <c r="E738" s="2744"/>
      <c r="F738" s="2744"/>
      <c r="G738" s="2744"/>
      <c r="H738" s="2744"/>
      <c r="I738" s="2745"/>
      <c r="J738" s="2745"/>
      <c r="K738" s="2745"/>
      <c r="L738" s="2745"/>
    </row>
    <row r="739" spans="1:12" ht="15.75" customHeight="1">
      <c r="A739" s="2744"/>
      <c r="B739" s="2744"/>
      <c r="C739" s="2744"/>
      <c r="D739" s="2744"/>
      <c r="E739" s="2744"/>
      <c r="F739" s="2744"/>
      <c r="G739" s="2744"/>
      <c r="H739" s="2744"/>
      <c r="I739" s="2745"/>
      <c r="J739" s="2745"/>
      <c r="K739" s="2745"/>
      <c r="L739" s="2745"/>
    </row>
    <row r="740" spans="1:12" ht="15.75" customHeight="1">
      <c r="A740" s="2744"/>
      <c r="B740" s="2744"/>
      <c r="C740" s="2744"/>
      <c r="D740" s="2744"/>
      <c r="E740" s="2744"/>
      <c r="F740" s="2744"/>
      <c r="G740" s="2744"/>
      <c r="H740" s="2744"/>
      <c r="I740" s="2745"/>
      <c r="J740" s="2745"/>
      <c r="K740" s="2745"/>
      <c r="L740" s="2745"/>
    </row>
    <row r="741" spans="1:12" ht="15.75" customHeight="1">
      <c r="A741" s="2744"/>
      <c r="B741" s="2744"/>
      <c r="C741" s="2744"/>
      <c r="D741" s="2744"/>
      <c r="E741" s="2744"/>
      <c r="F741" s="2744"/>
      <c r="G741" s="2744"/>
      <c r="H741" s="2744"/>
      <c r="I741" s="2745"/>
      <c r="J741" s="2745"/>
      <c r="K741" s="2745"/>
      <c r="L741" s="2745"/>
    </row>
    <row r="742" spans="1:12" ht="15.75" customHeight="1">
      <c r="A742" s="2744"/>
      <c r="B742" s="2744"/>
      <c r="C742" s="2744"/>
      <c r="D742" s="2744"/>
      <c r="E742" s="2744"/>
      <c r="F742" s="2744"/>
      <c r="G742" s="2744"/>
      <c r="H742" s="2744"/>
      <c r="I742" s="2745"/>
      <c r="J742" s="2745"/>
      <c r="K742" s="2745"/>
      <c r="L742" s="2745"/>
    </row>
    <row r="743" spans="1:12" ht="15.75" customHeight="1">
      <c r="A743" s="2744"/>
      <c r="B743" s="2744"/>
      <c r="C743" s="2744"/>
      <c r="D743" s="2744"/>
      <c r="E743" s="2744"/>
      <c r="F743" s="2744"/>
      <c r="G743" s="2744"/>
      <c r="H743" s="2744"/>
      <c r="I743" s="2745"/>
      <c r="J743" s="2745"/>
      <c r="K743" s="2745"/>
      <c r="L743" s="2745"/>
    </row>
    <row r="744" spans="1:12" ht="15.75" customHeight="1">
      <c r="A744" s="2744"/>
      <c r="B744" s="2744"/>
      <c r="C744" s="2744"/>
      <c r="D744" s="2744"/>
      <c r="E744" s="2744"/>
      <c r="F744" s="2744"/>
      <c r="G744" s="2744"/>
      <c r="H744" s="2744"/>
      <c r="I744" s="2745"/>
      <c r="J744" s="2745"/>
      <c r="K744" s="2745"/>
      <c r="L744" s="2745"/>
    </row>
    <row r="745" spans="1:12" ht="15.75" customHeight="1">
      <c r="A745" s="2744"/>
      <c r="B745" s="2744"/>
      <c r="C745" s="2744"/>
      <c r="D745" s="2744"/>
      <c r="E745" s="2744"/>
      <c r="F745" s="2744"/>
      <c r="G745" s="2744"/>
      <c r="H745" s="2744"/>
      <c r="I745" s="2745"/>
      <c r="J745" s="2745"/>
      <c r="K745" s="2745"/>
      <c r="L745" s="2745"/>
    </row>
    <row r="746" spans="1:12" ht="15.75" customHeight="1">
      <c r="A746" s="2744"/>
      <c r="B746" s="2744"/>
      <c r="C746" s="2744"/>
      <c r="D746" s="2744"/>
      <c r="E746" s="2744"/>
      <c r="F746" s="2744"/>
      <c r="G746" s="2744"/>
      <c r="H746" s="2744"/>
      <c r="I746" s="2745"/>
      <c r="J746" s="2745"/>
      <c r="K746" s="2745"/>
      <c r="L746" s="2745"/>
    </row>
    <row r="747" spans="1:12" ht="15.75" customHeight="1">
      <c r="A747" s="2744"/>
      <c r="B747" s="2744"/>
      <c r="C747" s="2744"/>
      <c r="D747" s="2744"/>
      <c r="E747" s="2744"/>
      <c r="F747" s="2744"/>
      <c r="G747" s="2744"/>
      <c r="H747" s="2744"/>
      <c r="I747" s="2745"/>
      <c r="J747" s="2745"/>
      <c r="K747" s="2745"/>
      <c r="L747" s="2745"/>
    </row>
    <row r="748" spans="1:12" ht="15.75" customHeight="1">
      <c r="A748" s="2744"/>
      <c r="B748" s="2744"/>
      <c r="C748" s="2744"/>
      <c r="D748" s="2744"/>
      <c r="E748" s="2744"/>
      <c r="F748" s="2744"/>
      <c r="G748" s="2744"/>
      <c r="H748" s="2744"/>
      <c r="I748" s="2745"/>
      <c r="J748" s="2745"/>
      <c r="K748" s="2745"/>
      <c r="L748" s="2745"/>
    </row>
    <row r="749" spans="1:12" ht="15.75" customHeight="1">
      <c r="A749" s="2744"/>
      <c r="B749" s="2744"/>
      <c r="C749" s="2744"/>
      <c r="D749" s="2744"/>
      <c r="E749" s="2744"/>
      <c r="F749" s="2744"/>
      <c r="G749" s="2744"/>
      <c r="H749" s="2744"/>
      <c r="I749" s="2745"/>
      <c r="J749" s="2745"/>
      <c r="K749" s="2745"/>
      <c r="L749" s="2745"/>
    </row>
    <row r="750" spans="1:12" ht="15.75" customHeight="1">
      <c r="A750" s="2744"/>
      <c r="B750" s="2744"/>
      <c r="C750" s="2744"/>
      <c r="D750" s="2744"/>
      <c r="E750" s="2744"/>
      <c r="F750" s="2744"/>
      <c r="G750" s="2744"/>
      <c r="H750" s="2744"/>
      <c r="I750" s="2745"/>
      <c r="J750" s="2745"/>
      <c r="K750" s="2745"/>
      <c r="L750" s="2745"/>
    </row>
    <row r="751" spans="1:12" ht="15.75" customHeight="1">
      <c r="A751" s="2744"/>
      <c r="B751" s="2744"/>
      <c r="C751" s="2744"/>
      <c r="D751" s="2744"/>
      <c r="E751" s="2744"/>
      <c r="F751" s="2744"/>
      <c r="G751" s="2744"/>
      <c r="H751" s="2744"/>
      <c r="I751" s="2745"/>
      <c r="J751" s="2745"/>
      <c r="K751" s="2745"/>
      <c r="L751" s="2745"/>
    </row>
    <row r="752" spans="1:12" ht="15.75" customHeight="1">
      <c r="A752" s="2744"/>
      <c r="B752" s="2744"/>
      <c r="C752" s="2744"/>
      <c r="D752" s="2744"/>
      <c r="E752" s="2744"/>
      <c r="F752" s="2744"/>
      <c r="G752" s="2744"/>
      <c r="H752" s="2744"/>
      <c r="I752" s="2745"/>
      <c r="J752" s="2745"/>
      <c r="K752" s="2745"/>
      <c r="L752" s="2745"/>
    </row>
    <row r="753" spans="1:12" ht="15.75" customHeight="1">
      <c r="A753" s="2744"/>
      <c r="B753" s="2744"/>
      <c r="C753" s="2744"/>
      <c r="D753" s="2744"/>
      <c r="E753" s="2744"/>
      <c r="F753" s="2744"/>
      <c r="G753" s="2744"/>
      <c r="H753" s="2744"/>
      <c r="I753" s="2745"/>
      <c r="J753" s="2745"/>
      <c r="K753" s="2745"/>
      <c r="L753" s="2745"/>
    </row>
    <row r="754" spans="1:12" ht="15.75" customHeight="1">
      <c r="A754" s="2744"/>
      <c r="B754" s="2744"/>
      <c r="C754" s="2744"/>
      <c r="D754" s="2744"/>
      <c r="E754" s="2744"/>
      <c r="F754" s="2744"/>
      <c r="G754" s="2744"/>
      <c r="H754" s="2744"/>
      <c r="I754" s="2745"/>
      <c r="J754" s="2745"/>
      <c r="K754" s="2745"/>
      <c r="L754" s="2745"/>
    </row>
    <row r="755" spans="1:12" ht="15.75" customHeight="1">
      <c r="A755" s="2744"/>
      <c r="B755" s="2744"/>
      <c r="C755" s="2744"/>
      <c r="D755" s="2744"/>
      <c r="E755" s="2744"/>
      <c r="F755" s="2744"/>
      <c r="G755" s="2744"/>
      <c r="H755" s="2744"/>
      <c r="I755" s="2745"/>
      <c r="J755" s="2745"/>
      <c r="K755" s="2745"/>
      <c r="L755" s="2745"/>
    </row>
    <row r="756" spans="1:12" ht="15.75" customHeight="1">
      <c r="A756" s="2744"/>
      <c r="B756" s="2744"/>
      <c r="C756" s="2744"/>
      <c r="D756" s="2744"/>
      <c r="E756" s="2744"/>
      <c r="F756" s="2744"/>
      <c r="G756" s="2744"/>
      <c r="H756" s="2744"/>
      <c r="I756" s="2745"/>
      <c r="J756" s="2745"/>
      <c r="K756" s="2745"/>
      <c r="L756" s="2745"/>
    </row>
    <row r="757" spans="1:12" ht="15.75" customHeight="1">
      <c r="A757" s="2744"/>
      <c r="B757" s="2744"/>
      <c r="C757" s="2744"/>
      <c r="D757" s="2744"/>
      <c r="E757" s="2744"/>
      <c r="F757" s="2744"/>
      <c r="G757" s="2744"/>
      <c r="H757" s="2744"/>
      <c r="I757" s="2745"/>
      <c r="J757" s="2745"/>
      <c r="K757" s="2745"/>
      <c r="L757" s="2745"/>
    </row>
    <row r="758" spans="1:12" ht="15.75" customHeight="1">
      <c r="A758" s="2744"/>
      <c r="B758" s="2744"/>
      <c r="C758" s="2744"/>
      <c r="D758" s="2744"/>
      <c r="E758" s="2744"/>
      <c r="F758" s="2744"/>
      <c r="G758" s="2744"/>
      <c r="H758" s="2744"/>
      <c r="I758" s="2745"/>
      <c r="J758" s="2745"/>
      <c r="K758" s="2745"/>
      <c r="L758" s="2745"/>
    </row>
    <row r="759" spans="1:12" ht="15.75" customHeight="1">
      <c r="A759" s="2744"/>
      <c r="B759" s="2744"/>
      <c r="C759" s="2744"/>
      <c r="D759" s="2744"/>
      <c r="E759" s="2744"/>
      <c r="F759" s="2744"/>
      <c r="G759" s="2744"/>
      <c r="H759" s="2744"/>
      <c r="I759" s="2745"/>
      <c r="J759" s="2745"/>
      <c r="K759" s="2745"/>
      <c r="L759" s="2745"/>
    </row>
    <row r="760" spans="1:12" ht="15.75" customHeight="1">
      <c r="A760" s="2744"/>
      <c r="B760" s="2744"/>
      <c r="C760" s="2744"/>
      <c r="D760" s="2744"/>
      <c r="E760" s="2744"/>
      <c r="F760" s="2744"/>
      <c r="G760" s="2744"/>
      <c r="H760" s="2744"/>
      <c r="I760" s="2745"/>
      <c r="J760" s="2745"/>
      <c r="K760" s="2745"/>
      <c r="L760" s="2745"/>
    </row>
    <row r="761" spans="1:12" ht="15.75" customHeight="1">
      <c r="A761" s="2744"/>
      <c r="B761" s="2744"/>
      <c r="C761" s="2744"/>
      <c r="D761" s="2744"/>
      <c r="E761" s="2744"/>
      <c r="F761" s="2744"/>
      <c r="G761" s="2744"/>
      <c r="H761" s="2744"/>
      <c r="I761" s="2745"/>
      <c r="J761" s="2745"/>
      <c r="K761" s="2745"/>
      <c r="L761" s="2745"/>
    </row>
    <row r="762" spans="1:12" ht="15.75" customHeight="1">
      <c r="A762" s="2744"/>
      <c r="B762" s="2744"/>
      <c r="C762" s="2744"/>
      <c r="D762" s="2744"/>
      <c r="E762" s="2744"/>
      <c r="F762" s="2744"/>
      <c r="G762" s="2744"/>
      <c r="H762" s="2744"/>
      <c r="I762" s="2745"/>
      <c r="J762" s="2745"/>
      <c r="K762" s="2745"/>
      <c r="L762" s="2745"/>
    </row>
    <row r="763" spans="1:12" ht="15.75" customHeight="1">
      <c r="A763" s="2744"/>
      <c r="B763" s="2744"/>
      <c r="C763" s="2744"/>
      <c r="D763" s="2744"/>
      <c r="E763" s="2744"/>
      <c r="F763" s="2744"/>
      <c r="G763" s="2744"/>
      <c r="H763" s="2744"/>
      <c r="I763" s="2745"/>
      <c r="J763" s="2745"/>
      <c r="K763" s="2745"/>
      <c r="L763" s="2745"/>
    </row>
    <row r="764" spans="1:12" ht="15.75" customHeight="1">
      <c r="A764" s="2744"/>
      <c r="B764" s="2744"/>
      <c r="C764" s="2744"/>
      <c r="D764" s="2744"/>
      <c r="E764" s="2744"/>
      <c r="F764" s="2744"/>
      <c r="G764" s="2744"/>
      <c r="H764" s="2744"/>
      <c r="I764" s="2745"/>
      <c r="J764" s="2745"/>
      <c r="K764" s="2745"/>
      <c r="L764" s="2745"/>
    </row>
    <row r="765" spans="1:12" ht="15.75" customHeight="1">
      <c r="A765" s="2744"/>
      <c r="B765" s="2744"/>
      <c r="C765" s="2744"/>
      <c r="D765" s="2744"/>
      <c r="E765" s="2744"/>
      <c r="F765" s="2744"/>
      <c r="G765" s="2744"/>
      <c r="H765" s="2744"/>
      <c r="I765" s="2745"/>
      <c r="J765" s="2745"/>
      <c r="K765" s="2745"/>
      <c r="L765" s="2745"/>
    </row>
    <row r="766" spans="1:12" ht="15.75" customHeight="1">
      <c r="A766" s="2744"/>
      <c r="B766" s="2744"/>
      <c r="C766" s="2744"/>
      <c r="D766" s="2744"/>
      <c r="E766" s="2744"/>
      <c r="F766" s="2744"/>
      <c r="G766" s="2744"/>
      <c r="H766" s="2744"/>
      <c r="I766" s="2745"/>
      <c r="J766" s="2745"/>
      <c r="K766" s="2745"/>
      <c r="L766" s="2745"/>
    </row>
    <row r="767" spans="1:12" ht="15.75" customHeight="1">
      <c r="A767" s="2744"/>
      <c r="B767" s="2744"/>
      <c r="C767" s="2744"/>
      <c r="D767" s="2744"/>
      <c r="E767" s="2744"/>
      <c r="F767" s="2744"/>
      <c r="G767" s="2744"/>
      <c r="H767" s="2744"/>
      <c r="I767" s="2745"/>
      <c r="J767" s="2745"/>
      <c r="K767" s="2745"/>
      <c r="L767" s="2745"/>
    </row>
    <row r="768" spans="1:12" ht="15.75" customHeight="1">
      <c r="A768" s="2744"/>
      <c r="B768" s="2744"/>
      <c r="C768" s="2744"/>
      <c r="D768" s="2744"/>
      <c r="E768" s="2744"/>
      <c r="F768" s="2744"/>
      <c r="G768" s="2744"/>
      <c r="H768" s="2744"/>
      <c r="I768" s="2745"/>
      <c r="J768" s="2745"/>
      <c r="K768" s="2745"/>
      <c r="L768" s="2745"/>
    </row>
    <row r="769" spans="1:12" ht="15.75" customHeight="1">
      <c r="A769" s="2744"/>
      <c r="B769" s="2744"/>
      <c r="C769" s="2744"/>
      <c r="D769" s="2744"/>
      <c r="E769" s="2744"/>
      <c r="F769" s="2744"/>
      <c r="G769" s="2744"/>
      <c r="H769" s="2744"/>
      <c r="I769" s="2745"/>
      <c r="J769" s="2745"/>
      <c r="K769" s="2745"/>
      <c r="L769" s="2745"/>
    </row>
    <row r="770" spans="1:12" ht="15.75" customHeight="1">
      <c r="A770" s="2744"/>
      <c r="B770" s="2744"/>
      <c r="C770" s="2744"/>
      <c r="D770" s="2744"/>
      <c r="E770" s="2744"/>
      <c r="F770" s="2744"/>
      <c r="G770" s="2744"/>
      <c r="H770" s="2744"/>
      <c r="I770" s="2745"/>
      <c r="J770" s="2745"/>
      <c r="K770" s="2745"/>
      <c r="L770" s="2745"/>
    </row>
    <row r="771" spans="1:12" ht="15.75" customHeight="1">
      <c r="A771" s="2744"/>
      <c r="B771" s="2744"/>
      <c r="C771" s="2744"/>
      <c r="D771" s="2744"/>
      <c r="E771" s="2744"/>
      <c r="F771" s="2744"/>
      <c r="G771" s="2744"/>
      <c r="H771" s="2744"/>
      <c r="I771" s="2745"/>
      <c r="J771" s="2745"/>
      <c r="K771" s="2745"/>
      <c r="L771" s="2745"/>
    </row>
    <row r="772" spans="1:12" ht="15.75" customHeight="1">
      <c r="A772" s="2744"/>
      <c r="B772" s="2744"/>
      <c r="C772" s="2744"/>
      <c r="D772" s="2744"/>
      <c r="E772" s="2744"/>
      <c r="F772" s="2744"/>
      <c r="G772" s="2744"/>
      <c r="H772" s="2744"/>
      <c r="I772" s="2745"/>
      <c r="J772" s="2745"/>
      <c r="K772" s="2745"/>
      <c r="L772" s="2745"/>
    </row>
    <row r="773" spans="1:12" ht="15.75" customHeight="1">
      <c r="A773" s="2744"/>
      <c r="B773" s="2744"/>
      <c r="C773" s="2744"/>
      <c r="D773" s="2744"/>
      <c r="E773" s="2744"/>
      <c r="F773" s="2744"/>
      <c r="G773" s="2744"/>
      <c r="H773" s="2744"/>
      <c r="I773" s="2745"/>
      <c r="J773" s="2745"/>
      <c r="K773" s="2745"/>
      <c r="L773" s="2745"/>
    </row>
    <row r="774" spans="1:12" ht="15.75" customHeight="1">
      <c r="A774" s="2744"/>
      <c r="B774" s="2744"/>
      <c r="C774" s="2744"/>
      <c r="D774" s="2744"/>
      <c r="E774" s="2744"/>
      <c r="F774" s="2744"/>
      <c r="G774" s="2744"/>
      <c r="H774" s="2744"/>
      <c r="I774" s="2745"/>
      <c r="J774" s="2745"/>
      <c r="K774" s="2745"/>
      <c r="L774" s="2745"/>
    </row>
    <row r="775" spans="1:12" ht="15.75" customHeight="1">
      <c r="A775" s="2744"/>
      <c r="B775" s="2744"/>
      <c r="C775" s="2744"/>
      <c r="D775" s="2744"/>
      <c r="E775" s="2744"/>
      <c r="F775" s="2744"/>
      <c r="G775" s="2744"/>
      <c r="H775" s="2744"/>
      <c r="I775" s="2745"/>
      <c r="J775" s="2745"/>
      <c r="K775" s="2745"/>
      <c r="L775" s="2745"/>
    </row>
    <row r="776" spans="1:12" ht="15.75" customHeight="1">
      <c r="A776" s="2744"/>
      <c r="B776" s="2744"/>
      <c r="C776" s="2744"/>
      <c r="D776" s="2744"/>
      <c r="E776" s="2744"/>
      <c r="F776" s="2744"/>
      <c r="G776" s="2744"/>
      <c r="H776" s="2744"/>
      <c r="I776" s="2745"/>
      <c r="J776" s="2745"/>
      <c r="K776" s="2745"/>
      <c r="L776" s="2745"/>
    </row>
    <row r="777" spans="1:12" ht="15.75" customHeight="1">
      <c r="A777" s="2744"/>
      <c r="B777" s="2744"/>
      <c r="C777" s="2744"/>
      <c r="D777" s="2744"/>
      <c r="E777" s="2744"/>
      <c r="F777" s="2744"/>
      <c r="G777" s="2744"/>
      <c r="H777" s="2744"/>
      <c r="I777" s="2745"/>
      <c r="J777" s="2745"/>
      <c r="K777" s="2745"/>
      <c r="L777" s="2745"/>
    </row>
    <row r="778" spans="1:12" ht="15.75" customHeight="1">
      <c r="A778" s="2744"/>
      <c r="B778" s="2744"/>
      <c r="C778" s="2744"/>
      <c r="D778" s="2744"/>
      <c r="E778" s="2744"/>
      <c r="F778" s="2744"/>
      <c r="G778" s="2744"/>
      <c r="H778" s="2744"/>
      <c r="I778" s="2745"/>
      <c r="J778" s="2745"/>
      <c r="K778" s="2745"/>
      <c r="L778" s="2745"/>
    </row>
    <row r="779" spans="1:12" ht="15.75" customHeight="1">
      <c r="A779" s="2744"/>
      <c r="B779" s="2744"/>
      <c r="C779" s="2744"/>
      <c r="D779" s="2744"/>
      <c r="E779" s="2744"/>
      <c r="F779" s="2744"/>
      <c r="G779" s="2744"/>
      <c r="H779" s="2744"/>
      <c r="I779" s="2745"/>
      <c r="J779" s="2745"/>
      <c r="K779" s="2745"/>
      <c r="L779" s="2745"/>
    </row>
    <row r="780" spans="1:12" ht="15.75" customHeight="1">
      <c r="A780" s="2744"/>
      <c r="B780" s="2744"/>
      <c r="C780" s="2744"/>
      <c r="D780" s="2744"/>
      <c r="E780" s="2744"/>
      <c r="F780" s="2744"/>
      <c r="G780" s="2744"/>
      <c r="H780" s="2744"/>
      <c r="I780" s="2745"/>
      <c r="J780" s="2745"/>
      <c r="K780" s="2745"/>
      <c r="L780" s="2745"/>
    </row>
    <row r="781" spans="1:12" ht="15.75" customHeight="1">
      <c r="A781" s="2744"/>
      <c r="B781" s="2744"/>
      <c r="C781" s="2744"/>
      <c r="D781" s="2744"/>
      <c r="E781" s="2744"/>
      <c r="F781" s="2744"/>
      <c r="G781" s="2744"/>
      <c r="H781" s="2744"/>
      <c r="I781" s="2745"/>
      <c r="J781" s="2745"/>
      <c r="K781" s="2745"/>
      <c r="L781" s="2745"/>
    </row>
    <row r="782" spans="1:12" ht="15.75" customHeight="1">
      <c r="A782" s="2744"/>
      <c r="B782" s="2744"/>
      <c r="C782" s="2744"/>
      <c r="D782" s="2744"/>
      <c r="E782" s="2744"/>
      <c r="F782" s="2744"/>
      <c r="G782" s="2744"/>
      <c r="H782" s="2744"/>
      <c r="I782" s="2745"/>
      <c r="J782" s="2745"/>
      <c r="K782" s="2745"/>
      <c r="L782" s="2745"/>
    </row>
    <row r="783" spans="1:12" ht="15.75" customHeight="1">
      <c r="A783" s="2744"/>
      <c r="B783" s="2744"/>
      <c r="C783" s="2744"/>
      <c r="D783" s="2744"/>
      <c r="E783" s="2744"/>
      <c r="F783" s="2744"/>
      <c r="G783" s="2744"/>
      <c r="H783" s="2744"/>
      <c r="I783" s="2745"/>
      <c r="J783" s="2745"/>
      <c r="K783" s="2745"/>
      <c r="L783" s="2745"/>
    </row>
    <row r="784" spans="1:12" ht="15.75" customHeight="1">
      <c r="A784" s="2744"/>
      <c r="B784" s="2744"/>
      <c r="C784" s="2744"/>
      <c r="D784" s="2744"/>
      <c r="E784" s="2744"/>
      <c r="F784" s="2744"/>
      <c r="G784" s="2744"/>
      <c r="H784" s="2744"/>
      <c r="I784" s="2745"/>
      <c r="J784" s="2745"/>
      <c r="K784" s="2745"/>
      <c r="L784" s="2745"/>
    </row>
    <row r="785" spans="1:12" ht="15.75" customHeight="1">
      <c r="A785" s="2744"/>
      <c r="B785" s="2744"/>
      <c r="C785" s="2744"/>
      <c r="D785" s="2744"/>
      <c r="E785" s="2744"/>
      <c r="F785" s="2744"/>
      <c r="G785" s="2744"/>
      <c r="H785" s="2744"/>
      <c r="I785" s="2745"/>
      <c r="J785" s="2745"/>
      <c r="K785" s="2745"/>
      <c r="L785" s="2745"/>
    </row>
    <row r="786" spans="1:12" ht="15.75" customHeight="1">
      <c r="A786" s="2744"/>
      <c r="B786" s="2744"/>
      <c r="C786" s="2744"/>
      <c r="D786" s="2744"/>
      <c r="E786" s="2744"/>
      <c r="F786" s="2744"/>
      <c r="G786" s="2744"/>
      <c r="H786" s="2744"/>
      <c r="I786" s="2745"/>
      <c r="J786" s="2745"/>
      <c r="K786" s="2745"/>
      <c r="L786" s="2745"/>
    </row>
    <row r="787" spans="1:12" ht="15.75" customHeight="1">
      <c r="A787" s="2744"/>
      <c r="B787" s="2744"/>
      <c r="C787" s="2744"/>
      <c r="D787" s="2744"/>
      <c r="E787" s="2744"/>
      <c r="F787" s="2744"/>
      <c r="G787" s="2744"/>
      <c r="H787" s="2744"/>
      <c r="I787" s="2745"/>
      <c r="J787" s="2745"/>
      <c r="K787" s="2745"/>
      <c r="L787" s="2745"/>
    </row>
    <row r="788" spans="1:12" ht="15.75" customHeight="1">
      <c r="A788" s="2744"/>
      <c r="B788" s="2744"/>
      <c r="C788" s="2744"/>
      <c r="D788" s="2744"/>
      <c r="E788" s="2744"/>
      <c r="F788" s="2744"/>
      <c r="G788" s="2744"/>
      <c r="H788" s="2744"/>
      <c r="I788" s="2745"/>
      <c r="J788" s="2745"/>
      <c r="K788" s="2745"/>
      <c r="L788" s="2745"/>
    </row>
    <row r="789" spans="1:12" ht="15.75" customHeight="1">
      <c r="A789" s="2744"/>
      <c r="B789" s="2744"/>
      <c r="C789" s="2744"/>
      <c r="D789" s="2744"/>
      <c r="E789" s="2744"/>
      <c r="F789" s="2744"/>
      <c r="G789" s="2744"/>
      <c r="H789" s="2744"/>
      <c r="I789" s="2745"/>
      <c r="J789" s="2745"/>
      <c r="K789" s="2745"/>
      <c r="L789" s="2745"/>
    </row>
    <row r="790" spans="1:12" ht="15.75" customHeight="1">
      <c r="A790" s="2744"/>
      <c r="B790" s="2744"/>
      <c r="C790" s="2744"/>
      <c r="D790" s="2744"/>
      <c r="E790" s="2744"/>
      <c r="F790" s="2744"/>
      <c r="G790" s="2744"/>
      <c r="H790" s="2744"/>
      <c r="I790" s="2745"/>
      <c r="J790" s="2745"/>
      <c r="K790" s="2745"/>
      <c r="L790" s="2745"/>
    </row>
    <row r="791" spans="1:12" ht="15.75" customHeight="1">
      <c r="A791" s="2744"/>
      <c r="B791" s="2744"/>
      <c r="C791" s="2744"/>
      <c r="D791" s="2744"/>
      <c r="E791" s="2744"/>
      <c r="F791" s="2744"/>
      <c r="G791" s="2744"/>
      <c r="H791" s="2744"/>
      <c r="I791" s="2745"/>
      <c r="J791" s="2745"/>
      <c r="K791" s="2745"/>
      <c r="L791" s="2745"/>
    </row>
    <row r="792" spans="1:12" ht="15.75" customHeight="1">
      <c r="A792" s="2744"/>
      <c r="B792" s="2744"/>
      <c r="C792" s="2744"/>
      <c r="D792" s="2744"/>
      <c r="E792" s="2744"/>
      <c r="F792" s="2744"/>
      <c r="G792" s="2744"/>
      <c r="H792" s="2744"/>
      <c r="I792" s="2745"/>
      <c r="J792" s="2745"/>
      <c r="K792" s="2745"/>
      <c r="L792" s="2745"/>
    </row>
    <row r="793" spans="1:12" ht="15.75" customHeight="1">
      <c r="A793" s="2744"/>
      <c r="B793" s="2744"/>
      <c r="C793" s="2744"/>
      <c r="D793" s="2744"/>
      <c r="E793" s="2744"/>
      <c r="F793" s="2744"/>
      <c r="G793" s="2744"/>
      <c r="H793" s="2744"/>
      <c r="I793" s="2745"/>
      <c r="J793" s="2745"/>
      <c r="K793" s="2745"/>
      <c r="L793" s="2745"/>
    </row>
    <row r="794" spans="1:12" ht="15.75" customHeight="1">
      <c r="A794" s="2744"/>
      <c r="B794" s="2744"/>
      <c r="C794" s="2744"/>
      <c r="D794" s="2744"/>
      <c r="E794" s="2744"/>
      <c r="F794" s="2744"/>
      <c r="G794" s="2744"/>
      <c r="H794" s="2744"/>
      <c r="I794" s="2745"/>
      <c r="J794" s="2745"/>
      <c r="K794" s="2745"/>
      <c r="L794" s="2745"/>
    </row>
    <row r="795" spans="1:12" ht="15.75" customHeight="1">
      <c r="A795" s="2744"/>
      <c r="B795" s="2744"/>
      <c r="C795" s="2744"/>
      <c r="D795" s="2744"/>
      <c r="E795" s="2744"/>
      <c r="F795" s="2744"/>
      <c r="G795" s="2744"/>
      <c r="H795" s="2744"/>
      <c r="I795" s="2745"/>
      <c r="J795" s="2745"/>
      <c r="K795" s="2745"/>
      <c r="L795" s="2745"/>
    </row>
    <row r="796" spans="1:12" ht="15.75" customHeight="1">
      <c r="A796" s="2744"/>
      <c r="B796" s="2744"/>
      <c r="C796" s="2744"/>
      <c r="D796" s="2744"/>
      <c r="E796" s="2744"/>
      <c r="F796" s="2744"/>
      <c r="G796" s="2744"/>
      <c r="H796" s="2744"/>
      <c r="I796" s="2745"/>
      <c r="J796" s="2745"/>
      <c r="K796" s="2745"/>
      <c r="L796" s="2745"/>
    </row>
    <row r="797" spans="1:12" ht="15.75" customHeight="1">
      <c r="A797" s="2744"/>
      <c r="B797" s="2744"/>
      <c r="C797" s="2744"/>
      <c r="D797" s="2744"/>
      <c r="E797" s="2744"/>
      <c r="F797" s="2744"/>
      <c r="G797" s="2744"/>
      <c r="H797" s="2744"/>
      <c r="I797" s="2745"/>
      <c r="J797" s="2745"/>
      <c r="K797" s="2745"/>
      <c r="L797" s="2745"/>
    </row>
    <row r="798" spans="1:12" ht="15.75" customHeight="1">
      <c r="A798" s="2744"/>
      <c r="B798" s="2744"/>
      <c r="C798" s="2744"/>
      <c r="D798" s="2744"/>
      <c r="E798" s="2744"/>
      <c r="F798" s="2744"/>
      <c r="G798" s="2744"/>
      <c r="H798" s="2744"/>
      <c r="I798" s="2745"/>
      <c r="J798" s="2745"/>
      <c r="K798" s="2745"/>
      <c r="L798" s="2745"/>
    </row>
    <row r="799" spans="1:12" ht="15.75" customHeight="1">
      <c r="A799" s="2744"/>
      <c r="B799" s="2744"/>
      <c r="C799" s="2744"/>
      <c r="D799" s="2744"/>
      <c r="E799" s="2744"/>
      <c r="F799" s="2744"/>
      <c r="G799" s="2744"/>
      <c r="H799" s="2744"/>
      <c r="I799" s="2745"/>
      <c r="J799" s="2745"/>
      <c r="K799" s="2745"/>
      <c r="L799" s="2745"/>
    </row>
    <row r="800" spans="1:12" ht="15.75" customHeight="1">
      <c r="A800" s="2744"/>
      <c r="B800" s="2744"/>
      <c r="C800" s="2744"/>
      <c r="D800" s="2744"/>
      <c r="E800" s="2744"/>
      <c r="F800" s="2744"/>
      <c r="G800" s="2744"/>
      <c r="H800" s="2744"/>
      <c r="I800" s="2745"/>
      <c r="J800" s="2745"/>
      <c r="K800" s="2745"/>
      <c r="L800" s="2745"/>
    </row>
    <row r="801" spans="1:12" ht="15.75" customHeight="1">
      <c r="A801" s="2744"/>
      <c r="B801" s="2744"/>
      <c r="C801" s="2744"/>
      <c r="D801" s="2744"/>
      <c r="E801" s="2744"/>
      <c r="F801" s="2744"/>
      <c r="G801" s="2744"/>
      <c r="H801" s="2744"/>
      <c r="I801" s="2745"/>
      <c r="J801" s="2745"/>
      <c r="K801" s="2745"/>
      <c r="L801" s="2745"/>
    </row>
    <row r="802" spans="1:12" ht="15.75" customHeight="1">
      <c r="A802" s="2744"/>
      <c r="B802" s="2744"/>
      <c r="C802" s="2744"/>
      <c r="D802" s="2744"/>
      <c r="E802" s="2744"/>
      <c r="F802" s="2744"/>
      <c r="G802" s="2744"/>
      <c r="H802" s="2744"/>
      <c r="I802" s="2745"/>
      <c r="J802" s="2745"/>
      <c r="K802" s="2745"/>
      <c r="L802" s="2745"/>
    </row>
    <row r="803" spans="1:12" ht="15.75" customHeight="1">
      <c r="A803" s="2744"/>
      <c r="B803" s="2744"/>
      <c r="C803" s="2744"/>
      <c r="D803" s="2744"/>
      <c r="E803" s="2744"/>
      <c r="F803" s="2744"/>
      <c r="G803" s="2744"/>
      <c r="H803" s="2744"/>
      <c r="I803" s="2745"/>
      <c r="J803" s="2745"/>
      <c r="K803" s="2745"/>
      <c r="L803" s="2745"/>
    </row>
    <row r="804" spans="1:12" ht="15.75" customHeight="1">
      <c r="A804" s="2744"/>
      <c r="B804" s="2744"/>
      <c r="C804" s="2744"/>
      <c r="D804" s="2744"/>
      <c r="E804" s="2744"/>
      <c r="F804" s="2744"/>
      <c r="G804" s="2744"/>
      <c r="H804" s="2744"/>
      <c r="I804" s="2745"/>
      <c r="J804" s="2745"/>
      <c r="K804" s="2745"/>
      <c r="L804" s="2745"/>
    </row>
    <row r="805" spans="1:12" ht="15.75" customHeight="1">
      <c r="A805" s="2744"/>
      <c r="B805" s="2744"/>
      <c r="C805" s="2744"/>
      <c r="D805" s="2744"/>
      <c r="E805" s="2744"/>
      <c r="F805" s="2744"/>
      <c r="G805" s="2744"/>
      <c r="H805" s="2744"/>
      <c r="I805" s="2745"/>
      <c r="J805" s="2745"/>
      <c r="K805" s="2745"/>
      <c r="L805" s="2745"/>
    </row>
    <row r="806" spans="1:12" ht="15.75" customHeight="1">
      <c r="A806" s="2744"/>
      <c r="B806" s="2744"/>
      <c r="C806" s="2744"/>
      <c r="D806" s="2744"/>
      <c r="E806" s="2744"/>
      <c r="F806" s="2744"/>
      <c r="G806" s="2744"/>
      <c r="H806" s="2744"/>
      <c r="I806" s="2745"/>
      <c r="J806" s="2745"/>
      <c r="K806" s="2745"/>
      <c r="L806" s="2745"/>
    </row>
    <row r="807" spans="1:12" ht="15.75" customHeight="1">
      <c r="A807" s="2744"/>
      <c r="B807" s="2744"/>
      <c r="C807" s="2744"/>
      <c r="D807" s="2744"/>
      <c r="E807" s="2744"/>
      <c r="F807" s="2744"/>
      <c r="G807" s="2744"/>
      <c r="H807" s="2744"/>
      <c r="I807" s="2745"/>
      <c r="J807" s="2745"/>
      <c r="K807" s="2745"/>
      <c r="L807" s="2745"/>
    </row>
    <row r="808" spans="1:12" ht="15.75" customHeight="1">
      <c r="A808" s="2744"/>
      <c r="B808" s="2744"/>
      <c r="C808" s="2744"/>
      <c r="D808" s="2744"/>
      <c r="E808" s="2744"/>
      <c r="F808" s="2744"/>
      <c r="G808" s="2744"/>
      <c r="H808" s="2744"/>
      <c r="I808" s="2745"/>
      <c r="J808" s="2745"/>
      <c r="K808" s="2745"/>
      <c r="L808" s="2745"/>
    </row>
    <row r="809" spans="1:12" ht="15.75" customHeight="1">
      <c r="A809" s="2744"/>
      <c r="B809" s="2744"/>
      <c r="C809" s="2744"/>
      <c r="D809" s="2744"/>
      <c r="E809" s="2744"/>
      <c r="F809" s="2744"/>
      <c r="G809" s="2744"/>
      <c r="H809" s="2744"/>
      <c r="I809" s="2745"/>
      <c r="J809" s="2745"/>
      <c r="K809" s="2745"/>
      <c r="L809" s="2745"/>
    </row>
    <row r="810" spans="1:12" ht="15.75" customHeight="1">
      <c r="A810" s="2744"/>
      <c r="B810" s="2744"/>
      <c r="C810" s="2744"/>
      <c r="D810" s="2744"/>
      <c r="E810" s="2744"/>
      <c r="F810" s="2744"/>
      <c r="G810" s="2744"/>
      <c r="H810" s="2744"/>
      <c r="I810" s="2745"/>
      <c r="J810" s="2745"/>
      <c r="K810" s="2745"/>
      <c r="L810" s="2745"/>
    </row>
    <row r="811" spans="1:12" ht="15.75" customHeight="1">
      <c r="A811" s="2744"/>
      <c r="B811" s="2744"/>
      <c r="C811" s="2744"/>
      <c r="D811" s="2744"/>
      <c r="E811" s="2744"/>
      <c r="F811" s="2744"/>
      <c r="G811" s="2744"/>
      <c r="H811" s="2744"/>
      <c r="I811" s="2745"/>
      <c r="J811" s="2745"/>
      <c r="K811" s="2745"/>
      <c r="L811" s="2745"/>
    </row>
    <row r="812" spans="1:12" ht="15.75" customHeight="1">
      <c r="A812" s="2744"/>
      <c r="B812" s="2744"/>
      <c r="C812" s="2744"/>
      <c r="D812" s="2744"/>
      <c r="E812" s="2744"/>
      <c r="F812" s="2744"/>
      <c r="G812" s="2744"/>
      <c r="H812" s="2744"/>
      <c r="I812" s="2745"/>
      <c r="J812" s="2745"/>
      <c r="K812" s="2745"/>
      <c r="L812" s="2745"/>
    </row>
    <row r="813" spans="1:12" ht="15.75" customHeight="1">
      <c r="A813" s="2744"/>
      <c r="B813" s="2744"/>
      <c r="C813" s="2744"/>
      <c r="D813" s="2744"/>
      <c r="E813" s="2744"/>
      <c r="F813" s="2744"/>
      <c r="G813" s="2744"/>
      <c r="H813" s="2744"/>
      <c r="I813" s="2745"/>
      <c r="J813" s="2745"/>
      <c r="K813" s="2745"/>
      <c r="L813" s="2745"/>
    </row>
    <row r="814" spans="1:12" ht="15.75" customHeight="1">
      <c r="A814" s="2744"/>
      <c r="B814" s="2744"/>
      <c r="C814" s="2744"/>
      <c r="D814" s="2744"/>
      <c r="E814" s="2744"/>
      <c r="F814" s="2744"/>
      <c r="G814" s="2744"/>
      <c r="H814" s="2744"/>
      <c r="I814" s="2745"/>
      <c r="J814" s="2745"/>
      <c r="K814" s="2745"/>
      <c r="L814" s="2745"/>
    </row>
    <row r="815" spans="1:12" ht="15.75" customHeight="1">
      <c r="A815" s="2744"/>
      <c r="B815" s="2744"/>
      <c r="C815" s="2744"/>
      <c r="D815" s="2744"/>
      <c r="E815" s="2744"/>
      <c r="F815" s="2744"/>
      <c r="G815" s="2744"/>
      <c r="H815" s="2744"/>
      <c r="I815" s="2745"/>
      <c r="J815" s="2745"/>
      <c r="K815" s="2745"/>
      <c r="L815" s="2745"/>
    </row>
    <row r="816" spans="1:12" ht="15.75" customHeight="1">
      <c r="A816" s="2744"/>
      <c r="B816" s="2744"/>
      <c r="C816" s="2744"/>
      <c r="D816" s="2744"/>
      <c r="E816" s="2744"/>
      <c r="F816" s="2744"/>
      <c r="G816" s="2744"/>
      <c r="H816" s="2744"/>
      <c r="I816" s="2745"/>
      <c r="J816" s="2745"/>
      <c r="K816" s="2745"/>
      <c r="L816" s="2745"/>
    </row>
    <row r="817" spans="1:12" ht="15.75" customHeight="1">
      <c r="A817" s="2744"/>
      <c r="B817" s="2744"/>
      <c r="C817" s="2744"/>
      <c r="D817" s="2744"/>
      <c r="E817" s="2744"/>
      <c r="F817" s="2744"/>
      <c r="G817" s="2744"/>
      <c r="H817" s="2744"/>
      <c r="I817" s="2745"/>
      <c r="J817" s="2745"/>
      <c r="K817" s="2745"/>
      <c r="L817" s="2745"/>
    </row>
    <row r="818" spans="1:12" ht="15.75" customHeight="1">
      <c r="A818" s="2744"/>
      <c r="B818" s="2744"/>
      <c r="C818" s="2744"/>
      <c r="D818" s="2744"/>
      <c r="E818" s="2744"/>
      <c r="F818" s="2744"/>
      <c r="G818" s="2744"/>
      <c r="H818" s="2744"/>
      <c r="I818" s="2745"/>
      <c r="J818" s="2745"/>
      <c r="K818" s="2745"/>
      <c r="L818" s="2745"/>
    </row>
    <row r="819" spans="1:12" ht="15.75" customHeight="1">
      <c r="A819" s="2744"/>
      <c r="B819" s="2744"/>
      <c r="C819" s="2744"/>
      <c r="D819" s="2744"/>
      <c r="E819" s="2744"/>
      <c r="F819" s="2744"/>
      <c r="G819" s="2744"/>
      <c r="H819" s="2744"/>
      <c r="I819" s="2745"/>
      <c r="J819" s="2745"/>
      <c r="K819" s="2745"/>
      <c r="L819" s="2745"/>
    </row>
    <row r="820" spans="1:12" ht="15.75" customHeight="1">
      <c r="A820" s="2744"/>
      <c r="B820" s="2744"/>
      <c r="C820" s="2744"/>
      <c r="D820" s="2744"/>
      <c r="E820" s="2744"/>
      <c r="F820" s="2744"/>
      <c r="G820" s="2744"/>
      <c r="H820" s="2744"/>
      <c r="I820" s="2745"/>
      <c r="J820" s="2745"/>
      <c r="K820" s="2745"/>
      <c r="L820" s="2745"/>
    </row>
    <row r="821" spans="1:12" ht="15.75" customHeight="1">
      <c r="A821" s="2744"/>
      <c r="B821" s="2744"/>
      <c r="C821" s="2744"/>
      <c r="D821" s="2744"/>
      <c r="E821" s="2744"/>
      <c r="F821" s="2744"/>
      <c r="G821" s="2744"/>
      <c r="H821" s="2744"/>
      <c r="I821" s="2745"/>
      <c r="J821" s="2745"/>
      <c r="K821" s="2745"/>
      <c r="L821" s="2745"/>
    </row>
    <row r="822" spans="1:12" ht="15.75" customHeight="1">
      <c r="A822" s="2744"/>
      <c r="B822" s="2744"/>
      <c r="C822" s="2744"/>
      <c r="D822" s="2744"/>
      <c r="E822" s="2744"/>
      <c r="F822" s="2744"/>
      <c r="G822" s="2744"/>
      <c r="H822" s="2744"/>
      <c r="I822" s="2745"/>
      <c r="J822" s="2745"/>
      <c r="K822" s="2745"/>
      <c r="L822" s="2745"/>
    </row>
    <row r="823" spans="1:12" ht="15.75" customHeight="1">
      <c r="A823" s="2744"/>
      <c r="B823" s="2744"/>
      <c r="C823" s="2744"/>
      <c r="D823" s="2744"/>
      <c r="E823" s="2744"/>
      <c r="F823" s="2744"/>
      <c r="G823" s="2744"/>
      <c r="H823" s="2744"/>
      <c r="I823" s="2745"/>
      <c r="J823" s="2745"/>
      <c r="K823" s="2745"/>
      <c r="L823" s="2745"/>
    </row>
    <row r="824" spans="1:12" ht="15.75" customHeight="1">
      <c r="A824" s="2744"/>
      <c r="B824" s="2744"/>
      <c r="C824" s="2744"/>
      <c r="D824" s="2744"/>
      <c r="E824" s="2744"/>
      <c r="F824" s="2744"/>
      <c r="G824" s="2744"/>
      <c r="H824" s="2744"/>
      <c r="I824" s="2745"/>
      <c r="J824" s="2745"/>
      <c r="K824" s="2745"/>
      <c r="L824" s="2745"/>
    </row>
    <row r="825" spans="1:12" ht="15.75" customHeight="1">
      <c r="A825" s="2744"/>
      <c r="B825" s="2744"/>
      <c r="C825" s="2744"/>
      <c r="D825" s="2744"/>
      <c r="E825" s="2744"/>
      <c r="F825" s="2744"/>
      <c r="G825" s="2744"/>
      <c r="H825" s="2744"/>
      <c r="I825" s="2745"/>
      <c r="J825" s="2745"/>
      <c r="K825" s="2745"/>
      <c r="L825" s="2745"/>
    </row>
    <row r="826" spans="1:12" ht="15.75" customHeight="1">
      <c r="A826" s="2744"/>
      <c r="B826" s="2744"/>
      <c r="C826" s="2744"/>
      <c r="D826" s="2744"/>
      <c r="E826" s="2744"/>
      <c r="F826" s="2744"/>
      <c r="G826" s="2744"/>
      <c r="H826" s="2744"/>
      <c r="I826" s="2745"/>
      <c r="J826" s="2745"/>
      <c r="K826" s="2745"/>
      <c r="L826" s="2745"/>
    </row>
    <row r="827" spans="1:12" ht="15.75" customHeight="1">
      <c r="A827" s="2744"/>
      <c r="B827" s="2744"/>
      <c r="C827" s="2744"/>
      <c r="D827" s="2744"/>
      <c r="E827" s="2744"/>
      <c r="F827" s="2744"/>
      <c r="G827" s="2744"/>
      <c r="H827" s="2744"/>
      <c r="I827" s="2745"/>
      <c r="J827" s="2745"/>
      <c r="K827" s="2745"/>
      <c r="L827" s="2745"/>
    </row>
    <row r="828" spans="1:12" ht="15.75" customHeight="1">
      <c r="A828" s="2744"/>
      <c r="B828" s="2744"/>
      <c r="C828" s="2744"/>
      <c r="D828" s="2744"/>
      <c r="E828" s="2744"/>
      <c r="F828" s="2744"/>
      <c r="G828" s="2744"/>
      <c r="H828" s="2744"/>
      <c r="I828" s="2745"/>
      <c r="J828" s="2745"/>
      <c r="K828" s="2745"/>
      <c r="L828" s="2745"/>
    </row>
    <row r="829" spans="1:12" ht="15.75" customHeight="1">
      <c r="A829" s="2744"/>
      <c r="B829" s="2744"/>
      <c r="C829" s="2744"/>
      <c r="D829" s="2744"/>
      <c r="E829" s="2744"/>
      <c r="F829" s="2744"/>
      <c r="G829" s="2744"/>
      <c r="H829" s="2744"/>
      <c r="I829" s="2745"/>
      <c r="J829" s="2745"/>
      <c r="K829" s="2745"/>
      <c r="L829" s="2745"/>
    </row>
    <row r="830" spans="1:12" ht="15.75" customHeight="1">
      <c r="A830" s="2744"/>
      <c r="B830" s="2744"/>
      <c r="C830" s="2744"/>
      <c r="D830" s="2744"/>
      <c r="E830" s="2744"/>
      <c r="F830" s="2744"/>
      <c r="G830" s="2744"/>
      <c r="H830" s="2744"/>
      <c r="I830" s="2745"/>
      <c r="J830" s="2745"/>
      <c r="K830" s="2745"/>
      <c r="L830" s="2745"/>
    </row>
    <row r="831" spans="1:12" ht="15.75" customHeight="1">
      <c r="A831" s="2744"/>
      <c r="B831" s="2744"/>
      <c r="C831" s="2744"/>
      <c r="D831" s="2744"/>
      <c r="E831" s="2744"/>
      <c r="F831" s="2744"/>
      <c r="G831" s="2744"/>
      <c r="H831" s="2744"/>
      <c r="I831" s="2745"/>
      <c r="J831" s="2745"/>
      <c r="K831" s="2745"/>
      <c r="L831" s="2745"/>
    </row>
    <row r="832" spans="1:12" ht="15.75" customHeight="1">
      <c r="A832" s="2744"/>
      <c r="B832" s="2744"/>
      <c r="C832" s="2744"/>
      <c r="D832" s="2744"/>
      <c r="E832" s="2744"/>
      <c r="F832" s="2744"/>
      <c r="G832" s="2744"/>
      <c r="H832" s="2744"/>
      <c r="I832" s="2745"/>
      <c r="J832" s="2745"/>
      <c r="K832" s="2745"/>
      <c r="L832" s="2745"/>
    </row>
    <row r="833" spans="1:12" ht="15.75" customHeight="1">
      <c r="A833" s="2744"/>
      <c r="B833" s="2744"/>
      <c r="C833" s="2744"/>
      <c r="D833" s="2744"/>
      <c r="E833" s="2744"/>
      <c r="F833" s="2744"/>
      <c r="G833" s="2744"/>
      <c r="H833" s="2744"/>
      <c r="I833" s="2745"/>
      <c r="J833" s="2745"/>
      <c r="K833" s="2745"/>
      <c r="L833" s="2745"/>
    </row>
    <row r="834" spans="1:12" ht="15.75" customHeight="1">
      <c r="A834" s="2744"/>
      <c r="B834" s="2744"/>
      <c r="C834" s="2744"/>
      <c r="D834" s="2744"/>
      <c r="E834" s="2744"/>
      <c r="F834" s="2744"/>
      <c r="G834" s="2744"/>
      <c r="H834" s="2744"/>
      <c r="I834" s="2745"/>
      <c r="J834" s="2745"/>
      <c r="K834" s="2745"/>
      <c r="L834" s="2745"/>
    </row>
    <row r="835" spans="1:12" ht="15.75" customHeight="1">
      <c r="A835" s="2744"/>
      <c r="B835" s="2744"/>
      <c r="C835" s="2744"/>
      <c r="D835" s="2744"/>
      <c r="E835" s="2744"/>
      <c r="F835" s="2744"/>
      <c r="G835" s="2744"/>
      <c r="H835" s="2744"/>
      <c r="I835" s="2745"/>
      <c r="J835" s="2745"/>
      <c r="K835" s="2745"/>
      <c r="L835" s="2745"/>
    </row>
    <row r="836" spans="1:12" ht="15.75" customHeight="1">
      <c r="A836" s="2744"/>
      <c r="B836" s="2744"/>
      <c r="C836" s="2744"/>
      <c r="D836" s="2744"/>
      <c r="E836" s="2744"/>
      <c r="F836" s="2744"/>
      <c r="G836" s="2744"/>
      <c r="H836" s="2744"/>
      <c r="I836" s="2745"/>
      <c r="J836" s="2745"/>
      <c r="K836" s="2745"/>
      <c r="L836" s="2745"/>
    </row>
    <row r="837" spans="1:12" ht="15.75" customHeight="1">
      <c r="A837" s="2744"/>
      <c r="B837" s="2744"/>
      <c r="C837" s="2744"/>
      <c r="D837" s="2744"/>
      <c r="E837" s="2744"/>
      <c r="F837" s="2744"/>
      <c r="G837" s="2744"/>
      <c r="H837" s="2744"/>
      <c r="I837" s="2745"/>
      <c r="J837" s="2745"/>
      <c r="K837" s="2745"/>
      <c r="L837" s="2745"/>
    </row>
    <row r="838" spans="1:12" ht="15.75" customHeight="1">
      <c r="A838" s="2744"/>
      <c r="B838" s="2744"/>
      <c r="C838" s="2744"/>
      <c r="D838" s="2744"/>
      <c r="E838" s="2744"/>
      <c r="F838" s="2744"/>
      <c r="G838" s="2744"/>
      <c r="H838" s="2744"/>
      <c r="I838" s="2745"/>
      <c r="J838" s="2745"/>
      <c r="K838" s="2745"/>
      <c r="L838" s="2745"/>
    </row>
    <row r="839" spans="1:12" ht="15.75" customHeight="1">
      <c r="A839" s="2744"/>
      <c r="B839" s="2744"/>
      <c r="C839" s="2744"/>
      <c r="D839" s="2744"/>
      <c r="E839" s="2744"/>
      <c r="F839" s="2744"/>
      <c r="G839" s="2744"/>
      <c r="H839" s="2744"/>
      <c r="I839" s="2745"/>
      <c r="J839" s="2745"/>
      <c r="K839" s="2745"/>
      <c r="L839" s="2745"/>
    </row>
    <row r="840" spans="1:12" ht="15.75" customHeight="1">
      <c r="A840" s="2744"/>
      <c r="B840" s="2744"/>
      <c r="C840" s="2744"/>
      <c r="D840" s="2744"/>
      <c r="E840" s="2744"/>
      <c r="F840" s="2744"/>
      <c r="G840" s="2744"/>
      <c r="H840" s="2744"/>
      <c r="I840" s="2745"/>
      <c r="J840" s="2745"/>
      <c r="K840" s="2745"/>
      <c r="L840" s="2745"/>
    </row>
    <row r="841" spans="1:12" ht="15.75" customHeight="1">
      <c r="A841" s="2744"/>
      <c r="B841" s="2744"/>
      <c r="C841" s="2744"/>
      <c r="D841" s="2744"/>
      <c r="E841" s="2744"/>
      <c r="F841" s="2744"/>
      <c r="G841" s="2744"/>
      <c r="H841" s="2744"/>
      <c r="I841" s="2745"/>
      <c r="J841" s="2745"/>
      <c r="K841" s="2745"/>
      <c r="L841" s="2745"/>
    </row>
    <row r="842" spans="1:12" ht="15.75" customHeight="1">
      <c r="A842" s="2744"/>
      <c r="B842" s="2744"/>
      <c r="C842" s="2744"/>
      <c r="D842" s="2744"/>
      <c r="E842" s="2744"/>
      <c r="F842" s="2744"/>
      <c r="G842" s="2744"/>
      <c r="H842" s="2744"/>
      <c r="I842" s="2745"/>
      <c r="J842" s="2745"/>
      <c r="K842" s="2745"/>
      <c r="L842" s="2745"/>
    </row>
    <row r="843" spans="1:12" ht="15.75" customHeight="1">
      <c r="A843" s="2744"/>
      <c r="B843" s="2744"/>
      <c r="C843" s="2744"/>
      <c r="D843" s="2744"/>
      <c r="E843" s="2744"/>
      <c r="F843" s="2744"/>
      <c r="G843" s="2744"/>
      <c r="H843" s="2744"/>
      <c r="I843" s="2745"/>
      <c r="J843" s="2745"/>
      <c r="K843" s="2745"/>
      <c r="L843" s="2745"/>
    </row>
    <row r="844" spans="1:12" ht="15.75" customHeight="1">
      <c r="A844" s="2744"/>
      <c r="B844" s="2744"/>
      <c r="C844" s="2744"/>
      <c r="D844" s="2744"/>
      <c r="E844" s="2744"/>
      <c r="F844" s="2744"/>
      <c r="G844" s="2744"/>
      <c r="H844" s="2744"/>
      <c r="I844" s="2745"/>
      <c r="J844" s="2745"/>
      <c r="K844" s="2745"/>
      <c r="L844" s="2745"/>
    </row>
    <row r="845" spans="1:12" ht="15.75" customHeight="1">
      <c r="A845" s="2744"/>
      <c r="B845" s="2744"/>
      <c r="C845" s="2744"/>
      <c r="D845" s="2744"/>
      <c r="E845" s="2744"/>
      <c r="F845" s="2744"/>
      <c r="G845" s="2744"/>
      <c r="H845" s="2744"/>
      <c r="I845" s="2745"/>
      <c r="J845" s="2745"/>
      <c r="K845" s="2745"/>
      <c r="L845" s="2745"/>
    </row>
    <row r="846" spans="1:12" ht="15.75" customHeight="1">
      <c r="A846" s="2744"/>
      <c r="B846" s="2744"/>
      <c r="C846" s="2744"/>
      <c r="D846" s="2744"/>
      <c r="E846" s="2744"/>
      <c r="F846" s="2744"/>
      <c r="G846" s="2744"/>
      <c r="H846" s="2744"/>
      <c r="I846" s="2745"/>
      <c r="J846" s="2745"/>
      <c r="K846" s="2745"/>
      <c r="L846" s="2745"/>
    </row>
    <row r="847" spans="1:12" ht="15.75" customHeight="1">
      <c r="A847" s="2744"/>
      <c r="B847" s="2744"/>
      <c r="C847" s="2744"/>
      <c r="D847" s="2744"/>
      <c r="E847" s="2744"/>
      <c r="F847" s="2744"/>
      <c r="G847" s="2744"/>
      <c r="H847" s="2744"/>
      <c r="I847" s="2745"/>
      <c r="J847" s="2745"/>
      <c r="K847" s="2745"/>
      <c r="L847" s="2745"/>
    </row>
    <row r="848" spans="1:12" ht="15.75" customHeight="1">
      <c r="A848" s="2744"/>
      <c r="B848" s="2744"/>
      <c r="C848" s="2744"/>
      <c r="D848" s="2744"/>
      <c r="E848" s="2744"/>
      <c r="F848" s="2744"/>
      <c r="G848" s="2744"/>
      <c r="H848" s="2744"/>
      <c r="I848" s="2745"/>
      <c r="J848" s="2745"/>
      <c r="K848" s="2745"/>
      <c r="L848" s="2745"/>
    </row>
    <row r="849" spans="1:12" ht="15.75" customHeight="1">
      <c r="A849" s="2744"/>
      <c r="B849" s="2744"/>
      <c r="C849" s="2744"/>
      <c r="D849" s="2744"/>
      <c r="E849" s="2744"/>
      <c r="F849" s="2744"/>
      <c r="G849" s="2744"/>
      <c r="H849" s="2744"/>
      <c r="I849" s="2745"/>
      <c r="J849" s="2745"/>
      <c r="K849" s="2745"/>
      <c r="L849" s="2745"/>
    </row>
    <row r="850" spans="1:12" ht="15.75" customHeight="1">
      <c r="A850" s="2744"/>
      <c r="B850" s="2744"/>
      <c r="C850" s="2744"/>
      <c r="D850" s="2744"/>
      <c r="E850" s="2744"/>
      <c r="F850" s="2744"/>
      <c r="G850" s="2744"/>
      <c r="H850" s="2744"/>
      <c r="I850" s="2745"/>
      <c r="J850" s="2745"/>
      <c r="K850" s="2745"/>
      <c r="L850" s="2745"/>
    </row>
    <row r="851" spans="1:12" ht="15.75" customHeight="1">
      <c r="A851" s="2744"/>
      <c r="B851" s="2744"/>
      <c r="C851" s="2744"/>
      <c r="D851" s="2744"/>
      <c r="E851" s="2744"/>
      <c r="F851" s="2744"/>
      <c r="G851" s="2744"/>
      <c r="H851" s="2744"/>
      <c r="I851" s="2745"/>
      <c r="J851" s="2745"/>
      <c r="K851" s="2745"/>
      <c r="L851" s="2745"/>
    </row>
    <row r="852" spans="1:12" ht="15.75" customHeight="1">
      <c r="A852" s="2744"/>
      <c r="B852" s="2744"/>
      <c r="C852" s="2744"/>
      <c r="D852" s="2744"/>
      <c r="E852" s="2744"/>
      <c r="F852" s="2744"/>
      <c r="G852" s="2744"/>
      <c r="H852" s="2744"/>
      <c r="I852" s="2745"/>
      <c r="J852" s="2745"/>
      <c r="K852" s="2745"/>
      <c r="L852" s="2745"/>
    </row>
    <row r="853" spans="1:12" ht="15.75" customHeight="1">
      <c r="A853" s="2744"/>
      <c r="B853" s="2744"/>
      <c r="C853" s="2744"/>
      <c r="D853" s="2744"/>
      <c r="E853" s="2744"/>
      <c r="F853" s="2744"/>
      <c r="G853" s="2744"/>
      <c r="H853" s="2744"/>
      <c r="I853" s="2745"/>
      <c r="J853" s="2745"/>
      <c r="K853" s="2745"/>
      <c r="L853" s="2745"/>
    </row>
    <row r="854" spans="1:12" ht="15.75" customHeight="1">
      <c r="A854" s="2744"/>
      <c r="B854" s="2744"/>
      <c r="C854" s="2744"/>
      <c r="D854" s="2744"/>
      <c r="E854" s="2744"/>
      <c r="F854" s="2744"/>
      <c r="G854" s="2744"/>
      <c r="H854" s="2744"/>
      <c r="I854" s="2745"/>
      <c r="J854" s="2745"/>
      <c r="K854" s="2745"/>
      <c r="L854" s="2745"/>
    </row>
    <row r="855" spans="1:12" ht="15.75" customHeight="1">
      <c r="A855" s="2744"/>
      <c r="B855" s="2744"/>
      <c r="C855" s="2744"/>
      <c r="D855" s="2744"/>
      <c r="E855" s="2744"/>
      <c r="F855" s="2744"/>
      <c r="G855" s="2744"/>
      <c r="H855" s="2744"/>
      <c r="I855" s="2745"/>
      <c r="J855" s="2745"/>
      <c r="K855" s="2745"/>
      <c r="L855" s="2745"/>
    </row>
    <row r="856" spans="1:12" ht="15.75" customHeight="1">
      <c r="A856" s="2744"/>
      <c r="B856" s="2744"/>
      <c r="C856" s="2744"/>
      <c r="D856" s="2744"/>
      <c r="E856" s="2744"/>
      <c r="F856" s="2744"/>
      <c r="G856" s="2744"/>
      <c r="H856" s="2744"/>
      <c r="I856" s="2745"/>
      <c r="J856" s="2745"/>
      <c r="K856" s="2745"/>
      <c r="L856" s="2745"/>
    </row>
    <row r="857" spans="1:12" ht="15.75" customHeight="1">
      <c r="A857" s="2744"/>
      <c r="B857" s="2744"/>
      <c r="C857" s="2744"/>
      <c r="D857" s="2744"/>
      <c r="E857" s="2744"/>
      <c r="F857" s="2744"/>
      <c r="G857" s="2744"/>
      <c r="H857" s="2744"/>
      <c r="I857" s="2745"/>
      <c r="J857" s="2745"/>
      <c r="K857" s="2745"/>
      <c r="L857" s="2745"/>
    </row>
    <row r="858" spans="1:12" ht="15.75" customHeight="1">
      <c r="A858" s="2744"/>
      <c r="B858" s="2744"/>
      <c r="C858" s="2744"/>
      <c r="D858" s="2744"/>
      <c r="E858" s="2744"/>
      <c r="F858" s="2744"/>
      <c r="G858" s="2744"/>
      <c r="H858" s="2744"/>
      <c r="I858" s="2745"/>
      <c r="J858" s="2745"/>
      <c r="K858" s="2745"/>
      <c r="L858" s="2745"/>
    </row>
    <row r="859" spans="1:12" ht="15.75" customHeight="1">
      <c r="A859" s="2744"/>
      <c r="B859" s="2744"/>
      <c r="C859" s="2744"/>
      <c r="D859" s="2744"/>
      <c r="E859" s="2744"/>
      <c r="F859" s="2744"/>
      <c r="G859" s="2744"/>
      <c r="H859" s="2744"/>
      <c r="I859" s="2745"/>
      <c r="J859" s="2745"/>
      <c r="K859" s="2745"/>
      <c r="L859" s="2745"/>
    </row>
    <row r="860" spans="1:12" ht="15.75" customHeight="1">
      <c r="A860" s="2744"/>
      <c r="B860" s="2744"/>
      <c r="C860" s="2744"/>
      <c r="D860" s="2744"/>
      <c r="E860" s="2744"/>
      <c r="F860" s="2744"/>
      <c r="G860" s="2744"/>
      <c r="H860" s="2744"/>
      <c r="I860" s="2745"/>
      <c r="J860" s="2745"/>
      <c r="K860" s="2745"/>
      <c r="L860" s="2745"/>
    </row>
    <row r="861" spans="1:12" ht="15.75" customHeight="1">
      <c r="A861" s="2744"/>
      <c r="B861" s="2744"/>
      <c r="C861" s="2744"/>
      <c r="D861" s="2744"/>
      <c r="E861" s="2744"/>
      <c r="F861" s="2744"/>
      <c r="G861" s="2744"/>
      <c r="H861" s="2744"/>
      <c r="I861" s="2745"/>
      <c r="J861" s="2745"/>
      <c r="K861" s="2745"/>
      <c r="L861" s="2745"/>
    </row>
    <row r="862" spans="1:12" ht="15.75" customHeight="1">
      <c r="A862" s="2744"/>
      <c r="B862" s="2744"/>
      <c r="C862" s="2744"/>
      <c r="D862" s="2744"/>
      <c r="E862" s="2744"/>
      <c r="F862" s="2744"/>
      <c r="G862" s="2744"/>
      <c r="H862" s="2744"/>
      <c r="I862" s="2745"/>
      <c r="J862" s="2745"/>
      <c r="K862" s="2745"/>
      <c r="L862" s="2745"/>
    </row>
    <row r="863" spans="1:12" ht="15.75" customHeight="1">
      <c r="A863" s="2744"/>
      <c r="B863" s="2744"/>
      <c r="C863" s="2744"/>
      <c r="D863" s="2744"/>
      <c r="E863" s="2744"/>
      <c r="F863" s="2744"/>
      <c r="G863" s="2744"/>
      <c r="H863" s="2744"/>
      <c r="I863" s="2745"/>
      <c r="J863" s="2745"/>
      <c r="K863" s="2745"/>
      <c r="L863" s="2745"/>
    </row>
    <row r="864" spans="1:12" ht="15.75" customHeight="1">
      <c r="A864" s="2744"/>
      <c r="B864" s="2744"/>
      <c r="C864" s="2744"/>
      <c r="D864" s="2744"/>
      <c r="E864" s="2744"/>
      <c r="F864" s="2744"/>
      <c r="G864" s="2744"/>
      <c r="H864" s="2744"/>
      <c r="I864" s="2745"/>
      <c r="J864" s="2745"/>
      <c r="K864" s="2745"/>
      <c r="L864" s="2745"/>
    </row>
    <row r="865" spans="1:12" ht="15.75" customHeight="1">
      <c r="A865" s="2744"/>
      <c r="B865" s="2744"/>
      <c r="C865" s="2744"/>
      <c r="D865" s="2744"/>
      <c r="E865" s="2744"/>
      <c r="F865" s="2744"/>
      <c r="G865" s="2744"/>
      <c r="H865" s="2744"/>
      <c r="I865" s="2745"/>
      <c r="J865" s="2745"/>
      <c r="K865" s="2745"/>
      <c r="L865" s="2745"/>
    </row>
    <row r="866" spans="1:12" ht="15.75" customHeight="1">
      <c r="A866" s="2744"/>
      <c r="B866" s="2744"/>
      <c r="C866" s="2744"/>
      <c r="D866" s="2744"/>
      <c r="E866" s="2744"/>
      <c r="F866" s="2744"/>
      <c r="G866" s="2744"/>
      <c r="H866" s="2744"/>
      <c r="I866" s="2745"/>
      <c r="J866" s="2745"/>
      <c r="K866" s="2745"/>
      <c r="L866" s="2745"/>
    </row>
    <row r="867" spans="1:12" ht="15.75" customHeight="1">
      <c r="A867" s="2744"/>
      <c r="B867" s="2744"/>
      <c r="C867" s="2744"/>
      <c r="D867" s="2744"/>
      <c r="E867" s="2744"/>
      <c r="F867" s="2744"/>
      <c r="G867" s="2744"/>
      <c r="H867" s="2744"/>
      <c r="I867" s="2745"/>
      <c r="J867" s="2745"/>
      <c r="K867" s="2745"/>
      <c r="L867" s="2745"/>
    </row>
    <row r="868" spans="1:12" ht="15.75" customHeight="1">
      <c r="A868" s="2744"/>
      <c r="B868" s="2744"/>
      <c r="C868" s="2744"/>
      <c r="D868" s="2744"/>
      <c r="E868" s="2744"/>
      <c r="F868" s="2744"/>
      <c r="G868" s="2744"/>
      <c r="H868" s="2744"/>
      <c r="I868" s="2745"/>
      <c r="J868" s="2745"/>
      <c r="K868" s="2745"/>
      <c r="L868" s="2745"/>
    </row>
    <row r="869" spans="1:12" ht="15.75" customHeight="1">
      <c r="A869" s="2744"/>
      <c r="B869" s="2744"/>
      <c r="C869" s="2744"/>
      <c r="D869" s="2744"/>
      <c r="E869" s="2744"/>
      <c r="F869" s="2744"/>
      <c r="G869" s="2744"/>
      <c r="H869" s="2744"/>
      <c r="I869" s="2745"/>
      <c r="J869" s="2745"/>
      <c r="K869" s="2745"/>
      <c r="L869" s="2745"/>
    </row>
    <row r="870" spans="1:12" ht="15.75" customHeight="1">
      <c r="A870" s="2744"/>
      <c r="B870" s="2744"/>
      <c r="C870" s="2744"/>
      <c r="D870" s="2744"/>
      <c r="E870" s="2744"/>
      <c r="F870" s="2744"/>
      <c r="G870" s="2744"/>
      <c r="H870" s="2744"/>
      <c r="I870" s="2745"/>
      <c r="J870" s="2745"/>
      <c r="K870" s="2745"/>
      <c r="L870" s="2745"/>
    </row>
    <row r="871" spans="1:12" ht="15.75" customHeight="1">
      <c r="A871" s="2744"/>
      <c r="B871" s="2744"/>
      <c r="C871" s="2744"/>
      <c r="D871" s="2744"/>
      <c r="E871" s="2744"/>
      <c r="F871" s="2744"/>
      <c r="G871" s="2744"/>
      <c r="H871" s="2744"/>
      <c r="I871" s="2745"/>
      <c r="J871" s="2745"/>
      <c r="K871" s="2745"/>
      <c r="L871" s="2745"/>
    </row>
    <row r="872" spans="1:12" ht="15.75" customHeight="1">
      <c r="A872" s="2744"/>
      <c r="B872" s="2744"/>
      <c r="C872" s="2744"/>
      <c r="D872" s="2744"/>
      <c r="E872" s="2744"/>
      <c r="F872" s="2744"/>
      <c r="G872" s="2744"/>
      <c r="H872" s="2744"/>
      <c r="I872" s="2745"/>
      <c r="J872" s="2745"/>
      <c r="K872" s="2745"/>
      <c r="L872" s="2745"/>
    </row>
    <row r="873" spans="1:12" ht="15.75" customHeight="1">
      <c r="A873" s="2744"/>
      <c r="B873" s="2744"/>
      <c r="C873" s="2744"/>
      <c r="D873" s="2744"/>
      <c r="E873" s="2744"/>
      <c r="F873" s="2744"/>
      <c r="G873" s="2744"/>
      <c r="H873" s="2744"/>
      <c r="I873" s="2745"/>
      <c r="J873" s="2745"/>
      <c r="K873" s="2745"/>
      <c r="L873" s="2745"/>
    </row>
    <row r="874" spans="1:12" ht="15.75" customHeight="1">
      <c r="A874" s="2744"/>
      <c r="B874" s="2744"/>
      <c r="C874" s="2744"/>
      <c r="D874" s="2744"/>
      <c r="E874" s="2744"/>
      <c r="F874" s="2744"/>
      <c r="G874" s="2744"/>
      <c r="H874" s="2744"/>
      <c r="I874" s="2745"/>
      <c r="J874" s="2745"/>
      <c r="K874" s="2745"/>
      <c r="L874" s="2745"/>
    </row>
    <row r="875" spans="1:12" ht="15.75" customHeight="1">
      <c r="A875" s="2744"/>
      <c r="B875" s="2744"/>
      <c r="C875" s="2744"/>
      <c r="D875" s="2744"/>
      <c r="E875" s="2744"/>
      <c r="F875" s="2744"/>
      <c r="G875" s="2744"/>
      <c r="H875" s="2744"/>
      <c r="I875" s="2745"/>
      <c r="J875" s="2745"/>
      <c r="K875" s="2745"/>
      <c r="L875" s="2745"/>
    </row>
    <row r="876" spans="1:12" ht="15.75" customHeight="1">
      <c r="A876" s="2744"/>
      <c r="B876" s="2744"/>
      <c r="C876" s="2744"/>
      <c r="D876" s="2744"/>
      <c r="E876" s="2744"/>
      <c r="F876" s="2744"/>
      <c r="G876" s="2744"/>
      <c r="H876" s="2744"/>
      <c r="I876" s="2745"/>
      <c r="J876" s="2745"/>
      <c r="K876" s="2745"/>
      <c r="L876" s="2745"/>
    </row>
    <row r="877" spans="1:12" ht="15.75" customHeight="1">
      <c r="A877" s="2744"/>
      <c r="B877" s="2744"/>
      <c r="C877" s="2744"/>
      <c r="D877" s="2744"/>
      <c r="E877" s="2744"/>
      <c r="F877" s="2744"/>
      <c r="G877" s="2744"/>
      <c r="H877" s="2744"/>
      <c r="I877" s="2745"/>
      <c r="J877" s="2745"/>
      <c r="K877" s="2745"/>
      <c r="L877" s="2745"/>
    </row>
    <row r="878" spans="1:12" ht="15.75" customHeight="1">
      <c r="A878" s="2744"/>
      <c r="B878" s="2744"/>
      <c r="C878" s="2744"/>
      <c r="D878" s="2744"/>
      <c r="E878" s="2744"/>
      <c r="F878" s="2744"/>
      <c r="G878" s="2744"/>
      <c r="H878" s="2744"/>
      <c r="I878" s="2745"/>
      <c r="J878" s="2745"/>
      <c r="K878" s="2745"/>
      <c r="L878" s="2745"/>
    </row>
    <row r="879" spans="1:12" ht="15.75" customHeight="1">
      <c r="A879" s="2744"/>
      <c r="B879" s="2744"/>
      <c r="C879" s="2744"/>
      <c r="D879" s="2744"/>
      <c r="E879" s="2744"/>
      <c r="F879" s="2744"/>
      <c r="G879" s="2744"/>
      <c r="H879" s="2744"/>
      <c r="I879" s="2745"/>
      <c r="J879" s="2745"/>
      <c r="K879" s="2745"/>
      <c r="L879" s="2745"/>
    </row>
    <row r="880" spans="1:12" ht="15.75" customHeight="1">
      <c r="A880" s="2744"/>
      <c r="B880" s="2744"/>
      <c r="C880" s="2744"/>
      <c r="D880" s="2744"/>
      <c r="E880" s="2744"/>
      <c r="F880" s="2744"/>
      <c r="G880" s="2744"/>
      <c r="H880" s="2744"/>
      <c r="I880" s="2745"/>
      <c r="J880" s="2745"/>
      <c r="K880" s="2745"/>
      <c r="L880" s="2745"/>
    </row>
    <row r="881" spans="1:12" ht="15.75" customHeight="1">
      <c r="A881" s="2744"/>
      <c r="B881" s="2744"/>
      <c r="C881" s="2744"/>
      <c r="D881" s="2744"/>
      <c r="E881" s="2744"/>
      <c r="F881" s="2744"/>
      <c r="G881" s="2744"/>
      <c r="H881" s="2744"/>
      <c r="I881" s="2745"/>
      <c r="J881" s="2745"/>
      <c r="K881" s="2745"/>
      <c r="L881" s="2745"/>
    </row>
    <row r="882" spans="1:12" ht="15.75" customHeight="1">
      <c r="A882" s="2744"/>
      <c r="B882" s="2744"/>
      <c r="C882" s="2744"/>
      <c r="D882" s="2744"/>
      <c r="E882" s="2744"/>
      <c r="F882" s="2744"/>
      <c r="G882" s="2744"/>
      <c r="H882" s="2744"/>
      <c r="I882" s="2745"/>
      <c r="J882" s="2745"/>
      <c r="K882" s="2745"/>
      <c r="L882" s="2745"/>
    </row>
    <row r="883" spans="1:12" ht="15.75" customHeight="1">
      <c r="A883" s="2744"/>
      <c r="B883" s="2744"/>
      <c r="C883" s="2744"/>
      <c r="D883" s="2744"/>
      <c r="E883" s="2744"/>
      <c r="F883" s="2744"/>
      <c r="G883" s="2744"/>
      <c r="H883" s="2744"/>
      <c r="I883" s="2745"/>
      <c r="J883" s="2745"/>
      <c r="K883" s="2745"/>
      <c r="L883" s="2745"/>
    </row>
    <row r="884" spans="1:12" ht="15.75" customHeight="1">
      <c r="A884" s="2744"/>
      <c r="B884" s="2744"/>
      <c r="C884" s="2744"/>
      <c r="D884" s="2744"/>
      <c r="E884" s="2744"/>
      <c r="F884" s="2744"/>
      <c r="G884" s="2744"/>
      <c r="H884" s="2744"/>
      <c r="I884" s="2745"/>
      <c r="J884" s="2745"/>
      <c r="K884" s="2745"/>
      <c r="L884" s="2745"/>
    </row>
    <row r="885" spans="1:12" ht="15.75" customHeight="1">
      <c r="A885" s="2744"/>
      <c r="B885" s="2744"/>
      <c r="C885" s="2744"/>
      <c r="D885" s="2744"/>
      <c r="E885" s="2744"/>
      <c r="F885" s="2744"/>
      <c r="G885" s="2744"/>
      <c r="H885" s="2744"/>
      <c r="I885" s="2745"/>
      <c r="J885" s="2745"/>
      <c r="K885" s="2745"/>
      <c r="L885" s="2745"/>
    </row>
    <row r="886" spans="1:12" ht="15.75" customHeight="1">
      <c r="A886" s="2744"/>
      <c r="B886" s="2744"/>
      <c r="C886" s="2744"/>
      <c r="D886" s="2744"/>
      <c r="E886" s="2744"/>
      <c r="F886" s="2744"/>
      <c r="G886" s="2744"/>
      <c r="H886" s="2744"/>
      <c r="I886" s="2745"/>
      <c r="J886" s="2745"/>
      <c r="K886" s="2745"/>
      <c r="L886" s="2745"/>
    </row>
    <row r="887" spans="1:12" ht="15.75" customHeight="1">
      <c r="A887" s="2744"/>
      <c r="B887" s="2744"/>
      <c r="C887" s="2744"/>
      <c r="D887" s="2744"/>
      <c r="E887" s="2744"/>
      <c r="F887" s="2744"/>
      <c r="G887" s="2744"/>
      <c r="H887" s="2744"/>
      <c r="I887" s="2745"/>
      <c r="J887" s="2745"/>
      <c r="K887" s="2745"/>
      <c r="L887" s="2745"/>
    </row>
    <row r="888" spans="1:12" ht="15.75" customHeight="1">
      <c r="A888" s="2744"/>
      <c r="B888" s="2744"/>
      <c r="C888" s="2744"/>
      <c r="D888" s="2744"/>
      <c r="E888" s="2744"/>
      <c r="F888" s="2744"/>
      <c r="G888" s="2744"/>
      <c r="H888" s="2744"/>
      <c r="I888" s="2745"/>
      <c r="J888" s="2745"/>
      <c r="K888" s="2745"/>
      <c r="L888" s="2745"/>
    </row>
    <row r="889" spans="1:12" ht="15.75" customHeight="1">
      <c r="A889" s="2744"/>
      <c r="B889" s="2744"/>
      <c r="C889" s="2744"/>
      <c r="D889" s="2744"/>
      <c r="E889" s="2744"/>
      <c r="F889" s="2744"/>
      <c r="G889" s="2744"/>
      <c r="H889" s="2744"/>
      <c r="I889" s="2745"/>
      <c r="J889" s="2745"/>
      <c r="K889" s="2745"/>
      <c r="L889" s="2745"/>
    </row>
    <row r="890" spans="1:12" ht="15.75" customHeight="1">
      <c r="A890" s="2744"/>
      <c r="B890" s="2744"/>
      <c r="C890" s="2744"/>
      <c r="D890" s="2744"/>
      <c r="E890" s="2744"/>
      <c r="F890" s="2744"/>
      <c r="G890" s="2744"/>
      <c r="H890" s="2744"/>
      <c r="I890" s="2745"/>
      <c r="J890" s="2745"/>
      <c r="K890" s="2745"/>
      <c r="L890" s="2745"/>
    </row>
    <row r="891" spans="1:12" ht="15.75" customHeight="1">
      <c r="A891" s="2744"/>
      <c r="B891" s="2744"/>
      <c r="C891" s="2744"/>
      <c r="D891" s="2744"/>
      <c r="E891" s="2744"/>
      <c r="F891" s="2744"/>
      <c r="G891" s="2744"/>
      <c r="H891" s="2744"/>
      <c r="I891" s="2745"/>
      <c r="J891" s="2745"/>
      <c r="K891" s="2745"/>
      <c r="L891" s="2745"/>
    </row>
    <row r="892" spans="1:12" ht="15.75" customHeight="1">
      <c r="A892" s="2744"/>
      <c r="B892" s="2744"/>
      <c r="C892" s="2744"/>
      <c r="D892" s="2744"/>
      <c r="E892" s="2744"/>
      <c r="F892" s="2744"/>
      <c r="G892" s="2744"/>
      <c r="H892" s="2744"/>
      <c r="I892" s="2745"/>
      <c r="J892" s="2745"/>
      <c r="K892" s="2745"/>
      <c r="L892" s="2745"/>
    </row>
    <row r="893" spans="1:12" ht="15.75" customHeight="1">
      <c r="A893" s="2744"/>
      <c r="B893" s="2744"/>
      <c r="C893" s="2744"/>
      <c r="D893" s="2744"/>
      <c r="E893" s="2744"/>
      <c r="F893" s="2744"/>
      <c r="G893" s="2744"/>
      <c r="H893" s="2744"/>
      <c r="I893" s="2745"/>
      <c r="J893" s="2745"/>
      <c r="K893" s="2745"/>
      <c r="L893" s="2745"/>
    </row>
    <row r="894" spans="1:12" ht="15.75" customHeight="1">
      <c r="A894" s="2744"/>
      <c r="B894" s="2744"/>
      <c r="C894" s="2744"/>
      <c r="D894" s="2744"/>
      <c r="E894" s="2744"/>
      <c r="F894" s="2744"/>
      <c r="G894" s="2744"/>
      <c r="H894" s="2744"/>
      <c r="I894" s="2745"/>
      <c r="J894" s="2745"/>
      <c r="K894" s="2745"/>
      <c r="L894" s="2745"/>
    </row>
    <row r="895" spans="1:12" ht="15.75" customHeight="1">
      <c r="A895" s="2744"/>
      <c r="B895" s="2744"/>
      <c r="C895" s="2744"/>
      <c r="D895" s="2744"/>
      <c r="E895" s="2744"/>
      <c r="F895" s="2744"/>
      <c r="G895" s="2744"/>
      <c r="H895" s="2744"/>
      <c r="I895" s="2745"/>
      <c r="J895" s="2745"/>
      <c r="K895" s="2745"/>
      <c r="L895" s="2745"/>
    </row>
    <row r="896" spans="1:12" ht="15.75" customHeight="1">
      <c r="A896" s="2744"/>
      <c r="B896" s="2744"/>
      <c r="C896" s="2744"/>
      <c r="D896" s="2744"/>
      <c r="E896" s="2744"/>
      <c r="F896" s="2744"/>
      <c r="G896" s="2744"/>
      <c r="H896" s="2744"/>
      <c r="I896" s="2745"/>
      <c r="J896" s="2745"/>
      <c r="K896" s="2745"/>
      <c r="L896" s="2745"/>
    </row>
    <row r="897" spans="1:12" ht="15.75" customHeight="1">
      <c r="A897" s="2744"/>
      <c r="B897" s="2744"/>
      <c r="C897" s="2744"/>
      <c r="D897" s="2744"/>
      <c r="E897" s="2744"/>
      <c r="F897" s="2744"/>
      <c r="G897" s="2744"/>
      <c r="H897" s="2744"/>
      <c r="I897" s="2745"/>
      <c r="J897" s="2745"/>
      <c r="K897" s="2745"/>
      <c r="L897" s="2745"/>
    </row>
    <row r="898" spans="1:12" ht="15.75" customHeight="1">
      <c r="A898" s="2744"/>
      <c r="B898" s="2744"/>
      <c r="C898" s="2744"/>
      <c r="D898" s="2744"/>
      <c r="E898" s="2744"/>
      <c r="F898" s="2744"/>
      <c r="G898" s="2744"/>
      <c r="H898" s="2744"/>
      <c r="I898" s="2745"/>
      <c r="J898" s="2745"/>
      <c r="K898" s="2745"/>
      <c r="L898" s="2745"/>
    </row>
    <row r="899" spans="1:12" ht="15.75" customHeight="1">
      <c r="A899" s="2744"/>
      <c r="B899" s="2744"/>
      <c r="C899" s="2744"/>
      <c r="D899" s="2744"/>
      <c r="E899" s="2744"/>
      <c r="F899" s="2744"/>
      <c r="G899" s="2744"/>
      <c r="H899" s="2744"/>
      <c r="I899" s="2745"/>
      <c r="J899" s="2745"/>
      <c r="K899" s="2745"/>
      <c r="L899" s="2745"/>
    </row>
    <row r="900" spans="1:12" ht="15.75" customHeight="1">
      <c r="A900" s="2744"/>
      <c r="B900" s="2744"/>
      <c r="C900" s="2744"/>
      <c r="D900" s="2744"/>
      <c r="E900" s="2744"/>
      <c r="F900" s="2744"/>
      <c r="G900" s="2744"/>
      <c r="H900" s="2744"/>
      <c r="I900" s="2745"/>
      <c r="J900" s="2745"/>
      <c r="K900" s="2745"/>
      <c r="L900" s="2745"/>
    </row>
    <row r="901" spans="1:12" ht="15.75" customHeight="1">
      <c r="A901" s="2744"/>
      <c r="B901" s="2744"/>
      <c r="C901" s="2744"/>
      <c r="D901" s="2744"/>
      <c r="E901" s="2744"/>
      <c r="F901" s="2744"/>
      <c r="G901" s="2744"/>
      <c r="H901" s="2744"/>
      <c r="I901" s="2745"/>
      <c r="J901" s="2745"/>
      <c r="K901" s="2745"/>
      <c r="L901" s="2745"/>
    </row>
    <row r="902" spans="1:12" ht="15.75" customHeight="1">
      <c r="A902" s="2744"/>
      <c r="B902" s="2744"/>
      <c r="C902" s="2744"/>
      <c r="D902" s="2744"/>
      <c r="E902" s="2744"/>
      <c r="F902" s="2744"/>
      <c r="G902" s="2744"/>
      <c r="H902" s="2744"/>
      <c r="I902" s="2745"/>
      <c r="J902" s="2745"/>
      <c r="K902" s="2745"/>
      <c r="L902" s="2745"/>
    </row>
    <row r="903" spans="1:12" ht="15.75" customHeight="1">
      <c r="A903" s="2744"/>
      <c r="B903" s="2744"/>
      <c r="C903" s="2744"/>
      <c r="D903" s="2744"/>
      <c r="E903" s="2744"/>
      <c r="F903" s="2744"/>
      <c r="G903" s="2744"/>
      <c r="H903" s="2744"/>
      <c r="I903" s="2745"/>
      <c r="J903" s="2745"/>
      <c r="K903" s="2745"/>
      <c r="L903" s="2745"/>
    </row>
    <row r="904" spans="1:12" ht="15.75" customHeight="1">
      <c r="A904" s="2744"/>
      <c r="B904" s="2744"/>
      <c r="C904" s="2744"/>
      <c r="D904" s="2744"/>
      <c r="E904" s="2744"/>
      <c r="F904" s="2744"/>
      <c r="G904" s="2744"/>
      <c r="H904" s="2744"/>
      <c r="I904" s="2745"/>
      <c r="J904" s="2745"/>
      <c r="K904" s="2745"/>
      <c r="L904" s="2745"/>
    </row>
    <row r="905" spans="1:12" ht="15.75" customHeight="1">
      <c r="A905" s="2744"/>
      <c r="B905" s="2744"/>
      <c r="C905" s="2744"/>
      <c r="D905" s="2744"/>
      <c r="E905" s="2744"/>
      <c r="F905" s="2744"/>
      <c r="G905" s="2744"/>
      <c r="H905" s="2744"/>
      <c r="I905" s="2745"/>
      <c r="J905" s="2745"/>
      <c r="K905" s="2745"/>
      <c r="L905" s="2745"/>
    </row>
    <row r="906" spans="1:12" ht="15.75" customHeight="1">
      <c r="A906" s="2744"/>
      <c r="B906" s="2744"/>
      <c r="C906" s="2744"/>
      <c r="D906" s="2744"/>
      <c r="E906" s="2744"/>
      <c r="F906" s="2744"/>
      <c r="G906" s="2744"/>
      <c r="H906" s="2744"/>
      <c r="I906" s="2745"/>
      <c r="J906" s="2745"/>
      <c r="K906" s="2745"/>
      <c r="L906" s="2745"/>
    </row>
    <row r="907" spans="1:12" ht="15.75" customHeight="1">
      <c r="A907" s="2744"/>
      <c r="B907" s="2744"/>
      <c r="C907" s="2744"/>
      <c r="D907" s="2744"/>
      <c r="E907" s="2744"/>
      <c r="F907" s="2744"/>
      <c r="G907" s="2744"/>
      <c r="H907" s="2744"/>
      <c r="I907" s="2745"/>
      <c r="J907" s="2745"/>
      <c r="K907" s="2745"/>
      <c r="L907" s="2745"/>
    </row>
    <row r="908" spans="1:12" ht="15.75" customHeight="1">
      <c r="A908" s="2744"/>
      <c r="B908" s="2744"/>
      <c r="C908" s="2744"/>
      <c r="D908" s="2744"/>
      <c r="E908" s="2744"/>
      <c r="F908" s="2744"/>
      <c r="G908" s="2744"/>
      <c r="H908" s="2744"/>
      <c r="I908" s="2745"/>
      <c r="J908" s="2745"/>
      <c r="K908" s="2745"/>
      <c r="L908" s="2745"/>
    </row>
    <row r="909" spans="1:12" ht="15.75" customHeight="1">
      <c r="A909" s="2744"/>
      <c r="B909" s="2744"/>
      <c r="C909" s="2744"/>
      <c r="D909" s="2744"/>
      <c r="E909" s="2744"/>
      <c r="F909" s="2744"/>
      <c r="G909" s="2744"/>
      <c r="H909" s="2744"/>
      <c r="I909" s="2745"/>
      <c r="J909" s="2745"/>
      <c r="K909" s="2745"/>
      <c r="L909" s="2745"/>
    </row>
    <row r="910" spans="1:12" ht="15.75" customHeight="1">
      <c r="A910" s="2744"/>
      <c r="B910" s="2744"/>
      <c r="C910" s="2744"/>
      <c r="D910" s="2744"/>
      <c r="E910" s="2744"/>
      <c r="F910" s="2744"/>
      <c r="G910" s="2744"/>
      <c r="H910" s="2744"/>
      <c r="I910" s="2745"/>
      <c r="J910" s="2745"/>
      <c r="K910" s="2745"/>
      <c r="L910" s="2745"/>
    </row>
    <row r="911" spans="1:12" ht="15.75" customHeight="1">
      <c r="A911" s="2744"/>
      <c r="B911" s="2744"/>
      <c r="C911" s="2744"/>
      <c r="D911" s="2744"/>
      <c r="E911" s="2744"/>
      <c r="F911" s="2744"/>
      <c r="G911" s="2744"/>
      <c r="H911" s="2744"/>
      <c r="I911" s="2745"/>
      <c r="J911" s="2745"/>
      <c r="K911" s="2745"/>
      <c r="L911" s="2745"/>
    </row>
    <row r="912" spans="1:12" ht="15.75" customHeight="1">
      <c r="A912" s="2744"/>
      <c r="B912" s="2744"/>
      <c r="C912" s="2744"/>
      <c r="D912" s="2744"/>
      <c r="E912" s="2744"/>
      <c r="F912" s="2744"/>
      <c r="G912" s="2744"/>
      <c r="H912" s="2744"/>
      <c r="I912" s="2745"/>
      <c r="J912" s="2745"/>
      <c r="K912" s="2745"/>
      <c r="L912" s="2745"/>
    </row>
    <row r="913" spans="1:12" ht="15.75" customHeight="1">
      <c r="A913" s="2744"/>
      <c r="B913" s="2744"/>
      <c r="C913" s="2744"/>
      <c r="D913" s="2744"/>
      <c r="E913" s="2744"/>
      <c r="F913" s="2744"/>
      <c r="G913" s="2744"/>
      <c r="H913" s="2744"/>
      <c r="I913" s="2745"/>
      <c r="J913" s="2745"/>
      <c r="K913" s="2745"/>
      <c r="L913" s="2745"/>
    </row>
    <row r="914" spans="1:12" ht="15.75" customHeight="1">
      <c r="A914" s="2744"/>
      <c r="B914" s="2744"/>
      <c r="C914" s="2744"/>
      <c r="D914" s="2744"/>
      <c r="E914" s="2744"/>
      <c r="F914" s="2744"/>
      <c r="G914" s="2744"/>
      <c r="H914" s="2744"/>
      <c r="I914" s="2745"/>
      <c r="J914" s="2745"/>
      <c r="K914" s="2745"/>
      <c r="L914" s="2745"/>
    </row>
    <row r="915" spans="1:12" ht="15.75" customHeight="1">
      <c r="A915" s="2744"/>
      <c r="B915" s="2744"/>
      <c r="C915" s="2744"/>
      <c r="D915" s="2744"/>
      <c r="E915" s="2744"/>
      <c r="F915" s="2744"/>
      <c r="G915" s="2744"/>
      <c r="H915" s="2744"/>
      <c r="I915" s="2745"/>
      <c r="J915" s="2745"/>
      <c r="K915" s="2745"/>
      <c r="L915" s="2745"/>
    </row>
    <row r="916" spans="1:12" ht="15.75" customHeight="1">
      <c r="A916" s="2744"/>
      <c r="B916" s="2744"/>
      <c r="C916" s="2744"/>
      <c r="D916" s="2744"/>
      <c r="E916" s="2744"/>
      <c r="F916" s="2744"/>
      <c r="G916" s="2744"/>
      <c r="H916" s="2744"/>
      <c r="I916" s="2745"/>
      <c r="J916" s="2745"/>
      <c r="K916" s="2745"/>
      <c r="L916" s="2745"/>
    </row>
    <row r="917" spans="1:12" ht="15.75" customHeight="1">
      <c r="A917" s="2744"/>
      <c r="B917" s="2744"/>
      <c r="C917" s="2744"/>
      <c r="D917" s="2744"/>
      <c r="E917" s="2744"/>
      <c r="F917" s="2744"/>
      <c r="G917" s="2744"/>
      <c r="H917" s="2744"/>
      <c r="I917" s="2745"/>
      <c r="J917" s="2745"/>
      <c r="K917" s="2745"/>
      <c r="L917" s="2745"/>
    </row>
    <row r="918" spans="1:12" ht="15.75" customHeight="1">
      <c r="A918" s="2744"/>
      <c r="B918" s="2744"/>
      <c r="C918" s="2744"/>
      <c r="D918" s="2744"/>
      <c r="E918" s="2744"/>
      <c r="F918" s="2744"/>
      <c r="G918" s="2744"/>
      <c r="H918" s="2744"/>
      <c r="I918" s="2745"/>
      <c r="J918" s="2745"/>
      <c r="K918" s="2745"/>
      <c r="L918" s="2745"/>
    </row>
    <row r="919" spans="1:12" ht="15.75" customHeight="1">
      <c r="A919" s="2744"/>
      <c r="B919" s="2744"/>
      <c r="C919" s="2744"/>
      <c r="D919" s="2744"/>
      <c r="E919" s="2744"/>
      <c r="F919" s="2744"/>
      <c r="G919" s="2744"/>
      <c r="H919" s="2744"/>
      <c r="I919" s="2745"/>
      <c r="J919" s="2745"/>
      <c r="K919" s="2745"/>
      <c r="L919" s="2745"/>
    </row>
    <row r="920" spans="1:12" ht="15.75" customHeight="1">
      <c r="A920" s="2744"/>
      <c r="B920" s="2744"/>
      <c r="C920" s="2744"/>
      <c r="D920" s="2744"/>
      <c r="E920" s="2744"/>
      <c r="F920" s="2744"/>
      <c r="G920" s="2744"/>
      <c r="H920" s="2744"/>
      <c r="I920" s="2745"/>
      <c r="J920" s="2745"/>
      <c r="K920" s="2745"/>
      <c r="L920" s="2745"/>
    </row>
    <row r="921" spans="1:12" ht="15.75" customHeight="1">
      <c r="A921" s="2744"/>
      <c r="B921" s="2744"/>
      <c r="C921" s="2744"/>
      <c r="D921" s="2744"/>
      <c r="E921" s="2744"/>
      <c r="F921" s="2744"/>
      <c r="G921" s="2744"/>
      <c r="H921" s="2744"/>
      <c r="I921" s="2745"/>
      <c r="J921" s="2745"/>
      <c r="K921" s="2745"/>
      <c r="L921" s="2745"/>
    </row>
    <row r="922" spans="1:12" ht="15.75" customHeight="1">
      <c r="A922" s="2744"/>
      <c r="B922" s="2744"/>
      <c r="C922" s="2744"/>
      <c r="D922" s="2744"/>
      <c r="E922" s="2744"/>
      <c r="F922" s="2744"/>
      <c r="G922" s="2744"/>
      <c r="H922" s="2744"/>
      <c r="I922" s="2745"/>
      <c r="J922" s="2745"/>
      <c r="K922" s="2745"/>
      <c r="L922" s="2745"/>
    </row>
    <row r="923" spans="1:12" ht="15.75" customHeight="1">
      <c r="A923" s="2744"/>
      <c r="B923" s="2744"/>
      <c r="C923" s="2744"/>
      <c r="D923" s="2744"/>
      <c r="E923" s="2744"/>
      <c r="F923" s="2744"/>
      <c r="G923" s="2744"/>
      <c r="H923" s="2744"/>
      <c r="I923" s="2745"/>
      <c r="J923" s="2745"/>
      <c r="K923" s="2745"/>
      <c r="L923" s="2745"/>
    </row>
    <row r="924" spans="1:12" ht="15.75" customHeight="1">
      <c r="A924" s="2744"/>
      <c r="B924" s="2744"/>
      <c r="C924" s="2744"/>
      <c r="D924" s="2744"/>
      <c r="E924" s="2744"/>
      <c r="F924" s="2744"/>
      <c r="G924" s="2744"/>
      <c r="H924" s="2744"/>
      <c r="I924" s="2745"/>
      <c r="J924" s="2745"/>
      <c r="K924" s="2745"/>
      <c r="L924" s="2745"/>
    </row>
    <row r="925" spans="1:12" ht="15.75" customHeight="1">
      <c r="A925" s="2744"/>
      <c r="B925" s="2744"/>
      <c r="C925" s="2744"/>
      <c r="D925" s="2744"/>
      <c r="E925" s="2744"/>
      <c r="F925" s="2744"/>
      <c r="G925" s="2744"/>
      <c r="H925" s="2744"/>
      <c r="I925" s="2745"/>
      <c r="J925" s="2745"/>
      <c r="K925" s="2745"/>
      <c r="L925" s="2745"/>
    </row>
    <row r="926" spans="1:12" ht="15.75" customHeight="1">
      <c r="A926" s="2744"/>
      <c r="B926" s="2744"/>
      <c r="C926" s="2744"/>
      <c r="D926" s="2744"/>
      <c r="E926" s="2744"/>
      <c r="F926" s="2744"/>
      <c r="G926" s="2744"/>
      <c r="H926" s="2744"/>
      <c r="I926" s="2745"/>
      <c r="J926" s="2745"/>
      <c r="K926" s="2745"/>
      <c r="L926" s="2745"/>
    </row>
    <row r="927" spans="1:12" ht="15.75" customHeight="1">
      <c r="A927" s="2744"/>
      <c r="B927" s="2744"/>
      <c r="C927" s="2744"/>
      <c r="D927" s="2744"/>
      <c r="E927" s="2744"/>
      <c r="F927" s="2744"/>
      <c r="G927" s="2744"/>
      <c r="H927" s="2744"/>
      <c r="I927" s="2745"/>
      <c r="J927" s="2745"/>
      <c r="K927" s="2745"/>
      <c r="L927" s="2745"/>
    </row>
    <row r="928" spans="1:12" ht="15.75" customHeight="1">
      <c r="A928" s="2744"/>
      <c r="B928" s="2744"/>
      <c r="C928" s="2744"/>
      <c r="D928" s="2744"/>
      <c r="E928" s="2744"/>
      <c r="F928" s="2744"/>
      <c r="G928" s="2744"/>
      <c r="H928" s="2744"/>
      <c r="I928" s="2745"/>
      <c r="J928" s="2745"/>
      <c r="K928" s="2745"/>
      <c r="L928" s="2745"/>
    </row>
    <row r="929" spans="1:12" ht="15.75" customHeight="1">
      <c r="A929" s="2744"/>
      <c r="B929" s="2744"/>
      <c r="C929" s="2744"/>
      <c r="D929" s="2744"/>
      <c r="E929" s="2744"/>
      <c r="F929" s="2744"/>
      <c r="G929" s="2744"/>
      <c r="H929" s="2744"/>
      <c r="I929" s="2745"/>
      <c r="J929" s="2745"/>
      <c r="K929" s="2745"/>
      <c r="L929" s="2745"/>
    </row>
    <row r="930" spans="1:12" ht="15.75" customHeight="1">
      <c r="A930" s="2744"/>
      <c r="B930" s="2744"/>
      <c r="C930" s="2744"/>
      <c r="D930" s="2744"/>
      <c r="E930" s="2744"/>
      <c r="F930" s="2744"/>
      <c r="G930" s="2744"/>
      <c r="H930" s="2744"/>
      <c r="I930" s="2745"/>
      <c r="J930" s="2745"/>
      <c r="K930" s="2745"/>
      <c r="L930" s="2745"/>
    </row>
    <row r="931" spans="1:12" ht="15.75" customHeight="1">
      <c r="A931" s="2744"/>
      <c r="B931" s="2744"/>
      <c r="C931" s="2744"/>
      <c r="D931" s="2744"/>
      <c r="E931" s="2744"/>
      <c r="F931" s="2744"/>
      <c r="G931" s="2744"/>
      <c r="H931" s="2744"/>
      <c r="I931" s="2745"/>
      <c r="J931" s="2745"/>
      <c r="K931" s="2745"/>
      <c r="L931" s="2745"/>
    </row>
    <row r="932" spans="1:12" ht="15.75" customHeight="1">
      <c r="A932" s="2744"/>
      <c r="B932" s="2744"/>
      <c r="C932" s="2744"/>
      <c r="D932" s="2744"/>
      <c r="E932" s="2744"/>
      <c r="F932" s="2744"/>
      <c r="G932" s="2744"/>
      <c r="H932" s="2744"/>
      <c r="I932" s="2745"/>
      <c r="J932" s="2745"/>
      <c r="K932" s="2745"/>
      <c r="L932" s="2745"/>
    </row>
    <row r="933" spans="1:12" ht="15.75" customHeight="1">
      <c r="A933" s="2744"/>
      <c r="B933" s="2744"/>
      <c r="C933" s="2744"/>
      <c r="D933" s="2744"/>
      <c r="E933" s="2744"/>
      <c r="F933" s="2744"/>
      <c r="G933" s="2744"/>
      <c r="H933" s="2744"/>
      <c r="I933" s="2745"/>
      <c r="J933" s="2745"/>
      <c r="K933" s="2745"/>
      <c r="L933" s="2745"/>
    </row>
    <row r="934" spans="1:12" ht="15.75" customHeight="1">
      <c r="A934" s="2744"/>
      <c r="B934" s="2744"/>
      <c r="C934" s="2744"/>
      <c r="D934" s="2744"/>
      <c r="E934" s="2744"/>
      <c r="F934" s="2744"/>
      <c r="G934" s="2744"/>
      <c r="H934" s="2744"/>
      <c r="I934" s="2745"/>
      <c r="J934" s="2745"/>
      <c r="K934" s="2745"/>
      <c r="L934" s="2745"/>
    </row>
    <row r="935" spans="1:12" ht="15.75" customHeight="1">
      <c r="A935" s="2744"/>
      <c r="B935" s="2744"/>
      <c r="C935" s="2744"/>
      <c r="D935" s="2744"/>
      <c r="E935" s="2744"/>
      <c r="F935" s="2744"/>
      <c r="G935" s="2744"/>
      <c r="H935" s="2744"/>
      <c r="I935" s="2745"/>
      <c r="J935" s="2745"/>
      <c r="K935" s="2745"/>
      <c r="L935" s="2745"/>
    </row>
    <row r="936" spans="1:12" ht="15.75" customHeight="1">
      <c r="A936" s="2744"/>
      <c r="B936" s="2744"/>
      <c r="C936" s="2744"/>
      <c r="D936" s="2744"/>
      <c r="E936" s="2744"/>
      <c r="F936" s="2744"/>
      <c r="G936" s="2744"/>
      <c r="H936" s="2744"/>
      <c r="I936" s="2745"/>
      <c r="J936" s="2745"/>
      <c r="K936" s="2745"/>
      <c r="L936" s="2745"/>
    </row>
    <row r="937" spans="1:12" ht="15.75" customHeight="1">
      <c r="A937" s="2744"/>
      <c r="B937" s="2744"/>
      <c r="C937" s="2744"/>
      <c r="D937" s="2744"/>
      <c r="E937" s="2744"/>
      <c r="F937" s="2744"/>
      <c r="G937" s="2744"/>
      <c r="H937" s="2744"/>
      <c r="I937" s="2745"/>
      <c r="J937" s="2745"/>
      <c r="K937" s="2745"/>
      <c r="L937" s="2745"/>
    </row>
    <row r="938" spans="1:12" ht="15.75" customHeight="1">
      <c r="A938" s="2744"/>
      <c r="B938" s="2744"/>
      <c r="C938" s="2744"/>
      <c r="D938" s="2744"/>
      <c r="E938" s="2744"/>
      <c r="F938" s="2744"/>
      <c r="G938" s="2744"/>
      <c r="H938" s="2744"/>
      <c r="I938" s="2745"/>
      <c r="J938" s="2745"/>
      <c r="K938" s="2745"/>
      <c r="L938" s="2745"/>
    </row>
    <row r="939" spans="1:12" ht="15.75" customHeight="1">
      <c r="A939" s="2744"/>
      <c r="B939" s="2744"/>
      <c r="C939" s="2744"/>
      <c r="D939" s="2744"/>
      <c r="E939" s="2744"/>
      <c r="F939" s="2744"/>
      <c r="G939" s="2744"/>
      <c r="H939" s="2744"/>
      <c r="I939" s="2745"/>
      <c r="J939" s="2745"/>
      <c r="K939" s="2745"/>
      <c r="L939" s="2745"/>
    </row>
    <row r="940" spans="1:12" ht="15.75" customHeight="1">
      <c r="A940" s="2744"/>
      <c r="B940" s="2744"/>
      <c r="C940" s="2744"/>
      <c r="D940" s="2744"/>
      <c r="E940" s="2744"/>
      <c r="F940" s="2744"/>
      <c r="G940" s="2744"/>
      <c r="H940" s="2744"/>
      <c r="I940" s="2745"/>
      <c r="J940" s="2745"/>
      <c r="K940" s="2745"/>
      <c r="L940" s="2745"/>
    </row>
    <row r="941" spans="1:12" ht="15.75" customHeight="1">
      <c r="A941" s="2744"/>
      <c r="B941" s="2744"/>
      <c r="C941" s="2744"/>
      <c r="D941" s="2744"/>
      <c r="E941" s="2744"/>
      <c r="F941" s="2744"/>
      <c r="G941" s="2744"/>
      <c r="H941" s="2744"/>
      <c r="I941" s="2745"/>
      <c r="J941" s="2745"/>
      <c r="K941" s="2745"/>
      <c r="L941" s="2745"/>
    </row>
    <row r="942" spans="1:12" ht="15.75" customHeight="1">
      <c r="A942" s="2744"/>
      <c r="B942" s="2744"/>
      <c r="C942" s="2744"/>
      <c r="D942" s="2744"/>
      <c r="E942" s="2744"/>
      <c r="F942" s="2744"/>
      <c r="G942" s="2744"/>
      <c r="H942" s="2744"/>
      <c r="I942" s="2745"/>
      <c r="J942" s="2745"/>
      <c r="K942" s="2745"/>
      <c r="L942" s="2745"/>
    </row>
    <row r="943" spans="1:12" ht="15.75" customHeight="1">
      <c r="A943" s="2744"/>
      <c r="B943" s="2744"/>
      <c r="C943" s="2744"/>
      <c r="D943" s="2744"/>
      <c r="E943" s="2744"/>
      <c r="F943" s="2744"/>
      <c r="G943" s="2744"/>
      <c r="H943" s="2744"/>
      <c r="I943" s="2745"/>
      <c r="J943" s="2745"/>
      <c r="K943" s="2745"/>
      <c r="L943" s="2745"/>
    </row>
    <row r="944" spans="1:12" ht="15.75" customHeight="1">
      <c r="A944" s="2744"/>
      <c r="B944" s="2744"/>
      <c r="C944" s="2744"/>
      <c r="D944" s="2744"/>
      <c r="E944" s="2744"/>
      <c r="F944" s="2744"/>
      <c r="G944" s="2744"/>
      <c r="H944" s="2744"/>
      <c r="I944" s="2745"/>
      <c r="J944" s="2745"/>
      <c r="K944" s="2745"/>
      <c r="L944" s="2745"/>
    </row>
    <row r="945" spans="1:12" ht="15.75" customHeight="1">
      <c r="A945" s="2744"/>
      <c r="B945" s="2744"/>
      <c r="C945" s="2744"/>
      <c r="D945" s="2744"/>
      <c r="E945" s="2744"/>
      <c r="F945" s="2744"/>
      <c r="G945" s="2744"/>
      <c r="H945" s="2744"/>
      <c r="I945" s="2745"/>
      <c r="J945" s="2745"/>
      <c r="K945" s="2745"/>
      <c r="L945" s="2745"/>
    </row>
    <row r="946" spans="1:12" ht="15.75" customHeight="1">
      <c r="A946" s="2744"/>
      <c r="B946" s="2744"/>
      <c r="C946" s="2744"/>
      <c r="D946" s="2744"/>
      <c r="E946" s="2744"/>
      <c r="F946" s="2744"/>
      <c r="G946" s="2744"/>
      <c r="H946" s="2744"/>
      <c r="I946" s="2745"/>
      <c r="J946" s="2745"/>
      <c r="K946" s="2745"/>
      <c r="L946" s="2745"/>
    </row>
    <row r="947" spans="1:12" ht="15.75" customHeight="1">
      <c r="A947" s="2744"/>
      <c r="B947" s="2744"/>
      <c r="C947" s="2744"/>
      <c r="D947" s="2744"/>
      <c r="E947" s="2744"/>
      <c r="F947" s="2744"/>
      <c r="G947" s="2744"/>
      <c r="H947" s="2744"/>
      <c r="I947" s="2745"/>
      <c r="J947" s="2745"/>
      <c r="K947" s="2745"/>
      <c r="L947" s="2745"/>
    </row>
    <row r="948" spans="1:12" ht="15.75" customHeight="1">
      <c r="A948" s="2744"/>
      <c r="B948" s="2744"/>
      <c r="C948" s="2744"/>
      <c r="D948" s="2744"/>
      <c r="E948" s="2744"/>
      <c r="F948" s="2744"/>
      <c r="G948" s="2744"/>
      <c r="H948" s="2744"/>
      <c r="I948" s="2745"/>
      <c r="J948" s="2745"/>
      <c r="K948" s="2745"/>
      <c r="L948" s="2745"/>
    </row>
    <row r="949" spans="1:12" ht="15.75" customHeight="1">
      <c r="A949" s="2744"/>
      <c r="B949" s="2744"/>
      <c r="C949" s="2744"/>
      <c r="D949" s="2744"/>
      <c r="E949" s="2744"/>
      <c r="F949" s="2744"/>
      <c r="G949" s="2744"/>
      <c r="H949" s="2744"/>
      <c r="I949" s="2745"/>
      <c r="J949" s="2745"/>
      <c r="K949" s="2745"/>
      <c r="L949" s="2745"/>
    </row>
    <row r="950" spans="1:12" ht="15.75" customHeight="1">
      <c r="A950" s="2744"/>
      <c r="B950" s="2744"/>
      <c r="C950" s="2744"/>
      <c r="D950" s="2744"/>
      <c r="E950" s="2744"/>
      <c r="F950" s="2744"/>
      <c r="G950" s="2744"/>
      <c r="H950" s="2744"/>
      <c r="I950" s="2745"/>
      <c r="J950" s="2745"/>
      <c r="K950" s="2745"/>
      <c r="L950" s="2745"/>
    </row>
    <row r="951" spans="1:12" ht="15.75" customHeight="1">
      <c r="A951" s="2744"/>
      <c r="B951" s="2744"/>
      <c r="C951" s="2744"/>
      <c r="D951" s="2744"/>
      <c r="E951" s="2744"/>
      <c r="F951" s="2744"/>
      <c r="G951" s="2744"/>
      <c r="H951" s="2744"/>
      <c r="I951" s="2745"/>
      <c r="J951" s="2745"/>
      <c r="K951" s="2745"/>
      <c r="L951" s="2745"/>
    </row>
    <row r="952" spans="1:12" ht="15.75" customHeight="1">
      <c r="A952" s="2744"/>
      <c r="B952" s="2744"/>
      <c r="C952" s="2744"/>
      <c r="D952" s="2744"/>
      <c r="E952" s="2744"/>
      <c r="F952" s="2744"/>
      <c r="G952" s="2744"/>
      <c r="H952" s="2744"/>
      <c r="I952" s="2745"/>
      <c r="J952" s="2745"/>
      <c r="K952" s="2745"/>
      <c r="L952" s="2745"/>
    </row>
    <row r="953" spans="1:12" ht="15.75" customHeight="1">
      <c r="A953" s="2744"/>
      <c r="B953" s="2744"/>
      <c r="C953" s="2744"/>
      <c r="D953" s="2744"/>
      <c r="E953" s="2744"/>
      <c r="F953" s="2744"/>
      <c r="G953" s="2744"/>
      <c r="H953" s="2744"/>
      <c r="I953" s="2745"/>
      <c r="J953" s="2745"/>
      <c r="K953" s="2745"/>
      <c r="L953" s="2745"/>
    </row>
    <row r="954" spans="1:12" ht="15.75" customHeight="1">
      <c r="A954" s="2744"/>
      <c r="B954" s="2744"/>
      <c r="C954" s="2744"/>
      <c r="D954" s="2744"/>
      <c r="E954" s="2744"/>
      <c r="F954" s="2744"/>
      <c r="G954" s="2744"/>
      <c r="H954" s="2744"/>
      <c r="I954" s="2745"/>
      <c r="J954" s="2745"/>
      <c r="K954" s="2745"/>
      <c r="L954" s="2745"/>
    </row>
    <row r="955" spans="1:12" ht="15.75" customHeight="1">
      <c r="A955" s="2744"/>
      <c r="B955" s="2744"/>
      <c r="C955" s="2744"/>
      <c r="D955" s="2744"/>
      <c r="E955" s="2744"/>
      <c r="F955" s="2744"/>
      <c r="G955" s="2744"/>
      <c r="H955" s="2744"/>
      <c r="I955" s="2745"/>
      <c r="J955" s="2745"/>
      <c r="K955" s="2745"/>
      <c r="L955" s="2745"/>
    </row>
    <row r="956" spans="1:12" ht="15.75" customHeight="1">
      <c r="A956" s="2744"/>
      <c r="B956" s="2744"/>
      <c r="C956" s="2744"/>
      <c r="D956" s="2744"/>
      <c r="E956" s="2744"/>
      <c r="F956" s="2744"/>
      <c r="G956" s="2744"/>
      <c r="H956" s="2744"/>
      <c r="I956" s="2745"/>
      <c r="J956" s="2745"/>
      <c r="K956" s="2745"/>
      <c r="L956" s="2745"/>
    </row>
    <row r="957" spans="1:12" ht="15.75" customHeight="1">
      <c r="A957" s="2744"/>
      <c r="B957" s="2744"/>
      <c r="C957" s="2744"/>
      <c r="D957" s="2744"/>
      <c r="E957" s="2744"/>
      <c r="F957" s="2744"/>
      <c r="G957" s="2744"/>
      <c r="H957" s="2744"/>
      <c r="I957" s="2745"/>
      <c r="J957" s="2745"/>
      <c r="K957" s="2745"/>
      <c r="L957" s="2745"/>
    </row>
    <row r="958" spans="1:12" ht="15.75" customHeight="1">
      <c r="A958" s="2744"/>
      <c r="B958" s="2744"/>
      <c r="C958" s="2744"/>
      <c r="D958" s="2744"/>
      <c r="E958" s="2744"/>
      <c r="F958" s="2744"/>
      <c r="G958" s="2744"/>
      <c r="H958" s="2744"/>
      <c r="I958" s="2745"/>
      <c r="J958" s="2745"/>
      <c r="K958" s="2745"/>
      <c r="L958" s="2745"/>
    </row>
    <row r="959" spans="1:12" ht="15.75" customHeight="1">
      <c r="A959" s="2744"/>
      <c r="B959" s="2744"/>
      <c r="C959" s="2744"/>
      <c r="D959" s="2744"/>
      <c r="E959" s="2744"/>
      <c r="F959" s="2744"/>
      <c r="G959" s="2744"/>
      <c r="H959" s="2744"/>
      <c r="I959" s="2745"/>
      <c r="J959" s="2745"/>
      <c r="K959" s="2745"/>
      <c r="L959" s="2745"/>
    </row>
    <row r="960" spans="1:12" ht="15.75" customHeight="1">
      <c r="A960" s="2744"/>
      <c r="B960" s="2744"/>
      <c r="C960" s="2744"/>
      <c r="D960" s="2744"/>
      <c r="E960" s="2744"/>
      <c r="F960" s="2744"/>
      <c r="G960" s="2744"/>
      <c r="H960" s="2744"/>
      <c r="I960" s="2745"/>
      <c r="J960" s="2745"/>
      <c r="K960" s="2745"/>
      <c r="L960" s="2745"/>
    </row>
    <row r="961" spans="1:12" ht="15.75" customHeight="1">
      <c r="A961" s="2744"/>
      <c r="B961" s="2744"/>
      <c r="C961" s="2744"/>
      <c r="D961" s="2744"/>
      <c r="E961" s="2744"/>
      <c r="F961" s="2744"/>
      <c r="G961" s="2744"/>
      <c r="H961" s="2744"/>
      <c r="I961" s="2745"/>
      <c r="J961" s="2745"/>
      <c r="K961" s="2745"/>
      <c r="L961" s="2745"/>
    </row>
    <row r="962" spans="1:12" ht="15.75" customHeight="1">
      <c r="A962" s="2744"/>
      <c r="B962" s="2744"/>
      <c r="C962" s="2744"/>
      <c r="D962" s="2744"/>
      <c r="E962" s="2744"/>
      <c r="F962" s="2744"/>
      <c r="G962" s="2744"/>
      <c r="H962" s="2744"/>
      <c r="I962" s="2745"/>
      <c r="J962" s="2745"/>
      <c r="K962" s="2745"/>
      <c r="L962" s="2745"/>
    </row>
    <row r="963" spans="1:12" ht="15.75" customHeight="1">
      <c r="A963" s="2744"/>
      <c r="B963" s="2744"/>
      <c r="C963" s="2744"/>
      <c r="D963" s="2744"/>
      <c r="E963" s="2744"/>
      <c r="F963" s="2744"/>
      <c r="G963" s="2744"/>
      <c r="H963" s="2744"/>
      <c r="I963" s="2745"/>
      <c r="J963" s="2745"/>
      <c r="K963" s="2745"/>
      <c r="L963" s="2745"/>
    </row>
    <row r="964" spans="1:12" ht="15.75" customHeight="1">
      <c r="A964" s="2744"/>
      <c r="B964" s="2744"/>
      <c r="C964" s="2744"/>
      <c r="D964" s="2744"/>
      <c r="E964" s="2744"/>
      <c r="F964" s="2744"/>
      <c r="G964" s="2744"/>
      <c r="H964" s="2744"/>
      <c r="I964" s="2745"/>
      <c r="J964" s="2745"/>
      <c r="K964" s="2745"/>
      <c r="L964" s="2745"/>
    </row>
    <row r="965" spans="1:12" ht="15.75" customHeight="1">
      <c r="A965" s="2744"/>
      <c r="B965" s="2744"/>
      <c r="C965" s="2744"/>
      <c r="D965" s="2744"/>
      <c r="E965" s="2744"/>
      <c r="F965" s="2744"/>
      <c r="G965" s="2744"/>
      <c r="H965" s="2744"/>
      <c r="I965" s="2745"/>
      <c r="J965" s="2745"/>
      <c r="K965" s="2745"/>
      <c r="L965" s="2745"/>
    </row>
    <row r="966" spans="1:12" ht="15.75" customHeight="1">
      <c r="A966" s="2744"/>
      <c r="B966" s="2744"/>
      <c r="C966" s="2744"/>
      <c r="D966" s="2744"/>
      <c r="E966" s="2744"/>
      <c r="F966" s="2744"/>
      <c r="G966" s="2744"/>
      <c r="H966" s="2744"/>
      <c r="I966" s="2745"/>
      <c r="J966" s="2745"/>
      <c r="K966" s="2745"/>
      <c r="L966" s="2745"/>
    </row>
    <row r="967" spans="1:12" ht="15.75" customHeight="1">
      <c r="A967" s="2744"/>
      <c r="B967" s="2744"/>
      <c r="C967" s="2744"/>
      <c r="D967" s="2744"/>
      <c r="E967" s="2744"/>
      <c r="F967" s="2744"/>
      <c r="G967" s="2744"/>
      <c r="H967" s="2744"/>
      <c r="I967" s="2745"/>
      <c r="J967" s="2745"/>
      <c r="K967" s="2745"/>
      <c r="L967" s="2745"/>
    </row>
    <row r="968" spans="1:12" ht="15.75" customHeight="1">
      <c r="A968" s="2744"/>
      <c r="B968" s="2744"/>
      <c r="C968" s="2744"/>
      <c r="D968" s="2744"/>
      <c r="E968" s="2744"/>
      <c r="F968" s="2744"/>
      <c r="G968" s="2744"/>
      <c r="H968" s="2744"/>
      <c r="I968" s="2745"/>
      <c r="J968" s="2745"/>
      <c r="K968" s="2745"/>
      <c r="L968" s="2745"/>
    </row>
    <row r="969" spans="1:12" ht="15.75" customHeight="1">
      <c r="A969" s="2744"/>
      <c r="B969" s="2744"/>
      <c r="C969" s="2744"/>
      <c r="D969" s="2744"/>
      <c r="E969" s="2744"/>
      <c r="F969" s="2744"/>
      <c r="G969" s="2744"/>
      <c r="H969" s="2744"/>
      <c r="I969" s="2745"/>
      <c r="J969" s="2745"/>
      <c r="K969" s="2745"/>
      <c r="L969" s="2745"/>
    </row>
    <row r="970" spans="1:12" ht="15.75" customHeight="1">
      <c r="A970" s="2744"/>
      <c r="B970" s="2744"/>
      <c r="C970" s="2744"/>
      <c r="D970" s="2744"/>
      <c r="E970" s="2744"/>
      <c r="F970" s="2744"/>
      <c r="G970" s="2744"/>
      <c r="H970" s="2744"/>
      <c r="I970" s="2745"/>
      <c r="J970" s="2745"/>
      <c r="K970" s="2745"/>
      <c r="L970" s="2745"/>
    </row>
    <row r="971" spans="1:12" ht="15.75" customHeight="1">
      <c r="A971" s="2744"/>
      <c r="B971" s="2744"/>
      <c r="C971" s="2744"/>
      <c r="D971" s="2744"/>
      <c r="E971" s="2744"/>
      <c r="F971" s="2744"/>
      <c r="G971" s="2744"/>
      <c r="H971" s="2744"/>
      <c r="I971" s="2745"/>
      <c r="J971" s="2745"/>
      <c r="K971" s="2745"/>
      <c r="L971" s="2745"/>
    </row>
    <row r="972" spans="1:12" ht="15.75" customHeight="1">
      <c r="A972" s="2744"/>
      <c r="B972" s="2744"/>
      <c r="C972" s="2744"/>
      <c r="D972" s="2744"/>
      <c r="E972" s="2744"/>
      <c r="F972" s="2744"/>
      <c r="G972" s="2744"/>
      <c r="H972" s="2744"/>
      <c r="I972" s="2745"/>
      <c r="J972" s="2745"/>
      <c r="K972" s="2745"/>
      <c r="L972" s="2745"/>
    </row>
    <row r="973" spans="1:12" ht="15.75" customHeight="1">
      <c r="A973" s="2744"/>
      <c r="B973" s="2744"/>
      <c r="C973" s="2744"/>
      <c r="D973" s="2744"/>
      <c r="E973" s="2744"/>
      <c r="F973" s="2744"/>
      <c r="G973" s="2744"/>
      <c r="H973" s="2744"/>
      <c r="I973" s="2745"/>
      <c r="J973" s="2745"/>
      <c r="K973" s="2745"/>
      <c r="L973" s="2745"/>
    </row>
    <row r="974" spans="1:12" ht="15.75" customHeight="1">
      <c r="A974" s="2744"/>
      <c r="B974" s="2744"/>
      <c r="C974" s="2744"/>
      <c r="D974" s="2744"/>
      <c r="E974" s="2744"/>
      <c r="F974" s="2744"/>
      <c r="G974" s="2744"/>
      <c r="H974" s="2744"/>
      <c r="I974" s="2745"/>
      <c r="J974" s="2745"/>
      <c r="K974" s="2745"/>
      <c r="L974" s="2745"/>
    </row>
    <row r="975" spans="1:12" ht="15.75" customHeight="1">
      <c r="A975" s="2744"/>
      <c r="B975" s="2744"/>
      <c r="C975" s="2744"/>
      <c r="D975" s="2744"/>
      <c r="E975" s="2744"/>
      <c r="F975" s="2744"/>
      <c r="G975" s="2744"/>
      <c r="H975" s="2744"/>
      <c r="I975" s="2745"/>
      <c r="J975" s="2745"/>
      <c r="K975" s="2745"/>
      <c r="L975" s="2745"/>
    </row>
    <row r="976" spans="1:12" ht="15.75" customHeight="1">
      <c r="A976" s="2744"/>
      <c r="B976" s="2744"/>
      <c r="C976" s="2744"/>
      <c r="D976" s="2744"/>
      <c r="E976" s="2744"/>
      <c r="F976" s="2744"/>
      <c r="G976" s="2744"/>
      <c r="H976" s="2744"/>
      <c r="I976" s="2745"/>
      <c r="J976" s="2745"/>
      <c r="K976" s="2745"/>
      <c r="L976" s="2745"/>
    </row>
    <row r="977" spans="1:12" ht="15.75" customHeight="1">
      <c r="A977" s="2744"/>
      <c r="B977" s="2744"/>
      <c r="C977" s="2744"/>
      <c r="D977" s="2744"/>
      <c r="E977" s="2744"/>
      <c r="F977" s="2744"/>
      <c r="G977" s="2744"/>
      <c r="H977" s="2744"/>
      <c r="I977" s="2745"/>
      <c r="J977" s="2745"/>
      <c r="K977" s="2745"/>
      <c r="L977" s="2745"/>
    </row>
    <row r="978" spans="1:12" ht="15.75" customHeight="1">
      <c r="A978" s="2744"/>
      <c r="B978" s="2744"/>
      <c r="C978" s="2744"/>
      <c r="D978" s="2744"/>
      <c r="E978" s="2744"/>
      <c r="F978" s="2744"/>
      <c r="G978" s="2744"/>
      <c r="H978" s="2744"/>
      <c r="I978" s="2745"/>
      <c r="J978" s="2745"/>
      <c r="K978" s="2745"/>
      <c r="L978" s="2745"/>
    </row>
    <row r="979" spans="1:12" ht="15.75" customHeight="1">
      <c r="A979" s="2744"/>
      <c r="B979" s="2744"/>
      <c r="C979" s="2744"/>
      <c r="D979" s="2744"/>
      <c r="E979" s="2744"/>
      <c r="F979" s="2744"/>
      <c r="G979" s="2744"/>
      <c r="H979" s="2744"/>
      <c r="I979" s="2745"/>
      <c r="J979" s="2745"/>
      <c r="K979" s="2745"/>
      <c r="L979" s="2745"/>
    </row>
    <row r="980" spans="1:12" ht="15.75" customHeight="1">
      <c r="A980" s="2744"/>
      <c r="B980" s="2744"/>
      <c r="C980" s="2744"/>
      <c r="D980" s="2744"/>
      <c r="E980" s="2744"/>
      <c r="F980" s="2744"/>
      <c r="G980" s="2744"/>
      <c r="H980" s="2744"/>
      <c r="I980" s="2745"/>
      <c r="J980" s="2745"/>
      <c r="K980" s="2745"/>
      <c r="L980" s="2745"/>
    </row>
    <row r="981" spans="1:12" ht="15.75" customHeight="1">
      <c r="A981" s="2744"/>
      <c r="B981" s="2744"/>
      <c r="C981" s="2744"/>
      <c r="D981" s="2744"/>
      <c r="E981" s="2744"/>
      <c r="F981" s="2744"/>
      <c r="G981" s="2744"/>
      <c r="H981" s="2744"/>
      <c r="I981" s="2745"/>
      <c r="J981" s="2745"/>
      <c r="K981" s="2745"/>
      <c r="L981" s="2745"/>
    </row>
    <row r="982" spans="1:12" ht="15.75" customHeight="1">
      <c r="A982" s="2744"/>
      <c r="B982" s="2744"/>
      <c r="C982" s="2744"/>
      <c r="D982" s="2744"/>
      <c r="E982" s="2744"/>
      <c r="F982" s="2744"/>
      <c r="G982" s="2744"/>
      <c r="H982" s="2744"/>
      <c r="I982" s="2745"/>
      <c r="J982" s="2745"/>
      <c r="K982" s="2745"/>
      <c r="L982" s="2745"/>
    </row>
    <row r="983" spans="1:12" ht="15.75" customHeight="1">
      <c r="A983" s="2744"/>
      <c r="B983" s="2744"/>
      <c r="C983" s="2744"/>
      <c r="D983" s="2744"/>
      <c r="E983" s="2744"/>
      <c r="F983" s="2744"/>
      <c r="G983" s="2744"/>
      <c r="H983" s="2744"/>
      <c r="I983" s="2745"/>
      <c r="J983" s="2745"/>
      <c r="K983" s="2745"/>
      <c r="L983" s="2745"/>
    </row>
    <row r="984" spans="1:12" ht="15.75" customHeight="1">
      <c r="A984" s="2744"/>
      <c r="B984" s="2744"/>
      <c r="C984" s="2744"/>
      <c r="D984" s="2744"/>
      <c r="E984" s="2744"/>
      <c r="F984" s="2744"/>
      <c r="G984" s="2744"/>
      <c r="H984" s="2744"/>
      <c r="I984" s="2745"/>
      <c r="J984" s="2745"/>
      <c r="K984" s="2745"/>
      <c r="L984" s="2745"/>
    </row>
    <row r="985" spans="1:12" ht="15.75" customHeight="1">
      <c r="A985" s="2744"/>
      <c r="B985" s="2744"/>
      <c r="C985" s="2744"/>
      <c r="D985" s="2744"/>
      <c r="E985" s="2744"/>
      <c r="F985" s="2744"/>
      <c r="G985" s="2744"/>
      <c r="H985" s="2744"/>
      <c r="I985" s="2745"/>
      <c r="J985" s="2745"/>
      <c r="K985" s="2745"/>
      <c r="L985" s="2745"/>
    </row>
    <row r="986" spans="1:12" ht="15.75" customHeight="1">
      <c r="A986" s="2744"/>
      <c r="B986" s="2744"/>
      <c r="C986" s="2744"/>
      <c r="D986" s="2744"/>
      <c r="E986" s="2744"/>
      <c r="F986" s="2744"/>
      <c r="G986" s="2744"/>
      <c r="H986" s="2744"/>
      <c r="I986" s="2745"/>
      <c r="J986" s="2745"/>
      <c r="K986" s="2745"/>
      <c r="L986" s="2745"/>
    </row>
    <row r="987" spans="1:12" ht="15.75" customHeight="1">
      <c r="A987" s="2744"/>
      <c r="B987" s="2744"/>
      <c r="C987" s="2744"/>
      <c r="D987" s="2744"/>
      <c r="E987" s="2744"/>
      <c r="F987" s="2744"/>
      <c r="G987" s="2744"/>
      <c r="H987" s="2744"/>
      <c r="I987" s="2745"/>
      <c r="J987" s="2745"/>
      <c r="K987" s="2745"/>
      <c r="L987" s="2745"/>
    </row>
    <row r="988" spans="1:12" ht="15.75" customHeight="1">
      <c r="A988" s="2744"/>
      <c r="B988" s="2744"/>
      <c r="C988" s="2744"/>
      <c r="D988" s="2744"/>
      <c r="E988" s="2744"/>
      <c r="F988" s="2744"/>
      <c r="G988" s="2744"/>
      <c r="H988" s="2744"/>
      <c r="I988" s="2745"/>
      <c r="J988" s="2745"/>
      <c r="K988" s="2745"/>
      <c r="L988" s="2745"/>
    </row>
    <row r="989" spans="1:12" ht="15.75" customHeight="1">
      <c r="A989" s="2744"/>
      <c r="B989" s="2744"/>
      <c r="C989" s="2744"/>
      <c r="D989" s="2744"/>
      <c r="E989" s="2744"/>
      <c r="F989" s="2744"/>
      <c r="G989" s="2744"/>
      <c r="H989" s="2744"/>
      <c r="I989" s="2745"/>
      <c r="J989" s="2745"/>
      <c r="K989" s="2745"/>
      <c r="L989" s="2745"/>
    </row>
    <row r="990" spans="1:12" ht="15.75" customHeight="1">
      <c r="A990" s="2744"/>
      <c r="B990" s="2744"/>
      <c r="C990" s="2744"/>
      <c r="D990" s="2744"/>
      <c r="E990" s="2744"/>
      <c r="F990" s="2744"/>
      <c r="G990" s="2744"/>
      <c r="H990" s="2744"/>
      <c r="I990" s="2745"/>
      <c r="J990" s="2745"/>
      <c r="K990" s="2745"/>
      <c r="L990" s="2745"/>
    </row>
    <row r="991" spans="1:12" ht="15.75" customHeight="1">
      <c r="A991" s="2744"/>
      <c r="B991" s="2744"/>
      <c r="C991" s="2744"/>
      <c r="D991" s="2744"/>
      <c r="E991" s="2744"/>
      <c r="F991" s="2744"/>
      <c r="G991" s="2744"/>
      <c r="H991" s="2744"/>
      <c r="I991" s="2745"/>
      <c r="J991" s="2745"/>
      <c r="K991" s="2745"/>
      <c r="L991" s="2745"/>
    </row>
    <row r="992" spans="1:12" ht="15.75" customHeight="1">
      <c r="A992" s="2744"/>
      <c r="B992" s="2744"/>
      <c r="C992" s="2744"/>
      <c r="D992" s="2744"/>
      <c r="E992" s="2744"/>
      <c r="F992" s="2744"/>
      <c r="G992" s="2744"/>
      <c r="H992" s="2744"/>
      <c r="I992" s="2745"/>
      <c r="J992" s="2745"/>
      <c r="K992" s="2745"/>
      <c r="L992" s="2745"/>
    </row>
    <row r="993" spans="1:12" ht="15.75" customHeight="1">
      <c r="A993" s="2744"/>
      <c r="B993" s="2744"/>
      <c r="C993" s="2744"/>
      <c r="D993" s="2744"/>
      <c r="E993" s="2744"/>
      <c r="F993" s="2744"/>
      <c r="G993" s="2744"/>
      <c r="H993" s="2744"/>
      <c r="I993" s="2745"/>
      <c r="J993" s="2745"/>
      <c r="K993" s="2745"/>
      <c r="L993" s="2745"/>
    </row>
    <row r="994" spans="1:12" ht="15.75" customHeight="1">
      <c r="A994" s="2744"/>
      <c r="B994" s="2744"/>
      <c r="C994" s="2744"/>
      <c r="D994" s="2744"/>
      <c r="E994" s="2744"/>
      <c r="F994" s="2744"/>
      <c r="G994" s="2744"/>
      <c r="H994" s="2744"/>
      <c r="I994" s="2745"/>
      <c r="J994" s="2745"/>
      <c r="K994" s="2745"/>
      <c r="L994" s="2745"/>
    </row>
    <row r="995" spans="1:12" ht="15.75" customHeight="1">
      <c r="A995" s="2744"/>
      <c r="B995" s="2744"/>
      <c r="C995" s="2744"/>
      <c r="D995" s="2744"/>
      <c r="E995" s="2744"/>
      <c r="F995" s="2744"/>
      <c r="G995" s="2744"/>
      <c r="H995" s="2744"/>
      <c r="I995" s="2745"/>
      <c r="J995" s="2745"/>
      <c r="K995" s="2745"/>
      <c r="L995" s="2745"/>
    </row>
    <row r="996" spans="1:12" ht="15.75" customHeight="1">
      <c r="A996" s="2744"/>
      <c r="B996" s="2744"/>
      <c r="C996" s="2744"/>
      <c r="D996" s="2744"/>
      <c r="E996" s="2744"/>
      <c r="F996" s="2744"/>
      <c r="G996" s="2744"/>
      <c r="H996" s="2744"/>
      <c r="I996" s="2745"/>
      <c r="J996" s="2745"/>
      <c r="K996" s="2745"/>
      <c r="L996" s="2745"/>
    </row>
    <row r="997" spans="1:12" ht="15.75" customHeight="1">
      <c r="A997" s="2744"/>
      <c r="B997" s="2744"/>
      <c r="C997" s="2744"/>
      <c r="D997" s="2744"/>
      <c r="E997" s="2744"/>
      <c r="F997" s="2744"/>
      <c r="G997" s="2744"/>
      <c r="H997" s="2744"/>
      <c r="I997" s="2745"/>
      <c r="J997" s="2745"/>
      <c r="K997" s="2745"/>
      <c r="L997" s="2745"/>
    </row>
    <row r="998" spans="1:12" ht="15.75" customHeight="1">
      <c r="A998" s="2744"/>
      <c r="B998" s="2744"/>
      <c r="C998" s="2744"/>
      <c r="D998" s="2744"/>
      <c r="E998" s="2744"/>
      <c r="F998" s="2744"/>
      <c r="G998" s="2744"/>
      <c r="H998" s="2744"/>
      <c r="I998" s="2745"/>
      <c r="J998" s="2745"/>
      <c r="K998" s="2745"/>
      <c r="L998" s="2745"/>
    </row>
    <row r="999" spans="1:12" ht="15.75" customHeight="1">
      <c r="A999" s="2744"/>
      <c r="B999" s="2744"/>
      <c r="C999" s="2744"/>
      <c r="D999" s="2744"/>
      <c r="E999" s="2744"/>
      <c r="F999" s="2744"/>
      <c r="G999" s="2744"/>
      <c r="H999" s="2744"/>
      <c r="I999" s="2745"/>
      <c r="J999" s="2745"/>
      <c r="K999" s="2745"/>
      <c r="L999" s="2745"/>
    </row>
    <row r="1000" spans="1:12" ht="15.75" customHeight="1">
      <c r="A1000" s="2744"/>
      <c r="B1000" s="2744"/>
      <c r="C1000" s="2744"/>
      <c r="D1000" s="2744"/>
      <c r="E1000" s="2744"/>
      <c r="F1000" s="2744"/>
      <c r="G1000" s="2744"/>
      <c r="H1000" s="2744"/>
      <c r="I1000" s="2745"/>
      <c r="J1000" s="2745"/>
      <c r="K1000" s="2745"/>
      <c r="L1000" s="2745"/>
    </row>
    <row r="1001" spans="1:12" ht="15.75" customHeight="1">
      <c r="A1001" s="2744"/>
      <c r="B1001" s="2744"/>
      <c r="C1001" s="2744"/>
      <c r="D1001" s="2744"/>
      <c r="E1001" s="2744"/>
      <c r="F1001" s="2744"/>
      <c r="G1001" s="2744"/>
      <c r="H1001" s="2744"/>
      <c r="I1001" s="2745"/>
      <c r="J1001" s="2745"/>
      <c r="K1001" s="2745"/>
      <c r="L1001" s="2745"/>
    </row>
    <row r="1002" spans="1:12" ht="15.75" customHeight="1">
      <c r="A1002" s="2744"/>
      <c r="B1002" s="2744"/>
      <c r="C1002" s="2744"/>
      <c r="D1002" s="2744"/>
      <c r="E1002" s="2744"/>
      <c r="F1002" s="2744"/>
      <c r="G1002" s="2744"/>
      <c r="H1002" s="2744"/>
      <c r="I1002" s="2745"/>
      <c r="J1002" s="2745"/>
      <c r="K1002" s="2745"/>
      <c r="L1002" s="2745"/>
    </row>
    <row r="1003" spans="1:12" ht="15.75" customHeight="1">
      <c r="A1003" s="2744"/>
      <c r="B1003" s="2744"/>
      <c r="C1003" s="2744"/>
      <c r="D1003" s="2744"/>
      <c r="E1003" s="2744"/>
      <c r="F1003" s="2744"/>
      <c r="G1003" s="2744"/>
      <c r="H1003" s="2744"/>
      <c r="I1003" s="2745"/>
      <c r="J1003" s="2745"/>
      <c r="K1003" s="2745"/>
      <c r="L1003" s="2745"/>
    </row>
    <row r="1004" spans="1:12" ht="15.75" customHeight="1">
      <c r="A1004" s="2744"/>
      <c r="B1004" s="2744"/>
      <c r="C1004" s="2744"/>
      <c r="D1004" s="2744"/>
      <c r="E1004" s="2744"/>
      <c r="F1004" s="2744"/>
      <c r="G1004" s="2744"/>
      <c r="H1004" s="2744"/>
      <c r="I1004" s="2745"/>
      <c r="J1004" s="2745"/>
      <c r="K1004" s="2745"/>
      <c r="L1004" s="2745"/>
    </row>
    <row r="1005" spans="1:12" ht="15.75" customHeight="1">
      <c r="A1005" s="2744"/>
      <c r="B1005" s="2744"/>
      <c r="C1005" s="2744"/>
      <c r="D1005" s="2744"/>
      <c r="E1005" s="2744"/>
      <c r="F1005" s="2744"/>
      <c r="G1005" s="2744"/>
      <c r="H1005" s="2744"/>
      <c r="I1005" s="2745"/>
      <c r="J1005" s="2745"/>
      <c r="K1005" s="2745"/>
      <c r="L1005" s="2745"/>
    </row>
    <row r="1006" spans="1:12" ht="15.75" customHeight="1">
      <c r="A1006" s="2744"/>
      <c r="B1006" s="2744"/>
      <c r="C1006" s="2744"/>
      <c r="D1006" s="2744"/>
      <c r="E1006" s="2744"/>
      <c r="F1006" s="2744"/>
      <c r="G1006" s="2744"/>
      <c r="H1006" s="2744"/>
      <c r="I1006" s="2745"/>
      <c r="J1006" s="2745"/>
      <c r="K1006" s="2745"/>
      <c r="L1006" s="2745"/>
    </row>
    <row r="1007" spans="1:12" ht="15.75" customHeight="1">
      <c r="A1007" s="2744"/>
      <c r="B1007" s="2744"/>
      <c r="C1007" s="2744"/>
      <c r="D1007" s="2744"/>
      <c r="E1007" s="2744"/>
      <c r="F1007" s="2744"/>
      <c r="G1007" s="2744"/>
      <c r="H1007" s="2744"/>
      <c r="I1007" s="2745"/>
      <c r="J1007" s="2745"/>
      <c r="K1007" s="2745"/>
      <c r="L1007" s="2745"/>
    </row>
    <row r="1008" spans="1:12" ht="15.75" customHeight="1">
      <c r="A1008" s="2744"/>
      <c r="B1008" s="2744"/>
      <c r="C1008" s="2744"/>
      <c r="D1008" s="2744"/>
      <c r="E1008" s="2744"/>
      <c r="F1008" s="2744"/>
      <c r="G1008" s="2744"/>
      <c r="H1008" s="2744"/>
      <c r="I1008" s="2745"/>
      <c r="J1008" s="2745"/>
      <c r="K1008" s="2745"/>
      <c r="L1008" s="2745"/>
    </row>
    <row r="1009" spans="1:12" ht="15.75" customHeight="1">
      <c r="A1009" s="2744"/>
      <c r="B1009" s="2744"/>
      <c r="C1009" s="2744"/>
      <c r="D1009" s="2744"/>
      <c r="E1009" s="2744"/>
      <c r="F1009" s="2744"/>
      <c r="G1009" s="2744"/>
      <c r="H1009" s="2744"/>
      <c r="I1009" s="2745"/>
      <c r="J1009" s="2745"/>
      <c r="K1009" s="2745"/>
      <c r="L1009" s="2745"/>
    </row>
    <row r="1010" spans="1:12" ht="15.75" customHeight="1">
      <c r="A1010" s="2744"/>
      <c r="B1010" s="2744"/>
      <c r="C1010" s="2744"/>
      <c r="D1010" s="2744"/>
      <c r="E1010" s="2744"/>
      <c r="F1010" s="2744"/>
      <c r="G1010" s="2744"/>
      <c r="H1010" s="2744"/>
      <c r="I1010" s="2745"/>
      <c r="J1010" s="2745"/>
      <c r="K1010" s="2745"/>
      <c r="L1010" s="2745"/>
    </row>
    <row r="1011" spans="1:12" ht="15.75" customHeight="1">
      <c r="A1011" s="2744"/>
      <c r="B1011" s="2744"/>
      <c r="C1011" s="2744"/>
      <c r="D1011" s="2744"/>
      <c r="E1011" s="2744"/>
      <c r="F1011" s="2744"/>
      <c r="G1011" s="2744"/>
      <c r="H1011" s="2744"/>
      <c r="I1011" s="2745"/>
      <c r="J1011" s="2745"/>
      <c r="K1011" s="2745"/>
      <c r="L1011" s="2745"/>
    </row>
    <row r="1012" spans="1:12" ht="15.75" customHeight="1">
      <c r="A1012" s="2744"/>
      <c r="B1012" s="2744"/>
      <c r="C1012" s="2744"/>
      <c r="D1012" s="2744"/>
      <c r="E1012" s="2744"/>
      <c r="F1012" s="2744"/>
      <c r="G1012" s="2744"/>
      <c r="H1012" s="2744"/>
      <c r="I1012" s="2745"/>
      <c r="J1012" s="2745"/>
      <c r="K1012" s="2745"/>
      <c r="L1012" s="2745"/>
    </row>
    <row r="1013" spans="1:12" ht="15.75" customHeight="1">
      <c r="A1013" s="2744"/>
      <c r="B1013" s="2744"/>
      <c r="C1013" s="2744"/>
      <c r="D1013" s="2744"/>
      <c r="E1013" s="2744"/>
      <c r="F1013" s="2744"/>
      <c r="G1013" s="2744"/>
      <c r="H1013" s="2744"/>
      <c r="I1013" s="2745"/>
      <c r="J1013" s="2745"/>
      <c r="K1013" s="2745"/>
      <c r="L1013" s="2745"/>
    </row>
    <row r="1014" spans="1:12" ht="15" customHeight="1">
      <c r="B1014" s="2744"/>
      <c r="C1014" s="2744"/>
      <c r="D1014" s="2744"/>
      <c r="E1014" s="2744"/>
      <c r="F1014" s="2744"/>
      <c r="G1014" s="2744"/>
      <c r="H1014" s="2744"/>
    </row>
    <row r="1015" spans="1:12" ht="15" customHeight="1">
      <c r="C1015" s="2744"/>
      <c r="D1015" s="2744"/>
      <c r="E1015" s="2744"/>
      <c r="F1015" s="2744"/>
      <c r="G1015" s="2744"/>
      <c r="H1015" s="2744"/>
    </row>
  </sheetData>
  <mergeCells count="15">
    <mergeCell ref="B6:B17"/>
    <mergeCell ref="B18:B29"/>
    <mergeCell ref="B78:B84"/>
    <mergeCell ref="B66:B77"/>
    <mergeCell ref="B30:B41"/>
    <mergeCell ref="B42:B53"/>
    <mergeCell ref="B54:B64"/>
    <mergeCell ref="B1:H1"/>
    <mergeCell ref="B2:H2"/>
    <mergeCell ref="B3:H3"/>
    <mergeCell ref="B4:B5"/>
    <mergeCell ref="C4:C5"/>
    <mergeCell ref="D4:E4"/>
    <mergeCell ref="F4:G4"/>
    <mergeCell ref="H4:H5"/>
  </mergeCells>
  <printOptions horizontalCentered="1"/>
  <pageMargins left="0" right="0" top="0.28000000000000003" bottom="0.26" header="0" footer="0"/>
  <pageSetup paperSize="9" scale="64" fitToWidth="0"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19"/>
  <sheetViews>
    <sheetView showGridLines="0" workbookViewId="0">
      <pane xSplit="3" ySplit="5" topLeftCell="D65" activePane="bottomRight" state="frozen"/>
      <selection activeCell="M49" sqref="M49"/>
      <selection pane="topRight" activeCell="M49" sqref="M49"/>
      <selection pane="bottomLeft" activeCell="M49" sqref="M49"/>
      <selection pane="bottomRight"/>
    </sheetView>
  </sheetViews>
  <sheetFormatPr defaultColWidth="11.88671875" defaultRowHeight="15" customHeight="1"/>
  <cols>
    <col min="1" max="1" width="4" style="2688" customWidth="1"/>
    <col min="2" max="2" width="10.6640625" style="2688" customWidth="1"/>
    <col min="3" max="3" width="14.88671875" style="2688" customWidth="1"/>
    <col min="4" max="4" width="21.88671875" style="2688" customWidth="1"/>
    <col min="5" max="5" width="23.44140625" style="2688" customWidth="1"/>
    <col min="6" max="6" width="16.44140625" style="2688" customWidth="1"/>
    <col min="7" max="7" width="21" style="2688" customWidth="1"/>
    <col min="8" max="8" width="5.109375" style="2688" customWidth="1"/>
    <col min="9" max="23" width="10.44140625" style="2688" customWidth="1"/>
    <col min="24" max="16384" width="11.88671875" style="2688"/>
  </cols>
  <sheetData>
    <row r="1" spans="1:23" ht="18">
      <c r="A1" s="2744"/>
      <c r="B1" s="3645" t="s">
        <v>2051</v>
      </c>
      <c r="C1" s="3646"/>
      <c r="D1" s="3646"/>
      <c r="E1" s="3646"/>
      <c r="F1" s="3646"/>
      <c r="G1" s="3646"/>
      <c r="H1" s="2875"/>
      <c r="I1" s="2744"/>
      <c r="J1" s="2744"/>
      <c r="K1" s="2744"/>
      <c r="L1" s="2744"/>
      <c r="M1" s="2744"/>
      <c r="N1" s="2744"/>
      <c r="O1" s="2744"/>
      <c r="P1" s="2744"/>
      <c r="Q1" s="2744"/>
      <c r="R1" s="2744"/>
      <c r="S1" s="2744"/>
      <c r="T1" s="2744"/>
      <c r="U1" s="2744"/>
      <c r="V1" s="2744"/>
      <c r="W1" s="2744"/>
    </row>
    <row r="2" spans="1:23" ht="15.6">
      <c r="A2" s="2744"/>
      <c r="B2" s="3645" t="s">
        <v>2050</v>
      </c>
      <c r="C2" s="3645"/>
      <c r="D2" s="3645"/>
      <c r="E2" s="3645"/>
      <c r="F2" s="3645"/>
      <c r="G2" s="3645"/>
      <c r="I2" s="2744"/>
      <c r="J2" s="2744"/>
      <c r="K2" s="2744"/>
      <c r="L2" s="2744"/>
      <c r="M2" s="2744"/>
      <c r="N2" s="2744"/>
      <c r="O2" s="2744"/>
      <c r="P2" s="2744"/>
      <c r="Q2" s="2744"/>
      <c r="R2" s="2744"/>
      <c r="S2" s="2744"/>
      <c r="T2" s="2744"/>
      <c r="U2" s="2744"/>
      <c r="V2" s="2744"/>
      <c r="W2" s="2744"/>
    </row>
    <row r="3" spans="1:23" ht="16.2" thickBot="1">
      <c r="A3" s="2744"/>
      <c r="B3" s="3647"/>
      <c r="C3" s="3648"/>
      <c r="D3" s="3648"/>
      <c r="E3" s="3648"/>
      <c r="F3" s="3648"/>
      <c r="G3" s="3648"/>
      <c r="H3" s="2834"/>
      <c r="I3" s="2744"/>
      <c r="J3" s="2744"/>
      <c r="K3" s="2744"/>
      <c r="L3" s="2744"/>
      <c r="M3" s="2744"/>
      <c r="N3" s="2744"/>
      <c r="O3" s="2744"/>
      <c r="P3" s="2744"/>
      <c r="Q3" s="2744"/>
      <c r="R3" s="2744"/>
      <c r="S3" s="2744"/>
      <c r="T3" s="2744"/>
      <c r="U3" s="2744"/>
      <c r="V3" s="2744"/>
      <c r="W3" s="2744"/>
    </row>
    <row r="4" spans="1:23" ht="27.75" customHeight="1" thickTop="1">
      <c r="A4" s="2744"/>
      <c r="B4" s="3678" t="s">
        <v>325</v>
      </c>
      <c r="C4" s="3679" t="s">
        <v>143</v>
      </c>
      <c r="D4" s="3679" t="s">
        <v>2049</v>
      </c>
      <c r="E4" s="3679" t="s">
        <v>2048</v>
      </c>
      <c r="F4" s="3680" t="s">
        <v>2047</v>
      </c>
      <c r="G4" s="3681"/>
      <c r="H4" s="2834"/>
      <c r="I4" s="2744"/>
      <c r="J4" s="2744"/>
      <c r="K4" s="2744"/>
      <c r="L4" s="2744"/>
      <c r="M4" s="2744"/>
      <c r="N4" s="2744"/>
      <c r="O4" s="2744"/>
      <c r="P4" s="2744"/>
      <c r="Q4" s="2744"/>
      <c r="R4" s="2744"/>
      <c r="S4" s="2744"/>
      <c r="T4" s="2744"/>
      <c r="U4" s="2744"/>
      <c r="V4" s="2744"/>
      <c r="W4" s="2744"/>
    </row>
    <row r="5" spans="1:23" ht="36" customHeight="1">
      <c r="A5" s="2729"/>
      <c r="B5" s="3650"/>
      <c r="C5" s="3652"/>
      <c r="D5" s="3652"/>
      <c r="E5" s="3652"/>
      <c r="F5" s="2874" t="s">
        <v>1971</v>
      </c>
      <c r="G5" s="2873" t="s">
        <v>2046</v>
      </c>
      <c r="H5" s="2872"/>
      <c r="I5" s="2729"/>
      <c r="J5" s="2729"/>
      <c r="K5" s="2729"/>
      <c r="L5" s="2729"/>
      <c r="M5" s="2729"/>
      <c r="N5" s="2729"/>
      <c r="O5" s="2729"/>
      <c r="P5" s="2729"/>
      <c r="Q5" s="2729"/>
      <c r="R5" s="2729"/>
      <c r="S5" s="2729"/>
      <c r="T5" s="2729"/>
      <c r="U5" s="2729"/>
      <c r="V5" s="2729"/>
      <c r="W5" s="2729"/>
    </row>
    <row r="6" spans="1:23" ht="14.4">
      <c r="A6" s="2744"/>
      <c r="B6" s="3655" t="s">
        <v>68</v>
      </c>
      <c r="C6" s="2718" t="s">
        <v>362</v>
      </c>
      <c r="D6" s="2843">
        <v>1041.9670567600333</v>
      </c>
      <c r="E6" s="2843">
        <v>9763.5593774365916</v>
      </c>
      <c r="F6" s="2754">
        <v>15.06492518278775</v>
      </c>
      <c r="G6" s="2842">
        <v>12.717709870329365</v>
      </c>
      <c r="H6" s="2834"/>
      <c r="I6" s="2744"/>
      <c r="J6" s="2857"/>
      <c r="K6" s="2856"/>
      <c r="L6" s="2855"/>
      <c r="M6" s="2744"/>
      <c r="N6" s="2744"/>
      <c r="O6" s="2744"/>
      <c r="P6" s="2744"/>
      <c r="Q6" s="2744"/>
      <c r="R6" s="2744"/>
      <c r="S6" s="2744"/>
      <c r="T6" s="2744"/>
      <c r="U6" s="2744"/>
      <c r="V6" s="2744"/>
      <c r="W6" s="2744"/>
    </row>
    <row r="7" spans="1:23" ht="14.4">
      <c r="A7" s="2744"/>
      <c r="B7" s="3656"/>
      <c r="C7" s="2718" t="s">
        <v>361</v>
      </c>
      <c r="D7" s="2843">
        <v>1032.7036000000001</v>
      </c>
      <c r="E7" s="2843">
        <v>9664.9845577912965</v>
      </c>
      <c r="F7" s="2754">
        <v>14.143485966128065</v>
      </c>
      <c r="G7" s="2842">
        <v>12.012749033644187</v>
      </c>
      <c r="H7" s="2834"/>
      <c r="I7" s="2857"/>
      <c r="J7" s="2857"/>
      <c r="K7" s="2856"/>
      <c r="L7" s="2855"/>
      <c r="M7" s="2744"/>
      <c r="N7" s="2744"/>
      <c r="O7" s="2744"/>
      <c r="P7" s="2744"/>
      <c r="Q7" s="2744"/>
      <c r="R7" s="2744"/>
      <c r="S7" s="2744"/>
      <c r="T7" s="2744"/>
      <c r="U7" s="2744"/>
      <c r="V7" s="2744"/>
      <c r="W7" s="2744"/>
    </row>
    <row r="8" spans="1:23" ht="14.4">
      <c r="A8" s="2744"/>
      <c r="B8" s="3656"/>
      <c r="C8" s="2718" t="s">
        <v>360</v>
      </c>
      <c r="D8" s="2843">
        <v>1054.6091550086007</v>
      </c>
      <c r="E8" s="2843">
        <v>9903.3632736275795</v>
      </c>
      <c r="F8" s="2754">
        <v>14.626797370480839</v>
      </c>
      <c r="G8" s="2842">
        <v>12.497145980573077</v>
      </c>
      <c r="H8" s="2834"/>
      <c r="I8" s="2857"/>
      <c r="J8" s="2857"/>
      <c r="K8" s="2856"/>
      <c r="L8" s="2855"/>
      <c r="M8" s="2744"/>
      <c r="N8" s="2744"/>
      <c r="O8" s="2744"/>
      <c r="P8" s="2744"/>
      <c r="Q8" s="2744"/>
      <c r="R8" s="2744"/>
      <c r="S8" s="2744"/>
      <c r="T8" s="2744"/>
      <c r="U8" s="2744"/>
      <c r="V8" s="2744"/>
      <c r="W8" s="2744"/>
    </row>
    <row r="9" spans="1:23" ht="14.4">
      <c r="A9" s="2744"/>
      <c r="B9" s="3656"/>
      <c r="C9" s="2718" t="s">
        <v>359</v>
      </c>
      <c r="D9" s="2843">
        <v>1061.2766998164675</v>
      </c>
      <c r="E9" s="2843">
        <v>9889.8210774062736</v>
      </c>
      <c r="F9" s="2754">
        <v>14.361168375188411</v>
      </c>
      <c r="G9" s="2842">
        <v>12.38697512211111</v>
      </c>
      <c r="H9" s="2834"/>
      <c r="I9" s="2857"/>
      <c r="J9" s="2857"/>
      <c r="K9" s="2856"/>
      <c r="L9" s="2855"/>
      <c r="M9" s="2744"/>
      <c r="N9" s="2744"/>
      <c r="O9" s="2744"/>
      <c r="P9" s="2744"/>
      <c r="Q9" s="2744"/>
      <c r="R9" s="2744"/>
      <c r="S9" s="2744"/>
      <c r="T9" s="2744"/>
      <c r="U9" s="2744"/>
      <c r="V9" s="2744"/>
      <c r="W9" s="2744"/>
    </row>
    <row r="10" spans="1:23" ht="14.4">
      <c r="A10" s="2744"/>
      <c r="B10" s="3656"/>
      <c r="C10" s="2718" t="s">
        <v>358</v>
      </c>
      <c r="D10" s="2843">
        <v>1076.84058511803</v>
      </c>
      <c r="E10" s="2843">
        <v>9998.5198246799446</v>
      </c>
      <c r="F10" s="2754">
        <v>14.332111065389258</v>
      </c>
      <c r="G10" s="2842">
        <v>12.420501464821481</v>
      </c>
      <c r="H10" s="2834"/>
      <c r="I10" s="2857"/>
      <c r="J10" s="2857"/>
      <c r="K10" s="2856"/>
      <c r="L10" s="2855"/>
      <c r="M10" s="2744"/>
      <c r="N10" s="2744"/>
      <c r="O10" s="2744"/>
      <c r="P10" s="2744"/>
      <c r="Q10" s="2744"/>
      <c r="R10" s="2744"/>
      <c r="S10" s="2744"/>
      <c r="T10" s="2744"/>
      <c r="U10" s="2744"/>
      <c r="V10" s="2744"/>
      <c r="W10" s="2744"/>
    </row>
    <row r="11" spans="1:23" ht="14.4">
      <c r="A11" s="2744"/>
      <c r="B11" s="3656"/>
      <c r="C11" s="2718" t="s">
        <v>357</v>
      </c>
      <c r="D11" s="2843">
        <v>1088.7819086287927</v>
      </c>
      <c r="E11" s="2843">
        <v>10031.158177895639</v>
      </c>
      <c r="F11" s="2754">
        <v>14.281673017037701</v>
      </c>
      <c r="G11" s="2842">
        <v>12.409031975277177</v>
      </c>
      <c r="H11" s="2834"/>
      <c r="I11" s="2857"/>
      <c r="J11" s="2857"/>
      <c r="K11" s="2856"/>
      <c r="L11" s="2855"/>
      <c r="M11" s="2744"/>
      <c r="N11" s="2744"/>
      <c r="O11" s="2744"/>
      <c r="P11" s="2744"/>
      <c r="Q11" s="2744"/>
      <c r="R11" s="2744"/>
      <c r="S11" s="2744"/>
      <c r="T11" s="2744"/>
      <c r="U11" s="2744"/>
      <c r="V11" s="2744"/>
      <c r="W11" s="2744"/>
    </row>
    <row r="12" spans="1:23" ht="14.4">
      <c r="A12" s="2744"/>
      <c r="B12" s="3656"/>
      <c r="C12" s="2718" t="s">
        <v>356</v>
      </c>
      <c r="D12" s="2843">
        <v>1077.3944708432789</v>
      </c>
      <c r="E12" s="2843">
        <v>10104.046430116092</v>
      </c>
      <c r="F12" s="2754">
        <v>13.748597060753244</v>
      </c>
      <c r="G12" s="2842">
        <v>11.959928840616064</v>
      </c>
      <c r="H12" s="2834"/>
      <c r="I12" s="2857"/>
      <c r="J12" s="2857"/>
      <c r="K12" s="2856"/>
      <c r="L12" s="2855"/>
      <c r="M12" s="2744"/>
      <c r="N12" s="2744"/>
      <c r="O12" s="2744"/>
      <c r="P12" s="2744"/>
      <c r="Q12" s="2744"/>
      <c r="R12" s="2744"/>
      <c r="S12" s="2744"/>
      <c r="T12" s="2744"/>
      <c r="U12" s="2744"/>
      <c r="V12" s="2744"/>
      <c r="W12" s="2744"/>
    </row>
    <row r="13" spans="1:23" ht="14.4">
      <c r="A13" s="2744"/>
      <c r="B13" s="3656"/>
      <c r="C13" s="2718" t="s">
        <v>355</v>
      </c>
      <c r="D13" s="2843">
        <v>1074.1967418914064</v>
      </c>
      <c r="E13" s="2843">
        <v>10108.898817600513</v>
      </c>
      <c r="F13" s="2754">
        <v>13.852745039839904</v>
      </c>
      <c r="G13" s="2842">
        <v>11.967914170915206</v>
      </c>
      <c r="H13" s="2834"/>
      <c r="I13" s="2857"/>
      <c r="J13" s="2871"/>
      <c r="K13" s="2856"/>
      <c r="L13" s="2855"/>
      <c r="M13" s="2744"/>
      <c r="N13" s="2744"/>
      <c r="O13" s="2744"/>
      <c r="P13" s="2744"/>
      <c r="Q13" s="2744"/>
      <c r="R13" s="2744"/>
      <c r="S13" s="2744"/>
      <c r="T13" s="2744"/>
      <c r="U13" s="2744"/>
      <c r="V13" s="2744"/>
      <c r="W13" s="2744"/>
    </row>
    <row r="14" spans="1:23" ht="14.4">
      <c r="A14" s="2744"/>
      <c r="B14" s="3656"/>
      <c r="C14" s="2718" t="s">
        <v>354</v>
      </c>
      <c r="D14" s="2843">
        <v>1057.3004245120676</v>
      </c>
      <c r="E14" s="2843">
        <v>10255.096261028784</v>
      </c>
      <c r="F14" s="2754">
        <v>13.26474347076293</v>
      </c>
      <c r="G14" s="2842">
        <v>11.45285314497314</v>
      </c>
      <c r="H14" s="2834"/>
      <c r="I14" s="2857"/>
      <c r="J14" s="2857"/>
      <c r="K14" s="2856"/>
      <c r="L14" s="2855"/>
      <c r="M14" s="2744"/>
      <c r="N14" s="2744"/>
      <c r="O14" s="2744"/>
      <c r="P14" s="2744"/>
      <c r="Q14" s="2744"/>
      <c r="R14" s="2744"/>
      <c r="S14" s="2744"/>
      <c r="T14" s="2744"/>
      <c r="U14" s="2744"/>
      <c r="V14" s="2744"/>
      <c r="W14" s="2744"/>
    </row>
    <row r="15" spans="1:23" ht="14.4">
      <c r="A15" s="2744"/>
      <c r="B15" s="3656"/>
      <c r="C15" s="2718" t="s">
        <v>353</v>
      </c>
      <c r="D15" s="2843">
        <v>1058.2066359244009</v>
      </c>
      <c r="E15" s="2843">
        <v>10312.899677657158</v>
      </c>
      <c r="F15" s="2754">
        <v>13.239001587924598</v>
      </c>
      <c r="G15" s="2842">
        <v>11.436319390604282</v>
      </c>
      <c r="H15" s="2834"/>
      <c r="I15" s="2857"/>
      <c r="J15" s="2857"/>
      <c r="K15" s="2856"/>
      <c r="L15" s="2855"/>
      <c r="M15" s="2744"/>
      <c r="N15" s="2744"/>
      <c r="O15" s="2744"/>
      <c r="P15" s="2744"/>
      <c r="Q15" s="2744"/>
      <c r="R15" s="2744"/>
      <c r="S15" s="2744"/>
      <c r="T15" s="2744"/>
      <c r="U15" s="2744"/>
      <c r="V15" s="2744"/>
      <c r="W15" s="2744"/>
    </row>
    <row r="16" spans="1:23" ht="14.4">
      <c r="A16" s="2744"/>
      <c r="B16" s="3656"/>
      <c r="C16" s="2728" t="s">
        <v>352</v>
      </c>
      <c r="D16" s="2870">
        <v>1070.1826878141871</v>
      </c>
      <c r="E16" s="2870">
        <v>10413.376353159359</v>
      </c>
      <c r="F16" s="2806">
        <v>13.27830739612633</v>
      </c>
      <c r="G16" s="2869">
        <v>11.467156360819313</v>
      </c>
      <c r="H16" s="2834"/>
      <c r="I16" s="2857"/>
      <c r="J16" s="2857"/>
      <c r="K16" s="2856"/>
      <c r="L16" s="2855"/>
      <c r="M16" s="2744"/>
      <c r="N16" s="2744"/>
      <c r="O16" s="2744"/>
      <c r="P16" s="2744"/>
      <c r="Q16" s="2744"/>
      <c r="R16" s="2744"/>
      <c r="S16" s="2744"/>
      <c r="T16" s="2744"/>
      <c r="U16" s="2744"/>
      <c r="V16" s="2744"/>
      <c r="W16" s="2744"/>
    </row>
    <row r="17" spans="1:23" ht="14.4">
      <c r="A17" s="2744"/>
      <c r="B17" s="3650"/>
      <c r="C17" s="2868" t="s">
        <v>351</v>
      </c>
      <c r="D17" s="2867">
        <v>1079.432117189476</v>
      </c>
      <c r="E17" s="2867">
        <v>10494.187509133541</v>
      </c>
      <c r="F17" s="2801">
        <v>13.2</v>
      </c>
      <c r="G17" s="2866">
        <v>11.4</v>
      </c>
      <c r="H17" s="2834"/>
      <c r="I17" s="2857"/>
      <c r="J17" s="2857"/>
      <c r="K17" s="2856"/>
      <c r="L17" s="2855"/>
      <c r="M17" s="2744"/>
      <c r="N17" s="2744"/>
      <c r="O17" s="2744"/>
      <c r="P17" s="2744"/>
      <c r="Q17" s="2744"/>
      <c r="R17" s="2744"/>
      <c r="S17" s="2744"/>
      <c r="T17" s="2744"/>
      <c r="U17" s="2744"/>
      <c r="V17" s="2744"/>
      <c r="W17" s="2744"/>
    </row>
    <row r="18" spans="1:23" ht="14.4">
      <c r="A18" s="2744"/>
      <c r="B18" s="3655" t="s">
        <v>69</v>
      </c>
      <c r="C18" s="2724" t="s">
        <v>362</v>
      </c>
      <c r="D18" s="2843">
        <v>1078.7508409525187</v>
      </c>
      <c r="E18" s="2854">
        <v>10546.004897375295</v>
      </c>
      <c r="F18" s="2777">
        <v>14.2</v>
      </c>
      <c r="G18" s="2853">
        <v>12</v>
      </c>
      <c r="H18" s="2834"/>
      <c r="I18" s="2857"/>
      <c r="J18" s="2871"/>
      <c r="K18" s="2856"/>
      <c r="L18" s="2855"/>
      <c r="M18" s="2744"/>
      <c r="N18" s="2744"/>
      <c r="O18" s="2744"/>
      <c r="P18" s="2744"/>
      <c r="Q18" s="2744"/>
      <c r="R18" s="2744"/>
      <c r="S18" s="2744"/>
      <c r="T18" s="2744"/>
      <c r="U18" s="2744"/>
      <c r="V18" s="2744"/>
      <c r="W18" s="2744"/>
    </row>
    <row r="19" spans="1:23" ht="14.4">
      <c r="A19" s="2744"/>
      <c r="B19" s="3656"/>
      <c r="C19" s="2718" t="s">
        <v>361</v>
      </c>
      <c r="D19" s="2843">
        <v>1079.8778102458152</v>
      </c>
      <c r="E19" s="2843">
        <v>10564.251714398506</v>
      </c>
      <c r="F19" s="2754">
        <v>13.334596181842615</v>
      </c>
      <c r="G19" s="2842">
        <v>11.352676329777967</v>
      </c>
      <c r="H19" s="2834"/>
      <c r="I19" s="2857"/>
      <c r="J19" s="2871"/>
      <c r="K19" s="2856"/>
      <c r="L19" s="2855"/>
      <c r="M19" s="2744"/>
      <c r="N19" s="2744"/>
      <c r="O19" s="2744"/>
      <c r="P19" s="2744"/>
      <c r="Q19" s="2744"/>
      <c r="R19" s="2744"/>
      <c r="S19" s="2744"/>
      <c r="T19" s="2744"/>
      <c r="U19" s="2744"/>
      <c r="V19" s="2744"/>
      <c r="W19" s="2744"/>
    </row>
    <row r="20" spans="1:23" ht="14.4">
      <c r="A20" s="2744"/>
      <c r="B20" s="3656"/>
      <c r="C20" s="2718" t="s">
        <v>360</v>
      </c>
      <c r="D20" s="2843">
        <v>1099.7265480454967</v>
      </c>
      <c r="E20" s="2843">
        <v>10646.979843600509</v>
      </c>
      <c r="F20" s="2754">
        <v>13.037920404227709</v>
      </c>
      <c r="G20" s="2842">
        <v>11.162192247910131</v>
      </c>
      <c r="H20" s="2834"/>
      <c r="I20" s="2857"/>
      <c r="J20" s="2871"/>
      <c r="K20" s="2856"/>
      <c r="L20" s="2855"/>
      <c r="M20" s="2744"/>
      <c r="N20" s="2744"/>
      <c r="O20" s="2744"/>
      <c r="P20" s="2744"/>
      <c r="Q20" s="2744"/>
      <c r="R20" s="2744"/>
      <c r="S20" s="2744"/>
      <c r="T20" s="2744"/>
      <c r="U20" s="2744"/>
      <c r="V20" s="2744"/>
      <c r="W20" s="2744"/>
    </row>
    <row r="21" spans="1:23" ht="15.75" customHeight="1">
      <c r="A21" s="2744"/>
      <c r="B21" s="3656"/>
      <c r="C21" s="2718" t="s">
        <v>359</v>
      </c>
      <c r="D21" s="2843">
        <v>1105.432337855071</v>
      </c>
      <c r="E21" s="2843">
        <v>10625.070529172155</v>
      </c>
      <c r="F21" s="2754">
        <v>13.458728171604431</v>
      </c>
      <c r="G21" s="2842">
        <v>11.569391163611735</v>
      </c>
      <c r="H21" s="2834"/>
      <c r="I21" s="2857"/>
      <c r="J21" s="2871"/>
      <c r="K21" s="2856"/>
      <c r="L21" s="2855"/>
      <c r="M21" s="2744"/>
      <c r="N21" s="2744"/>
      <c r="O21" s="2744"/>
      <c r="P21" s="2744"/>
      <c r="Q21" s="2744"/>
      <c r="R21" s="2744"/>
      <c r="S21" s="2744"/>
      <c r="T21" s="2744"/>
      <c r="U21" s="2744"/>
      <c r="V21" s="2744"/>
      <c r="W21" s="2744"/>
    </row>
    <row r="22" spans="1:23" ht="15.75" customHeight="1">
      <c r="A22" s="2744"/>
      <c r="B22" s="3656"/>
      <c r="C22" s="2718" t="s">
        <v>358</v>
      </c>
      <c r="D22" s="2843">
        <v>1089.1498000000001</v>
      </c>
      <c r="E22" s="2843">
        <v>10610.324403312226</v>
      </c>
      <c r="F22" s="2754">
        <v>12.8</v>
      </c>
      <c r="G22" s="2842">
        <v>11</v>
      </c>
      <c r="H22" s="2834"/>
      <c r="I22" s="2857"/>
      <c r="J22" s="2871"/>
      <c r="K22" s="2856"/>
      <c r="L22" s="2855"/>
      <c r="M22" s="2744"/>
      <c r="N22" s="2744"/>
      <c r="O22" s="2744"/>
      <c r="P22" s="2744"/>
      <c r="Q22" s="2744"/>
      <c r="R22" s="2744"/>
      <c r="S22" s="2744"/>
      <c r="T22" s="2744"/>
      <c r="U22" s="2744"/>
      <c r="V22" s="2744"/>
      <c r="W22" s="2744"/>
    </row>
    <row r="23" spans="1:23" ht="15.75" customHeight="1">
      <c r="A23" s="2744"/>
      <c r="B23" s="3656"/>
      <c r="C23" s="2718" t="s">
        <v>357</v>
      </c>
      <c r="D23" s="2843">
        <v>1067.3429214396274</v>
      </c>
      <c r="E23" s="2843">
        <v>10513.622157600743</v>
      </c>
      <c r="F23" s="2754">
        <v>12.215660413485642</v>
      </c>
      <c r="G23" s="2842">
        <v>10.55158478904478</v>
      </c>
      <c r="H23" s="2834"/>
      <c r="I23" s="2857"/>
      <c r="J23" s="2857"/>
      <c r="K23" s="2856"/>
      <c r="L23" s="2855"/>
      <c r="M23" s="2744"/>
      <c r="N23" s="2744"/>
      <c r="O23" s="2744"/>
      <c r="P23" s="2744"/>
      <c r="Q23" s="2744"/>
      <c r="R23" s="2744"/>
      <c r="S23" s="2744"/>
      <c r="T23" s="2744"/>
      <c r="U23" s="2744"/>
      <c r="V23" s="2744"/>
      <c r="W23" s="2744"/>
    </row>
    <row r="24" spans="1:23" ht="15.75" customHeight="1">
      <c r="A24" s="2744"/>
      <c r="B24" s="3656"/>
      <c r="C24" s="2718" t="s">
        <v>356</v>
      </c>
      <c r="D24" s="2843">
        <v>1049.1986263619674</v>
      </c>
      <c r="E24" s="2843">
        <v>10212.172730795866</v>
      </c>
      <c r="F24" s="2754">
        <v>11.30252070138658</v>
      </c>
      <c r="G24" s="2842">
        <v>9.8245682543574091</v>
      </c>
      <c r="H24" s="2834"/>
      <c r="I24" s="2857"/>
      <c r="J24" s="2857"/>
      <c r="K24" s="2856"/>
      <c r="L24" s="2855"/>
      <c r="M24" s="2744"/>
      <c r="N24" s="2744"/>
      <c r="O24" s="2744"/>
      <c r="P24" s="2744"/>
      <c r="Q24" s="2744"/>
      <c r="R24" s="2744"/>
      <c r="S24" s="2744"/>
      <c r="T24" s="2744"/>
      <c r="U24" s="2744"/>
      <c r="V24" s="2744"/>
      <c r="W24" s="2744"/>
    </row>
    <row r="25" spans="1:23" ht="15.75" customHeight="1">
      <c r="A25" s="2744"/>
      <c r="B25" s="3656"/>
      <c r="C25" s="2718" t="s">
        <v>355</v>
      </c>
      <c r="D25" s="2843">
        <v>1049.220651892193</v>
      </c>
      <c r="E25" s="2843">
        <v>10134.460078162785</v>
      </c>
      <c r="F25" s="2754">
        <v>11.115454204461409</v>
      </c>
      <c r="G25" s="2842">
        <v>9.7013208856968269</v>
      </c>
      <c r="H25" s="2834"/>
      <c r="I25" s="2857"/>
      <c r="J25" s="2857"/>
      <c r="K25" s="2856"/>
      <c r="L25" s="2855"/>
      <c r="M25" s="2744"/>
      <c r="N25" s="2744"/>
      <c r="O25" s="2744"/>
      <c r="P25" s="2744"/>
      <c r="Q25" s="2744"/>
      <c r="R25" s="2744"/>
      <c r="S25" s="2744"/>
      <c r="T25" s="2744"/>
      <c r="U25" s="2744"/>
      <c r="V25" s="2744"/>
      <c r="W25" s="2744"/>
    </row>
    <row r="26" spans="1:23" ht="15.75" customHeight="1">
      <c r="A26" s="2744"/>
      <c r="B26" s="3656"/>
      <c r="C26" s="2718" t="s">
        <v>354</v>
      </c>
      <c r="D26" s="2843">
        <v>1064.3745758102878</v>
      </c>
      <c r="E26" s="2843">
        <v>10222.575641666232</v>
      </c>
      <c r="F26" s="2754">
        <v>11.100108206847052</v>
      </c>
      <c r="G26" s="2842">
        <v>9.6625142183875514</v>
      </c>
      <c r="H26" s="2834"/>
      <c r="I26" s="2857"/>
      <c r="J26" s="2857"/>
      <c r="K26" s="2856"/>
      <c r="L26" s="2855"/>
      <c r="M26" s="2744"/>
      <c r="N26" s="2744"/>
      <c r="O26" s="2744"/>
      <c r="P26" s="2744"/>
      <c r="Q26" s="2744"/>
      <c r="R26" s="2744"/>
      <c r="S26" s="2744"/>
      <c r="T26" s="2744"/>
      <c r="U26" s="2744"/>
      <c r="V26" s="2744"/>
      <c r="W26" s="2744"/>
    </row>
    <row r="27" spans="1:23" ht="15.75" customHeight="1">
      <c r="A27" s="2744"/>
      <c r="B27" s="3656"/>
      <c r="C27" s="2718" t="s">
        <v>353</v>
      </c>
      <c r="D27" s="2843">
        <v>1072.8500734180386</v>
      </c>
      <c r="E27" s="2843">
        <v>9986.5035224614967</v>
      </c>
      <c r="F27" s="2754">
        <v>11.035974005960451</v>
      </c>
      <c r="G27" s="2842">
        <v>9.625829264152248</v>
      </c>
      <c r="H27" s="2834"/>
      <c r="I27" s="2857"/>
      <c r="J27" s="2857"/>
      <c r="K27" s="2856"/>
      <c r="L27" s="2855"/>
      <c r="M27" s="2744"/>
      <c r="N27" s="2744"/>
      <c r="O27" s="2744"/>
      <c r="P27" s="2744"/>
      <c r="Q27" s="2744"/>
      <c r="R27" s="2744"/>
      <c r="S27" s="2744"/>
      <c r="T27" s="2744"/>
      <c r="U27" s="2744"/>
      <c r="V27" s="2744"/>
      <c r="W27" s="2744"/>
    </row>
    <row r="28" spans="1:23" ht="15.75" customHeight="1">
      <c r="A28" s="2744"/>
      <c r="B28" s="3656"/>
      <c r="C28" s="2728" t="s">
        <v>352</v>
      </c>
      <c r="D28" s="2870">
        <v>1094.0037480703663</v>
      </c>
      <c r="E28" s="2870">
        <v>10135.295053459016</v>
      </c>
      <c r="F28" s="2806">
        <v>11.0133049939905</v>
      </c>
      <c r="G28" s="2869">
        <v>9.6154429115388087</v>
      </c>
      <c r="H28" s="2834"/>
      <c r="I28" s="2857"/>
      <c r="J28" s="2857"/>
      <c r="K28" s="2856"/>
      <c r="L28" s="2855"/>
      <c r="M28" s="2744"/>
      <c r="N28" s="2744"/>
      <c r="O28" s="2744"/>
      <c r="P28" s="2744"/>
      <c r="Q28" s="2744"/>
      <c r="R28" s="2744"/>
      <c r="S28" s="2744"/>
      <c r="T28" s="2744"/>
      <c r="U28" s="2744"/>
      <c r="V28" s="2744"/>
      <c r="W28" s="2744"/>
    </row>
    <row r="29" spans="1:23" ht="15.75" customHeight="1">
      <c r="A29" s="2744"/>
      <c r="B29" s="3650"/>
      <c r="C29" s="2868" t="s">
        <v>351</v>
      </c>
      <c r="D29" s="2867">
        <v>1102.5852126730799</v>
      </c>
      <c r="E29" s="2867">
        <v>10084.005969206877</v>
      </c>
      <c r="F29" s="2801">
        <v>10.775553575854007</v>
      </c>
      <c r="G29" s="2866">
        <v>9.4286355002656421</v>
      </c>
      <c r="H29" s="2834"/>
      <c r="I29" s="2857"/>
      <c r="J29" s="2857"/>
      <c r="K29" s="2856"/>
      <c r="L29" s="2855"/>
      <c r="M29" s="2744"/>
      <c r="N29" s="2744"/>
      <c r="O29" s="2744"/>
      <c r="P29" s="2744"/>
      <c r="Q29" s="2744"/>
      <c r="R29" s="2744"/>
      <c r="S29" s="2744"/>
      <c r="T29" s="2744"/>
      <c r="U29" s="2744"/>
      <c r="V29" s="2744"/>
      <c r="W29" s="2744"/>
    </row>
    <row r="30" spans="1:23" ht="15.75" customHeight="1">
      <c r="A30" s="2744"/>
      <c r="B30" s="3655" t="s">
        <v>70</v>
      </c>
      <c r="C30" s="2724" t="s">
        <v>362</v>
      </c>
      <c r="D30" s="2854">
        <v>1092.8721606509157</v>
      </c>
      <c r="E30" s="2854">
        <v>9798.0290537109158</v>
      </c>
      <c r="F30" s="2777">
        <v>9.2265597339849439</v>
      </c>
      <c r="G30" s="2853">
        <v>8.0035046756108095</v>
      </c>
      <c r="H30" s="2834"/>
      <c r="I30" s="2857"/>
      <c r="J30" s="2857"/>
      <c r="K30" s="2856"/>
      <c r="L30" s="2855"/>
      <c r="M30" s="2744"/>
      <c r="N30" s="2744"/>
      <c r="O30" s="2744"/>
      <c r="P30" s="2744"/>
      <c r="Q30" s="2744"/>
      <c r="R30" s="2744"/>
      <c r="S30" s="2744"/>
      <c r="T30" s="2744"/>
      <c r="U30" s="2744"/>
      <c r="V30" s="2744"/>
      <c r="W30" s="2744"/>
    </row>
    <row r="31" spans="1:23" ht="15.75" customHeight="1">
      <c r="A31" s="2744"/>
      <c r="B31" s="3656"/>
      <c r="C31" s="2718" t="s">
        <v>361</v>
      </c>
      <c r="D31" s="2843">
        <v>1117.4587574488337</v>
      </c>
      <c r="E31" s="2843">
        <v>9745.8464804538107</v>
      </c>
      <c r="F31" s="2754">
        <v>9.7349449722170007</v>
      </c>
      <c r="G31" s="2842">
        <v>8.3423385946043727</v>
      </c>
      <c r="H31" s="2834"/>
      <c r="I31" s="2857"/>
      <c r="J31" s="2857"/>
      <c r="K31" s="2856"/>
      <c r="L31" s="2855"/>
      <c r="M31" s="2744"/>
      <c r="N31" s="2744"/>
      <c r="O31" s="2744"/>
      <c r="P31" s="2744"/>
      <c r="Q31" s="2744"/>
      <c r="R31" s="2744"/>
      <c r="S31" s="2744"/>
      <c r="T31" s="2744"/>
      <c r="U31" s="2744"/>
      <c r="V31" s="2744"/>
      <c r="W31" s="2744"/>
    </row>
    <row r="32" spans="1:23" ht="15.75" customHeight="1">
      <c r="A32" s="2744"/>
      <c r="B32" s="3656"/>
      <c r="C32" s="2718" t="s">
        <v>360</v>
      </c>
      <c r="D32" s="2843">
        <v>1120.9191561417736</v>
      </c>
      <c r="E32" s="2843">
        <v>9560.8655697865361</v>
      </c>
      <c r="F32" s="2754">
        <v>9.1951401653858813</v>
      </c>
      <c r="G32" s="2842">
        <v>7.8809671776704358</v>
      </c>
      <c r="H32" s="2834"/>
      <c r="I32" s="2857"/>
      <c r="J32" s="2857"/>
      <c r="K32" s="2856"/>
      <c r="L32" s="2855"/>
      <c r="M32" s="2744"/>
      <c r="N32" s="2744"/>
      <c r="O32" s="2744"/>
      <c r="P32" s="2744"/>
      <c r="Q32" s="2744"/>
      <c r="R32" s="2744"/>
      <c r="S32" s="2744"/>
      <c r="T32" s="2744"/>
      <c r="U32" s="2744"/>
      <c r="V32" s="2744"/>
      <c r="W32" s="2744"/>
    </row>
    <row r="33" spans="1:23" ht="15.75" customHeight="1">
      <c r="A33" s="2744"/>
      <c r="B33" s="3656"/>
      <c r="C33" s="2718" t="s">
        <v>359</v>
      </c>
      <c r="D33" s="2843">
        <v>1082.7596524957348</v>
      </c>
      <c r="E33" s="2843">
        <v>9425.1362508333477</v>
      </c>
      <c r="F33" s="2754">
        <v>9.152660991802378</v>
      </c>
      <c r="G33" s="2842">
        <v>7.8994564006431318</v>
      </c>
      <c r="H33" s="2834"/>
      <c r="I33" s="2857"/>
      <c r="J33" s="2871"/>
      <c r="K33" s="2856"/>
      <c r="L33" s="2855"/>
      <c r="M33" s="2744"/>
      <c r="N33" s="2744"/>
      <c r="O33" s="2744"/>
      <c r="P33" s="2744"/>
      <c r="Q33" s="2744"/>
      <c r="R33" s="2744"/>
      <c r="S33" s="2744"/>
      <c r="T33" s="2744"/>
      <c r="U33" s="2744"/>
      <c r="V33" s="2744"/>
      <c r="W33" s="2744"/>
    </row>
    <row r="34" spans="1:23" ht="15.75" customHeight="1">
      <c r="A34" s="2744"/>
      <c r="B34" s="3656"/>
      <c r="C34" s="2718" t="s">
        <v>358</v>
      </c>
      <c r="D34" s="2843">
        <v>1065.8025028684408</v>
      </c>
      <c r="E34" s="2843">
        <v>9288.8487014118873</v>
      </c>
      <c r="F34" s="2754">
        <v>8.9651063442525523</v>
      </c>
      <c r="G34" s="2842">
        <v>7.7942756516003575</v>
      </c>
      <c r="H34" s="2834"/>
      <c r="I34" s="2857"/>
      <c r="J34" s="2857"/>
      <c r="K34" s="2856"/>
      <c r="L34" s="2855"/>
      <c r="M34" s="2744"/>
      <c r="N34" s="2744"/>
      <c r="O34" s="2744"/>
      <c r="P34" s="2744"/>
      <c r="Q34" s="2744"/>
      <c r="R34" s="2744"/>
      <c r="S34" s="2744"/>
      <c r="T34" s="2744"/>
      <c r="U34" s="2744"/>
      <c r="V34" s="2744"/>
      <c r="W34" s="2744"/>
    </row>
    <row r="35" spans="1:23" ht="15.75" customHeight="1">
      <c r="A35" s="2744"/>
      <c r="B35" s="3656"/>
      <c r="C35" s="2718" t="s">
        <v>357</v>
      </c>
      <c r="D35" s="2843">
        <v>1058.2013853280353</v>
      </c>
      <c r="E35" s="2843">
        <v>9407.9070530586359</v>
      </c>
      <c r="F35" s="2754">
        <v>8.9437045611512431</v>
      </c>
      <c r="G35" s="2842">
        <v>7.7968311347844921</v>
      </c>
      <c r="H35" s="2834"/>
      <c r="I35" s="2857"/>
      <c r="J35" s="2857"/>
      <c r="K35" s="2856"/>
      <c r="L35" s="2855"/>
      <c r="M35" s="2744"/>
      <c r="N35" s="2744"/>
      <c r="O35" s="2744"/>
      <c r="P35" s="2744"/>
      <c r="Q35" s="2744"/>
      <c r="R35" s="2744"/>
      <c r="S35" s="2744"/>
      <c r="T35" s="2744"/>
      <c r="U35" s="2744"/>
      <c r="V35" s="2744"/>
      <c r="W35" s="2744"/>
    </row>
    <row r="36" spans="1:23" ht="15.75" customHeight="1">
      <c r="A36" s="2744"/>
      <c r="B36" s="3656"/>
      <c r="C36" s="2718" t="s">
        <v>356</v>
      </c>
      <c r="D36" s="2843">
        <v>1078.3585542621715</v>
      </c>
      <c r="E36" s="2843">
        <v>9494.2644326657119</v>
      </c>
      <c r="F36" s="2754">
        <v>9.1750494182900422</v>
      </c>
      <c r="G36" s="2842">
        <v>8.0197872206229928</v>
      </c>
      <c r="H36" s="2834"/>
      <c r="I36" s="2857"/>
      <c r="J36" s="2857"/>
      <c r="K36" s="2856"/>
      <c r="L36" s="2855"/>
      <c r="M36" s="2744"/>
      <c r="N36" s="2744"/>
      <c r="O36" s="2744"/>
      <c r="P36" s="2744"/>
      <c r="Q36" s="2744"/>
      <c r="R36" s="2744"/>
      <c r="S36" s="2744"/>
      <c r="T36" s="2744"/>
      <c r="U36" s="2744"/>
      <c r="V36" s="2744"/>
      <c r="W36" s="2744"/>
    </row>
    <row r="37" spans="1:23" ht="15.75" customHeight="1">
      <c r="A37" s="2744"/>
      <c r="B37" s="3656"/>
      <c r="C37" s="2718" t="s">
        <v>355</v>
      </c>
      <c r="D37" s="2843">
        <v>1061.710350558863</v>
      </c>
      <c r="E37" s="2843">
        <v>9568.4061874446943</v>
      </c>
      <c r="F37" s="2754">
        <v>9.099310052343565</v>
      </c>
      <c r="G37" s="2842">
        <v>7.9353185125433319</v>
      </c>
      <c r="H37" s="2834"/>
      <c r="I37" s="2857"/>
      <c r="J37" s="2857"/>
      <c r="K37" s="2856"/>
      <c r="L37" s="2855"/>
      <c r="M37" s="2744"/>
      <c r="N37" s="2744"/>
      <c r="O37" s="2744"/>
      <c r="P37" s="2744"/>
      <c r="Q37" s="2744"/>
      <c r="R37" s="2744"/>
      <c r="S37" s="2744"/>
      <c r="T37" s="2744"/>
      <c r="U37" s="2744"/>
      <c r="V37" s="2744"/>
      <c r="W37" s="2744"/>
    </row>
    <row r="38" spans="1:23" ht="15.75" customHeight="1">
      <c r="A38" s="2744"/>
      <c r="B38" s="3656"/>
      <c r="C38" s="2718" t="s">
        <v>354</v>
      </c>
      <c r="D38" s="2843">
        <v>1050.8542049559001</v>
      </c>
      <c r="E38" s="2843">
        <v>9522.919845545086</v>
      </c>
      <c r="F38" s="2754">
        <v>9.0399558417662647</v>
      </c>
      <c r="G38" s="2842">
        <v>7.9044747619486451</v>
      </c>
      <c r="H38" s="2834"/>
      <c r="I38" s="2857"/>
      <c r="J38" s="2857"/>
      <c r="K38" s="2856"/>
      <c r="L38" s="2855"/>
      <c r="M38" s="2744"/>
      <c r="N38" s="2744"/>
      <c r="O38" s="2744"/>
      <c r="P38" s="2744"/>
      <c r="Q38" s="2744"/>
      <c r="R38" s="2744"/>
      <c r="S38" s="2744"/>
      <c r="T38" s="2744"/>
      <c r="U38" s="2744"/>
      <c r="V38" s="2744"/>
      <c r="W38" s="2744"/>
    </row>
    <row r="39" spans="1:23" ht="15.75" customHeight="1">
      <c r="A39" s="2744"/>
      <c r="B39" s="3656"/>
      <c r="C39" s="2718" t="s">
        <v>353</v>
      </c>
      <c r="D39" s="2843">
        <v>1060.6960553269951</v>
      </c>
      <c r="E39" s="2843">
        <v>9423.3835761104747</v>
      </c>
      <c r="F39" s="2754">
        <v>9.1182381837417523</v>
      </c>
      <c r="G39" s="2842">
        <v>7.9889782725426164</v>
      </c>
      <c r="H39" s="2834"/>
      <c r="I39" s="2857"/>
      <c r="J39" s="2857"/>
      <c r="K39" s="2856"/>
      <c r="L39" s="2855"/>
      <c r="M39" s="2744"/>
      <c r="N39" s="2744"/>
      <c r="O39" s="2744"/>
      <c r="P39" s="2744"/>
      <c r="Q39" s="2744"/>
      <c r="R39" s="2744"/>
      <c r="S39" s="2744"/>
      <c r="T39" s="2744"/>
      <c r="U39" s="2744"/>
      <c r="V39" s="2744"/>
      <c r="W39" s="2744"/>
    </row>
    <row r="40" spans="1:23" ht="15.75" customHeight="1">
      <c r="A40" s="2744"/>
      <c r="B40" s="3656"/>
      <c r="C40" s="2728" t="s">
        <v>352</v>
      </c>
      <c r="D40" s="2870">
        <v>1030.8802569614227</v>
      </c>
      <c r="E40" s="2870">
        <v>9254.6930331396234</v>
      </c>
      <c r="F40" s="2806">
        <v>8.835400017621156</v>
      </c>
      <c r="G40" s="2869">
        <v>7.7432530593025843</v>
      </c>
      <c r="H40" s="2834"/>
      <c r="I40" s="2857"/>
      <c r="J40" s="2857"/>
      <c r="K40" s="2856"/>
      <c r="L40" s="2855"/>
      <c r="M40" s="2744"/>
      <c r="N40" s="2744"/>
      <c r="O40" s="2744"/>
      <c r="P40" s="2744"/>
      <c r="Q40" s="2744"/>
      <c r="R40" s="2744"/>
      <c r="S40" s="2744"/>
      <c r="T40" s="2744"/>
      <c r="U40" s="2744"/>
      <c r="V40" s="2744"/>
      <c r="W40" s="2744"/>
    </row>
    <row r="41" spans="1:23" ht="15.75" customHeight="1">
      <c r="A41" s="2744"/>
      <c r="B41" s="3650"/>
      <c r="C41" s="2868" t="s">
        <v>351</v>
      </c>
      <c r="D41" s="2867">
        <v>1038.9188615432033</v>
      </c>
      <c r="E41" s="2867">
        <v>9499.9895898244631</v>
      </c>
      <c r="F41" s="2801">
        <v>8.9221940367481984</v>
      </c>
      <c r="G41" s="2866">
        <v>7.7904322162395214</v>
      </c>
      <c r="H41" s="2834"/>
      <c r="I41" s="2857"/>
      <c r="J41" s="2857"/>
      <c r="K41" s="2856"/>
      <c r="L41" s="2855"/>
      <c r="M41" s="2744"/>
      <c r="N41" s="2744"/>
      <c r="O41" s="2744"/>
      <c r="P41" s="2744"/>
      <c r="Q41" s="2744"/>
      <c r="R41" s="2744"/>
      <c r="S41" s="2744"/>
      <c r="T41" s="2744"/>
      <c r="U41" s="2744"/>
      <c r="V41" s="2744"/>
      <c r="W41" s="2744"/>
    </row>
    <row r="42" spans="1:23" ht="15.75" customHeight="1">
      <c r="A42" s="2744"/>
      <c r="B42" s="3655" t="s">
        <v>71</v>
      </c>
      <c r="C42" s="2724" t="s">
        <v>362</v>
      </c>
      <c r="D42" s="2854">
        <v>1064.6443285751468</v>
      </c>
      <c r="E42" s="2854">
        <v>9375.9958483060036</v>
      </c>
      <c r="F42" s="2777">
        <v>10.207500660859177</v>
      </c>
      <c r="G42" s="2853">
        <v>8.8142858127639894</v>
      </c>
      <c r="H42" s="2834"/>
      <c r="I42" s="2857"/>
      <c r="J42" s="2857"/>
      <c r="K42" s="2856"/>
      <c r="L42" s="2855"/>
      <c r="M42" s="2744"/>
      <c r="N42" s="2744"/>
      <c r="O42" s="2744"/>
      <c r="P42" s="2744"/>
      <c r="Q42" s="2744"/>
      <c r="R42" s="2744"/>
      <c r="S42" s="2744"/>
      <c r="T42" s="2744"/>
      <c r="U42" s="2744"/>
      <c r="V42" s="2744"/>
      <c r="W42" s="2744"/>
    </row>
    <row r="43" spans="1:23" ht="15.75" customHeight="1">
      <c r="A43" s="2744"/>
      <c r="B43" s="3656"/>
      <c r="C43" s="2718" t="s">
        <v>361</v>
      </c>
      <c r="D43" s="2843">
        <v>1078.93649604599</v>
      </c>
      <c r="E43" s="2843">
        <v>9442.8189746716998</v>
      </c>
      <c r="F43" s="2754">
        <v>9.5970724504286835</v>
      </c>
      <c r="G43" s="2842">
        <v>8.3548112253267508</v>
      </c>
      <c r="H43" s="2834"/>
      <c r="I43" s="2857"/>
      <c r="J43" s="2857"/>
      <c r="K43" s="2856"/>
      <c r="L43" s="2855"/>
      <c r="M43" s="2744"/>
      <c r="N43" s="2744"/>
      <c r="O43" s="2744"/>
      <c r="P43" s="2744"/>
      <c r="Q43" s="2744"/>
      <c r="R43" s="2744"/>
      <c r="S43" s="2744"/>
      <c r="T43" s="2744"/>
      <c r="U43" s="2744"/>
      <c r="V43" s="2744"/>
      <c r="W43" s="2744"/>
    </row>
    <row r="44" spans="1:23" ht="15.75" customHeight="1">
      <c r="A44" s="2744"/>
      <c r="B44" s="3656"/>
      <c r="C44" s="2718" t="s">
        <v>360</v>
      </c>
      <c r="D44" s="2843">
        <v>1087.7253021773859</v>
      </c>
      <c r="E44" s="2843">
        <v>9541.450019099877</v>
      </c>
      <c r="F44" s="2754">
        <v>9.8143167207697921</v>
      </c>
      <c r="G44" s="2842">
        <v>8.5325418165677114</v>
      </c>
      <c r="H44" s="2834"/>
      <c r="I44" s="2857"/>
      <c r="J44" s="2857"/>
      <c r="K44" s="2856"/>
      <c r="L44" s="2855"/>
      <c r="M44" s="2744"/>
      <c r="N44" s="2744"/>
      <c r="O44" s="2744"/>
      <c r="P44" s="2744"/>
      <c r="Q44" s="2744"/>
      <c r="R44" s="2744"/>
      <c r="S44" s="2744"/>
      <c r="T44" s="2744"/>
      <c r="U44" s="2744"/>
      <c r="V44" s="2744"/>
      <c r="W44" s="2744"/>
    </row>
    <row r="45" spans="1:23" ht="15.75" customHeight="1">
      <c r="A45" s="2744"/>
      <c r="B45" s="3656"/>
      <c r="C45" s="2718" t="s">
        <v>359</v>
      </c>
      <c r="D45" s="2843">
        <v>1103.1220635048301</v>
      </c>
      <c r="E45" s="2843">
        <v>9629.2079565714903</v>
      </c>
      <c r="F45" s="2754">
        <v>9.9253170014538128</v>
      </c>
      <c r="G45" s="2842">
        <v>8.6989153069760654</v>
      </c>
      <c r="H45" s="2834"/>
      <c r="I45" s="2857"/>
      <c r="J45" s="2857"/>
      <c r="K45" s="2856"/>
      <c r="L45" s="2855"/>
      <c r="M45" s="2744"/>
      <c r="N45" s="2744"/>
      <c r="O45" s="2744"/>
      <c r="P45" s="2744"/>
      <c r="Q45" s="2744"/>
      <c r="R45" s="2744"/>
      <c r="S45" s="2744"/>
      <c r="T45" s="2744"/>
      <c r="U45" s="2744"/>
      <c r="V45" s="2744"/>
      <c r="W45" s="2744"/>
    </row>
    <row r="46" spans="1:23" ht="15.75" customHeight="1">
      <c r="A46" s="2744"/>
      <c r="B46" s="3656"/>
      <c r="C46" s="2718" t="s">
        <v>358</v>
      </c>
      <c r="D46" s="2843">
        <v>1088.31298395148</v>
      </c>
      <c r="E46" s="2843">
        <v>9631.0883535529192</v>
      </c>
      <c r="F46" s="2754">
        <v>9.5011678706295619</v>
      </c>
      <c r="G46" s="2842">
        <v>8.3448859176648753</v>
      </c>
      <c r="H46" s="2834"/>
      <c r="I46" s="2857"/>
      <c r="J46" s="2857"/>
      <c r="K46" s="2856"/>
      <c r="L46" s="2855"/>
      <c r="M46" s="2744"/>
      <c r="N46" s="2744"/>
      <c r="O46" s="2744"/>
      <c r="P46" s="2744"/>
      <c r="Q46" s="2744"/>
      <c r="R46" s="2744"/>
      <c r="S46" s="2744"/>
      <c r="T46" s="2744"/>
      <c r="U46" s="2744"/>
      <c r="V46" s="2744"/>
      <c r="W46" s="2744"/>
    </row>
    <row r="47" spans="1:23" ht="15.75" customHeight="1">
      <c r="A47" s="2744"/>
      <c r="B47" s="3656"/>
      <c r="C47" s="2718" t="s">
        <v>357</v>
      </c>
      <c r="D47" s="2843">
        <v>1095.9751446051259</v>
      </c>
      <c r="E47" s="2843">
        <v>9692.0334683863257</v>
      </c>
      <c r="F47" s="2754">
        <v>9.5922555186707577</v>
      </c>
      <c r="G47" s="2842">
        <v>8.4226413157226911</v>
      </c>
      <c r="H47" s="2834"/>
      <c r="I47" s="2857"/>
      <c r="J47" s="2857"/>
      <c r="K47" s="2856"/>
      <c r="L47" s="2855"/>
      <c r="M47" s="2744"/>
      <c r="N47" s="2744"/>
      <c r="O47" s="2744"/>
      <c r="P47" s="2744"/>
      <c r="Q47" s="2744"/>
      <c r="R47" s="2744"/>
      <c r="S47" s="2744"/>
      <c r="T47" s="2744"/>
      <c r="U47" s="2744"/>
      <c r="V47" s="2744"/>
      <c r="W47" s="2744"/>
    </row>
    <row r="48" spans="1:23" ht="15.75" customHeight="1">
      <c r="A48" s="2744"/>
      <c r="B48" s="3656"/>
      <c r="C48" s="2718" t="s">
        <v>356</v>
      </c>
      <c r="D48" s="2843">
        <v>1096.6814231247299</v>
      </c>
      <c r="E48" s="2843">
        <v>9640.3078685366472</v>
      </c>
      <c r="F48" s="2754">
        <v>9.6999999999999993</v>
      </c>
      <c r="G48" s="2842">
        <v>8.5</v>
      </c>
      <c r="H48" s="2834"/>
      <c r="I48" s="2857"/>
      <c r="J48" s="2857"/>
      <c r="K48" s="2856"/>
      <c r="L48" s="2855"/>
      <c r="M48" s="2744"/>
      <c r="N48" s="2744"/>
      <c r="O48" s="2744"/>
      <c r="P48" s="2744"/>
      <c r="Q48" s="2744"/>
      <c r="R48" s="2744"/>
      <c r="S48" s="2744"/>
      <c r="T48" s="2744"/>
      <c r="U48" s="2744"/>
      <c r="V48" s="2744"/>
      <c r="W48" s="2744"/>
    </row>
    <row r="49" spans="1:23" ht="15.75" customHeight="1">
      <c r="A49" s="2744"/>
      <c r="B49" s="3656"/>
      <c r="C49" s="2718" t="s">
        <v>355</v>
      </c>
      <c r="D49" s="2843">
        <v>1136.5145496932828</v>
      </c>
      <c r="E49" s="2843">
        <v>9595.6986634015757</v>
      </c>
      <c r="F49" s="2754">
        <v>10</v>
      </c>
      <c r="G49" s="2842">
        <v>8.8000000000000007</v>
      </c>
      <c r="H49" s="2834"/>
      <c r="I49" s="2857"/>
      <c r="J49" s="2857"/>
      <c r="K49" s="2856"/>
      <c r="L49" s="2855"/>
      <c r="M49" s="2744"/>
      <c r="N49" s="2744"/>
      <c r="O49" s="2744"/>
      <c r="P49" s="2744"/>
      <c r="Q49" s="2744"/>
      <c r="R49" s="2744"/>
      <c r="S49" s="2744"/>
      <c r="T49" s="2744"/>
      <c r="U49" s="2744"/>
      <c r="V49" s="2744"/>
      <c r="W49" s="2744"/>
    </row>
    <row r="50" spans="1:23" ht="15.75" customHeight="1">
      <c r="A50" s="2744"/>
      <c r="B50" s="3656"/>
      <c r="C50" s="2718" t="s">
        <v>354</v>
      </c>
      <c r="D50" s="2843">
        <v>1155.8953671310901</v>
      </c>
      <c r="E50" s="2843">
        <v>9493.2273910240456</v>
      </c>
      <c r="F50" s="2754">
        <v>10.7</v>
      </c>
      <c r="G50" s="2842">
        <v>9.5</v>
      </c>
      <c r="H50" s="2834"/>
      <c r="I50" s="2857"/>
      <c r="J50" s="2857"/>
      <c r="K50" s="2856"/>
      <c r="L50" s="2855"/>
      <c r="M50" s="2744"/>
      <c r="N50" s="2744"/>
      <c r="O50" s="2744"/>
      <c r="P50" s="2744"/>
      <c r="Q50" s="2744"/>
      <c r="R50" s="2744"/>
      <c r="S50" s="2744"/>
      <c r="T50" s="2744"/>
      <c r="U50" s="2744"/>
      <c r="V50" s="2744"/>
      <c r="W50" s="2744"/>
    </row>
    <row r="51" spans="1:23" ht="15.75" customHeight="1">
      <c r="A51" s="2744"/>
      <c r="B51" s="3656"/>
      <c r="C51" s="2718" t="s">
        <v>353</v>
      </c>
      <c r="D51" s="2843">
        <v>1235.25351106729</v>
      </c>
      <c r="E51" s="2843">
        <v>10250.215841567444</v>
      </c>
      <c r="F51" s="2754">
        <v>12.2</v>
      </c>
      <c r="G51" s="2842">
        <v>10.8</v>
      </c>
      <c r="H51" s="2834"/>
      <c r="I51" s="2857"/>
      <c r="J51" s="2857"/>
      <c r="K51" s="2856"/>
      <c r="L51" s="2855"/>
      <c r="M51" s="2744"/>
      <c r="N51" s="2744"/>
      <c r="O51" s="2744"/>
      <c r="P51" s="2744"/>
      <c r="Q51" s="2744"/>
      <c r="R51" s="2744"/>
      <c r="S51" s="2744"/>
      <c r="T51" s="2744"/>
      <c r="U51" s="2744"/>
      <c r="V51" s="2744"/>
      <c r="W51" s="2744"/>
    </row>
    <row r="52" spans="1:23" ht="15.75" customHeight="1">
      <c r="A52" s="2744"/>
      <c r="B52" s="3656"/>
      <c r="C52" s="2718" t="s">
        <v>352</v>
      </c>
      <c r="D52" s="2843">
        <v>1306.4606000000001</v>
      </c>
      <c r="E52" s="2843">
        <v>10792.7</v>
      </c>
      <c r="F52" s="2754">
        <v>13.3</v>
      </c>
      <c r="G52" s="2842">
        <v>11.7</v>
      </c>
      <c r="H52" s="2834"/>
      <c r="I52" s="2857"/>
      <c r="J52" s="2857"/>
      <c r="K52" s="2856"/>
      <c r="L52" s="2855"/>
      <c r="M52" s="2744"/>
      <c r="N52" s="2744"/>
      <c r="O52" s="2744"/>
      <c r="P52" s="2744"/>
      <c r="Q52" s="2744"/>
      <c r="R52" s="2744"/>
      <c r="S52" s="2744"/>
      <c r="T52" s="2744"/>
      <c r="U52" s="2744"/>
      <c r="V52" s="2744"/>
      <c r="W52" s="2744"/>
    </row>
    <row r="53" spans="1:23" ht="15.75" customHeight="1">
      <c r="A53" s="2744"/>
      <c r="B53" s="3656"/>
      <c r="C53" s="2865" t="s">
        <v>351</v>
      </c>
      <c r="D53" s="2864">
        <v>1401.8362572825597</v>
      </c>
      <c r="E53" s="2864">
        <v>11646.060125301652</v>
      </c>
      <c r="F53" s="2863">
        <v>14.38253862224019</v>
      </c>
      <c r="G53" s="2862">
        <v>12.698306266463904</v>
      </c>
      <c r="H53" s="2834"/>
      <c r="I53" s="2857"/>
      <c r="J53" s="2857"/>
      <c r="K53" s="2856"/>
      <c r="L53" s="2855"/>
      <c r="M53" s="2744"/>
      <c r="N53" s="2744"/>
      <c r="O53" s="2744"/>
      <c r="P53" s="2744"/>
      <c r="Q53" s="2744"/>
      <c r="R53" s="2744"/>
      <c r="S53" s="2744"/>
      <c r="T53" s="2744"/>
      <c r="U53" s="2744"/>
      <c r="V53" s="2744"/>
      <c r="W53" s="2744"/>
    </row>
    <row r="54" spans="1:23" ht="15.75" customHeight="1">
      <c r="A54" s="2744"/>
      <c r="B54" s="3675" t="s">
        <v>72</v>
      </c>
      <c r="C54" s="2724" t="s">
        <v>362</v>
      </c>
      <c r="D54" s="2854">
        <v>1436.7343993528427</v>
      </c>
      <c r="E54" s="2854">
        <v>12017.853612319888</v>
      </c>
      <c r="F54" s="2777">
        <v>17.307873085740965</v>
      </c>
      <c r="G54" s="2853">
        <v>15.581957273824761</v>
      </c>
      <c r="H54" s="2834"/>
      <c r="I54" s="2857"/>
      <c r="J54" s="2857"/>
      <c r="K54" s="2856"/>
      <c r="L54" s="2855"/>
      <c r="M54" s="2744"/>
      <c r="N54" s="2744"/>
      <c r="O54" s="2744"/>
      <c r="P54" s="2744"/>
      <c r="Q54" s="2744"/>
      <c r="R54" s="2744"/>
      <c r="S54" s="2744"/>
      <c r="T54" s="2744"/>
      <c r="U54" s="2744"/>
      <c r="V54" s="2744"/>
      <c r="W54" s="2744"/>
    </row>
    <row r="55" spans="1:23" ht="15.75" customHeight="1">
      <c r="A55" s="2744"/>
      <c r="B55" s="3660"/>
      <c r="C55" s="2718" t="s">
        <v>361</v>
      </c>
      <c r="D55" s="2843">
        <v>1433.6678472311007</v>
      </c>
      <c r="E55" s="2843">
        <v>12197.276222827128</v>
      </c>
      <c r="F55" s="2754">
        <v>16.531618111223132</v>
      </c>
      <c r="G55" s="2842">
        <v>14.938382137689137</v>
      </c>
      <c r="H55" s="2834"/>
      <c r="I55" s="2857"/>
      <c r="J55" s="2857"/>
      <c r="K55" s="2856"/>
      <c r="L55" s="2855"/>
      <c r="M55" s="2744"/>
      <c r="N55" s="2744"/>
      <c r="O55" s="2744"/>
      <c r="P55" s="2744"/>
      <c r="Q55" s="2744"/>
      <c r="R55" s="2744"/>
      <c r="S55" s="2744"/>
      <c r="T55" s="2744"/>
      <c r="U55" s="2744"/>
      <c r="V55" s="2744"/>
      <c r="W55" s="2744"/>
    </row>
    <row r="56" spans="1:23" ht="15.75" customHeight="1">
      <c r="A56" s="2744"/>
      <c r="B56" s="3660"/>
      <c r="C56" s="2718" t="s">
        <v>360</v>
      </c>
      <c r="D56" s="2843">
        <v>1470.2606569218387</v>
      </c>
      <c r="E56" s="2843">
        <v>12553.455062515697</v>
      </c>
      <c r="F56" s="2754">
        <v>15.573234517663336</v>
      </c>
      <c r="G56" s="2842">
        <v>14.072959437563082</v>
      </c>
      <c r="H56" s="2834"/>
      <c r="I56" s="2857"/>
      <c r="J56" s="2857"/>
      <c r="K56" s="2856"/>
      <c r="L56" s="2855"/>
      <c r="M56" s="2744"/>
      <c r="N56" s="2744"/>
      <c r="O56" s="2744"/>
      <c r="P56" s="2744"/>
      <c r="Q56" s="2744"/>
      <c r="R56" s="2744"/>
      <c r="S56" s="2744"/>
      <c r="T56" s="2744"/>
      <c r="U56" s="2744"/>
      <c r="V56" s="2744"/>
      <c r="W56" s="2744"/>
    </row>
    <row r="57" spans="1:23" ht="15.75" customHeight="1">
      <c r="A57" s="2744"/>
      <c r="B57" s="3660"/>
      <c r="C57" s="2718" t="s">
        <v>359</v>
      </c>
      <c r="D57" s="2843">
        <v>1506.0572639750596</v>
      </c>
      <c r="E57" s="2843">
        <v>12648.503098807923</v>
      </c>
      <c r="F57" s="2754">
        <v>15.448790859029527</v>
      </c>
      <c r="G57" s="2842">
        <v>13.954694354814331</v>
      </c>
      <c r="H57" s="2834"/>
      <c r="I57" s="2857"/>
      <c r="J57" s="2857"/>
      <c r="K57" s="2856"/>
      <c r="L57" s="2855"/>
      <c r="M57" s="2744"/>
      <c r="N57" s="2744"/>
      <c r="O57" s="2744"/>
      <c r="P57" s="2744"/>
      <c r="Q57" s="2744"/>
      <c r="R57" s="2744"/>
      <c r="S57" s="2744"/>
      <c r="T57" s="2744"/>
      <c r="U57" s="2744"/>
      <c r="V57" s="2744"/>
      <c r="W57" s="2744"/>
    </row>
    <row r="58" spans="1:23" ht="15.75" customHeight="1">
      <c r="A58" s="2744"/>
      <c r="B58" s="3660"/>
      <c r="C58" s="2718" t="s">
        <v>358</v>
      </c>
      <c r="D58" s="2843">
        <v>1474.3376713360965</v>
      </c>
      <c r="E58" s="2843">
        <v>12544.351836434073</v>
      </c>
      <c r="F58" s="2754">
        <v>14.448203458281947</v>
      </c>
      <c r="G58" s="2842">
        <v>13.043497247981541</v>
      </c>
      <c r="H58" s="2834"/>
      <c r="I58" s="2857"/>
      <c r="J58" s="2857"/>
      <c r="K58" s="2856"/>
      <c r="L58" s="2855"/>
      <c r="M58" s="2744"/>
      <c r="N58" s="2744"/>
      <c r="O58" s="2744"/>
      <c r="P58" s="2744"/>
      <c r="Q58" s="2744"/>
      <c r="R58" s="2744"/>
      <c r="S58" s="2744"/>
      <c r="T58" s="2744"/>
      <c r="U58" s="2744"/>
      <c r="V58" s="2744"/>
      <c r="W58" s="2744"/>
    </row>
    <row r="59" spans="1:23" ht="15.75" customHeight="1">
      <c r="A59" s="2744"/>
      <c r="B59" s="3660"/>
      <c r="C59" s="2718" t="s">
        <v>357</v>
      </c>
      <c r="D59" s="2843">
        <v>1493.7504337513406</v>
      </c>
      <c r="E59" s="2843">
        <v>12775.83333690849</v>
      </c>
      <c r="F59" s="2754">
        <v>13.923522776932458</v>
      </c>
      <c r="G59" s="2842">
        <v>12.621483540138168</v>
      </c>
      <c r="H59" s="2834"/>
      <c r="I59" s="2857"/>
      <c r="J59" s="2857"/>
      <c r="K59" s="2856"/>
      <c r="L59" s="2855"/>
      <c r="M59" s="2744"/>
      <c r="N59" s="2744"/>
      <c r="O59" s="2744"/>
      <c r="P59" s="2744"/>
      <c r="Q59" s="2744"/>
      <c r="R59" s="2744"/>
      <c r="S59" s="2744"/>
      <c r="T59" s="2744"/>
      <c r="U59" s="2744"/>
      <c r="V59" s="2744"/>
      <c r="W59" s="2744"/>
    </row>
    <row r="60" spans="1:23" ht="15.75" customHeight="1">
      <c r="A60" s="2744"/>
      <c r="B60" s="3660"/>
      <c r="C60" s="2718" t="s">
        <v>356</v>
      </c>
      <c r="D60" s="2843">
        <v>1462.0312274593082</v>
      </c>
      <c r="E60" s="2843">
        <v>12574.449363200381</v>
      </c>
      <c r="F60" s="2754">
        <v>13.076252391790065</v>
      </c>
      <c r="G60" s="2842">
        <v>11.866976833866863</v>
      </c>
      <c r="H60" s="2834"/>
      <c r="I60" s="2857"/>
      <c r="J60" s="2857"/>
      <c r="K60" s="2856"/>
      <c r="L60" s="2855"/>
      <c r="M60" s="2744"/>
      <c r="N60" s="2744"/>
      <c r="O60" s="2744"/>
      <c r="P60" s="2744"/>
      <c r="Q60" s="2744"/>
      <c r="R60" s="2744"/>
      <c r="S60" s="2744"/>
      <c r="T60" s="2744"/>
      <c r="U60" s="2744"/>
      <c r="V60" s="2744"/>
      <c r="W60" s="2744"/>
    </row>
    <row r="61" spans="1:23" ht="15.75" customHeight="1">
      <c r="A61" s="2744"/>
      <c r="B61" s="3660"/>
      <c r="C61" s="2718" t="s">
        <v>355</v>
      </c>
      <c r="D61" s="2843">
        <v>1436.5434503334864</v>
      </c>
      <c r="E61" s="2843">
        <v>12366.937416782768</v>
      </c>
      <c r="F61" s="2754">
        <v>12.505049921486494</v>
      </c>
      <c r="G61" s="2842">
        <v>11.334655892867776</v>
      </c>
      <c r="H61" s="2834"/>
      <c r="I61" s="2857"/>
      <c r="J61" s="2857"/>
      <c r="K61" s="2856"/>
      <c r="L61" s="2855"/>
      <c r="M61" s="2744"/>
      <c r="N61" s="2744"/>
      <c r="O61" s="2744"/>
      <c r="P61" s="2744"/>
      <c r="Q61" s="2744"/>
      <c r="R61" s="2744"/>
      <c r="S61" s="2744"/>
      <c r="T61" s="2744"/>
      <c r="U61" s="2744"/>
      <c r="V61" s="2744"/>
      <c r="W61" s="2744"/>
    </row>
    <row r="62" spans="1:23" ht="15.75" customHeight="1">
      <c r="A62" s="2744"/>
      <c r="B62" s="3660"/>
      <c r="C62" s="2718" t="s">
        <v>354</v>
      </c>
      <c r="D62" s="2843">
        <v>1433.2727543640592</v>
      </c>
      <c r="E62" s="2843">
        <v>11963.879418731714</v>
      </c>
      <c r="F62" s="2754">
        <v>11.904604175072567</v>
      </c>
      <c r="G62" s="2842">
        <v>10.790059955299679</v>
      </c>
      <c r="H62" s="2834"/>
      <c r="I62" s="2857"/>
      <c r="J62" s="2857"/>
      <c r="K62" s="2856"/>
      <c r="L62" s="2855"/>
      <c r="M62" s="2744"/>
      <c r="N62" s="2744"/>
      <c r="O62" s="2744"/>
      <c r="P62" s="2744"/>
      <c r="Q62" s="2744"/>
      <c r="R62" s="2744"/>
      <c r="S62" s="2744"/>
      <c r="T62" s="2744"/>
      <c r="U62" s="2744"/>
      <c r="V62" s="2744"/>
      <c r="W62" s="2744"/>
    </row>
    <row r="63" spans="1:23" ht="15.75" customHeight="1">
      <c r="A63" s="2744"/>
      <c r="B63" s="3660"/>
      <c r="C63" s="2718" t="s">
        <v>353</v>
      </c>
      <c r="D63" s="2843">
        <v>1390.8380405953285</v>
      </c>
      <c r="E63" s="2843">
        <v>11869.244244711797</v>
      </c>
      <c r="F63" s="2754">
        <v>11.367809874700736</v>
      </c>
      <c r="G63" s="2842">
        <v>10.30484872342546</v>
      </c>
      <c r="H63" s="2834"/>
      <c r="I63" s="2857"/>
      <c r="J63" s="2857"/>
      <c r="K63" s="2856"/>
      <c r="L63" s="2855"/>
      <c r="M63" s="2744"/>
      <c r="N63" s="2744"/>
      <c r="O63" s="2744"/>
      <c r="P63" s="2744"/>
      <c r="Q63" s="2744"/>
      <c r="R63" s="2744"/>
      <c r="S63" s="2744"/>
      <c r="T63" s="2744"/>
      <c r="U63" s="2744"/>
      <c r="V63" s="2744"/>
      <c r="W63" s="2744"/>
    </row>
    <row r="64" spans="1:23" ht="15.75" customHeight="1">
      <c r="A64" s="2744"/>
      <c r="B64" s="3660"/>
      <c r="C64" s="2718" t="s">
        <v>352</v>
      </c>
      <c r="D64" s="2843">
        <v>1365.6482387551437</v>
      </c>
      <c r="E64" s="2843">
        <v>11710.240428358289</v>
      </c>
      <c r="F64" s="2754">
        <v>11.138509952837961</v>
      </c>
      <c r="G64" s="2842">
        <v>10.11325432930539</v>
      </c>
      <c r="H64" s="2834"/>
      <c r="I64" s="2857"/>
      <c r="J64" s="2857"/>
      <c r="K64" s="2856"/>
      <c r="L64" s="2855"/>
      <c r="M64" s="2744"/>
      <c r="N64" s="2744"/>
      <c r="O64" s="2744"/>
      <c r="P64" s="2744"/>
      <c r="Q64" s="2744"/>
      <c r="R64" s="2744"/>
      <c r="S64" s="2744"/>
      <c r="T64" s="2744"/>
      <c r="U64" s="2744"/>
      <c r="V64" s="2744"/>
      <c r="W64" s="2744"/>
    </row>
    <row r="65" spans="1:23" ht="15.75" customHeight="1">
      <c r="A65" s="2744"/>
      <c r="B65" s="3676"/>
      <c r="C65" s="2861" t="s">
        <v>351</v>
      </c>
      <c r="D65" s="2860">
        <v>1399.0253158889254</v>
      </c>
      <c r="E65" s="2860">
        <v>11752.564817615301</v>
      </c>
      <c r="F65" s="2859">
        <v>11.198163062758635</v>
      </c>
      <c r="G65" s="2858">
        <v>10.167803303004463</v>
      </c>
      <c r="H65" s="2834"/>
      <c r="I65" s="2857"/>
      <c r="J65" s="2857"/>
      <c r="K65" s="2856"/>
      <c r="L65" s="2855"/>
      <c r="M65" s="2744"/>
      <c r="N65" s="2744"/>
      <c r="O65" s="2744"/>
      <c r="P65" s="2744"/>
      <c r="Q65" s="2744"/>
      <c r="R65" s="2744"/>
      <c r="S65" s="2744"/>
      <c r="T65" s="2744"/>
      <c r="U65" s="2744"/>
      <c r="V65" s="2744"/>
      <c r="W65" s="2744"/>
    </row>
    <row r="66" spans="1:23" ht="15.75" customHeight="1">
      <c r="A66" s="2744"/>
      <c r="B66" s="3675" t="s">
        <v>221</v>
      </c>
      <c r="C66" s="2724" t="s">
        <v>362</v>
      </c>
      <c r="D66" s="2854">
        <v>1353.8182727778992</v>
      </c>
      <c r="E66" s="2854">
        <v>11424.626774497039</v>
      </c>
      <c r="F66" s="2777">
        <v>9.2988226878070481</v>
      </c>
      <c r="G66" s="2853">
        <v>8.3289686253993676</v>
      </c>
      <c r="H66" s="2834"/>
      <c r="I66" s="2744"/>
      <c r="J66" s="2744"/>
      <c r="K66" s="2744"/>
      <c r="L66" s="2744"/>
      <c r="M66" s="2744"/>
      <c r="N66" s="2744"/>
      <c r="O66" s="2744"/>
      <c r="P66" s="2744"/>
      <c r="Q66" s="2744"/>
      <c r="R66" s="2744"/>
      <c r="S66" s="2744"/>
      <c r="T66" s="2744"/>
      <c r="U66" s="2744"/>
      <c r="V66" s="2744"/>
      <c r="W66" s="2744"/>
    </row>
    <row r="67" spans="1:23" ht="15.75" customHeight="1">
      <c r="A67" s="2744"/>
      <c r="B67" s="3660"/>
      <c r="C67" s="2718" t="s">
        <v>361</v>
      </c>
      <c r="D67" s="2843">
        <v>1306.9547219679962</v>
      </c>
      <c r="E67" s="2843">
        <v>11142.933941239629</v>
      </c>
      <c r="F67" s="2754">
        <v>8.6008523072619845</v>
      </c>
      <c r="G67" s="2842">
        <v>7.7608871416267897</v>
      </c>
      <c r="H67" s="2834"/>
      <c r="I67" s="2744"/>
      <c r="J67" s="2744"/>
      <c r="K67" s="2744"/>
      <c r="L67" s="2744"/>
      <c r="M67" s="2744"/>
      <c r="N67" s="2744"/>
      <c r="O67" s="2744"/>
      <c r="P67" s="2744"/>
      <c r="Q67" s="2744"/>
      <c r="R67" s="2744"/>
      <c r="S67" s="2744"/>
      <c r="T67" s="2744"/>
      <c r="U67" s="2744"/>
      <c r="V67" s="2744"/>
      <c r="W67" s="2744"/>
    </row>
    <row r="68" spans="1:23" ht="15.75" customHeight="1">
      <c r="A68" s="2744"/>
      <c r="B68" s="3660"/>
      <c r="C68" s="2718" t="s">
        <v>360</v>
      </c>
      <c r="D68" s="2843">
        <v>1319.3219252500717</v>
      </c>
      <c r="E68" s="2843">
        <v>10983.366011072856</v>
      </c>
      <c r="F68" s="2754">
        <v>8.5613711432996205</v>
      </c>
      <c r="G68" s="2842">
        <v>7.7640238452589276</v>
      </c>
      <c r="H68" s="2834"/>
      <c r="I68" s="2744"/>
      <c r="J68" s="2744"/>
      <c r="K68" s="2744"/>
      <c r="L68" s="2744"/>
      <c r="M68" s="2744"/>
      <c r="N68" s="2744"/>
      <c r="O68" s="2744"/>
      <c r="P68" s="2744"/>
      <c r="Q68" s="2744"/>
      <c r="R68" s="2744"/>
      <c r="S68" s="2744"/>
      <c r="T68" s="2744"/>
      <c r="U68" s="2744"/>
      <c r="V68" s="2744"/>
      <c r="W68" s="2744"/>
    </row>
    <row r="69" spans="1:23" ht="15.75" customHeight="1">
      <c r="A69" s="2744"/>
      <c r="B69" s="3660"/>
      <c r="C69" s="2718" t="s">
        <v>359</v>
      </c>
      <c r="D69" s="2843">
        <v>1244.8470104579687</v>
      </c>
      <c r="E69" s="2843">
        <v>10471.458701698932</v>
      </c>
      <c r="F69" s="2754">
        <v>7.9293201829887137</v>
      </c>
      <c r="G69" s="2842">
        <v>7.1987999272325673</v>
      </c>
      <c r="H69" s="2834"/>
      <c r="I69" s="2744"/>
      <c r="J69" s="2744"/>
      <c r="K69" s="2744"/>
      <c r="L69" s="2744"/>
      <c r="M69" s="2744"/>
      <c r="N69" s="2744"/>
      <c r="O69" s="2744"/>
      <c r="P69" s="2744"/>
      <c r="Q69" s="2744"/>
      <c r="R69" s="2744"/>
      <c r="S69" s="2744"/>
      <c r="T69" s="2744"/>
      <c r="U69" s="2744"/>
      <c r="V69" s="2744"/>
      <c r="W69" s="2744"/>
    </row>
    <row r="70" spans="1:23" ht="15.75" customHeight="1">
      <c r="A70" s="2744"/>
      <c r="B70" s="3660"/>
      <c r="C70" s="2718" t="s">
        <v>358</v>
      </c>
      <c r="D70" s="2843">
        <v>1214.0336693107533</v>
      </c>
      <c r="E70" s="2843">
        <v>10025.878844749799</v>
      </c>
      <c r="F70" s="2754">
        <v>7.4942818615118378</v>
      </c>
      <c r="G70" s="2842">
        <v>6.8230217917009996</v>
      </c>
      <c r="H70" s="2834"/>
      <c r="I70" s="2744"/>
      <c r="J70" s="2744"/>
      <c r="K70" s="2744"/>
      <c r="L70" s="2744"/>
      <c r="M70" s="2744"/>
      <c r="N70" s="2744"/>
      <c r="O70" s="2744"/>
      <c r="P70" s="2744"/>
      <c r="Q70" s="2744"/>
      <c r="R70" s="2744"/>
      <c r="S70" s="2744"/>
      <c r="T70" s="2744"/>
      <c r="U70" s="2744"/>
      <c r="V70" s="2744"/>
      <c r="W70" s="2744"/>
    </row>
    <row r="71" spans="1:23" ht="15.75" customHeight="1">
      <c r="A71" s="2744"/>
      <c r="B71" s="3660"/>
      <c r="C71" s="2718" t="s">
        <v>357</v>
      </c>
      <c r="D71" s="2843">
        <v>1165.7982114111044</v>
      </c>
      <c r="E71" s="2843">
        <v>9886.3484685473559</v>
      </c>
      <c r="F71" s="2754">
        <v>7.2367373942491238</v>
      </c>
      <c r="G71" s="2842">
        <v>6.5785225462795509</v>
      </c>
      <c r="H71" s="2834"/>
      <c r="I71" s="2744"/>
      <c r="J71" s="2744"/>
      <c r="K71" s="2744"/>
      <c r="L71" s="2744"/>
      <c r="M71" s="2744"/>
      <c r="N71" s="2744"/>
      <c r="O71" s="2744"/>
      <c r="P71" s="2744"/>
      <c r="Q71" s="2744"/>
      <c r="R71" s="2744"/>
      <c r="S71" s="2744"/>
      <c r="T71" s="2744"/>
      <c r="U71" s="2744"/>
      <c r="V71" s="2744"/>
      <c r="W71" s="2744"/>
    </row>
    <row r="72" spans="1:23" ht="15.75" customHeight="1">
      <c r="A72" s="2744"/>
      <c r="B72" s="3660"/>
      <c r="C72" s="2718" t="s">
        <v>356</v>
      </c>
      <c r="D72" s="2843">
        <v>1173.018456412748</v>
      </c>
      <c r="E72" s="2843">
        <v>9749.1560539623333</v>
      </c>
      <c r="F72" s="2754">
        <v>7.3831826342138118</v>
      </c>
      <c r="G72" s="2842">
        <v>6.6998846219969863</v>
      </c>
      <c r="H72" s="2834"/>
      <c r="I72" s="2744"/>
      <c r="J72" s="2744"/>
      <c r="K72" s="2744"/>
      <c r="L72" s="2744"/>
      <c r="M72" s="2744"/>
      <c r="N72" s="2744"/>
      <c r="O72" s="2744"/>
      <c r="P72" s="2744"/>
      <c r="Q72" s="2744"/>
      <c r="R72" s="2744"/>
      <c r="S72" s="2744"/>
      <c r="T72" s="2744"/>
      <c r="U72" s="2744"/>
      <c r="V72" s="2744"/>
      <c r="W72" s="2744"/>
    </row>
    <row r="73" spans="1:23" ht="15.75" customHeight="1">
      <c r="A73" s="2744"/>
      <c r="B73" s="3660"/>
      <c r="C73" s="2718" t="s">
        <v>355</v>
      </c>
      <c r="D73" s="2843">
        <v>1170.9963935819212</v>
      </c>
      <c r="E73" s="2843">
        <v>9578.7026059870841</v>
      </c>
      <c r="F73" s="2754">
        <v>7.3783922513572762</v>
      </c>
      <c r="G73" s="2842">
        <v>6.6691346565967429</v>
      </c>
      <c r="H73" s="2834"/>
      <c r="I73" s="2744"/>
      <c r="J73" s="2744"/>
      <c r="K73" s="2744"/>
      <c r="L73" s="2744"/>
      <c r="M73" s="2744"/>
      <c r="N73" s="2744"/>
      <c r="O73" s="2744"/>
      <c r="P73" s="2744"/>
      <c r="Q73" s="2744"/>
      <c r="R73" s="2744"/>
      <c r="S73" s="2744"/>
      <c r="T73" s="2744"/>
      <c r="U73" s="2744"/>
      <c r="V73" s="2744"/>
      <c r="W73" s="2744"/>
    </row>
    <row r="74" spans="1:23" ht="15.75" customHeight="1">
      <c r="A74" s="2744"/>
      <c r="B74" s="3660"/>
      <c r="C74" s="2718" t="s">
        <v>354</v>
      </c>
      <c r="D74" s="2843">
        <v>1167.9237555939374</v>
      </c>
      <c r="E74" s="2843">
        <v>9610.9591474155459</v>
      </c>
      <c r="F74" s="2754">
        <v>7.3718797621850909</v>
      </c>
      <c r="G74" s="2842">
        <v>6.6226450341340009</v>
      </c>
      <c r="H74" s="2834"/>
      <c r="I74" s="2744"/>
      <c r="J74" s="2744"/>
      <c r="K74" s="2744"/>
      <c r="L74" s="2744"/>
      <c r="M74" s="2744"/>
      <c r="N74" s="2744"/>
      <c r="O74" s="2744"/>
      <c r="P74" s="2744"/>
      <c r="Q74" s="2744"/>
      <c r="R74" s="2744"/>
      <c r="S74" s="2744"/>
      <c r="T74" s="2744"/>
      <c r="U74" s="2744"/>
      <c r="V74" s="2744"/>
      <c r="W74" s="2744"/>
    </row>
    <row r="75" spans="1:23" ht="15.75" customHeight="1">
      <c r="A75" s="2744"/>
      <c r="B75" s="3660"/>
      <c r="C75" s="2718" t="s">
        <v>353</v>
      </c>
      <c r="D75" s="2843">
        <v>1146.8788172867182</v>
      </c>
      <c r="E75" s="2843">
        <v>9276.7032054252068</v>
      </c>
      <c r="F75" s="2754">
        <v>7.3391697551929242</v>
      </c>
      <c r="G75" s="2842">
        <v>6.5745774177815939</v>
      </c>
      <c r="H75" s="2834"/>
      <c r="I75" s="2744"/>
      <c r="J75" s="2744"/>
      <c r="K75" s="2744"/>
      <c r="L75" s="2744"/>
      <c r="M75" s="2744"/>
      <c r="N75" s="2744"/>
      <c r="O75" s="2744"/>
      <c r="P75" s="2744"/>
      <c r="Q75" s="2744"/>
      <c r="R75" s="2744"/>
      <c r="S75" s="2744"/>
      <c r="T75" s="2744"/>
      <c r="U75" s="2744"/>
      <c r="V75" s="2744"/>
      <c r="W75" s="2744"/>
    </row>
    <row r="76" spans="1:23" ht="15.75" customHeight="1">
      <c r="A76" s="2744"/>
      <c r="B76" s="3660"/>
      <c r="C76" s="2718" t="s">
        <v>352</v>
      </c>
      <c r="D76" s="2843">
        <v>1176.8442402401279</v>
      </c>
      <c r="E76" s="2843">
        <v>9448.0109203606917</v>
      </c>
      <c r="F76" s="2754">
        <v>7.5317350524202098</v>
      </c>
      <c r="G76" s="2842">
        <v>6.7333058892720405</v>
      </c>
      <c r="H76" s="2834"/>
      <c r="I76" s="2744"/>
      <c r="J76" s="2744"/>
      <c r="K76" s="2744"/>
      <c r="L76" s="2744"/>
      <c r="M76" s="2744"/>
      <c r="N76" s="2744"/>
      <c r="O76" s="2744"/>
      <c r="P76" s="2744"/>
      <c r="Q76" s="2744"/>
      <c r="R76" s="2744"/>
      <c r="S76" s="2744"/>
      <c r="T76" s="2744"/>
      <c r="U76" s="2744"/>
      <c r="V76" s="2744"/>
      <c r="W76" s="2744"/>
    </row>
    <row r="77" spans="1:23" s="2836" customFormat="1" ht="15.75" customHeight="1">
      <c r="A77" s="2837"/>
      <c r="B77" s="3682"/>
      <c r="C77" s="2852" t="s">
        <v>351</v>
      </c>
      <c r="D77" s="2851">
        <v>1215.8021562667964</v>
      </c>
      <c r="E77" s="2851">
        <v>9534.9553467712049</v>
      </c>
      <c r="F77" s="2850">
        <v>7.7876127952574974</v>
      </c>
      <c r="G77" s="2849">
        <v>6.9354154381969693</v>
      </c>
      <c r="H77" s="2838"/>
      <c r="I77" s="2837"/>
      <c r="J77" s="2837"/>
      <c r="K77" s="2837"/>
      <c r="L77" s="2837"/>
      <c r="M77" s="2837"/>
      <c r="N77" s="2837"/>
      <c r="O77" s="2837"/>
      <c r="P77" s="2837"/>
      <c r="Q77" s="2837"/>
      <c r="R77" s="2837"/>
      <c r="S77" s="2837"/>
      <c r="T77" s="2837"/>
      <c r="U77" s="2837"/>
      <c r="V77" s="2837"/>
      <c r="W77" s="2837"/>
    </row>
    <row r="78" spans="1:23" s="2836" customFormat="1" ht="15.75" customHeight="1">
      <c r="A78" s="2848"/>
      <c r="B78" s="3675" t="s">
        <v>432</v>
      </c>
      <c r="C78" s="2847" t="s">
        <v>362</v>
      </c>
      <c r="D78" s="2846">
        <v>1197.8498812557496</v>
      </c>
      <c r="E78" s="2846">
        <v>9420.0210856853537</v>
      </c>
      <c r="F78" s="2759">
        <v>9.4234405093057934</v>
      </c>
      <c r="G78" s="2845">
        <v>8.0124723462658451</v>
      </c>
      <c r="H78" s="2838"/>
      <c r="I78" s="2837"/>
      <c r="J78" s="2837"/>
      <c r="K78" s="2837"/>
      <c r="L78" s="2837"/>
      <c r="M78" s="2837"/>
      <c r="N78" s="2837"/>
      <c r="O78" s="2837"/>
      <c r="P78" s="2837"/>
      <c r="Q78" s="2837"/>
      <c r="R78" s="2837"/>
      <c r="S78" s="2837"/>
      <c r="T78" s="2837"/>
      <c r="U78" s="2837"/>
      <c r="V78" s="2837"/>
      <c r="W78" s="2837"/>
    </row>
    <row r="79" spans="1:23" s="2836" customFormat="1" ht="15.75" customHeight="1">
      <c r="A79" s="2844"/>
      <c r="B79" s="3660"/>
      <c r="C79" s="2718" t="s">
        <v>361</v>
      </c>
      <c r="D79" s="2843">
        <v>1189.1550933243411</v>
      </c>
      <c r="E79" s="2843">
        <v>9347.2338730100691</v>
      </c>
      <c r="F79" s="2754">
        <v>8.9687318464102805</v>
      </c>
      <c r="G79" s="2842">
        <v>7.7499463578705967</v>
      </c>
      <c r="H79" s="2838"/>
      <c r="I79" s="2837"/>
      <c r="J79" s="2837"/>
      <c r="K79" s="2837"/>
      <c r="L79" s="2837"/>
      <c r="M79" s="2837"/>
      <c r="N79" s="2837"/>
      <c r="O79" s="2837"/>
      <c r="P79" s="2837"/>
      <c r="Q79" s="2837"/>
      <c r="R79" s="2837"/>
      <c r="S79" s="2837"/>
      <c r="T79" s="2837"/>
      <c r="U79" s="2837"/>
      <c r="V79" s="2837"/>
      <c r="W79" s="2837"/>
    </row>
    <row r="80" spans="1:23" s="2836" customFormat="1" ht="15.75" customHeight="1">
      <c r="A80" s="2844"/>
      <c r="B80" s="3660"/>
      <c r="C80" s="2718" t="s">
        <v>360</v>
      </c>
      <c r="D80" s="2843">
        <v>1246.2199589714548</v>
      </c>
      <c r="E80" s="2843">
        <v>9479.1203998741512</v>
      </c>
      <c r="F80" s="2754">
        <v>9.6283172305744795</v>
      </c>
      <c r="G80" s="2842">
        <v>8.3347095474476429</v>
      </c>
      <c r="H80" s="2838"/>
      <c r="I80" s="2837"/>
      <c r="J80" s="2837"/>
      <c r="K80" s="2837"/>
      <c r="L80" s="2837"/>
      <c r="M80" s="2837"/>
      <c r="N80" s="2837"/>
      <c r="O80" s="2837"/>
      <c r="P80" s="2837"/>
      <c r="Q80" s="2837"/>
      <c r="R80" s="2837"/>
      <c r="S80" s="2837"/>
      <c r="T80" s="2837"/>
      <c r="U80" s="2837"/>
      <c r="V80" s="2837"/>
      <c r="W80" s="2837"/>
    </row>
    <row r="81" spans="1:23" s="2836" customFormat="1" ht="15.75" customHeight="1">
      <c r="A81" s="2844"/>
      <c r="B81" s="3660"/>
      <c r="C81" s="2718" t="s">
        <v>359</v>
      </c>
      <c r="D81" s="2843">
        <v>1246.270701086775</v>
      </c>
      <c r="E81" s="2843">
        <v>9626.6854710858552</v>
      </c>
      <c r="F81" s="2754">
        <v>9.6706776199495916</v>
      </c>
      <c r="G81" s="2842">
        <v>8.3993847755521802</v>
      </c>
      <c r="H81" s="2838"/>
      <c r="I81" s="2837"/>
      <c r="J81" s="2837"/>
      <c r="K81" s="2837"/>
      <c r="L81" s="2837"/>
      <c r="M81" s="2837"/>
      <c r="N81" s="2837"/>
      <c r="O81" s="2837"/>
      <c r="P81" s="2837"/>
      <c r="Q81" s="2837"/>
      <c r="R81" s="2837"/>
      <c r="S81" s="2837"/>
      <c r="T81" s="2837"/>
      <c r="U81" s="2837"/>
      <c r="V81" s="2837"/>
      <c r="W81" s="2837"/>
    </row>
    <row r="82" spans="1:23" s="2836" customFormat="1" ht="15.75" customHeight="1">
      <c r="A82" s="2844"/>
      <c r="B82" s="3660"/>
      <c r="C82" s="2718" t="s">
        <v>358</v>
      </c>
      <c r="D82" s="2843">
        <v>1292.5561506168551</v>
      </c>
      <c r="E82" s="2843">
        <v>9818.8707886421707</v>
      </c>
      <c r="F82" s="2754">
        <v>10.034035527338892</v>
      </c>
      <c r="G82" s="2842">
        <v>8.7165139935200404</v>
      </c>
      <c r="H82" s="2838"/>
      <c r="I82" s="2837"/>
      <c r="J82" s="2837"/>
      <c r="K82" s="2837"/>
      <c r="L82" s="2837"/>
      <c r="M82" s="2837"/>
      <c r="N82" s="2837"/>
      <c r="O82" s="2837"/>
      <c r="P82" s="2837"/>
      <c r="Q82" s="2837"/>
      <c r="R82" s="2837"/>
      <c r="S82" s="2837"/>
      <c r="T82" s="2837"/>
      <c r="U82" s="2837"/>
      <c r="V82" s="2837"/>
      <c r="W82" s="2837"/>
    </row>
    <row r="83" spans="1:23" s="2836" customFormat="1" ht="15.75" customHeight="1">
      <c r="A83" s="2844"/>
      <c r="B83" s="3660"/>
      <c r="C83" s="2718" t="s">
        <v>357</v>
      </c>
      <c r="D83" s="2843">
        <v>1337.2861818058645</v>
      </c>
      <c r="E83" s="2843">
        <v>10300.28638839917</v>
      </c>
      <c r="F83" s="2754">
        <v>10.430243149556741</v>
      </c>
      <c r="G83" s="2842">
        <v>9.0600724735833236</v>
      </c>
      <c r="H83" s="2838"/>
      <c r="I83" s="2837"/>
      <c r="J83" s="2837"/>
      <c r="K83" s="2837"/>
      <c r="L83" s="2837"/>
      <c r="M83" s="2837"/>
      <c r="N83" s="2837"/>
      <c r="O83" s="2837"/>
      <c r="P83" s="2837"/>
      <c r="Q83" s="2837"/>
      <c r="R83" s="2837"/>
      <c r="S83" s="2837"/>
      <c r="T83" s="2837"/>
      <c r="U83" s="2837"/>
      <c r="V83" s="2837"/>
      <c r="W83" s="2837"/>
    </row>
    <row r="84" spans="1:23" s="2836" customFormat="1" ht="15.75" customHeight="1" thickBot="1">
      <c r="A84" s="2837"/>
      <c r="B84" s="3677"/>
      <c r="C84" s="2695" t="s">
        <v>356</v>
      </c>
      <c r="D84" s="2841">
        <v>1383.3345986689367</v>
      </c>
      <c r="E84" s="2841">
        <v>10503.679564684409</v>
      </c>
      <c r="F84" s="2840">
        <v>10.846432715509664</v>
      </c>
      <c r="G84" s="2839">
        <v>9.4012723228223916</v>
      </c>
      <c r="H84" s="2838"/>
      <c r="I84" s="2837"/>
      <c r="J84" s="2837"/>
      <c r="K84" s="2837"/>
      <c r="L84" s="2837"/>
      <c r="M84" s="2837"/>
      <c r="N84" s="2837"/>
      <c r="O84" s="2837"/>
      <c r="P84" s="2837"/>
      <c r="Q84" s="2837"/>
      <c r="R84" s="2837"/>
      <c r="S84" s="2837"/>
      <c r="T84" s="2837"/>
      <c r="U84" s="2837"/>
      <c r="V84" s="2837"/>
      <c r="W84" s="2837"/>
    </row>
    <row r="85" spans="1:23" ht="15.75" customHeight="1" thickTop="1">
      <c r="A85" s="2744"/>
      <c r="B85" s="2835" t="s">
        <v>2045</v>
      </c>
      <c r="H85" s="2834"/>
      <c r="I85" s="2744"/>
      <c r="J85" s="2744"/>
      <c r="K85" s="2744"/>
      <c r="L85" s="2744"/>
      <c r="M85" s="2744"/>
      <c r="N85" s="2744"/>
      <c r="O85" s="2744"/>
      <c r="P85" s="2744"/>
      <c r="Q85" s="2744"/>
      <c r="R85" s="2744"/>
      <c r="S85" s="2744"/>
      <c r="T85" s="2744"/>
      <c r="U85" s="2744"/>
      <c r="V85" s="2744"/>
      <c r="W85" s="2744"/>
    </row>
    <row r="86" spans="1:23" ht="15.75" customHeight="1">
      <c r="A86" s="2744"/>
      <c r="B86" s="2744"/>
      <c r="C86" s="2744"/>
      <c r="D86" s="2744"/>
      <c r="E86" s="2744"/>
      <c r="F86" s="2744"/>
      <c r="G86" s="2744"/>
      <c r="H86" s="2834"/>
      <c r="I86" s="2744"/>
      <c r="J86" s="2744"/>
      <c r="K86" s="2744"/>
      <c r="L86" s="2744"/>
      <c r="M86" s="2744"/>
      <c r="N86" s="2744"/>
      <c r="O86" s="2744"/>
      <c r="P86" s="2744"/>
      <c r="Q86" s="2744"/>
      <c r="R86" s="2744"/>
      <c r="S86" s="2744"/>
      <c r="T86" s="2744"/>
      <c r="U86" s="2744"/>
      <c r="V86" s="2744"/>
      <c r="W86" s="2744"/>
    </row>
    <row r="87" spans="1:23" ht="15.75" customHeight="1">
      <c r="A87" s="2744"/>
      <c r="B87" s="2744"/>
      <c r="C87" s="2744"/>
      <c r="D87" s="2744"/>
      <c r="E87" s="2744"/>
      <c r="F87" s="2744"/>
      <c r="G87" s="2744"/>
      <c r="H87" s="2834"/>
      <c r="I87" s="2744"/>
      <c r="J87" s="2744"/>
      <c r="K87" s="2744"/>
      <c r="L87" s="2744"/>
      <c r="M87" s="2744"/>
      <c r="N87" s="2744"/>
      <c r="O87" s="2744"/>
      <c r="P87" s="2744"/>
      <c r="Q87" s="2744"/>
      <c r="R87" s="2744"/>
      <c r="S87" s="2744"/>
      <c r="T87" s="2744"/>
      <c r="U87" s="2744"/>
      <c r="V87" s="2744"/>
      <c r="W87" s="2744"/>
    </row>
    <row r="88" spans="1:23" ht="15.75" customHeight="1">
      <c r="A88" s="2744"/>
      <c r="B88" s="2744"/>
      <c r="C88" s="2744"/>
      <c r="D88" s="2744"/>
      <c r="E88" s="2744"/>
      <c r="F88" s="2744"/>
      <c r="G88" s="2744"/>
      <c r="H88" s="2834"/>
      <c r="I88" s="2744"/>
      <c r="J88" s="2744"/>
      <c r="K88" s="2744"/>
      <c r="L88" s="2744"/>
      <c r="M88" s="2744"/>
      <c r="N88" s="2744"/>
      <c r="O88" s="2744"/>
      <c r="P88" s="2744"/>
      <c r="Q88" s="2744"/>
      <c r="R88" s="2744"/>
      <c r="S88" s="2744"/>
      <c r="T88" s="2744"/>
      <c r="U88" s="2744"/>
      <c r="V88" s="2744"/>
      <c r="W88" s="2744"/>
    </row>
    <row r="89" spans="1:23" ht="15.75" customHeight="1">
      <c r="A89" s="2744"/>
      <c r="B89" s="2744"/>
      <c r="C89" s="2744"/>
      <c r="D89" s="2744"/>
      <c r="E89" s="2744"/>
      <c r="F89" s="2744"/>
      <c r="G89" s="2744"/>
      <c r="H89" s="2834"/>
      <c r="I89" s="2744"/>
      <c r="J89" s="2744"/>
      <c r="K89" s="2744"/>
      <c r="L89" s="2744"/>
      <c r="M89" s="2744"/>
      <c r="N89" s="2744"/>
      <c r="O89" s="2744"/>
      <c r="P89" s="2744"/>
      <c r="Q89" s="2744"/>
      <c r="R89" s="2744"/>
      <c r="S89" s="2744"/>
      <c r="T89" s="2744"/>
      <c r="U89" s="2744"/>
      <c r="V89" s="2744"/>
      <c r="W89" s="2744"/>
    </row>
    <row r="90" spans="1:23" ht="15.75" customHeight="1">
      <c r="A90" s="2744"/>
      <c r="B90" s="2744"/>
      <c r="C90" s="2744"/>
      <c r="D90" s="2744"/>
      <c r="E90" s="2744"/>
      <c r="F90" s="2744"/>
      <c r="G90" s="2744"/>
      <c r="H90" s="2834"/>
      <c r="I90" s="2744"/>
      <c r="J90" s="2744"/>
      <c r="K90" s="2744"/>
      <c r="L90" s="2744"/>
      <c r="M90" s="2744"/>
      <c r="N90" s="2744"/>
      <c r="O90" s="2744"/>
      <c r="P90" s="2744"/>
      <c r="Q90" s="2744"/>
      <c r="R90" s="2744"/>
      <c r="S90" s="2744"/>
      <c r="T90" s="2744"/>
      <c r="U90" s="2744"/>
      <c r="V90" s="2744"/>
      <c r="W90" s="2744"/>
    </row>
    <row r="91" spans="1:23" ht="15.75" customHeight="1">
      <c r="A91" s="2744"/>
      <c r="B91" s="2744"/>
      <c r="C91" s="2744"/>
      <c r="D91" s="2744"/>
      <c r="E91" s="2744"/>
      <c r="F91" s="2744"/>
      <c r="G91" s="2744"/>
      <c r="H91" s="2834"/>
      <c r="I91" s="2744"/>
      <c r="J91" s="2744"/>
      <c r="K91" s="2744"/>
      <c r="L91" s="2744"/>
      <c r="M91" s="2744"/>
      <c r="N91" s="2744"/>
      <c r="O91" s="2744"/>
      <c r="P91" s="2744"/>
      <c r="Q91" s="2744"/>
      <c r="R91" s="2744"/>
      <c r="S91" s="2744"/>
      <c r="T91" s="2744"/>
      <c r="U91" s="2744"/>
      <c r="V91" s="2744"/>
      <c r="W91" s="2744"/>
    </row>
    <row r="92" spans="1:23" ht="15.75" customHeight="1">
      <c r="A92" s="2744"/>
      <c r="B92" s="2744"/>
      <c r="C92" s="2744"/>
      <c r="D92" s="2744"/>
      <c r="E92" s="2744"/>
      <c r="F92" s="2744"/>
      <c r="G92" s="2744"/>
      <c r="H92" s="2834"/>
      <c r="I92" s="2744"/>
      <c r="J92" s="2744"/>
      <c r="K92" s="2744"/>
      <c r="L92" s="2744"/>
      <c r="M92" s="2744"/>
      <c r="N92" s="2744"/>
      <c r="O92" s="2744"/>
      <c r="P92" s="2744"/>
      <c r="Q92" s="2744"/>
      <c r="R92" s="2744"/>
      <c r="S92" s="2744"/>
      <c r="T92" s="2744"/>
      <c r="U92" s="2744"/>
      <c r="V92" s="2744"/>
      <c r="W92" s="2744"/>
    </row>
    <row r="93" spans="1:23" ht="15.75" customHeight="1">
      <c r="A93" s="2744"/>
      <c r="B93" s="2744"/>
      <c r="C93" s="2744"/>
      <c r="D93" s="2744"/>
      <c r="E93" s="2744"/>
      <c r="F93" s="2744"/>
      <c r="G93" s="2744"/>
      <c r="H93" s="2834"/>
      <c r="I93" s="2744"/>
      <c r="J93" s="2744"/>
      <c r="K93" s="2744"/>
      <c r="L93" s="2744"/>
      <c r="M93" s="2744"/>
      <c r="N93" s="2744"/>
      <c r="O93" s="2744"/>
      <c r="P93" s="2744"/>
      <c r="Q93" s="2744"/>
      <c r="R93" s="2744"/>
      <c r="S93" s="2744"/>
      <c r="T93" s="2744"/>
      <c r="U93" s="2744"/>
      <c r="V93" s="2744"/>
      <c r="W93" s="2744"/>
    </row>
    <row r="94" spans="1:23" ht="15.75" customHeight="1">
      <c r="A94" s="2744"/>
      <c r="B94" s="2744"/>
      <c r="C94" s="2744"/>
      <c r="D94" s="2744"/>
      <c r="E94" s="2744"/>
      <c r="F94" s="2744"/>
      <c r="G94" s="2744"/>
      <c r="H94" s="2834"/>
      <c r="I94" s="2744"/>
      <c r="J94" s="2744"/>
      <c r="K94" s="2744"/>
      <c r="L94" s="2744"/>
      <c r="M94" s="2744"/>
      <c r="N94" s="2744"/>
      <c r="O94" s="2744"/>
      <c r="P94" s="2744"/>
      <c r="Q94" s="2744"/>
      <c r="R94" s="2744"/>
      <c r="S94" s="2744"/>
      <c r="T94" s="2744"/>
      <c r="U94" s="2744"/>
      <c r="V94" s="2744"/>
      <c r="W94" s="2744"/>
    </row>
    <row r="95" spans="1:23" ht="15.75" customHeight="1">
      <c r="A95" s="2744"/>
      <c r="B95" s="2744"/>
      <c r="C95" s="2744"/>
      <c r="D95" s="2744"/>
      <c r="E95" s="2744"/>
      <c r="F95" s="2744"/>
      <c r="G95" s="2744"/>
      <c r="H95" s="2834"/>
      <c r="I95" s="2744"/>
      <c r="J95" s="2744"/>
      <c r="K95" s="2744"/>
      <c r="L95" s="2744"/>
      <c r="M95" s="2744"/>
      <c r="N95" s="2744"/>
      <c r="O95" s="2744"/>
      <c r="P95" s="2744"/>
      <c r="Q95" s="2744"/>
      <c r="R95" s="2744"/>
      <c r="S95" s="2744"/>
      <c r="T95" s="2744"/>
      <c r="U95" s="2744"/>
      <c r="V95" s="2744"/>
      <c r="W95" s="2744"/>
    </row>
    <row r="96" spans="1:23" ht="15.75" customHeight="1">
      <c r="A96" s="2744"/>
      <c r="B96" s="2744"/>
      <c r="C96" s="2744"/>
      <c r="D96" s="2744"/>
      <c r="E96" s="2744"/>
      <c r="F96" s="2744"/>
      <c r="G96" s="2744"/>
      <c r="H96" s="2834"/>
      <c r="I96" s="2744"/>
      <c r="J96" s="2744"/>
      <c r="K96" s="2744"/>
      <c r="L96" s="2744"/>
      <c r="M96" s="2744"/>
      <c r="N96" s="2744"/>
      <c r="O96" s="2744"/>
      <c r="P96" s="2744"/>
      <c r="Q96" s="2744"/>
      <c r="R96" s="2744"/>
      <c r="S96" s="2744"/>
      <c r="T96" s="2744"/>
      <c r="U96" s="2744"/>
      <c r="V96" s="2744"/>
      <c r="W96" s="2744"/>
    </row>
    <row r="97" spans="1:23" ht="15.75" customHeight="1">
      <c r="A97" s="2744"/>
      <c r="B97" s="2744"/>
      <c r="C97" s="2744"/>
      <c r="D97" s="2744"/>
      <c r="E97" s="2744"/>
      <c r="F97" s="2744"/>
      <c r="G97" s="2744"/>
      <c r="H97" s="2834"/>
      <c r="I97" s="2744"/>
      <c r="J97" s="2744"/>
      <c r="K97" s="2744"/>
      <c r="L97" s="2744"/>
      <c r="M97" s="2744"/>
      <c r="N97" s="2744"/>
      <c r="O97" s="2744"/>
      <c r="P97" s="2744"/>
      <c r="Q97" s="2744"/>
      <c r="R97" s="2744"/>
      <c r="S97" s="2744"/>
      <c r="T97" s="2744"/>
      <c r="U97" s="2744"/>
      <c r="V97" s="2744"/>
      <c r="W97" s="2744"/>
    </row>
    <row r="98" spans="1:23" ht="15.75" customHeight="1">
      <c r="A98" s="2744"/>
      <c r="B98" s="2744"/>
      <c r="C98" s="2744"/>
      <c r="D98" s="2744"/>
      <c r="E98" s="2744"/>
      <c r="F98" s="2744"/>
      <c r="G98" s="2744"/>
      <c r="H98" s="2834"/>
      <c r="I98" s="2744"/>
      <c r="J98" s="2744"/>
      <c r="K98" s="2744"/>
      <c r="L98" s="2744"/>
      <c r="M98" s="2744"/>
      <c r="N98" s="2744"/>
      <c r="O98" s="2744"/>
      <c r="P98" s="2744"/>
      <c r="Q98" s="2744"/>
      <c r="R98" s="2744"/>
      <c r="S98" s="2744"/>
      <c r="T98" s="2744"/>
      <c r="U98" s="2744"/>
      <c r="V98" s="2744"/>
      <c r="W98" s="2744"/>
    </row>
    <row r="99" spans="1:23" ht="15.75" customHeight="1">
      <c r="A99" s="2744"/>
      <c r="B99" s="2744"/>
      <c r="C99" s="2744"/>
      <c r="D99" s="2744"/>
      <c r="E99" s="2744"/>
      <c r="F99" s="2744"/>
      <c r="G99" s="2744"/>
      <c r="H99" s="2834"/>
      <c r="I99" s="2744"/>
      <c r="J99" s="2744"/>
      <c r="K99" s="2744"/>
      <c r="L99" s="2744"/>
      <c r="M99" s="2744"/>
      <c r="N99" s="2744"/>
      <c r="O99" s="2744"/>
      <c r="P99" s="2744"/>
      <c r="Q99" s="2744"/>
      <c r="R99" s="2744"/>
      <c r="S99" s="2744"/>
      <c r="T99" s="2744"/>
      <c r="U99" s="2744"/>
      <c r="V99" s="2744"/>
      <c r="W99" s="2744"/>
    </row>
    <row r="100" spans="1:23" ht="15.75" customHeight="1">
      <c r="A100" s="2744"/>
      <c r="B100" s="2744"/>
      <c r="C100" s="2744"/>
      <c r="D100" s="2744"/>
      <c r="E100" s="2744"/>
      <c r="F100" s="2744"/>
      <c r="G100" s="2744"/>
      <c r="H100" s="2834"/>
      <c r="I100" s="2744"/>
      <c r="J100" s="2744"/>
      <c r="K100" s="2744"/>
      <c r="L100" s="2744"/>
      <c r="M100" s="2744"/>
      <c r="N100" s="2744"/>
      <c r="O100" s="2744"/>
      <c r="P100" s="2744"/>
      <c r="Q100" s="2744"/>
      <c r="R100" s="2744"/>
      <c r="S100" s="2744"/>
      <c r="T100" s="2744"/>
      <c r="U100" s="2744"/>
      <c r="V100" s="2744"/>
      <c r="W100" s="2744"/>
    </row>
    <row r="101" spans="1:23" ht="15.75" customHeight="1">
      <c r="A101" s="2744"/>
      <c r="B101" s="2744"/>
      <c r="C101" s="2744"/>
      <c r="D101" s="2744"/>
      <c r="E101" s="2744"/>
      <c r="F101" s="2744"/>
      <c r="G101" s="2744"/>
      <c r="H101" s="2834"/>
      <c r="I101" s="2744"/>
      <c r="J101" s="2744"/>
      <c r="K101" s="2744"/>
      <c r="L101" s="2744"/>
      <c r="M101" s="2744"/>
      <c r="N101" s="2744"/>
      <c r="O101" s="2744"/>
      <c r="P101" s="2744"/>
      <c r="Q101" s="2744"/>
      <c r="R101" s="2744"/>
      <c r="S101" s="2744"/>
      <c r="T101" s="2744"/>
      <c r="U101" s="2744"/>
      <c r="V101" s="2744"/>
      <c r="W101" s="2744"/>
    </row>
    <row r="102" spans="1:23" ht="15.75" customHeight="1">
      <c r="A102" s="2744"/>
      <c r="B102" s="2744"/>
      <c r="C102" s="2744"/>
      <c r="D102" s="2744"/>
      <c r="E102" s="2744"/>
      <c r="F102" s="2744"/>
      <c r="G102" s="2744"/>
      <c r="H102" s="2834"/>
      <c r="I102" s="2744"/>
      <c r="J102" s="2744"/>
      <c r="K102" s="2744"/>
      <c r="L102" s="2744"/>
      <c r="M102" s="2744"/>
      <c r="N102" s="2744"/>
      <c r="O102" s="2744"/>
      <c r="P102" s="2744"/>
      <c r="Q102" s="2744"/>
      <c r="R102" s="2744"/>
      <c r="S102" s="2744"/>
      <c r="T102" s="2744"/>
      <c r="U102" s="2744"/>
      <c r="V102" s="2744"/>
      <c r="W102" s="2744"/>
    </row>
    <row r="103" spans="1:23" ht="15.75" customHeight="1">
      <c r="A103" s="2744"/>
      <c r="B103" s="2744"/>
      <c r="C103" s="2744"/>
      <c r="D103" s="2744"/>
      <c r="E103" s="2744"/>
      <c r="F103" s="2744"/>
      <c r="G103" s="2744"/>
      <c r="H103" s="2834"/>
      <c r="I103" s="2744"/>
      <c r="J103" s="2744"/>
      <c r="K103" s="2744"/>
      <c r="L103" s="2744"/>
      <c r="M103" s="2744"/>
      <c r="N103" s="2744"/>
      <c r="O103" s="2744"/>
      <c r="P103" s="2744"/>
      <c r="Q103" s="2744"/>
      <c r="R103" s="2744"/>
      <c r="S103" s="2744"/>
      <c r="T103" s="2744"/>
      <c r="U103" s="2744"/>
      <c r="V103" s="2744"/>
      <c r="W103" s="2744"/>
    </row>
    <row r="104" spans="1:23" ht="15.75" customHeight="1">
      <c r="A104" s="2744"/>
      <c r="B104" s="2744"/>
      <c r="C104" s="2744"/>
      <c r="D104" s="2744"/>
      <c r="E104" s="2744"/>
      <c r="F104" s="2744"/>
      <c r="G104" s="2744"/>
      <c r="H104" s="2834"/>
      <c r="I104" s="2744"/>
      <c r="J104" s="2744"/>
      <c r="K104" s="2744"/>
      <c r="L104" s="2744"/>
      <c r="M104" s="2744"/>
      <c r="N104" s="2744"/>
      <c r="O104" s="2744"/>
      <c r="P104" s="2744"/>
      <c r="Q104" s="2744"/>
      <c r="R104" s="2744"/>
      <c r="S104" s="2744"/>
      <c r="T104" s="2744"/>
      <c r="U104" s="2744"/>
      <c r="V104" s="2744"/>
      <c r="W104" s="2744"/>
    </row>
    <row r="105" spans="1:23" ht="15.75" customHeight="1">
      <c r="A105" s="2744"/>
      <c r="B105" s="2744"/>
      <c r="C105" s="2744"/>
      <c r="D105" s="2744"/>
      <c r="E105" s="2744"/>
      <c r="F105" s="2744"/>
      <c r="G105" s="2744"/>
      <c r="H105" s="2834"/>
      <c r="I105" s="2744"/>
      <c r="J105" s="2744"/>
      <c r="K105" s="2744"/>
      <c r="L105" s="2744"/>
      <c r="M105" s="2744"/>
      <c r="N105" s="2744"/>
      <c r="O105" s="2744"/>
      <c r="P105" s="2744"/>
      <c r="Q105" s="2744"/>
      <c r="R105" s="2744"/>
      <c r="S105" s="2744"/>
      <c r="T105" s="2744"/>
      <c r="U105" s="2744"/>
      <c r="V105" s="2744"/>
      <c r="W105" s="2744"/>
    </row>
    <row r="106" spans="1:23" ht="15.75" customHeight="1">
      <c r="A106" s="2744"/>
      <c r="B106" s="2744"/>
      <c r="C106" s="2744"/>
      <c r="D106" s="2744"/>
      <c r="E106" s="2744"/>
      <c r="F106" s="2744"/>
      <c r="G106" s="2744"/>
      <c r="H106" s="2834"/>
      <c r="I106" s="2744"/>
      <c r="J106" s="2744"/>
      <c r="K106" s="2744"/>
      <c r="L106" s="2744"/>
      <c r="M106" s="2744"/>
      <c r="N106" s="2744"/>
      <c r="O106" s="2744"/>
      <c r="P106" s="2744"/>
      <c r="Q106" s="2744"/>
      <c r="R106" s="2744"/>
      <c r="S106" s="2744"/>
      <c r="T106" s="2744"/>
      <c r="U106" s="2744"/>
      <c r="V106" s="2744"/>
      <c r="W106" s="2744"/>
    </row>
    <row r="107" spans="1:23" ht="15.75" customHeight="1">
      <c r="A107" s="2744"/>
      <c r="B107" s="2744"/>
      <c r="C107" s="2744"/>
      <c r="D107" s="2744"/>
      <c r="E107" s="2744"/>
      <c r="F107" s="2744"/>
      <c r="G107" s="2744"/>
      <c r="H107" s="2834"/>
      <c r="I107" s="2744"/>
      <c r="J107" s="2744"/>
      <c r="K107" s="2744"/>
      <c r="L107" s="2744"/>
      <c r="M107" s="2744"/>
      <c r="N107" s="2744"/>
      <c r="O107" s="2744"/>
      <c r="P107" s="2744"/>
      <c r="Q107" s="2744"/>
      <c r="R107" s="2744"/>
      <c r="S107" s="2744"/>
      <c r="T107" s="2744"/>
      <c r="U107" s="2744"/>
      <c r="V107" s="2744"/>
      <c r="W107" s="2744"/>
    </row>
    <row r="108" spans="1:23" ht="15.75" customHeight="1">
      <c r="A108" s="2744"/>
      <c r="B108" s="2744"/>
      <c r="C108" s="2744"/>
      <c r="D108" s="2744"/>
      <c r="E108" s="2744"/>
      <c r="F108" s="2744"/>
      <c r="G108" s="2744"/>
      <c r="H108" s="2834"/>
      <c r="I108" s="2744"/>
      <c r="J108" s="2744"/>
      <c r="K108" s="2744"/>
      <c r="L108" s="2744"/>
      <c r="M108" s="2744"/>
      <c r="N108" s="2744"/>
      <c r="O108" s="2744"/>
      <c r="P108" s="2744"/>
      <c r="Q108" s="2744"/>
      <c r="R108" s="2744"/>
      <c r="S108" s="2744"/>
      <c r="T108" s="2744"/>
      <c r="U108" s="2744"/>
      <c r="V108" s="2744"/>
      <c r="W108" s="2744"/>
    </row>
    <row r="109" spans="1:23" ht="15.75" customHeight="1">
      <c r="A109" s="2744"/>
      <c r="B109" s="2744"/>
      <c r="C109" s="2744"/>
      <c r="D109" s="2744"/>
      <c r="E109" s="2744"/>
      <c r="F109" s="2744"/>
      <c r="G109" s="2744"/>
      <c r="H109" s="2834"/>
      <c r="I109" s="2744"/>
      <c r="J109" s="2744"/>
      <c r="K109" s="2744"/>
      <c r="L109" s="2744"/>
      <c r="M109" s="2744"/>
      <c r="N109" s="2744"/>
      <c r="O109" s="2744"/>
      <c r="P109" s="2744"/>
      <c r="Q109" s="2744"/>
      <c r="R109" s="2744"/>
      <c r="S109" s="2744"/>
      <c r="T109" s="2744"/>
      <c r="U109" s="2744"/>
      <c r="V109" s="2744"/>
      <c r="W109" s="2744"/>
    </row>
    <row r="110" spans="1:23" ht="15.75" customHeight="1">
      <c r="A110" s="2744"/>
      <c r="B110" s="2744"/>
      <c r="C110" s="2744"/>
      <c r="D110" s="2744"/>
      <c r="E110" s="2744"/>
      <c r="F110" s="2744"/>
      <c r="G110" s="2744"/>
      <c r="H110" s="2834"/>
      <c r="I110" s="2744"/>
      <c r="J110" s="2744"/>
      <c r="K110" s="2744"/>
      <c r="L110" s="2744"/>
      <c r="M110" s="2744"/>
      <c r="N110" s="2744"/>
      <c r="O110" s="2744"/>
      <c r="P110" s="2744"/>
      <c r="Q110" s="2744"/>
      <c r="R110" s="2744"/>
      <c r="S110" s="2744"/>
      <c r="T110" s="2744"/>
      <c r="U110" s="2744"/>
      <c r="V110" s="2744"/>
      <c r="W110" s="2744"/>
    </row>
    <row r="111" spans="1:23" ht="15.75" customHeight="1">
      <c r="A111" s="2744"/>
      <c r="B111" s="2744"/>
      <c r="C111" s="2744"/>
      <c r="D111" s="2744"/>
      <c r="E111" s="2744"/>
      <c r="F111" s="2744"/>
      <c r="G111" s="2744"/>
      <c r="H111" s="2834"/>
      <c r="I111" s="2744"/>
      <c r="J111" s="2744"/>
      <c r="K111" s="2744"/>
      <c r="L111" s="2744"/>
      <c r="M111" s="2744"/>
      <c r="N111" s="2744"/>
      <c r="O111" s="2744"/>
      <c r="P111" s="2744"/>
      <c r="Q111" s="2744"/>
      <c r="R111" s="2744"/>
      <c r="S111" s="2744"/>
      <c r="T111" s="2744"/>
      <c r="U111" s="2744"/>
      <c r="V111" s="2744"/>
      <c r="W111" s="2744"/>
    </row>
    <row r="112" spans="1:23" ht="15.75" customHeight="1">
      <c r="A112" s="2744"/>
      <c r="B112" s="2744"/>
      <c r="C112" s="2744"/>
      <c r="D112" s="2744"/>
      <c r="E112" s="2744"/>
      <c r="F112" s="2744"/>
      <c r="G112" s="2744"/>
      <c r="H112" s="2834"/>
      <c r="I112" s="2744"/>
      <c r="J112" s="2744"/>
      <c r="K112" s="2744"/>
      <c r="L112" s="2744"/>
      <c r="M112" s="2744"/>
      <c r="N112" s="2744"/>
      <c r="O112" s="2744"/>
      <c r="P112" s="2744"/>
      <c r="Q112" s="2744"/>
      <c r="R112" s="2744"/>
      <c r="S112" s="2744"/>
      <c r="T112" s="2744"/>
      <c r="U112" s="2744"/>
      <c r="V112" s="2744"/>
      <c r="W112" s="2744"/>
    </row>
    <row r="113" spans="1:23" ht="15.75" customHeight="1">
      <c r="A113" s="2744"/>
      <c r="B113" s="2744"/>
      <c r="C113" s="2744"/>
      <c r="D113" s="2744"/>
      <c r="E113" s="2744"/>
      <c r="F113" s="2744"/>
      <c r="G113" s="2744"/>
      <c r="H113" s="2834"/>
      <c r="I113" s="2744"/>
      <c r="J113" s="2744"/>
      <c r="K113" s="2744"/>
      <c r="L113" s="2744"/>
      <c r="M113" s="2744"/>
      <c r="N113" s="2744"/>
      <c r="O113" s="2744"/>
      <c r="P113" s="2744"/>
      <c r="Q113" s="2744"/>
      <c r="R113" s="2744"/>
      <c r="S113" s="2744"/>
      <c r="T113" s="2744"/>
      <c r="U113" s="2744"/>
      <c r="V113" s="2744"/>
      <c r="W113" s="2744"/>
    </row>
    <row r="114" spans="1:23" ht="15.75" customHeight="1">
      <c r="A114" s="2744"/>
      <c r="B114" s="2744"/>
      <c r="C114" s="2744"/>
      <c r="D114" s="2744"/>
      <c r="E114" s="2744"/>
      <c r="F114" s="2744"/>
      <c r="G114" s="2744"/>
      <c r="H114" s="2834"/>
      <c r="I114" s="2744"/>
      <c r="J114" s="2744"/>
      <c r="K114" s="2744"/>
      <c r="L114" s="2744"/>
      <c r="M114" s="2744"/>
      <c r="N114" s="2744"/>
      <c r="O114" s="2744"/>
      <c r="P114" s="2744"/>
      <c r="Q114" s="2744"/>
      <c r="R114" s="2744"/>
      <c r="S114" s="2744"/>
      <c r="T114" s="2744"/>
      <c r="U114" s="2744"/>
      <c r="V114" s="2744"/>
      <c r="W114" s="2744"/>
    </row>
    <row r="115" spans="1:23" ht="15.75" customHeight="1">
      <c r="A115" s="2744"/>
      <c r="B115" s="2744"/>
      <c r="C115" s="2744"/>
      <c r="D115" s="2744"/>
      <c r="E115" s="2744"/>
      <c r="F115" s="2744"/>
      <c r="G115" s="2744"/>
      <c r="H115" s="2834"/>
      <c r="I115" s="2744"/>
      <c r="J115" s="2744"/>
      <c r="K115" s="2744"/>
      <c r="L115" s="2744"/>
      <c r="M115" s="2744"/>
      <c r="N115" s="2744"/>
      <c r="O115" s="2744"/>
      <c r="P115" s="2744"/>
      <c r="Q115" s="2744"/>
      <c r="R115" s="2744"/>
      <c r="S115" s="2744"/>
      <c r="T115" s="2744"/>
      <c r="U115" s="2744"/>
      <c r="V115" s="2744"/>
      <c r="W115" s="2744"/>
    </row>
    <row r="116" spans="1:23" ht="15.75" customHeight="1">
      <c r="A116" s="2744"/>
      <c r="B116" s="2744"/>
      <c r="C116" s="2744"/>
      <c r="D116" s="2744"/>
      <c r="E116" s="2744"/>
      <c r="F116" s="2744"/>
      <c r="G116" s="2744"/>
      <c r="H116" s="2834"/>
      <c r="I116" s="2744"/>
      <c r="J116" s="2744"/>
      <c r="K116" s="2744"/>
      <c r="L116" s="2744"/>
      <c r="M116" s="2744"/>
      <c r="N116" s="2744"/>
      <c r="O116" s="2744"/>
      <c r="P116" s="2744"/>
      <c r="Q116" s="2744"/>
      <c r="R116" s="2744"/>
      <c r="S116" s="2744"/>
      <c r="T116" s="2744"/>
      <c r="U116" s="2744"/>
      <c r="V116" s="2744"/>
      <c r="W116" s="2744"/>
    </row>
    <row r="117" spans="1:23" ht="15.75" customHeight="1">
      <c r="A117" s="2744"/>
      <c r="B117" s="2744"/>
      <c r="C117" s="2744"/>
      <c r="D117" s="2744"/>
      <c r="E117" s="2744"/>
      <c r="F117" s="2744"/>
      <c r="G117" s="2744"/>
      <c r="H117" s="2834"/>
      <c r="I117" s="2744"/>
      <c r="J117" s="2744"/>
      <c r="K117" s="2744"/>
      <c r="L117" s="2744"/>
      <c r="M117" s="2744"/>
      <c r="N117" s="2744"/>
      <c r="O117" s="2744"/>
      <c r="P117" s="2744"/>
      <c r="Q117" s="2744"/>
      <c r="R117" s="2744"/>
      <c r="S117" s="2744"/>
      <c r="T117" s="2744"/>
      <c r="U117" s="2744"/>
      <c r="V117" s="2744"/>
      <c r="W117" s="2744"/>
    </row>
    <row r="118" spans="1:23" ht="15.75" customHeight="1">
      <c r="A118" s="2744"/>
      <c r="B118" s="2744"/>
      <c r="C118" s="2744"/>
      <c r="D118" s="2744"/>
      <c r="E118" s="2744"/>
      <c r="F118" s="2744"/>
      <c r="G118" s="2744"/>
      <c r="H118" s="2834"/>
      <c r="I118" s="2744"/>
      <c r="J118" s="2744"/>
      <c r="K118" s="2744"/>
      <c r="L118" s="2744"/>
      <c r="M118" s="2744"/>
      <c r="N118" s="2744"/>
      <c r="O118" s="2744"/>
      <c r="P118" s="2744"/>
      <c r="Q118" s="2744"/>
      <c r="R118" s="2744"/>
      <c r="S118" s="2744"/>
      <c r="T118" s="2744"/>
      <c r="U118" s="2744"/>
      <c r="V118" s="2744"/>
      <c r="W118" s="2744"/>
    </row>
    <row r="119" spans="1:23" ht="15.75" customHeight="1">
      <c r="A119" s="2744"/>
      <c r="B119" s="2744"/>
      <c r="C119" s="2744"/>
      <c r="D119" s="2744"/>
      <c r="E119" s="2744"/>
      <c r="F119" s="2744"/>
      <c r="G119" s="2744"/>
      <c r="H119" s="2834"/>
      <c r="I119" s="2744"/>
      <c r="J119" s="2744"/>
      <c r="K119" s="2744"/>
      <c r="L119" s="2744"/>
      <c r="M119" s="2744"/>
      <c r="N119" s="2744"/>
      <c r="O119" s="2744"/>
      <c r="P119" s="2744"/>
      <c r="Q119" s="2744"/>
      <c r="R119" s="2744"/>
      <c r="S119" s="2744"/>
      <c r="T119" s="2744"/>
      <c r="U119" s="2744"/>
      <c r="V119" s="2744"/>
      <c r="W119" s="2744"/>
    </row>
    <row r="120" spans="1:23" ht="15.75" customHeight="1">
      <c r="A120" s="2744"/>
      <c r="B120" s="2744"/>
      <c r="C120" s="2744"/>
      <c r="D120" s="2744"/>
      <c r="E120" s="2744"/>
      <c r="F120" s="2744"/>
      <c r="G120" s="2744"/>
      <c r="H120" s="2834"/>
      <c r="I120" s="2744"/>
      <c r="J120" s="2744"/>
      <c r="K120" s="2744"/>
      <c r="L120" s="2744"/>
      <c r="M120" s="2744"/>
      <c r="N120" s="2744"/>
      <c r="O120" s="2744"/>
      <c r="P120" s="2744"/>
      <c r="Q120" s="2744"/>
      <c r="R120" s="2744"/>
      <c r="S120" s="2744"/>
      <c r="T120" s="2744"/>
      <c r="U120" s="2744"/>
      <c r="V120" s="2744"/>
      <c r="W120" s="2744"/>
    </row>
    <row r="121" spans="1:23" ht="15.75" customHeight="1">
      <c r="A121" s="2744"/>
      <c r="B121" s="2744"/>
      <c r="C121" s="2744"/>
      <c r="D121" s="2744"/>
      <c r="E121" s="2744"/>
      <c r="F121" s="2744"/>
      <c r="G121" s="2744"/>
      <c r="H121" s="2834"/>
      <c r="I121" s="2744"/>
      <c r="J121" s="2744"/>
      <c r="K121" s="2744"/>
      <c r="L121" s="2744"/>
      <c r="M121" s="2744"/>
      <c r="N121" s="2744"/>
      <c r="O121" s="2744"/>
      <c r="P121" s="2744"/>
      <c r="Q121" s="2744"/>
      <c r="R121" s="2744"/>
      <c r="S121" s="2744"/>
      <c r="T121" s="2744"/>
      <c r="U121" s="2744"/>
      <c r="V121" s="2744"/>
      <c r="W121" s="2744"/>
    </row>
    <row r="122" spans="1:23" ht="15.75" customHeight="1">
      <c r="A122" s="2744"/>
      <c r="B122" s="2744"/>
      <c r="C122" s="2744"/>
      <c r="D122" s="2744"/>
      <c r="E122" s="2744"/>
      <c r="F122" s="2744"/>
      <c r="G122" s="2744"/>
      <c r="H122" s="2834"/>
      <c r="I122" s="2744"/>
      <c r="J122" s="2744"/>
      <c r="K122" s="2744"/>
      <c r="L122" s="2744"/>
      <c r="M122" s="2744"/>
      <c r="N122" s="2744"/>
      <c r="O122" s="2744"/>
      <c r="P122" s="2744"/>
      <c r="Q122" s="2744"/>
      <c r="R122" s="2744"/>
      <c r="S122" s="2744"/>
      <c r="T122" s="2744"/>
      <c r="U122" s="2744"/>
      <c r="V122" s="2744"/>
      <c r="W122" s="2744"/>
    </row>
    <row r="123" spans="1:23" ht="15.75" customHeight="1">
      <c r="A123" s="2744"/>
      <c r="B123" s="2744"/>
      <c r="C123" s="2744"/>
      <c r="D123" s="2744"/>
      <c r="E123" s="2744"/>
      <c r="F123" s="2744"/>
      <c r="G123" s="2744"/>
      <c r="H123" s="2834"/>
      <c r="I123" s="2744"/>
      <c r="J123" s="2744"/>
      <c r="K123" s="2744"/>
      <c r="L123" s="2744"/>
      <c r="M123" s="2744"/>
      <c r="N123" s="2744"/>
      <c r="O123" s="2744"/>
      <c r="P123" s="2744"/>
      <c r="Q123" s="2744"/>
      <c r="R123" s="2744"/>
      <c r="S123" s="2744"/>
      <c r="T123" s="2744"/>
      <c r="U123" s="2744"/>
      <c r="V123" s="2744"/>
      <c r="W123" s="2744"/>
    </row>
    <row r="124" spans="1:23" ht="15.75" customHeight="1">
      <c r="A124" s="2744"/>
      <c r="B124" s="2744"/>
      <c r="C124" s="2744"/>
      <c r="D124" s="2744"/>
      <c r="E124" s="2744"/>
      <c r="F124" s="2744"/>
      <c r="G124" s="2744"/>
      <c r="H124" s="2834"/>
      <c r="I124" s="2744"/>
      <c r="J124" s="2744"/>
      <c r="K124" s="2744"/>
      <c r="L124" s="2744"/>
      <c r="M124" s="2744"/>
      <c r="N124" s="2744"/>
      <c r="O124" s="2744"/>
      <c r="P124" s="2744"/>
      <c r="Q124" s="2744"/>
      <c r="R124" s="2744"/>
      <c r="S124" s="2744"/>
      <c r="T124" s="2744"/>
      <c r="U124" s="2744"/>
      <c r="V124" s="2744"/>
      <c r="W124" s="2744"/>
    </row>
    <row r="125" spans="1:23" ht="15.75" customHeight="1">
      <c r="A125" s="2744"/>
      <c r="B125" s="2744"/>
      <c r="C125" s="2744"/>
      <c r="D125" s="2744"/>
      <c r="E125" s="2744"/>
      <c r="F125" s="2744"/>
      <c r="G125" s="2744"/>
      <c r="H125" s="2834"/>
      <c r="I125" s="2744"/>
      <c r="J125" s="2744"/>
      <c r="K125" s="2744"/>
      <c r="L125" s="2744"/>
      <c r="M125" s="2744"/>
      <c r="N125" s="2744"/>
      <c r="O125" s="2744"/>
      <c r="P125" s="2744"/>
      <c r="Q125" s="2744"/>
      <c r="R125" s="2744"/>
      <c r="S125" s="2744"/>
      <c r="T125" s="2744"/>
      <c r="U125" s="2744"/>
      <c r="V125" s="2744"/>
      <c r="W125" s="2744"/>
    </row>
    <row r="126" spans="1:23" ht="15.75" customHeight="1">
      <c r="A126" s="2744"/>
      <c r="B126" s="2744"/>
      <c r="C126" s="2744"/>
      <c r="D126" s="2744"/>
      <c r="E126" s="2744"/>
      <c r="F126" s="2744"/>
      <c r="G126" s="2744"/>
      <c r="H126" s="2834"/>
      <c r="I126" s="2744"/>
      <c r="J126" s="2744"/>
      <c r="K126" s="2744"/>
      <c r="L126" s="2744"/>
      <c r="M126" s="2744"/>
      <c r="N126" s="2744"/>
      <c r="O126" s="2744"/>
      <c r="P126" s="2744"/>
      <c r="Q126" s="2744"/>
      <c r="R126" s="2744"/>
      <c r="S126" s="2744"/>
      <c r="T126" s="2744"/>
      <c r="U126" s="2744"/>
      <c r="V126" s="2744"/>
      <c r="W126" s="2744"/>
    </row>
    <row r="127" spans="1:23" ht="15.75" customHeight="1">
      <c r="A127" s="2744"/>
      <c r="B127" s="2744"/>
      <c r="C127" s="2744"/>
      <c r="D127" s="2744"/>
      <c r="E127" s="2744"/>
      <c r="F127" s="2744"/>
      <c r="G127" s="2744"/>
      <c r="H127" s="2834"/>
      <c r="I127" s="2744"/>
      <c r="J127" s="2744"/>
      <c r="K127" s="2744"/>
      <c r="L127" s="2744"/>
      <c r="M127" s="2744"/>
      <c r="N127" s="2744"/>
      <c r="O127" s="2744"/>
      <c r="P127" s="2744"/>
      <c r="Q127" s="2744"/>
      <c r="R127" s="2744"/>
      <c r="S127" s="2744"/>
      <c r="T127" s="2744"/>
      <c r="U127" s="2744"/>
      <c r="V127" s="2744"/>
      <c r="W127" s="2744"/>
    </row>
    <row r="128" spans="1:23" ht="15.75" customHeight="1">
      <c r="A128" s="2744"/>
      <c r="B128" s="2744"/>
      <c r="C128" s="2744"/>
      <c r="D128" s="2744"/>
      <c r="E128" s="2744"/>
      <c r="F128" s="2744"/>
      <c r="G128" s="2744"/>
      <c r="H128" s="2834"/>
      <c r="I128" s="2744"/>
      <c r="J128" s="2744"/>
      <c r="K128" s="2744"/>
      <c r="L128" s="2744"/>
      <c r="M128" s="2744"/>
      <c r="N128" s="2744"/>
      <c r="O128" s="2744"/>
      <c r="P128" s="2744"/>
      <c r="Q128" s="2744"/>
      <c r="R128" s="2744"/>
      <c r="S128" s="2744"/>
      <c r="T128" s="2744"/>
      <c r="U128" s="2744"/>
      <c r="V128" s="2744"/>
      <c r="W128" s="2744"/>
    </row>
    <row r="129" spans="1:23" ht="15.75" customHeight="1">
      <c r="A129" s="2744"/>
      <c r="B129" s="2744"/>
      <c r="C129" s="2744"/>
      <c r="D129" s="2744"/>
      <c r="E129" s="2744"/>
      <c r="F129" s="2744"/>
      <c r="G129" s="2744"/>
      <c r="H129" s="2834"/>
      <c r="I129" s="2744"/>
      <c r="J129" s="2744"/>
      <c r="K129" s="2744"/>
      <c r="L129" s="2744"/>
      <c r="M129" s="2744"/>
      <c r="N129" s="2744"/>
      <c r="O129" s="2744"/>
      <c r="P129" s="2744"/>
      <c r="Q129" s="2744"/>
      <c r="R129" s="2744"/>
      <c r="S129" s="2744"/>
      <c r="T129" s="2744"/>
      <c r="U129" s="2744"/>
      <c r="V129" s="2744"/>
      <c r="W129" s="2744"/>
    </row>
    <row r="130" spans="1:23" ht="15.75" customHeight="1">
      <c r="A130" s="2744"/>
      <c r="B130" s="2744"/>
      <c r="C130" s="2744"/>
      <c r="D130" s="2744"/>
      <c r="E130" s="2744"/>
      <c r="F130" s="2744"/>
      <c r="G130" s="2744"/>
      <c r="H130" s="2834"/>
      <c r="I130" s="2744"/>
      <c r="J130" s="2744"/>
      <c r="K130" s="2744"/>
      <c r="L130" s="2744"/>
      <c r="M130" s="2744"/>
      <c r="N130" s="2744"/>
      <c r="O130" s="2744"/>
      <c r="P130" s="2744"/>
      <c r="Q130" s="2744"/>
      <c r="R130" s="2744"/>
      <c r="S130" s="2744"/>
      <c r="T130" s="2744"/>
      <c r="U130" s="2744"/>
      <c r="V130" s="2744"/>
      <c r="W130" s="2744"/>
    </row>
    <row r="131" spans="1:23" ht="15.75" customHeight="1">
      <c r="A131" s="2744"/>
      <c r="B131" s="2744"/>
      <c r="C131" s="2744"/>
      <c r="D131" s="2744"/>
      <c r="E131" s="2744"/>
      <c r="F131" s="2744"/>
      <c r="G131" s="2744"/>
      <c r="H131" s="2834"/>
      <c r="I131" s="2744"/>
      <c r="J131" s="2744"/>
      <c r="K131" s="2744"/>
      <c r="L131" s="2744"/>
      <c r="M131" s="2744"/>
      <c r="N131" s="2744"/>
      <c r="O131" s="2744"/>
      <c r="P131" s="2744"/>
      <c r="Q131" s="2744"/>
      <c r="R131" s="2744"/>
      <c r="S131" s="2744"/>
      <c r="T131" s="2744"/>
      <c r="U131" s="2744"/>
      <c r="V131" s="2744"/>
      <c r="W131" s="2744"/>
    </row>
    <row r="132" spans="1:23" ht="15.75" customHeight="1">
      <c r="A132" s="2744"/>
      <c r="B132" s="2744"/>
      <c r="C132" s="2744"/>
      <c r="D132" s="2744"/>
      <c r="E132" s="2744"/>
      <c r="F132" s="2744"/>
      <c r="G132" s="2744"/>
      <c r="H132" s="2834"/>
      <c r="I132" s="2744"/>
      <c r="J132" s="2744"/>
      <c r="K132" s="2744"/>
      <c r="L132" s="2744"/>
      <c r="M132" s="2744"/>
      <c r="N132" s="2744"/>
      <c r="O132" s="2744"/>
      <c r="P132" s="2744"/>
      <c r="Q132" s="2744"/>
      <c r="R132" s="2744"/>
      <c r="S132" s="2744"/>
      <c r="T132" s="2744"/>
      <c r="U132" s="2744"/>
      <c r="V132" s="2744"/>
      <c r="W132" s="2744"/>
    </row>
    <row r="133" spans="1:23" ht="15.75" customHeight="1">
      <c r="A133" s="2744"/>
      <c r="B133" s="2744"/>
      <c r="C133" s="2744"/>
      <c r="D133" s="2744"/>
      <c r="E133" s="2744"/>
      <c r="F133" s="2744"/>
      <c r="G133" s="2744"/>
      <c r="H133" s="2834"/>
      <c r="I133" s="2744"/>
      <c r="J133" s="2744"/>
      <c r="K133" s="2744"/>
      <c r="L133" s="2744"/>
      <c r="M133" s="2744"/>
      <c r="N133" s="2744"/>
      <c r="O133" s="2744"/>
      <c r="P133" s="2744"/>
      <c r="Q133" s="2744"/>
      <c r="R133" s="2744"/>
      <c r="S133" s="2744"/>
      <c r="T133" s="2744"/>
      <c r="U133" s="2744"/>
      <c r="V133" s="2744"/>
      <c r="W133" s="2744"/>
    </row>
    <row r="134" spans="1:23" ht="15.75" customHeight="1">
      <c r="A134" s="2744"/>
      <c r="B134" s="2744"/>
      <c r="C134" s="2744"/>
      <c r="D134" s="2744"/>
      <c r="E134" s="2744"/>
      <c r="F134" s="2744"/>
      <c r="G134" s="2744"/>
      <c r="H134" s="2834"/>
      <c r="I134" s="2744"/>
      <c r="J134" s="2744"/>
      <c r="K134" s="2744"/>
      <c r="L134" s="2744"/>
      <c r="M134" s="2744"/>
      <c r="N134" s="2744"/>
      <c r="O134" s="2744"/>
      <c r="P134" s="2744"/>
      <c r="Q134" s="2744"/>
      <c r="R134" s="2744"/>
      <c r="S134" s="2744"/>
      <c r="T134" s="2744"/>
      <c r="U134" s="2744"/>
      <c r="V134" s="2744"/>
      <c r="W134" s="2744"/>
    </row>
    <row r="135" spans="1:23" ht="15.75" customHeight="1">
      <c r="A135" s="2744"/>
      <c r="B135" s="2744"/>
      <c r="C135" s="2744"/>
      <c r="D135" s="2744"/>
      <c r="E135" s="2744"/>
      <c r="F135" s="2744"/>
      <c r="G135" s="2744"/>
      <c r="H135" s="2834"/>
      <c r="I135" s="2744"/>
      <c r="J135" s="2744"/>
      <c r="K135" s="2744"/>
      <c r="L135" s="2744"/>
      <c r="M135" s="2744"/>
      <c r="N135" s="2744"/>
      <c r="O135" s="2744"/>
      <c r="P135" s="2744"/>
      <c r="Q135" s="2744"/>
      <c r="R135" s="2744"/>
      <c r="S135" s="2744"/>
      <c r="T135" s="2744"/>
      <c r="U135" s="2744"/>
      <c r="V135" s="2744"/>
      <c r="W135" s="2744"/>
    </row>
    <row r="136" spans="1:23" ht="15.75" customHeight="1">
      <c r="A136" s="2744"/>
      <c r="B136" s="2744"/>
      <c r="C136" s="2744"/>
      <c r="D136" s="2744"/>
      <c r="E136" s="2744"/>
      <c r="F136" s="2744"/>
      <c r="G136" s="2744"/>
      <c r="H136" s="2834"/>
      <c r="I136" s="2744"/>
      <c r="J136" s="2744"/>
      <c r="K136" s="2744"/>
      <c r="L136" s="2744"/>
      <c r="M136" s="2744"/>
      <c r="N136" s="2744"/>
      <c r="O136" s="2744"/>
      <c r="P136" s="2744"/>
      <c r="Q136" s="2744"/>
      <c r="R136" s="2744"/>
      <c r="S136" s="2744"/>
      <c r="T136" s="2744"/>
      <c r="U136" s="2744"/>
      <c r="V136" s="2744"/>
      <c r="W136" s="2744"/>
    </row>
    <row r="137" spans="1:23" ht="15.75" customHeight="1">
      <c r="A137" s="2744"/>
      <c r="B137" s="2744"/>
      <c r="C137" s="2744"/>
      <c r="D137" s="2744"/>
      <c r="E137" s="2744"/>
      <c r="F137" s="2744"/>
      <c r="G137" s="2744"/>
      <c r="H137" s="2834"/>
      <c r="I137" s="2744"/>
      <c r="J137" s="2744"/>
      <c r="K137" s="2744"/>
      <c r="L137" s="2744"/>
      <c r="M137" s="2744"/>
      <c r="N137" s="2744"/>
      <c r="O137" s="2744"/>
      <c r="P137" s="2744"/>
      <c r="Q137" s="2744"/>
      <c r="R137" s="2744"/>
      <c r="S137" s="2744"/>
      <c r="T137" s="2744"/>
      <c r="U137" s="2744"/>
      <c r="V137" s="2744"/>
      <c r="W137" s="2744"/>
    </row>
    <row r="138" spans="1:23" ht="15.75" customHeight="1">
      <c r="A138" s="2744"/>
      <c r="B138" s="2744"/>
      <c r="C138" s="2744"/>
      <c r="D138" s="2744"/>
      <c r="E138" s="2744"/>
      <c r="F138" s="2744"/>
      <c r="G138" s="2744"/>
      <c r="H138" s="2834"/>
      <c r="I138" s="2744"/>
      <c r="J138" s="2744"/>
      <c r="K138" s="2744"/>
      <c r="L138" s="2744"/>
      <c r="M138" s="2744"/>
      <c r="N138" s="2744"/>
      <c r="O138" s="2744"/>
      <c r="P138" s="2744"/>
      <c r="Q138" s="2744"/>
      <c r="R138" s="2744"/>
      <c r="S138" s="2744"/>
      <c r="T138" s="2744"/>
      <c r="U138" s="2744"/>
      <c r="V138" s="2744"/>
      <c r="W138" s="2744"/>
    </row>
    <row r="139" spans="1:23" ht="15.75" customHeight="1">
      <c r="A139" s="2744"/>
      <c r="B139" s="2744"/>
      <c r="C139" s="2744"/>
      <c r="D139" s="2744"/>
      <c r="E139" s="2744"/>
      <c r="F139" s="2744"/>
      <c r="G139" s="2744"/>
      <c r="H139" s="2834"/>
      <c r="I139" s="2744"/>
      <c r="J139" s="2744"/>
      <c r="K139" s="2744"/>
      <c r="L139" s="2744"/>
      <c r="M139" s="2744"/>
      <c r="N139" s="2744"/>
      <c r="O139" s="2744"/>
      <c r="P139" s="2744"/>
      <c r="Q139" s="2744"/>
      <c r="R139" s="2744"/>
      <c r="S139" s="2744"/>
      <c r="T139" s="2744"/>
      <c r="U139" s="2744"/>
      <c r="V139" s="2744"/>
      <c r="W139" s="2744"/>
    </row>
    <row r="140" spans="1:23" ht="15.75" customHeight="1">
      <c r="A140" s="2744"/>
      <c r="B140" s="2744"/>
      <c r="C140" s="2744"/>
      <c r="D140" s="2744"/>
      <c r="E140" s="2744"/>
      <c r="F140" s="2744"/>
      <c r="G140" s="2744"/>
      <c r="H140" s="2834"/>
      <c r="I140" s="2744"/>
      <c r="J140" s="2744"/>
      <c r="K140" s="2744"/>
      <c r="L140" s="2744"/>
      <c r="M140" s="2744"/>
      <c r="N140" s="2744"/>
      <c r="O140" s="2744"/>
      <c r="P140" s="2744"/>
      <c r="Q140" s="2744"/>
      <c r="R140" s="2744"/>
      <c r="S140" s="2744"/>
      <c r="T140" s="2744"/>
      <c r="U140" s="2744"/>
      <c r="V140" s="2744"/>
      <c r="W140" s="2744"/>
    </row>
    <row r="141" spans="1:23" ht="15.75" customHeight="1">
      <c r="A141" s="2744"/>
      <c r="B141" s="2744"/>
      <c r="C141" s="2744"/>
      <c r="D141" s="2744"/>
      <c r="E141" s="2744"/>
      <c r="F141" s="2744"/>
      <c r="G141" s="2744"/>
      <c r="H141" s="2834"/>
      <c r="I141" s="2744"/>
      <c r="J141" s="2744"/>
      <c r="K141" s="2744"/>
      <c r="L141" s="2744"/>
      <c r="M141" s="2744"/>
      <c r="N141" s="2744"/>
      <c r="O141" s="2744"/>
      <c r="P141" s="2744"/>
      <c r="Q141" s="2744"/>
      <c r="R141" s="2744"/>
      <c r="S141" s="2744"/>
      <c r="T141" s="2744"/>
      <c r="U141" s="2744"/>
      <c r="V141" s="2744"/>
      <c r="W141" s="2744"/>
    </row>
    <row r="142" spans="1:23" ht="15.75" customHeight="1">
      <c r="A142" s="2744"/>
      <c r="B142" s="2744"/>
      <c r="C142" s="2744"/>
      <c r="D142" s="2744"/>
      <c r="E142" s="2744"/>
      <c r="F142" s="2744"/>
      <c r="G142" s="2744"/>
      <c r="H142" s="2834"/>
      <c r="I142" s="2744"/>
      <c r="J142" s="2744"/>
      <c r="K142" s="2744"/>
      <c r="L142" s="2744"/>
      <c r="M142" s="2744"/>
      <c r="N142" s="2744"/>
      <c r="O142" s="2744"/>
      <c r="P142" s="2744"/>
      <c r="Q142" s="2744"/>
      <c r="R142" s="2744"/>
      <c r="S142" s="2744"/>
      <c r="T142" s="2744"/>
      <c r="U142" s="2744"/>
      <c r="V142" s="2744"/>
      <c r="W142" s="2744"/>
    </row>
    <row r="143" spans="1:23" ht="15.75" customHeight="1">
      <c r="A143" s="2744"/>
      <c r="B143" s="2744"/>
      <c r="C143" s="2744"/>
      <c r="D143" s="2744"/>
      <c r="E143" s="2744"/>
      <c r="F143" s="2744"/>
      <c r="G143" s="2744"/>
      <c r="H143" s="2834"/>
      <c r="I143" s="2744"/>
      <c r="J143" s="2744"/>
      <c r="K143" s="2744"/>
      <c r="L143" s="2744"/>
      <c r="M143" s="2744"/>
      <c r="N143" s="2744"/>
      <c r="O143" s="2744"/>
      <c r="P143" s="2744"/>
      <c r="Q143" s="2744"/>
      <c r="R143" s="2744"/>
      <c r="S143" s="2744"/>
      <c r="T143" s="2744"/>
      <c r="U143" s="2744"/>
      <c r="V143" s="2744"/>
      <c r="W143" s="2744"/>
    </row>
    <row r="144" spans="1:23" ht="15.75" customHeight="1">
      <c r="A144" s="2744"/>
      <c r="B144" s="2744"/>
      <c r="C144" s="2744"/>
      <c r="D144" s="2744"/>
      <c r="E144" s="2744"/>
      <c r="F144" s="2744"/>
      <c r="G144" s="2744"/>
      <c r="H144" s="2834"/>
      <c r="I144" s="2744"/>
      <c r="J144" s="2744"/>
      <c r="K144" s="2744"/>
      <c r="L144" s="2744"/>
      <c r="M144" s="2744"/>
      <c r="N144" s="2744"/>
      <c r="O144" s="2744"/>
      <c r="P144" s="2744"/>
      <c r="Q144" s="2744"/>
      <c r="R144" s="2744"/>
      <c r="S144" s="2744"/>
      <c r="T144" s="2744"/>
      <c r="U144" s="2744"/>
      <c r="V144" s="2744"/>
      <c r="W144" s="2744"/>
    </row>
    <row r="145" spans="1:23" ht="15.75" customHeight="1">
      <c r="A145" s="2744"/>
      <c r="B145" s="2744"/>
      <c r="C145" s="2744"/>
      <c r="D145" s="2744"/>
      <c r="E145" s="2744"/>
      <c r="F145" s="2744"/>
      <c r="G145" s="2744"/>
      <c r="H145" s="2834"/>
      <c r="I145" s="2744"/>
      <c r="J145" s="2744"/>
      <c r="K145" s="2744"/>
      <c r="L145" s="2744"/>
      <c r="M145" s="2744"/>
      <c r="N145" s="2744"/>
      <c r="O145" s="2744"/>
      <c r="P145" s="2744"/>
      <c r="Q145" s="2744"/>
      <c r="R145" s="2744"/>
      <c r="S145" s="2744"/>
      <c r="T145" s="2744"/>
      <c r="U145" s="2744"/>
      <c r="V145" s="2744"/>
      <c r="W145" s="2744"/>
    </row>
    <row r="146" spans="1:23" ht="15.75" customHeight="1">
      <c r="A146" s="2744"/>
      <c r="B146" s="2744"/>
      <c r="C146" s="2744"/>
      <c r="D146" s="2744"/>
      <c r="E146" s="2744"/>
      <c r="F146" s="2744"/>
      <c r="G146" s="2744"/>
      <c r="H146" s="2834"/>
      <c r="I146" s="2744"/>
      <c r="J146" s="2744"/>
      <c r="K146" s="2744"/>
      <c r="L146" s="2744"/>
      <c r="M146" s="2744"/>
      <c r="N146" s="2744"/>
      <c r="O146" s="2744"/>
      <c r="P146" s="2744"/>
      <c r="Q146" s="2744"/>
      <c r="R146" s="2744"/>
      <c r="S146" s="2744"/>
      <c r="T146" s="2744"/>
      <c r="U146" s="2744"/>
      <c r="V146" s="2744"/>
      <c r="W146" s="2744"/>
    </row>
    <row r="147" spans="1:23" ht="15.75" customHeight="1">
      <c r="A147" s="2744"/>
      <c r="B147" s="2744"/>
      <c r="C147" s="2744"/>
      <c r="D147" s="2744"/>
      <c r="E147" s="2744"/>
      <c r="F147" s="2744"/>
      <c r="G147" s="2744"/>
      <c r="H147" s="2834"/>
      <c r="I147" s="2744"/>
      <c r="J147" s="2744"/>
      <c r="K147" s="2744"/>
      <c r="L147" s="2744"/>
      <c r="M147" s="2744"/>
      <c r="N147" s="2744"/>
      <c r="O147" s="2744"/>
      <c r="P147" s="2744"/>
      <c r="Q147" s="2744"/>
      <c r="R147" s="2744"/>
      <c r="S147" s="2744"/>
      <c r="T147" s="2744"/>
      <c r="U147" s="2744"/>
      <c r="V147" s="2744"/>
      <c r="W147" s="2744"/>
    </row>
    <row r="148" spans="1:23" ht="15.75" customHeight="1">
      <c r="A148" s="2744"/>
      <c r="B148" s="2744"/>
      <c r="C148" s="2744"/>
      <c r="D148" s="2744"/>
      <c r="E148" s="2744"/>
      <c r="F148" s="2744"/>
      <c r="G148" s="2744"/>
      <c r="H148" s="2834"/>
      <c r="I148" s="2744"/>
      <c r="J148" s="2744"/>
      <c r="K148" s="2744"/>
      <c r="L148" s="2744"/>
      <c r="M148" s="2744"/>
      <c r="N148" s="2744"/>
      <c r="O148" s="2744"/>
      <c r="P148" s="2744"/>
      <c r="Q148" s="2744"/>
      <c r="R148" s="2744"/>
      <c r="S148" s="2744"/>
      <c r="T148" s="2744"/>
      <c r="U148" s="2744"/>
      <c r="V148" s="2744"/>
      <c r="W148" s="2744"/>
    </row>
    <row r="149" spans="1:23" ht="15.75" customHeight="1">
      <c r="A149" s="2744"/>
      <c r="B149" s="2744"/>
      <c r="C149" s="2744"/>
      <c r="D149" s="2744"/>
      <c r="E149" s="2744"/>
      <c r="F149" s="2744"/>
      <c r="G149" s="2744"/>
      <c r="H149" s="2834"/>
      <c r="I149" s="2744"/>
      <c r="J149" s="2744"/>
      <c r="K149" s="2744"/>
      <c r="L149" s="2744"/>
      <c r="M149" s="2744"/>
      <c r="N149" s="2744"/>
      <c r="O149" s="2744"/>
      <c r="P149" s="2744"/>
      <c r="Q149" s="2744"/>
      <c r="R149" s="2744"/>
      <c r="S149" s="2744"/>
      <c r="T149" s="2744"/>
      <c r="U149" s="2744"/>
      <c r="V149" s="2744"/>
      <c r="W149" s="2744"/>
    </row>
    <row r="150" spans="1:23" ht="15.75" customHeight="1">
      <c r="A150" s="2744"/>
      <c r="B150" s="2744"/>
      <c r="C150" s="2744"/>
      <c r="D150" s="2744"/>
      <c r="E150" s="2744"/>
      <c r="F150" s="2744"/>
      <c r="G150" s="2744"/>
      <c r="H150" s="2834"/>
      <c r="I150" s="2744"/>
      <c r="J150" s="2744"/>
      <c r="K150" s="2744"/>
      <c r="L150" s="2744"/>
      <c r="M150" s="2744"/>
      <c r="N150" s="2744"/>
      <c r="O150" s="2744"/>
      <c r="P150" s="2744"/>
      <c r="Q150" s="2744"/>
      <c r="R150" s="2744"/>
      <c r="S150" s="2744"/>
      <c r="T150" s="2744"/>
      <c r="U150" s="2744"/>
      <c r="V150" s="2744"/>
      <c r="W150" s="2744"/>
    </row>
    <row r="151" spans="1:23" ht="15.75" customHeight="1">
      <c r="A151" s="2744"/>
      <c r="B151" s="2744"/>
      <c r="C151" s="2744"/>
      <c r="D151" s="2744"/>
      <c r="E151" s="2744"/>
      <c r="F151" s="2744"/>
      <c r="G151" s="2744"/>
      <c r="H151" s="2834"/>
      <c r="I151" s="2744"/>
      <c r="J151" s="2744"/>
      <c r="K151" s="2744"/>
      <c r="L151" s="2744"/>
      <c r="M151" s="2744"/>
      <c r="N151" s="2744"/>
      <c r="O151" s="2744"/>
      <c r="P151" s="2744"/>
      <c r="Q151" s="2744"/>
      <c r="R151" s="2744"/>
      <c r="S151" s="2744"/>
      <c r="T151" s="2744"/>
      <c r="U151" s="2744"/>
      <c r="V151" s="2744"/>
      <c r="W151" s="2744"/>
    </row>
    <row r="152" spans="1:23" ht="15.75" customHeight="1">
      <c r="A152" s="2744"/>
      <c r="B152" s="2744"/>
      <c r="C152" s="2744"/>
      <c r="D152" s="2744"/>
      <c r="E152" s="2744"/>
      <c r="F152" s="2744"/>
      <c r="G152" s="2744"/>
      <c r="H152" s="2834"/>
      <c r="I152" s="2744"/>
      <c r="J152" s="2744"/>
      <c r="K152" s="2744"/>
      <c r="L152" s="2744"/>
      <c r="M152" s="2744"/>
      <c r="N152" s="2744"/>
      <c r="O152" s="2744"/>
      <c r="P152" s="2744"/>
      <c r="Q152" s="2744"/>
      <c r="R152" s="2744"/>
      <c r="S152" s="2744"/>
      <c r="T152" s="2744"/>
      <c r="U152" s="2744"/>
      <c r="V152" s="2744"/>
      <c r="W152" s="2744"/>
    </row>
    <row r="153" spans="1:23" ht="15.75" customHeight="1">
      <c r="A153" s="2744"/>
      <c r="B153" s="2744"/>
      <c r="C153" s="2744"/>
      <c r="D153" s="2744"/>
      <c r="E153" s="2744"/>
      <c r="F153" s="2744"/>
      <c r="G153" s="2744"/>
      <c r="H153" s="2834"/>
      <c r="I153" s="2744"/>
      <c r="J153" s="2744"/>
      <c r="K153" s="2744"/>
      <c r="L153" s="2744"/>
      <c r="M153" s="2744"/>
      <c r="N153" s="2744"/>
      <c r="O153" s="2744"/>
      <c r="P153" s="2744"/>
      <c r="Q153" s="2744"/>
      <c r="R153" s="2744"/>
      <c r="S153" s="2744"/>
      <c r="T153" s="2744"/>
      <c r="U153" s="2744"/>
      <c r="V153" s="2744"/>
      <c r="W153" s="2744"/>
    </row>
    <row r="154" spans="1:23" ht="15.75" customHeight="1">
      <c r="A154" s="2744"/>
      <c r="B154" s="2744"/>
      <c r="C154" s="2744"/>
      <c r="D154" s="2744"/>
      <c r="E154" s="2744"/>
      <c r="F154" s="2744"/>
      <c r="G154" s="2744"/>
      <c r="H154" s="2834"/>
      <c r="I154" s="2744"/>
      <c r="J154" s="2744"/>
      <c r="K154" s="2744"/>
      <c r="L154" s="2744"/>
      <c r="M154" s="2744"/>
      <c r="N154" s="2744"/>
      <c r="O154" s="2744"/>
      <c r="P154" s="2744"/>
      <c r="Q154" s="2744"/>
      <c r="R154" s="2744"/>
      <c r="S154" s="2744"/>
      <c r="T154" s="2744"/>
      <c r="U154" s="2744"/>
      <c r="V154" s="2744"/>
      <c r="W154" s="2744"/>
    </row>
    <row r="155" spans="1:23" ht="15.75" customHeight="1">
      <c r="A155" s="2744"/>
      <c r="B155" s="2744"/>
      <c r="C155" s="2744"/>
      <c r="D155" s="2744"/>
      <c r="E155" s="2744"/>
      <c r="F155" s="2744"/>
      <c r="G155" s="2744"/>
      <c r="H155" s="2834"/>
      <c r="I155" s="2744"/>
      <c r="J155" s="2744"/>
      <c r="K155" s="2744"/>
      <c r="L155" s="2744"/>
      <c r="M155" s="2744"/>
      <c r="N155" s="2744"/>
      <c r="O155" s="2744"/>
      <c r="P155" s="2744"/>
      <c r="Q155" s="2744"/>
      <c r="R155" s="2744"/>
      <c r="S155" s="2744"/>
      <c r="T155" s="2744"/>
      <c r="U155" s="2744"/>
      <c r="V155" s="2744"/>
      <c r="W155" s="2744"/>
    </row>
    <row r="156" spans="1:23" ht="15.75" customHeight="1">
      <c r="A156" s="2744"/>
      <c r="B156" s="2744"/>
      <c r="C156" s="2744"/>
      <c r="D156" s="2744"/>
      <c r="E156" s="2744"/>
      <c r="F156" s="2744"/>
      <c r="G156" s="2744"/>
      <c r="H156" s="2834"/>
      <c r="I156" s="2744"/>
      <c r="J156" s="2744"/>
      <c r="K156" s="2744"/>
      <c r="L156" s="2744"/>
      <c r="M156" s="2744"/>
      <c r="N156" s="2744"/>
      <c r="O156" s="2744"/>
      <c r="P156" s="2744"/>
      <c r="Q156" s="2744"/>
      <c r="R156" s="2744"/>
      <c r="S156" s="2744"/>
      <c r="T156" s="2744"/>
      <c r="U156" s="2744"/>
      <c r="V156" s="2744"/>
      <c r="W156" s="2744"/>
    </row>
    <row r="157" spans="1:23" ht="15.75" customHeight="1">
      <c r="A157" s="2744"/>
      <c r="B157" s="2744"/>
      <c r="C157" s="2744"/>
      <c r="D157" s="2744"/>
      <c r="E157" s="2744"/>
      <c r="F157" s="2744"/>
      <c r="G157" s="2744"/>
      <c r="H157" s="2834"/>
      <c r="I157" s="2744"/>
      <c r="J157" s="2744"/>
      <c r="K157" s="2744"/>
      <c r="L157" s="2744"/>
      <c r="M157" s="2744"/>
      <c r="N157" s="2744"/>
      <c r="O157" s="2744"/>
      <c r="P157" s="2744"/>
      <c r="Q157" s="2744"/>
      <c r="R157" s="2744"/>
      <c r="S157" s="2744"/>
      <c r="T157" s="2744"/>
      <c r="U157" s="2744"/>
      <c r="V157" s="2744"/>
      <c r="W157" s="2744"/>
    </row>
    <row r="158" spans="1:23" ht="15.75" customHeight="1">
      <c r="A158" s="2744"/>
      <c r="B158" s="2744"/>
      <c r="C158" s="2744"/>
      <c r="D158" s="2744"/>
      <c r="E158" s="2744"/>
      <c r="F158" s="2744"/>
      <c r="G158" s="2744"/>
      <c r="H158" s="2834"/>
      <c r="I158" s="2744"/>
      <c r="J158" s="2744"/>
      <c r="K158" s="2744"/>
      <c r="L158" s="2744"/>
      <c r="M158" s="2744"/>
      <c r="N158" s="2744"/>
      <c r="O158" s="2744"/>
      <c r="P158" s="2744"/>
      <c r="Q158" s="2744"/>
      <c r="R158" s="2744"/>
      <c r="S158" s="2744"/>
      <c r="T158" s="2744"/>
      <c r="U158" s="2744"/>
      <c r="V158" s="2744"/>
      <c r="W158" s="2744"/>
    </row>
    <row r="159" spans="1:23" ht="15.75" customHeight="1">
      <c r="A159" s="2744"/>
      <c r="B159" s="2744"/>
      <c r="C159" s="2744"/>
      <c r="D159" s="2744"/>
      <c r="E159" s="2744"/>
      <c r="F159" s="2744"/>
      <c r="G159" s="2744"/>
      <c r="H159" s="2834"/>
      <c r="I159" s="2744"/>
      <c r="J159" s="2744"/>
      <c r="K159" s="2744"/>
      <c r="L159" s="2744"/>
      <c r="M159" s="2744"/>
      <c r="N159" s="2744"/>
      <c r="O159" s="2744"/>
      <c r="P159" s="2744"/>
      <c r="Q159" s="2744"/>
      <c r="R159" s="2744"/>
      <c r="S159" s="2744"/>
      <c r="T159" s="2744"/>
      <c r="U159" s="2744"/>
      <c r="V159" s="2744"/>
      <c r="W159" s="2744"/>
    </row>
    <row r="160" spans="1:23" ht="15.75" customHeight="1">
      <c r="A160" s="2744"/>
      <c r="B160" s="2744"/>
      <c r="C160" s="2744"/>
      <c r="D160" s="2744"/>
      <c r="E160" s="2744"/>
      <c r="F160" s="2744"/>
      <c r="G160" s="2744"/>
      <c r="H160" s="2834"/>
      <c r="I160" s="2744"/>
      <c r="J160" s="2744"/>
      <c r="K160" s="2744"/>
      <c r="L160" s="2744"/>
      <c r="M160" s="2744"/>
      <c r="N160" s="2744"/>
      <c r="O160" s="2744"/>
      <c r="P160" s="2744"/>
      <c r="Q160" s="2744"/>
      <c r="R160" s="2744"/>
      <c r="S160" s="2744"/>
      <c r="T160" s="2744"/>
      <c r="U160" s="2744"/>
      <c r="V160" s="2744"/>
      <c r="W160" s="2744"/>
    </row>
    <row r="161" spans="1:23" ht="15.75" customHeight="1">
      <c r="A161" s="2744"/>
      <c r="B161" s="2744"/>
      <c r="C161" s="2744"/>
      <c r="D161" s="2744"/>
      <c r="E161" s="2744"/>
      <c r="F161" s="2744"/>
      <c r="G161" s="2744"/>
      <c r="H161" s="2834"/>
      <c r="I161" s="2744"/>
      <c r="J161" s="2744"/>
      <c r="K161" s="2744"/>
      <c r="L161" s="2744"/>
      <c r="M161" s="2744"/>
      <c r="N161" s="2744"/>
      <c r="O161" s="2744"/>
      <c r="P161" s="2744"/>
      <c r="Q161" s="2744"/>
      <c r="R161" s="2744"/>
      <c r="S161" s="2744"/>
      <c r="T161" s="2744"/>
      <c r="U161" s="2744"/>
      <c r="V161" s="2744"/>
      <c r="W161" s="2744"/>
    </row>
    <row r="162" spans="1:23" ht="15.75" customHeight="1">
      <c r="A162" s="2744"/>
      <c r="B162" s="2744"/>
      <c r="C162" s="2744"/>
      <c r="D162" s="2744"/>
      <c r="E162" s="2744"/>
      <c r="F162" s="2744"/>
      <c r="G162" s="2744"/>
      <c r="H162" s="2834"/>
      <c r="I162" s="2744"/>
      <c r="J162" s="2744"/>
      <c r="K162" s="2744"/>
      <c r="L162" s="2744"/>
      <c r="M162" s="2744"/>
      <c r="N162" s="2744"/>
      <c r="O162" s="2744"/>
      <c r="P162" s="2744"/>
      <c r="Q162" s="2744"/>
      <c r="R162" s="2744"/>
      <c r="S162" s="2744"/>
      <c r="T162" s="2744"/>
      <c r="U162" s="2744"/>
      <c r="V162" s="2744"/>
      <c r="W162" s="2744"/>
    </row>
    <row r="163" spans="1:23" ht="15.75" customHeight="1">
      <c r="A163" s="2744"/>
      <c r="B163" s="2744"/>
      <c r="C163" s="2744"/>
      <c r="D163" s="2744"/>
      <c r="E163" s="2744"/>
      <c r="F163" s="2744"/>
      <c r="G163" s="2744"/>
      <c r="H163" s="2834"/>
      <c r="I163" s="2744"/>
      <c r="J163" s="2744"/>
      <c r="K163" s="2744"/>
      <c r="L163" s="2744"/>
      <c r="M163" s="2744"/>
      <c r="N163" s="2744"/>
      <c r="O163" s="2744"/>
      <c r="P163" s="2744"/>
      <c r="Q163" s="2744"/>
      <c r="R163" s="2744"/>
      <c r="S163" s="2744"/>
      <c r="T163" s="2744"/>
      <c r="U163" s="2744"/>
      <c r="V163" s="2744"/>
      <c r="W163" s="2744"/>
    </row>
    <row r="164" spans="1:23" ht="15.75" customHeight="1">
      <c r="A164" s="2744"/>
      <c r="B164" s="2744"/>
      <c r="C164" s="2744"/>
      <c r="D164" s="2744"/>
      <c r="E164" s="2744"/>
      <c r="F164" s="2744"/>
      <c r="G164" s="2744"/>
      <c r="H164" s="2834"/>
      <c r="I164" s="2744"/>
      <c r="J164" s="2744"/>
      <c r="K164" s="2744"/>
      <c r="L164" s="2744"/>
      <c r="M164" s="2744"/>
      <c r="N164" s="2744"/>
      <c r="O164" s="2744"/>
      <c r="P164" s="2744"/>
      <c r="Q164" s="2744"/>
      <c r="R164" s="2744"/>
      <c r="S164" s="2744"/>
      <c r="T164" s="2744"/>
      <c r="U164" s="2744"/>
      <c r="V164" s="2744"/>
      <c r="W164" s="2744"/>
    </row>
    <row r="165" spans="1:23" ht="15.75" customHeight="1">
      <c r="A165" s="2744"/>
      <c r="B165" s="2744"/>
      <c r="C165" s="2744"/>
      <c r="D165" s="2744"/>
      <c r="E165" s="2744"/>
      <c r="F165" s="2744"/>
      <c r="G165" s="2744"/>
      <c r="H165" s="2834"/>
      <c r="I165" s="2744"/>
      <c r="J165" s="2744"/>
      <c r="K165" s="2744"/>
      <c r="L165" s="2744"/>
      <c r="M165" s="2744"/>
      <c r="N165" s="2744"/>
      <c r="O165" s="2744"/>
      <c r="P165" s="2744"/>
      <c r="Q165" s="2744"/>
      <c r="R165" s="2744"/>
      <c r="S165" s="2744"/>
      <c r="T165" s="2744"/>
      <c r="U165" s="2744"/>
      <c r="V165" s="2744"/>
      <c r="W165" s="2744"/>
    </row>
    <row r="166" spans="1:23" ht="15.75" customHeight="1">
      <c r="A166" s="2744"/>
      <c r="B166" s="2744"/>
      <c r="C166" s="2744"/>
      <c r="D166" s="2744"/>
      <c r="E166" s="2744"/>
      <c r="F166" s="2744"/>
      <c r="G166" s="2744"/>
      <c r="H166" s="2834"/>
      <c r="I166" s="2744"/>
      <c r="J166" s="2744"/>
      <c r="K166" s="2744"/>
      <c r="L166" s="2744"/>
      <c r="M166" s="2744"/>
      <c r="N166" s="2744"/>
      <c r="O166" s="2744"/>
      <c r="P166" s="2744"/>
      <c r="Q166" s="2744"/>
      <c r="R166" s="2744"/>
      <c r="S166" s="2744"/>
      <c r="T166" s="2744"/>
      <c r="U166" s="2744"/>
      <c r="V166" s="2744"/>
      <c r="W166" s="2744"/>
    </row>
    <row r="167" spans="1:23" ht="15.75" customHeight="1">
      <c r="A167" s="2744"/>
      <c r="B167" s="2744"/>
      <c r="C167" s="2744"/>
      <c r="D167" s="2744"/>
      <c r="E167" s="2744"/>
      <c r="F167" s="2744"/>
      <c r="G167" s="2744"/>
      <c r="H167" s="2834"/>
      <c r="I167" s="2744"/>
      <c r="J167" s="2744"/>
      <c r="K167" s="2744"/>
      <c r="L167" s="2744"/>
      <c r="M167" s="2744"/>
      <c r="N167" s="2744"/>
      <c r="O167" s="2744"/>
      <c r="P167" s="2744"/>
      <c r="Q167" s="2744"/>
      <c r="R167" s="2744"/>
      <c r="S167" s="2744"/>
      <c r="T167" s="2744"/>
      <c r="U167" s="2744"/>
      <c r="V167" s="2744"/>
      <c r="W167" s="2744"/>
    </row>
    <row r="168" spans="1:23" ht="15.75" customHeight="1">
      <c r="A168" s="2744"/>
      <c r="B168" s="2744"/>
      <c r="C168" s="2744"/>
      <c r="D168" s="2744"/>
      <c r="E168" s="2744"/>
      <c r="F168" s="2744"/>
      <c r="G168" s="2744"/>
      <c r="H168" s="2834"/>
      <c r="I168" s="2744"/>
      <c r="J168" s="2744"/>
      <c r="K168" s="2744"/>
      <c r="L168" s="2744"/>
      <c r="M168" s="2744"/>
      <c r="N168" s="2744"/>
      <c r="O168" s="2744"/>
      <c r="P168" s="2744"/>
      <c r="Q168" s="2744"/>
      <c r="R168" s="2744"/>
      <c r="S168" s="2744"/>
      <c r="T168" s="2744"/>
      <c r="U168" s="2744"/>
      <c r="V168" s="2744"/>
      <c r="W168" s="2744"/>
    </row>
    <row r="169" spans="1:23" ht="15.75" customHeight="1">
      <c r="A169" s="2744"/>
      <c r="B169" s="2744"/>
      <c r="C169" s="2744"/>
      <c r="D169" s="2744"/>
      <c r="E169" s="2744"/>
      <c r="F169" s="2744"/>
      <c r="G169" s="2744"/>
      <c r="H169" s="2834"/>
      <c r="I169" s="2744"/>
      <c r="J169" s="2744"/>
      <c r="K169" s="2744"/>
      <c r="L169" s="2744"/>
      <c r="M169" s="2744"/>
      <c r="N169" s="2744"/>
      <c r="O169" s="2744"/>
      <c r="P169" s="2744"/>
      <c r="Q169" s="2744"/>
      <c r="R169" s="2744"/>
      <c r="S169" s="2744"/>
      <c r="T169" s="2744"/>
      <c r="U169" s="2744"/>
      <c r="V169" s="2744"/>
      <c r="W169" s="2744"/>
    </row>
    <row r="170" spans="1:23" ht="15.75" customHeight="1">
      <c r="A170" s="2744"/>
      <c r="B170" s="2744"/>
      <c r="C170" s="2744"/>
      <c r="D170" s="2744"/>
      <c r="E170" s="2744"/>
      <c r="F170" s="2744"/>
      <c r="G170" s="2744"/>
      <c r="H170" s="2834"/>
      <c r="I170" s="2744"/>
      <c r="J170" s="2744"/>
      <c r="K170" s="2744"/>
      <c r="L170" s="2744"/>
      <c r="M170" s="2744"/>
      <c r="N170" s="2744"/>
      <c r="O170" s="2744"/>
      <c r="P170" s="2744"/>
      <c r="Q170" s="2744"/>
      <c r="R170" s="2744"/>
      <c r="S170" s="2744"/>
      <c r="T170" s="2744"/>
      <c r="U170" s="2744"/>
      <c r="V170" s="2744"/>
      <c r="W170" s="2744"/>
    </row>
    <row r="171" spans="1:23" ht="15.75" customHeight="1">
      <c r="A171" s="2744"/>
      <c r="B171" s="2744"/>
      <c r="C171" s="2744"/>
      <c r="D171" s="2744"/>
      <c r="E171" s="2744"/>
      <c r="F171" s="2744"/>
      <c r="G171" s="2744"/>
      <c r="H171" s="2834"/>
      <c r="I171" s="2744"/>
      <c r="J171" s="2744"/>
      <c r="K171" s="2744"/>
      <c r="L171" s="2744"/>
      <c r="M171" s="2744"/>
      <c r="N171" s="2744"/>
      <c r="O171" s="2744"/>
      <c r="P171" s="2744"/>
      <c r="Q171" s="2744"/>
      <c r="R171" s="2744"/>
      <c r="S171" s="2744"/>
      <c r="T171" s="2744"/>
      <c r="U171" s="2744"/>
      <c r="V171" s="2744"/>
      <c r="W171" s="2744"/>
    </row>
    <row r="172" spans="1:23" ht="15.75" customHeight="1">
      <c r="A172" s="2744"/>
      <c r="B172" s="2744"/>
      <c r="C172" s="2744"/>
      <c r="D172" s="2744"/>
      <c r="E172" s="2744"/>
      <c r="F172" s="2744"/>
      <c r="G172" s="2744"/>
      <c r="H172" s="2834"/>
      <c r="I172" s="2744"/>
      <c r="J172" s="2744"/>
      <c r="K172" s="2744"/>
      <c r="L172" s="2744"/>
      <c r="M172" s="2744"/>
      <c r="N172" s="2744"/>
      <c r="O172" s="2744"/>
      <c r="P172" s="2744"/>
      <c r="Q172" s="2744"/>
      <c r="R172" s="2744"/>
      <c r="S172" s="2744"/>
      <c r="T172" s="2744"/>
      <c r="U172" s="2744"/>
      <c r="V172" s="2744"/>
      <c r="W172" s="2744"/>
    </row>
    <row r="173" spans="1:23" ht="15.75" customHeight="1">
      <c r="A173" s="2744"/>
      <c r="B173" s="2744"/>
      <c r="C173" s="2744"/>
      <c r="D173" s="2744"/>
      <c r="E173" s="2744"/>
      <c r="F173" s="2744"/>
      <c r="G173" s="2744"/>
      <c r="H173" s="2834"/>
      <c r="I173" s="2744"/>
      <c r="J173" s="2744"/>
      <c r="K173" s="2744"/>
      <c r="L173" s="2744"/>
      <c r="M173" s="2744"/>
      <c r="N173" s="2744"/>
      <c r="O173" s="2744"/>
      <c r="P173" s="2744"/>
      <c r="Q173" s="2744"/>
      <c r="R173" s="2744"/>
      <c r="S173" s="2744"/>
      <c r="T173" s="2744"/>
      <c r="U173" s="2744"/>
      <c r="V173" s="2744"/>
      <c r="W173" s="2744"/>
    </row>
    <row r="174" spans="1:23" ht="15.75" customHeight="1">
      <c r="A174" s="2744"/>
      <c r="B174" s="2744"/>
      <c r="C174" s="2744"/>
      <c r="D174" s="2744"/>
      <c r="E174" s="2744"/>
      <c r="F174" s="2744"/>
      <c r="G174" s="2744"/>
      <c r="H174" s="2834"/>
      <c r="I174" s="2744"/>
      <c r="J174" s="2744"/>
      <c r="K174" s="2744"/>
      <c r="L174" s="2744"/>
      <c r="M174" s="2744"/>
      <c r="N174" s="2744"/>
      <c r="O174" s="2744"/>
      <c r="P174" s="2744"/>
      <c r="Q174" s="2744"/>
      <c r="R174" s="2744"/>
      <c r="S174" s="2744"/>
      <c r="T174" s="2744"/>
      <c r="U174" s="2744"/>
      <c r="V174" s="2744"/>
      <c r="W174" s="2744"/>
    </row>
    <row r="175" spans="1:23" ht="15.75" customHeight="1">
      <c r="A175" s="2744"/>
      <c r="B175" s="2744"/>
      <c r="C175" s="2744"/>
      <c r="D175" s="2744"/>
      <c r="E175" s="2744"/>
      <c r="F175" s="2744"/>
      <c r="G175" s="2744"/>
      <c r="H175" s="2834"/>
      <c r="I175" s="2744"/>
      <c r="J175" s="2744"/>
      <c r="K175" s="2744"/>
      <c r="L175" s="2744"/>
      <c r="M175" s="2744"/>
      <c r="N175" s="2744"/>
      <c r="O175" s="2744"/>
      <c r="P175" s="2744"/>
      <c r="Q175" s="2744"/>
      <c r="R175" s="2744"/>
      <c r="S175" s="2744"/>
      <c r="T175" s="2744"/>
      <c r="U175" s="2744"/>
      <c r="V175" s="2744"/>
      <c r="W175" s="2744"/>
    </row>
    <row r="176" spans="1:23" ht="15.75" customHeight="1">
      <c r="A176" s="2744"/>
      <c r="B176" s="2744"/>
      <c r="C176" s="2744"/>
      <c r="D176" s="2744"/>
      <c r="E176" s="2744"/>
      <c r="F176" s="2744"/>
      <c r="G176" s="2744"/>
      <c r="H176" s="2834"/>
      <c r="I176" s="2744"/>
      <c r="J176" s="2744"/>
      <c r="K176" s="2744"/>
      <c r="L176" s="2744"/>
      <c r="M176" s="2744"/>
      <c r="N176" s="2744"/>
      <c r="O176" s="2744"/>
      <c r="P176" s="2744"/>
      <c r="Q176" s="2744"/>
      <c r="R176" s="2744"/>
      <c r="S176" s="2744"/>
      <c r="T176" s="2744"/>
      <c r="U176" s="2744"/>
      <c r="V176" s="2744"/>
      <c r="W176" s="2744"/>
    </row>
    <row r="177" spans="1:23" ht="15.75" customHeight="1">
      <c r="A177" s="2744"/>
      <c r="B177" s="2744"/>
      <c r="C177" s="2744"/>
      <c r="D177" s="2744"/>
      <c r="E177" s="2744"/>
      <c r="F177" s="2744"/>
      <c r="G177" s="2744"/>
      <c r="H177" s="2834"/>
      <c r="I177" s="2744"/>
      <c r="J177" s="2744"/>
      <c r="K177" s="2744"/>
      <c r="L177" s="2744"/>
      <c r="M177" s="2744"/>
      <c r="N177" s="2744"/>
      <c r="O177" s="2744"/>
      <c r="P177" s="2744"/>
      <c r="Q177" s="2744"/>
      <c r="R177" s="2744"/>
      <c r="S177" s="2744"/>
      <c r="T177" s="2744"/>
      <c r="U177" s="2744"/>
      <c r="V177" s="2744"/>
      <c r="W177" s="2744"/>
    </row>
    <row r="178" spans="1:23" ht="15.75" customHeight="1">
      <c r="A178" s="2744"/>
      <c r="B178" s="2744"/>
      <c r="C178" s="2744"/>
      <c r="D178" s="2744"/>
      <c r="E178" s="2744"/>
      <c r="F178" s="2744"/>
      <c r="G178" s="2744"/>
      <c r="H178" s="2834"/>
      <c r="I178" s="2744"/>
      <c r="J178" s="2744"/>
      <c r="K178" s="2744"/>
      <c r="L178" s="2744"/>
      <c r="M178" s="2744"/>
      <c r="N178" s="2744"/>
      <c r="O178" s="2744"/>
      <c r="P178" s="2744"/>
      <c r="Q178" s="2744"/>
      <c r="R178" s="2744"/>
      <c r="S178" s="2744"/>
      <c r="T178" s="2744"/>
      <c r="U178" s="2744"/>
      <c r="V178" s="2744"/>
      <c r="W178" s="2744"/>
    </row>
    <row r="179" spans="1:23" ht="15.75" customHeight="1">
      <c r="A179" s="2744"/>
      <c r="B179" s="2744"/>
      <c r="C179" s="2744"/>
      <c r="D179" s="2744"/>
      <c r="E179" s="2744"/>
      <c r="F179" s="2744"/>
      <c r="G179" s="2744"/>
      <c r="H179" s="2834"/>
      <c r="I179" s="2744"/>
      <c r="J179" s="2744"/>
      <c r="K179" s="2744"/>
      <c r="L179" s="2744"/>
      <c r="M179" s="2744"/>
      <c r="N179" s="2744"/>
      <c r="O179" s="2744"/>
      <c r="P179" s="2744"/>
      <c r="Q179" s="2744"/>
      <c r="R179" s="2744"/>
      <c r="S179" s="2744"/>
      <c r="T179" s="2744"/>
      <c r="U179" s="2744"/>
      <c r="V179" s="2744"/>
      <c r="W179" s="2744"/>
    </row>
    <row r="180" spans="1:23" ht="15.75" customHeight="1">
      <c r="A180" s="2744"/>
      <c r="B180" s="2744"/>
      <c r="C180" s="2744"/>
      <c r="D180" s="2744"/>
      <c r="E180" s="2744"/>
      <c r="F180" s="2744"/>
      <c r="G180" s="2744"/>
      <c r="H180" s="2834"/>
      <c r="I180" s="2744"/>
      <c r="J180" s="2744"/>
      <c r="K180" s="2744"/>
      <c r="L180" s="2744"/>
      <c r="M180" s="2744"/>
      <c r="N180" s="2744"/>
      <c r="O180" s="2744"/>
      <c r="P180" s="2744"/>
      <c r="Q180" s="2744"/>
      <c r="R180" s="2744"/>
      <c r="S180" s="2744"/>
      <c r="T180" s="2744"/>
      <c r="U180" s="2744"/>
      <c r="V180" s="2744"/>
      <c r="W180" s="2744"/>
    </row>
    <row r="181" spans="1:23" ht="15.75" customHeight="1">
      <c r="A181" s="2744"/>
      <c r="B181" s="2744"/>
      <c r="C181" s="2744"/>
      <c r="D181" s="2744"/>
      <c r="E181" s="2744"/>
      <c r="F181" s="2744"/>
      <c r="G181" s="2744"/>
      <c r="H181" s="2834"/>
      <c r="I181" s="2744"/>
      <c r="J181" s="2744"/>
      <c r="K181" s="2744"/>
      <c r="L181" s="2744"/>
      <c r="M181" s="2744"/>
      <c r="N181" s="2744"/>
      <c r="O181" s="2744"/>
      <c r="P181" s="2744"/>
      <c r="Q181" s="2744"/>
      <c r="R181" s="2744"/>
      <c r="S181" s="2744"/>
      <c r="T181" s="2744"/>
      <c r="U181" s="2744"/>
      <c r="V181" s="2744"/>
      <c r="W181" s="2744"/>
    </row>
    <row r="182" spans="1:23" ht="15.75" customHeight="1">
      <c r="A182" s="2744"/>
      <c r="B182" s="2744"/>
      <c r="C182" s="2744"/>
      <c r="D182" s="2744"/>
      <c r="E182" s="2744"/>
      <c r="F182" s="2744"/>
      <c r="G182" s="2744"/>
      <c r="H182" s="2834"/>
      <c r="I182" s="2744"/>
      <c r="J182" s="2744"/>
      <c r="K182" s="2744"/>
      <c r="L182" s="2744"/>
      <c r="M182" s="2744"/>
      <c r="N182" s="2744"/>
      <c r="O182" s="2744"/>
      <c r="P182" s="2744"/>
      <c r="Q182" s="2744"/>
      <c r="R182" s="2744"/>
      <c r="S182" s="2744"/>
      <c r="T182" s="2744"/>
      <c r="U182" s="2744"/>
      <c r="V182" s="2744"/>
      <c r="W182" s="2744"/>
    </row>
    <row r="183" spans="1:23" ht="15.75" customHeight="1">
      <c r="A183" s="2744"/>
      <c r="B183" s="2744"/>
      <c r="C183" s="2744"/>
      <c r="D183" s="2744"/>
      <c r="E183" s="2744"/>
      <c r="F183" s="2744"/>
      <c r="G183" s="2744"/>
      <c r="H183" s="2834"/>
      <c r="I183" s="2744"/>
      <c r="J183" s="2744"/>
      <c r="K183" s="2744"/>
      <c r="L183" s="2744"/>
      <c r="M183" s="2744"/>
      <c r="N183" s="2744"/>
      <c r="O183" s="2744"/>
      <c r="P183" s="2744"/>
      <c r="Q183" s="2744"/>
      <c r="R183" s="2744"/>
      <c r="S183" s="2744"/>
      <c r="T183" s="2744"/>
      <c r="U183" s="2744"/>
      <c r="V183" s="2744"/>
      <c r="W183" s="2744"/>
    </row>
    <row r="184" spans="1:23" ht="15.75" customHeight="1">
      <c r="A184" s="2744"/>
      <c r="B184" s="2744"/>
      <c r="C184" s="2744"/>
      <c r="D184" s="2744"/>
      <c r="E184" s="2744"/>
      <c r="F184" s="2744"/>
      <c r="G184" s="2744"/>
      <c r="H184" s="2834"/>
      <c r="I184" s="2744"/>
      <c r="J184" s="2744"/>
      <c r="K184" s="2744"/>
      <c r="L184" s="2744"/>
      <c r="M184" s="2744"/>
      <c r="N184" s="2744"/>
      <c r="O184" s="2744"/>
      <c r="P184" s="2744"/>
      <c r="Q184" s="2744"/>
      <c r="R184" s="2744"/>
      <c r="S184" s="2744"/>
      <c r="T184" s="2744"/>
      <c r="U184" s="2744"/>
      <c r="V184" s="2744"/>
      <c r="W184" s="2744"/>
    </row>
    <row r="185" spans="1:23" ht="15.75" customHeight="1">
      <c r="A185" s="2744"/>
      <c r="B185" s="2744"/>
      <c r="C185" s="2744"/>
      <c r="D185" s="2744"/>
      <c r="E185" s="2744"/>
      <c r="F185" s="2744"/>
      <c r="G185" s="2744"/>
      <c r="H185" s="2834"/>
      <c r="I185" s="2744"/>
      <c r="J185" s="2744"/>
      <c r="K185" s="2744"/>
      <c r="L185" s="2744"/>
      <c r="M185" s="2744"/>
      <c r="N185" s="2744"/>
      <c r="O185" s="2744"/>
      <c r="P185" s="2744"/>
      <c r="Q185" s="2744"/>
      <c r="R185" s="2744"/>
      <c r="S185" s="2744"/>
      <c r="T185" s="2744"/>
      <c r="U185" s="2744"/>
      <c r="V185" s="2744"/>
      <c r="W185" s="2744"/>
    </row>
    <row r="186" spans="1:23" ht="15.75" customHeight="1">
      <c r="A186" s="2744"/>
      <c r="B186" s="2744"/>
      <c r="C186" s="2744"/>
      <c r="D186" s="2744"/>
      <c r="E186" s="2744"/>
      <c r="F186" s="2744"/>
      <c r="G186" s="2744"/>
      <c r="H186" s="2834"/>
      <c r="I186" s="2744"/>
      <c r="J186" s="2744"/>
      <c r="K186" s="2744"/>
      <c r="L186" s="2744"/>
      <c r="M186" s="2744"/>
      <c r="N186" s="2744"/>
      <c r="O186" s="2744"/>
      <c r="P186" s="2744"/>
      <c r="Q186" s="2744"/>
      <c r="R186" s="2744"/>
      <c r="S186" s="2744"/>
      <c r="T186" s="2744"/>
      <c r="U186" s="2744"/>
      <c r="V186" s="2744"/>
      <c r="W186" s="2744"/>
    </row>
    <row r="187" spans="1:23" ht="15.75" customHeight="1">
      <c r="A187" s="2744"/>
      <c r="B187" s="2744"/>
      <c r="C187" s="2744"/>
      <c r="D187" s="2744"/>
      <c r="E187" s="2744"/>
      <c r="F187" s="2744"/>
      <c r="G187" s="2744"/>
      <c r="H187" s="2834"/>
      <c r="I187" s="2744"/>
      <c r="J187" s="2744"/>
      <c r="K187" s="2744"/>
      <c r="L187" s="2744"/>
      <c r="M187" s="2744"/>
      <c r="N187" s="2744"/>
      <c r="O187" s="2744"/>
      <c r="P187" s="2744"/>
      <c r="Q187" s="2744"/>
      <c r="R187" s="2744"/>
      <c r="S187" s="2744"/>
      <c r="T187" s="2744"/>
      <c r="U187" s="2744"/>
      <c r="V187" s="2744"/>
      <c r="W187" s="2744"/>
    </row>
    <row r="188" spans="1:23" ht="15.75" customHeight="1">
      <c r="A188" s="2744"/>
      <c r="B188" s="2744"/>
      <c r="C188" s="2744"/>
      <c r="D188" s="2744"/>
      <c r="E188" s="2744"/>
      <c r="F188" s="2744"/>
      <c r="G188" s="2744"/>
      <c r="H188" s="2834"/>
      <c r="I188" s="2744"/>
      <c r="J188" s="2744"/>
      <c r="K188" s="2744"/>
      <c r="L188" s="2744"/>
      <c r="M188" s="2744"/>
      <c r="N188" s="2744"/>
      <c r="O188" s="2744"/>
      <c r="P188" s="2744"/>
      <c r="Q188" s="2744"/>
      <c r="R188" s="2744"/>
      <c r="S188" s="2744"/>
      <c r="T188" s="2744"/>
      <c r="U188" s="2744"/>
      <c r="V188" s="2744"/>
      <c r="W188" s="2744"/>
    </row>
    <row r="189" spans="1:23" ht="15.75" customHeight="1">
      <c r="A189" s="2744"/>
      <c r="B189" s="2744"/>
      <c r="C189" s="2744"/>
      <c r="D189" s="2744"/>
      <c r="E189" s="2744"/>
      <c r="F189" s="2744"/>
      <c r="G189" s="2744"/>
      <c r="H189" s="2834"/>
      <c r="I189" s="2744"/>
      <c r="J189" s="2744"/>
      <c r="K189" s="2744"/>
      <c r="L189" s="2744"/>
      <c r="M189" s="2744"/>
      <c r="N189" s="2744"/>
      <c r="O189" s="2744"/>
      <c r="P189" s="2744"/>
      <c r="Q189" s="2744"/>
      <c r="R189" s="2744"/>
      <c r="S189" s="2744"/>
      <c r="T189" s="2744"/>
      <c r="U189" s="2744"/>
      <c r="V189" s="2744"/>
      <c r="W189" s="2744"/>
    </row>
    <row r="190" spans="1:23" ht="15.75" customHeight="1">
      <c r="A190" s="2744"/>
      <c r="B190" s="2744"/>
      <c r="C190" s="2744"/>
      <c r="D190" s="2744"/>
      <c r="E190" s="2744"/>
      <c r="F190" s="2744"/>
      <c r="G190" s="2744"/>
      <c r="H190" s="2834"/>
      <c r="I190" s="2744"/>
      <c r="J190" s="2744"/>
      <c r="K190" s="2744"/>
      <c r="L190" s="2744"/>
      <c r="M190" s="2744"/>
      <c r="N190" s="2744"/>
      <c r="O190" s="2744"/>
      <c r="P190" s="2744"/>
      <c r="Q190" s="2744"/>
      <c r="R190" s="2744"/>
      <c r="S190" s="2744"/>
      <c r="T190" s="2744"/>
      <c r="U190" s="2744"/>
      <c r="V190" s="2744"/>
      <c r="W190" s="2744"/>
    </row>
    <row r="191" spans="1:23" ht="15.75" customHeight="1">
      <c r="A191" s="2744"/>
      <c r="B191" s="2744"/>
      <c r="C191" s="2744"/>
      <c r="D191" s="2744"/>
      <c r="E191" s="2744"/>
      <c r="F191" s="2744"/>
      <c r="G191" s="2744"/>
      <c r="H191" s="2834"/>
      <c r="I191" s="2744"/>
      <c r="J191" s="2744"/>
      <c r="K191" s="2744"/>
      <c r="L191" s="2744"/>
      <c r="M191" s="2744"/>
      <c r="N191" s="2744"/>
      <c r="O191" s="2744"/>
      <c r="P191" s="2744"/>
      <c r="Q191" s="2744"/>
      <c r="R191" s="2744"/>
      <c r="S191" s="2744"/>
      <c r="T191" s="2744"/>
      <c r="U191" s="2744"/>
      <c r="V191" s="2744"/>
      <c r="W191" s="2744"/>
    </row>
    <row r="192" spans="1:23" ht="15.75" customHeight="1">
      <c r="A192" s="2744"/>
      <c r="B192" s="2744"/>
      <c r="C192" s="2744"/>
      <c r="D192" s="2744"/>
      <c r="E192" s="2744"/>
      <c r="F192" s="2744"/>
      <c r="G192" s="2744"/>
      <c r="H192" s="2834"/>
      <c r="I192" s="2744"/>
      <c r="J192" s="2744"/>
      <c r="K192" s="2744"/>
      <c r="L192" s="2744"/>
      <c r="M192" s="2744"/>
      <c r="N192" s="2744"/>
      <c r="O192" s="2744"/>
      <c r="P192" s="2744"/>
      <c r="Q192" s="2744"/>
      <c r="R192" s="2744"/>
      <c r="S192" s="2744"/>
      <c r="T192" s="2744"/>
      <c r="U192" s="2744"/>
      <c r="V192" s="2744"/>
      <c r="W192" s="2744"/>
    </row>
    <row r="193" spans="1:23" ht="15.75" customHeight="1">
      <c r="A193" s="2744"/>
      <c r="B193" s="2744"/>
      <c r="C193" s="2744"/>
      <c r="D193" s="2744"/>
      <c r="E193" s="2744"/>
      <c r="F193" s="2744"/>
      <c r="G193" s="2744"/>
      <c r="H193" s="2834"/>
      <c r="I193" s="2744"/>
      <c r="J193" s="2744"/>
      <c r="K193" s="2744"/>
      <c r="L193" s="2744"/>
      <c r="M193" s="2744"/>
      <c r="N193" s="2744"/>
      <c r="O193" s="2744"/>
      <c r="P193" s="2744"/>
      <c r="Q193" s="2744"/>
      <c r="R193" s="2744"/>
      <c r="S193" s="2744"/>
      <c r="T193" s="2744"/>
      <c r="U193" s="2744"/>
      <c r="V193" s="2744"/>
      <c r="W193" s="2744"/>
    </row>
    <row r="194" spans="1:23" ht="15.75" customHeight="1">
      <c r="A194" s="2744"/>
      <c r="B194" s="2744"/>
      <c r="C194" s="2744"/>
      <c r="D194" s="2744"/>
      <c r="E194" s="2744"/>
      <c r="F194" s="2744"/>
      <c r="G194" s="2744"/>
      <c r="H194" s="2834"/>
      <c r="I194" s="2744"/>
      <c r="J194" s="2744"/>
      <c r="K194" s="2744"/>
      <c r="L194" s="2744"/>
      <c r="M194" s="2744"/>
      <c r="N194" s="2744"/>
      <c r="O194" s="2744"/>
      <c r="P194" s="2744"/>
      <c r="Q194" s="2744"/>
      <c r="R194" s="2744"/>
      <c r="S194" s="2744"/>
      <c r="T194" s="2744"/>
      <c r="U194" s="2744"/>
      <c r="V194" s="2744"/>
      <c r="W194" s="2744"/>
    </row>
    <row r="195" spans="1:23" ht="15.75" customHeight="1">
      <c r="A195" s="2744"/>
      <c r="B195" s="2744"/>
      <c r="C195" s="2744"/>
      <c r="D195" s="2744"/>
      <c r="E195" s="2744"/>
      <c r="F195" s="2744"/>
      <c r="G195" s="2744"/>
      <c r="H195" s="2834"/>
      <c r="I195" s="2744"/>
      <c r="J195" s="2744"/>
      <c r="K195" s="2744"/>
      <c r="L195" s="2744"/>
      <c r="M195" s="2744"/>
      <c r="N195" s="2744"/>
      <c r="O195" s="2744"/>
      <c r="P195" s="2744"/>
      <c r="Q195" s="2744"/>
      <c r="R195" s="2744"/>
      <c r="S195" s="2744"/>
      <c r="T195" s="2744"/>
      <c r="U195" s="2744"/>
      <c r="V195" s="2744"/>
      <c r="W195" s="2744"/>
    </row>
    <row r="196" spans="1:23" ht="15.75" customHeight="1">
      <c r="A196" s="2744"/>
      <c r="B196" s="2744"/>
      <c r="C196" s="2744"/>
      <c r="D196" s="2744"/>
      <c r="E196" s="2744"/>
      <c r="F196" s="2744"/>
      <c r="G196" s="2744"/>
      <c r="H196" s="2834"/>
      <c r="I196" s="2744"/>
      <c r="J196" s="2744"/>
      <c r="K196" s="2744"/>
      <c r="L196" s="2744"/>
      <c r="M196" s="2744"/>
      <c r="N196" s="2744"/>
      <c r="O196" s="2744"/>
      <c r="P196" s="2744"/>
      <c r="Q196" s="2744"/>
      <c r="R196" s="2744"/>
      <c r="S196" s="2744"/>
      <c r="T196" s="2744"/>
      <c r="U196" s="2744"/>
      <c r="V196" s="2744"/>
      <c r="W196" s="2744"/>
    </row>
    <row r="197" spans="1:23" ht="15.75" customHeight="1">
      <c r="A197" s="2744"/>
      <c r="B197" s="2744"/>
      <c r="C197" s="2744"/>
      <c r="D197" s="2744"/>
      <c r="E197" s="2744"/>
      <c r="F197" s="2744"/>
      <c r="G197" s="2744"/>
      <c r="H197" s="2834"/>
      <c r="I197" s="2744"/>
      <c r="J197" s="2744"/>
      <c r="K197" s="2744"/>
      <c r="L197" s="2744"/>
      <c r="M197" s="2744"/>
      <c r="N197" s="2744"/>
      <c r="O197" s="2744"/>
      <c r="P197" s="2744"/>
      <c r="Q197" s="2744"/>
      <c r="R197" s="2744"/>
      <c r="S197" s="2744"/>
      <c r="T197" s="2744"/>
      <c r="U197" s="2744"/>
      <c r="V197" s="2744"/>
      <c r="W197" s="2744"/>
    </row>
    <row r="198" spans="1:23" ht="15.75" customHeight="1">
      <c r="A198" s="2744"/>
      <c r="B198" s="2744"/>
      <c r="C198" s="2744"/>
      <c r="D198" s="2744"/>
      <c r="E198" s="2744"/>
      <c r="F198" s="2744"/>
      <c r="G198" s="2744"/>
      <c r="H198" s="2834"/>
      <c r="I198" s="2744"/>
      <c r="J198" s="2744"/>
      <c r="K198" s="2744"/>
      <c r="L198" s="2744"/>
      <c r="M198" s="2744"/>
      <c r="N198" s="2744"/>
      <c r="O198" s="2744"/>
      <c r="P198" s="2744"/>
      <c r="Q198" s="2744"/>
      <c r="R198" s="2744"/>
      <c r="S198" s="2744"/>
      <c r="T198" s="2744"/>
      <c r="U198" s="2744"/>
      <c r="V198" s="2744"/>
      <c r="W198" s="2744"/>
    </row>
    <row r="199" spans="1:23" ht="15.75" customHeight="1">
      <c r="A199" s="2744"/>
      <c r="B199" s="2744"/>
      <c r="C199" s="2744"/>
      <c r="D199" s="2744"/>
      <c r="E199" s="2744"/>
      <c r="F199" s="2744"/>
      <c r="G199" s="2744"/>
      <c r="H199" s="2834"/>
      <c r="I199" s="2744"/>
      <c r="J199" s="2744"/>
      <c r="K199" s="2744"/>
      <c r="L199" s="2744"/>
      <c r="M199" s="2744"/>
      <c r="N199" s="2744"/>
      <c r="O199" s="2744"/>
      <c r="P199" s="2744"/>
      <c r="Q199" s="2744"/>
      <c r="R199" s="2744"/>
      <c r="S199" s="2744"/>
      <c r="T199" s="2744"/>
      <c r="U199" s="2744"/>
      <c r="V199" s="2744"/>
      <c r="W199" s="2744"/>
    </row>
    <row r="200" spans="1:23" ht="15.75" customHeight="1">
      <c r="A200" s="2744"/>
      <c r="B200" s="2744"/>
      <c r="C200" s="2744"/>
      <c r="D200" s="2744"/>
      <c r="E200" s="2744"/>
      <c r="F200" s="2744"/>
      <c r="G200" s="2744"/>
      <c r="H200" s="2834"/>
      <c r="I200" s="2744"/>
      <c r="J200" s="2744"/>
      <c r="K200" s="2744"/>
      <c r="L200" s="2744"/>
      <c r="M200" s="2744"/>
      <c r="N200" s="2744"/>
      <c r="O200" s="2744"/>
      <c r="P200" s="2744"/>
      <c r="Q200" s="2744"/>
      <c r="R200" s="2744"/>
      <c r="S200" s="2744"/>
      <c r="T200" s="2744"/>
      <c r="U200" s="2744"/>
      <c r="V200" s="2744"/>
      <c r="W200" s="2744"/>
    </row>
    <row r="201" spans="1:23" ht="15.75" customHeight="1">
      <c r="A201" s="2744"/>
      <c r="B201" s="2744"/>
      <c r="C201" s="2744"/>
      <c r="D201" s="2744"/>
      <c r="E201" s="2744"/>
      <c r="F201" s="2744"/>
      <c r="G201" s="2744"/>
      <c r="H201" s="2834"/>
      <c r="I201" s="2744"/>
      <c r="J201" s="2744"/>
      <c r="K201" s="2744"/>
      <c r="L201" s="2744"/>
      <c r="M201" s="2744"/>
      <c r="N201" s="2744"/>
      <c r="O201" s="2744"/>
      <c r="P201" s="2744"/>
      <c r="Q201" s="2744"/>
      <c r="R201" s="2744"/>
      <c r="S201" s="2744"/>
      <c r="T201" s="2744"/>
      <c r="U201" s="2744"/>
      <c r="V201" s="2744"/>
      <c r="W201" s="2744"/>
    </row>
    <row r="202" spans="1:23" ht="15.75" customHeight="1">
      <c r="A202" s="2744"/>
      <c r="B202" s="2744"/>
      <c r="C202" s="2744"/>
      <c r="D202" s="2744"/>
      <c r="E202" s="2744"/>
      <c r="F202" s="2744"/>
      <c r="G202" s="2744"/>
      <c r="H202" s="2834"/>
      <c r="I202" s="2744"/>
      <c r="J202" s="2744"/>
      <c r="K202" s="2744"/>
      <c r="L202" s="2744"/>
      <c r="M202" s="2744"/>
      <c r="N202" s="2744"/>
      <c r="O202" s="2744"/>
      <c r="P202" s="2744"/>
      <c r="Q202" s="2744"/>
      <c r="R202" s="2744"/>
      <c r="S202" s="2744"/>
      <c r="T202" s="2744"/>
      <c r="U202" s="2744"/>
      <c r="V202" s="2744"/>
      <c r="W202" s="2744"/>
    </row>
    <row r="203" spans="1:23" ht="15.75" customHeight="1">
      <c r="A203" s="2744"/>
      <c r="B203" s="2744"/>
      <c r="C203" s="2744"/>
      <c r="D203" s="2744"/>
      <c r="E203" s="2744"/>
      <c r="F203" s="2744"/>
      <c r="G203" s="2744"/>
      <c r="H203" s="2834"/>
      <c r="I203" s="2744"/>
      <c r="J203" s="2744"/>
      <c r="K203" s="2744"/>
      <c r="L203" s="2744"/>
      <c r="M203" s="2744"/>
      <c r="N203" s="2744"/>
      <c r="O203" s="2744"/>
      <c r="P203" s="2744"/>
      <c r="Q203" s="2744"/>
      <c r="R203" s="2744"/>
      <c r="S203" s="2744"/>
      <c r="T203" s="2744"/>
      <c r="U203" s="2744"/>
      <c r="V203" s="2744"/>
      <c r="W203" s="2744"/>
    </row>
    <row r="204" spans="1:23" ht="15.75" customHeight="1">
      <c r="A204" s="2744"/>
      <c r="B204" s="2744"/>
      <c r="C204" s="2744"/>
      <c r="D204" s="2744"/>
      <c r="E204" s="2744"/>
      <c r="F204" s="2744"/>
      <c r="G204" s="2744"/>
      <c r="H204" s="2834"/>
      <c r="I204" s="2744"/>
      <c r="J204" s="2744"/>
      <c r="K204" s="2744"/>
      <c r="L204" s="2744"/>
      <c r="M204" s="2744"/>
      <c r="N204" s="2744"/>
      <c r="O204" s="2744"/>
      <c r="P204" s="2744"/>
      <c r="Q204" s="2744"/>
      <c r="R204" s="2744"/>
      <c r="S204" s="2744"/>
      <c r="T204" s="2744"/>
      <c r="U204" s="2744"/>
      <c r="V204" s="2744"/>
      <c r="W204" s="2744"/>
    </row>
    <row r="205" spans="1:23" ht="15.75" customHeight="1">
      <c r="A205" s="2744"/>
      <c r="B205" s="2744"/>
      <c r="C205" s="2744"/>
      <c r="D205" s="2744"/>
      <c r="E205" s="2744"/>
      <c r="F205" s="2744"/>
      <c r="G205" s="2744"/>
      <c r="H205" s="2834"/>
      <c r="I205" s="2744"/>
      <c r="J205" s="2744"/>
      <c r="K205" s="2744"/>
      <c r="L205" s="2744"/>
      <c r="M205" s="2744"/>
      <c r="N205" s="2744"/>
      <c r="O205" s="2744"/>
      <c r="P205" s="2744"/>
      <c r="Q205" s="2744"/>
      <c r="R205" s="2744"/>
      <c r="S205" s="2744"/>
      <c r="T205" s="2744"/>
      <c r="U205" s="2744"/>
      <c r="V205" s="2744"/>
      <c r="W205" s="2744"/>
    </row>
    <row r="206" spans="1:23" ht="15.75" customHeight="1">
      <c r="A206" s="2744"/>
      <c r="B206" s="2744"/>
      <c r="C206" s="2744"/>
      <c r="D206" s="2744"/>
      <c r="E206" s="2744"/>
      <c r="F206" s="2744"/>
      <c r="G206" s="2744"/>
      <c r="H206" s="2834"/>
      <c r="I206" s="2744"/>
      <c r="J206" s="2744"/>
      <c r="K206" s="2744"/>
      <c r="L206" s="2744"/>
      <c r="M206" s="2744"/>
      <c r="N206" s="2744"/>
      <c r="O206" s="2744"/>
      <c r="P206" s="2744"/>
      <c r="Q206" s="2744"/>
      <c r="R206" s="2744"/>
      <c r="S206" s="2744"/>
      <c r="T206" s="2744"/>
      <c r="U206" s="2744"/>
      <c r="V206" s="2744"/>
      <c r="W206" s="2744"/>
    </row>
    <row r="207" spans="1:23" ht="15.75" customHeight="1">
      <c r="A207" s="2744"/>
      <c r="B207" s="2744"/>
      <c r="C207" s="2744"/>
      <c r="D207" s="2744"/>
      <c r="E207" s="2744"/>
      <c r="F207" s="2744"/>
      <c r="G207" s="2744"/>
      <c r="H207" s="2834"/>
      <c r="I207" s="2744"/>
      <c r="J207" s="2744"/>
      <c r="K207" s="2744"/>
      <c r="L207" s="2744"/>
      <c r="M207" s="2744"/>
      <c r="N207" s="2744"/>
      <c r="O207" s="2744"/>
      <c r="P207" s="2744"/>
      <c r="Q207" s="2744"/>
      <c r="R207" s="2744"/>
      <c r="S207" s="2744"/>
      <c r="T207" s="2744"/>
      <c r="U207" s="2744"/>
      <c r="V207" s="2744"/>
      <c r="W207" s="2744"/>
    </row>
    <row r="208" spans="1:23" ht="15.75" customHeight="1">
      <c r="A208" s="2744"/>
      <c r="B208" s="2744"/>
      <c r="C208" s="2744"/>
      <c r="D208" s="2744"/>
      <c r="E208" s="2744"/>
      <c r="F208" s="2744"/>
      <c r="G208" s="2744"/>
      <c r="H208" s="2834"/>
      <c r="I208" s="2744"/>
      <c r="J208" s="2744"/>
      <c r="K208" s="2744"/>
      <c r="L208" s="2744"/>
      <c r="M208" s="2744"/>
      <c r="N208" s="2744"/>
      <c r="O208" s="2744"/>
      <c r="P208" s="2744"/>
      <c r="Q208" s="2744"/>
      <c r="R208" s="2744"/>
      <c r="S208" s="2744"/>
      <c r="T208" s="2744"/>
      <c r="U208" s="2744"/>
      <c r="V208" s="2744"/>
      <c r="W208" s="2744"/>
    </row>
    <row r="209" spans="1:23" ht="15.75" customHeight="1">
      <c r="A209" s="2744"/>
      <c r="B209" s="2744"/>
      <c r="C209" s="2744"/>
      <c r="D209" s="2744"/>
      <c r="E209" s="2744"/>
      <c r="F209" s="2744"/>
      <c r="G209" s="2744"/>
      <c r="H209" s="2834"/>
      <c r="I209" s="2744"/>
      <c r="J209" s="2744"/>
      <c r="K209" s="2744"/>
      <c r="L209" s="2744"/>
      <c r="M209" s="2744"/>
      <c r="N209" s="2744"/>
      <c r="O209" s="2744"/>
      <c r="P209" s="2744"/>
      <c r="Q209" s="2744"/>
      <c r="R209" s="2744"/>
      <c r="S209" s="2744"/>
      <c r="T209" s="2744"/>
      <c r="U209" s="2744"/>
      <c r="V209" s="2744"/>
      <c r="W209" s="2744"/>
    </row>
    <row r="210" spans="1:23" ht="15.75" customHeight="1">
      <c r="A210" s="2744"/>
      <c r="B210" s="2744"/>
      <c r="C210" s="2744"/>
      <c r="D210" s="2744"/>
      <c r="E210" s="2744"/>
      <c r="F210" s="2744"/>
      <c r="G210" s="2744"/>
      <c r="H210" s="2834"/>
      <c r="I210" s="2744"/>
      <c r="J210" s="2744"/>
      <c r="K210" s="2744"/>
      <c r="L210" s="2744"/>
      <c r="M210" s="2744"/>
      <c r="N210" s="2744"/>
      <c r="O210" s="2744"/>
      <c r="P210" s="2744"/>
      <c r="Q210" s="2744"/>
      <c r="R210" s="2744"/>
      <c r="S210" s="2744"/>
      <c r="T210" s="2744"/>
      <c r="U210" s="2744"/>
      <c r="V210" s="2744"/>
      <c r="W210" s="2744"/>
    </row>
    <row r="211" spans="1:23" ht="15.75" customHeight="1">
      <c r="A211" s="2744"/>
      <c r="B211" s="2744"/>
      <c r="C211" s="2744"/>
      <c r="D211" s="2744"/>
      <c r="E211" s="2744"/>
      <c r="F211" s="2744"/>
      <c r="G211" s="2744"/>
      <c r="H211" s="2834"/>
      <c r="I211" s="2744"/>
      <c r="J211" s="2744"/>
      <c r="K211" s="2744"/>
      <c r="L211" s="2744"/>
      <c r="M211" s="2744"/>
      <c r="N211" s="2744"/>
      <c r="O211" s="2744"/>
      <c r="P211" s="2744"/>
      <c r="Q211" s="2744"/>
      <c r="R211" s="2744"/>
      <c r="S211" s="2744"/>
      <c r="T211" s="2744"/>
      <c r="U211" s="2744"/>
      <c r="V211" s="2744"/>
      <c r="W211" s="2744"/>
    </row>
    <row r="212" spans="1:23" ht="15.75" customHeight="1">
      <c r="A212" s="2744"/>
      <c r="B212" s="2744"/>
      <c r="C212" s="2744"/>
      <c r="D212" s="2744"/>
      <c r="E212" s="2744"/>
      <c r="F212" s="2744"/>
      <c r="G212" s="2744"/>
      <c r="H212" s="2834"/>
      <c r="I212" s="2744"/>
      <c r="J212" s="2744"/>
      <c r="K212" s="2744"/>
      <c r="L212" s="2744"/>
      <c r="M212" s="2744"/>
      <c r="N212" s="2744"/>
      <c r="O212" s="2744"/>
      <c r="P212" s="2744"/>
      <c r="Q212" s="2744"/>
      <c r="R212" s="2744"/>
      <c r="S212" s="2744"/>
      <c r="T212" s="2744"/>
      <c r="U212" s="2744"/>
      <c r="V212" s="2744"/>
      <c r="W212" s="2744"/>
    </row>
    <row r="213" spans="1:23" ht="15.75" customHeight="1">
      <c r="A213" s="2744"/>
      <c r="B213" s="2744"/>
      <c r="C213" s="2744"/>
      <c r="D213" s="2744"/>
      <c r="E213" s="2744"/>
      <c r="F213" s="2744"/>
      <c r="G213" s="2744"/>
      <c r="H213" s="2834"/>
      <c r="I213" s="2744"/>
      <c r="J213" s="2744"/>
      <c r="K213" s="2744"/>
      <c r="L213" s="2744"/>
      <c r="M213" s="2744"/>
      <c r="N213" s="2744"/>
      <c r="O213" s="2744"/>
      <c r="P213" s="2744"/>
      <c r="Q213" s="2744"/>
      <c r="R213" s="2744"/>
      <c r="S213" s="2744"/>
      <c r="T213" s="2744"/>
      <c r="U213" s="2744"/>
      <c r="V213" s="2744"/>
      <c r="W213" s="2744"/>
    </row>
    <row r="214" spans="1:23" ht="15.75" customHeight="1">
      <c r="A214" s="2744"/>
      <c r="B214" s="2744"/>
      <c r="C214" s="2744"/>
      <c r="D214" s="2744"/>
      <c r="E214" s="2744"/>
      <c r="F214" s="2744"/>
      <c r="G214" s="2744"/>
      <c r="H214" s="2834"/>
      <c r="I214" s="2744"/>
      <c r="J214" s="2744"/>
      <c r="K214" s="2744"/>
      <c r="L214" s="2744"/>
      <c r="M214" s="2744"/>
      <c r="N214" s="2744"/>
      <c r="O214" s="2744"/>
      <c r="P214" s="2744"/>
      <c r="Q214" s="2744"/>
      <c r="R214" s="2744"/>
      <c r="S214" s="2744"/>
      <c r="T214" s="2744"/>
      <c r="U214" s="2744"/>
      <c r="V214" s="2744"/>
      <c r="W214" s="2744"/>
    </row>
    <row r="215" spans="1:23" ht="15.75" customHeight="1">
      <c r="A215" s="2744"/>
      <c r="B215" s="2744"/>
      <c r="C215" s="2744"/>
      <c r="D215" s="2744"/>
      <c r="E215" s="2744"/>
      <c r="F215" s="2744"/>
      <c r="G215" s="2744"/>
      <c r="H215" s="2834"/>
      <c r="I215" s="2744"/>
      <c r="J215" s="2744"/>
      <c r="K215" s="2744"/>
      <c r="L215" s="2744"/>
      <c r="M215" s="2744"/>
      <c r="N215" s="2744"/>
      <c r="O215" s="2744"/>
      <c r="P215" s="2744"/>
      <c r="Q215" s="2744"/>
      <c r="R215" s="2744"/>
      <c r="S215" s="2744"/>
      <c r="T215" s="2744"/>
      <c r="U215" s="2744"/>
      <c r="V215" s="2744"/>
      <c r="W215" s="2744"/>
    </row>
    <row r="216" spans="1:23" ht="15.75" customHeight="1">
      <c r="A216" s="2744"/>
      <c r="B216" s="2744"/>
      <c r="C216" s="2744"/>
      <c r="D216" s="2744"/>
      <c r="E216" s="2744"/>
      <c r="F216" s="2744"/>
      <c r="G216" s="2744"/>
      <c r="H216" s="2834"/>
      <c r="I216" s="2744"/>
      <c r="J216" s="2744"/>
      <c r="K216" s="2744"/>
      <c r="L216" s="2744"/>
      <c r="M216" s="2744"/>
      <c r="N216" s="2744"/>
      <c r="O216" s="2744"/>
      <c r="P216" s="2744"/>
      <c r="Q216" s="2744"/>
      <c r="R216" s="2744"/>
      <c r="S216" s="2744"/>
      <c r="T216" s="2744"/>
      <c r="U216" s="2744"/>
      <c r="V216" s="2744"/>
      <c r="W216" s="2744"/>
    </row>
    <row r="217" spans="1:23" ht="15.75" customHeight="1">
      <c r="A217" s="2744"/>
      <c r="B217" s="2744"/>
      <c r="C217" s="2744"/>
      <c r="D217" s="2744"/>
      <c r="E217" s="2744"/>
      <c r="F217" s="2744"/>
      <c r="G217" s="2744"/>
      <c r="H217" s="2834"/>
      <c r="I217" s="2744"/>
      <c r="J217" s="2744"/>
      <c r="K217" s="2744"/>
      <c r="L217" s="2744"/>
      <c r="M217" s="2744"/>
      <c r="N217" s="2744"/>
      <c r="O217" s="2744"/>
      <c r="P217" s="2744"/>
      <c r="Q217" s="2744"/>
      <c r="R217" s="2744"/>
      <c r="S217" s="2744"/>
      <c r="T217" s="2744"/>
      <c r="U217" s="2744"/>
      <c r="V217" s="2744"/>
      <c r="W217" s="2744"/>
    </row>
    <row r="218" spans="1:23" ht="15.75" customHeight="1">
      <c r="A218" s="2744"/>
      <c r="B218" s="2744"/>
      <c r="C218" s="2744"/>
      <c r="D218" s="2744"/>
      <c r="E218" s="2744"/>
      <c r="F218" s="2744"/>
      <c r="G218" s="2744"/>
      <c r="H218" s="2834"/>
      <c r="I218" s="2744"/>
      <c r="J218" s="2744"/>
      <c r="K218" s="2744"/>
      <c r="L218" s="2744"/>
      <c r="M218" s="2744"/>
      <c r="N218" s="2744"/>
      <c r="O218" s="2744"/>
      <c r="P218" s="2744"/>
      <c r="Q218" s="2744"/>
      <c r="R218" s="2744"/>
      <c r="S218" s="2744"/>
      <c r="T218" s="2744"/>
      <c r="U218" s="2744"/>
      <c r="V218" s="2744"/>
      <c r="W218" s="2744"/>
    </row>
    <row r="219" spans="1:23" ht="15.75" customHeight="1">
      <c r="A219" s="2744"/>
      <c r="B219" s="2744"/>
      <c r="C219" s="2744"/>
      <c r="D219" s="2744"/>
      <c r="E219" s="2744"/>
      <c r="F219" s="2744"/>
      <c r="G219" s="2744"/>
      <c r="H219" s="2834"/>
      <c r="I219" s="2744"/>
      <c r="J219" s="2744"/>
      <c r="K219" s="2744"/>
      <c r="L219" s="2744"/>
      <c r="M219" s="2744"/>
      <c r="N219" s="2744"/>
      <c r="O219" s="2744"/>
      <c r="P219" s="2744"/>
      <c r="Q219" s="2744"/>
      <c r="R219" s="2744"/>
      <c r="S219" s="2744"/>
      <c r="T219" s="2744"/>
      <c r="U219" s="2744"/>
      <c r="V219" s="2744"/>
      <c r="W219" s="2744"/>
    </row>
    <row r="220" spans="1:23" ht="15.75" customHeight="1">
      <c r="A220" s="2744"/>
      <c r="B220" s="2744"/>
      <c r="C220" s="2744"/>
      <c r="D220" s="2744"/>
      <c r="E220" s="2744"/>
      <c r="F220" s="2744"/>
      <c r="G220" s="2744"/>
      <c r="H220" s="2834"/>
      <c r="I220" s="2744"/>
      <c r="J220" s="2744"/>
      <c r="K220" s="2744"/>
      <c r="L220" s="2744"/>
      <c r="M220" s="2744"/>
      <c r="N220" s="2744"/>
      <c r="O220" s="2744"/>
      <c r="P220" s="2744"/>
      <c r="Q220" s="2744"/>
      <c r="R220" s="2744"/>
      <c r="S220" s="2744"/>
      <c r="T220" s="2744"/>
      <c r="U220" s="2744"/>
      <c r="V220" s="2744"/>
      <c r="W220" s="2744"/>
    </row>
    <row r="221" spans="1:23" ht="15.75" customHeight="1">
      <c r="A221" s="2744"/>
      <c r="B221" s="2744"/>
      <c r="C221" s="2744"/>
      <c r="D221" s="2744"/>
      <c r="E221" s="2744"/>
      <c r="F221" s="2744"/>
      <c r="G221" s="2744"/>
      <c r="H221" s="2834"/>
      <c r="I221" s="2744"/>
      <c r="J221" s="2744"/>
      <c r="K221" s="2744"/>
      <c r="L221" s="2744"/>
      <c r="M221" s="2744"/>
      <c r="N221" s="2744"/>
      <c r="O221" s="2744"/>
      <c r="P221" s="2744"/>
      <c r="Q221" s="2744"/>
      <c r="R221" s="2744"/>
      <c r="S221" s="2744"/>
      <c r="T221" s="2744"/>
      <c r="U221" s="2744"/>
      <c r="V221" s="2744"/>
      <c r="W221" s="2744"/>
    </row>
    <row r="222" spans="1:23" ht="15.75" customHeight="1">
      <c r="A222" s="2744"/>
      <c r="B222" s="2744"/>
      <c r="C222" s="2744"/>
      <c r="D222" s="2744"/>
      <c r="E222" s="2744"/>
      <c r="F222" s="2744"/>
      <c r="G222" s="2744"/>
      <c r="H222" s="2834"/>
      <c r="I222" s="2744"/>
      <c r="J222" s="2744"/>
      <c r="K222" s="2744"/>
      <c r="L222" s="2744"/>
      <c r="M222" s="2744"/>
      <c r="N222" s="2744"/>
      <c r="O222" s="2744"/>
      <c r="P222" s="2744"/>
      <c r="Q222" s="2744"/>
      <c r="R222" s="2744"/>
      <c r="S222" s="2744"/>
      <c r="T222" s="2744"/>
      <c r="U222" s="2744"/>
      <c r="V222" s="2744"/>
      <c r="W222" s="2744"/>
    </row>
    <row r="223" spans="1:23" ht="15.75" customHeight="1">
      <c r="A223" s="2744"/>
      <c r="B223" s="2744"/>
      <c r="C223" s="2744"/>
      <c r="D223" s="2744"/>
      <c r="E223" s="2744"/>
      <c r="F223" s="2744"/>
      <c r="G223" s="2744"/>
      <c r="H223" s="2834"/>
      <c r="I223" s="2744"/>
      <c r="J223" s="2744"/>
      <c r="K223" s="2744"/>
      <c r="L223" s="2744"/>
      <c r="M223" s="2744"/>
      <c r="N223" s="2744"/>
      <c r="O223" s="2744"/>
      <c r="P223" s="2744"/>
      <c r="Q223" s="2744"/>
      <c r="R223" s="2744"/>
      <c r="S223" s="2744"/>
      <c r="T223" s="2744"/>
      <c r="U223" s="2744"/>
      <c r="V223" s="2744"/>
      <c r="W223" s="2744"/>
    </row>
    <row r="224" spans="1:23" ht="15.75" customHeight="1">
      <c r="A224" s="2744"/>
      <c r="B224" s="2744"/>
      <c r="C224" s="2744"/>
      <c r="D224" s="2744"/>
      <c r="E224" s="2744"/>
      <c r="F224" s="2744"/>
      <c r="G224" s="2744"/>
      <c r="H224" s="2834"/>
      <c r="I224" s="2744"/>
      <c r="J224" s="2744"/>
      <c r="K224" s="2744"/>
      <c r="L224" s="2744"/>
      <c r="M224" s="2744"/>
      <c r="N224" s="2744"/>
      <c r="O224" s="2744"/>
      <c r="P224" s="2744"/>
      <c r="Q224" s="2744"/>
      <c r="R224" s="2744"/>
      <c r="S224" s="2744"/>
      <c r="T224" s="2744"/>
      <c r="U224" s="2744"/>
      <c r="V224" s="2744"/>
      <c r="W224" s="2744"/>
    </row>
    <row r="225" spans="1:23" ht="15.75" customHeight="1">
      <c r="A225" s="2744"/>
      <c r="B225" s="2744"/>
      <c r="C225" s="2744"/>
      <c r="D225" s="2744"/>
      <c r="E225" s="2744"/>
      <c r="F225" s="2744"/>
      <c r="G225" s="2744"/>
      <c r="H225" s="2834"/>
      <c r="I225" s="2744"/>
      <c r="J225" s="2744"/>
      <c r="K225" s="2744"/>
      <c r="L225" s="2744"/>
      <c r="M225" s="2744"/>
      <c r="N225" s="2744"/>
      <c r="O225" s="2744"/>
      <c r="P225" s="2744"/>
      <c r="Q225" s="2744"/>
      <c r="R225" s="2744"/>
      <c r="S225" s="2744"/>
      <c r="T225" s="2744"/>
      <c r="U225" s="2744"/>
      <c r="V225" s="2744"/>
      <c r="W225" s="2744"/>
    </row>
    <row r="226" spans="1:23" ht="15.75" customHeight="1">
      <c r="A226" s="2744"/>
      <c r="B226" s="2744"/>
      <c r="C226" s="2744"/>
      <c r="D226" s="2744"/>
      <c r="E226" s="2744"/>
      <c r="F226" s="2744"/>
      <c r="G226" s="2744"/>
      <c r="H226" s="2834"/>
      <c r="I226" s="2744"/>
      <c r="J226" s="2744"/>
      <c r="K226" s="2744"/>
      <c r="L226" s="2744"/>
      <c r="M226" s="2744"/>
      <c r="N226" s="2744"/>
      <c r="O226" s="2744"/>
      <c r="P226" s="2744"/>
      <c r="Q226" s="2744"/>
      <c r="R226" s="2744"/>
      <c r="S226" s="2744"/>
      <c r="T226" s="2744"/>
      <c r="U226" s="2744"/>
      <c r="V226" s="2744"/>
      <c r="W226" s="2744"/>
    </row>
    <row r="227" spans="1:23" ht="15.75" customHeight="1">
      <c r="A227" s="2744"/>
      <c r="B227" s="2744"/>
      <c r="C227" s="2744"/>
      <c r="D227" s="2744"/>
      <c r="E227" s="2744"/>
      <c r="F227" s="2744"/>
      <c r="G227" s="2744"/>
      <c r="H227" s="2834"/>
      <c r="I227" s="2744"/>
      <c r="J227" s="2744"/>
      <c r="K227" s="2744"/>
      <c r="L227" s="2744"/>
      <c r="M227" s="2744"/>
      <c r="N227" s="2744"/>
      <c r="O227" s="2744"/>
      <c r="P227" s="2744"/>
      <c r="Q227" s="2744"/>
      <c r="R227" s="2744"/>
      <c r="S227" s="2744"/>
      <c r="T227" s="2744"/>
      <c r="U227" s="2744"/>
      <c r="V227" s="2744"/>
      <c r="W227" s="2744"/>
    </row>
    <row r="228" spans="1:23" ht="15.75" customHeight="1">
      <c r="A228" s="2744"/>
      <c r="B228" s="2744"/>
      <c r="C228" s="2744"/>
      <c r="D228" s="2744"/>
      <c r="E228" s="2744"/>
      <c r="F228" s="2744"/>
      <c r="G228" s="2744"/>
      <c r="H228" s="2834"/>
      <c r="I228" s="2744"/>
      <c r="J228" s="2744"/>
      <c r="K228" s="2744"/>
      <c r="L228" s="2744"/>
      <c r="M228" s="2744"/>
      <c r="N228" s="2744"/>
      <c r="O228" s="2744"/>
      <c r="P228" s="2744"/>
      <c r="Q228" s="2744"/>
      <c r="R228" s="2744"/>
      <c r="S228" s="2744"/>
      <c r="T228" s="2744"/>
      <c r="U228" s="2744"/>
      <c r="V228" s="2744"/>
      <c r="W228" s="2744"/>
    </row>
    <row r="229" spans="1:23" ht="15.75" customHeight="1">
      <c r="A229" s="2744"/>
      <c r="B229" s="2744"/>
      <c r="C229" s="2744"/>
      <c r="D229" s="2744"/>
      <c r="E229" s="2744"/>
      <c r="F229" s="2744"/>
      <c r="G229" s="2744"/>
      <c r="H229" s="2834"/>
      <c r="I229" s="2744"/>
      <c r="J229" s="2744"/>
      <c r="K229" s="2744"/>
      <c r="L229" s="2744"/>
      <c r="M229" s="2744"/>
      <c r="N229" s="2744"/>
      <c r="O229" s="2744"/>
      <c r="P229" s="2744"/>
      <c r="Q229" s="2744"/>
      <c r="R229" s="2744"/>
      <c r="S229" s="2744"/>
      <c r="T229" s="2744"/>
      <c r="U229" s="2744"/>
      <c r="V229" s="2744"/>
      <c r="W229" s="2744"/>
    </row>
    <row r="230" spans="1:23" ht="15.75" customHeight="1">
      <c r="A230" s="2744"/>
      <c r="B230" s="2744"/>
      <c r="C230" s="2744"/>
      <c r="D230" s="2744"/>
      <c r="E230" s="2744"/>
      <c r="F230" s="2744"/>
      <c r="G230" s="2744"/>
      <c r="H230" s="2834"/>
      <c r="I230" s="2744"/>
      <c r="J230" s="2744"/>
      <c r="K230" s="2744"/>
      <c r="L230" s="2744"/>
      <c r="M230" s="2744"/>
      <c r="N230" s="2744"/>
      <c r="O230" s="2744"/>
      <c r="P230" s="2744"/>
      <c r="Q230" s="2744"/>
      <c r="R230" s="2744"/>
      <c r="S230" s="2744"/>
      <c r="T230" s="2744"/>
      <c r="U230" s="2744"/>
      <c r="V230" s="2744"/>
      <c r="W230" s="2744"/>
    </row>
    <row r="231" spans="1:23" ht="15.75" customHeight="1">
      <c r="A231" s="2744"/>
      <c r="B231" s="2744"/>
      <c r="C231" s="2744"/>
      <c r="D231" s="2744"/>
      <c r="E231" s="2744"/>
      <c r="F231" s="2744"/>
      <c r="G231" s="2744"/>
      <c r="H231" s="2834"/>
      <c r="I231" s="2744"/>
      <c r="J231" s="2744"/>
      <c r="K231" s="2744"/>
      <c r="L231" s="2744"/>
      <c r="M231" s="2744"/>
      <c r="N231" s="2744"/>
      <c r="O231" s="2744"/>
      <c r="P231" s="2744"/>
      <c r="Q231" s="2744"/>
      <c r="R231" s="2744"/>
      <c r="S231" s="2744"/>
      <c r="T231" s="2744"/>
      <c r="U231" s="2744"/>
      <c r="V231" s="2744"/>
      <c r="W231" s="2744"/>
    </row>
    <row r="232" spans="1:23" ht="15.75" customHeight="1">
      <c r="A232" s="2744"/>
      <c r="B232" s="2744"/>
      <c r="C232" s="2744"/>
      <c r="D232" s="2744"/>
      <c r="E232" s="2744"/>
      <c r="F232" s="2744"/>
      <c r="G232" s="2744"/>
      <c r="H232" s="2834"/>
      <c r="I232" s="2744"/>
      <c r="J232" s="2744"/>
      <c r="K232" s="2744"/>
      <c r="L232" s="2744"/>
      <c r="M232" s="2744"/>
      <c r="N232" s="2744"/>
      <c r="O232" s="2744"/>
      <c r="P232" s="2744"/>
      <c r="Q232" s="2744"/>
      <c r="R232" s="2744"/>
      <c r="S232" s="2744"/>
      <c r="T232" s="2744"/>
      <c r="U232" s="2744"/>
      <c r="V232" s="2744"/>
      <c r="W232" s="2744"/>
    </row>
    <row r="233" spans="1:23" ht="15.75" customHeight="1">
      <c r="A233" s="2744"/>
      <c r="B233" s="2744"/>
      <c r="C233" s="2744"/>
      <c r="D233" s="2744"/>
      <c r="E233" s="2744"/>
      <c r="F233" s="2744"/>
      <c r="G233" s="2744"/>
      <c r="H233" s="2834"/>
      <c r="I233" s="2744"/>
      <c r="J233" s="2744"/>
      <c r="K233" s="2744"/>
      <c r="L233" s="2744"/>
      <c r="M233" s="2744"/>
      <c r="N233" s="2744"/>
      <c r="O233" s="2744"/>
      <c r="P233" s="2744"/>
      <c r="Q233" s="2744"/>
      <c r="R233" s="2744"/>
      <c r="S233" s="2744"/>
      <c r="T233" s="2744"/>
      <c r="U233" s="2744"/>
      <c r="V233" s="2744"/>
      <c r="W233" s="2744"/>
    </row>
    <row r="234" spans="1:23" ht="15.75" customHeight="1">
      <c r="A234" s="2744"/>
      <c r="B234" s="2744"/>
      <c r="C234" s="2744"/>
      <c r="D234" s="2744"/>
      <c r="E234" s="2744"/>
      <c r="F234" s="2744"/>
      <c r="G234" s="2744"/>
      <c r="H234" s="2834"/>
      <c r="I234" s="2744"/>
      <c r="J234" s="2744"/>
      <c r="K234" s="2744"/>
      <c r="L234" s="2744"/>
      <c r="M234" s="2744"/>
      <c r="N234" s="2744"/>
      <c r="O234" s="2744"/>
      <c r="P234" s="2744"/>
      <c r="Q234" s="2744"/>
      <c r="R234" s="2744"/>
      <c r="S234" s="2744"/>
      <c r="T234" s="2744"/>
      <c r="U234" s="2744"/>
      <c r="V234" s="2744"/>
      <c r="W234" s="2744"/>
    </row>
    <row r="235" spans="1:23" ht="15.75" customHeight="1">
      <c r="A235" s="2744"/>
      <c r="B235" s="2744"/>
      <c r="C235" s="2744"/>
      <c r="D235" s="2744"/>
      <c r="E235" s="2744"/>
      <c r="F235" s="2744"/>
      <c r="G235" s="2744"/>
      <c r="H235" s="2834"/>
      <c r="I235" s="2744"/>
      <c r="J235" s="2744"/>
      <c r="K235" s="2744"/>
      <c r="L235" s="2744"/>
      <c r="M235" s="2744"/>
      <c r="N235" s="2744"/>
      <c r="O235" s="2744"/>
      <c r="P235" s="2744"/>
      <c r="Q235" s="2744"/>
      <c r="R235" s="2744"/>
      <c r="S235" s="2744"/>
      <c r="T235" s="2744"/>
      <c r="U235" s="2744"/>
      <c r="V235" s="2744"/>
      <c r="W235" s="2744"/>
    </row>
    <row r="236" spans="1:23" ht="15.75" customHeight="1">
      <c r="A236" s="2744"/>
      <c r="B236" s="2744"/>
      <c r="C236" s="2744"/>
      <c r="D236" s="2744"/>
      <c r="E236" s="2744"/>
      <c r="F236" s="2744"/>
      <c r="G236" s="2744"/>
      <c r="H236" s="2834"/>
      <c r="I236" s="2744"/>
      <c r="J236" s="2744"/>
      <c r="K236" s="2744"/>
      <c r="L236" s="2744"/>
      <c r="M236" s="2744"/>
      <c r="N236" s="2744"/>
      <c r="O236" s="2744"/>
      <c r="P236" s="2744"/>
      <c r="Q236" s="2744"/>
      <c r="R236" s="2744"/>
      <c r="S236" s="2744"/>
      <c r="T236" s="2744"/>
      <c r="U236" s="2744"/>
      <c r="V236" s="2744"/>
      <c r="W236" s="2744"/>
    </row>
    <row r="237" spans="1:23" ht="15.75" customHeight="1">
      <c r="A237" s="2744"/>
      <c r="B237" s="2744"/>
      <c r="C237" s="2744"/>
      <c r="D237" s="2744"/>
      <c r="E237" s="2744"/>
      <c r="F237" s="2744"/>
      <c r="G237" s="2744"/>
      <c r="H237" s="2834"/>
      <c r="I237" s="2744"/>
      <c r="J237" s="2744"/>
      <c r="K237" s="2744"/>
      <c r="L237" s="2744"/>
      <c r="M237" s="2744"/>
      <c r="N237" s="2744"/>
      <c r="O237" s="2744"/>
      <c r="P237" s="2744"/>
      <c r="Q237" s="2744"/>
      <c r="R237" s="2744"/>
      <c r="S237" s="2744"/>
      <c r="T237" s="2744"/>
      <c r="U237" s="2744"/>
      <c r="V237" s="2744"/>
      <c r="W237" s="2744"/>
    </row>
    <row r="238" spans="1:23" ht="15.75" customHeight="1">
      <c r="A238" s="2744"/>
      <c r="B238" s="2744"/>
      <c r="C238" s="2744"/>
      <c r="D238" s="2744"/>
      <c r="E238" s="2744"/>
      <c r="F238" s="2744"/>
      <c r="G238" s="2744"/>
      <c r="H238" s="2834"/>
      <c r="I238" s="2744"/>
      <c r="J238" s="2744"/>
      <c r="K238" s="2744"/>
      <c r="L238" s="2744"/>
      <c r="M238" s="2744"/>
      <c r="N238" s="2744"/>
      <c r="O238" s="2744"/>
      <c r="P238" s="2744"/>
      <c r="Q238" s="2744"/>
      <c r="R238" s="2744"/>
      <c r="S238" s="2744"/>
      <c r="T238" s="2744"/>
      <c r="U238" s="2744"/>
      <c r="V238" s="2744"/>
      <c r="W238" s="2744"/>
    </row>
    <row r="239" spans="1:23" ht="15.75" customHeight="1">
      <c r="A239" s="2744"/>
      <c r="B239" s="2744"/>
      <c r="C239" s="2744"/>
      <c r="D239" s="2744"/>
      <c r="E239" s="2744"/>
      <c r="F239" s="2744"/>
      <c r="G239" s="2744"/>
      <c r="H239" s="2834"/>
      <c r="I239" s="2744"/>
      <c r="J239" s="2744"/>
      <c r="K239" s="2744"/>
      <c r="L239" s="2744"/>
      <c r="M239" s="2744"/>
      <c r="N239" s="2744"/>
      <c r="O239" s="2744"/>
      <c r="P239" s="2744"/>
      <c r="Q239" s="2744"/>
      <c r="R239" s="2744"/>
      <c r="S239" s="2744"/>
      <c r="T239" s="2744"/>
      <c r="U239" s="2744"/>
      <c r="V239" s="2744"/>
      <c r="W239" s="2744"/>
    </row>
    <row r="240" spans="1:23" ht="15.75" customHeight="1">
      <c r="A240" s="2744"/>
      <c r="B240" s="2744"/>
      <c r="C240" s="2744"/>
      <c r="D240" s="2744"/>
      <c r="E240" s="2744"/>
      <c r="F240" s="2744"/>
      <c r="G240" s="2744"/>
      <c r="H240" s="2834"/>
      <c r="I240" s="2744"/>
      <c r="J240" s="2744"/>
      <c r="K240" s="2744"/>
      <c r="L240" s="2744"/>
      <c r="M240" s="2744"/>
      <c r="N240" s="2744"/>
      <c r="O240" s="2744"/>
      <c r="P240" s="2744"/>
      <c r="Q240" s="2744"/>
      <c r="R240" s="2744"/>
      <c r="S240" s="2744"/>
      <c r="T240" s="2744"/>
      <c r="U240" s="2744"/>
      <c r="V240" s="2744"/>
      <c r="W240" s="2744"/>
    </row>
    <row r="241" spans="1:23" ht="15.75" customHeight="1">
      <c r="A241" s="2744"/>
      <c r="B241" s="2744"/>
      <c r="C241" s="2744"/>
      <c r="D241" s="2744"/>
      <c r="E241" s="2744"/>
      <c r="F241" s="2744"/>
      <c r="G241" s="2744"/>
      <c r="H241" s="2834"/>
      <c r="I241" s="2744"/>
      <c r="J241" s="2744"/>
      <c r="K241" s="2744"/>
      <c r="L241" s="2744"/>
      <c r="M241" s="2744"/>
      <c r="N241" s="2744"/>
      <c r="O241" s="2744"/>
      <c r="P241" s="2744"/>
      <c r="Q241" s="2744"/>
      <c r="R241" s="2744"/>
      <c r="S241" s="2744"/>
      <c r="T241" s="2744"/>
      <c r="U241" s="2744"/>
      <c r="V241" s="2744"/>
      <c r="W241" s="2744"/>
    </row>
    <row r="242" spans="1:23" ht="15.75" customHeight="1">
      <c r="A242" s="2744"/>
      <c r="B242" s="2744"/>
      <c r="C242" s="2744"/>
      <c r="D242" s="2744"/>
      <c r="E242" s="2744"/>
      <c r="F242" s="2744"/>
      <c r="G242" s="2744"/>
      <c r="H242" s="2834"/>
      <c r="I242" s="2744"/>
      <c r="J242" s="2744"/>
      <c r="K242" s="2744"/>
      <c r="L242" s="2744"/>
      <c r="M242" s="2744"/>
      <c r="N242" s="2744"/>
      <c r="O242" s="2744"/>
      <c r="P242" s="2744"/>
      <c r="Q242" s="2744"/>
      <c r="R242" s="2744"/>
      <c r="S242" s="2744"/>
      <c r="T242" s="2744"/>
      <c r="U242" s="2744"/>
      <c r="V242" s="2744"/>
      <c r="W242" s="2744"/>
    </row>
    <row r="243" spans="1:23" ht="15.75" customHeight="1">
      <c r="A243" s="2744"/>
      <c r="B243" s="2744"/>
      <c r="C243" s="2744"/>
      <c r="D243" s="2744"/>
      <c r="E243" s="2744"/>
      <c r="F243" s="2744"/>
      <c r="G243" s="2744"/>
      <c r="H243" s="2834"/>
      <c r="I243" s="2744"/>
      <c r="J243" s="2744"/>
      <c r="K243" s="2744"/>
      <c r="L243" s="2744"/>
      <c r="M243" s="2744"/>
      <c r="N243" s="2744"/>
      <c r="O243" s="2744"/>
      <c r="P243" s="2744"/>
      <c r="Q243" s="2744"/>
      <c r="R243" s="2744"/>
      <c r="S243" s="2744"/>
      <c r="T243" s="2744"/>
      <c r="U243" s="2744"/>
      <c r="V243" s="2744"/>
      <c r="W243" s="2744"/>
    </row>
    <row r="244" spans="1:23" ht="15.75" customHeight="1">
      <c r="A244" s="2744"/>
      <c r="B244" s="2744"/>
      <c r="C244" s="2744"/>
      <c r="D244" s="2744"/>
      <c r="E244" s="2744"/>
      <c r="F244" s="2744"/>
      <c r="G244" s="2744"/>
      <c r="H244" s="2834"/>
      <c r="I244" s="2744"/>
      <c r="J244" s="2744"/>
      <c r="K244" s="2744"/>
      <c r="L244" s="2744"/>
      <c r="M244" s="2744"/>
      <c r="N244" s="2744"/>
      <c r="O244" s="2744"/>
      <c r="P244" s="2744"/>
      <c r="Q244" s="2744"/>
      <c r="R244" s="2744"/>
      <c r="S244" s="2744"/>
      <c r="T244" s="2744"/>
      <c r="U244" s="2744"/>
      <c r="V244" s="2744"/>
      <c r="W244" s="2744"/>
    </row>
    <row r="245" spans="1:23" ht="15.75" customHeight="1">
      <c r="A245" s="2744"/>
      <c r="B245" s="2744"/>
      <c r="C245" s="2744"/>
      <c r="D245" s="2744"/>
      <c r="E245" s="2744"/>
      <c r="F245" s="2744"/>
      <c r="G245" s="2744"/>
      <c r="H245" s="2834"/>
      <c r="I245" s="2744"/>
      <c r="J245" s="2744"/>
      <c r="K245" s="2744"/>
      <c r="L245" s="2744"/>
      <c r="M245" s="2744"/>
      <c r="N245" s="2744"/>
      <c r="O245" s="2744"/>
      <c r="P245" s="2744"/>
      <c r="Q245" s="2744"/>
      <c r="R245" s="2744"/>
      <c r="S245" s="2744"/>
      <c r="T245" s="2744"/>
      <c r="U245" s="2744"/>
      <c r="V245" s="2744"/>
      <c r="W245" s="2744"/>
    </row>
    <row r="246" spans="1:23" ht="15.75" customHeight="1">
      <c r="A246" s="2744"/>
      <c r="B246" s="2744"/>
      <c r="C246" s="2744"/>
      <c r="D246" s="2744"/>
      <c r="E246" s="2744"/>
      <c r="F246" s="2744"/>
      <c r="G246" s="2744"/>
      <c r="H246" s="2834"/>
      <c r="I246" s="2744"/>
      <c r="J246" s="2744"/>
      <c r="K246" s="2744"/>
      <c r="L246" s="2744"/>
      <c r="M246" s="2744"/>
      <c r="N246" s="2744"/>
      <c r="O246" s="2744"/>
      <c r="P246" s="2744"/>
      <c r="Q246" s="2744"/>
      <c r="R246" s="2744"/>
      <c r="S246" s="2744"/>
      <c r="T246" s="2744"/>
      <c r="U246" s="2744"/>
      <c r="V246" s="2744"/>
      <c r="W246" s="2744"/>
    </row>
    <row r="247" spans="1:23" ht="15.75" customHeight="1">
      <c r="A247" s="2744"/>
      <c r="B247" s="2744"/>
      <c r="C247" s="2744"/>
      <c r="D247" s="2744"/>
      <c r="E247" s="2744"/>
      <c r="F247" s="2744"/>
      <c r="G247" s="2744"/>
      <c r="H247" s="2834"/>
      <c r="I247" s="2744"/>
      <c r="J247" s="2744"/>
      <c r="K247" s="2744"/>
      <c r="L247" s="2744"/>
      <c r="M247" s="2744"/>
      <c r="N247" s="2744"/>
      <c r="O247" s="2744"/>
      <c r="P247" s="2744"/>
      <c r="Q247" s="2744"/>
      <c r="R247" s="2744"/>
      <c r="S247" s="2744"/>
      <c r="T247" s="2744"/>
      <c r="U247" s="2744"/>
      <c r="V247" s="2744"/>
      <c r="W247" s="2744"/>
    </row>
    <row r="248" spans="1:23" ht="15.75" customHeight="1">
      <c r="A248" s="2744"/>
      <c r="B248" s="2744"/>
      <c r="C248" s="2744"/>
      <c r="D248" s="2744"/>
      <c r="E248" s="2744"/>
      <c r="F248" s="2744"/>
      <c r="G248" s="2744"/>
      <c r="H248" s="2834"/>
      <c r="I248" s="2744"/>
      <c r="J248" s="2744"/>
      <c r="K248" s="2744"/>
      <c r="L248" s="2744"/>
      <c r="M248" s="2744"/>
      <c r="N248" s="2744"/>
      <c r="O248" s="2744"/>
      <c r="P248" s="2744"/>
      <c r="Q248" s="2744"/>
      <c r="R248" s="2744"/>
      <c r="S248" s="2744"/>
      <c r="T248" s="2744"/>
      <c r="U248" s="2744"/>
      <c r="V248" s="2744"/>
      <c r="W248" s="2744"/>
    </row>
    <row r="249" spans="1:23" ht="15.75" customHeight="1">
      <c r="A249" s="2744"/>
      <c r="B249" s="2744"/>
      <c r="C249" s="2744"/>
      <c r="D249" s="2744"/>
      <c r="E249" s="2744"/>
      <c r="F249" s="2744"/>
      <c r="G249" s="2744"/>
      <c r="H249" s="2834"/>
      <c r="I249" s="2744"/>
      <c r="J249" s="2744"/>
      <c r="K249" s="2744"/>
      <c r="L249" s="2744"/>
      <c r="M249" s="2744"/>
      <c r="N249" s="2744"/>
      <c r="O249" s="2744"/>
      <c r="P249" s="2744"/>
      <c r="Q249" s="2744"/>
      <c r="R249" s="2744"/>
      <c r="S249" s="2744"/>
      <c r="T249" s="2744"/>
      <c r="U249" s="2744"/>
      <c r="V249" s="2744"/>
      <c r="W249" s="2744"/>
    </row>
    <row r="250" spans="1:23" ht="15.75" customHeight="1">
      <c r="A250" s="2744"/>
      <c r="B250" s="2744"/>
      <c r="C250" s="2744"/>
      <c r="D250" s="2744"/>
      <c r="E250" s="2744"/>
      <c r="F250" s="2744"/>
      <c r="G250" s="2744"/>
      <c r="H250" s="2834"/>
      <c r="I250" s="2744"/>
      <c r="J250" s="2744"/>
      <c r="K250" s="2744"/>
      <c r="L250" s="2744"/>
      <c r="M250" s="2744"/>
      <c r="N250" s="2744"/>
      <c r="O250" s="2744"/>
      <c r="P250" s="2744"/>
      <c r="Q250" s="2744"/>
      <c r="R250" s="2744"/>
      <c r="S250" s="2744"/>
      <c r="T250" s="2744"/>
      <c r="U250" s="2744"/>
      <c r="V250" s="2744"/>
      <c r="W250" s="2744"/>
    </row>
    <row r="251" spans="1:23" ht="15.75" customHeight="1">
      <c r="A251" s="2744"/>
      <c r="B251" s="2744"/>
      <c r="C251" s="2744"/>
      <c r="D251" s="2744"/>
      <c r="E251" s="2744"/>
      <c r="F251" s="2744"/>
      <c r="G251" s="2744"/>
      <c r="H251" s="2834"/>
      <c r="I251" s="2744"/>
      <c r="J251" s="2744"/>
      <c r="K251" s="2744"/>
      <c r="L251" s="2744"/>
      <c r="M251" s="2744"/>
      <c r="N251" s="2744"/>
      <c r="O251" s="2744"/>
      <c r="P251" s="2744"/>
      <c r="Q251" s="2744"/>
      <c r="R251" s="2744"/>
      <c r="S251" s="2744"/>
      <c r="T251" s="2744"/>
      <c r="U251" s="2744"/>
      <c r="V251" s="2744"/>
      <c r="W251" s="2744"/>
    </row>
    <row r="252" spans="1:23" ht="15.75" customHeight="1">
      <c r="A252" s="2744"/>
      <c r="B252" s="2744"/>
      <c r="C252" s="2744"/>
      <c r="D252" s="2744"/>
      <c r="E252" s="2744"/>
      <c r="F252" s="2744"/>
      <c r="G252" s="2744"/>
      <c r="H252" s="2834"/>
      <c r="I252" s="2744"/>
      <c r="J252" s="2744"/>
      <c r="K252" s="2744"/>
      <c r="L252" s="2744"/>
      <c r="M252" s="2744"/>
      <c r="N252" s="2744"/>
      <c r="O252" s="2744"/>
      <c r="P252" s="2744"/>
      <c r="Q252" s="2744"/>
      <c r="R252" s="2744"/>
      <c r="S252" s="2744"/>
      <c r="T252" s="2744"/>
      <c r="U252" s="2744"/>
      <c r="V252" s="2744"/>
      <c r="W252" s="2744"/>
    </row>
    <row r="253" spans="1:23" ht="15.75" customHeight="1">
      <c r="A253" s="2744"/>
      <c r="B253" s="2744"/>
      <c r="C253" s="2744"/>
      <c r="D253" s="2744"/>
      <c r="E253" s="2744"/>
      <c r="F253" s="2744"/>
      <c r="G253" s="2744"/>
      <c r="H253" s="2834"/>
      <c r="I253" s="2744"/>
      <c r="J253" s="2744"/>
      <c r="K253" s="2744"/>
      <c r="L253" s="2744"/>
      <c r="M253" s="2744"/>
      <c r="N253" s="2744"/>
      <c r="O253" s="2744"/>
      <c r="P253" s="2744"/>
      <c r="Q253" s="2744"/>
      <c r="R253" s="2744"/>
      <c r="S253" s="2744"/>
      <c r="T253" s="2744"/>
      <c r="U253" s="2744"/>
      <c r="V253" s="2744"/>
      <c r="W253" s="2744"/>
    </row>
    <row r="254" spans="1:23" ht="15.75" customHeight="1">
      <c r="A254" s="2744"/>
      <c r="B254" s="2744"/>
      <c r="C254" s="2744"/>
      <c r="D254" s="2744"/>
      <c r="E254" s="2744"/>
      <c r="F254" s="2744"/>
      <c r="G254" s="2744"/>
      <c r="H254" s="2834"/>
      <c r="I254" s="2744"/>
      <c r="J254" s="2744"/>
      <c r="K254" s="2744"/>
      <c r="L254" s="2744"/>
      <c r="M254" s="2744"/>
      <c r="N254" s="2744"/>
      <c r="O254" s="2744"/>
      <c r="P254" s="2744"/>
      <c r="Q254" s="2744"/>
      <c r="R254" s="2744"/>
      <c r="S254" s="2744"/>
      <c r="T254" s="2744"/>
      <c r="U254" s="2744"/>
      <c r="V254" s="2744"/>
      <c r="W254" s="2744"/>
    </row>
    <row r="255" spans="1:23" ht="15.75" customHeight="1">
      <c r="A255" s="2744"/>
      <c r="B255" s="2744"/>
      <c r="C255" s="2744"/>
      <c r="D255" s="2744"/>
      <c r="E255" s="2744"/>
      <c r="F255" s="2744"/>
      <c r="G255" s="2744"/>
      <c r="H255" s="2834"/>
      <c r="I255" s="2744"/>
      <c r="J255" s="2744"/>
      <c r="K255" s="2744"/>
      <c r="L255" s="2744"/>
      <c r="M255" s="2744"/>
      <c r="N255" s="2744"/>
      <c r="O255" s="2744"/>
      <c r="P255" s="2744"/>
      <c r="Q255" s="2744"/>
      <c r="R255" s="2744"/>
      <c r="S255" s="2744"/>
      <c r="T255" s="2744"/>
      <c r="U255" s="2744"/>
      <c r="V255" s="2744"/>
      <c r="W255" s="2744"/>
    </row>
    <row r="256" spans="1:23" ht="15.75" customHeight="1">
      <c r="A256" s="2744"/>
      <c r="B256" s="2744"/>
      <c r="C256" s="2744"/>
      <c r="D256" s="2744"/>
      <c r="E256" s="2744"/>
      <c r="F256" s="2744"/>
      <c r="G256" s="2744"/>
      <c r="H256" s="2834"/>
      <c r="I256" s="2744"/>
      <c r="J256" s="2744"/>
      <c r="K256" s="2744"/>
      <c r="L256" s="2744"/>
      <c r="M256" s="2744"/>
      <c r="N256" s="2744"/>
      <c r="O256" s="2744"/>
      <c r="P256" s="2744"/>
      <c r="Q256" s="2744"/>
      <c r="R256" s="2744"/>
      <c r="S256" s="2744"/>
      <c r="T256" s="2744"/>
      <c r="U256" s="2744"/>
      <c r="V256" s="2744"/>
      <c r="W256" s="2744"/>
    </row>
    <row r="257" spans="1:23" ht="15.75" customHeight="1">
      <c r="A257" s="2744"/>
      <c r="B257" s="2744"/>
      <c r="C257" s="2744"/>
      <c r="D257" s="2744"/>
      <c r="E257" s="2744"/>
      <c r="F257" s="2744"/>
      <c r="G257" s="2744"/>
      <c r="H257" s="2834"/>
      <c r="I257" s="2744"/>
      <c r="J257" s="2744"/>
      <c r="K257" s="2744"/>
      <c r="L257" s="2744"/>
      <c r="M257" s="2744"/>
      <c r="N257" s="2744"/>
      <c r="O257" s="2744"/>
      <c r="P257" s="2744"/>
      <c r="Q257" s="2744"/>
      <c r="R257" s="2744"/>
      <c r="S257" s="2744"/>
      <c r="T257" s="2744"/>
      <c r="U257" s="2744"/>
      <c r="V257" s="2744"/>
      <c r="W257" s="2744"/>
    </row>
    <row r="258" spans="1:23" ht="15.75" customHeight="1">
      <c r="A258" s="2744"/>
      <c r="B258" s="2744"/>
      <c r="C258" s="2744"/>
      <c r="D258" s="2744"/>
      <c r="E258" s="2744"/>
      <c r="F258" s="2744"/>
      <c r="G258" s="2744"/>
      <c r="H258" s="2834"/>
      <c r="I258" s="2744"/>
      <c r="J258" s="2744"/>
      <c r="K258" s="2744"/>
      <c r="L258" s="2744"/>
      <c r="M258" s="2744"/>
      <c r="N258" s="2744"/>
      <c r="O258" s="2744"/>
      <c r="P258" s="2744"/>
      <c r="Q258" s="2744"/>
      <c r="R258" s="2744"/>
      <c r="S258" s="2744"/>
      <c r="T258" s="2744"/>
      <c r="U258" s="2744"/>
      <c r="V258" s="2744"/>
      <c r="W258" s="2744"/>
    </row>
    <row r="259" spans="1:23" ht="15.75" customHeight="1">
      <c r="A259" s="2744"/>
      <c r="B259" s="2744"/>
      <c r="C259" s="2744"/>
      <c r="D259" s="2744"/>
      <c r="E259" s="2744"/>
      <c r="F259" s="2744"/>
      <c r="G259" s="2744"/>
      <c r="H259" s="2834"/>
      <c r="I259" s="2744"/>
      <c r="J259" s="2744"/>
      <c r="K259" s="2744"/>
      <c r="L259" s="2744"/>
      <c r="M259" s="2744"/>
      <c r="N259" s="2744"/>
      <c r="O259" s="2744"/>
      <c r="P259" s="2744"/>
      <c r="Q259" s="2744"/>
      <c r="R259" s="2744"/>
      <c r="S259" s="2744"/>
      <c r="T259" s="2744"/>
      <c r="U259" s="2744"/>
      <c r="V259" s="2744"/>
      <c r="W259" s="2744"/>
    </row>
    <row r="260" spans="1:23" ht="15.75" customHeight="1">
      <c r="A260" s="2744"/>
      <c r="B260" s="2744"/>
      <c r="C260" s="2744"/>
      <c r="D260" s="2744"/>
      <c r="E260" s="2744"/>
      <c r="F260" s="2744"/>
      <c r="G260" s="2744"/>
      <c r="H260" s="2834"/>
      <c r="I260" s="2744"/>
      <c r="J260" s="2744"/>
      <c r="K260" s="2744"/>
      <c r="L260" s="2744"/>
      <c r="M260" s="2744"/>
      <c r="N260" s="2744"/>
      <c r="O260" s="2744"/>
      <c r="P260" s="2744"/>
      <c r="Q260" s="2744"/>
      <c r="R260" s="2744"/>
      <c r="S260" s="2744"/>
      <c r="T260" s="2744"/>
      <c r="U260" s="2744"/>
      <c r="V260" s="2744"/>
      <c r="W260" s="2744"/>
    </row>
    <row r="261" spans="1:23" ht="15.75" customHeight="1">
      <c r="A261" s="2744"/>
      <c r="B261" s="2744"/>
      <c r="C261" s="2744"/>
      <c r="D261" s="2744"/>
      <c r="E261" s="2744"/>
      <c r="F261" s="2744"/>
      <c r="G261" s="2744"/>
      <c r="H261" s="2834"/>
      <c r="I261" s="2744"/>
      <c r="J261" s="2744"/>
      <c r="K261" s="2744"/>
      <c r="L261" s="2744"/>
      <c r="M261" s="2744"/>
      <c r="N261" s="2744"/>
      <c r="O261" s="2744"/>
      <c r="P261" s="2744"/>
      <c r="Q261" s="2744"/>
      <c r="R261" s="2744"/>
      <c r="S261" s="2744"/>
      <c r="T261" s="2744"/>
      <c r="U261" s="2744"/>
      <c r="V261" s="2744"/>
      <c r="W261" s="2744"/>
    </row>
    <row r="262" spans="1:23" ht="15.75" customHeight="1">
      <c r="A262" s="2744"/>
      <c r="B262" s="2744"/>
      <c r="C262" s="2744"/>
      <c r="D262" s="2744"/>
      <c r="E262" s="2744"/>
      <c r="F262" s="2744"/>
      <c r="G262" s="2744"/>
      <c r="H262" s="2834"/>
      <c r="I262" s="2744"/>
      <c r="J262" s="2744"/>
      <c r="K262" s="2744"/>
      <c r="L262" s="2744"/>
      <c r="M262" s="2744"/>
      <c r="N262" s="2744"/>
      <c r="O262" s="2744"/>
      <c r="P262" s="2744"/>
      <c r="Q262" s="2744"/>
      <c r="R262" s="2744"/>
      <c r="S262" s="2744"/>
      <c r="T262" s="2744"/>
      <c r="U262" s="2744"/>
      <c r="V262" s="2744"/>
      <c r="W262" s="2744"/>
    </row>
    <row r="263" spans="1:23" ht="15.75" customHeight="1">
      <c r="A263" s="2744"/>
      <c r="B263" s="2744"/>
      <c r="C263" s="2744"/>
      <c r="D263" s="2744"/>
      <c r="E263" s="2744"/>
      <c r="F263" s="2744"/>
      <c r="G263" s="2744"/>
      <c r="H263" s="2834"/>
      <c r="I263" s="2744"/>
      <c r="J263" s="2744"/>
      <c r="K263" s="2744"/>
      <c r="L263" s="2744"/>
      <c r="M263" s="2744"/>
      <c r="N263" s="2744"/>
      <c r="O263" s="2744"/>
      <c r="P263" s="2744"/>
      <c r="Q263" s="2744"/>
      <c r="R263" s="2744"/>
      <c r="S263" s="2744"/>
      <c r="T263" s="2744"/>
      <c r="U263" s="2744"/>
      <c r="V263" s="2744"/>
      <c r="W263" s="2744"/>
    </row>
    <row r="264" spans="1:23" ht="15.75" customHeight="1">
      <c r="A264" s="2744"/>
      <c r="B264" s="2744"/>
      <c r="C264" s="2744"/>
      <c r="D264" s="2744"/>
      <c r="E264" s="2744"/>
      <c r="F264" s="2744"/>
      <c r="G264" s="2744"/>
      <c r="H264" s="2834"/>
      <c r="I264" s="2744"/>
      <c r="J264" s="2744"/>
      <c r="K264" s="2744"/>
      <c r="L264" s="2744"/>
      <c r="M264" s="2744"/>
      <c r="N264" s="2744"/>
      <c r="O264" s="2744"/>
      <c r="P264" s="2744"/>
      <c r="Q264" s="2744"/>
      <c r="R264" s="2744"/>
      <c r="S264" s="2744"/>
      <c r="T264" s="2744"/>
      <c r="U264" s="2744"/>
      <c r="V264" s="2744"/>
      <c r="W264" s="2744"/>
    </row>
    <row r="265" spans="1:23" ht="15.75" customHeight="1">
      <c r="A265" s="2744"/>
      <c r="B265" s="2744"/>
      <c r="C265" s="2744"/>
      <c r="D265" s="2744"/>
      <c r="E265" s="2744"/>
      <c r="F265" s="2744"/>
      <c r="G265" s="2744"/>
      <c r="H265" s="2834"/>
      <c r="I265" s="2744"/>
      <c r="J265" s="2744"/>
      <c r="K265" s="2744"/>
      <c r="L265" s="2744"/>
      <c r="M265" s="2744"/>
      <c r="N265" s="2744"/>
      <c r="O265" s="2744"/>
      <c r="P265" s="2744"/>
      <c r="Q265" s="2744"/>
      <c r="R265" s="2744"/>
      <c r="S265" s="2744"/>
      <c r="T265" s="2744"/>
      <c r="U265" s="2744"/>
      <c r="V265" s="2744"/>
      <c r="W265" s="2744"/>
    </row>
    <row r="266" spans="1:23" ht="15.75" customHeight="1">
      <c r="A266" s="2744"/>
      <c r="B266" s="2744"/>
      <c r="C266" s="2744"/>
      <c r="D266" s="2744"/>
      <c r="E266" s="2744"/>
      <c r="F266" s="2744"/>
      <c r="G266" s="2744"/>
      <c r="H266" s="2834"/>
      <c r="I266" s="2744"/>
      <c r="J266" s="2744"/>
      <c r="K266" s="2744"/>
      <c r="L266" s="2744"/>
      <c r="M266" s="2744"/>
      <c r="N266" s="2744"/>
      <c r="O266" s="2744"/>
      <c r="P266" s="2744"/>
      <c r="Q266" s="2744"/>
      <c r="R266" s="2744"/>
      <c r="S266" s="2744"/>
      <c r="T266" s="2744"/>
      <c r="U266" s="2744"/>
      <c r="V266" s="2744"/>
      <c r="W266" s="2744"/>
    </row>
    <row r="267" spans="1:23" ht="15.75" customHeight="1">
      <c r="A267" s="2744"/>
      <c r="B267" s="2744"/>
      <c r="C267" s="2744"/>
      <c r="D267" s="2744"/>
      <c r="E267" s="2744"/>
      <c r="F267" s="2744"/>
      <c r="G267" s="2744"/>
      <c r="H267" s="2834"/>
      <c r="I267" s="2744"/>
      <c r="J267" s="2744"/>
      <c r="K267" s="2744"/>
      <c r="L267" s="2744"/>
      <c r="M267" s="2744"/>
      <c r="N267" s="2744"/>
      <c r="O267" s="2744"/>
      <c r="P267" s="2744"/>
      <c r="Q267" s="2744"/>
      <c r="R267" s="2744"/>
      <c r="S267" s="2744"/>
      <c r="T267" s="2744"/>
      <c r="U267" s="2744"/>
      <c r="V267" s="2744"/>
      <c r="W267" s="2744"/>
    </row>
    <row r="268" spans="1:23" ht="15.75" customHeight="1">
      <c r="A268" s="2744"/>
      <c r="B268" s="2744"/>
      <c r="C268" s="2744"/>
      <c r="D268" s="2744"/>
      <c r="E268" s="2744"/>
      <c r="F268" s="2744"/>
      <c r="G268" s="2744"/>
      <c r="H268" s="2834"/>
      <c r="I268" s="2744"/>
      <c r="J268" s="2744"/>
      <c r="K268" s="2744"/>
      <c r="L268" s="2744"/>
      <c r="M268" s="2744"/>
      <c r="N268" s="2744"/>
      <c r="O268" s="2744"/>
      <c r="P268" s="2744"/>
      <c r="Q268" s="2744"/>
      <c r="R268" s="2744"/>
      <c r="S268" s="2744"/>
      <c r="T268" s="2744"/>
      <c r="U268" s="2744"/>
      <c r="V268" s="2744"/>
      <c r="W268" s="2744"/>
    </row>
    <row r="269" spans="1:23" ht="15.75" customHeight="1">
      <c r="A269" s="2744"/>
      <c r="B269" s="2744"/>
      <c r="C269" s="2744"/>
      <c r="D269" s="2744"/>
      <c r="E269" s="2744"/>
      <c r="F269" s="2744"/>
      <c r="G269" s="2744"/>
      <c r="H269" s="2834"/>
      <c r="I269" s="2744"/>
      <c r="J269" s="2744"/>
      <c r="K269" s="2744"/>
      <c r="L269" s="2744"/>
      <c r="M269" s="2744"/>
      <c r="N269" s="2744"/>
      <c r="O269" s="2744"/>
      <c r="P269" s="2744"/>
      <c r="Q269" s="2744"/>
      <c r="R269" s="2744"/>
      <c r="S269" s="2744"/>
      <c r="T269" s="2744"/>
      <c r="U269" s="2744"/>
      <c r="V269" s="2744"/>
      <c r="W269" s="2744"/>
    </row>
    <row r="270" spans="1:23" ht="15.75" customHeight="1">
      <c r="A270" s="2744"/>
      <c r="B270" s="2744"/>
      <c r="C270" s="2744"/>
      <c r="D270" s="2744"/>
      <c r="E270" s="2744"/>
      <c r="F270" s="2744"/>
      <c r="G270" s="2744"/>
      <c r="H270" s="2834"/>
      <c r="I270" s="2744"/>
      <c r="J270" s="2744"/>
      <c r="K270" s="2744"/>
      <c r="L270" s="2744"/>
      <c r="M270" s="2744"/>
      <c r="N270" s="2744"/>
      <c r="O270" s="2744"/>
      <c r="P270" s="2744"/>
      <c r="Q270" s="2744"/>
      <c r="R270" s="2744"/>
      <c r="S270" s="2744"/>
      <c r="T270" s="2744"/>
      <c r="U270" s="2744"/>
      <c r="V270" s="2744"/>
      <c r="W270" s="2744"/>
    </row>
    <row r="271" spans="1:23" ht="15.75" customHeight="1">
      <c r="A271" s="2744"/>
      <c r="B271" s="2744"/>
      <c r="C271" s="2744"/>
      <c r="D271" s="2744"/>
      <c r="E271" s="2744"/>
      <c r="F271" s="2744"/>
      <c r="G271" s="2744"/>
      <c r="H271" s="2834"/>
      <c r="I271" s="2744"/>
      <c r="J271" s="2744"/>
      <c r="K271" s="2744"/>
      <c r="L271" s="2744"/>
      <c r="M271" s="2744"/>
      <c r="N271" s="2744"/>
      <c r="O271" s="2744"/>
      <c r="P271" s="2744"/>
      <c r="Q271" s="2744"/>
      <c r="R271" s="2744"/>
      <c r="S271" s="2744"/>
      <c r="T271" s="2744"/>
      <c r="U271" s="2744"/>
      <c r="V271" s="2744"/>
      <c r="W271" s="2744"/>
    </row>
    <row r="272" spans="1:23" ht="15.75" customHeight="1">
      <c r="A272" s="2744"/>
      <c r="B272" s="2744"/>
      <c r="C272" s="2744"/>
      <c r="D272" s="2744"/>
      <c r="E272" s="2744"/>
      <c r="F272" s="2744"/>
      <c r="G272" s="2744"/>
      <c r="H272" s="2834"/>
      <c r="I272" s="2744"/>
      <c r="J272" s="2744"/>
      <c r="K272" s="2744"/>
      <c r="L272" s="2744"/>
      <c r="M272" s="2744"/>
      <c r="N272" s="2744"/>
      <c r="O272" s="2744"/>
      <c r="P272" s="2744"/>
      <c r="Q272" s="2744"/>
      <c r="R272" s="2744"/>
      <c r="S272" s="2744"/>
      <c r="T272" s="2744"/>
      <c r="U272" s="2744"/>
      <c r="V272" s="2744"/>
      <c r="W272" s="2744"/>
    </row>
    <row r="273" spans="1:23" ht="15.75" customHeight="1">
      <c r="A273" s="2744"/>
      <c r="B273" s="2744"/>
      <c r="C273" s="2744"/>
      <c r="D273" s="2744"/>
      <c r="E273" s="2744"/>
      <c r="F273" s="2744"/>
      <c r="G273" s="2744"/>
      <c r="H273" s="2834"/>
      <c r="I273" s="2744"/>
      <c r="J273" s="2744"/>
      <c r="K273" s="2744"/>
      <c r="L273" s="2744"/>
      <c r="M273" s="2744"/>
      <c r="N273" s="2744"/>
      <c r="O273" s="2744"/>
      <c r="P273" s="2744"/>
      <c r="Q273" s="2744"/>
      <c r="R273" s="2744"/>
      <c r="S273" s="2744"/>
      <c r="T273" s="2744"/>
      <c r="U273" s="2744"/>
      <c r="V273" s="2744"/>
      <c r="W273" s="2744"/>
    </row>
    <row r="274" spans="1:23" ht="15.75" customHeight="1">
      <c r="A274" s="2744"/>
      <c r="B274" s="2744"/>
      <c r="C274" s="2744"/>
      <c r="D274" s="2744"/>
      <c r="E274" s="2744"/>
      <c r="F274" s="2744"/>
      <c r="G274" s="2744"/>
      <c r="H274" s="2834"/>
      <c r="I274" s="2744"/>
      <c r="J274" s="2744"/>
      <c r="K274" s="2744"/>
      <c r="L274" s="2744"/>
      <c r="M274" s="2744"/>
      <c r="N274" s="2744"/>
      <c r="O274" s="2744"/>
      <c r="P274" s="2744"/>
      <c r="Q274" s="2744"/>
      <c r="R274" s="2744"/>
      <c r="S274" s="2744"/>
      <c r="T274" s="2744"/>
      <c r="U274" s="2744"/>
      <c r="V274" s="2744"/>
      <c r="W274" s="2744"/>
    </row>
    <row r="275" spans="1:23" ht="15.75" customHeight="1">
      <c r="A275" s="2744"/>
      <c r="B275" s="2744"/>
      <c r="C275" s="2744"/>
      <c r="D275" s="2744"/>
      <c r="E275" s="2744"/>
      <c r="F275" s="2744"/>
      <c r="G275" s="2744"/>
      <c r="H275" s="2834"/>
      <c r="I275" s="2744"/>
      <c r="J275" s="2744"/>
      <c r="K275" s="2744"/>
      <c r="L275" s="2744"/>
      <c r="M275" s="2744"/>
      <c r="N275" s="2744"/>
      <c r="O275" s="2744"/>
      <c r="P275" s="2744"/>
      <c r="Q275" s="2744"/>
      <c r="R275" s="2744"/>
      <c r="S275" s="2744"/>
      <c r="T275" s="2744"/>
      <c r="U275" s="2744"/>
      <c r="V275" s="2744"/>
      <c r="W275" s="2744"/>
    </row>
    <row r="276" spans="1:23" ht="15.75" customHeight="1">
      <c r="A276" s="2744"/>
      <c r="B276" s="2744"/>
      <c r="C276" s="2744"/>
      <c r="D276" s="2744"/>
      <c r="E276" s="2744"/>
      <c r="F276" s="2744"/>
      <c r="G276" s="2744"/>
      <c r="H276" s="2834"/>
      <c r="I276" s="2744"/>
      <c r="J276" s="2744"/>
      <c r="K276" s="2744"/>
      <c r="L276" s="2744"/>
      <c r="M276" s="2744"/>
      <c r="N276" s="2744"/>
      <c r="O276" s="2744"/>
      <c r="P276" s="2744"/>
      <c r="Q276" s="2744"/>
      <c r="R276" s="2744"/>
      <c r="S276" s="2744"/>
      <c r="T276" s="2744"/>
      <c r="U276" s="2744"/>
      <c r="V276" s="2744"/>
      <c r="W276" s="2744"/>
    </row>
    <row r="277" spans="1:23" ht="15.75" customHeight="1">
      <c r="A277" s="2744"/>
      <c r="B277" s="2744"/>
      <c r="C277" s="2744"/>
      <c r="D277" s="2744"/>
      <c r="E277" s="2744"/>
      <c r="F277" s="2744"/>
      <c r="G277" s="2744"/>
      <c r="H277" s="2834"/>
      <c r="I277" s="2744"/>
      <c r="J277" s="2744"/>
      <c r="K277" s="2744"/>
      <c r="L277" s="2744"/>
      <c r="M277" s="2744"/>
      <c r="N277" s="2744"/>
      <c r="O277" s="2744"/>
      <c r="P277" s="2744"/>
      <c r="Q277" s="2744"/>
      <c r="R277" s="2744"/>
      <c r="S277" s="2744"/>
      <c r="T277" s="2744"/>
      <c r="U277" s="2744"/>
      <c r="V277" s="2744"/>
      <c r="W277" s="2744"/>
    </row>
    <row r="278" spans="1:23" ht="15.75" customHeight="1">
      <c r="A278" s="2744"/>
      <c r="B278" s="2744"/>
      <c r="C278" s="2744"/>
      <c r="D278" s="2744"/>
      <c r="E278" s="2744"/>
      <c r="F278" s="2744"/>
      <c r="G278" s="2744"/>
      <c r="H278" s="2834"/>
      <c r="I278" s="2744"/>
      <c r="J278" s="2744"/>
      <c r="K278" s="2744"/>
      <c r="L278" s="2744"/>
      <c r="M278" s="2744"/>
      <c r="N278" s="2744"/>
      <c r="O278" s="2744"/>
      <c r="P278" s="2744"/>
      <c r="Q278" s="2744"/>
      <c r="R278" s="2744"/>
      <c r="S278" s="2744"/>
      <c r="T278" s="2744"/>
      <c r="U278" s="2744"/>
      <c r="V278" s="2744"/>
      <c r="W278" s="2744"/>
    </row>
    <row r="279" spans="1:23" ht="15.75" customHeight="1">
      <c r="A279" s="2744"/>
      <c r="B279" s="2744"/>
      <c r="C279" s="2744"/>
      <c r="D279" s="2744"/>
      <c r="E279" s="2744"/>
      <c r="F279" s="2744"/>
      <c r="G279" s="2744"/>
      <c r="H279" s="2834"/>
      <c r="I279" s="2744"/>
      <c r="J279" s="2744"/>
      <c r="K279" s="2744"/>
      <c r="L279" s="2744"/>
      <c r="M279" s="2744"/>
      <c r="N279" s="2744"/>
      <c r="O279" s="2744"/>
      <c r="P279" s="2744"/>
      <c r="Q279" s="2744"/>
      <c r="R279" s="2744"/>
      <c r="S279" s="2744"/>
      <c r="T279" s="2744"/>
      <c r="U279" s="2744"/>
      <c r="V279" s="2744"/>
      <c r="W279" s="2744"/>
    </row>
    <row r="280" spans="1:23" ht="15.75" customHeight="1">
      <c r="A280" s="2744"/>
      <c r="B280" s="2744"/>
      <c r="C280" s="2744"/>
      <c r="D280" s="2744"/>
      <c r="E280" s="2744"/>
      <c r="F280" s="2744"/>
      <c r="G280" s="2744"/>
      <c r="H280" s="2834"/>
      <c r="I280" s="2744"/>
      <c r="J280" s="2744"/>
      <c r="K280" s="2744"/>
      <c r="L280" s="2744"/>
      <c r="M280" s="2744"/>
      <c r="N280" s="2744"/>
      <c r="O280" s="2744"/>
      <c r="P280" s="2744"/>
      <c r="Q280" s="2744"/>
      <c r="R280" s="2744"/>
      <c r="S280" s="2744"/>
      <c r="T280" s="2744"/>
      <c r="U280" s="2744"/>
      <c r="V280" s="2744"/>
      <c r="W280" s="2744"/>
    </row>
    <row r="281" spans="1:23" ht="15.75" customHeight="1">
      <c r="A281" s="2744"/>
      <c r="B281" s="2744"/>
      <c r="C281" s="2744"/>
      <c r="D281" s="2744"/>
      <c r="E281" s="2744"/>
      <c r="F281" s="2744"/>
      <c r="G281" s="2744"/>
      <c r="H281" s="2834"/>
      <c r="I281" s="2744"/>
      <c r="J281" s="2744"/>
      <c r="K281" s="2744"/>
      <c r="L281" s="2744"/>
      <c r="M281" s="2744"/>
      <c r="N281" s="2744"/>
      <c r="O281" s="2744"/>
      <c r="P281" s="2744"/>
      <c r="Q281" s="2744"/>
      <c r="R281" s="2744"/>
      <c r="S281" s="2744"/>
      <c r="T281" s="2744"/>
      <c r="U281" s="2744"/>
      <c r="V281" s="2744"/>
      <c r="W281" s="2744"/>
    </row>
    <row r="282" spans="1:23" ht="15.75" customHeight="1">
      <c r="A282" s="2744"/>
      <c r="B282" s="2744"/>
      <c r="C282" s="2744"/>
      <c r="D282" s="2744"/>
      <c r="E282" s="2744"/>
      <c r="F282" s="2744"/>
      <c r="G282" s="2744"/>
      <c r="H282" s="2834"/>
      <c r="I282" s="2744"/>
      <c r="J282" s="2744"/>
      <c r="K282" s="2744"/>
      <c r="L282" s="2744"/>
      <c r="M282" s="2744"/>
      <c r="N282" s="2744"/>
      <c r="O282" s="2744"/>
      <c r="P282" s="2744"/>
      <c r="Q282" s="2744"/>
      <c r="R282" s="2744"/>
      <c r="S282" s="2744"/>
      <c r="T282" s="2744"/>
      <c r="U282" s="2744"/>
      <c r="V282" s="2744"/>
      <c r="W282" s="2744"/>
    </row>
    <row r="283" spans="1:23" ht="15.75" customHeight="1">
      <c r="A283" s="2744"/>
      <c r="B283" s="2744"/>
      <c r="C283" s="2744"/>
      <c r="D283" s="2744"/>
      <c r="E283" s="2744"/>
      <c r="F283" s="2744"/>
      <c r="G283" s="2744"/>
      <c r="H283" s="2834"/>
      <c r="I283" s="2744"/>
      <c r="J283" s="2744"/>
      <c r="K283" s="2744"/>
      <c r="L283" s="2744"/>
      <c r="M283" s="2744"/>
      <c r="N283" s="2744"/>
      <c r="O283" s="2744"/>
      <c r="P283" s="2744"/>
      <c r="Q283" s="2744"/>
      <c r="R283" s="2744"/>
      <c r="S283" s="2744"/>
      <c r="T283" s="2744"/>
      <c r="U283" s="2744"/>
      <c r="V283" s="2744"/>
      <c r="W283" s="2744"/>
    </row>
    <row r="284" spans="1:23" ht="15.75" customHeight="1">
      <c r="A284" s="2744"/>
      <c r="B284" s="2744"/>
      <c r="C284" s="2744"/>
      <c r="D284" s="2744"/>
      <c r="E284" s="2744"/>
      <c r="F284" s="2744"/>
      <c r="G284" s="2744"/>
      <c r="H284" s="2834"/>
      <c r="I284" s="2744"/>
      <c r="J284" s="2744"/>
      <c r="K284" s="2744"/>
      <c r="L284" s="2744"/>
      <c r="M284" s="2744"/>
      <c r="N284" s="2744"/>
      <c r="O284" s="2744"/>
      <c r="P284" s="2744"/>
      <c r="Q284" s="2744"/>
      <c r="R284" s="2744"/>
      <c r="S284" s="2744"/>
      <c r="T284" s="2744"/>
      <c r="U284" s="2744"/>
      <c r="V284" s="2744"/>
      <c r="W284" s="2744"/>
    </row>
    <row r="285" spans="1:23" ht="15.75" customHeight="1">
      <c r="A285" s="2744"/>
      <c r="B285" s="2744"/>
      <c r="C285" s="2744"/>
      <c r="D285" s="2744"/>
      <c r="E285" s="2744"/>
      <c r="F285" s="2744"/>
      <c r="G285" s="2744"/>
      <c r="H285" s="2834"/>
      <c r="I285" s="2744"/>
      <c r="J285" s="2744"/>
      <c r="K285" s="2744"/>
      <c r="L285" s="2744"/>
      <c r="M285" s="2744"/>
      <c r="N285" s="2744"/>
      <c r="O285" s="2744"/>
      <c r="P285" s="2744"/>
      <c r="Q285" s="2744"/>
      <c r="R285" s="2744"/>
      <c r="S285" s="2744"/>
      <c r="T285" s="2744"/>
      <c r="U285" s="2744"/>
      <c r="V285" s="2744"/>
      <c r="W285" s="2744"/>
    </row>
    <row r="286" spans="1:23" ht="15.75" customHeight="1">
      <c r="A286" s="2744"/>
      <c r="B286" s="2744"/>
      <c r="C286" s="2744"/>
      <c r="D286" s="2744"/>
      <c r="E286" s="2744"/>
      <c r="F286" s="2744"/>
      <c r="G286" s="2744"/>
      <c r="H286" s="2834"/>
      <c r="I286" s="2744"/>
      <c r="J286" s="2744"/>
      <c r="K286" s="2744"/>
      <c r="L286" s="2744"/>
      <c r="M286" s="2744"/>
      <c r="N286" s="2744"/>
      <c r="O286" s="2744"/>
      <c r="P286" s="2744"/>
      <c r="Q286" s="2744"/>
      <c r="R286" s="2744"/>
      <c r="S286" s="2744"/>
      <c r="T286" s="2744"/>
      <c r="U286" s="2744"/>
      <c r="V286" s="2744"/>
      <c r="W286" s="2744"/>
    </row>
    <row r="287" spans="1:23" ht="15.75" customHeight="1">
      <c r="A287" s="2744"/>
      <c r="B287" s="2744"/>
      <c r="C287" s="2744"/>
      <c r="D287" s="2744"/>
      <c r="E287" s="2744"/>
      <c r="F287" s="2744"/>
      <c r="G287" s="2744"/>
      <c r="H287" s="2834"/>
      <c r="I287" s="2744"/>
      <c r="J287" s="2744"/>
      <c r="K287" s="2744"/>
      <c r="L287" s="2744"/>
      <c r="M287" s="2744"/>
      <c r="N287" s="2744"/>
      <c r="O287" s="2744"/>
      <c r="P287" s="2744"/>
      <c r="Q287" s="2744"/>
      <c r="R287" s="2744"/>
      <c r="S287" s="2744"/>
      <c r="T287" s="2744"/>
      <c r="U287" s="2744"/>
      <c r="V287" s="2744"/>
      <c r="W287" s="2744"/>
    </row>
    <row r="288" spans="1:23" ht="15.75" customHeight="1">
      <c r="A288" s="2744"/>
      <c r="B288" s="2744"/>
      <c r="C288" s="2744"/>
      <c r="D288" s="2744"/>
      <c r="E288" s="2744"/>
      <c r="F288" s="2744"/>
      <c r="G288" s="2744"/>
      <c r="H288" s="2834"/>
      <c r="I288" s="2744"/>
      <c r="J288" s="2744"/>
      <c r="K288" s="2744"/>
      <c r="L288" s="2744"/>
      <c r="M288" s="2744"/>
      <c r="N288" s="2744"/>
      <c r="O288" s="2744"/>
      <c r="P288" s="2744"/>
      <c r="Q288" s="2744"/>
      <c r="R288" s="2744"/>
      <c r="S288" s="2744"/>
      <c r="T288" s="2744"/>
      <c r="U288" s="2744"/>
      <c r="V288" s="2744"/>
      <c r="W288" s="2744"/>
    </row>
    <row r="289" spans="1:23" ht="15.75" customHeight="1">
      <c r="A289" s="2744"/>
      <c r="B289" s="2744"/>
      <c r="C289" s="2744"/>
      <c r="D289" s="2744"/>
      <c r="E289" s="2744"/>
      <c r="F289" s="2744"/>
      <c r="G289" s="2744"/>
      <c r="H289" s="2834"/>
      <c r="I289" s="2744"/>
      <c r="J289" s="2744"/>
      <c r="K289" s="2744"/>
      <c r="L289" s="2744"/>
      <c r="M289" s="2744"/>
      <c r="N289" s="2744"/>
      <c r="O289" s="2744"/>
      <c r="P289" s="2744"/>
      <c r="Q289" s="2744"/>
      <c r="R289" s="2744"/>
      <c r="S289" s="2744"/>
      <c r="T289" s="2744"/>
      <c r="U289" s="2744"/>
      <c r="V289" s="2744"/>
      <c r="W289" s="2744"/>
    </row>
    <row r="290" spans="1:23" ht="15.75" customHeight="1">
      <c r="A290" s="2744"/>
      <c r="B290" s="2744"/>
      <c r="C290" s="2744"/>
      <c r="D290" s="2744"/>
      <c r="E290" s="2744"/>
      <c r="F290" s="2744"/>
      <c r="G290" s="2744"/>
      <c r="H290" s="2834"/>
      <c r="I290" s="2744"/>
      <c r="J290" s="2744"/>
      <c r="K290" s="2744"/>
      <c r="L290" s="2744"/>
      <c r="M290" s="2744"/>
      <c r="N290" s="2744"/>
      <c r="O290" s="2744"/>
      <c r="P290" s="2744"/>
      <c r="Q290" s="2744"/>
      <c r="R290" s="2744"/>
      <c r="S290" s="2744"/>
      <c r="T290" s="2744"/>
      <c r="U290" s="2744"/>
      <c r="V290" s="2744"/>
      <c r="W290" s="2744"/>
    </row>
    <row r="291" spans="1:23" ht="15.75" customHeight="1">
      <c r="A291" s="2744"/>
      <c r="B291" s="2744"/>
      <c r="C291" s="2744"/>
      <c r="D291" s="2744"/>
      <c r="E291" s="2744"/>
      <c r="F291" s="2744"/>
      <c r="G291" s="2744"/>
      <c r="H291" s="2834"/>
      <c r="I291" s="2744"/>
      <c r="J291" s="2744"/>
      <c r="K291" s="2744"/>
      <c r="L291" s="2744"/>
      <c r="M291" s="2744"/>
      <c r="N291" s="2744"/>
      <c r="O291" s="2744"/>
      <c r="P291" s="2744"/>
      <c r="Q291" s="2744"/>
      <c r="R291" s="2744"/>
      <c r="S291" s="2744"/>
      <c r="T291" s="2744"/>
      <c r="U291" s="2744"/>
      <c r="V291" s="2744"/>
      <c r="W291" s="2744"/>
    </row>
    <row r="292" spans="1:23" ht="15.75" customHeight="1">
      <c r="A292" s="2744"/>
      <c r="B292" s="2744"/>
      <c r="C292" s="2744"/>
      <c r="D292" s="2744"/>
      <c r="E292" s="2744"/>
      <c r="F292" s="2744"/>
      <c r="G292" s="2744"/>
      <c r="H292" s="2834"/>
      <c r="I292" s="2744"/>
      <c r="J292" s="2744"/>
      <c r="K292" s="2744"/>
      <c r="L292" s="2744"/>
      <c r="M292" s="2744"/>
      <c r="N292" s="2744"/>
      <c r="O292" s="2744"/>
      <c r="P292" s="2744"/>
      <c r="Q292" s="2744"/>
      <c r="R292" s="2744"/>
      <c r="S292" s="2744"/>
      <c r="T292" s="2744"/>
      <c r="U292" s="2744"/>
      <c r="V292" s="2744"/>
      <c r="W292" s="2744"/>
    </row>
    <row r="293" spans="1:23" ht="15.75" customHeight="1">
      <c r="A293" s="2744"/>
      <c r="B293" s="2744"/>
      <c r="C293" s="2744"/>
      <c r="D293" s="2744"/>
      <c r="E293" s="2744"/>
      <c r="F293" s="2744"/>
      <c r="G293" s="2744"/>
      <c r="H293" s="2834"/>
      <c r="I293" s="2744"/>
      <c r="J293" s="2744"/>
      <c r="K293" s="2744"/>
      <c r="L293" s="2744"/>
      <c r="M293" s="2744"/>
      <c r="N293" s="2744"/>
      <c r="O293" s="2744"/>
      <c r="P293" s="2744"/>
      <c r="Q293" s="2744"/>
      <c r="R293" s="2744"/>
      <c r="S293" s="2744"/>
      <c r="T293" s="2744"/>
      <c r="U293" s="2744"/>
      <c r="V293" s="2744"/>
      <c r="W293" s="2744"/>
    </row>
    <row r="294" spans="1:23" ht="15.75" customHeight="1">
      <c r="A294" s="2744"/>
      <c r="B294" s="2744"/>
      <c r="C294" s="2744"/>
      <c r="D294" s="2744"/>
      <c r="E294" s="2744"/>
      <c r="F294" s="2744"/>
      <c r="G294" s="2744"/>
      <c r="H294" s="2834"/>
      <c r="I294" s="2744"/>
      <c r="J294" s="2744"/>
      <c r="K294" s="2744"/>
      <c r="L294" s="2744"/>
      <c r="M294" s="2744"/>
      <c r="N294" s="2744"/>
      <c r="O294" s="2744"/>
      <c r="P294" s="2744"/>
      <c r="Q294" s="2744"/>
      <c r="R294" s="2744"/>
      <c r="S294" s="2744"/>
      <c r="T294" s="2744"/>
      <c r="U294" s="2744"/>
      <c r="V294" s="2744"/>
      <c r="W294" s="2744"/>
    </row>
    <row r="295" spans="1:23" ht="15.75" customHeight="1">
      <c r="A295" s="2744"/>
      <c r="B295" s="2744"/>
      <c r="C295" s="2744"/>
      <c r="D295" s="2744"/>
      <c r="E295" s="2744"/>
      <c r="F295" s="2744"/>
      <c r="G295" s="2744"/>
      <c r="H295" s="2834"/>
      <c r="I295" s="2744"/>
      <c r="J295" s="2744"/>
      <c r="K295" s="2744"/>
      <c r="L295" s="2744"/>
      <c r="M295" s="2744"/>
      <c r="N295" s="2744"/>
      <c r="O295" s="2744"/>
      <c r="P295" s="2744"/>
      <c r="Q295" s="2744"/>
      <c r="R295" s="2744"/>
      <c r="S295" s="2744"/>
      <c r="T295" s="2744"/>
      <c r="U295" s="2744"/>
      <c r="V295" s="2744"/>
      <c r="W295" s="2744"/>
    </row>
    <row r="296" spans="1:23" ht="15.75" customHeight="1">
      <c r="A296" s="2744"/>
      <c r="B296" s="2744"/>
      <c r="C296" s="2744"/>
      <c r="D296" s="2744"/>
      <c r="E296" s="2744"/>
      <c r="F296" s="2744"/>
      <c r="G296" s="2744"/>
      <c r="H296" s="2834"/>
      <c r="I296" s="2744"/>
      <c r="J296" s="2744"/>
      <c r="K296" s="2744"/>
      <c r="L296" s="2744"/>
      <c r="M296" s="2744"/>
      <c r="N296" s="2744"/>
      <c r="O296" s="2744"/>
      <c r="P296" s="2744"/>
      <c r="Q296" s="2744"/>
      <c r="R296" s="2744"/>
      <c r="S296" s="2744"/>
      <c r="T296" s="2744"/>
      <c r="U296" s="2744"/>
      <c r="V296" s="2744"/>
      <c r="W296" s="2744"/>
    </row>
    <row r="297" spans="1:23" ht="15.75" customHeight="1">
      <c r="A297" s="2744"/>
      <c r="B297" s="2744"/>
      <c r="C297" s="2744"/>
      <c r="D297" s="2744"/>
      <c r="E297" s="2744"/>
      <c r="F297" s="2744"/>
      <c r="G297" s="2744"/>
      <c r="H297" s="2834"/>
      <c r="I297" s="2744"/>
      <c r="J297" s="2744"/>
      <c r="K297" s="2744"/>
      <c r="L297" s="2744"/>
      <c r="M297" s="2744"/>
      <c r="N297" s="2744"/>
      <c r="O297" s="2744"/>
      <c r="P297" s="2744"/>
      <c r="Q297" s="2744"/>
      <c r="R297" s="2744"/>
      <c r="S297" s="2744"/>
      <c r="T297" s="2744"/>
      <c r="U297" s="2744"/>
      <c r="V297" s="2744"/>
      <c r="W297" s="2744"/>
    </row>
    <row r="298" spans="1:23" ht="15.75" customHeight="1">
      <c r="A298" s="2744"/>
      <c r="B298" s="2744"/>
      <c r="C298" s="2744"/>
      <c r="D298" s="2744"/>
      <c r="E298" s="2744"/>
      <c r="F298" s="2744"/>
      <c r="G298" s="2744"/>
      <c r="H298" s="2834"/>
      <c r="I298" s="2744"/>
      <c r="J298" s="2744"/>
      <c r="K298" s="2744"/>
      <c r="L298" s="2744"/>
      <c r="M298" s="2744"/>
      <c r="N298" s="2744"/>
      <c r="O298" s="2744"/>
      <c r="P298" s="2744"/>
      <c r="Q298" s="2744"/>
      <c r="R298" s="2744"/>
      <c r="S298" s="2744"/>
      <c r="T298" s="2744"/>
      <c r="U298" s="2744"/>
      <c r="V298" s="2744"/>
      <c r="W298" s="2744"/>
    </row>
    <row r="299" spans="1:23" ht="15.75" customHeight="1">
      <c r="A299" s="2744"/>
      <c r="B299" s="2744"/>
      <c r="C299" s="2744"/>
      <c r="D299" s="2744"/>
      <c r="E299" s="2744"/>
      <c r="F299" s="2744"/>
      <c r="G299" s="2744"/>
      <c r="H299" s="2834"/>
      <c r="I299" s="2744"/>
      <c r="J299" s="2744"/>
      <c r="K299" s="2744"/>
      <c r="L299" s="2744"/>
      <c r="M299" s="2744"/>
      <c r="N299" s="2744"/>
      <c r="O299" s="2744"/>
      <c r="P299" s="2744"/>
      <c r="Q299" s="2744"/>
      <c r="R299" s="2744"/>
      <c r="S299" s="2744"/>
      <c r="T299" s="2744"/>
      <c r="U299" s="2744"/>
      <c r="V299" s="2744"/>
      <c r="W299" s="2744"/>
    </row>
    <row r="300" spans="1:23" ht="15.75" customHeight="1">
      <c r="A300" s="2744"/>
      <c r="B300" s="2744"/>
      <c r="C300" s="2744"/>
      <c r="D300" s="2744"/>
      <c r="E300" s="2744"/>
      <c r="F300" s="2744"/>
      <c r="G300" s="2744"/>
      <c r="H300" s="2834"/>
      <c r="I300" s="2744"/>
      <c r="J300" s="2744"/>
      <c r="K300" s="2744"/>
      <c r="L300" s="2744"/>
      <c r="M300" s="2744"/>
      <c r="N300" s="2744"/>
      <c r="O300" s="2744"/>
      <c r="P300" s="2744"/>
      <c r="Q300" s="2744"/>
      <c r="R300" s="2744"/>
      <c r="S300" s="2744"/>
      <c r="T300" s="2744"/>
      <c r="U300" s="2744"/>
      <c r="V300" s="2744"/>
      <c r="W300" s="2744"/>
    </row>
    <row r="301" spans="1:23" ht="15.75" customHeight="1">
      <c r="A301" s="2744"/>
      <c r="B301" s="2744"/>
      <c r="C301" s="2744"/>
      <c r="D301" s="2744"/>
      <c r="E301" s="2744"/>
      <c r="F301" s="2744"/>
      <c r="G301" s="2744"/>
      <c r="H301" s="2834"/>
      <c r="I301" s="2744"/>
      <c r="J301" s="2744"/>
      <c r="K301" s="2744"/>
      <c r="L301" s="2744"/>
      <c r="M301" s="2744"/>
      <c r="N301" s="2744"/>
      <c r="O301" s="2744"/>
      <c r="P301" s="2744"/>
      <c r="Q301" s="2744"/>
      <c r="R301" s="2744"/>
      <c r="S301" s="2744"/>
      <c r="T301" s="2744"/>
      <c r="U301" s="2744"/>
      <c r="V301" s="2744"/>
      <c r="W301" s="2744"/>
    </row>
    <row r="302" spans="1:23" ht="15.75" customHeight="1">
      <c r="A302" s="2744"/>
      <c r="B302" s="2744"/>
      <c r="C302" s="2744"/>
      <c r="D302" s="2744"/>
      <c r="E302" s="2744"/>
      <c r="F302" s="2744"/>
      <c r="G302" s="2744"/>
      <c r="H302" s="2834"/>
      <c r="I302" s="2744"/>
      <c r="J302" s="2744"/>
      <c r="K302" s="2744"/>
      <c r="L302" s="2744"/>
      <c r="M302" s="2744"/>
      <c r="N302" s="2744"/>
      <c r="O302" s="2744"/>
      <c r="P302" s="2744"/>
      <c r="Q302" s="2744"/>
      <c r="R302" s="2744"/>
      <c r="S302" s="2744"/>
      <c r="T302" s="2744"/>
      <c r="U302" s="2744"/>
      <c r="V302" s="2744"/>
      <c r="W302" s="2744"/>
    </row>
    <row r="303" spans="1:23" ht="15.75" customHeight="1">
      <c r="A303" s="2744"/>
      <c r="B303" s="2744"/>
      <c r="C303" s="2744"/>
      <c r="D303" s="2744"/>
      <c r="E303" s="2744"/>
      <c r="F303" s="2744"/>
      <c r="G303" s="2744"/>
      <c r="H303" s="2834"/>
      <c r="I303" s="2744"/>
      <c r="J303" s="2744"/>
      <c r="K303" s="2744"/>
      <c r="L303" s="2744"/>
      <c r="M303" s="2744"/>
      <c r="N303" s="2744"/>
      <c r="O303" s="2744"/>
      <c r="P303" s="2744"/>
      <c r="Q303" s="2744"/>
      <c r="R303" s="2744"/>
      <c r="S303" s="2744"/>
      <c r="T303" s="2744"/>
      <c r="U303" s="2744"/>
      <c r="V303" s="2744"/>
      <c r="W303" s="2744"/>
    </row>
    <row r="304" spans="1:23" ht="15.75" customHeight="1">
      <c r="A304" s="2744"/>
      <c r="B304" s="2744"/>
      <c r="C304" s="2744"/>
      <c r="D304" s="2744"/>
      <c r="E304" s="2744"/>
      <c r="F304" s="2744"/>
      <c r="G304" s="2744"/>
      <c r="H304" s="2834"/>
      <c r="I304" s="2744"/>
      <c r="J304" s="2744"/>
      <c r="K304" s="2744"/>
      <c r="L304" s="2744"/>
      <c r="M304" s="2744"/>
      <c r="N304" s="2744"/>
      <c r="O304" s="2744"/>
      <c r="P304" s="2744"/>
      <c r="Q304" s="2744"/>
      <c r="R304" s="2744"/>
      <c r="S304" s="2744"/>
      <c r="T304" s="2744"/>
      <c r="U304" s="2744"/>
      <c r="V304" s="2744"/>
      <c r="W304" s="2744"/>
    </row>
    <row r="305" spans="1:23" ht="15.75" customHeight="1">
      <c r="A305" s="2744"/>
      <c r="B305" s="2744"/>
      <c r="C305" s="2744"/>
      <c r="D305" s="2744"/>
      <c r="E305" s="2744"/>
      <c r="F305" s="2744"/>
      <c r="G305" s="2744"/>
      <c r="H305" s="2834"/>
      <c r="I305" s="2744"/>
      <c r="J305" s="2744"/>
      <c r="K305" s="2744"/>
      <c r="L305" s="2744"/>
      <c r="M305" s="2744"/>
      <c r="N305" s="2744"/>
      <c r="O305" s="2744"/>
      <c r="P305" s="2744"/>
      <c r="Q305" s="2744"/>
      <c r="R305" s="2744"/>
      <c r="S305" s="2744"/>
      <c r="T305" s="2744"/>
      <c r="U305" s="2744"/>
      <c r="V305" s="2744"/>
      <c r="W305" s="2744"/>
    </row>
    <row r="306" spans="1:23" ht="15.75" customHeight="1">
      <c r="A306" s="2744"/>
      <c r="B306" s="2744"/>
      <c r="C306" s="2744"/>
      <c r="D306" s="2744"/>
      <c r="E306" s="2744"/>
      <c r="F306" s="2744"/>
      <c r="G306" s="2744"/>
      <c r="H306" s="2834"/>
      <c r="I306" s="2744"/>
      <c r="J306" s="2744"/>
      <c r="K306" s="2744"/>
      <c r="L306" s="2744"/>
      <c r="M306" s="2744"/>
      <c r="N306" s="2744"/>
      <c r="O306" s="2744"/>
      <c r="P306" s="2744"/>
      <c r="Q306" s="2744"/>
      <c r="R306" s="2744"/>
      <c r="S306" s="2744"/>
      <c r="T306" s="2744"/>
      <c r="U306" s="2744"/>
      <c r="V306" s="2744"/>
      <c r="W306" s="2744"/>
    </row>
    <row r="307" spans="1:23" ht="15.75" customHeight="1">
      <c r="A307" s="2744"/>
      <c r="B307" s="2744"/>
      <c r="C307" s="2744"/>
      <c r="D307" s="2744"/>
      <c r="E307" s="2744"/>
      <c r="F307" s="2744"/>
      <c r="G307" s="2744"/>
      <c r="H307" s="2834"/>
      <c r="I307" s="2744"/>
      <c r="J307" s="2744"/>
      <c r="K307" s="2744"/>
      <c r="L307" s="2744"/>
      <c r="M307" s="2744"/>
      <c r="N307" s="2744"/>
      <c r="O307" s="2744"/>
      <c r="P307" s="2744"/>
      <c r="Q307" s="2744"/>
      <c r="R307" s="2744"/>
      <c r="S307" s="2744"/>
      <c r="T307" s="2744"/>
      <c r="U307" s="2744"/>
      <c r="V307" s="2744"/>
      <c r="W307" s="2744"/>
    </row>
    <row r="308" spans="1:23" ht="15.75" customHeight="1">
      <c r="A308" s="2744"/>
      <c r="B308" s="2744"/>
      <c r="C308" s="2744"/>
      <c r="D308" s="2744"/>
      <c r="E308" s="2744"/>
      <c r="F308" s="2744"/>
      <c r="G308" s="2744"/>
      <c r="H308" s="2834"/>
      <c r="I308" s="2744"/>
      <c r="J308" s="2744"/>
      <c r="K308" s="2744"/>
      <c r="L308" s="2744"/>
      <c r="M308" s="2744"/>
      <c r="N308" s="2744"/>
      <c r="O308" s="2744"/>
      <c r="P308" s="2744"/>
      <c r="Q308" s="2744"/>
      <c r="R308" s="2744"/>
      <c r="S308" s="2744"/>
      <c r="T308" s="2744"/>
      <c r="U308" s="2744"/>
      <c r="V308" s="2744"/>
      <c r="W308" s="2744"/>
    </row>
    <row r="309" spans="1:23" ht="15.75" customHeight="1">
      <c r="A309" s="2744"/>
      <c r="B309" s="2744"/>
      <c r="C309" s="2744"/>
      <c r="D309" s="2744"/>
      <c r="E309" s="2744"/>
      <c r="F309" s="2744"/>
      <c r="G309" s="2744"/>
      <c r="H309" s="2834"/>
      <c r="I309" s="2744"/>
      <c r="J309" s="2744"/>
      <c r="K309" s="2744"/>
      <c r="L309" s="2744"/>
      <c r="M309" s="2744"/>
      <c r="N309" s="2744"/>
      <c r="O309" s="2744"/>
      <c r="P309" s="2744"/>
      <c r="Q309" s="2744"/>
      <c r="R309" s="2744"/>
      <c r="S309" s="2744"/>
      <c r="T309" s="2744"/>
      <c r="U309" s="2744"/>
      <c r="V309" s="2744"/>
      <c r="W309" s="2744"/>
    </row>
    <row r="310" spans="1:23" ht="15.75" customHeight="1">
      <c r="A310" s="2744"/>
      <c r="B310" s="2744"/>
      <c r="C310" s="2744"/>
      <c r="D310" s="2744"/>
      <c r="E310" s="2744"/>
      <c r="F310" s="2744"/>
      <c r="G310" s="2744"/>
      <c r="H310" s="2834"/>
      <c r="I310" s="2744"/>
      <c r="J310" s="2744"/>
      <c r="K310" s="2744"/>
      <c r="L310" s="2744"/>
      <c r="M310" s="2744"/>
      <c r="N310" s="2744"/>
      <c r="O310" s="2744"/>
      <c r="P310" s="2744"/>
      <c r="Q310" s="2744"/>
      <c r="R310" s="2744"/>
      <c r="S310" s="2744"/>
      <c r="T310" s="2744"/>
      <c r="U310" s="2744"/>
      <c r="V310" s="2744"/>
      <c r="W310" s="2744"/>
    </row>
    <row r="311" spans="1:23" ht="15.75" customHeight="1">
      <c r="A311" s="2744"/>
      <c r="B311" s="2744"/>
      <c r="C311" s="2744"/>
      <c r="D311" s="2744"/>
      <c r="E311" s="2744"/>
      <c r="F311" s="2744"/>
      <c r="G311" s="2744"/>
      <c r="H311" s="2834"/>
      <c r="I311" s="2744"/>
      <c r="J311" s="2744"/>
      <c r="K311" s="2744"/>
      <c r="L311" s="2744"/>
      <c r="M311" s="2744"/>
      <c r="N311" s="2744"/>
      <c r="O311" s="2744"/>
      <c r="P311" s="2744"/>
      <c r="Q311" s="2744"/>
      <c r="R311" s="2744"/>
      <c r="S311" s="2744"/>
      <c r="T311" s="2744"/>
      <c r="U311" s="2744"/>
      <c r="V311" s="2744"/>
      <c r="W311" s="2744"/>
    </row>
    <row r="312" spans="1:23" ht="15.75" customHeight="1">
      <c r="A312" s="2744"/>
      <c r="B312" s="2744"/>
      <c r="C312" s="2744"/>
      <c r="D312" s="2744"/>
      <c r="E312" s="2744"/>
      <c r="F312" s="2744"/>
      <c r="G312" s="2744"/>
      <c r="H312" s="2834"/>
      <c r="I312" s="2744"/>
      <c r="J312" s="2744"/>
      <c r="K312" s="2744"/>
      <c r="L312" s="2744"/>
      <c r="M312" s="2744"/>
      <c r="N312" s="2744"/>
      <c r="O312" s="2744"/>
      <c r="P312" s="2744"/>
      <c r="Q312" s="2744"/>
      <c r="R312" s="2744"/>
      <c r="S312" s="2744"/>
      <c r="T312" s="2744"/>
      <c r="U312" s="2744"/>
      <c r="V312" s="2744"/>
      <c r="W312" s="2744"/>
    </row>
    <row r="313" spans="1:23" ht="15.75" customHeight="1">
      <c r="A313" s="2744"/>
      <c r="B313" s="2744"/>
      <c r="C313" s="2744"/>
      <c r="D313" s="2744"/>
      <c r="E313" s="2744"/>
      <c r="F313" s="2744"/>
      <c r="G313" s="2744"/>
      <c r="H313" s="2834"/>
      <c r="I313" s="2744"/>
      <c r="J313" s="2744"/>
      <c r="K313" s="2744"/>
      <c r="L313" s="2744"/>
      <c r="M313" s="2744"/>
      <c r="N313" s="2744"/>
      <c r="O313" s="2744"/>
      <c r="P313" s="2744"/>
      <c r="Q313" s="2744"/>
      <c r="R313" s="2744"/>
      <c r="S313" s="2744"/>
      <c r="T313" s="2744"/>
      <c r="U313" s="2744"/>
      <c r="V313" s="2744"/>
      <c r="W313" s="2744"/>
    </row>
    <row r="314" spans="1:23" ht="15.75" customHeight="1">
      <c r="A314" s="2744"/>
      <c r="B314" s="2744"/>
      <c r="C314" s="2744"/>
      <c r="D314" s="2744"/>
      <c r="E314" s="2744"/>
      <c r="F314" s="2744"/>
      <c r="G314" s="2744"/>
      <c r="H314" s="2834"/>
      <c r="I314" s="2744"/>
      <c r="J314" s="2744"/>
      <c r="K314" s="2744"/>
      <c r="L314" s="2744"/>
      <c r="M314" s="2744"/>
      <c r="N314" s="2744"/>
      <c r="O314" s="2744"/>
      <c r="P314" s="2744"/>
      <c r="Q314" s="2744"/>
      <c r="R314" s="2744"/>
      <c r="S314" s="2744"/>
      <c r="T314" s="2744"/>
      <c r="U314" s="2744"/>
      <c r="V314" s="2744"/>
      <c r="W314" s="2744"/>
    </row>
    <row r="315" spans="1:23" ht="15.75" customHeight="1">
      <c r="A315" s="2744"/>
      <c r="B315" s="2744"/>
      <c r="C315" s="2744"/>
      <c r="D315" s="2744"/>
      <c r="E315" s="2744"/>
      <c r="F315" s="2744"/>
      <c r="G315" s="2744"/>
      <c r="H315" s="2834"/>
      <c r="I315" s="2744"/>
      <c r="J315" s="2744"/>
      <c r="K315" s="2744"/>
      <c r="L315" s="2744"/>
      <c r="M315" s="2744"/>
      <c r="N315" s="2744"/>
      <c r="O315" s="2744"/>
      <c r="P315" s="2744"/>
      <c r="Q315" s="2744"/>
      <c r="R315" s="2744"/>
      <c r="S315" s="2744"/>
      <c r="T315" s="2744"/>
      <c r="U315" s="2744"/>
      <c r="V315" s="2744"/>
      <c r="W315" s="2744"/>
    </row>
    <row r="316" spans="1:23" ht="15.75" customHeight="1">
      <c r="A316" s="2744"/>
      <c r="B316" s="2744"/>
      <c r="C316" s="2744"/>
      <c r="D316" s="2744"/>
      <c r="E316" s="2744"/>
      <c r="F316" s="2744"/>
      <c r="G316" s="2744"/>
      <c r="H316" s="2834"/>
      <c r="I316" s="2744"/>
      <c r="J316" s="2744"/>
      <c r="K316" s="2744"/>
      <c r="L316" s="2744"/>
      <c r="M316" s="2744"/>
      <c r="N316" s="2744"/>
      <c r="O316" s="2744"/>
      <c r="P316" s="2744"/>
      <c r="Q316" s="2744"/>
      <c r="R316" s="2744"/>
      <c r="S316" s="2744"/>
      <c r="T316" s="2744"/>
      <c r="U316" s="2744"/>
      <c r="V316" s="2744"/>
      <c r="W316" s="2744"/>
    </row>
    <row r="317" spans="1:23" ht="15.75" customHeight="1">
      <c r="A317" s="2744"/>
      <c r="B317" s="2744"/>
      <c r="C317" s="2744"/>
      <c r="D317" s="2744"/>
      <c r="E317" s="2744"/>
      <c r="F317" s="2744"/>
      <c r="G317" s="2744"/>
      <c r="H317" s="2834"/>
      <c r="I317" s="2744"/>
      <c r="J317" s="2744"/>
      <c r="K317" s="2744"/>
      <c r="L317" s="2744"/>
      <c r="M317" s="2744"/>
      <c r="N317" s="2744"/>
      <c r="O317" s="2744"/>
      <c r="P317" s="2744"/>
      <c r="Q317" s="2744"/>
      <c r="R317" s="2744"/>
      <c r="S317" s="2744"/>
      <c r="T317" s="2744"/>
      <c r="U317" s="2744"/>
      <c r="V317" s="2744"/>
      <c r="W317" s="2744"/>
    </row>
    <row r="318" spans="1:23" ht="15.75" customHeight="1">
      <c r="A318" s="2744"/>
      <c r="B318" s="2744"/>
      <c r="C318" s="2744"/>
      <c r="D318" s="2744"/>
      <c r="E318" s="2744"/>
      <c r="F318" s="2744"/>
      <c r="G318" s="2744"/>
      <c r="H318" s="2834"/>
      <c r="I318" s="2744"/>
      <c r="J318" s="2744"/>
      <c r="K318" s="2744"/>
      <c r="L318" s="2744"/>
      <c r="M318" s="2744"/>
      <c r="N318" s="2744"/>
      <c r="O318" s="2744"/>
      <c r="P318" s="2744"/>
      <c r="Q318" s="2744"/>
      <c r="R318" s="2744"/>
      <c r="S318" s="2744"/>
      <c r="T318" s="2744"/>
      <c r="U318" s="2744"/>
      <c r="V318" s="2744"/>
      <c r="W318" s="2744"/>
    </row>
    <row r="319" spans="1:23" ht="15.75" customHeight="1">
      <c r="A319" s="2744"/>
      <c r="B319" s="2744"/>
      <c r="C319" s="2744"/>
      <c r="D319" s="2744"/>
      <c r="E319" s="2744"/>
      <c r="F319" s="2744"/>
      <c r="G319" s="2744"/>
      <c r="H319" s="2834"/>
      <c r="I319" s="2744"/>
      <c r="J319" s="2744"/>
      <c r="K319" s="2744"/>
      <c r="L319" s="2744"/>
      <c r="M319" s="2744"/>
      <c r="N319" s="2744"/>
      <c r="O319" s="2744"/>
      <c r="P319" s="2744"/>
      <c r="Q319" s="2744"/>
      <c r="R319" s="2744"/>
      <c r="S319" s="2744"/>
      <c r="T319" s="2744"/>
      <c r="U319" s="2744"/>
      <c r="V319" s="2744"/>
      <c r="W319" s="2744"/>
    </row>
    <row r="320" spans="1:23" ht="15.75" customHeight="1">
      <c r="A320" s="2744"/>
      <c r="B320" s="2744"/>
      <c r="C320" s="2744"/>
      <c r="D320" s="2744"/>
      <c r="E320" s="2744"/>
      <c r="F320" s="2744"/>
      <c r="G320" s="2744"/>
      <c r="H320" s="2834"/>
      <c r="I320" s="2744"/>
      <c r="J320" s="2744"/>
      <c r="K320" s="2744"/>
      <c r="L320" s="2744"/>
      <c r="M320" s="2744"/>
      <c r="N320" s="2744"/>
      <c r="O320" s="2744"/>
      <c r="P320" s="2744"/>
      <c r="Q320" s="2744"/>
      <c r="R320" s="2744"/>
      <c r="S320" s="2744"/>
      <c r="T320" s="2744"/>
      <c r="U320" s="2744"/>
      <c r="V320" s="2744"/>
      <c r="W320" s="2744"/>
    </row>
    <row r="321" spans="1:23" ht="15.75" customHeight="1">
      <c r="A321" s="2744"/>
      <c r="B321" s="2744"/>
      <c r="C321" s="2744"/>
      <c r="D321" s="2744"/>
      <c r="E321" s="2744"/>
      <c r="F321" s="2744"/>
      <c r="G321" s="2744"/>
      <c r="H321" s="2834"/>
      <c r="I321" s="2744"/>
      <c r="J321" s="2744"/>
      <c r="K321" s="2744"/>
      <c r="L321" s="2744"/>
      <c r="M321" s="2744"/>
      <c r="N321" s="2744"/>
      <c r="O321" s="2744"/>
      <c r="P321" s="2744"/>
      <c r="Q321" s="2744"/>
      <c r="R321" s="2744"/>
      <c r="S321" s="2744"/>
      <c r="T321" s="2744"/>
      <c r="U321" s="2744"/>
      <c r="V321" s="2744"/>
      <c r="W321" s="2744"/>
    </row>
    <row r="322" spans="1:23" ht="15.75" customHeight="1">
      <c r="A322" s="2744"/>
      <c r="B322" s="2744"/>
      <c r="C322" s="2744"/>
      <c r="D322" s="2744"/>
      <c r="E322" s="2744"/>
      <c r="F322" s="2744"/>
      <c r="G322" s="2744"/>
      <c r="H322" s="2834"/>
      <c r="I322" s="2744"/>
      <c r="J322" s="2744"/>
      <c r="K322" s="2744"/>
      <c r="L322" s="2744"/>
      <c r="M322" s="2744"/>
      <c r="N322" s="2744"/>
      <c r="O322" s="2744"/>
      <c r="P322" s="2744"/>
      <c r="Q322" s="2744"/>
      <c r="R322" s="2744"/>
      <c r="S322" s="2744"/>
      <c r="T322" s="2744"/>
      <c r="U322" s="2744"/>
      <c r="V322" s="2744"/>
      <c r="W322" s="2744"/>
    </row>
    <row r="323" spans="1:23" ht="15.75" customHeight="1">
      <c r="A323" s="2744"/>
      <c r="B323" s="2744"/>
      <c r="C323" s="2744"/>
      <c r="D323" s="2744"/>
      <c r="E323" s="2744"/>
      <c r="F323" s="2744"/>
      <c r="G323" s="2744"/>
      <c r="H323" s="2834"/>
      <c r="I323" s="2744"/>
      <c r="J323" s="2744"/>
      <c r="K323" s="2744"/>
      <c r="L323" s="2744"/>
      <c r="M323" s="2744"/>
      <c r="N323" s="2744"/>
      <c r="O323" s="2744"/>
      <c r="P323" s="2744"/>
      <c r="Q323" s="2744"/>
      <c r="R323" s="2744"/>
      <c r="S323" s="2744"/>
      <c r="T323" s="2744"/>
      <c r="U323" s="2744"/>
      <c r="V323" s="2744"/>
      <c r="W323" s="2744"/>
    </row>
    <row r="324" spans="1:23" ht="15.75" customHeight="1">
      <c r="A324" s="2744"/>
      <c r="B324" s="2744"/>
      <c r="C324" s="2744"/>
      <c r="D324" s="2744"/>
      <c r="E324" s="2744"/>
      <c r="F324" s="2744"/>
      <c r="G324" s="2744"/>
      <c r="H324" s="2834"/>
      <c r="I324" s="2744"/>
      <c r="J324" s="2744"/>
      <c r="K324" s="2744"/>
      <c r="L324" s="2744"/>
      <c r="M324" s="2744"/>
      <c r="N324" s="2744"/>
      <c r="O324" s="2744"/>
      <c r="P324" s="2744"/>
      <c r="Q324" s="2744"/>
      <c r="R324" s="2744"/>
      <c r="S324" s="2744"/>
      <c r="T324" s="2744"/>
      <c r="U324" s="2744"/>
      <c r="V324" s="2744"/>
      <c r="W324" s="2744"/>
    </row>
    <row r="325" spans="1:23" ht="15.75" customHeight="1">
      <c r="A325" s="2744"/>
      <c r="B325" s="2744"/>
      <c r="C325" s="2744"/>
      <c r="D325" s="2744"/>
      <c r="E325" s="2744"/>
      <c r="F325" s="2744"/>
      <c r="G325" s="2744"/>
      <c r="H325" s="2834"/>
      <c r="I325" s="2744"/>
      <c r="J325" s="2744"/>
      <c r="K325" s="2744"/>
      <c r="L325" s="2744"/>
      <c r="M325" s="2744"/>
      <c r="N325" s="2744"/>
      <c r="O325" s="2744"/>
      <c r="P325" s="2744"/>
      <c r="Q325" s="2744"/>
      <c r="R325" s="2744"/>
      <c r="S325" s="2744"/>
      <c r="T325" s="2744"/>
      <c r="U325" s="2744"/>
      <c r="V325" s="2744"/>
      <c r="W325" s="2744"/>
    </row>
    <row r="326" spans="1:23" ht="15.75" customHeight="1">
      <c r="A326" s="2744"/>
      <c r="B326" s="2744"/>
      <c r="C326" s="2744"/>
      <c r="D326" s="2744"/>
      <c r="E326" s="2744"/>
      <c r="F326" s="2744"/>
      <c r="G326" s="2744"/>
      <c r="H326" s="2834"/>
      <c r="I326" s="2744"/>
      <c r="J326" s="2744"/>
      <c r="K326" s="2744"/>
      <c r="L326" s="2744"/>
      <c r="M326" s="2744"/>
      <c r="N326" s="2744"/>
      <c r="O326" s="2744"/>
      <c r="P326" s="2744"/>
      <c r="Q326" s="2744"/>
      <c r="R326" s="2744"/>
      <c r="S326" s="2744"/>
      <c r="T326" s="2744"/>
      <c r="U326" s="2744"/>
      <c r="V326" s="2744"/>
      <c r="W326" s="2744"/>
    </row>
    <row r="327" spans="1:23" ht="15.75" customHeight="1">
      <c r="A327" s="2744"/>
      <c r="B327" s="2744"/>
      <c r="C327" s="2744"/>
      <c r="D327" s="2744"/>
      <c r="E327" s="2744"/>
      <c r="F327" s="2744"/>
      <c r="G327" s="2744"/>
      <c r="H327" s="2834"/>
      <c r="I327" s="2744"/>
      <c r="J327" s="2744"/>
      <c r="K327" s="2744"/>
      <c r="L327" s="2744"/>
      <c r="M327" s="2744"/>
      <c r="N327" s="2744"/>
      <c r="O327" s="2744"/>
      <c r="P327" s="2744"/>
      <c r="Q327" s="2744"/>
      <c r="R327" s="2744"/>
      <c r="S327" s="2744"/>
      <c r="T327" s="2744"/>
      <c r="U327" s="2744"/>
      <c r="V327" s="2744"/>
      <c r="W327" s="2744"/>
    </row>
    <row r="328" spans="1:23" ht="15.75" customHeight="1">
      <c r="A328" s="2744"/>
      <c r="B328" s="2744"/>
      <c r="C328" s="2744"/>
      <c r="D328" s="2744"/>
      <c r="E328" s="2744"/>
      <c r="F328" s="2744"/>
      <c r="G328" s="2744"/>
      <c r="H328" s="2834"/>
      <c r="I328" s="2744"/>
      <c r="J328" s="2744"/>
      <c r="K328" s="2744"/>
      <c r="L328" s="2744"/>
      <c r="M328" s="2744"/>
      <c r="N328" s="2744"/>
      <c r="O328" s="2744"/>
      <c r="P328" s="2744"/>
      <c r="Q328" s="2744"/>
      <c r="R328" s="2744"/>
      <c r="S328" s="2744"/>
      <c r="T328" s="2744"/>
      <c r="U328" s="2744"/>
      <c r="V328" s="2744"/>
      <c r="W328" s="2744"/>
    </row>
    <row r="329" spans="1:23" ht="15.75" customHeight="1">
      <c r="A329" s="2744"/>
      <c r="B329" s="2744"/>
      <c r="C329" s="2744"/>
      <c r="D329" s="2744"/>
      <c r="E329" s="2744"/>
      <c r="F329" s="2744"/>
      <c r="G329" s="2744"/>
      <c r="H329" s="2834"/>
      <c r="I329" s="2744"/>
      <c r="J329" s="2744"/>
      <c r="K329" s="2744"/>
      <c r="L329" s="2744"/>
      <c r="M329" s="2744"/>
      <c r="N329" s="2744"/>
      <c r="O329" s="2744"/>
      <c r="P329" s="2744"/>
      <c r="Q329" s="2744"/>
      <c r="R329" s="2744"/>
      <c r="S329" s="2744"/>
      <c r="T329" s="2744"/>
      <c r="U329" s="2744"/>
      <c r="V329" s="2744"/>
      <c r="W329" s="2744"/>
    </row>
    <row r="330" spans="1:23" ht="15.75" customHeight="1">
      <c r="A330" s="2744"/>
      <c r="B330" s="2744"/>
      <c r="C330" s="2744"/>
      <c r="D330" s="2744"/>
      <c r="E330" s="2744"/>
      <c r="F330" s="2744"/>
      <c r="G330" s="2744"/>
      <c r="H330" s="2834"/>
      <c r="I330" s="2744"/>
      <c r="J330" s="2744"/>
      <c r="K330" s="2744"/>
      <c r="L330" s="2744"/>
      <c r="M330" s="2744"/>
      <c r="N330" s="2744"/>
      <c r="O330" s="2744"/>
      <c r="P330" s="2744"/>
      <c r="Q330" s="2744"/>
      <c r="R330" s="2744"/>
      <c r="S330" s="2744"/>
      <c r="T330" s="2744"/>
      <c r="U330" s="2744"/>
      <c r="V330" s="2744"/>
      <c r="W330" s="2744"/>
    </row>
    <row r="331" spans="1:23" ht="15.75" customHeight="1">
      <c r="A331" s="2744"/>
      <c r="B331" s="2744"/>
      <c r="C331" s="2744"/>
      <c r="D331" s="2744"/>
      <c r="E331" s="2744"/>
      <c r="F331" s="2744"/>
      <c r="G331" s="2744"/>
      <c r="H331" s="2834"/>
      <c r="I331" s="2744"/>
      <c r="J331" s="2744"/>
      <c r="K331" s="2744"/>
      <c r="L331" s="2744"/>
      <c r="M331" s="2744"/>
      <c r="N331" s="2744"/>
      <c r="O331" s="2744"/>
      <c r="P331" s="2744"/>
      <c r="Q331" s="2744"/>
      <c r="R331" s="2744"/>
      <c r="S331" s="2744"/>
      <c r="T331" s="2744"/>
      <c r="U331" s="2744"/>
      <c r="V331" s="2744"/>
      <c r="W331" s="2744"/>
    </row>
    <row r="332" spans="1:23" ht="15.75" customHeight="1">
      <c r="A332" s="2744"/>
      <c r="B332" s="2744"/>
      <c r="C332" s="2744"/>
      <c r="D332" s="2744"/>
      <c r="E332" s="2744"/>
      <c r="F332" s="2744"/>
      <c r="G332" s="2744"/>
      <c r="H332" s="2834"/>
      <c r="I332" s="2744"/>
      <c r="J332" s="2744"/>
      <c r="K332" s="2744"/>
      <c r="L332" s="2744"/>
      <c r="M332" s="2744"/>
      <c r="N332" s="2744"/>
      <c r="O332" s="2744"/>
      <c r="P332" s="2744"/>
      <c r="Q332" s="2744"/>
      <c r="R332" s="2744"/>
      <c r="S332" s="2744"/>
      <c r="T332" s="2744"/>
      <c r="U332" s="2744"/>
      <c r="V332" s="2744"/>
      <c r="W332" s="2744"/>
    </row>
    <row r="333" spans="1:23" ht="15.75" customHeight="1">
      <c r="A333" s="2744"/>
      <c r="B333" s="2744"/>
      <c r="C333" s="2744"/>
      <c r="D333" s="2744"/>
      <c r="E333" s="2744"/>
      <c r="F333" s="2744"/>
      <c r="G333" s="2744"/>
      <c r="H333" s="2834"/>
      <c r="I333" s="2744"/>
      <c r="J333" s="2744"/>
      <c r="K333" s="2744"/>
      <c r="L333" s="2744"/>
      <c r="M333" s="2744"/>
      <c r="N333" s="2744"/>
      <c r="O333" s="2744"/>
      <c r="P333" s="2744"/>
      <c r="Q333" s="2744"/>
      <c r="R333" s="2744"/>
      <c r="S333" s="2744"/>
      <c r="T333" s="2744"/>
      <c r="U333" s="2744"/>
      <c r="V333" s="2744"/>
      <c r="W333" s="2744"/>
    </row>
    <row r="334" spans="1:23" ht="15.75" customHeight="1">
      <c r="A334" s="2744"/>
      <c r="B334" s="2744"/>
      <c r="C334" s="2744"/>
      <c r="D334" s="2744"/>
      <c r="E334" s="2744"/>
      <c r="F334" s="2744"/>
      <c r="G334" s="2744"/>
      <c r="H334" s="2834"/>
      <c r="I334" s="2744"/>
      <c r="J334" s="2744"/>
      <c r="K334" s="2744"/>
      <c r="L334" s="2744"/>
      <c r="M334" s="2744"/>
      <c r="N334" s="2744"/>
      <c r="O334" s="2744"/>
      <c r="P334" s="2744"/>
      <c r="Q334" s="2744"/>
      <c r="R334" s="2744"/>
      <c r="S334" s="2744"/>
      <c r="T334" s="2744"/>
      <c r="U334" s="2744"/>
      <c r="V334" s="2744"/>
      <c r="W334" s="2744"/>
    </row>
    <row r="335" spans="1:23" ht="15.75" customHeight="1">
      <c r="A335" s="2744"/>
      <c r="B335" s="2744"/>
      <c r="C335" s="2744"/>
      <c r="D335" s="2744"/>
      <c r="E335" s="2744"/>
      <c r="F335" s="2744"/>
      <c r="G335" s="2744"/>
      <c r="H335" s="2834"/>
      <c r="I335" s="2744"/>
      <c r="J335" s="2744"/>
      <c r="K335" s="2744"/>
      <c r="L335" s="2744"/>
      <c r="M335" s="2744"/>
      <c r="N335" s="2744"/>
      <c r="O335" s="2744"/>
      <c r="P335" s="2744"/>
      <c r="Q335" s="2744"/>
      <c r="R335" s="2744"/>
      <c r="S335" s="2744"/>
      <c r="T335" s="2744"/>
      <c r="U335" s="2744"/>
      <c r="V335" s="2744"/>
      <c r="W335" s="2744"/>
    </row>
    <row r="336" spans="1:23" ht="15.75" customHeight="1">
      <c r="A336" s="2744"/>
      <c r="B336" s="2744"/>
      <c r="C336" s="2744"/>
      <c r="D336" s="2744"/>
      <c r="E336" s="2744"/>
      <c r="F336" s="2744"/>
      <c r="G336" s="2744"/>
      <c r="H336" s="2834"/>
      <c r="I336" s="2744"/>
      <c r="J336" s="2744"/>
      <c r="K336" s="2744"/>
      <c r="L336" s="2744"/>
      <c r="M336" s="2744"/>
      <c r="N336" s="2744"/>
      <c r="O336" s="2744"/>
      <c r="P336" s="2744"/>
      <c r="Q336" s="2744"/>
      <c r="R336" s="2744"/>
      <c r="S336" s="2744"/>
      <c r="T336" s="2744"/>
      <c r="U336" s="2744"/>
      <c r="V336" s="2744"/>
      <c r="W336" s="2744"/>
    </row>
    <row r="337" spans="1:23" ht="15.75" customHeight="1">
      <c r="A337" s="2744"/>
      <c r="B337" s="2744"/>
      <c r="C337" s="2744"/>
      <c r="D337" s="2744"/>
      <c r="E337" s="2744"/>
      <c r="F337" s="2744"/>
      <c r="G337" s="2744"/>
      <c r="H337" s="2834"/>
      <c r="I337" s="2744"/>
      <c r="J337" s="2744"/>
      <c r="K337" s="2744"/>
      <c r="L337" s="2744"/>
      <c r="M337" s="2744"/>
      <c r="N337" s="2744"/>
      <c r="O337" s="2744"/>
      <c r="P337" s="2744"/>
      <c r="Q337" s="2744"/>
      <c r="R337" s="2744"/>
      <c r="S337" s="2744"/>
      <c r="T337" s="2744"/>
      <c r="U337" s="2744"/>
      <c r="V337" s="2744"/>
      <c r="W337" s="2744"/>
    </row>
    <row r="338" spans="1:23" ht="15.75" customHeight="1">
      <c r="A338" s="2744"/>
      <c r="B338" s="2744"/>
      <c r="C338" s="2744"/>
      <c r="D338" s="2744"/>
      <c r="E338" s="2744"/>
      <c r="F338" s="2744"/>
      <c r="G338" s="2744"/>
      <c r="H338" s="2834"/>
      <c r="I338" s="2744"/>
      <c r="J338" s="2744"/>
      <c r="K338" s="2744"/>
      <c r="L338" s="2744"/>
      <c r="M338" s="2744"/>
      <c r="N338" s="2744"/>
      <c r="O338" s="2744"/>
      <c r="P338" s="2744"/>
      <c r="Q338" s="2744"/>
      <c r="R338" s="2744"/>
      <c r="S338" s="2744"/>
      <c r="T338" s="2744"/>
      <c r="U338" s="2744"/>
      <c r="V338" s="2744"/>
      <c r="W338" s="2744"/>
    </row>
    <row r="339" spans="1:23" ht="15.75" customHeight="1">
      <c r="A339" s="2744"/>
      <c r="B339" s="2744"/>
      <c r="C339" s="2744"/>
      <c r="D339" s="2744"/>
      <c r="E339" s="2744"/>
      <c r="F339" s="2744"/>
      <c r="G339" s="2744"/>
      <c r="H339" s="2834"/>
      <c r="I339" s="2744"/>
      <c r="J339" s="2744"/>
      <c r="K339" s="2744"/>
      <c r="L339" s="2744"/>
      <c r="M339" s="2744"/>
      <c r="N339" s="2744"/>
      <c r="O339" s="2744"/>
      <c r="P339" s="2744"/>
      <c r="Q339" s="2744"/>
      <c r="R339" s="2744"/>
      <c r="S339" s="2744"/>
      <c r="T339" s="2744"/>
      <c r="U339" s="2744"/>
      <c r="V339" s="2744"/>
      <c r="W339" s="2744"/>
    </row>
    <row r="340" spans="1:23" ht="15.75" customHeight="1">
      <c r="A340" s="2744"/>
      <c r="B340" s="2744"/>
      <c r="C340" s="2744"/>
      <c r="D340" s="2744"/>
      <c r="E340" s="2744"/>
      <c r="F340" s="2744"/>
      <c r="G340" s="2744"/>
      <c r="H340" s="2834"/>
      <c r="I340" s="2744"/>
      <c r="J340" s="2744"/>
      <c r="K340" s="2744"/>
      <c r="L340" s="2744"/>
      <c r="M340" s="2744"/>
      <c r="N340" s="2744"/>
      <c r="O340" s="2744"/>
      <c r="P340" s="2744"/>
      <c r="Q340" s="2744"/>
      <c r="R340" s="2744"/>
      <c r="S340" s="2744"/>
      <c r="T340" s="2744"/>
      <c r="U340" s="2744"/>
      <c r="V340" s="2744"/>
      <c r="W340" s="2744"/>
    </row>
    <row r="341" spans="1:23" ht="15.75" customHeight="1">
      <c r="A341" s="2744"/>
      <c r="B341" s="2744"/>
      <c r="C341" s="2744"/>
      <c r="D341" s="2744"/>
      <c r="E341" s="2744"/>
      <c r="F341" s="2744"/>
      <c r="G341" s="2744"/>
      <c r="H341" s="2834"/>
      <c r="I341" s="2744"/>
      <c r="J341" s="2744"/>
      <c r="K341" s="2744"/>
      <c r="L341" s="2744"/>
      <c r="M341" s="2744"/>
      <c r="N341" s="2744"/>
      <c r="O341" s="2744"/>
      <c r="P341" s="2744"/>
      <c r="Q341" s="2744"/>
      <c r="R341" s="2744"/>
      <c r="S341" s="2744"/>
      <c r="T341" s="2744"/>
      <c r="U341" s="2744"/>
      <c r="V341" s="2744"/>
      <c r="W341" s="2744"/>
    </row>
    <row r="342" spans="1:23" ht="15.75" customHeight="1">
      <c r="A342" s="2744"/>
      <c r="B342" s="2744"/>
      <c r="C342" s="2744"/>
      <c r="D342" s="2744"/>
      <c r="E342" s="2744"/>
      <c r="F342" s="2744"/>
      <c r="G342" s="2744"/>
      <c r="H342" s="2834"/>
      <c r="I342" s="2744"/>
      <c r="J342" s="2744"/>
      <c r="K342" s="2744"/>
      <c r="L342" s="2744"/>
      <c r="M342" s="2744"/>
      <c r="N342" s="2744"/>
      <c r="O342" s="2744"/>
      <c r="P342" s="2744"/>
      <c r="Q342" s="2744"/>
      <c r="R342" s="2744"/>
      <c r="S342" s="2744"/>
      <c r="T342" s="2744"/>
      <c r="U342" s="2744"/>
      <c r="V342" s="2744"/>
      <c r="W342" s="2744"/>
    </row>
    <row r="343" spans="1:23" ht="15.75" customHeight="1">
      <c r="A343" s="2744"/>
      <c r="B343" s="2744"/>
      <c r="C343" s="2744"/>
      <c r="D343" s="2744"/>
      <c r="E343" s="2744"/>
      <c r="F343" s="2744"/>
      <c r="G343" s="2744"/>
      <c r="H343" s="2834"/>
      <c r="I343" s="2744"/>
      <c r="J343" s="2744"/>
      <c r="K343" s="2744"/>
      <c r="L343" s="2744"/>
      <c r="M343" s="2744"/>
      <c r="N343" s="2744"/>
      <c r="O343" s="2744"/>
      <c r="P343" s="2744"/>
      <c r="Q343" s="2744"/>
      <c r="R343" s="2744"/>
      <c r="S343" s="2744"/>
      <c r="T343" s="2744"/>
      <c r="U343" s="2744"/>
      <c r="V343" s="2744"/>
      <c r="W343" s="2744"/>
    </row>
    <row r="344" spans="1:23" ht="15.75" customHeight="1">
      <c r="A344" s="2744"/>
      <c r="B344" s="2744"/>
      <c r="C344" s="2744"/>
      <c r="D344" s="2744"/>
      <c r="E344" s="2744"/>
      <c r="F344" s="2744"/>
      <c r="G344" s="2744"/>
      <c r="H344" s="2834"/>
      <c r="I344" s="2744"/>
      <c r="J344" s="2744"/>
      <c r="K344" s="2744"/>
      <c r="L344" s="2744"/>
      <c r="M344" s="2744"/>
      <c r="N344" s="2744"/>
      <c r="O344" s="2744"/>
      <c r="P344" s="2744"/>
      <c r="Q344" s="2744"/>
      <c r="R344" s="2744"/>
      <c r="S344" s="2744"/>
      <c r="T344" s="2744"/>
      <c r="U344" s="2744"/>
      <c r="V344" s="2744"/>
      <c r="W344" s="2744"/>
    </row>
    <row r="345" spans="1:23" ht="15.75" customHeight="1">
      <c r="A345" s="2744"/>
      <c r="B345" s="2744"/>
      <c r="C345" s="2744"/>
      <c r="D345" s="2744"/>
      <c r="E345" s="2744"/>
      <c r="F345" s="2744"/>
      <c r="G345" s="2744"/>
      <c r="H345" s="2834"/>
      <c r="I345" s="2744"/>
      <c r="J345" s="2744"/>
      <c r="K345" s="2744"/>
      <c r="L345" s="2744"/>
      <c r="M345" s="2744"/>
      <c r="N345" s="2744"/>
      <c r="O345" s="2744"/>
      <c r="P345" s="2744"/>
      <c r="Q345" s="2744"/>
      <c r="R345" s="2744"/>
      <c r="S345" s="2744"/>
      <c r="T345" s="2744"/>
      <c r="U345" s="2744"/>
      <c r="V345" s="2744"/>
      <c r="W345" s="2744"/>
    </row>
    <row r="346" spans="1:23" ht="15.75" customHeight="1">
      <c r="A346" s="2744"/>
      <c r="B346" s="2744"/>
      <c r="C346" s="2744"/>
      <c r="D346" s="2744"/>
      <c r="E346" s="2744"/>
      <c r="F346" s="2744"/>
      <c r="G346" s="2744"/>
      <c r="H346" s="2834"/>
      <c r="I346" s="2744"/>
      <c r="J346" s="2744"/>
      <c r="K346" s="2744"/>
      <c r="L346" s="2744"/>
      <c r="M346" s="2744"/>
      <c r="N346" s="2744"/>
      <c r="O346" s="2744"/>
      <c r="P346" s="2744"/>
      <c r="Q346" s="2744"/>
      <c r="R346" s="2744"/>
      <c r="S346" s="2744"/>
      <c r="T346" s="2744"/>
      <c r="U346" s="2744"/>
      <c r="V346" s="2744"/>
      <c r="W346" s="2744"/>
    </row>
    <row r="347" spans="1:23" ht="15.75" customHeight="1">
      <c r="A347" s="2744"/>
      <c r="B347" s="2744"/>
      <c r="C347" s="2744"/>
      <c r="D347" s="2744"/>
      <c r="E347" s="2744"/>
      <c r="F347" s="2744"/>
      <c r="G347" s="2744"/>
      <c r="H347" s="2834"/>
      <c r="I347" s="2744"/>
      <c r="J347" s="2744"/>
      <c r="K347" s="2744"/>
      <c r="L347" s="2744"/>
      <c r="M347" s="2744"/>
      <c r="N347" s="2744"/>
      <c r="O347" s="2744"/>
      <c r="P347" s="2744"/>
      <c r="Q347" s="2744"/>
      <c r="R347" s="2744"/>
      <c r="S347" s="2744"/>
      <c r="T347" s="2744"/>
      <c r="U347" s="2744"/>
      <c r="V347" s="2744"/>
      <c r="W347" s="2744"/>
    </row>
    <row r="348" spans="1:23" ht="15.75" customHeight="1">
      <c r="A348" s="2744"/>
      <c r="B348" s="2744"/>
      <c r="C348" s="2744"/>
      <c r="D348" s="2744"/>
      <c r="E348" s="2744"/>
      <c r="F348" s="2744"/>
      <c r="G348" s="2744"/>
      <c r="H348" s="2834"/>
      <c r="I348" s="2744"/>
      <c r="J348" s="2744"/>
      <c r="K348" s="2744"/>
      <c r="L348" s="2744"/>
      <c r="M348" s="2744"/>
      <c r="N348" s="2744"/>
      <c r="O348" s="2744"/>
      <c r="P348" s="2744"/>
      <c r="Q348" s="2744"/>
      <c r="R348" s="2744"/>
      <c r="S348" s="2744"/>
      <c r="T348" s="2744"/>
      <c r="U348" s="2744"/>
      <c r="V348" s="2744"/>
      <c r="W348" s="2744"/>
    </row>
    <row r="349" spans="1:23" ht="15.75" customHeight="1">
      <c r="A349" s="2744"/>
      <c r="B349" s="2744"/>
      <c r="C349" s="2744"/>
      <c r="D349" s="2744"/>
      <c r="E349" s="2744"/>
      <c r="F349" s="2744"/>
      <c r="G349" s="2744"/>
      <c r="H349" s="2834"/>
      <c r="I349" s="2744"/>
      <c r="J349" s="2744"/>
      <c r="K349" s="2744"/>
      <c r="L349" s="2744"/>
      <c r="M349" s="2744"/>
      <c r="N349" s="2744"/>
      <c r="O349" s="2744"/>
      <c r="P349" s="2744"/>
      <c r="Q349" s="2744"/>
      <c r="R349" s="2744"/>
      <c r="S349" s="2744"/>
      <c r="T349" s="2744"/>
      <c r="U349" s="2744"/>
      <c r="V349" s="2744"/>
      <c r="W349" s="2744"/>
    </row>
    <row r="350" spans="1:23" ht="15.75" customHeight="1">
      <c r="A350" s="2744"/>
      <c r="B350" s="2744"/>
      <c r="C350" s="2744"/>
      <c r="D350" s="2744"/>
      <c r="E350" s="2744"/>
      <c r="F350" s="2744"/>
      <c r="G350" s="2744"/>
      <c r="H350" s="2834"/>
      <c r="I350" s="2744"/>
      <c r="J350" s="2744"/>
      <c r="K350" s="2744"/>
      <c r="L350" s="2744"/>
      <c r="M350" s="2744"/>
      <c r="N350" s="2744"/>
      <c r="O350" s="2744"/>
      <c r="P350" s="2744"/>
      <c r="Q350" s="2744"/>
      <c r="R350" s="2744"/>
      <c r="S350" s="2744"/>
      <c r="T350" s="2744"/>
      <c r="U350" s="2744"/>
      <c r="V350" s="2744"/>
      <c r="W350" s="2744"/>
    </row>
    <row r="351" spans="1:23" ht="15.75" customHeight="1">
      <c r="A351" s="2744"/>
      <c r="B351" s="2744"/>
      <c r="C351" s="2744"/>
      <c r="D351" s="2744"/>
      <c r="E351" s="2744"/>
      <c r="F351" s="2744"/>
      <c r="G351" s="2744"/>
      <c r="H351" s="2834"/>
      <c r="I351" s="2744"/>
      <c r="J351" s="2744"/>
      <c r="K351" s="2744"/>
      <c r="L351" s="2744"/>
      <c r="M351" s="2744"/>
      <c r="N351" s="2744"/>
      <c r="O351" s="2744"/>
      <c r="P351" s="2744"/>
      <c r="Q351" s="2744"/>
      <c r="R351" s="2744"/>
      <c r="S351" s="2744"/>
      <c r="T351" s="2744"/>
      <c r="U351" s="2744"/>
      <c r="V351" s="2744"/>
      <c r="W351" s="2744"/>
    </row>
    <row r="352" spans="1:23" ht="15.75" customHeight="1">
      <c r="A352" s="2744"/>
      <c r="B352" s="2744"/>
      <c r="C352" s="2744"/>
      <c r="D352" s="2744"/>
      <c r="E352" s="2744"/>
      <c r="F352" s="2744"/>
      <c r="G352" s="2744"/>
      <c r="H352" s="2834"/>
      <c r="I352" s="2744"/>
      <c r="J352" s="2744"/>
      <c r="K352" s="2744"/>
      <c r="L352" s="2744"/>
      <c r="M352" s="2744"/>
      <c r="N352" s="2744"/>
      <c r="O352" s="2744"/>
      <c r="P352" s="2744"/>
      <c r="Q352" s="2744"/>
      <c r="R352" s="2744"/>
      <c r="S352" s="2744"/>
      <c r="T352" s="2744"/>
      <c r="U352" s="2744"/>
      <c r="V352" s="2744"/>
      <c r="W352" s="2744"/>
    </row>
    <row r="353" spans="1:23" ht="15.75" customHeight="1">
      <c r="A353" s="2744"/>
      <c r="B353" s="2744"/>
      <c r="C353" s="2744"/>
      <c r="D353" s="2744"/>
      <c r="E353" s="2744"/>
      <c r="F353" s="2744"/>
      <c r="G353" s="2744"/>
      <c r="H353" s="2834"/>
      <c r="I353" s="2744"/>
      <c r="J353" s="2744"/>
      <c r="K353" s="2744"/>
      <c r="L353" s="2744"/>
      <c r="M353" s="2744"/>
      <c r="N353" s="2744"/>
      <c r="O353" s="2744"/>
      <c r="P353" s="2744"/>
      <c r="Q353" s="2744"/>
      <c r="R353" s="2744"/>
      <c r="S353" s="2744"/>
      <c r="T353" s="2744"/>
      <c r="U353" s="2744"/>
      <c r="V353" s="2744"/>
      <c r="W353" s="2744"/>
    </row>
    <row r="354" spans="1:23" ht="15.75" customHeight="1">
      <c r="A354" s="2744"/>
      <c r="B354" s="2744"/>
      <c r="C354" s="2744"/>
      <c r="D354" s="2744"/>
      <c r="E354" s="2744"/>
      <c r="F354" s="2744"/>
      <c r="G354" s="2744"/>
      <c r="H354" s="2834"/>
      <c r="I354" s="2744"/>
      <c r="J354" s="2744"/>
      <c r="K354" s="2744"/>
      <c r="L354" s="2744"/>
      <c r="M354" s="2744"/>
      <c r="N354" s="2744"/>
      <c r="O354" s="2744"/>
      <c r="P354" s="2744"/>
      <c r="Q354" s="2744"/>
      <c r="R354" s="2744"/>
      <c r="S354" s="2744"/>
      <c r="T354" s="2744"/>
      <c r="U354" s="2744"/>
      <c r="V354" s="2744"/>
      <c r="W354" s="2744"/>
    </row>
    <row r="355" spans="1:23" ht="15.75" customHeight="1">
      <c r="A355" s="2744"/>
      <c r="B355" s="2744"/>
      <c r="C355" s="2744"/>
      <c r="D355" s="2744"/>
      <c r="E355" s="2744"/>
      <c r="F355" s="2744"/>
      <c r="G355" s="2744"/>
      <c r="H355" s="2834"/>
      <c r="I355" s="2744"/>
      <c r="J355" s="2744"/>
      <c r="K355" s="2744"/>
      <c r="L355" s="2744"/>
      <c r="M355" s="2744"/>
      <c r="N355" s="2744"/>
      <c r="O355" s="2744"/>
      <c r="P355" s="2744"/>
      <c r="Q355" s="2744"/>
      <c r="R355" s="2744"/>
      <c r="S355" s="2744"/>
      <c r="T355" s="2744"/>
      <c r="U355" s="2744"/>
      <c r="V355" s="2744"/>
      <c r="W355" s="2744"/>
    </row>
    <row r="356" spans="1:23" ht="15.75" customHeight="1">
      <c r="A356" s="2744"/>
      <c r="B356" s="2744"/>
      <c r="C356" s="2744"/>
      <c r="D356" s="2744"/>
      <c r="E356" s="2744"/>
      <c r="F356" s="2744"/>
      <c r="G356" s="2744"/>
      <c r="H356" s="2834"/>
      <c r="I356" s="2744"/>
      <c r="J356" s="2744"/>
      <c r="K356" s="2744"/>
      <c r="L356" s="2744"/>
      <c r="M356" s="2744"/>
      <c r="N356" s="2744"/>
      <c r="O356" s="2744"/>
      <c r="P356" s="2744"/>
      <c r="Q356" s="2744"/>
      <c r="R356" s="2744"/>
      <c r="S356" s="2744"/>
      <c r="T356" s="2744"/>
      <c r="U356" s="2744"/>
      <c r="V356" s="2744"/>
      <c r="W356" s="2744"/>
    </row>
    <row r="357" spans="1:23" ht="15.75" customHeight="1">
      <c r="A357" s="2744"/>
      <c r="B357" s="2744"/>
      <c r="C357" s="2744"/>
      <c r="D357" s="2744"/>
      <c r="E357" s="2744"/>
      <c r="F357" s="2744"/>
      <c r="G357" s="2744"/>
      <c r="H357" s="2834"/>
      <c r="I357" s="2744"/>
      <c r="J357" s="2744"/>
      <c r="K357" s="2744"/>
      <c r="L357" s="2744"/>
      <c r="M357" s="2744"/>
      <c r="N357" s="2744"/>
      <c r="O357" s="2744"/>
      <c r="P357" s="2744"/>
      <c r="Q357" s="2744"/>
      <c r="R357" s="2744"/>
      <c r="S357" s="2744"/>
      <c r="T357" s="2744"/>
      <c r="U357" s="2744"/>
      <c r="V357" s="2744"/>
      <c r="W357" s="2744"/>
    </row>
    <row r="358" spans="1:23" ht="15.75" customHeight="1">
      <c r="A358" s="2744"/>
      <c r="B358" s="2744"/>
      <c r="C358" s="2744"/>
      <c r="D358" s="2744"/>
      <c r="E358" s="2744"/>
      <c r="F358" s="2744"/>
      <c r="G358" s="2744"/>
      <c r="H358" s="2834"/>
      <c r="I358" s="2744"/>
      <c r="J358" s="2744"/>
      <c r="K358" s="2744"/>
      <c r="L358" s="2744"/>
      <c r="M358" s="2744"/>
      <c r="N358" s="2744"/>
      <c r="O358" s="2744"/>
      <c r="P358" s="2744"/>
      <c r="Q358" s="2744"/>
      <c r="R358" s="2744"/>
      <c r="S358" s="2744"/>
      <c r="T358" s="2744"/>
      <c r="U358" s="2744"/>
      <c r="V358" s="2744"/>
      <c r="W358" s="2744"/>
    </row>
    <row r="359" spans="1:23" ht="15.75" customHeight="1">
      <c r="A359" s="2744"/>
      <c r="B359" s="2744"/>
      <c r="C359" s="2744"/>
      <c r="D359" s="2744"/>
      <c r="E359" s="2744"/>
      <c r="F359" s="2744"/>
      <c r="G359" s="2744"/>
      <c r="H359" s="2834"/>
      <c r="I359" s="2744"/>
      <c r="J359" s="2744"/>
      <c r="K359" s="2744"/>
      <c r="L359" s="2744"/>
      <c r="M359" s="2744"/>
      <c r="N359" s="2744"/>
      <c r="O359" s="2744"/>
      <c r="P359" s="2744"/>
      <c r="Q359" s="2744"/>
      <c r="R359" s="2744"/>
      <c r="S359" s="2744"/>
      <c r="T359" s="2744"/>
      <c r="U359" s="2744"/>
      <c r="V359" s="2744"/>
      <c r="W359" s="2744"/>
    </row>
    <row r="360" spans="1:23" ht="15.75" customHeight="1">
      <c r="A360" s="2744"/>
      <c r="B360" s="2744"/>
      <c r="C360" s="2744"/>
      <c r="D360" s="2744"/>
      <c r="E360" s="2744"/>
      <c r="F360" s="2744"/>
      <c r="G360" s="2744"/>
      <c r="H360" s="2834"/>
      <c r="I360" s="2744"/>
      <c r="J360" s="2744"/>
      <c r="K360" s="2744"/>
      <c r="L360" s="2744"/>
      <c r="M360" s="2744"/>
      <c r="N360" s="2744"/>
      <c r="O360" s="2744"/>
      <c r="P360" s="2744"/>
      <c r="Q360" s="2744"/>
      <c r="R360" s="2744"/>
      <c r="S360" s="2744"/>
      <c r="T360" s="2744"/>
      <c r="U360" s="2744"/>
      <c r="V360" s="2744"/>
      <c r="W360" s="2744"/>
    </row>
    <row r="361" spans="1:23" ht="15.75" customHeight="1">
      <c r="A361" s="2744"/>
      <c r="B361" s="2744"/>
      <c r="C361" s="2744"/>
      <c r="D361" s="2744"/>
      <c r="E361" s="2744"/>
      <c r="F361" s="2744"/>
      <c r="G361" s="2744"/>
      <c r="H361" s="2834"/>
      <c r="I361" s="2744"/>
      <c r="J361" s="2744"/>
      <c r="K361" s="2744"/>
      <c r="L361" s="2744"/>
      <c r="M361" s="2744"/>
      <c r="N361" s="2744"/>
      <c r="O361" s="2744"/>
      <c r="P361" s="2744"/>
      <c r="Q361" s="2744"/>
      <c r="R361" s="2744"/>
      <c r="S361" s="2744"/>
      <c r="T361" s="2744"/>
      <c r="U361" s="2744"/>
      <c r="V361" s="2744"/>
      <c r="W361" s="2744"/>
    </row>
    <row r="362" spans="1:23" ht="15.75" customHeight="1">
      <c r="A362" s="2744"/>
      <c r="B362" s="2744"/>
      <c r="C362" s="2744"/>
      <c r="D362" s="2744"/>
      <c r="E362" s="2744"/>
      <c r="F362" s="2744"/>
      <c r="G362" s="2744"/>
      <c r="H362" s="2834"/>
      <c r="I362" s="2744"/>
      <c r="J362" s="2744"/>
      <c r="K362" s="2744"/>
      <c r="L362" s="2744"/>
      <c r="M362" s="2744"/>
      <c r="N362" s="2744"/>
      <c r="O362" s="2744"/>
      <c r="P362" s="2744"/>
      <c r="Q362" s="2744"/>
      <c r="R362" s="2744"/>
      <c r="S362" s="2744"/>
      <c r="T362" s="2744"/>
      <c r="U362" s="2744"/>
      <c r="V362" s="2744"/>
      <c r="W362" s="2744"/>
    </row>
    <row r="363" spans="1:23" ht="15.75" customHeight="1">
      <c r="A363" s="2744"/>
      <c r="B363" s="2744"/>
      <c r="C363" s="2744"/>
      <c r="D363" s="2744"/>
      <c r="E363" s="2744"/>
      <c r="F363" s="2744"/>
      <c r="G363" s="2744"/>
      <c r="H363" s="2834"/>
      <c r="I363" s="2744"/>
      <c r="J363" s="2744"/>
      <c r="K363" s="2744"/>
      <c r="L363" s="2744"/>
      <c r="M363" s="2744"/>
      <c r="N363" s="2744"/>
      <c r="O363" s="2744"/>
      <c r="P363" s="2744"/>
      <c r="Q363" s="2744"/>
      <c r="R363" s="2744"/>
      <c r="S363" s="2744"/>
      <c r="T363" s="2744"/>
      <c r="U363" s="2744"/>
      <c r="V363" s="2744"/>
      <c r="W363" s="2744"/>
    </row>
    <row r="364" spans="1:23" ht="15.75" customHeight="1">
      <c r="A364" s="2744"/>
      <c r="B364" s="2744"/>
      <c r="C364" s="2744"/>
      <c r="D364" s="2744"/>
      <c r="E364" s="2744"/>
      <c r="F364" s="2744"/>
      <c r="G364" s="2744"/>
      <c r="H364" s="2834"/>
      <c r="I364" s="2744"/>
      <c r="J364" s="2744"/>
      <c r="K364" s="2744"/>
      <c r="L364" s="2744"/>
      <c r="M364" s="2744"/>
      <c r="N364" s="2744"/>
      <c r="O364" s="2744"/>
      <c r="P364" s="2744"/>
      <c r="Q364" s="2744"/>
      <c r="R364" s="2744"/>
      <c r="S364" s="2744"/>
      <c r="T364" s="2744"/>
      <c r="U364" s="2744"/>
      <c r="V364" s="2744"/>
      <c r="W364" s="2744"/>
    </row>
    <row r="365" spans="1:23" ht="15.75" customHeight="1">
      <c r="A365" s="2744"/>
      <c r="B365" s="2744"/>
      <c r="C365" s="2744"/>
      <c r="D365" s="2744"/>
      <c r="E365" s="2744"/>
      <c r="F365" s="2744"/>
      <c r="G365" s="2744"/>
      <c r="H365" s="2834"/>
      <c r="I365" s="2744"/>
      <c r="J365" s="2744"/>
      <c r="K365" s="2744"/>
      <c r="L365" s="2744"/>
      <c r="M365" s="2744"/>
      <c r="N365" s="2744"/>
      <c r="O365" s="2744"/>
      <c r="P365" s="2744"/>
      <c r="Q365" s="2744"/>
      <c r="R365" s="2744"/>
      <c r="S365" s="2744"/>
      <c r="T365" s="2744"/>
      <c r="U365" s="2744"/>
      <c r="V365" s="2744"/>
      <c r="W365" s="2744"/>
    </row>
    <row r="366" spans="1:23" ht="15.75" customHeight="1">
      <c r="A366" s="2744"/>
      <c r="B366" s="2744"/>
      <c r="C366" s="2744"/>
      <c r="D366" s="2744"/>
      <c r="E366" s="2744"/>
      <c r="F366" s="2744"/>
      <c r="G366" s="2744"/>
      <c r="H366" s="2834"/>
      <c r="I366" s="2744"/>
      <c r="J366" s="2744"/>
      <c r="K366" s="2744"/>
      <c r="L366" s="2744"/>
      <c r="M366" s="2744"/>
      <c r="N366" s="2744"/>
      <c r="O366" s="2744"/>
      <c r="P366" s="2744"/>
      <c r="Q366" s="2744"/>
      <c r="R366" s="2744"/>
      <c r="S366" s="2744"/>
      <c r="T366" s="2744"/>
      <c r="U366" s="2744"/>
      <c r="V366" s="2744"/>
      <c r="W366" s="2744"/>
    </row>
    <row r="367" spans="1:23" ht="15.75" customHeight="1">
      <c r="A367" s="2744"/>
      <c r="B367" s="2744"/>
      <c r="C367" s="2744"/>
      <c r="D367" s="2744"/>
      <c r="E367" s="2744"/>
      <c r="F367" s="2744"/>
      <c r="G367" s="2744"/>
      <c r="H367" s="2834"/>
      <c r="I367" s="2744"/>
      <c r="J367" s="2744"/>
      <c r="K367" s="2744"/>
      <c r="L367" s="2744"/>
      <c r="M367" s="2744"/>
      <c r="N367" s="2744"/>
      <c r="O367" s="2744"/>
      <c r="P367" s="2744"/>
      <c r="Q367" s="2744"/>
      <c r="R367" s="2744"/>
      <c r="S367" s="2744"/>
      <c r="T367" s="2744"/>
      <c r="U367" s="2744"/>
      <c r="V367" s="2744"/>
      <c r="W367" s="2744"/>
    </row>
    <row r="368" spans="1:23" ht="15.75" customHeight="1">
      <c r="A368" s="2744"/>
      <c r="B368" s="2744"/>
      <c r="C368" s="2744"/>
      <c r="D368" s="2744"/>
      <c r="E368" s="2744"/>
      <c r="F368" s="2744"/>
      <c r="G368" s="2744"/>
      <c r="H368" s="2834"/>
      <c r="I368" s="2744"/>
      <c r="J368" s="2744"/>
      <c r="K368" s="2744"/>
      <c r="L368" s="2744"/>
      <c r="M368" s="2744"/>
      <c r="N368" s="2744"/>
      <c r="O368" s="2744"/>
      <c r="P368" s="2744"/>
      <c r="Q368" s="2744"/>
      <c r="R368" s="2744"/>
      <c r="S368" s="2744"/>
      <c r="T368" s="2744"/>
      <c r="U368" s="2744"/>
      <c r="V368" s="2744"/>
      <c r="W368" s="2744"/>
    </row>
    <row r="369" spans="1:23" ht="15.75" customHeight="1">
      <c r="A369" s="2744"/>
      <c r="B369" s="2744"/>
      <c r="C369" s="2744"/>
      <c r="D369" s="2744"/>
      <c r="E369" s="2744"/>
      <c r="F369" s="2744"/>
      <c r="G369" s="2744"/>
      <c r="H369" s="2834"/>
      <c r="I369" s="2744"/>
      <c r="J369" s="2744"/>
      <c r="K369" s="2744"/>
      <c r="L369" s="2744"/>
      <c r="M369" s="2744"/>
      <c r="N369" s="2744"/>
      <c r="O369" s="2744"/>
      <c r="P369" s="2744"/>
      <c r="Q369" s="2744"/>
      <c r="R369" s="2744"/>
      <c r="S369" s="2744"/>
      <c r="T369" s="2744"/>
      <c r="U369" s="2744"/>
      <c r="V369" s="2744"/>
      <c r="W369" s="2744"/>
    </row>
    <row r="370" spans="1:23" ht="15.75" customHeight="1">
      <c r="A370" s="2744"/>
      <c r="B370" s="2744"/>
      <c r="C370" s="2744"/>
      <c r="D370" s="2744"/>
      <c r="E370" s="2744"/>
      <c r="F370" s="2744"/>
      <c r="G370" s="2744"/>
      <c r="H370" s="2834"/>
      <c r="I370" s="2744"/>
      <c r="J370" s="2744"/>
      <c r="K370" s="2744"/>
      <c r="L370" s="2744"/>
      <c r="M370" s="2744"/>
      <c r="N370" s="2744"/>
      <c r="O370" s="2744"/>
      <c r="P370" s="2744"/>
      <c r="Q370" s="2744"/>
      <c r="R370" s="2744"/>
      <c r="S370" s="2744"/>
      <c r="T370" s="2744"/>
      <c r="U370" s="2744"/>
      <c r="V370" s="2744"/>
      <c r="W370" s="2744"/>
    </row>
    <row r="371" spans="1:23" ht="15.75" customHeight="1">
      <c r="A371" s="2744"/>
      <c r="B371" s="2744"/>
      <c r="C371" s="2744"/>
      <c r="D371" s="2744"/>
      <c r="E371" s="2744"/>
      <c r="F371" s="2744"/>
      <c r="G371" s="2744"/>
      <c r="H371" s="2834"/>
      <c r="I371" s="2744"/>
      <c r="J371" s="2744"/>
      <c r="K371" s="2744"/>
      <c r="L371" s="2744"/>
      <c r="M371" s="2744"/>
      <c r="N371" s="2744"/>
      <c r="O371" s="2744"/>
      <c r="P371" s="2744"/>
      <c r="Q371" s="2744"/>
      <c r="R371" s="2744"/>
      <c r="S371" s="2744"/>
      <c r="T371" s="2744"/>
      <c r="U371" s="2744"/>
      <c r="V371" s="2744"/>
      <c r="W371" s="2744"/>
    </row>
    <row r="372" spans="1:23" ht="15.75" customHeight="1">
      <c r="A372" s="2744"/>
      <c r="B372" s="2744"/>
      <c r="C372" s="2744"/>
      <c r="D372" s="2744"/>
      <c r="E372" s="2744"/>
      <c r="F372" s="2744"/>
      <c r="G372" s="2744"/>
      <c r="H372" s="2834"/>
      <c r="I372" s="2744"/>
      <c r="J372" s="2744"/>
      <c r="K372" s="2744"/>
      <c r="L372" s="2744"/>
      <c r="M372" s="2744"/>
      <c r="N372" s="2744"/>
      <c r="O372" s="2744"/>
      <c r="P372" s="2744"/>
      <c r="Q372" s="2744"/>
      <c r="R372" s="2744"/>
      <c r="S372" s="2744"/>
      <c r="T372" s="2744"/>
      <c r="U372" s="2744"/>
      <c r="V372" s="2744"/>
      <c r="W372" s="2744"/>
    </row>
    <row r="373" spans="1:23" ht="15.75" customHeight="1">
      <c r="A373" s="2744"/>
      <c r="B373" s="2744"/>
      <c r="C373" s="2744"/>
      <c r="D373" s="2744"/>
      <c r="E373" s="2744"/>
      <c r="F373" s="2744"/>
      <c r="G373" s="2744"/>
      <c r="H373" s="2834"/>
      <c r="I373" s="2744"/>
      <c r="J373" s="2744"/>
      <c r="K373" s="2744"/>
      <c r="L373" s="2744"/>
      <c r="M373" s="2744"/>
      <c r="N373" s="2744"/>
      <c r="O373" s="2744"/>
      <c r="P373" s="2744"/>
      <c r="Q373" s="2744"/>
      <c r="R373" s="2744"/>
      <c r="S373" s="2744"/>
      <c r="T373" s="2744"/>
      <c r="U373" s="2744"/>
      <c r="V373" s="2744"/>
      <c r="W373" s="2744"/>
    </row>
    <row r="374" spans="1:23" ht="15.75" customHeight="1">
      <c r="A374" s="2744"/>
      <c r="B374" s="2744"/>
      <c r="C374" s="2744"/>
      <c r="D374" s="2744"/>
      <c r="E374" s="2744"/>
      <c r="F374" s="2744"/>
      <c r="G374" s="2744"/>
      <c r="H374" s="2834"/>
      <c r="I374" s="2744"/>
      <c r="J374" s="2744"/>
      <c r="K374" s="2744"/>
      <c r="L374" s="2744"/>
      <c r="M374" s="2744"/>
      <c r="N374" s="2744"/>
      <c r="O374" s="2744"/>
      <c r="P374" s="2744"/>
      <c r="Q374" s="2744"/>
      <c r="R374" s="2744"/>
      <c r="S374" s="2744"/>
      <c r="T374" s="2744"/>
      <c r="U374" s="2744"/>
      <c r="V374" s="2744"/>
      <c r="W374" s="2744"/>
    </row>
    <row r="375" spans="1:23" ht="15.75" customHeight="1">
      <c r="A375" s="2744"/>
      <c r="B375" s="2744"/>
      <c r="C375" s="2744"/>
      <c r="D375" s="2744"/>
      <c r="E375" s="2744"/>
      <c r="F375" s="2744"/>
      <c r="G375" s="2744"/>
      <c r="H375" s="2834"/>
      <c r="I375" s="2744"/>
      <c r="J375" s="2744"/>
      <c r="K375" s="2744"/>
      <c r="L375" s="2744"/>
      <c r="M375" s="2744"/>
      <c r="N375" s="2744"/>
      <c r="O375" s="2744"/>
      <c r="P375" s="2744"/>
      <c r="Q375" s="2744"/>
      <c r="R375" s="2744"/>
      <c r="S375" s="2744"/>
      <c r="T375" s="2744"/>
      <c r="U375" s="2744"/>
      <c r="V375" s="2744"/>
      <c r="W375" s="2744"/>
    </row>
    <row r="376" spans="1:23" ht="15.75" customHeight="1">
      <c r="A376" s="2744"/>
      <c r="B376" s="2744"/>
      <c r="C376" s="2744"/>
      <c r="D376" s="2744"/>
      <c r="E376" s="2744"/>
      <c r="F376" s="2744"/>
      <c r="G376" s="2744"/>
      <c r="H376" s="2834"/>
      <c r="I376" s="2744"/>
      <c r="J376" s="2744"/>
      <c r="K376" s="2744"/>
      <c r="L376" s="2744"/>
      <c r="M376" s="2744"/>
      <c r="N376" s="2744"/>
      <c r="O376" s="2744"/>
      <c r="P376" s="2744"/>
      <c r="Q376" s="2744"/>
      <c r="R376" s="2744"/>
      <c r="S376" s="2744"/>
      <c r="T376" s="2744"/>
      <c r="U376" s="2744"/>
      <c r="V376" s="2744"/>
      <c r="W376" s="2744"/>
    </row>
    <row r="377" spans="1:23" ht="15.75" customHeight="1">
      <c r="A377" s="2744"/>
      <c r="B377" s="2744"/>
      <c r="C377" s="2744"/>
      <c r="D377" s="2744"/>
      <c r="E377" s="2744"/>
      <c r="F377" s="2744"/>
      <c r="G377" s="2744"/>
      <c r="H377" s="2834"/>
      <c r="I377" s="2744"/>
      <c r="J377" s="2744"/>
      <c r="K377" s="2744"/>
      <c r="L377" s="2744"/>
      <c r="M377" s="2744"/>
      <c r="N377" s="2744"/>
      <c r="O377" s="2744"/>
      <c r="P377" s="2744"/>
      <c r="Q377" s="2744"/>
      <c r="R377" s="2744"/>
      <c r="S377" s="2744"/>
      <c r="T377" s="2744"/>
      <c r="U377" s="2744"/>
      <c r="V377" s="2744"/>
      <c r="W377" s="2744"/>
    </row>
    <row r="378" spans="1:23" ht="15.75" customHeight="1">
      <c r="A378" s="2744"/>
      <c r="B378" s="2744"/>
      <c r="C378" s="2744"/>
      <c r="D378" s="2744"/>
      <c r="E378" s="2744"/>
      <c r="F378" s="2744"/>
      <c r="G378" s="2744"/>
      <c r="H378" s="2834"/>
      <c r="I378" s="2744"/>
      <c r="J378" s="2744"/>
      <c r="K378" s="2744"/>
      <c r="L378" s="2744"/>
      <c r="M378" s="2744"/>
      <c r="N378" s="2744"/>
      <c r="O378" s="2744"/>
      <c r="P378" s="2744"/>
      <c r="Q378" s="2744"/>
      <c r="R378" s="2744"/>
      <c r="S378" s="2744"/>
      <c r="T378" s="2744"/>
      <c r="U378" s="2744"/>
      <c r="V378" s="2744"/>
      <c r="W378" s="2744"/>
    </row>
    <row r="379" spans="1:23" ht="15.75" customHeight="1">
      <c r="A379" s="2744"/>
      <c r="B379" s="2744"/>
      <c r="C379" s="2744"/>
      <c r="D379" s="2744"/>
      <c r="E379" s="2744"/>
      <c r="F379" s="2744"/>
      <c r="G379" s="2744"/>
      <c r="H379" s="2834"/>
      <c r="I379" s="2744"/>
      <c r="J379" s="2744"/>
      <c r="K379" s="2744"/>
      <c r="L379" s="2744"/>
      <c r="M379" s="2744"/>
      <c r="N379" s="2744"/>
      <c r="O379" s="2744"/>
      <c r="P379" s="2744"/>
      <c r="Q379" s="2744"/>
      <c r="R379" s="2744"/>
      <c r="S379" s="2744"/>
      <c r="T379" s="2744"/>
      <c r="U379" s="2744"/>
      <c r="V379" s="2744"/>
      <c r="W379" s="2744"/>
    </row>
    <row r="380" spans="1:23" ht="15.75" customHeight="1">
      <c r="A380" s="2744"/>
      <c r="B380" s="2744"/>
      <c r="C380" s="2744"/>
      <c r="D380" s="2744"/>
      <c r="E380" s="2744"/>
      <c r="F380" s="2744"/>
      <c r="G380" s="2744"/>
      <c r="H380" s="2834"/>
      <c r="I380" s="2744"/>
      <c r="J380" s="2744"/>
      <c r="K380" s="2744"/>
      <c r="L380" s="2744"/>
      <c r="M380" s="2744"/>
      <c r="N380" s="2744"/>
      <c r="O380" s="2744"/>
      <c r="P380" s="2744"/>
      <c r="Q380" s="2744"/>
      <c r="R380" s="2744"/>
      <c r="S380" s="2744"/>
      <c r="T380" s="2744"/>
      <c r="U380" s="2744"/>
      <c r="V380" s="2744"/>
      <c r="W380" s="2744"/>
    </row>
    <row r="381" spans="1:23" ht="15.75" customHeight="1">
      <c r="A381" s="2744"/>
      <c r="B381" s="2744"/>
      <c r="C381" s="2744"/>
      <c r="D381" s="2744"/>
      <c r="E381" s="2744"/>
      <c r="F381" s="2744"/>
      <c r="G381" s="2744"/>
      <c r="H381" s="2834"/>
      <c r="I381" s="2744"/>
      <c r="J381" s="2744"/>
      <c r="K381" s="2744"/>
      <c r="L381" s="2744"/>
      <c r="M381" s="2744"/>
      <c r="N381" s="2744"/>
      <c r="O381" s="2744"/>
      <c r="P381" s="2744"/>
      <c r="Q381" s="2744"/>
      <c r="R381" s="2744"/>
      <c r="S381" s="2744"/>
      <c r="T381" s="2744"/>
      <c r="U381" s="2744"/>
      <c r="V381" s="2744"/>
      <c r="W381" s="2744"/>
    </row>
    <row r="382" spans="1:23" ht="15.75" customHeight="1">
      <c r="A382" s="2744"/>
      <c r="B382" s="2744"/>
      <c r="C382" s="2744"/>
      <c r="D382" s="2744"/>
      <c r="E382" s="2744"/>
      <c r="F382" s="2744"/>
      <c r="G382" s="2744"/>
      <c r="H382" s="2834"/>
      <c r="I382" s="2744"/>
      <c r="J382" s="2744"/>
      <c r="K382" s="2744"/>
      <c r="L382" s="2744"/>
      <c r="M382" s="2744"/>
      <c r="N382" s="2744"/>
      <c r="O382" s="2744"/>
      <c r="P382" s="2744"/>
      <c r="Q382" s="2744"/>
      <c r="R382" s="2744"/>
      <c r="S382" s="2744"/>
      <c r="T382" s="2744"/>
      <c r="U382" s="2744"/>
      <c r="V382" s="2744"/>
      <c r="W382" s="2744"/>
    </row>
    <row r="383" spans="1:23" ht="15.75" customHeight="1">
      <c r="A383" s="2744"/>
      <c r="B383" s="2744"/>
      <c r="C383" s="2744"/>
      <c r="D383" s="2744"/>
      <c r="E383" s="2744"/>
      <c r="F383" s="2744"/>
      <c r="G383" s="2744"/>
      <c r="H383" s="2834"/>
      <c r="I383" s="2744"/>
      <c r="J383" s="2744"/>
      <c r="K383" s="2744"/>
      <c r="L383" s="2744"/>
      <c r="M383" s="2744"/>
      <c r="N383" s="2744"/>
      <c r="O383" s="2744"/>
      <c r="P383" s="2744"/>
      <c r="Q383" s="2744"/>
      <c r="R383" s="2744"/>
      <c r="S383" s="2744"/>
      <c r="T383" s="2744"/>
      <c r="U383" s="2744"/>
      <c r="V383" s="2744"/>
      <c r="W383" s="2744"/>
    </row>
    <row r="384" spans="1:23" ht="15.75" customHeight="1">
      <c r="A384" s="2744"/>
      <c r="B384" s="2744"/>
      <c r="C384" s="2744"/>
      <c r="D384" s="2744"/>
      <c r="E384" s="2744"/>
      <c r="F384" s="2744"/>
      <c r="G384" s="2744"/>
      <c r="H384" s="2834"/>
      <c r="I384" s="2744"/>
      <c r="J384" s="2744"/>
      <c r="K384" s="2744"/>
      <c r="L384" s="2744"/>
      <c r="M384" s="2744"/>
      <c r="N384" s="2744"/>
      <c r="O384" s="2744"/>
      <c r="P384" s="2744"/>
      <c r="Q384" s="2744"/>
      <c r="R384" s="2744"/>
      <c r="S384" s="2744"/>
      <c r="T384" s="2744"/>
      <c r="U384" s="2744"/>
      <c r="V384" s="2744"/>
      <c r="W384" s="2744"/>
    </row>
    <row r="385" spans="1:23" ht="15.75" customHeight="1">
      <c r="A385" s="2744"/>
      <c r="B385" s="2744"/>
      <c r="C385" s="2744"/>
      <c r="D385" s="2744"/>
      <c r="E385" s="2744"/>
      <c r="F385" s="2744"/>
      <c r="G385" s="2744"/>
      <c r="H385" s="2834"/>
      <c r="I385" s="2744"/>
      <c r="J385" s="2744"/>
      <c r="K385" s="2744"/>
      <c r="L385" s="2744"/>
      <c r="M385" s="2744"/>
      <c r="N385" s="2744"/>
      <c r="O385" s="2744"/>
      <c r="P385" s="2744"/>
      <c r="Q385" s="2744"/>
      <c r="R385" s="2744"/>
      <c r="S385" s="2744"/>
      <c r="T385" s="2744"/>
      <c r="U385" s="2744"/>
      <c r="V385" s="2744"/>
      <c r="W385" s="2744"/>
    </row>
    <row r="386" spans="1:23" ht="15.75" customHeight="1">
      <c r="A386" s="2744"/>
      <c r="B386" s="2744"/>
      <c r="C386" s="2744"/>
      <c r="D386" s="2744"/>
      <c r="E386" s="2744"/>
      <c r="F386" s="2744"/>
      <c r="G386" s="2744"/>
      <c r="H386" s="2834"/>
      <c r="I386" s="2744"/>
      <c r="J386" s="2744"/>
      <c r="K386" s="2744"/>
      <c r="L386" s="2744"/>
      <c r="M386" s="2744"/>
      <c r="N386" s="2744"/>
      <c r="O386" s="2744"/>
      <c r="P386" s="2744"/>
      <c r="Q386" s="2744"/>
      <c r="R386" s="2744"/>
      <c r="S386" s="2744"/>
      <c r="T386" s="2744"/>
      <c r="U386" s="2744"/>
      <c r="V386" s="2744"/>
      <c r="W386" s="2744"/>
    </row>
    <row r="387" spans="1:23" ht="15.75" customHeight="1">
      <c r="A387" s="2744"/>
      <c r="B387" s="2744"/>
      <c r="C387" s="2744"/>
      <c r="D387" s="2744"/>
      <c r="E387" s="2744"/>
      <c r="F387" s="2744"/>
      <c r="G387" s="2744"/>
      <c r="H387" s="2834"/>
      <c r="I387" s="2744"/>
      <c r="J387" s="2744"/>
      <c r="K387" s="2744"/>
      <c r="L387" s="2744"/>
      <c r="M387" s="2744"/>
      <c r="N387" s="2744"/>
      <c r="O387" s="2744"/>
      <c r="P387" s="2744"/>
      <c r="Q387" s="2744"/>
      <c r="R387" s="2744"/>
      <c r="S387" s="2744"/>
      <c r="T387" s="2744"/>
      <c r="U387" s="2744"/>
      <c r="V387" s="2744"/>
      <c r="W387" s="2744"/>
    </row>
    <row r="388" spans="1:23" ht="15.75" customHeight="1">
      <c r="A388" s="2744"/>
      <c r="B388" s="2744"/>
      <c r="C388" s="2744"/>
      <c r="D388" s="2744"/>
      <c r="E388" s="2744"/>
      <c r="F388" s="2744"/>
      <c r="G388" s="2744"/>
      <c r="H388" s="2834"/>
      <c r="I388" s="2744"/>
      <c r="J388" s="2744"/>
      <c r="K388" s="2744"/>
      <c r="L388" s="2744"/>
      <c r="M388" s="2744"/>
      <c r="N388" s="2744"/>
      <c r="O388" s="2744"/>
      <c r="P388" s="2744"/>
      <c r="Q388" s="2744"/>
      <c r="R388" s="2744"/>
      <c r="S388" s="2744"/>
      <c r="T388" s="2744"/>
      <c r="U388" s="2744"/>
      <c r="V388" s="2744"/>
      <c r="W388" s="2744"/>
    </row>
    <row r="389" spans="1:23" ht="15.75" customHeight="1">
      <c r="A389" s="2744"/>
      <c r="B389" s="2744"/>
      <c r="C389" s="2744"/>
      <c r="D389" s="2744"/>
      <c r="E389" s="2744"/>
      <c r="F389" s="2744"/>
      <c r="G389" s="2744"/>
      <c r="H389" s="2834"/>
      <c r="I389" s="2744"/>
      <c r="J389" s="2744"/>
      <c r="K389" s="2744"/>
      <c r="L389" s="2744"/>
      <c r="M389" s="2744"/>
      <c r="N389" s="2744"/>
      <c r="O389" s="2744"/>
      <c r="P389" s="2744"/>
      <c r="Q389" s="2744"/>
      <c r="R389" s="2744"/>
      <c r="S389" s="2744"/>
      <c r="T389" s="2744"/>
      <c r="U389" s="2744"/>
      <c r="V389" s="2744"/>
      <c r="W389" s="2744"/>
    </row>
    <row r="390" spans="1:23" ht="15.75" customHeight="1">
      <c r="A390" s="2744"/>
      <c r="B390" s="2744"/>
      <c r="C390" s="2744"/>
      <c r="D390" s="2744"/>
      <c r="E390" s="2744"/>
      <c r="F390" s="2744"/>
      <c r="G390" s="2744"/>
      <c r="H390" s="2834"/>
      <c r="I390" s="2744"/>
      <c r="J390" s="2744"/>
      <c r="K390" s="2744"/>
      <c r="L390" s="2744"/>
      <c r="M390" s="2744"/>
      <c r="N390" s="2744"/>
      <c r="O390" s="2744"/>
      <c r="P390" s="2744"/>
      <c r="Q390" s="2744"/>
      <c r="R390" s="2744"/>
      <c r="S390" s="2744"/>
      <c r="T390" s="2744"/>
      <c r="U390" s="2744"/>
      <c r="V390" s="2744"/>
      <c r="W390" s="2744"/>
    </row>
    <row r="391" spans="1:23" ht="15.75" customHeight="1">
      <c r="A391" s="2744"/>
      <c r="B391" s="2744"/>
      <c r="C391" s="2744"/>
      <c r="D391" s="2744"/>
      <c r="E391" s="2744"/>
      <c r="F391" s="2744"/>
      <c r="G391" s="2744"/>
      <c r="H391" s="2834"/>
      <c r="I391" s="2744"/>
      <c r="J391" s="2744"/>
      <c r="K391" s="2744"/>
      <c r="L391" s="2744"/>
      <c r="M391" s="2744"/>
      <c r="N391" s="2744"/>
      <c r="O391" s="2744"/>
      <c r="P391" s="2744"/>
      <c r="Q391" s="2744"/>
      <c r="R391" s="2744"/>
      <c r="S391" s="2744"/>
      <c r="T391" s="2744"/>
      <c r="U391" s="2744"/>
      <c r="V391" s="2744"/>
      <c r="W391" s="2744"/>
    </row>
    <row r="392" spans="1:23" ht="15.75" customHeight="1">
      <c r="A392" s="2744"/>
      <c r="B392" s="2744"/>
      <c r="C392" s="2744"/>
      <c r="D392" s="2744"/>
      <c r="E392" s="2744"/>
      <c r="F392" s="2744"/>
      <c r="G392" s="2744"/>
      <c r="H392" s="2834"/>
      <c r="I392" s="2744"/>
      <c r="J392" s="2744"/>
      <c r="K392" s="2744"/>
      <c r="L392" s="2744"/>
      <c r="M392" s="2744"/>
      <c r="N392" s="2744"/>
      <c r="O392" s="2744"/>
      <c r="P392" s="2744"/>
      <c r="Q392" s="2744"/>
      <c r="R392" s="2744"/>
      <c r="S392" s="2744"/>
      <c r="T392" s="2744"/>
      <c r="U392" s="2744"/>
      <c r="V392" s="2744"/>
      <c r="W392" s="2744"/>
    </row>
    <row r="393" spans="1:23" ht="15.75" customHeight="1">
      <c r="A393" s="2744"/>
      <c r="B393" s="2744"/>
      <c r="C393" s="2744"/>
      <c r="D393" s="2744"/>
      <c r="E393" s="2744"/>
      <c r="F393" s="2744"/>
      <c r="G393" s="2744"/>
      <c r="H393" s="2834"/>
      <c r="I393" s="2744"/>
      <c r="J393" s="2744"/>
      <c r="K393" s="2744"/>
      <c r="L393" s="2744"/>
      <c r="M393" s="2744"/>
      <c r="N393" s="2744"/>
      <c r="O393" s="2744"/>
      <c r="P393" s="2744"/>
      <c r="Q393" s="2744"/>
      <c r="R393" s="2744"/>
      <c r="S393" s="2744"/>
      <c r="T393" s="2744"/>
      <c r="U393" s="2744"/>
      <c r="V393" s="2744"/>
      <c r="W393" s="2744"/>
    </row>
    <row r="394" spans="1:23" ht="15.75" customHeight="1">
      <c r="A394" s="2744"/>
      <c r="B394" s="2744"/>
      <c r="C394" s="2744"/>
      <c r="D394" s="2744"/>
      <c r="E394" s="2744"/>
      <c r="F394" s="2744"/>
      <c r="G394" s="2744"/>
      <c r="H394" s="2834"/>
      <c r="I394" s="2744"/>
      <c r="J394" s="2744"/>
      <c r="K394" s="2744"/>
      <c r="L394" s="2744"/>
      <c r="M394" s="2744"/>
      <c r="N394" s="2744"/>
      <c r="O394" s="2744"/>
      <c r="P394" s="2744"/>
      <c r="Q394" s="2744"/>
      <c r="R394" s="2744"/>
      <c r="S394" s="2744"/>
      <c r="T394" s="2744"/>
      <c r="U394" s="2744"/>
      <c r="V394" s="2744"/>
      <c r="W394" s="2744"/>
    </row>
    <row r="395" spans="1:23" ht="15.75" customHeight="1">
      <c r="A395" s="2744"/>
      <c r="B395" s="2744"/>
      <c r="C395" s="2744"/>
      <c r="D395" s="2744"/>
      <c r="E395" s="2744"/>
      <c r="F395" s="2744"/>
      <c r="G395" s="2744"/>
      <c r="H395" s="2834"/>
      <c r="I395" s="2744"/>
      <c r="J395" s="2744"/>
      <c r="K395" s="2744"/>
      <c r="L395" s="2744"/>
      <c r="M395" s="2744"/>
      <c r="N395" s="2744"/>
      <c r="O395" s="2744"/>
      <c r="P395" s="2744"/>
      <c r="Q395" s="2744"/>
      <c r="R395" s="2744"/>
      <c r="S395" s="2744"/>
      <c r="T395" s="2744"/>
      <c r="U395" s="2744"/>
      <c r="V395" s="2744"/>
      <c r="W395" s="2744"/>
    </row>
    <row r="396" spans="1:23" ht="15.75" customHeight="1">
      <c r="A396" s="2744"/>
      <c r="B396" s="2744"/>
      <c r="C396" s="2744"/>
      <c r="D396" s="2744"/>
      <c r="E396" s="2744"/>
      <c r="F396" s="2744"/>
      <c r="G396" s="2744"/>
      <c r="H396" s="2834"/>
      <c r="I396" s="2744"/>
      <c r="J396" s="2744"/>
      <c r="K396" s="2744"/>
      <c r="L396" s="2744"/>
      <c r="M396" s="2744"/>
      <c r="N396" s="2744"/>
      <c r="O396" s="2744"/>
      <c r="P396" s="2744"/>
      <c r="Q396" s="2744"/>
      <c r="R396" s="2744"/>
      <c r="S396" s="2744"/>
      <c r="T396" s="2744"/>
      <c r="U396" s="2744"/>
      <c r="V396" s="2744"/>
      <c r="W396" s="2744"/>
    </row>
    <row r="397" spans="1:23" ht="15.75" customHeight="1">
      <c r="A397" s="2744"/>
      <c r="B397" s="2744"/>
      <c r="C397" s="2744"/>
      <c r="D397" s="2744"/>
      <c r="E397" s="2744"/>
      <c r="F397" s="2744"/>
      <c r="G397" s="2744"/>
      <c r="H397" s="2834"/>
      <c r="I397" s="2744"/>
      <c r="J397" s="2744"/>
      <c r="K397" s="2744"/>
      <c r="L397" s="2744"/>
      <c r="M397" s="2744"/>
      <c r="N397" s="2744"/>
      <c r="O397" s="2744"/>
      <c r="P397" s="2744"/>
      <c r="Q397" s="2744"/>
      <c r="R397" s="2744"/>
      <c r="S397" s="2744"/>
      <c r="T397" s="2744"/>
      <c r="U397" s="2744"/>
      <c r="V397" s="2744"/>
      <c r="W397" s="2744"/>
    </row>
    <row r="398" spans="1:23" ht="15.75" customHeight="1">
      <c r="A398" s="2744"/>
      <c r="B398" s="2744"/>
      <c r="C398" s="2744"/>
      <c r="D398" s="2744"/>
      <c r="E398" s="2744"/>
      <c r="F398" s="2744"/>
      <c r="G398" s="2744"/>
      <c r="H398" s="2834"/>
      <c r="I398" s="2744"/>
      <c r="J398" s="2744"/>
      <c r="K398" s="2744"/>
      <c r="L398" s="2744"/>
      <c r="M398" s="2744"/>
      <c r="N398" s="2744"/>
      <c r="O398" s="2744"/>
      <c r="P398" s="2744"/>
      <c r="Q398" s="2744"/>
      <c r="R398" s="2744"/>
      <c r="S398" s="2744"/>
      <c r="T398" s="2744"/>
      <c r="U398" s="2744"/>
      <c r="V398" s="2744"/>
      <c r="W398" s="2744"/>
    </row>
    <row r="399" spans="1:23" ht="15.75" customHeight="1">
      <c r="A399" s="2744"/>
      <c r="B399" s="2744"/>
      <c r="C399" s="2744"/>
      <c r="D399" s="2744"/>
      <c r="E399" s="2744"/>
      <c r="F399" s="2744"/>
      <c r="G399" s="2744"/>
      <c r="H399" s="2834"/>
      <c r="I399" s="2744"/>
      <c r="J399" s="2744"/>
      <c r="K399" s="2744"/>
      <c r="L399" s="2744"/>
      <c r="M399" s="2744"/>
      <c r="N399" s="2744"/>
      <c r="O399" s="2744"/>
      <c r="P399" s="2744"/>
      <c r="Q399" s="2744"/>
      <c r="R399" s="2744"/>
      <c r="S399" s="2744"/>
      <c r="T399" s="2744"/>
      <c r="U399" s="2744"/>
      <c r="V399" s="2744"/>
      <c r="W399" s="2744"/>
    </row>
    <row r="400" spans="1:23" ht="15.75" customHeight="1">
      <c r="A400" s="2744"/>
      <c r="B400" s="2744"/>
      <c r="C400" s="2744"/>
      <c r="D400" s="2744"/>
      <c r="E400" s="2744"/>
      <c r="F400" s="2744"/>
      <c r="G400" s="2744"/>
      <c r="H400" s="2834"/>
      <c r="I400" s="2744"/>
      <c r="J400" s="2744"/>
      <c r="K400" s="2744"/>
      <c r="L400" s="2744"/>
      <c r="M400" s="2744"/>
      <c r="N400" s="2744"/>
      <c r="O400" s="2744"/>
      <c r="P400" s="2744"/>
      <c r="Q400" s="2744"/>
      <c r="R400" s="2744"/>
      <c r="S400" s="2744"/>
      <c r="T400" s="2744"/>
      <c r="U400" s="2744"/>
      <c r="V400" s="2744"/>
      <c r="W400" s="2744"/>
    </row>
    <row r="401" spans="1:23" ht="15.75" customHeight="1">
      <c r="A401" s="2744"/>
      <c r="B401" s="2744"/>
      <c r="C401" s="2744"/>
      <c r="D401" s="2744"/>
      <c r="E401" s="2744"/>
      <c r="F401" s="2744"/>
      <c r="G401" s="2744"/>
      <c r="H401" s="2834"/>
      <c r="I401" s="2744"/>
      <c r="J401" s="2744"/>
      <c r="K401" s="2744"/>
      <c r="L401" s="2744"/>
      <c r="M401" s="2744"/>
      <c r="N401" s="2744"/>
      <c r="O401" s="2744"/>
      <c r="P401" s="2744"/>
      <c r="Q401" s="2744"/>
      <c r="R401" s="2744"/>
      <c r="S401" s="2744"/>
      <c r="T401" s="2744"/>
      <c r="U401" s="2744"/>
      <c r="V401" s="2744"/>
      <c r="W401" s="2744"/>
    </row>
    <row r="402" spans="1:23" ht="15.75" customHeight="1">
      <c r="A402" s="2744"/>
      <c r="B402" s="2744"/>
      <c r="C402" s="2744"/>
      <c r="D402" s="2744"/>
      <c r="E402" s="2744"/>
      <c r="F402" s="2744"/>
      <c r="G402" s="2744"/>
      <c r="H402" s="2834"/>
      <c r="I402" s="2744"/>
      <c r="J402" s="2744"/>
      <c r="K402" s="2744"/>
      <c r="L402" s="2744"/>
      <c r="M402" s="2744"/>
      <c r="N402" s="2744"/>
      <c r="O402" s="2744"/>
      <c r="P402" s="2744"/>
      <c r="Q402" s="2744"/>
      <c r="R402" s="2744"/>
      <c r="S402" s="2744"/>
      <c r="T402" s="2744"/>
      <c r="U402" s="2744"/>
      <c r="V402" s="2744"/>
      <c r="W402" s="2744"/>
    </row>
    <row r="403" spans="1:23" ht="15.75" customHeight="1">
      <c r="A403" s="2744"/>
      <c r="B403" s="2744"/>
      <c r="C403" s="2744"/>
      <c r="D403" s="2744"/>
      <c r="E403" s="2744"/>
      <c r="F403" s="2744"/>
      <c r="G403" s="2744"/>
      <c r="H403" s="2834"/>
      <c r="I403" s="2744"/>
      <c r="J403" s="2744"/>
      <c r="K403" s="2744"/>
      <c r="L403" s="2744"/>
      <c r="M403" s="2744"/>
      <c r="N403" s="2744"/>
      <c r="O403" s="2744"/>
      <c r="P403" s="2744"/>
      <c r="Q403" s="2744"/>
      <c r="R403" s="2744"/>
      <c r="S403" s="2744"/>
      <c r="T403" s="2744"/>
      <c r="U403" s="2744"/>
      <c r="V403" s="2744"/>
      <c r="W403" s="2744"/>
    </row>
    <row r="404" spans="1:23" ht="15.75" customHeight="1">
      <c r="A404" s="2744"/>
      <c r="B404" s="2744"/>
      <c r="C404" s="2744"/>
      <c r="D404" s="2744"/>
      <c r="E404" s="2744"/>
      <c r="F404" s="2744"/>
      <c r="G404" s="2744"/>
      <c r="H404" s="2834"/>
      <c r="I404" s="2744"/>
      <c r="J404" s="2744"/>
      <c r="K404" s="2744"/>
      <c r="L404" s="2744"/>
      <c r="M404" s="2744"/>
      <c r="N404" s="2744"/>
      <c r="O404" s="2744"/>
      <c r="P404" s="2744"/>
      <c r="Q404" s="2744"/>
      <c r="R404" s="2744"/>
      <c r="S404" s="2744"/>
      <c r="T404" s="2744"/>
      <c r="U404" s="2744"/>
      <c r="V404" s="2744"/>
      <c r="W404" s="2744"/>
    </row>
    <row r="405" spans="1:23" ht="15.75" customHeight="1">
      <c r="A405" s="2744"/>
      <c r="B405" s="2744"/>
      <c r="C405" s="2744"/>
      <c r="D405" s="2744"/>
      <c r="E405" s="2744"/>
      <c r="F405" s="2744"/>
      <c r="G405" s="2744"/>
      <c r="H405" s="2834"/>
      <c r="I405" s="2744"/>
      <c r="J405" s="2744"/>
      <c r="K405" s="2744"/>
      <c r="L405" s="2744"/>
      <c r="M405" s="2744"/>
      <c r="N405" s="2744"/>
      <c r="O405" s="2744"/>
      <c r="P405" s="2744"/>
      <c r="Q405" s="2744"/>
      <c r="R405" s="2744"/>
      <c r="S405" s="2744"/>
      <c r="T405" s="2744"/>
      <c r="U405" s="2744"/>
      <c r="V405" s="2744"/>
      <c r="W405" s="2744"/>
    </row>
    <row r="406" spans="1:23" ht="15.75" customHeight="1">
      <c r="A406" s="2744"/>
      <c r="B406" s="2744"/>
      <c r="C406" s="2744"/>
      <c r="D406" s="2744"/>
      <c r="E406" s="2744"/>
      <c r="F406" s="2744"/>
      <c r="G406" s="2744"/>
      <c r="H406" s="2834"/>
      <c r="I406" s="2744"/>
      <c r="J406" s="2744"/>
      <c r="K406" s="2744"/>
      <c r="L406" s="2744"/>
      <c r="M406" s="2744"/>
      <c r="N406" s="2744"/>
      <c r="O406" s="2744"/>
      <c r="P406" s="2744"/>
      <c r="Q406" s="2744"/>
      <c r="R406" s="2744"/>
      <c r="S406" s="2744"/>
      <c r="T406" s="2744"/>
      <c r="U406" s="2744"/>
      <c r="V406" s="2744"/>
      <c r="W406" s="2744"/>
    </row>
    <row r="407" spans="1:23" ht="15.75" customHeight="1">
      <c r="A407" s="2744"/>
      <c r="B407" s="2744"/>
      <c r="C407" s="2744"/>
      <c r="D407" s="2744"/>
      <c r="E407" s="2744"/>
      <c r="F407" s="2744"/>
      <c r="G407" s="2744"/>
      <c r="H407" s="2834"/>
      <c r="I407" s="2744"/>
      <c r="J407" s="2744"/>
      <c r="K407" s="2744"/>
      <c r="L407" s="2744"/>
      <c r="M407" s="2744"/>
      <c r="N407" s="2744"/>
      <c r="O407" s="2744"/>
      <c r="P407" s="2744"/>
      <c r="Q407" s="2744"/>
      <c r="R407" s="2744"/>
      <c r="S407" s="2744"/>
      <c r="T407" s="2744"/>
      <c r="U407" s="2744"/>
      <c r="V407" s="2744"/>
      <c r="W407" s="2744"/>
    </row>
    <row r="408" spans="1:23" ht="15.75" customHeight="1">
      <c r="A408" s="2744"/>
      <c r="B408" s="2744"/>
      <c r="C408" s="2744"/>
      <c r="D408" s="2744"/>
      <c r="E408" s="2744"/>
      <c r="F408" s="2744"/>
      <c r="G408" s="2744"/>
      <c r="H408" s="2834"/>
      <c r="I408" s="2744"/>
      <c r="J408" s="2744"/>
      <c r="K408" s="2744"/>
      <c r="L408" s="2744"/>
      <c r="M408" s="2744"/>
      <c r="N408" s="2744"/>
      <c r="O408" s="2744"/>
      <c r="P408" s="2744"/>
      <c r="Q408" s="2744"/>
      <c r="R408" s="2744"/>
      <c r="S408" s="2744"/>
      <c r="T408" s="2744"/>
      <c r="U408" s="2744"/>
      <c r="V408" s="2744"/>
      <c r="W408" s="2744"/>
    </row>
    <row r="409" spans="1:23" ht="15.75" customHeight="1">
      <c r="A409" s="2744"/>
      <c r="B409" s="2744"/>
      <c r="C409" s="2744"/>
      <c r="D409" s="2744"/>
      <c r="E409" s="2744"/>
      <c r="F409" s="2744"/>
      <c r="G409" s="2744"/>
      <c r="H409" s="2834"/>
      <c r="I409" s="2744"/>
      <c r="J409" s="2744"/>
      <c r="K409" s="2744"/>
      <c r="L409" s="2744"/>
      <c r="M409" s="2744"/>
      <c r="N409" s="2744"/>
      <c r="O409" s="2744"/>
      <c r="P409" s="2744"/>
      <c r="Q409" s="2744"/>
      <c r="R409" s="2744"/>
      <c r="S409" s="2744"/>
      <c r="T409" s="2744"/>
      <c r="U409" s="2744"/>
      <c r="V409" s="2744"/>
      <c r="W409" s="2744"/>
    </row>
    <row r="410" spans="1:23" ht="15.75" customHeight="1">
      <c r="A410" s="2744"/>
      <c r="B410" s="2744"/>
      <c r="C410" s="2744"/>
      <c r="D410" s="2744"/>
      <c r="E410" s="2744"/>
      <c r="F410" s="2744"/>
      <c r="G410" s="2744"/>
      <c r="H410" s="2834"/>
      <c r="I410" s="2744"/>
      <c r="J410" s="2744"/>
      <c r="K410" s="2744"/>
      <c r="L410" s="2744"/>
      <c r="M410" s="2744"/>
      <c r="N410" s="2744"/>
      <c r="O410" s="2744"/>
      <c r="P410" s="2744"/>
      <c r="Q410" s="2744"/>
      <c r="R410" s="2744"/>
      <c r="S410" s="2744"/>
      <c r="T410" s="2744"/>
      <c r="U410" s="2744"/>
      <c r="V410" s="2744"/>
      <c r="W410" s="2744"/>
    </row>
    <row r="411" spans="1:23" ht="15.75" customHeight="1">
      <c r="A411" s="2744"/>
      <c r="B411" s="2744"/>
      <c r="C411" s="2744"/>
      <c r="D411" s="2744"/>
      <c r="E411" s="2744"/>
      <c r="F411" s="2744"/>
      <c r="G411" s="2744"/>
      <c r="H411" s="2834"/>
      <c r="I411" s="2744"/>
      <c r="J411" s="2744"/>
      <c r="K411" s="2744"/>
      <c r="L411" s="2744"/>
      <c r="M411" s="2744"/>
      <c r="N411" s="2744"/>
      <c r="O411" s="2744"/>
      <c r="P411" s="2744"/>
      <c r="Q411" s="2744"/>
      <c r="R411" s="2744"/>
      <c r="S411" s="2744"/>
      <c r="T411" s="2744"/>
      <c r="U411" s="2744"/>
      <c r="V411" s="2744"/>
      <c r="W411" s="2744"/>
    </row>
    <row r="412" spans="1:23" ht="15.75" customHeight="1">
      <c r="A412" s="2744"/>
      <c r="B412" s="2744"/>
      <c r="C412" s="2744"/>
      <c r="D412" s="2744"/>
      <c r="E412" s="2744"/>
      <c r="F412" s="2744"/>
      <c r="G412" s="2744"/>
      <c r="H412" s="2834"/>
      <c r="I412" s="2744"/>
      <c r="J412" s="2744"/>
      <c r="K412" s="2744"/>
      <c r="L412" s="2744"/>
      <c r="M412" s="2744"/>
      <c r="N412" s="2744"/>
      <c r="O412" s="2744"/>
      <c r="P412" s="2744"/>
      <c r="Q412" s="2744"/>
      <c r="R412" s="2744"/>
      <c r="S412" s="2744"/>
      <c r="T412" s="2744"/>
      <c r="U412" s="2744"/>
      <c r="V412" s="2744"/>
      <c r="W412" s="2744"/>
    </row>
    <row r="413" spans="1:23" ht="15.75" customHeight="1">
      <c r="A413" s="2744"/>
      <c r="B413" s="2744"/>
      <c r="C413" s="2744"/>
      <c r="D413" s="2744"/>
      <c r="E413" s="2744"/>
      <c r="F413" s="2744"/>
      <c r="G413" s="2744"/>
      <c r="H413" s="2834"/>
      <c r="I413" s="2744"/>
      <c r="J413" s="2744"/>
      <c r="K413" s="2744"/>
      <c r="L413" s="2744"/>
      <c r="M413" s="2744"/>
      <c r="N413" s="2744"/>
      <c r="O413" s="2744"/>
      <c r="P413" s="2744"/>
      <c r="Q413" s="2744"/>
      <c r="R413" s="2744"/>
      <c r="S413" s="2744"/>
      <c r="T413" s="2744"/>
      <c r="U413" s="2744"/>
      <c r="V413" s="2744"/>
      <c r="W413" s="2744"/>
    </row>
    <row r="414" spans="1:23" ht="15.75" customHeight="1">
      <c r="A414" s="2744"/>
      <c r="B414" s="2744"/>
      <c r="C414" s="2744"/>
      <c r="D414" s="2744"/>
      <c r="E414" s="2744"/>
      <c r="F414" s="2744"/>
      <c r="G414" s="2744"/>
      <c r="H414" s="2834"/>
      <c r="I414" s="2744"/>
      <c r="J414" s="2744"/>
      <c r="K414" s="2744"/>
      <c r="L414" s="2744"/>
      <c r="M414" s="2744"/>
      <c r="N414" s="2744"/>
      <c r="O414" s="2744"/>
      <c r="P414" s="2744"/>
      <c r="Q414" s="2744"/>
      <c r="R414" s="2744"/>
      <c r="S414" s="2744"/>
      <c r="T414" s="2744"/>
      <c r="U414" s="2744"/>
      <c r="V414" s="2744"/>
      <c r="W414" s="2744"/>
    </row>
    <row r="415" spans="1:23" ht="15.75" customHeight="1">
      <c r="A415" s="2744"/>
      <c r="B415" s="2744"/>
      <c r="C415" s="2744"/>
      <c r="D415" s="2744"/>
      <c r="E415" s="2744"/>
      <c r="F415" s="2744"/>
      <c r="G415" s="2744"/>
      <c r="H415" s="2834"/>
      <c r="I415" s="2744"/>
      <c r="J415" s="2744"/>
      <c r="K415" s="2744"/>
      <c r="L415" s="2744"/>
      <c r="M415" s="2744"/>
      <c r="N415" s="2744"/>
      <c r="O415" s="2744"/>
      <c r="P415" s="2744"/>
      <c r="Q415" s="2744"/>
      <c r="R415" s="2744"/>
      <c r="S415" s="2744"/>
      <c r="T415" s="2744"/>
      <c r="U415" s="2744"/>
      <c r="V415" s="2744"/>
      <c r="W415" s="2744"/>
    </row>
    <row r="416" spans="1:23" ht="15.75" customHeight="1">
      <c r="A416" s="2744"/>
      <c r="B416" s="2744"/>
      <c r="C416" s="2744"/>
      <c r="D416" s="2744"/>
      <c r="E416" s="2744"/>
      <c r="F416" s="2744"/>
      <c r="G416" s="2744"/>
      <c r="H416" s="2834"/>
      <c r="I416" s="2744"/>
      <c r="J416" s="2744"/>
      <c r="K416" s="2744"/>
      <c r="L416" s="2744"/>
      <c r="M416" s="2744"/>
      <c r="N416" s="2744"/>
      <c r="O416" s="2744"/>
      <c r="P416" s="2744"/>
      <c r="Q416" s="2744"/>
      <c r="R416" s="2744"/>
      <c r="S416" s="2744"/>
      <c r="T416" s="2744"/>
      <c r="U416" s="2744"/>
      <c r="V416" s="2744"/>
      <c r="W416" s="2744"/>
    </row>
    <row r="417" spans="1:23" ht="15.75" customHeight="1">
      <c r="A417" s="2744"/>
      <c r="B417" s="2744"/>
      <c r="C417" s="2744"/>
      <c r="D417" s="2744"/>
      <c r="E417" s="2744"/>
      <c r="F417" s="2744"/>
      <c r="G417" s="2744"/>
      <c r="H417" s="2834"/>
      <c r="I417" s="2744"/>
      <c r="J417" s="2744"/>
      <c r="K417" s="2744"/>
      <c r="L417" s="2744"/>
      <c r="M417" s="2744"/>
      <c r="N417" s="2744"/>
      <c r="O417" s="2744"/>
      <c r="P417" s="2744"/>
      <c r="Q417" s="2744"/>
      <c r="R417" s="2744"/>
      <c r="S417" s="2744"/>
      <c r="T417" s="2744"/>
      <c r="U417" s="2744"/>
      <c r="V417" s="2744"/>
      <c r="W417" s="2744"/>
    </row>
    <row r="418" spans="1:23" ht="15.75" customHeight="1">
      <c r="A418" s="2744"/>
      <c r="B418" s="2744"/>
      <c r="C418" s="2744"/>
      <c r="D418" s="2744"/>
      <c r="E418" s="2744"/>
      <c r="F418" s="2744"/>
      <c r="G418" s="2744"/>
      <c r="H418" s="2834"/>
      <c r="I418" s="2744"/>
      <c r="J418" s="2744"/>
      <c r="K418" s="2744"/>
      <c r="L418" s="2744"/>
      <c r="M418" s="2744"/>
      <c r="N418" s="2744"/>
      <c r="O418" s="2744"/>
      <c r="P418" s="2744"/>
      <c r="Q418" s="2744"/>
      <c r="R418" s="2744"/>
      <c r="S418" s="2744"/>
      <c r="T418" s="2744"/>
      <c r="U418" s="2744"/>
      <c r="V418" s="2744"/>
      <c r="W418" s="2744"/>
    </row>
    <row r="419" spans="1:23" ht="15.75" customHeight="1">
      <c r="A419" s="2744"/>
      <c r="B419" s="2744"/>
      <c r="C419" s="2744"/>
      <c r="D419" s="2744"/>
      <c r="E419" s="2744"/>
      <c r="F419" s="2744"/>
      <c r="G419" s="2744"/>
      <c r="H419" s="2834"/>
      <c r="I419" s="2744"/>
      <c r="J419" s="2744"/>
      <c r="K419" s="2744"/>
      <c r="L419" s="2744"/>
      <c r="M419" s="2744"/>
      <c r="N419" s="2744"/>
      <c r="O419" s="2744"/>
      <c r="P419" s="2744"/>
      <c r="Q419" s="2744"/>
      <c r="R419" s="2744"/>
      <c r="S419" s="2744"/>
      <c r="T419" s="2744"/>
      <c r="U419" s="2744"/>
      <c r="V419" s="2744"/>
      <c r="W419" s="2744"/>
    </row>
    <row r="420" spans="1:23" ht="15.75" customHeight="1">
      <c r="A420" s="2744"/>
      <c r="B420" s="2744"/>
      <c r="C420" s="2744"/>
      <c r="D420" s="2744"/>
      <c r="E420" s="2744"/>
      <c r="F420" s="2744"/>
      <c r="G420" s="2744"/>
      <c r="H420" s="2834"/>
      <c r="I420" s="2744"/>
      <c r="J420" s="2744"/>
      <c r="K420" s="2744"/>
      <c r="L420" s="2744"/>
      <c r="M420" s="2744"/>
      <c r="N420" s="2744"/>
      <c r="O420" s="2744"/>
      <c r="P420" s="2744"/>
      <c r="Q420" s="2744"/>
      <c r="R420" s="2744"/>
      <c r="S420" s="2744"/>
      <c r="T420" s="2744"/>
      <c r="U420" s="2744"/>
      <c r="V420" s="2744"/>
      <c r="W420" s="2744"/>
    </row>
    <row r="421" spans="1:23" ht="15.75" customHeight="1">
      <c r="A421" s="2744"/>
      <c r="B421" s="2744"/>
      <c r="C421" s="2744"/>
      <c r="D421" s="2744"/>
      <c r="E421" s="2744"/>
      <c r="F421" s="2744"/>
      <c r="G421" s="2744"/>
      <c r="H421" s="2834"/>
      <c r="I421" s="2744"/>
      <c r="J421" s="2744"/>
      <c r="K421" s="2744"/>
      <c r="L421" s="2744"/>
      <c r="M421" s="2744"/>
      <c r="N421" s="2744"/>
      <c r="O421" s="2744"/>
      <c r="P421" s="2744"/>
      <c r="Q421" s="2744"/>
      <c r="R421" s="2744"/>
      <c r="S421" s="2744"/>
      <c r="T421" s="2744"/>
      <c r="U421" s="2744"/>
      <c r="V421" s="2744"/>
      <c r="W421" s="2744"/>
    </row>
    <row r="422" spans="1:23" ht="15.75" customHeight="1">
      <c r="A422" s="2744"/>
      <c r="B422" s="2744"/>
      <c r="C422" s="2744"/>
      <c r="D422" s="2744"/>
      <c r="E422" s="2744"/>
      <c r="F422" s="2744"/>
      <c r="G422" s="2744"/>
      <c r="H422" s="2834"/>
      <c r="I422" s="2744"/>
      <c r="J422" s="2744"/>
      <c r="K422" s="2744"/>
      <c r="L422" s="2744"/>
      <c r="M422" s="2744"/>
      <c r="N422" s="2744"/>
      <c r="O422" s="2744"/>
      <c r="P422" s="2744"/>
      <c r="Q422" s="2744"/>
      <c r="R422" s="2744"/>
      <c r="S422" s="2744"/>
      <c r="T422" s="2744"/>
      <c r="U422" s="2744"/>
      <c r="V422" s="2744"/>
      <c r="W422" s="2744"/>
    </row>
    <row r="423" spans="1:23" ht="15.75" customHeight="1">
      <c r="A423" s="2744"/>
      <c r="B423" s="2744"/>
      <c r="C423" s="2744"/>
      <c r="D423" s="2744"/>
      <c r="E423" s="2744"/>
      <c r="F423" s="2744"/>
      <c r="G423" s="2744"/>
      <c r="H423" s="2834"/>
      <c r="I423" s="2744"/>
      <c r="J423" s="2744"/>
      <c r="K423" s="2744"/>
      <c r="L423" s="2744"/>
      <c r="M423" s="2744"/>
      <c r="N423" s="2744"/>
      <c r="O423" s="2744"/>
      <c r="P423" s="2744"/>
      <c r="Q423" s="2744"/>
      <c r="R423" s="2744"/>
      <c r="S423" s="2744"/>
      <c r="T423" s="2744"/>
      <c r="U423" s="2744"/>
      <c r="V423" s="2744"/>
      <c r="W423" s="2744"/>
    </row>
    <row r="424" spans="1:23" ht="15.75" customHeight="1">
      <c r="A424" s="2744"/>
      <c r="B424" s="2744"/>
      <c r="C424" s="2744"/>
      <c r="D424" s="2744"/>
      <c r="E424" s="2744"/>
      <c r="F424" s="2744"/>
      <c r="G424" s="2744"/>
      <c r="H424" s="2834"/>
      <c r="I424" s="2744"/>
      <c r="J424" s="2744"/>
      <c r="K424" s="2744"/>
      <c r="L424" s="2744"/>
      <c r="M424" s="2744"/>
      <c r="N424" s="2744"/>
      <c r="O424" s="2744"/>
      <c r="P424" s="2744"/>
      <c r="Q424" s="2744"/>
      <c r="R424" s="2744"/>
      <c r="S424" s="2744"/>
      <c r="T424" s="2744"/>
      <c r="U424" s="2744"/>
      <c r="V424" s="2744"/>
      <c r="W424" s="2744"/>
    </row>
    <row r="425" spans="1:23" ht="15.75" customHeight="1">
      <c r="A425" s="2744"/>
      <c r="B425" s="2744"/>
      <c r="C425" s="2744"/>
      <c r="D425" s="2744"/>
      <c r="E425" s="2744"/>
      <c r="F425" s="2744"/>
      <c r="G425" s="2744"/>
      <c r="H425" s="2834"/>
      <c r="I425" s="2744"/>
      <c r="J425" s="2744"/>
      <c r="K425" s="2744"/>
      <c r="L425" s="2744"/>
      <c r="M425" s="2744"/>
      <c r="N425" s="2744"/>
      <c r="O425" s="2744"/>
      <c r="P425" s="2744"/>
      <c r="Q425" s="2744"/>
      <c r="R425" s="2744"/>
      <c r="S425" s="2744"/>
      <c r="T425" s="2744"/>
      <c r="U425" s="2744"/>
      <c r="V425" s="2744"/>
      <c r="W425" s="2744"/>
    </row>
    <row r="426" spans="1:23" ht="15.75" customHeight="1">
      <c r="A426" s="2744"/>
      <c r="B426" s="2744"/>
      <c r="C426" s="2744"/>
      <c r="D426" s="2744"/>
      <c r="E426" s="2744"/>
      <c r="F426" s="2744"/>
      <c r="G426" s="2744"/>
      <c r="H426" s="2834"/>
      <c r="I426" s="2744"/>
      <c r="J426" s="2744"/>
      <c r="K426" s="2744"/>
      <c r="L426" s="2744"/>
      <c r="M426" s="2744"/>
      <c r="N426" s="2744"/>
      <c r="O426" s="2744"/>
      <c r="P426" s="2744"/>
      <c r="Q426" s="2744"/>
      <c r="R426" s="2744"/>
      <c r="S426" s="2744"/>
      <c r="T426" s="2744"/>
      <c r="U426" s="2744"/>
      <c r="V426" s="2744"/>
      <c r="W426" s="2744"/>
    </row>
    <row r="427" spans="1:23" ht="15.75" customHeight="1">
      <c r="A427" s="2744"/>
      <c r="B427" s="2744"/>
      <c r="C427" s="2744"/>
      <c r="D427" s="2744"/>
      <c r="E427" s="2744"/>
      <c r="F427" s="2744"/>
      <c r="G427" s="2744"/>
      <c r="H427" s="2834"/>
      <c r="I427" s="2744"/>
      <c r="J427" s="2744"/>
      <c r="K427" s="2744"/>
      <c r="L427" s="2744"/>
      <c r="M427" s="2744"/>
      <c r="N427" s="2744"/>
      <c r="O427" s="2744"/>
      <c r="P427" s="2744"/>
      <c r="Q427" s="2744"/>
      <c r="R427" s="2744"/>
      <c r="S427" s="2744"/>
      <c r="T427" s="2744"/>
      <c r="U427" s="2744"/>
      <c r="V427" s="2744"/>
      <c r="W427" s="2744"/>
    </row>
    <row r="428" spans="1:23" ht="15.75" customHeight="1">
      <c r="A428" s="2744"/>
      <c r="B428" s="2744"/>
      <c r="C428" s="2744"/>
      <c r="D428" s="2744"/>
      <c r="E428" s="2744"/>
      <c r="F428" s="2744"/>
      <c r="G428" s="2744"/>
      <c r="H428" s="2834"/>
      <c r="I428" s="2744"/>
      <c r="J428" s="2744"/>
      <c r="K428" s="2744"/>
      <c r="L428" s="2744"/>
      <c r="M428" s="2744"/>
      <c r="N428" s="2744"/>
      <c r="O428" s="2744"/>
      <c r="P428" s="2744"/>
      <c r="Q428" s="2744"/>
      <c r="R428" s="2744"/>
      <c r="S428" s="2744"/>
      <c r="T428" s="2744"/>
      <c r="U428" s="2744"/>
      <c r="V428" s="2744"/>
      <c r="W428" s="2744"/>
    </row>
    <row r="429" spans="1:23" ht="15.75" customHeight="1">
      <c r="A429" s="2744"/>
      <c r="B429" s="2744"/>
      <c r="C429" s="2744"/>
      <c r="D429" s="2744"/>
      <c r="E429" s="2744"/>
      <c r="F429" s="2744"/>
      <c r="G429" s="2744"/>
      <c r="H429" s="2834"/>
      <c r="I429" s="2744"/>
      <c r="J429" s="2744"/>
      <c r="K429" s="2744"/>
      <c r="L429" s="2744"/>
      <c r="M429" s="2744"/>
      <c r="N429" s="2744"/>
      <c r="O429" s="2744"/>
      <c r="P429" s="2744"/>
      <c r="Q429" s="2744"/>
      <c r="R429" s="2744"/>
      <c r="S429" s="2744"/>
      <c r="T429" s="2744"/>
      <c r="U429" s="2744"/>
      <c r="V429" s="2744"/>
      <c r="W429" s="2744"/>
    </row>
    <row r="430" spans="1:23" ht="15.75" customHeight="1">
      <c r="A430" s="2744"/>
      <c r="B430" s="2744"/>
      <c r="C430" s="2744"/>
      <c r="D430" s="2744"/>
      <c r="E430" s="2744"/>
      <c r="F430" s="2744"/>
      <c r="G430" s="2744"/>
      <c r="H430" s="2834"/>
      <c r="I430" s="2744"/>
      <c r="J430" s="2744"/>
      <c r="K430" s="2744"/>
      <c r="L430" s="2744"/>
      <c r="M430" s="2744"/>
      <c r="N430" s="2744"/>
      <c r="O430" s="2744"/>
      <c r="P430" s="2744"/>
      <c r="Q430" s="2744"/>
      <c r="R430" s="2744"/>
      <c r="S430" s="2744"/>
      <c r="T430" s="2744"/>
      <c r="U430" s="2744"/>
      <c r="V430" s="2744"/>
      <c r="W430" s="2744"/>
    </row>
    <row r="431" spans="1:23" ht="15.75" customHeight="1">
      <c r="A431" s="2744"/>
      <c r="B431" s="2744"/>
      <c r="C431" s="2744"/>
      <c r="D431" s="2744"/>
      <c r="E431" s="2744"/>
      <c r="F431" s="2744"/>
      <c r="G431" s="2744"/>
      <c r="H431" s="2834"/>
      <c r="I431" s="2744"/>
      <c r="J431" s="2744"/>
      <c r="K431" s="2744"/>
      <c r="L431" s="2744"/>
      <c r="M431" s="2744"/>
      <c r="N431" s="2744"/>
      <c r="O431" s="2744"/>
      <c r="P431" s="2744"/>
      <c r="Q431" s="2744"/>
      <c r="R431" s="2744"/>
      <c r="S431" s="2744"/>
      <c r="T431" s="2744"/>
      <c r="U431" s="2744"/>
      <c r="V431" s="2744"/>
      <c r="W431" s="2744"/>
    </row>
    <row r="432" spans="1:23" ht="15.75" customHeight="1">
      <c r="A432" s="2744"/>
      <c r="B432" s="2744"/>
      <c r="C432" s="2744"/>
      <c r="D432" s="2744"/>
      <c r="E432" s="2744"/>
      <c r="F432" s="2744"/>
      <c r="G432" s="2744"/>
      <c r="H432" s="2834"/>
      <c r="I432" s="2744"/>
      <c r="J432" s="2744"/>
      <c r="K432" s="2744"/>
      <c r="L432" s="2744"/>
      <c r="M432" s="2744"/>
      <c r="N432" s="2744"/>
      <c r="O432" s="2744"/>
      <c r="P432" s="2744"/>
      <c r="Q432" s="2744"/>
      <c r="R432" s="2744"/>
      <c r="S432" s="2744"/>
      <c r="T432" s="2744"/>
      <c r="U432" s="2744"/>
      <c r="V432" s="2744"/>
      <c r="W432" s="2744"/>
    </row>
    <row r="433" spans="1:23" ht="15.75" customHeight="1">
      <c r="A433" s="2744"/>
      <c r="B433" s="2744"/>
      <c r="C433" s="2744"/>
      <c r="D433" s="2744"/>
      <c r="E433" s="2744"/>
      <c r="F433" s="2744"/>
      <c r="G433" s="2744"/>
      <c r="H433" s="2834"/>
      <c r="I433" s="2744"/>
      <c r="J433" s="2744"/>
      <c r="K433" s="2744"/>
      <c r="L433" s="2744"/>
      <c r="M433" s="2744"/>
      <c r="N433" s="2744"/>
      <c r="O433" s="2744"/>
      <c r="P433" s="2744"/>
      <c r="Q433" s="2744"/>
      <c r="R433" s="2744"/>
      <c r="S433" s="2744"/>
      <c r="T433" s="2744"/>
      <c r="U433" s="2744"/>
      <c r="V433" s="2744"/>
      <c r="W433" s="2744"/>
    </row>
    <row r="434" spans="1:23" ht="15.75" customHeight="1">
      <c r="A434" s="2744"/>
      <c r="B434" s="2744"/>
      <c r="C434" s="2744"/>
      <c r="D434" s="2744"/>
      <c r="E434" s="2744"/>
      <c r="F434" s="2744"/>
      <c r="G434" s="2744"/>
      <c r="H434" s="2834"/>
      <c r="I434" s="2744"/>
      <c r="J434" s="2744"/>
      <c r="K434" s="2744"/>
      <c r="L434" s="2744"/>
      <c r="M434" s="2744"/>
      <c r="N434" s="2744"/>
      <c r="O434" s="2744"/>
      <c r="P434" s="2744"/>
      <c r="Q434" s="2744"/>
      <c r="R434" s="2744"/>
      <c r="S434" s="2744"/>
      <c r="T434" s="2744"/>
      <c r="U434" s="2744"/>
      <c r="V434" s="2744"/>
      <c r="W434" s="2744"/>
    </row>
    <row r="435" spans="1:23" ht="15.75" customHeight="1">
      <c r="A435" s="2744"/>
      <c r="B435" s="2744"/>
      <c r="C435" s="2744"/>
      <c r="D435" s="2744"/>
      <c r="E435" s="2744"/>
      <c r="F435" s="2744"/>
      <c r="G435" s="2744"/>
      <c r="H435" s="2834"/>
      <c r="I435" s="2744"/>
      <c r="J435" s="2744"/>
      <c r="K435" s="2744"/>
      <c r="L435" s="2744"/>
      <c r="M435" s="2744"/>
      <c r="N435" s="2744"/>
      <c r="O435" s="2744"/>
      <c r="P435" s="2744"/>
      <c r="Q435" s="2744"/>
      <c r="R435" s="2744"/>
      <c r="S435" s="2744"/>
      <c r="T435" s="2744"/>
      <c r="U435" s="2744"/>
      <c r="V435" s="2744"/>
      <c r="W435" s="2744"/>
    </row>
    <row r="436" spans="1:23" ht="15.75" customHeight="1">
      <c r="A436" s="2744"/>
      <c r="B436" s="2744"/>
      <c r="C436" s="2744"/>
      <c r="D436" s="2744"/>
      <c r="E436" s="2744"/>
      <c r="F436" s="2744"/>
      <c r="G436" s="2744"/>
      <c r="H436" s="2834"/>
      <c r="I436" s="2744"/>
      <c r="J436" s="2744"/>
      <c r="K436" s="2744"/>
      <c r="L436" s="2744"/>
      <c r="M436" s="2744"/>
      <c r="N436" s="2744"/>
      <c r="O436" s="2744"/>
      <c r="P436" s="2744"/>
      <c r="Q436" s="2744"/>
      <c r="R436" s="2744"/>
      <c r="S436" s="2744"/>
      <c r="T436" s="2744"/>
      <c r="U436" s="2744"/>
      <c r="V436" s="2744"/>
      <c r="W436" s="2744"/>
    </row>
    <row r="437" spans="1:23" ht="15.75" customHeight="1">
      <c r="A437" s="2744"/>
      <c r="B437" s="2744"/>
      <c r="C437" s="2744"/>
      <c r="D437" s="2744"/>
      <c r="E437" s="2744"/>
      <c r="F437" s="2744"/>
      <c r="G437" s="2744"/>
      <c r="H437" s="2834"/>
      <c r="I437" s="2744"/>
      <c r="J437" s="2744"/>
      <c r="K437" s="2744"/>
      <c r="L437" s="2744"/>
      <c r="M437" s="2744"/>
      <c r="N437" s="2744"/>
      <c r="O437" s="2744"/>
      <c r="P437" s="2744"/>
      <c r="Q437" s="2744"/>
      <c r="R437" s="2744"/>
      <c r="S437" s="2744"/>
      <c r="T437" s="2744"/>
      <c r="U437" s="2744"/>
      <c r="V437" s="2744"/>
      <c r="W437" s="2744"/>
    </row>
    <row r="438" spans="1:23" ht="15.75" customHeight="1">
      <c r="A438" s="2744"/>
      <c r="B438" s="2744"/>
      <c r="C438" s="2744"/>
      <c r="D438" s="2744"/>
      <c r="E438" s="2744"/>
      <c r="F438" s="2744"/>
      <c r="G438" s="2744"/>
      <c r="H438" s="2834"/>
      <c r="I438" s="2744"/>
      <c r="J438" s="2744"/>
      <c r="K438" s="2744"/>
      <c r="L438" s="2744"/>
      <c r="M438" s="2744"/>
      <c r="N438" s="2744"/>
      <c r="O438" s="2744"/>
      <c r="P438" s="2744"/>
      <c r="Q438" s="2744"/>
      <c r="R438" s="2744"/>
      <c r="S438" s="2744"/>
      <c r="T438" s="2744"/>
      <c r="U438" s="2744"/>
      <c r="V438" s="2744"/>
      <c r="W438" s="2744"/>
    </row>
    <row r="439" spans="1:23" ht="15.75" customHeight="1">
      <c r="A439" s="2744"/>
      <c r="B439" s="2744"/>
      <c r="C439" s="2744"/>
      <c r="D439" s="2744"/>
      <c r="E439" s="2744"/>
      <c r="F439" s="2744"/>
      <c r="G439" s="2744"/>
      <c r="H439" s="2834"/>
      <c r="I439" s="2744"/>
      <c r="J439" s="2744"/>
      <c r="K439" s="2744"/>
      <c r="L439" s="2744"/>
      <c r="M439" s="2744"/>
      <c r="N439" s="2744"/>
      <c r="O439" s="2744"/>
      <c r="P439" s="2744"/>
      <c r="Q439" s="2744"/>
      <c r="R439" s="2744"/>
      <c r="S439" s="2744"/>
      <c r="T439" s="2744"/>
      <c r="U439" s="2744"/>
      <c r="V439" s="2744"/>
      <c r="W439" s="2744"/>
    </row>
    <row r="440" spans="1:23" ht="15.75" customHeight="1">
      <c r="A440" s="2744"/>
      <c r="B440" s="2744"/>
      <c r="C440" s="2744"/>
      <c r="D440" s="2744"/>
      <c r="E440" s="2744"/>
      <c r="F440" s="2744"/>
      <c r="G440" s="2744"/>
      <c r="H440" s="2834"/>
      <c r="I440" s="2744"/>
      <c r="J440" s="2744"/>
      <c r="K440" s="2744"/>
      <c r="L440" s="2744"/>
      <c r="M440" s="2744"/>
      <c r="N440" s="2744"/>
      <c r="O440" s="2744"/>
      <c r="P440" s="2744"/>
      <c r="Q440" s="2744"/>
      <c r="R440" s="2744"/>
      <c r="S440" s="2744"/>
      <c r="T440" s="2744"/>
      <c r="U440" s="2744"/>
      <c r="V440" s="2744"/>
      <c r="W440" s="2744"/>
    </row>
    <row r="441" spans="1:23" ht="15.75" customHeight="1">
      <c r="A441" s="2744"/>
      <c r="B441" s="2744"/>
      <c r="C441" s="2744"/>
      <c r="D441" s="2744"/>
      <c r="E441" s="2744"/>
      <c r="F441" s="2744"/>
      <c r="G441" s="2744"/>
      <c r="H441" s="2834"/>
      <c r="I441" s="2744"/>
      <c r="J441" s="2744"/>
      <c r="K441" s="2744"/>
      <c r="L441" s="2744"/>
      <c r="M441" s="2744"/>
      <c r="N441" s="2744"/>
      <c r="O441" s="2744"/>
      <c r="P441" s="2744"/>
      <c r="Q441" s="2744"/>
      <c r="R441" s="2744"/>
      <c r="S441" s="2744"/>
      <c r="T441" s="2744"/>
      <c r="U441" s="2744"/>
      <c r="V441" s="2744"/>
      <c r="W441" s="2744"/>
    </row>
    <row r="442" spans="1:23" ht="15.75" customHeight="1">
      <c r="A442" s="2744"/>
      <c r="B442" s="2744"/>
      <c r="C442" s="2744"/>
      <c r="D442" s="2744"/>
      <c r="E442" s="2744"/>
      <c r="F442" s="2744"/>
      <c r="G442" s="2744"/>
      <c r="H442" s="2834"/>
      <c r="I442" s="2744"/>
      <c r="J442" s="2744"/>
      <c r="K442" s="2744"/>
      <c r="L442" s="2744"/>
      <c r="M442" s="2744"/>
      <c r="N442" s="2744"/>
      <c r="O442" s="2744"/>
      <c r="P442" s="2744"/>
      <c r="Q442" s="2744"/>
      <c r="R442" s="2744"/>
      <c r="S442" s="2744"/>
      <c r="T442" s="2744"/>
      <c r="U442" s="2744"/>
      <c r="V442" s="2744"/>
      <c r="W442" s="2744"/>
    </row>
    <row r="443" spans="1:23" ht="15.75" customHeight="1">
      <c r="A443" s="2744"/>
      <c r="B443" s="2744"/>
      <c r="C443" s="2744"/>
      <c r="D443" s="2744"/>
      <c r="E443" s="2744"/>
      <c r="F443" s="2744"/>
      <c r="G443" s="2744"/>
      <c r="H443" s="2834"/>
      <c r="I443" s="2744"/>
      <c r="J443" s="2744"/>
      <c r="K443" s="2744"/>
      <c r="L443" s="2744"/>
      <c r="M443" s="2744"/>
      <c r="N443" s="2744"/>
      <c r="O443" s="2744"/>
      <c r="P443" s="2744"/>
      <c r="Q443" s="2744"/>
      <c r="R443" s="2744"/>
      <c r="S443" s="2744"/>
      <c r="T443" s="2744"/>
      <c r="U443" s="2744"/>
      <c r="V443" s="2744"/>
      <c r="W443" s="2744"/>
    </row>
    <row r="444" spans="1:23" ht="15.75" customHeight="1">
      <c r="A444" s="2744"/>
      <c r="B444" s="2744"/>
      <c r="C444" s="2744"/>
      <c r="D444" s="2744"/>
      <c r="E444" s="2744"/>
      <c r="F444" s="2744"/>
      <c r="G444" s="2744"/>
      <c r="H444" s="2834"/>
      <c r="I444" s="2744"/>
      <c r="J444" s="2744"/>
      <c r="K444" s="2744"/>
      <c r="L444" s="2744"/>
      <c r="M444" s="2744"/>
      <c r="N444" s="2744"/>
      <c r="O444" s="2744"/>
      <c r="P444" s="2744"/>
      <c r="Q444" s="2744"/>
      <c r="R444" s="2744"/>
      <c r="S444" s="2744"/>
      <c r="T444" s="2744"/>
      <c r="U444" s="2744"/>
      <c r="V444" s="2744"/>
      <c r="W444" s="2744"/>
    </row>
    <row r="445" spans="1:23" ht="15.75" customHeight="1">
      <c r="A445" s="2744"/>
      <c r="B445" s="2744"/>
      <c r="C445" s="2744"/>
      <c r="D445" s="2744"/>
      <c r="E445" s="2744"/>
      <c r="F445" s="2744"/>
      <c r="G445" s="2744"/>
      <c r="H445" s="2834"/>
      <c r="I445" s="2744"/>
      <c r="J445" s="2744"/>
      <c r="K445" s="2744"/>
      <c r="L445" s="2744"/>
      <c r="M445" s="2744"/>
      <c r="N445" s="2744"/>
      <c r="O445" s="2744"/>
      <c r="P445" s="2744"/>
      <c r="Q445" s="2744"/>
      <c r="R445" s="2744"/>
      <c r="S445" s="2744"/>
      <c r="T445" s="2744"/>
      <c r="U445" s="2744"/>
      <c r="V445" s="2744"/>
      <c r="W445" s="2744"/>
    </row>
    <row r="446" spans="1:23" ht="15.75" customHeight="1">
      <c r="A446" s="2744"/>
      <c r="B446" s="2744"/>
      <c r="C446" s="2744"/>
      <c r="D446" s="2744"/>
      <c r="E446" s="2744"/>
      <c r="F446" s="2744"/>
      <c r="G446" s="2744"/>
      <c r="H446" s="2834"/>
      <c r="I446" s="2744"/>
      <c r="J446" s="2744"/>
      <c r="K446" s="2744"/>
      <c r="L446" s="2744"/>
      <c r="M446" s="2744"/>
      <c r="N446" s="2744"/>
      <c r="O446" s="2744"/>
      <c r="P446" s="2744"/>
      <c r="Q446" s="2744"/>
      <c r="R446" s="2744"/>
      <c r="S446" s="2744"/>
      <c r="T446" s="2744"/>
      <c r="U446" s="2744"/>
      <c r="V446" s="2744"/>
      <c r="W446" s="2744"/>
    </row>
    <row r="447" spans="1:23" ht="15.75" customHeight="1">
      <c r="A447" s="2744"/>
      <c r="B447" s="2744"/>
      <c r="C447" s="2744"/>
      <c r="D447" s="2744"/>
      <c r="E447" s="2744"/>
      <c r="F447" s="2744"/>
      <c r="G447" s="2744"/>
      <c r="H447" s="2834"/>
      <c r="I447" s="2744"/>
      <c r="J447" s="2744"/>
      <c r="K447" s="2744"/>
      <c r="L447" s="2744"/>
      <c r="M447" s="2744"/>
      <c r="N447" s="2744"/>
      <c r="O447" s="2744"/>
      <c r="P447" s="2744"/>
      <c r="Q447" s="2744"/>
      <c r="R447" s="2744"/>
      <c r="S447" s="2744"/>
      <c r="T447" s="2744"/>
      <c r="U447" s="2744"/>
      <c r="V447" s="2744"/>
      <c r="W447" s="2744"/>
    </row>
    <row r="448" spans="1:23" ht="15.75" customHeight="1">
      <c r="A448" s="2744"/>
      <c r="B448" s="2744"/>
      <c r="C448" s="2744"/>
      <c r="D448" s="2744"/>
      <c r="E448" s="2744"/>
      <c r="F448" s="2744"/>
      <c r="G448" s="2744"/>
      <c r="H448" s="2834"/>
      <c r="I448" s="2744"/>
      <c r="J448" s="2744"/>
      <c r="K448" s="2744"/>
      <c r="L448" s="2744"/>
      <c r="M448" s="2744"/>
      <c r="N448" s="2744"/>
      <c r="O448" s="2744"/>
      <c r="P448" s="2744"/>
      <c r="Q448" s="2744"/>
      <c r="R448" s="2744"/>
      <c r="S448" s="2744"/>
      <c r="T448" s="2744"/>
      <c r="U448" s="2744"/>
      <c r="V448" s="2744"/>
      <c r="W448" s="2744"/>
    </row>
    <row r="449" spans="1:23" ht="15.75" customHeight="1">
      <c r="A449" s="2744"/>
      <c r="B449" s="2744"/>
      <c r="C449" s="2744"/>
      <c r="D449" s="2744"/>
      <c r="E449" s="2744"/>
      <c r="F449" s="2744"/>
      <c r="G449" s="2744"/>
      <c r="H449" s="2834"/>
      <c r="I449" s="2744"/>
      <c r="J449" s="2744"/>
      <c r="K449" s="2744"/>
      <c r="L449" s="2744"/>
      <c r="M449" s="2744"/>
      <c r="N449" s="2744"/>
      <c r="O449" s="2744"/>
      <c r="P449" s="2744"/>
      <c r="Q449" s="2744"/>
      <c r="R449" s="2744"/>
      <c r="S449" s="2744"/>
      <c r="T449" s="2744"/>
      <c r="U449" s="2744"/>
      <c r="V449" s="2744"/>
      <c r="W449" s="2744"/>
    </row>
    <row r="450" spans="1:23" ht="15.75" customHeight="1">
      <c r="A450" s="2744"/>
      <c r="B450" s="2744"/>
      <c r="C450" s="2744"/>
      <c r="D450" s="2744"/>
      <c r="E450" s="2744"/>
      <c r="F450" s="2744"/>
      <c r="G450" s="2744"/>
      <c r="H450" s="2834"/>
      <c r="I450" s="2744"/>
      <c r="J450" s="2744"/>
      <c r="K450" s="2744"/>
      <c r="L450" s="2744"/>
      <c r="M450" s="2744"/>
      <c r="N450" s="2744"/>
      <c r="O450" s="2744"/>
      <c r="P450" s="2744"/>
      <c r="Q450" s="2744"/>
      <c r="R450" s="2744"/>
      <c r="S450" s="2744"/>
      <c r="T450" s="2744"/>
      <c r="U450" s="2744"/>
      <c r="V450" s="2744"/>
      <c r="W450" s="2744"/>
    </row>
    <row r="451" spans="1:23" ht="15.75" customHeight="1">
      <c r="A451" s="2744"/>
      <c r="B451" s="2744"/>
      <c r="C451" s="2744"/>
      <c r="D451" s="2744"/>
      <c r="E451" s="2744"/>
      <c r="F451" s="2744"/>
      <c r="G451" s="2744"/>
      <c r="H451" s="2834"/>
      <c r="I451" s="2744"/>
      <c r="J451" s="2744"/>
      <c r="K451" s="2744"/>
      <c r="L451" s="2744"/>
      <c r="M451" s="2744"/>
      <c r="N451" s="2744"/>
      <c r="O451" s="2744"/>
      <c r="P451" s="2744"/>
      <c r="Q451" s="2744"/>
      <c r="R451" s="2744"/>
      <c r="S451" s="2744"/>
      <c r="T451" s="2744"/>
      <c r="U451" s="2744"/>
      <c r="V451" s="2744"/>
      <c r="W451" s="2744"/>
    </row>
    <row r="452" spans="1:23" ht="15.75" customHeight="1">
      <c r="A452" s="2744"/>
      <c r="B452" s="2744"/>
      <c r="C452" s="2744"/>
      <c r="D452" s="2744"/>
      <c r="E452" s="2744"/>
      <c r="F452" s="2744"/>
      <c r="G452" s="2744"/>
      <c r="H452" s="2834"/>
      <c r="I452" s="2744"/>
      <c r="J452" s="2744"/>
      <c r="K452" s="2744"/>
      <c r="L452" s="2744"/>
      <c r="M452" s="2744"/>
      <c r="N452" s="2744"/>
      <c r="O452" s="2744"/>
      <c r="P452" s="2744"/>
      <c r="Q452" s="2744"/>
      <c r="R452" s="2744"/>
      <c r="S452" s="2744"/>
      <c r="T452" s="2744"/>
      <c r="U452" s="2744"/>
      <c r="V452" s="2744"/>
      <c r="W452" s="2744"/>
    </row>
    <row r="453" spans="1:23" ht="15.75" customHeight="1">
      <c r="A453" s="2744"/>
      <c r="B453" s="2744"/>
      <c r="C453" s="2744"/>
      <c r="D453" s="2744"/>
      <c r="E453" s="2744"/>
      <c r="F453" s="2744"/>
      <c r="G453" s="2744"/>
      <c r="H453" s="2834"/>
      <c r="I453" s="2744"/>
      <c r="J453" s="2744"/>
      <c r="K453" s="2744"/>
      <c r="L453" s="2744"/>
      <c r="M453" s="2744"/>
      <c r="N453" s="2744"/>
      <c r="O453" s="2744"/>
      <c r="P453" s="2744"/>
      <c r="Q453" s="2744"/>
      <c r="R453" s="2744"/>
      <c r="S453" s="2744"/>
      <c r="T453" s="2744"/>
      <c r="U453" s="2744"/>
      <c r="V453" s="2744"/>
      <c r="W453" s="2744"/>
    </row>
    <row r="454" spans="1:23" ht="15.75" customHeight="1">
      <c r="A454" s="2744"/>
      <c r="B454" s="2744"/>
      <c r="C454" s="2744"/>
      <c r="D454" s="2744"/>
      <c r="E454" s="2744"/>
      <c r="F454" s="2744"/>
      <c r="G454" s="2744"/>
      <c r="H454" s="2834"/>
      <c r="I454" s="2744"/>
      <c r="J454" s="2744"/>
      <c r="K454" s="2744"/>
      <c r="L454" s="2744"/>
      <c r="M454" s="2744"/>
      <c r="N454" s="2744"/>
      <c r="O454" s="2744"/>
      <c r="P454" s="2744"/>
      <c r="Q454" s="2744"/>
      <c r="R454" s="2744"/>
      <c r="S454" s="2744"/>
      <c r="T454" s="2744"/>
      <c r="U454" s="2744"/>
      <c r="V454" s="2744"/>
      <c r="W454" s="2744"/>
    </row>
    <row r="455" spans="1:23" ht="15.75" customHeight="1">
      <c r="A455" s="2744"/>
      <c r="B455" s="2744"/>
      <c r="C455" s="2744"/>
      <c r="D455" s="2744"/>
      <c r="E455" s="2744"/>
      <c r="F455" s="2744"/>
      <c r="G455" s="2744"/>
      <c r="H455" s="2834"/>
      <c r="I455" s="2744"/>
      <c r="J455" s="2744"/>
      <c r="K455" s="2744"/>
      <c r="L455" s="2744"/>
      <c r="M455" s="2744"/>
      <c r="N455" s="2744"/>
      <c r="O455" s="2744"/>
      <c r="P455" s="2744"/>
      <c r="Q455" s="2744"/>
      <c r="R455" s="2744"/>
      <c r="S455" s="2744"/>
      <c r="T455" s="2744"/>
      <c r="U455" s="2744"/>
      <c r="V455" s="2744"/>
      <c r="W455" s="2744"/>
    </row>
    <row r="456" spans="1:23" ht="15.75" customHeight="1">
      <c r="A456" s="2744"/>
      <c r="B456" s="2744"/>
      <c r="C456" s="2744"/>
      <c r="D456" s="2744"/>
      <c r="E456" s="2744"/>
      <c r="F456" s="2744"/>
      <c r="G456" s="2744"/>
      <c r="H456" s="2834"/>
      <c r="I456" s="2744"/>
      <c r="J456" s="2744"/>
      <c r="K456" s="2744"/>
      <c r="L456" s="2744"/>
      <c r="M456" s="2744"/>
      <c r="N456" s="2744"/>
      <c r="O456" s="2744"/>
      <c r="P456" s="2744"/>
      <c r="Q456" s="2744"/>
      <c r="R456" s="2744"/>
      <c r="S456" s="2744"/>
      <c r="T456" s="2744"/>
      <c r="U456" s="2744"/>
      <c r="V456" s="2744"/>
      <c r="W456" s="2744"/>
    </row>
    <row r="457" spans="1:23" ht="15.75" customHeight="1">
      <c r="A457" s="2744"/>
      <c r="B457" s="2744"/>
      <c r="C457" s="2744"/>
      <c r="D457" s="2744"/>
      <c r="E457" s="2744"/>
      <c r="F457" s="2744"/>
      <c r="G457" s="2744"/>
      <c r="H457" s="2834"/>
      <c r="I457" s="2744"/>
      <c r="J457" s="2744"/>
      <c r="K457" s="2744"/>
      <c r="L457" s="2744"/>
      <c r="M457" s="2744"/>
      <c r="N457" s="2744"/>
      <c r="O457" s="2744"/>
      <c r="P457" s="2744"/>
      <c r="Q457" s="2744"/>
      <c r="R457" s="2744"/>
      <c r="S457" s="2744"/>
      <c r="T457" s="2744"/>
      <c r="U457" s="2744"/>
      <c r="V457" s="2744"/>
      <c r="W457" s="2744"/>
    </row>
    <row r="458" spans="1:23" ht="15.75" customHeight="1">
      <c r="A458" s="2744"/>
      <c r="B458" s="2744"/>
      <c r="C458" s="2744"/>
      <c r="D458" s="2744"/>
      <c r="E458" s="2744"/>
      <c r="F458" s="2744"/>
      <c r="G458" s="2744"/>
      <c r="H458" s="2834"/>
      <c r="I458" s="2744"/>
      <c r="J458" s="2744"/>
      <c r="K458" s="2744"/>
      <c r="L458" s="2744"/>
      <c r="M458" s="2744"/>
      <c r="N458" s="2744"/>
      <c r="O458" s="2744"/>
      <c r="P458" s="2744"/>
      <c r="Q458" s="2744"/>
      <c r="R458" s="2744"/>
      <c r="S458" s="2744"/>
      <c r="T458" s="2744"/>
      <c r="U458" s="2744"/>
      <c r="V458" s="2744"/>
      <c r="W458" s="2744"/>
    </row>
    <row r="459" spans="1:23" ht="15.75" customHeight="1">
      <c r="A459" s="2744"/>
      <c r="B459" s="2744"/>
      <c r="C459" s="2744"/>
      <c r="D459" s="2744"/>
      <c r="E459" s="2744"/>
      <c r="F459" s="2744"/>
      <c r="G459" s="2744"/>
      <c r="H459" s="2834"/>
      <c r="I459" s="2744"/>
      <c r="J459" s="2744"/>
      <c r="K459" s="2744"/>
      <c r="L459" s="2744"/>
      <c r="M459" s="2744"/>
      <c r="N459" s="2744"/>
      <c r="O459" s="2744"/>
      <c r="P459" s="2744"/>
      <c r="Q459" s="2744"/>
      <c r="R459" s="2744"/>
      <c r="S459" s="2744"/>
      <c r="T459" s="2744"/>
      <c r="U459" s="2744"/>
      <c r="V459" s="2744"/>
      <c r="W459" s="2744"/>
    </row>
    <row r="460" spans="1:23" ht="15.75" customHeight="1">
      <c r="A460" s="2744"/>
      <c r="B460" s="2744"/>
      <c r="C460" s="2744"/>
      <c r="D460" s="2744"/>
      <c r="E460" s="2744"/>
      <c r="F460" s="2744"/>
      <c r="G460" s="2744"/>
      <c r="H460" s="2834"/>
      <c r="I460" s="2744"/>
      <c r="J460" s="2744"/>
      <c r="K460" s="2744"/>
      <c r="L460" s="2744"/>
      <c r="M460" s="2744"/>
      <c r="N460" s="2744"/>
      <c r="O460" s="2744"/>
      <c r="P460" s="2744"/>
      <c r="Q460" s="2744"/>
      <c r="R460" s="2744"/>
      <c r="S460" s="2744"/>
      <c r="T460" s="2744"/>
      <c r="U460" s="2744"/>
      <c r="V460" s="2744"/>
      <c r="W460" s="2744"/>
    </row>
    <row r="461" spans="1:23" ht="15.75" customHeight="1">
      <c r="A461" s="2744"/>
      <c r="B461" s="2744"/>
      <c r="C461" s="2744"/>
      <c r="D461" s="2744"/>
      <c r="E461" s="2744"/>
      <c r="F461" s="2744"/>
      <c r="G461" s="2744"/>
      <c r="H461" s="2834"/>
      <c r="I461" s="2744"/>
      <c r="J461" s="2744"/>
      <c r="K461" s="2744"/>
      <c r="L461" s="2744"/>
      <c r="M461" s="2744"/>
      <c r="N461" s="2744"/>
      <c r="O461" s="2744"/>
      <c r="P461" s="2744"/>
      <c r="Q461" s="2744"/>
      <c r="R461" s="2744"/>
      <c r="S461" s="2744"/>
      <c r="T461" s="2744"/>
      <c r="U461" s="2744"/>
      <c r="V461" s="2744"/>
      <c r="W461" s="2744"/>
    </row>
    <row r="462" spans="1:23" ht="15.75" customHeight="1">
      <c r="A462" s="2744"/>
      <c r="B462" s="2744"/>
      <c r="C462" s="2744"/>
      <c r="D462" s="2744"/>
      <c r="E462" s="2744"/>
      <c r="F462" s="2744"/>
      <c r="G462" s="2744"/>
      <c r="H462" s="2834"/>
      <c r="I462" s="2744"/>
      <c r="J462" s="2744"/>
      <c r="K462" s="2744"/>
      <c r="L462" s="2744"/>
      <c r="M462" s="2744"/>
      <c r="N462" s="2744"/>
      <c r="O462" s="2744"/>
      <c r="P462" s="2744"/>
      <c r="Q462" s="2744"/>
      <c r="R462" s="2744"/>
      <c r="S462" s="2744"/>
      <c r="T462" s="2744"/>
      <c r="U462" s="2744"/>
      <c r="V462" s="2744"/>
      <c r="W462" s="2744"/>
    </row>
    <row r="463" spans="1:23" ht="15.75" customHeight="1">
      <c r="A463" s="2744"/>
      <c r="B463" s="2744"/>
      <c r="C463" s="2744"/>
      <c r="D463" s="2744"/>
      <c r="E463" s="2744"/>
      <c r="F463" s="2744"/>
      <c r="G463" s="2744"/>
      <c r="H463" s="2834"/>
      <c r="I463" s="2744"/>
      <c r="J463" s="2744"/>
      <c r="K463" s="2744"/>
      <c r="L463" s="2744"/>
      <c r="M463" s="2744"/>
      <c r="N463" s="2744"/>
      <c r="O463" s="2744"/>
      <c r="P463" s="2744"/>
      <c r="Q463" s="2744"/>
      <c r="R463" s="2744"/>
      <c r="S463" s="2744"/>
      <c r="T463" s="2744"/>
      <c r="U463" s="2744"/>
      <c r="V463" s="2744"/>
      <c r="W463" s="2744"/>
    </row>
    <row r="464" spans="1:23" ht="15.75" customHeight="1">
      <c r="A464" s="2744"/>
      <c r="B464" s="2744"/>
      <c r="C464" s="2744"/>
      <c r="D464" s="2744"/>
      <c r="E464" s="2744"/>
      <c r="F464" s="2744"/>
      <c r="G464" s="2744"/>
      <c r="H464" s="2834"/>
      <c r="I464" s="2744"/>
      <c r="J464" s="2744"/>
      <c r="K464" s="2744"/>
      <c r="L464" s="2744"/>
      <c r="M464" s="2744"/>
      <c r="N464" s="2744"/>
      <c r="O464" s="2744"/>
      <c r="P464" s="2744"/>
      <c r="Q464" s="2744"/>
      <c r="R464" s="2744"/>
      <c r="S464" s="2744"/>
      <c r="T464" s="2744"/>
      <c r="U464" s="2744"/>
      <c r="V464" s="2744"/>
      <c r="W464" s="2744"/>
    </row>
    <row r="465" spans="1:23" ht="15.75" customHeight="1">
      <c r="A465" s="2744"/>
      <c r="B465" s="2744"/>
      <c r="C465" s="2744"/>
      <c r="D465" s="2744"/>
      <c r="E465" s="2744"/>
      <c r="F465" s="2744"/>
      <c r="G465" s="2744"/>
      <c r="H465" s="2834"/>
      <c r="I465" s="2744"/>
      <c r="J465" s="2744"/>
      <c r="K465" s="2744"/>
      <c r="L465" s="2744"/>
      <c r="M465" s="2744"/>
      <c r="N465" s="2744"/>
      <c r="O465" s="2744"/>
      <c r="P465" s="2744"/>
      <c r="Q465" s="2744"/>
      <c r="R465" s="2744"/>
      <c r="S465" s="2744"/>
      <c r="T465" s="2744"/>
      <c r="U465" s="2744"/>
      <c r="V465" s="2744"/>
      <c r="W465" s="2744"/>
    </row>
    <row r="466" spans="1:23" ht="15.75" customHeight="1">
      <c r="A466" s="2744"/>
      <c r="B466" s="2744"/>
      <c r="C466" s="2744"/>
      <c r="D466" s="2744"/>
      <c r="E466" s="2744"/>
      <c r="F466" s="2744"/>
      <c r="G466" s="2744"/>
      <c r="H466" s="2834"/>
      <c r="I466" s="2744"/>
      <c r="J466" s="2744"/>
      <c r="K466" s="2744"/>
      <c r="L466" s="2744"/>
      <c r="M466" s="2744"/>
      <c r="N466" s="2744"/>
      <c r="O466" s="2744"/>
      <c r="P466" s="2744"/>
      <c r="Q466" s="2744"/>
      <c r="R466" s="2744"/>
      <c r="S466" s="2744"/>
      <c r="T466" s="2744"/>
      <c r="U466" s="2744"/>
      <c r="V466" s="2744"/>
      <c r="W466" s="2744"/>
    </row>
    <row r="467" spans="1:23" ht="15.75" customHeight="1">
      <c r="A467" s="2744"/>
      <c r="B467" s="2744"/>
      <c r="C467" s="2744"/>
      <c r="D467" s="2744"/>
      <c r="E467" s="2744"/>
      <c r="F467" s="2744"/>
      <c r="G467" s="2744"/>
      <c r="H467" s="2834"/>
      <c r="I467" s="2744"/>
      <c r="J467" s="2744"/>
      <c r="K467" s="2744"/>
      <c r="L467" s="2744"/>
      <c r="M467" s="2744"/>
      <c r="N467" s="2744"/>
      <c r="O467" s="2744"/>
      <c r="P467" s="2744"/>
      <c r="Q467" s="2744"/>
      <c r="R467" s="2744"/>
      <c r="S467" s="2744"/>
      <c r="T467" s="2744"/>
      <c r="U467" s="2744"/>
      <c r="V467" s="2744"/>
      <c r="W467" s="2744"/>
    </row>
    <row r="468" spans="1:23" ht="15.75" customHeight="1">
      <c r="A468" s="2744"/>
      <c r="B468" s="2744"/>
      <c r="C468" s="2744"/>
      <c r="D468" s="2744"/>
      <c r="E468" s="2744"/>
      <c r="F468" s="2744"/>
      <c r="G468" s="2744"/>
      <c r="H468" s="2834"/>
      <c r="I468" s="2744"/>
      <c r="J468" s="2744"/>
      <c r="K468" s="2744"/>
      <c r="L468" s="2744"/>
      <c r="M468" s="2744"/>
      <c r="N468" s="2744"/>
      <c r="O468" s="2744"/>
      <c r="P468" s="2744"/>
      <c r="Q468" s="2744"/>
      <c r="R468" s="2744"/>
      <c r="S468" s="2744"/>
      <c r="T468" s="2744"/>
      <c r="U468" s="2744"/>
      <c r="V468" s="2744"/>
      <c r="W468" s="2744"/>
    </row>
    <row r="469" spans="1:23" ht="15.75" customHeight="1">
      <c r="A469" s="2744"/>
      <c r="B469" s="2744"/>
      <c r="C469" s="2744"/>
      <c r="D469" s="2744"/>
      <c r="E469" s="2744"/>
      <c r="F469" s="2744"/>
      <c r="G469" s="2744"/>
      <c r="H469" s="2834"/>
      <c r="I469" s="2744"/>
      <c r="J469" s="2744"/>
      <c r="K469" s="2744"/>
      <c r="L469" s="2744"/>
      <c r="M469" s="2744"/>
      <c r="N469" s="2744"/>
      <c r="O469" s="2744"/>
      <c r="P469" s="2744"/>
      <c r="Q469" s="2744"/>
      <c r="R469" s="2744"/>
      <c r="S469" s="2744"/>
      <c r="T469" s="2744"/>
      <c r="U469" s="2744"/>
      <c r="V469" s="2744"/>
      <c r="W469" s="2744"/>
    </row>
    <row r="470" spans="1:23" ht="15.75" customHeight="1">
      <c r="A470" s="2744"/>
      <c r="B470" s="2744"/>
      <c r="C470" s="2744"/>
      <c r="D470" s="2744"/>
      <c r="E470" s="2744"/>
      <c r="F470" s="2744"/>
      <c r="G470" s="2744"/>
      <c r="H470" s="2834"/>
      <c r="I470" s="2744"/>
      <c r="J470" s="2744"/>
      <c r="K470" s="2744"/>
      <c r="L470" s="2744"/>
      <c r="M470" s="2744"/>
      <c r="N470" s="2744"/>
      <c r="O470" s="2744"/>
      <c r="P470" s="2744"/>
      <c r="Q470" s="2744"/>
      <c r="R470" s="2744"/>
      <c r="S470" s="2744"/>
      <c r="T470" s="2744"/>
      <c r="U470" s="2744"/>
      <c r="V470" s="2744"/>
      <c r="W470" s="2744"/>
    </row>
    <row r="471" spans="1:23" ht="15.75" customHeight="1">
      <c r="A471" s="2744"/>
      <c r="B471" s="2744"/>
      <c r="C471" s="2744"/>
      <c r="D471" s="2744"/>
      <c r="E471" s="2744"/>
      <c r="F471" s="2744"/>
      <c r="G471" s="2744"/>
      <c r="H471" s="2834"/>
      <c r="I471" s="2744"/>
      <c r="J471" s="2744"/>
      <c r="K471" s="2744"/>
      <c r="L471" s="2744"/>
      <c r="M471" s="2744"/>
      <c r="N471" s="2744"/>
      <c r="O471" s="2744"/>
      <c r="P471" s="2744"/>
      <c r="Q471" s="2744"/>
      <c r="R471" s="2744"/>
      <c r="S471" s="2744"/>
      <c r="T471" s="2744"/>
      <c r="U471" s="2744"/>
      <c r="V471" s="2744"/>
      <c r="W471" s="2744"/>
    </row>
    <row r="472" spans="1:23" ht="15.75" customHeight="1">
      <c r="A472" s="2744"/>
      <c r="B472" s="2744"/>
      <c r="C472" s="2744"/>
      <c r="D472" s="2744"/>
      <c r="E472" s="2744"/>
      <c r="F472" s="2744"/>
      <c r="G472" s="2744"/>
      <c r="H472" s="2834"/>
      <c r="I472" s="2744"/>
      <c r="J472" s="2744"/>
      <c r="K472" s="2744"/>
      <c r="L472" s="2744"/>
      <c r="M472" s="2744"/>
      <c r="N472" s="2744"/>
      <c r="O472" s="2744"/>
      <c r="P472" s="2744"/>
      <c r="Q472" s="2744"/>
      <c r="R472" s="2744"/>
      <c r="S472" s="2744"/>
      <c r="T472" s="2744"/>
      <c r="U472" s="2744"/>
      <c r="V472" s="2744"/>
      <c r="W472" s="2744"/>
    </row>
    <row r="473" spans="1:23" ht="15.75" customHeight="1">
      <c r="A473" s="2744"/>
      <c r="B473" s="2744"/>
      <c r="C473" s="2744"/>
      <c r="D473" s="2744"/>
      <c r="E473" s="2744"/>
      <c r="F473" s="2744"/>
      <c r="G473" s="2744"/>
      <c r="H473" s="2834"/>
      <c r="I473" s="2744"/>
      <c r="J473" s="2744"/>
      <c r="K473" s="2744"/>
      <c r="L473" s="2744"/>
      <c r="M473" s="2744"/>
      <c r="N473" s="2744"/>
      <c r="O473" s="2744"/>
      <c r="P473" s="2744"/>
      <c r="Q473" s="2744"/>
      <c r="R473" s="2744"/>
      <c r="S473" s="2744"/>
      <c r="T473" s="2744"/>
      <c r="U473" s="2744"/>
      <c r="V473" s="2744"/>
      <c r="W473" s="2744"/>
    </row>
    <row r="474" spans="1:23" ht="15.75" customHeight="1">
      <c r="A474" s="2744"/>
      <c r="B474" s="2744"/>
      <c r="C474" s="2744"/>
      <c r="D474" s="2744"/>
      <c r="E474" s="2744"/>
      <c r="F474" s="2744"/>
      <c r="G474" s="2744"/>
      <c r="H474" s="2834"/>
      <c r="I474" s="2744"/>
      <c r="J474" s="2744"/>
      <c r="K474" s="2744"/>
      <c r="L474" s="2744"/>
      <c r="M474" s="2744"/>
      <c r="N474" s="2744"/>
      <c r="O474" s="2744"/>
      <c r="P474" s="2744"/>
      <c r="Q474" s="2744"/>
      <c r="R474" s="2744"/>
      <c r="S474" s="2744"/>
      <c r="T474" s="2744"/>
      <c r="U474" s="2744"/>
      <c r="V474" s="2744"/>
      <c r="W474" s="2744"/>
    </row>
    <row r="475" spans="1:23" ht="15.75" customHeight="1">
      <c r="A475" s="2744"/>
      <c r="B475" s="2744"/>
      <c r="C475" s="2744"/>
      <c r="D475" s="2744"/>
      <c r="E475" s="2744"/>
      <c r="F475" s="2744"/>
      <c r="G475" s="2744"/>
      <c r="H475" s="2834"/>
      <c r="I475" s="2744"/>
      <c r="J475" s="2744"/>
      <c r="K475" s="2744"/>
      <c r="L475" s="2744"/>
      <c r="M475" s="2744"/>
      <c r="N475" s="2744"/>
      <c r="O475" s="2744"/>
      <c r="P475" s="2744"/>
      <c r="Q475" s="2744"/>
      <c r="R475" s="2744"/>
      <c r="S475" s="2744"/>
      <c r="T475" s="2744"/>
      <c r="U475" s="2744"/>
      <c r="V475" s="2744"/>
      <c r="W475" s="2744"/>
    </row>
    <row r="476" spans="1:23" ht="15.75" customHeight="1">
      <c r="A476" s="2744"/>
      <c r="B476" s="2744"/>
      <c r="C476" s="2744"/>
      <c r="D476" s="2744"/>
      <c r="E476" s="2744"/>
      <c r="F476" s="2744"/>
      <c r="G476" s="2744"/>
      <c r="H476" s="2834"/>
      <c r="I476" s="2744"/>
      <c r="J476" s="2744"/>
      <c r="K476" s="2744"/>
      <c r="L476" s="2744"/>
      <c r="M476" s="2744"/>
      <c r="N476" s="2744"/>
      <c r="O476" s="2744"/>
      <c r="P476" s="2744"/>
      <c r="Q476" s="2744"/>
      <c r="R476" s="2744"/>
      <c r="S476" s="2744"/>
      <c r="T476" s="2744"/>
      <c r="U476" s="2744"/>
      <c r="V476" s="2744"/>
      <c r="W476" s="2744"/>
    </row>
    <row r="477" spans="1:23" ht="15.75" customHeight="1">
      <c r="A477" s="2744"/>
      <c r="B477" s="2744"/>
      <c r="C477" s="2744"/>
      <c r="D477" s="2744"/>
      <c r="E477" s="2744"/>
      <c r="F477" s="2744"/>
      <c r="G477" s="2744"/>
      <c r="H477" s="2834"/>
      <c r="I477" s="2744"/>
      <c r="J477" s="2744"/>
      <c r="K477" s="2744"/>
      <c r="L477" s="2744"/>
      <c r="M477" s="2744"/>
      <c r="N477" s="2744"/>
      <c r="O477" s="2744"/>
      <c r="P477" s="2744"/>
      <c r="Q477" s="2744"/>
      <c r="R477" s="2744"/>
      <c r="S477" s="2744"/>
      <c r="T477" s="2744"/>
      <c r="U477" s="2744"/>
      <c r="V477" s="2744"/>
      <c r="W477" s="2744"/>
    </row>
    <row r="478" spans="1:23" ht="15.75" customHeight="1">
      <c r="A478" s="2744"/>
      <c r="B478" s="2744"/>
      <c r="C478" s="2744"/>
      <c r="D478" s="2744"/>
      <c r="E478" s="2744"/>
      <c r="F478" s="2744"/>
      <c r="G478" s="2744"/>
      <c r="H478" s="2834"/>
      <c r="I478" s="2744"/>
      <c r="J478" s="2744"/>
      <c r="K478" s="2744"/>
      <c r="L478" s="2744"/>
      <c r="M478" s="2744"/>
      <c r="N478" s="2744"/>
      <c r="O478" s="2744"/>
      <c r="P478" s="2744"/>
      <c r="Q478" s="2744"/>
      <c r="R478" s="2744"/>
      <c r="S478" s="2744"/>
      <c r="T478" s="2744"/>
      <c r="U478" s="2744"/>
      <c r="V478" s="2744"/>
      <c r="W478" s="2744"/>
    </row>
    <row r="479" spans="1:23" ht="15.75" customHeight="1">
      <c r="A479" s="2744"/>
      <c r="B479" s="2744"/>
      <c r="C479" s="2744"/>
      <c r="D479" s="2744"/>
      <c r="E479" s="2744"/>
      <c r="F479" s="2744"/>
      <c r="G479" s="2744"/>
      <c r="H479" s="2834"/>
      <c r="I479" s="2744"/>
      <c r="J479" s="2744"/>
      <c r="K479" s="2744"/>
      <c r="L479" s="2744"/>
      <c r="M479" s="2744"/>
      <c r="N479" s="2744"/>
      <c r="O479" s="2744"/>
      <c r="P479" s="2744"/>
      <c r="Q479" s="2744"/>
      <c r="R479" s="2744"/>
      <c r="S479" s="2744"/>
      <c r="T479" s="2744"/>
      <c r="U479" s="2744"/>
      <c r="V479" s="2744"/>
      <c r="W479" s="2744"/>
    </row>
    <row r="480" spans="1:23" ht="15.75" customHeight="1">
      <c r="A480" s="2744"/>
      <c r="B480" s="2744"/>
      <c r="C480" s="2744"/>
      <c r="D480" s="2744"/>
      <c r="E480" s="2744"/>
      <c r="F480" s="2744"/>
      <c r="G480" s="2744"/>
      <c r="H480" s="2834"/>
      <c r="I480" s="2744"/>
      <c r="J480" s="2744"/>
      <c r="K480" s="2744"/>
      <c r="L480" s="2744"/>
      <c r="M480" s="2744"/>
      <c r="N480" s="2744"/>
      <c r="O480" s="2744"/>
      <c r="P480" s="2744"/>
      <c r="Q480" s="2744"/>
      <c r="R480" s="2744"/>
      <c r="S480" s="2744"/>
      <c r="T480" s="2744"/>
      <c r="U480" s="2744"/>
      <c r="V480" s="2744"/>
      <c r="W480" s="2744"/>
    </row>
    <row r="481" spans="1:23" ht="15.75" customHeight="1">
      <c r="A481" s="2744"/>
      <c r="B481" s="2744"/>
      <c r="C481" s="2744"/>
      <c r="D481" s="2744"/>
      <c r="E481" s="2744"/>
      <c r="F481" s="2744"/>
      <c r="G481" s="2744"/>
      <c r="H481" s="2834"/>
      <c r="I481" s="2744"/>
      <c r="J481" s="2744"/>
      <c r="K481" s="2744"/>
      <c r="L481" s="2744"/>
      <c r="M481" s="2744"/>
      <c r="N481" s="2744"/>
      <c r="O481" s="2744"/>
      <c r="P481" s="2744"/>
      <c r="Q481" s="2744"/>
      <c r="R481" s="2744"/>
      <c r="S481" s="2744"/>
      <c r="T481" s="2744"/>
      <c r="U481" s="2744"/>
      <c r="V481" s="2744"/>
      <c r="W481" s="2744"/>
    </row>
    <row r="482" spans="1:23" ht="15.75" customHeight="1">
      <c r="A482" s="2744"/>
      <c r="B482" s="2744"/>
      <c r="C482" s="2744"/>
      <c r="D482" s="2744"/>
      <c r="E482" s="2744"/>
      <c r="F482" s="2744"/>
      <c r="G482" s="2744"/>
      <c r="H482" s="2834"/>
      <c r="I482" s="2744"/>
      <c r="J482" s="2744"/>
      <c r="K482" s="2744"/>
      <c r="L482" s="2744"/>
      <c r="M482" s="2744"/>
      <c r="N482" s="2744"/>
      <c r="O482" s="2744"/>
      <c r="P482" s="2744"/>
      <c r="Q482" s="2744"/>
      <c r="R482" s="2744"/>
      <c r="S482" s="2744"/>
      <c r="T482" s="2744"/>
      <c r="U482" s="2744"/>
      <c r="V482" s="2744"/>
      <c r="W482" s="2744"/>
    </row>
    <row r="483" spans="1:23" ht="15.75" customHeight="1">
      <c r="A483" s="2744"/>
      <c r="B483" s="2744"/>
      <c r="C483" s="2744"/>
      <c r="D483" s="2744"/>
      <c r="E483" s="2744"/>
      <c r="F483" s="2744"/>
      <c r="G483" s="2744"/>
      <c r="H483" s="2834"/>
      <c r="I483" s="2744"/>
      <c r="J483" s="2744"/>
      <c r="K483" s="2744"/>
      <c r="L483" s="2744"/>
      <c r="M483" s="2744"/>
      <c r="N483" s="2744"/>
      <c r="O483" s="2744"/>
      <c r="P483" s="2744"/>
      <c r="Q483" s="2744"/>
      <c r="R483" s="2744"/>
      <c r="S483" s="2744"/>
      <c r="T483" s="2744"/>
      <c r="U483" s="2744"/>
      <c r="V483" s="2744"/>
      <c r="W483" s="2744"/>
    </row>
    <row r="484" spans="1:23" ht="15.75" customHeight="1">
      <c r="A484" s="2744"/>
      <c r="B484" s="2744"/>
      <c r="C484" s="2744"/>
      <c r="D484" s="2744"/>
      <c r="E484" s="2744"/>
      <c r="F484" s="2744"/>
      <c r="G484" s="2744"/>
      <c r="H484" s="2834"/>
      <c r="I484" s="2744"/>
      <c r="J484" s="2744"/>
      <c r="K484" s="2744"/>
      <c r="L484" s="2744"/>
      <c r="M484" s="2744"/>
      <c r="N484" s="2744"/>
      <c r="O484" s="2744"/>
      <c r="P484" s="2744"/>
      <c r="Q484" s="2744"/>
      <c r="R484" s="2744"/>
      <c r="S484" s="2744"/>
      <c r="T484" s="2744"/>
      <c r="U484" s="2744"/>
      <c r="V484" s="2744"/>
      <c r="W484" s="2744"/>
    </row>
    <row r="485" spans="1:23" ht="15.75" customHeight="1">
      <c r="A485" s="2744"/>
      <c r="B485" s="2744"/>
      <c r="C485" s="2744"/>
      <c r="D485" s="2744"/>
      <c r="E485" s="2744"/>
      <c r="F485" s="2744"/>
      <c r="G485" s="2744"/>
      <c r="H485" s="2834"/>
      <c r="I485" s="2744"/>
      <c r="J485" s="2744"/>
      <c r="K485" s="2744"/>
      <c r="L485" s="2744"/>
      <c r="M485" s="2744"/>
      <c r="N485" s="2744"/>
      <c r="O485" s="2744"/>
      <c r="P485" s="2744"/>
      <c r="Q485" s="2744"/>
      <c r="R485" s="2744"/>
      <c r="S485" s="2744"/>
      <c r="T485" s="2744"/>
      <c r="U485" s="2744"/>
      <c r="V485" s="2744"/>
      <c r="W485" s="2744"/>
    </row>
    <row r="486" spans="1:23" ht="15.75" customHeight="1">
      <c r="A486" s="2744"/>
      <c r="B486" s="2744"/>
      <c r="C486" s="2744"/>
      <c r="D486" s="2744"/>
      <c r="E486" s="2744"/>
      <c r="F486" s="2744"/>
      <c r="G486" s="2744"/>
      <c r="H486" s="2834"/>
      <c r="I486" s="2744"/>
      <c r="J486" s="2744"/>
      <c r="K486" s="2744"/>
      <c r="L486" s="2744"/>
      <c r="M486" s="2744"/>
      <c r="N486" s="2744"/>
      <c r="O486" s="2744"/>
      <c r="P486" s="2744"/>
      <c r="Q486" s="2744"/>
      <c r="R486" s="2744"/>
      <c r="S486" s="2744"/>
      <c r="T486" s="2744"/>
      <c r="U486" s="2744"/>
      <c r="V486" s="2744"/>
      <c r="W486" s="2744"/>
    </row>
    <row r="487" spans="1:23" ht="15.75" customHeight="1">
      <c r="A487" s="2744"/>
      <c r="B487" s="2744"/>
      <c r="C487" s="2744"/>
      <c r="D487" s="2744"/>
      <c r="E487" s="2744"/>
      <c r="F487" s="2744"/>
      <c r="G487" s="2744"/>
      <c r="H487" s="2834"/>
      <c r="I487" s="2744"/>
      <c r="J487" s="2744"/>
      <c r="K487" s="2744"/>
      <c r="L487" s="2744"/>
      <c r="M487" s="2744"/>
      <c r="N487" s="2744"/>
      <c r="O487" s="2744"/>
      <c r="P487" s="2744"/>
      <c r="Q487" s="2744"/>
      <c r="R487" s="2744"/>
      <c r="S487" s="2744"/>
      <c r="T487" s="2744"/>
      <c r="U487" s="2744"/>
      <c r="V487" s="2744"/>
      <c r="W487" s="2744"/>
    </row>
    <row r="488" spans="1:23" ht="15.75" customHeight="1">
      <c r="A488" s="2744"/>
      <c r="B488" s="2744"/>
      <c r="C488" s="2744"/>
      <c r="D488" s="2744"/>
      <c r="E488" s="2744"/>
      <c r="F488" s="2744"/>
      <c r="G488" s="2744"/>
      <c r="H488" s="2834"/>
      <c r="I488" s="2744"/>
      <c r="J488" s="2744"/>
      <c r="K488" s="2744"/>
      <c r="L488" s="2744"/>
      <c r="M488" s="2744"/>
      <c r="N488" s="2744"/>
      <c r="O488" s="2744"/>
      <c r="P488" s="2744"/>
      <c r="Q488" s="2744"/>
      <c r="R488" s="2744"/>
      <c r="S488" s="2744"/>
      <c r="T488" s="2744"/>
      <c r="U488" s="2744"/>
      <c r="V488" s="2744"/>
      <c r="W488" s="2744"/>
    </row>
    <row r="489" spans="1:23" ht="15.75" customHeight="1">
      <c r="A489" s="2744"/>
      <c r="B489" s="2744"/>
      <c r="C489" s="2744"/>
      <c r="D489" s="2744"/>
      <c r="E489" s="2744"/>
      <c r="F489" s="2744"/>
      <c r="G489" s="2744"/>
      <c r="H489" s="2834"/>
      <c r="I489" s="2744"/>
      <c r="J489" s="2744"/>
      <c r="K489" s="2744"/>
      <c r="L489" s="2744"/>
      <c r="M489" s="2744"/>
      <c r="N489" s="2744"/>
      <c r="O489" s="2744"/>
      <c r="P489" s="2744"/>
      <c r="Q489" s="2744"/>
      <c r="R489" s="2744"/>
      <c r="S489" s="2744"/>
      <c r="T489" s="2744"/>
      <c r="U489" s="2744"/>
      <c r="V489" s="2744"/>
      <c r="W489" s="2744"/>
    </row>
    <row r="490" spans="1:23" ht="15.75" customHeight="1">
      <c r="A490" s="2744"/>
      <c r="B490" s="2744"/>
      <c r="C490" s="2744"/>
      <c r="D490" s="2744"/>
      <c r="E490" s="2744"/>
      <c r="F490" s="2744"/>
      <c r="G490" s="2744"/>
      <c r="H490" s="2834"/>
      <c r="I490" s="2744"/>
      <c r="J490" s="2744"/>
      <c r="K490" s="2744"/>
      <c r="L490" s="2744"/>
      <c r="M490" s="2744"/>
      <c r="N490" s="2744"/>
      <c r="O490" s="2744"/>
      <c r="P490" s="2744"/>
      <c r="Q490" s="2744"/>
      <c r="R490" s="2744"/>
      <c r="S490" s="2744"/>
      <c r="T490" s="2744"/>
      <c r="U490" s="2744"/>
      <c r="V490" s="2744"/>
      <c r="W490" s="2744"/>
    </row>
    <row r="491" spans="1:23" ht="15.75" customHeight="1">
      <c r="A491" s="2744"/>
      <c r="B491" s="2744"/>
      <c r="C491" s="2744"/>
      <c r="D491" s="2744"/>
      <c r="E491" s="2744"/>
      <c r="F491" s="2744"/>
      <c r="G491" s="2744"/>
      <c r="H491" s="2834"/>
      <c r="I491" s="2744"/>
      <c r="J491" s="2744"/>
      <c r="K491" s="2744"/>
      <c r="L491" s="2744"/>
      <c r="M491" s="2744"/>
      <c r="N491" s="2744"/>
      <c r="O491" s="2744"/>
      <c r="P491" s="2744"/>
      <c r="Q491" s="2744"/>
      <c r="R491" s="2744"/>
      <c r="S491" s="2744"/>
      <c r="T491" s="2744"/>
      <c r="U491" s="2744"/>
      <c r="V491" s="2744"/>
      <c r="W491" s="2744"/>
    </row>
    <row r="492" spans="1:23" ht="15.75" customHeight="1">
      <c r="A492" s="2744"/>
      <c r="B492" s="2744"/>
      <c r="C492" s="2744"/>
      <c r="D492" s="2744"/>
      <c r="E492" s="2744"/>
      <c r="F492" s="2744"/>
      <c r="G492" s="2744"/>
      <c r="H492" s="2834"/>
      <c r="I492" s="2744"/>
      <c r="J492" s="2744"/>
      <c r="K492" s="2744"/>
      <c r="L492" s="2744"/>
      <c r="M492" s="2744"/>
      <c r="N492" s="2744"/>
      <c r="O492" s="2744"/>
      <c r="P492" s="2744"/>
      <c r="Q492" s="2744"/>
      <c r="R492" s="2744"/>
      <c r="S492" s="2744"/>
      <c r="T492" s="2744"/>
      <c r="U492" s="2744"/>
      <c r="V492" s="2744"/>
      <c r="W492" s="2744"/>
    </row>
    <row r="493" spans="1:23" ht="15.75" customHeight="1">
      <c r="A493" s="2744"/>
      <c r="B493" s="2744"/>
      <c r="C493" s="2744"/>
      <c r="D493" s="2744"/>
      <c r="E493" s="2744"/>
      <c r="F493" s="2744"/>
      <c r="G493" s="2744"/>
      <c r="H493" s="2834"/>
      <c r="I493" s="2744"/>
      <c r="J493" s="2744"/>
      <c r="K493" s="2744"/>
      <c r="L493" s="2744"/>
      <c r="M493" s="2744"/>
      <c r="N493" s="2744"/>
      <c r="O493" s="2744"/>
      <c r="P493" s="2744"/>
      <c r="Q493" s="2744"/>
      <c r="R493" s="2744"/>
      <c r="S493" s="2744"/>
      <c r="T493" s="2744"/>
      <c r="U493" s="2744"/>
      <c r="V493" s="2744"/>
      <c r="W493" s="2744"/>
    </row>
    <row r="494" spans="1:23" ht="15.75" customHeight="1">
      <c r="A494" s="2744"/>
      <c r="B494" s="2744"/>
      <c r="C494" s="2744"/>
      <c r="D494" s="2744"/>
      <c r="E494" s="2744"/>
      <c r="F494" s="2744"/>
      <c r="G494" s="2744"/>
      <c r="H494" s="2834"/>
      <c r="I494" s="2744"/>
      <c r="J494" s="2744"/>
      <c r="K494" s="2744"/>
      <c r="L494" s="2744"/>
      <c r="M494" s="2744"/>
      <c r="N494" s="2744"/>
      <c r="O494" s="2744"/>
      <c r="P494" s="2744"/>
      <c r="Q494" s="2744"/>
      <c r="R494" s="2744"/>
      <c r="S494" s="2744"/>
      <c r="T494" s="2744"/>
      <c r="U494" s="2744"/>
      <c r="V494" s="2744"/>
      <c r="W494" s="2744"/>
    </row>
    <row r="495" spans="1:23" ht="15.75" customHeight="1">
      <c r="A495" s="2744"/>
      <c r="B495" s="2744"/>
      <c r="C495" s="2744"/>
      <c r="D495" s="2744"/>
      <c r="E495" s="2744"/>
      <c r="F495" s="2744"/>
      <c r="G495" s="2744"/>
      <c r="H495" s="2834"/>
      <c r="I495" s="2744"/>
      <c r="J495" s="2744"/>
      <c r="K495" s="2744"/>
      <c r="L495" s="2744"/>
      <c r="M495" s="2744"/>
      <c r="N495" s="2744"/>
      <c r="O495" s="2744"/>
      <c r="P495" s="2744"/>
      <c r="Q495" s="2744"/>
      <c r="R495" s="2744"/>
      <c r="S495" s="2744"/>
      <c r="T495" s="2744"/>
      <c r="U495" s="2744"/>
      <c r="V495" s="2744"/>
      <c r="W495" s="2744"/>
    </row>
    <row r="496" spans="1:23" ht="15.75" customHeight="1">
      <c r="A496" s="2744"/>
      <c r="B496" s="2744"/>
      <c r="C496" s="2744"/>
      <c r="D496" s="2744"/>
      <c r="E496" s="2744"/>
      <c r="F496" s="2744"/>
      <c r="G496" s="2744"/>
      <c r="H496" s="2834"/>
      <c r="I496" s="2744"/>
      <c r="J496" s="2744"/>
      <c r="K496" s="2744"/>
      <c r="L496" s="2744"/>
      <c r="M496" s="2744"/>
      <c r="N496" s="2744"/>
      <c r="O496" s="2744"/>
      <c r="P496" s="2744"/>
      <c r="Q496" s="2744"/>
      <c r="R496" s="2744"/>
      <c r="S496" s="2744"/>
      <c r="T496" s="2744"/>
      <c r="U496" s="2744"/>
      <c r="V496" s="2744"/>
      <c r="W496" s="2744"/>
    </row>
    <row r="497" spans="1:23" ht="15.75" customHeight="1">
      <c r="A497" s="2744"/>
      <c r="B497" s="2744"/>
      <c r="C497" s="2744"/>
      <c r="D497" s="2744"/>
      <c r="E497" s="2744"/>
      <c r="F497" s="2744"/>
      <c r="G497" s="2744"/>
      <c r="H497" s="2834"/>
      <c r="I497" s="2744"/>
      <c r="J497" s="2744"/>
      <c r="K497" s="2744"/>
      <c r="L497" s="2744"/>
      <c r="M497" s="2744"/>
      <c r="N497" s="2744"/>
      <c r="O497" s="2744"/>
      <c r="P497" s="2744"/>
      <c r="Q497" s="2744"/>
      <c r="R497" s="2744"/>
      <c r="S497" s="2744"/>
      <c r="T497" s="2744"/>
      <c r="U497" s="2744"/>
      <c r="V497" s="2744"/>
      <c r="W497" s="2744"/>
    </row>
    <row r="498" spans="1:23" ht="15.75" customHeight="1">
      <c r="A498" s="2744"/>
      <c r="B498" s="2744"/>
      <c r="C498" s="2744"/>
      <c r="D498" s="2744"/>
      <c r="E498" s="2744"/>
      <c r="F498" s="2744"/>
      <c r="G498" s="2744"/>
      <c r="H498" s="2834"/>
      <c r="I498" s="2744"/>
      <c r="J498" s="2744"/>
      <c r="K498" s="2744"/>
      <c r="L498" s="2744"/>
      <c r="M498" s="2744"/>
      <c r="N498" s="2744"/>
      <c r="O498" s="2744"/>
      <c r="P498" s="2744"/>
      <c r="Q498" s="2744"/>
      <c r="R498" s="2744"/>
      <c r="S498" s="2744"/>
      <c r="T498" s="2744"/>
      <c r="U498" s="2744"/>
      <c r="V498" s="2744"/>
      <c r="W498" s="2744"/>
    </row>
    <row r="499" spans="1:23" ht="15.75" customHeight="1">
      <c r="A499" s="2744"/>
      <c r="B499" s="2744"/>
      <c r="C499" s="2744"/>
      <c r="D499" s="2744"/>
      <c r="E499" s="2744"/>
      <c r="F499" s="2744"/>
      <c r="G499" s="2744"/>
      <c r="H499" s="2834"/>
      <c r="I499" s="2744"/>
      <c r="J499" s="2744"/>
      <c r="K499" s="2744"/>
      <c r="L499" s="2744"/>
      <c r="M499" s="2744"/>
      <c r="N499" s="2744"/>
      <c r="O499" s="2744"/>
      <c r="P499" s="2744"/>
      <c r="Q499" s="2744"/>
      <c r="R499" s="2744"/>
      <c r="S499" s="2744"/>
      <c r="T499" s="2744"/>
      <c r="U499" s="2744"/>
      <c r="V499" s="2744"/>
      <c r="W499" s="2744"/>
    </row>
    <row r="500" spans="1:23" ht="15.75" customHeight="1">
      <c r="A500" s="2744"/>
      <c r="B500" s="2744"/>
      <c r="C500" s="2744"/>
      <c r="D500" s="2744"/>
      <c r="E500" s="2744"/>
      <c r="F500" s="2744"/>
      <c r="G500" s="2744"/>
      <c r="H500" s="2834"/>
      <c r="I500" s="2744"/>
      <c r="J500" s="2744"/>
      <c r="K500" s="2744"/>
      <c r="L500" s="2744"/>
      <c r="M500" s="2744"/>
      <c r="N500" s="2744"/>
      <c r="O500" s="2744"/>
      <c r="P500" s="2744"/>
      <c r="Q500" s="2744"/>
      <c r="R500" s="2744"/>
      <c r="S500" s="2744"/>
      <c r="T500" s="2744"/>
      <c r="U500" s="2744"/>
      <c r="V500" s="2744"/>
      <c r="W500" s="2744"/>
    </row>
    <row r="501" spans="1:23" ht="15.75" customHeight="1">
      <c r="A501" s="2744"/>
      <c r="B501" s="2744"/>
      <c r="C501" s="2744"/>
      <c r="D501" s="2744"/>
      <c r="E501" s="2744"/>
      <c r="F501" s="2744"/>
      <c r="G501" s="2744"/>
      <c r="H501" s="2834"/>
      <c r="I501" s="2744"/>
      <c r="J501" s="2744"/>
      <c r="K501" s="2744"/>
      <c r="L501" s="2744"/>
      <c r="M501" s="2744"/>
      <c r="N501" s="2744"/>
      <c r="O501" s="2744"/>
      <c r="P501" s="2744"/>
      <c r="Q501" s="2744"/>
      <c r="R501" s="2744"/>
      <c r="S501" s="2744"/>
      <c r="T501" s="2744"/>
      <c r="U501" s="2744"/>
      <c r="V501" s="2744"/>
      <c r="W501" s="2744"/>
    </row>
    <row r="502" spans="1:23" ht="15.75" customHeight="1">
      <c r="A502" s="2744"/>
      <c r="B502" s="2744"/>
      <c r="C502" s="2744"/>
      <c r="D502" s="2744"/>
      <c r="E502" s="2744"/>
      <c r="F502" s="2744"/>
      <c r="G502" s="2744"/>
      <c r="H502" s="2834"/>
      <c r="I502" s="2744"/>
      <c r="J502" s="2744"/>
      <c r="K502" s="2744"/>
      <c r="L502" s="2744"/>
      <c r="M502" s="2744"/>
      <c r="N502" s="2744"/>
      <c r="O502" s="2744"/>
      <c r="P502" s="2744"/>
      <c r="Q502" s="2744"/>
      <c r="R502" s="2744"/>
      <c r="S502" s="2744"/>
      <c r="T502" s="2744"/>
      <c r="U502" s="2744"/>
      <c r="V502" s="2744"/>
      <c r="W502" s="2744"/>
    </row>
    <row r="503" spans="1:23" ht="15.75" customHeight="1">
      <c r="A503" s="2744"/>
      <c r="B503" s="2744"/>
      <c r="C503" s="2744"/>
      <c r="D503" s="2744"/>
      <c r="E503" s="2744"/>
      <c r="F503" s="2744"/>
      <c r="G503" s="2744"/>
      <c r="H503" s="2834"/>
      <c r="I503" s="2744"/>
      <c r="J503" s="2744"/>
      <c r="K503" s="2744"/>
      <c r="L503" s="2744"/>
      <c r="M503" s="2744"/>
      <c r="N503" s="2744"/>
      <c r="O503" s="2744"/>
      <c r="P503" s="2744"/>
      <c r="Q503" s="2744"/>
      <c r="R503" s="2744"/>
      <c r="S503" s="2744"/>
      <c r="T503" s="2744"/>
      <c r="U503" s="2744"/>
      <c r="V503" s="2744"/>
      <c r="W503" s="2744"/>
    </row>
    <row r="504" spans="1:23" ht="15.75" customHeight="1">
      <c r="A504" s="2744"/>
      <c r="B504" s="2744"/>
      <c r="C504" s="2744"/>
      <c r="D504" s="2744"/>
      <c r="E504" s="2744"/>
      <c r="F504" s="2744"/>
      <c r="G504" s="2744"/>
      <c r="H504" s="2834"/>
      <c r="I504" s="2744"/>
      <c r="J504" s="2744"/>
      <c r="K504" s="2744"/>
      <c r="L504" s="2744"/>
      <c r="M504" s="2744"/>
      <c r="N504" s="2744"/>
      <c r="O504" s="2744"/>
      <c r="P504" s="2744"/>
      <c r="Q504" s="2744"/>
      <c r="R504" s="2744"/>
      <c r="S504" s="2744"/>
      <c r="T504" s="2744"/>
      <c r="U504" s="2744"/>
      <c r="V504" s="2744"/>
      <c r="W504" s="2744"/>
    </row>
    <row r="505" spans="1:23" ht="15.75" customHeight="1">
      <c r="A505" s="2744"/>
      <c r="B505" s="2744"/>
      <c r="C505" s="2744"/>
      <c r="D505" s="2744"/>
      <c r="E505" s="2744"/>
      <c r="F505" s="2744"/>
      <c r="G505" s="2744"/>
      <c r="H505" s="2834"/>
      <c r="I505" s="2744"/>
      <c r="J505" s="2744"/>
      <c r="K505" s="2744"/>
      <c r="L505" s="2744"/>
      <c r="M505" s="2744"/>
      <c r="N505" s="2744"/>
      <c r="O505" s="2744"/>
      <c r="P505" s="2744"/>
      <c r="Q505" s="2744"/>
      <c r="R505" s="2744"/>
      <c r="S505" s="2744"/>
      <c r="T505" s="2744"/>
      <c r="U505" s="2744"/>
      <c r="V505" s="2744"/>
      <c r="W505" s="2744"/>
    </row>
    <row r="506" spans="1:23" ht="15.75" customHeight="1">
      <c r="A506" s="2744"/>
      <c r="B506" s="2744"/>
      <c r="C506" s="2744"/>
      <c r="D506" s="2744"/>
      <c r="E506" s="2744"/>
      <c r="F506" s="2744"/>
      <c r="G506" s="2744"/>
      <c r="H506" s="2834"/>
      <c r="I506" s="2744"/>
      <c r="J506" s="2744"/>
      <c r="K506" s="2744"/>
      <c r="L506" s="2744"/>
      <c r="M506" s="2744"/>
      <c r="N506" s="2744"/>
      <c r="O506" s="2744"/>
      <c r="P506" s="2744"/>
      <c r="Q506" s="2744"/>
      <c r="R506" s="2744"/>
      <c r="S506" s="2744"/>
      <c r="T506" s="2744"/>
      <c r="U506" s="2744"/>
      <c r="V506" s="2744"/>
      <c r="W506" s="2744"/>
    </row>
    <row r="507" spans="1:23" ht="15.75" customHeight="1">
      <c r="A507" s="2744"/>
      <c r="B507" s="2744"/>
      <c r="C507" s="2744"/>
      <c r="D507" s="2744"/>
      <c r="E507" s="2744"/>
      <c r="F507" s="2744"/>
      <c r="G507" s="2744"/>
      <c r="H507" s="2834"/>
      <c r="I507" s="2744"/>
      <c r="J507" s="2744"/>
      <c r="K507" s="2744"/>
      <c r="L507" s="2744"/>
      <c r="M507" s="2744"/>
      <c r="N507" s="2744"/>
      <c r="O507" s="2744"/>
      <c r="P507" s="2744"/>
      <c r="Q507" s="2744"/>
      <c r="R507" s="2744"/>
      <c r="S507" s="2744"/>
      <c r="T507" s="2744"/>
      <c r="U507" s="2744"/>
      <c r="V507" s="2744"/>
      <c r="W507" s="2744"/>
    </row>
    <row r="508" spans="1:23" ht="15.75" customHeight="1">
      <c r="A508" s="2744"/>
      <c r="B508" s="2744"/>
      <c r="C508" s="2744"/>
      <c r="D508" s="2744"/>
      <c r="E508" s="2744"/>
      <c r="F508" s="2744"/>
      <c r="G508" s="2744"/>
      <c r="H508" s="2834"/>
      <c r="I508" s="2744"/>
      <c r="J508" s="2744"/>
      <c r="K508" s="2744"/>
      <c r="L508" s="2744"/>
      <c r="M508" s="2744"/>
      <c r="N508" s="2744"/>
      <c r="O508" s="2744"/>
      <c r="P508" s="2744"/>
      <c r="Q508" s="2744"/>
      <c r="R508" s="2744"/>
      <c r="S508" s="2744"/>
      <c r="T508" s="2744"/>
      <c r="U508" s="2744"/>
      <c r="V508" s="2744"/>
      <c r="W508" s="2744"/>
    </row>
    <row r="509" spans="1:23" ht="15.75" customHeight="1">
      <c r="A509" s="2744"/>
      <c r="B509" s="2744"/>
      <c r="C509" s="2744"/>
      <c r="D509" s="2744"/>
      <c r="E509" s="2744"/>
      <c r="F509" s="2744"/>
      <c r="G509" s="2744"/>
      <c r="H509" s="2834"/>
      <c r="I509" s="2744"/>
      <c r="J509" s="2744"/>
      <c r="K509" s="2744"/>
      <c r="L509" s="2744"/>
      <c r="M509" s="2744"/>
      <c r="N509" s="2744"/>
      <c r="O509" s="2744"/>
      <c r="P509" s="2744"/>
      <c r="Q509" s="2744"/>
      <c r="R509" s="2744"/>
      <c r="S509" s="2744"/>
      <c r="T509" s="2744"/>
      <c r="U509" s="2744"/>
      <c r="V509" s="2744"/>
      <c r="W509" s="2744"/>
    </row>
    <row r="510" spans="1:23" ht="15.75" customHeight="1">
      <c r="A510" s="2744"/>
      <c r="B510" s="2744"/>
      <c r="C510" s="2744"/>
      <c r="D510" s="2744"/>
      <c r="E510" s="2744"/>
      <c r="F510" s="2744"/>
      <c r="G510" s="2744"/>
      <c r="H510" s="2834"/>
      <c r="I510" s="2744"/>
      <c r="J510" s="2744"/>
      <c r="K510" s="2744"/>
      <c r="L510" s="2744"/>
      <c r="M510" s="2744"/>
      <c r="N510" s="2744"/>
      <c r="O510" s="2744"/>
      <c r="P510" s="2744"/>
      <c r="Q510" s="2744"/>
      <c r="R510" s="2744"/>
      <c r="S510" s="2744"/>
      <c r="T510" s="2744"/>
      <c r="U510" s="2744"/>
      <c r="V510" s="2744"/>
      <c r="W510" s="2744"/>
    </row>
    <row r="511" spans="1:23" ht="15.75" customHeight="1">
      <c r="A511" s="2744"/>
      <c r="B511" s="2744"/>
      <c r="C511" s="2744"/>
      <c r="D511" s="2744"/>
      <c r="E511" s="2744"/>
      <c r="F511" s="2744"/>
      <c r="G511" s="2744"/>
      <c r="H511" s="2834"/>
      <c r="I511" s="2744"/>
      <c r="J511" s="2744"/>
      <c r="K511" s="2744"/>
      <c r="L511" s="2744"/>
      <c r="M511" s="2744"/>
      <c r="N511" s="2744"/>
      <c r="O511" s="2744"/>
      <c r="P511" s="2744"/>
      <c r="Q511" s="2744"/>
      <c r="R511" s="2744"/>
      <c r="S511" s="2744"/>
      <c r="T511" s="2744"/>
      <c r="U511" s="2744"/>
      <c r="V511" s="2744"/>
      <c r="W511" s="2744"/>
    </row>
    <row r="512" spans="1:23" ht="15.75" customHeight="1">
      <c r="A512" s="2744"/>
      <c r="B512" s="2744"/>
      <c r="C512" s="2744"/>
      <c r="D512" s="2744"/>
      <c r="E512" s="2744"/>
      <c r="F512" s="2744"/>
      <c r="G512" s="2744"/>
      <c r="H512" s="2834"/>
      <c r="I512" s="2744"/>
      <c r="J512" s="2744"/>
      <c r="K512" s="2744"/>
      <c r="L512" s="2744"/>
      <c r="M512" s="2744"/>
      <c r="N512" s="2744"/>
      <c r="O512" s="2744"/>
      <c r="P512" s="2744"/>
      <c r="Q512" s="2744"/>
      <c r="R512" s="2744"/>
      <c r="S512" s="2744"/>
      <c r="T512" s="2744"/>
      <c r="U512" s="2744"/>
      <c r="V512" s="2744"/>
      <c r="W512" s="2744"/>
    </row>
    <row r="513" spans="1:23" ht="15.75" customHeight="1">
      <c r="A513" s="2744"/>
      <c r="B513" s="2744"/>
      <c r="C513" s="2744"/>
      <c r="D513" s="2744"/>
      <c r="E513" s="2744"/>
      <c r="F513" s="2744"/>
      <c r="G513" s="2744"/>
      <c r="H513" s="2834"/>
      <c r="I513" s="2744"/>
      <c r="J513" s="2744"/>
      <c r="K513" s="2744"/>
      <c r="L513" s="2744"/>
      <c r="M513" s="2744"/>
      <c r="N513" s="2744"/>
      <c r="O513" s="2744"/>
      <c r="P513" s="2744"/>
      <c r="Q513" s="2744"/>
      <c r="R513" s="2744"/>
      <c r="S513" s="2744"/>
      <c r="T513" s="2744"/>
      <c r="U513" s="2744"/>
      <c r="V513" s="2744"/>
      <c r="W513" s="2744"/>
    </row>
    <row r="514" spans="1:23" ht="15.75" customHeight="1">
      <c r="A514" s="2744"/>
      <c r="B514" s="2744"/>
      <c r="C514" s="2744"/>
      <c r="D514" s="2744"/>
      <c r="E514" s="2744"/>
      <c r="F514" s="2744"/>
      <c r="G514" s="2744"/>
      <c r="H514" s="2834"/>
      <c r="I514" s="2744"/>
      <c r="J514" s="2744"/>
      <c r="K514" s="2744"/>
      <c r="L514" s="2744"/>
      <c r="M514" s="2744"/>
      <c r="N514" s="2744"/>
      <c r="O514" s="2744"/>
      <c r="P514" s="2744"/>
      <c r="Q514" s="2744"/>
      <c r="R514" s="2744"/>
      <c r="S514" s="2744"/>
      <c r="T514" s="2744"/>
      <c r="U514" s="2744"/>
      <c r="V514" s="2744"/>
      <c r="W514" s="2744"/>
    </row>
    <row r="515" spans="1:23" ht="15.75" customHeight="1">
      <c r="A515" s="2744"/>
      <c r="B515" s="2744"/>
      <c r="C515" s="2744"/>
      <c r="D515" s="2744"/>
      <c r="E515" s="2744"/>
      <c r="F515" s="2744"/>
      <c r="G515" s="2744"/>
      <c r="H515" s="2834"/>
      <c r="I515" s="2744"/>
      <c r="J515" s="2744"/>
      <c r="K515" s="2744"/>
      <c r="L515" s="2744"/>
      <c r="M515" s="2744"/>
      <c r="N515" s="2744"/>
      <c r="O515" s="2744"/>
      <c r="P515" s="2744"/>
      <c r="Q515" s="2744"/>
      <c r="R515" s="2744"/>
      <c r="S515" s="2744"/>
      <c r="T515" s="2744"/>
      <c r="U515" s="2744"/>
      <c r="V515" s="2744"/>
      <c r="W515" s="2744"/>
    </row>
    <row r="516" spans="1:23" ht="15.75" customHeight="1">
      <c r="A516" s="2744"/>
      <c r="B516" s="2744"/>
      <c r="C516" s="2744"/>
      <c r="D516" s="2744"/>
      <c r="E516" s="2744"/>
      <c r="F516" s="2744"/>
      <c r="G516" s="2744"/>
      <c r="H516" s="2834"/>
      <c r="I516" s="2744"/>
      <c r="J516" s="2744"/>
      <c r="K516" s="2744"/>
      <c r="L516" s="2744"/>
      <c r="M516" s="2744"/>
      <c r="N516" s="2744"/>
      <c r="O516" s="2744"/>
      <c r="P516" s="2744"/>
      <c r="Q516" s="2744"/>
      <c r="R516" s="2744"/>
      <c r="S516" s="2744"/>
      <c r="T516" s="2744"/>
      <c r="U516" s="2744"/>
      <c r="V516" s="2744"/>
      <c r="W516" s="2744"/>
    </row>
    <row r="517" spans="1:23" ht="15.75" customHeight="1">
      <c r="A517" s="2744"/>
      <c r="B517" s="2744"/>
      <c r="C517" s="2744"/>
      <c r="D517" s="2744"/>
      <c r="E517" s="2744"/>
      <c r="F517" s="2744"/>
      <c r="G517" s="2744"/>
      <c r="H517" s="2834"/>
      <c r="I517" s="2744"/>
      <c r="J517" s="2744"/>
      <c r="K517" s="2744"/>
      <c r="L517" s="2744"/>
      <c r="M517" s="2744"/>
      <c r="N517" s="2744"/>
      <c r="O517" s="2744"/>
      <c r="P517" s="2744"/>
      <c r="Q517" s="2744"/>
      <c r="R517" s="2744"/>
      <c r="S517" s="2744"/>
      <c r="T517" s="2744"/>
      <c r="U517" s="2744"/>
      <c r="V517" s="2744"/>
      <c r="W517" s="2744"/>
    </row>
    <row r="518" spans="1:23" ht="15.75" customHeight="1">
      <c r="A518" s="2744"/>
      <c r="B518" s="2744"/>
      <c r="C518" s="2744"/>
      <c r="D518" s="2744"/>
      <c r="E518" s="2744"/>
      <c r="F518" s="2744"/>
      <c r="G518" s="2744"/>
      <c r="H518" s="2834"/>
      <c r="I518" s="2744"/>
      <c r="J518" s="2744"/>
      <c r="K518" s="2744"/>
      <c r="L518" s="2744"/>
      <c r="M518" s="2744"/>
      <c r="N518" s="2744"/>
      <c r="O518" s="2744"/>
      <c r="P518" s="2744"/>
      <c r="Q518" s="2744"/>
      <c r="R518" s="2744"/>
      <c r="S518" s="2744"/>
      <c r="T518" s="2744"/>
      <c r="U518" s="2744"/>
      <c r="V518" s="2744"/>
      <c r="W518" s="2744"/>
    </row>
    <row r="519" spans="1:23" ht="15.75" customHeight="1">
      <c r="A519" s="2744"/>
      <c r="B519" s="2744"/>
      <c r="C519" s="2744"/>
      <c r="D519" s="2744"/>
      <c r="E519" s="2744"/>
      <c r="F519" s="2744"/>
      <c r="G519" s="2744"/>
      <c r="H519" s="2834"/>
      <c r="I519" s="2744"/>
      <c r="J519" s="2744"/>
      <c r="K519" s="2744"/>
      <c r="L519" s="2744"/>
      <c r="M519" s="2744"/>
      <c r="N519" s="2744"/>
      <c r="O519" s="2744"/>
      <c r="P519" s="2744"/>
      <c r="Q519" s="2744"/>
      <c r="R519" s="2744"/>
      <c r="S519" s="2744"/>
      <c r="T519" s="2744"/>
      <c r="U519" s="2744"/>
      <c r="V519" s="2744"/>
      <c r="W519" s="2744"/>
    </row>
    <row r="520" spans="1:23" ht="15.75" customHeight="1">
      <c r="A520" s="2744"/>
      <c r="B520" s="2744"/>
      <c r="C520" s="2744"/>
      <c r="D520" s="2744"/>
      <c r="E520" s="2744"/>
      <c r="F520" s="2744"/>
      <c r="G520" s="2744"/>
      <c r="H520" s="2834"/>
      <c r="I520" s="2744"/>
      <c r="J520" s="2744"/>
      <c r="K520" s="2744"/>
      <c r="L520" s="2744"/>
      <c r="M520" s="2744"/>
      <c r="N520" s="2744"/>
      <c r="O520" s="2744"/>
      <c r="P520" s="2744"/>
      <c r="Q520" s="2744"/>
      <c r="R520" s="2744"/>
      <c r="S520" s="2744"/>
      <c r="T520" s="2744"/>
      <c r="U520" s="2744"/>
      <c r="V520" s="2744"/>
      <c r="W520" s="2744"/>
    </row>
    <row r="521" spans="1:23" ht="15.75" customHeight="1">
      <c r="A521" s="2744"/>
      <c r="B521" s="2744"/>
      <c r="C521" s="2744"/>
      <c r="D521" s="2744"/>
      <c r="E521" s="2744"/>
      <c r="F521" s="2744"/>
      <c r="G521" s="2744"/>
      <c r="H521" s="2834"/>
      <c r="I521" s="2744"/>
      <c r="J521" s="2744"/>
      <c r="K521" s="2744"/>
      <c r="L521" s="2744"/>
      <c r="M521" s="2744"/>
      <c r="N521" s="2744"/>
      <c r="O521" s="2744"/>
      <c r="P521" s="2744"/>
      <c r="Q521" s="2744"/>
      <c r="R521" s="2744"/>
      <c r="S521" s="2744"/>
      <c r="T521" s="2744"/>
      <c r="U521" s="2744"/>
      <c r="V521" s="2744"/>
      <c r="W521" s="2744"/>
    </row>
    <row r="522" spans="1:23" ht="15.75" customHeight="1">
      <c r="A522" s="2744"/>
      <c r="B522" s="2744"/>
      <c r="C522" s="2744"/>
      <c r="D522" s="2744"/>
      <c r="E522" s="2744"/>
      <c r="F522" s="2744"/>
      <c r="G522" s="2744"/>
      <c r="H522" s="2834"/>
      <c r="I522" s="2744"/>
      <c r="J522" s="2744"/>
      <c r="K522" s="2744"/>
      <c r="L522" s="2744"/>
      <c r="M522" s="2744"/>
      <c r="N522" s="2744"/>
      <c r="O522" s="2744"/>
      <c r="P522" s="2744"/>
      <c r="Q522" s="2744"/>
      <c r="R522" s="2744"/>
      <c r="S522" s="2744"/>
      <c r="T522" s="2744"/>
      <c r="U522" s="2744"/>
      <c r="V522" s="2744"/>
      <c r="W522" s="2744"/>
    </row>
    <row r="523" spans="1:23" ht="15.75" customHeight="1">
      <c r="A523" s="2744"/>
      <c r="B523" s="2744"/>
      <c r="C523" s="2744"/>
      <c r="D523" s="2744"/>
      <c r="E523" s="2744"/>
      <c r="F523" s="2744"/>
      <c r="G523" s="2744"/>
      <c r="H523" s="2834"/>
      <c r="I523" s="2744"/>
      <c r="J523" s="2744"/>
      <c r="K523" s="2744"/>
      <c r="L523" s="2744"/>
      <c r="M523" s="2744"/>
      <c r="N523" s="2744"/>
      <c r="O523" s="2744"/>
      <c r="P523" s="2744"/>
      <c r="Q523" s="2744"/>
      <c r="R523" s="2744"/>
      <c r="S523" s="2744"/>
      <c r="T523" s="2744"/>
      <c r="U523" s="2744"/>
      <c r="V523" s="2744"/>
      <c r="W523" s="2744"/>
    </row>
    <row r="524" spans="1:23" ht="15.75" customHeight="1">
      <c r="A524" s="2744"/>
      <c r="B524" s="2744"/>
      <c r="C524" s="2744"/>
      <c r="D524" s="2744"/>
      <c r="E524" s="2744"/>
      <c r="F524" s="2744"/>
      <c r="G524" s="2744"/>
      <c r="H524" s="2834"/>
      <c r="I524" s="2744"/>
      <c r="J524" s="2744"/>
      <c r="K524" s="2744"/>
      <c r="L524" s="2744"/>
      <c r="M524" s="2744"/>
      <c r="N524" s="2744"/>
      <c r="O524" s="2744"/>
      <c r="P524" s="2744"/>
      <c r="Q524" s="2744"/>
      <c r="R524" s="2744"/>
      <c r="S524" s="2744"/>
      <c r="T524" s="2744"/>
      <c r="U524" s="2744"/>
      <c r="V524" s="2744"/>
      <c r="W524" s="2744"/>
    </row>
    <row r="525" spans="1:23" ht="15.75" customHeight="1">
      <c r="A525" s="2744"/>
      <c r="B525" s="2744"/>
      <c r="C525" s="2744"/>
      <c r="D525" s="2744"/>
      <c r="E525" s="2744"/>
      <c r="F525" s="2744"/>
      <c r="G525" s="2744"/>
      <c r="H525" s="2834"/>
      <c r="I525" s="2744"/>
      <c r="J525" s="2744"/>
      <c r="K525" s="2744"/>
      <c r="L525" s="2744"/>
      <c r="M525" s="2744"/>
      <c r="N525" s="2744"/>
      <c r="O525" s="2744"/>
      <c r="P525" s="2744"/>
      <c r="Q525" s="2744"/>
      <c r="R525" s="2744"/>
      <c r="S525" s="2744"/>
      <c r="T525" s="2744"/>
      <c r="U525" s="2744"/>
      <c r="V525" s="2744"/>
      <c r="W525" s="2744"/>
    </row>
    <row r="526" spans="1:23" ht="15.75" customHeight="1">
      <c r="A526" s="2744"/>
      <c r="B526" s="2744"/>
      <c r="C526" s="2744"/>
      <c r="D526" s="2744"/>
      <c r="E526" s="2744"/>
      <c r="F526" s="2744"/>
      <c r="G526" s="2744"/>
      <c r="H526" s="2834"/>
      <c r="I526" s="2744"/>
      <c r="J526" s="2744"/>
      <c r="K526" s="2744"/>
      <c r="L526" s="2744"/>
      <c r="M526" s="2744"/>
      <c r="N526" s="2744"/>
      <c r="O526" s="2744"/>
      <c r="P526" s="2744"/>
      <c r="Q526" s="2744"/>
      <c r="R526" s="2744"/>
      <c r="S526" s="2744"/>
      <c r="T526" s="2744"/>
      <c r="U526" s="2744"/>
      <c r="V526" s="2744"/>
      <c r="W526" s="2744"/>
    </row>
    <row r="527" spans="1:23" ht="15.75" customHeight="1">
      <c r="A527" s="2744"/>
      <c r="B527" s="2744"/>
      <c r="C527" s="2744"/>
      <c r="D527" s="2744"/>
      <c r="E527" s="2744"/>
      <c r="F527" s="2744"/>
      <c r="G527" s="2744"/>
      <c r="H527" s="2834"/>
      <c r="I527" s="2744"/>
      <c r="J527" s="2744"/>
      <c r="K527" s="2744"/>
      <c r="L527" s="2744"/>
      <c r="M527" s="2744"/>
      <c r="N527" s="2744"/>
      <c r="O527" s="2744"/>
      <c r="P527" s="2744"/>
      <c r="Q527" s="2744"/>
      <c r="R527" s="2744"/>
      <c r="S527" s="2744"/>
      <c r="T527" s="2744"/>
      <c r="U527" s="2744"/>
      <c r="V527" s="2744"/>
      <c r="W527" s="2744"/>
    </row>
    <row r="528" spans="1:23" ht="15.75" customHeight="1">
      <c r="A528" s="2744"/>
      <c r="B528" s="2744"/>
      <c r="C528" s="2744"/>
      <c r="D528" s="2744"/>
      <c r="E528" s="2744"/>
      <c r="F528" s="2744"/>
      <c r="G528" s="2744"/>
      <c r="H528" s="2834"/>
      <c r="I528" s="2744"/>
      <c r="J528" s="2744"/>
      <c r="K528" s="2744"/>
      <c r="L528" s="2744"/>
      <c r="M528" s="2744"/>
      <c r="N528" s="2744"/>
      <c r="O528" s="2744"/>
      <c r="P528" s="2744"/>
      <c r="Q528" s="2744"/>
      <c r="R528" s="2744"/>
      <c r="S528" s="2744"/>
      <c r="T528" s="2744"/>
      <c r="U528" s="2744"/>
      <c r="V528" s="2744"/>
      <c r="W528" s="2744"/>
    </row>
    <row r="529" spans="1:23" ht="15.75" customHeight="1">
      <c r="A529" s="2744"/>
      <c r="B529" s="2744"/>
      <c r="C529" s="2744"/>
      <c r="D529" s="2744"/>
      <c r="E529" s="2744"/>
      <c r="F529" s="2744"/>
      <c r="G529" s="2744"/>
      <c r="H529" s="2834"/>
      <c r="I529" s="2744"/>
      <c r="J529" s="2744"/>
      <c r="K529" s="2744"/>
      <c r="L529" s="2744"/>
      <c r="M529" s="2744"/>
      <c r="N529" s="2744"/>
      <c r="O529" s="2744"/>
      <c r="P529" s="2744"/>
      <c r="Q529" s="2744"/>
      <c r="R529" s="2744"/>
      <c r="S529" s="2744"/>
      <c r="T529" s="2744"/>
      <c r="U529" s="2744"/>
      <c r="V529" s="2744"/>
      <c r="W529" s="2744"/>
    </row>
    <row r="530" spans="1:23" ht="15.75" customHeight="1">
      <c r="A530" s="2744"/>
      <c r="B530" s="2744"/>
      <c r="C530" s="2744"/>
      <c r="D530" s="2744"/>
      <c r="E530" s="2744"/>
      <c r="F530" s="2744"/>
      <c r="G530" s="2744"/>
      <c r="H530" s="2834"/>
      <c r="I530" s="2744"/>
      <c r="J530" s="2744"/>
      <c r="K530" s="2744"/>
      <c r="L530" s="2744"/>
      <c r="M530" s="2744"/>
      <c r="N530" s="2744"/>
      <c r="O530" s="2744"/>
      <c r="P530" s="2744"/>
      <c r="Q530" s="2744"/>
      <c r="R530" s="2744"/>
      <c r="S530" s="2744"/>
      <c r="T530" s="2744"/>
      <c r="U530" s="2744"/>
      <c r="V530" s="2744"/>
      <c r="W530" s="2744"/>
    </row>
    <row r="531" spans="1:23" ht="15.75" customHeight="1">
      <c r="A531" s="2744"/>
      <c r="B531" s="2744"/>
      <c r="C531" s="2744"/>
      <c r="D531" s="2744"/>
      <c r="E531" s="2744"/>
      <c r="F531" s="2744"/>
      <c r="G531" s="2744"/>
      <c r="H531" s="2834"/>
      <c r="I531" s="2744"/>
      <c r="J531" s="2744"/>
      <c r="K531" s="2744"/>
      <c r="L531" s="2744"/>
      <c r="M531" s="2744"/>
      <c r="N531" s="2744"/>
      <c r="O531" s="2744"/>
      <c r="P531" s="2744"/>
      <c r="Q531" s="2744"/>
      <c r="R531" s="2744"/>
      <c r="S531" s="2744"/>
      <c r="T531" s="2744"/>
      <c r="U531" s="2744"/>
      <c r="V531" s="2744"/>
      <c r="W531" s="2744"/>
    </row>
    <row r="532" spans="1:23" ht="15.75" customHeight="1">
      <c r="A532" s="2744"/>
      <c r="B532" s="2744"/>
      <c r="C532" s="2744"/>
      <c r="D532" s="2744"/>
      <c r="E532" s="2744"/>
      <c r="F532" s="2744"/>
      <c r="G532" s="2744"/>
      <c r="H532" s="2834"/>
      <c r="I532" s="2744"/>
      <c r="J532" s="2744"/>
      <c r="K532" s="2744"/>
      <c r="L532" s="2744"/>
      <c r="M532" s="2744"/>
      <c r="N532" s="2744"/>
      <c r="O532" s="2744"/>
      <c r="P532" s="2744"/>
      <c r="Q532" s="2744"/>
      <c r="R532" s="2744"/>
      <c r="S532" s="2744"/>
      <c r="T532" s="2744"/>
      <c r="U532" s="2744"/>
      <c r="V532" s="2744"/>
      <c r="W532" s="2744"/>
    </row>
    <row r="533" spans="1:23" ht="15.75" customHeight="1">
      <c r="A533" s="2744"/>
      <c r="B533" s="2744"/>
      <c r="C533" s="2744"/>
      <c r="D533" s="2744"/>
      <c r="E533" s="2744"/>
      <c r="F533" s="2744"/>
      <c r="G533" s="2744"/>
      <c r="H533" s="2834"/>
      <c r="I533" s="2744"/>
      <c r="J533" s="2744"/>
      <c r="K533" s="2744"/>
      <c r="L533" s="2744"/>
      <c r="M533" s="2744"/>
      <c r="N533" s="2744"/>
      <c r="O533" s="2744"/>
      <c r="P533" s="2744"/>
      <c r="Q533" s="2744"/>
      <c r="R533" s="2744"/>
      <c r="S533" s="2744"/>
      <c r="T533" s="2744"/>
      <c r="U533" s="2744"/>
      <c r="V533" s="2744"/>
      <c r="W533" s="2744"/>
    </row>
    <row r="534" spans="1:23" ht="15.75" customHeight="1">
      <c r="A534" s="2744"/>
      <c r="B534" s="2744"/>
      <c r="C534" s="2744"/>
      <c r="D534" s="2744"/>
      <c r="E534" s="2744"/>
      <c r="F534" s="2744"/>
      <c r="G534" s="2744"/>
      <c r="H534" s="2834"/>
      <c r="I534" s="2744"/>
      <c r="J534" s="2744"/>
      <c r="K534" s="2744"/>
      <c r="L534" s="2744"/>
      <c r="M534" s="2744"/>
      <c r="N534" s="2744"/>
      <c r="O534" s="2744"/>
      <c r="P534" s="2744"/>
      <c r="Q534" s="2744"/>
      <c r="R534" s="2744"/>
      <c r="S534" s="2744"/>
      <c r="T534" s="2744"/>
      <c r="U534" s="2744"/>
      <c r="V534" s="2744"/>
      <c r="W534" s="2744"/>
    </row>
    <row r="535" spans="1:23" ht="15.75" customHeight="1">
      <c r="A535" s="2744"/>
      <c r="B535" s="2744"/>
      <c r="C535" s="2744"/>
      <c r="D535" s="2744"/>
      <c r="E535" s="2744"/>
      <c r="F535" s="2744"/>
      <c r="G535" s="2744"/>
      <c r="H535" s="2834"/>
      <c r="I535" s="2744"/>
      <c r="J535" s="2744"/>
      <c r="K535" s="2744"/>
      <c r="L535" s="2744"/>
      <c r="M535" s="2744"/>
      <c r="N535" s="2744"/>
      <c r="O535" s="2744"/>
      <c r="P535" s="2744"/>
      <c r="Q535" s="2744"/>
      <c r="R535" s="2744"/>
      <c r="S535" s="2744"/>
      <c r="T535" s="2744"/>
      <c r="U535" s="2744"/>
      <c r="V535" s="2744"/>
      <c r="W535" s="2744"/>
    </row>
    <row r="536" spans="1:23" ht="15.75" customHeight="1">
      <c r="A536" s="2744"/>
      <c r="B536" s="2744"/>
      <c r="C536" s="2744"/>
      <c r="D536" s="2744"/>
      <c r="E536" s="2744"/>
      <c r="F536" s="2744"/>
      <c r="G536" s="2744"/>
      <c r="H536" s="2834"/>
      <c r="I536" s="2744"/>
      <c r="J536" s="2744"/>
      <c r="K536" s="2744"/>
      <c r="L536" s="2744"/>
      <c r="M536" s="2744"/>
      <c r="N536" s="2744"/>
      <c r="O536" s="2744"/>
      <c r="P536" s="2744"/>
      <c r="Q536" s="2744"/>
      <c r="R536" s="2744"/>
      <c r="S536" s="2744"/>
      <c r="T536" s="2744"/>
      <c r="U536" s="2744"/>
      <c r="V536" s="2744"/>
      <c r="W536" s="2744"/>
    </row>
    <row r="537" spans="1:23" ht="15.75" customHeight="1">
      <c r="A537" s="2744"/>
      <c r="B537" s="2744"/>
      <c r="C537" s="2744"/>
      <c r="D537" s="2744"/>
      <c r="E537" s="2744"/>
      <c r="F537" s="2744"/>
      <c r="G537" s="2744"/>
      <c r="H537" s="2834"/>
      <c r="I537" s="2744"/>
      <c r="J537" s="2744"/>
      <c r="K537" s="2744"/>
      <c r="L537" s="2744"/>
      <c r="M537" s="2744"/>
      <c r="N537" s="2744"/>
      <c r="O537" s="2744"/>
      <c r="P537" s="2744"/>
      <c r="Q537" s="2744"/>
      <c r="R537" s="2744"/>
      <c r="S537" s="2744"/>
      <c r="T537" s="2744"/>
      <c r="U537" s="2744"/>
      <c r="V537" s="2744"/>
      <c r="W537" s="2744"/>
    </row>
    <row r="538" spans="1:23" ht="15.75" customHeight="1">
      <c r="A538" s="2744"/>
      <c r="B538" s="2744"/>
      <c r="C538" s="2744"/>
      <c r="D538" s="2744"/>
      <c r="E538" s="2744"/>
      <c r="F538" s="2744"/>
      <c r="G538" s="2744"/>
      <c r="H538" s="2834"/>
      <c r="I538" s="2744"/>
      <c r="J538" s="2744"/>
      <c r="K538" s="2744"/>
      <c r="L538" s="2744"/>
      <c r="M538" s="2744"/>
      <c r="N538" s="2744"/>
      <c r="O538" s="2744"/>
      <c r="P538" s="2744"/>
      <c r="Q538" s="2744"/>
      <c r="R538" s="2744"/>
      <c r="S538" s="2744"/>
      <c r="T538" s="2744"/>
      <c r="U538" s="2744"/>
      <c r="V538" s="2744"/>
      <c r="W538" s="2744"/>
    </row>
    <row r="539" spans="1:23" ht="15.75" customHeight="1">
      <c r="A539" s="2744"/>
      <c r="B539" s="2744"/>
      <c r="C539" s="2744"/>
      <c r="D539" s="2744"/>
      <c r="E539" s="2744"/>
      <c r="F539" s="2744"/>
      <c r="G539" s="2744"/>
      <c r="H539" s="2834"/>
      <c r="I539" s="2744"/>
      <c r="J539" s="2744"/>
      <c r="K539" s="2744"/>
      <c r="L539" s="2744"/>
      <c r="M539" s="2744"/>
      <c r="N539" s="2744"/>
      <c r="O539" s="2744"/>
      <c r="P539" s="2744"/>
      <c r="Q539" s="2744"/>
      <c r="R539" s="2744"/>
      <c r="S539" s="2744"/>
      <c r="T539" s="2744"/>
      <c r="U539" s="2744"/>
      <c r="V539" s="2744"/>
      <c r="W539" s="2744"/>
    </row>
    <row r="540" spans="1:23" ht="15.75" customHeight="1">
      <c r="A540" s="2744"/>
      <c r="B540" s="2744"/>
      <c r="C540" s="2744"/>
      <c r="D540" s="2744"/>
      <c r="E540" s="2744"/>
      <c r="F540" s="2744"/>
      <c r="G540" s="2744"/>
      <c r="H540" s="2834"/>
      <c r="I540" s="2744"/>
      <c r="J540" s="2744"/>
      <c r="K540" s="2744"/>
      <c r="L540" s="2744"/>
      <c r="M540" s="2744"/>
      <c r="N540" s="2744"/>
      <c r="O540" s="2744"/>
      <c r="P540" s="2744"/>
      <c r="Q540" s="2744"/>
      <c r="R540" s="2744"/>
      <c r="S540" s="2744"/>
      <c r="T540" s="2744"/>
      <c r="U540" s="2744"/>
      <c r="V540" s="2744"/>
      <c r="W540" s="2744"/>
    </row>
    <row r="541" spans="1:23" ht="15.75" customHeight="1">
      <c r="A541" s="2744"/>
      <c r="B541" s="2744"/>
      <c r="C541" s="2744"/>
      <c r="D541" s="2744"/>
      <c r="E541" s="2744"/>
      <c r="F541" s="2744"/>
      <c r="G541" s="2744"/>
      <c r="H541" s="2834"/>
      <c r="I541" s="2744"/>
      <c r="J541" s="2744"/>
      <c r="K541" s="2744"/>
      <c r="L541" s="2744"/>
      <c r="M541" s="2744"/>
      <c r="N541" s="2744"/>
      <c r="O541" s="2744"/>
      <c r="P541" s="2744"/>
      <c r="Q541" s="2744"/>
      <c r="R541" s="2744"/>
      <c r="S541" s="2744"/>
      <c r="T541" s="2744"/>
      <c r="U541" s="2744"/>
      <c r="V541" s="2744"/>
      <c r="W541" s="2744"/>
    </row>
    <row r="542" spans="1:23" ht="15.75" customHeight="1">
      <c r="A542" s="2744"/>
      <c r="B542" s="2744"/>
      <c r="C542" s="2744"/>
      <c r="D542" s="2744"/>
      <c r="E542" s="2744"/>
      <c r="F542" s="2744"/>
      <c r="G542" s="2744"/>
      <c r="H542" s="2834"/>
      <c r="I542" s="2744"/>
      <c r="J542" s="2744"/>
      <c r="K542" s="2744"/>
      <c r="L542" s="2744"/>
      <c r="M542" s="2744"/>
      <c r="N542" s="2744"/>
      <c r="O542" s="2744"/>
      <c r="P542" s="2744"/>
      <c r="Q542" s="2744"/>
      <c r="R542" s="2744"/>
      <c r="S542" s="2744"/>
      <c r="T542" s="2744"/>
      <c r="U542" s="2744"/>
      <c r="V542" s="2744"/>
      <c r="W542" s="2744"/>
    </row>
    <row r="543" spans="1:23" ht="15.75" customHeight="1">
      <c r="A543" s="2744"/>
      <c r="B543" s="2744"/>
      <c r="C543" s="2744"/>
      <c r="D543" s="2744"/>
      <c r="E543" s="2744"/>
      <c r="F543" s="2744"/>
      <c r="G543" s="2744"/>
      <c r="H543" s="2834"/>
      <c r="I543" s="2744"/>
      <c r="J543" s="2744"/>
      <c r="K543" s="2744"/>
      <c r="L543" s="2744"/>
      <c r="M543" s="2744"/>
      <c r="N543" s="2744"/>
      <c r="O543" s="2744"/>
      <c r="P543" s="2744"/>
      <c r="Q543" s="2744"/>
      <c r="R543" s="2744"/>
      <c r="S543" s="2744"/>
      <c r="T543" s="2744"/>
      <c r="U543" s="2744"/>
      <c r="V543" s="2744"/>
      <c r="W543" s="2744"/>
    </row>
    <row r="544" spans="1:23" ht="15.75" customHeight="1">
      <c r="A544" s="2744"/>
      <c r="B544" s="2744"/>
      <c r="C544" s="2744"/>
      <c r="D544" s="2744"/>
      <c r="E544" s="2744"/>
      <c r="F544" s="2744"/>
      <c r="G544" s="2744"/>
      <c r="H544" s="2834"/>
      <c r="I544" s="2744"/>
      <c r="J544" s="2744"/>
      <c r="K544" s="2744"/>
      <c r="L544" s="2744"/>
      <c r="M544" s="2744"/>
      <c r="N544" s="2744"/>
      <c r="O544" s="2744"/>
      <c r="P544" s="2744"/>
      <c r="Q544" s="2744"/>
      <c r="R544" s="2744"/>
      <c r="S544" s="2744"/>
      <c r="T544" s="2744"/>
      <c r="U544" s="2744"/>
      <c r="V544" s="2744"/>
      <c r="W544" s="2744"/>
    </row>
    <row r="545" spans="1:23" ht="15.75" customHeight="1">
      <c r="A545" s="2744"/>
      <c r="B545" s="2744"/>
      <c r="C545" s="2744"/>
      <c r="D545" s="2744"/>
      <c r="E545" s="2744"/>
      <c r="F545" s="2744"/>
      <c r="G545" s="2744"/>
      <c r="H545" s="2834"/>
      <c r="I545" s="2744"/>
      <c r="J545" s="2744"/>
      <c r="K545" s="2744"/>
      <c r="L545" s="2744"/>
      <c r="M545" s="2744"/>
      <c r="N545" s="2744"/>
      <c r="O545" s="2744"/>
      <c r="P545" s="2744"/>
      <c r="Q545" s="2744"/>
      <c r="R545" s="2744"/>
      <c r="S545" s="2744"/>
      <c r="T545" s="2744"/>
      <c r="U545" s="2744"/>
      <c r="V545" s="2744"/>
      <c r="W545" s="2744"/>
    </row>
    <row r="546" spans="1:23" ht="15.75" customHeight="1">
      <c r="A546" s="2744"/>
      <c r="B546" s="2744"/>
      <c r="C546" s="2744"/>
      <c r="D546" s="2744"/>
      <c r="E546" s="2744"/>
      <c r="F546" s="2744"/>
      <c r="G546" s="2744"/>
      <c r="H546" s="2834"/>
      <c r="I546" s="2744"/>
      <c r="J546" s="2744"/>
      <c r="K546" s="2744"/>
      <c r="L546" s="2744"/>
      <c r="M546" s="2744"/>
      <c r="N546" s="2744"/>
      <c r="O546" s="2744"/>
      <c r="P546" s="2744"/>
      <c r="Q546" s="2744"/>
      <c r="R546" s="2744"/>
      <c r="S546" s="2744"/>
      <c r="T546" s="2744"/>
      <c r="U546" s="2744"/>
      <c r="V546" s="2744"/>
      <c r="W546" s="2744"/>
    </row>
    <row r="547" spans="1:23" ht="15.75" customHeight="1">
      <c r="A547" s="2744"/>
      <c r="B547" s="2744"/>
      <c r="C547" s="2744"/>
      <c r="D547" s="2744"/>
      <c r="E547" s="2744"/>
      <c r="F547" s="2744"/>
      <c r="G547" s="2744"/>
      <c r="H547" s="2834"/>
      <c r="I547" s="2744"/>
      <c r="J547" s="2744"/>
      <c r="K547" s="2744"/>
      <c r="L547" s="2744"/>
      <c r="M547" s="2744"/>
      <c r="N547" s="2744"/>
      <c r="O547" s="2744"/>
      <c r="P547" s="2744"/>
      <c r="Q547" s="2744"/>
      <c r="R547" s="2744"/>
      <c r="S547" s="2744"/>
      <c r="T547" s="2744"/>
      <c r="U547" s="2744"/>
      <c r="V547" s="2744"/>
      <c r="W547" s="2744"/>
    </row>
    <row r="548" spans="1:23" ht="15.75" customHeight="1">
      <c r="A548" s="2744"/>
      <c r="B548" s="2744"/>
      <c r="C548" s="2744"/>
      <c r="D548" s="2744"/>
      <c r="E548" s="2744"/>
      <c r="F548" s="2744"/>
      <c r="G548" s="2744"/>
      <c r="H548" s="2834"/>
      <c r="I548" s="2744"/>
      <c r="J548" s="2744"/>
      <c r="K548" s="2744"/>
      <c r="L548" s="2744"/>
      <c r="M548" s="2744"/>
      <c r="N548" s="2744"/>
      <c r="O548" s="2744"/>
      <c r="P548" s="2744"/>
      <c r="Q548" s="2744"/>
      <c r="R548" s="2744"/>
      <c r="S548" s="2744"/>
      <c r="T548" s="2744"/>
      <c r="U548" s="2744"/>
      <c r="V548" s="2744"/>
      <c r="W548" s="2744"/>
    </row>
    <row r="549" spans="1:23" ht="15.75" customHeight="1">
      <c r="A549" s="2744"/>
      <c r="B549" s="2744"/>
      <c r="C549" s="2744"/>
      <c r="D549" s="2744"/>
      <c r="E549" s="2744"/>
      <c r="F549" s="2744"/>
      <c r="G549" s="2744"/>
      <c r="H549" s="2834"/>
      <c r="I549" s="2744"/>
      <c r="J549" s="2744"/>
      <c r="K549" s="2744"/>
      <c r="L549" s="2744"/>
      <c r="M549" s="2744"/>
      <c r="N549" s="2744"/>
      <c r="O549" s="2744"/>
      <c r="P549" s="2744"/>
      <c r="Q549" s="2744"/>
      <c r="R549" s="2744"/>
      <c r="S549" s="2744"/>
      <c r="T549" s="2744"/>
      <c r="U549" s="2744"/>
      <c r="V549" s="2744"/>
      <c r="W549" s="2744"/>
    </row>
    <row r="550" spans="1:23" ht="15.75" customHeight="1">
      <c r="A550" s="2744"/>
      <c r="B550" s="2744"/>
      <c r="C550" s="2744"/>
      <c r="D550" s="2744"/>
      <c r="E550" s="2744"/>
      <c r="F550" s="2744"/>
      <c r="G550" s="2744"/>
      <c r="H550" s="2834"/>
      <c r="I550" s="2744"/>
      <c r="J550" s="2744"/>
      <c r="K550" s="2744"/>
      <c r="L550" s="2744"/>
      <c r="M550" s="2744"/>
      <c r="N550" s="2744"/>
      <c r="O550" s="2744"/>
      <c r="P550" s="2744"/>
      <c r="Q550" s="2744"/>
      <c r="R550" s="2744"/>
      <c r="S550" s="2744"/>
      <c r="T550" s="2744"/>
      <c r="U550" s="2744"/>
      <c r="V550" s="2744"/>
      <c r="W550" s="2744"/>
    </row>
    <row r="551" spans="1:23" ht="15.75" customHeight="1">
      <c r="A551" s="2744"/>
      <c r="B551" s="2744"/>
      <c r="C551" s="2744"/>
      <c r="D551" s="2744"/>
      <c r="E551" s="2744"/>
      <c r="F551" s="2744"/>
      <c r="G551" s="2744"/>
      <c r="H551" s="2834"/>
      <c r="I551" s="2744"/>
      <c r="J551" s="2744"/>
      <c r="K551" s="2744"/>
      <c r="L551" s="2744"/>
      <c r="M551" s="2744"/>
      <c r="N551" s="2744"/>
      <c r="O551" s="2744"/>
      <c r="P551" s="2744"/>
      <c r="Q551" s="2744"/>
      <c r="R551" s="2744"/>
      <c r="S551" s="2744"/>
      <c r="T551" s="2744"/>
      <c r="U551" s="2744"/>
      <c r="V551" s="2744"/>
      <c r="W551" s="2744"/>
    </row>
    <row r="552" spans="1:23" ht="15.75" customHeight="1">
      <c r="A552" s="2744"/>
      <c r="B552" s="2744"/>
      <c r="C552" s="2744"/>
      <c r="D552" s="2744"/>
      <c r="E552" s="2744"/>
      <c r="F552" s="2744"/>
      <c r="G552" s="2744"/>
      <c r="H552" s="2834"/>
      <c r="I552" s="2744"/>
      <c r="J552" s="2744"/>
      <c r="K552" s="2744"/>
      <c r="L552" s="2744"/>
      <c r="M552" s="2744"/>
      <c r="N552" s="2744"/>
      <c r="O552" s="2744"/>
      <c r="P552" s="2744"/>
      <c r="Q552" s="2744"/>
      <c r="R552" s="2744"/>
      <c r="S552" s="2744"/>
      <c r="T552" s="2744"/>
      <c r="U552" s="2744"/>
      <c r="V552" s="2744"/>
      <c r="W552" s="2744"/>
    </row>
    <row r="553" spans="1:23" ht="15.75" customHeight="1">
      <c r="A553" s="2744"/>
      <c r="B553" s="2744"/>
      <c r="C553" s="2744"/>
      <c r="D553" s="2744"/>
      <c r="E553" s="2744"/>
      <c r="F553" s="2744"/>
      <c r="G553" s="2744"/>
      <c r="H553" s="2834"/>
      <c r="I553" s="2744"/>
      <c r="J553" s="2744"/>
      <c r="K553" s="2744"/>
      <c r="L553" s="2744"/>
      <c r="M553" s="2744"/>
      <c r="N553" s="2744"/>
      <c r="O553" s="2744"/>
      <c r="P553" s="2744"/>
      <c r="Q553" s="2744"/>
      <c r="R553" s="2744"/>
      <c r="S553" s="2744"/>
      <c r="T553" s="2744"/>
      <c r="U553" s="2744"/>
      <c r="V553" s="2744"/>
      <c r="W553" s="2744"/>
    </row>
    <row r="554" spans="1:23" ht="15.75" customHeight="1">
      <c r="A554" s="2744"/>
      <c r="B554" s="2744"/>
      <c r="C554" s="2744"/>
      <c r="D554" s="2744"/>
      <c r="E554" s="2744"/>
      <c r="F554" s="2744"/>
      <c r="G554" s="2744"/>
      <c r="H554" s="2834"/>
      <c r="I554" s="2744"/>
      <c r="J554" s="2744"/>
      <c r="K554" s="2744"/>
      <c r="L554" s="2744"/>
      <c r="M554" s="2744"/>
      <c r="N554" s="2744"/>
      <c r="O554" s="2744"/>
      <c r="P554" s="2744"/>
      <c r="Q554" s="2744"/>
      <c r="R554" s="2744"/>
      <c r="S554" s="2744"/>
      <c r="T554" s="2744"/>
      <c r="U554" s="2744"/>
      <c r="V554" s="2744"/>
      <c r="W554" s="2744"/>
    </row>
    <row r="555" spans="1:23" ht="15.75" customHeight="1">
      <c r="A555" s="2744"/>
      <c r="B555" s="2744"/>
      <c r="C555" s="2744"/>
      <c r="D555" s="2744"/>
      <c r="E555" s="2744"/>
      <c r="F555" s="2744"/>
      <c r="G555" s="2744"/>
      <c r="H555" s="2834"/>
      <c r="I555" s="2744"/>
      <c r="J555" s="2744"/>
      <c r="K555" s="2744"/>
      <c r="L555" s="2744"/>
      <c r="M555" s="2744"/>
      <c r="N555" s="2744"/>
      <c r="O555" s="2744"/>
      <c r="P555" s="2744"/>
      <c r="Q555" s="2744"/>
      <c r="R555" s="2744"/>
      <c r="S555" s="2744"/>
      <c r="T555" s="2744"/>
      <c r="U555" s="2744"/>
      <c r="V555" s="2744"/>
      <c r="W555" s="2744"/>
    </row>
    <row r="556" spans="1:23" ht="15.75" customHeight="1">
      <c r="A556" s="2744"/>
      <c r="B556" s="2744"/>
      <c r="C556" s="2744"/>
      <c r="D556" s="2744"/>
      <c r="E556" s="2744"/>
      <c r="F556" s="2744"/>
      <c r="G556" s="2744"/>
      <c r="H556" s="2834"/>
      <c r="I556" s="2744"/>
      <c r="J556" s="2744"/>
      <c r="K556" s="2744"/>
      <c r="L556" s="2744"/>
      <c r="M556" s="2744"/>
      <c r="N556" s="2744"/>
      <c r="O556" s="2744"/>
      <c r="P556" s="2744"/>
      <c r="Q556" s="2744"/>
      <c r="R556" s="2744"/>
      <c r="S556" s="2744"/>
      <c r="T556" s="2744"/>
      <c r="U556" s="2744"/>
      <c r="V556" s="2744"/>
      <c r="W556" s="2744"/>
    </row>
    <row r="557" spans="1:23" ht="15.75" customHeight="1">
      <c r="A557" s="2744"/>
      <c r="B557" s="2744"/>
      <c r="C557" s="2744"/>
      <c r="D557" s="2744"/>
      <c r="E557" s="2744"/>
      <c r="F557" s="2744"/>
      <c r="G557" s="2744"/>
      <c r="H557" s="2834"/>
      <c r="I557" s="2744"/>
      <c r="J557" s="2744"/>
      <c r="K557" s="2744"/>
      <c r="L557" s="2744"/>
      <c r="M557" s="2744"/>
      <c r="N557" s="2744"/>
      <c r="O557" s="2744"/>
      <c r="P557" s="2744"/>
      <c r="Q557" s="2744"/>
      <c r="R557" s="2744"/>
      <c r="S557" s="2744"/>
      <c r="T557" s="2744"/>
      <c r="U557" s="2744"/>
      <c r="V557" s="2744"/>
      <c r="W557" s="2744"/>
    </row>
    <row r="558" spans="1:23" ht="15.75" customHeight="1">
      <c r="A558" s="2744"/>
      <c r="B558" s="2744"/>
      <c r="C558" s="2744"/>
      <c r="D558" s="2744"/>
      <c r="E558" s="2744"/>
      <c r="F558" s="2744"/>
      <c r="G558" s="2744"/>
      <c r="H558" s="2834"/>
      <c r="I558" s="2744"/>
      <c r="J558" s="2744"/>
      <c r="K558" s="2744"/>
      <c r="L558" s="2744"/>
      <c r="M558" s="2744"/>
      <c r="N558" s="2744"/>
      <c r="O558" s="2744"/>
      <c r="P558" s="2744"/>
      <c r="Q558" s="2744"/>
      <c r="R558" s="2744"/>
      <c r="S558" s="2744"/>
      <c r="T558" s="2744"/>
      <c r="U558" s="2744"/>
      <c r="V558" s="2744"/>
      <c r="W558" s="2744"/>
    </row>
    <row r="559" spans="1:23" ht="15.75" customHeight="1">
      <c r="A559" s="2744"/>
      <c r="B559" s="2744"/>
      <c r="C559" s="2744"/>
      <c r="D559" s="2744"/>
      <c r="E559" s="2744"/>
      <c r="F559" s="2744"/>
      <c r="G559" s="2744"/>
      <c r="H559" s="2834"/>
      <c r="I559" s="2744"/>
      <c r="J559" s="2744"/>
      <c r="K559" s="2744"/>
      <c r="L559" s="2744"/>
      <c r="M559" s="2744"/>
      <c r="N559" s="2744"/>
      <c r="O559" s="2744"/>
      <c r="P559" s="2744"/>
      <c r="Q559" s="2744"/>
      <c r="R559" s="2744"/>
      <c r="S559" s="2744"/>
      <c r="T559" s="2744"/>
      <c r="U559" s="2744"/>
      <c r="V559" s="2744"/>
      <c r="W559" s="2744"/>
    </row>
    <row r="560" spans="1:23" ht="15.75" customHeight="1">
      <c r="A560" s="2744"/>
      <c r="B560" s="2744"/>
      <c r="C560" s="2744"/>
      <c r="D560" s="2744"/>
      <c r="E560" s="2744"/>
      <c r="F560" s="2744"/>
      <c r="G560" s="2744"/>
      <c r="H560" s="2834"/>
      <c r="I560" s="2744"/>
      <c r="J560" s="2744"/>
      <c r="K560" s="2744"/>
      <c r="L560" s="2744"/>
      <c r="M560" s="2744"/>
      <c r="N560" s="2744"/>
      <c r="O560" s="2744"/>
      <c r="P560" s="2744"/>
      <c r="Q560" s="2744"/>
      <c r="R560" s="2744"/>
      <c r="S560" s="2744"/>
      <c r="T560" s="2744"/>
      <c r="U560" s="2744"/>
      <c r="V560" s="2744"/>
      <c r="W560" s="2744"/>
    </row>
    <row r="561" spans="1:23" ht="15.75" customHeight="1">
      <c r="A561" s="2744"/>
      <c r="B561" s="2744"/>
      <c r="C561" s="2744"/>
      <c r="D561" s="2744"/>
      <c r="E561" s="2744"/>
      <c r="F561" s="2744"/>
      <c r="G561" s="2744"/>
      <c r="H561" s="2834"/>
      <c r="I561" s="2744"/>
      <c r="J561" s="2744"/>
      <c r="K561" s="2744"/>
      <c r="L561" s="2744"/>
      <c r="M561" s="2744"/>
      <c r="N561" s="2744"/>
      <c r="O561" s="2744"/>
      <c r="P561" s="2744"/>
      <c r="Q561" s="2744"/>
      <c r="R561" s="2744"/>
      <c r="S561" s="2744"/>
      <c r="T561" s="2744"/>
      <c r="U561" s="2744"/>
      <c r="V561" s="2744"/>
      <c r="W561" s="2744"/>
    </row>
    <row r="562" spans="1:23" ht="15.75" customHeight="1">
      <c r="A562" s="2744"/>
      <c r="B562" s="2744"/>
      <c r="C562" s="2744"/>
      <c r="D562" s="2744"/>
      <c r="E562" s="2744"/>
      <c r="F562" s="2744"/>
      <c r="G562" s="2744"/>
      <c r="H562" s="2834"/>
      <c r="I562" s="2744"/>
      <c r="J562" s="2744"/>
      <c r="K562" s="2744"/>
      <c r="L562" s="2744"/>
      <c r="M562" s="2744"/>
      <c r="N562" s="2744"/>
      <c r="O562" s="2744"/>
      <c r="P562" s="2744"/>
      <c r="Q562" s="2744"/>
      <c r="R562" s="2744"/>
      <c r="S562" s="2744"/>
      <c r="T562" s="2744"/>
      <c r="U562" s="2744"/>
      <c r="V562" s="2744"/>
      <c r="W562" s="2744"/>
    </row>
    <row r="563" spans="1:23" ht="15.75" customHeight="1">
      <c r="A563" s="2744"/>
      <c r="B563" s="2744"/>
      <c r="C563" s="2744"/>
      <c r="D563" s="2744"/>
      <c r="E563" s="2744"/>
      <c r="F563" s="2744"/>
      <c r="G563" s="2744"/>
      <c r="H563" s="2834"/>
      <c r="I563" s="2744"/>
      <c r="J563" s="2744"/>
      <c r="K563" s="2744"/>
      <c r="L563" s="2744"/>
      <c r="M563" s="2744"/>
      <c r="N563" s="2744"/>
      <c r="O563" s="2744"/>
      <c r="P563" s="2744"/>
      <c r="Q563" s="2744"/>
      <c r="R563" s="2744"/>
      <c r="S563" s="2744"/>
      <c r="T563" s="2744"/>
      <c r="U563" s="2744"/>
      <c r="V563" s="2744"/>
      <c r="W563" s="2744"/>
    </row>
    <row r="564" spans="1:23" ht="15.75" customHeight="1">
      <c r="A564" s="2744"/>
      <c r="B564" s="2744"/>
      <c r="C564" s="2744"/>
      <c r="D564" s="2744"/>
      <c r="E564" s="2744"/>
      <c r="F564" s="2744"/>
      <c r="G564" s="2744"/>
      <c r="H564" s="2834"/>
      <c r="I564" s="2744"/>
      <c r="J564" s="2744"/>
      <c r="K564" s="2744"/>
      <c r="L564" s="2744"/>
      <c r="M564" s="2744"/>
      <c r="N564" s="2744"/>
      <c r="O564" s="2744"/>
      <c r="P564" s="2744"/>
      <c r="Q564" s="2744"/>
      <c r="R564" s="2744"/>
      <c r="S564" s="2744"/>
      <c r="T564" s="2744"/>
      <c r="U564" s="2744"/>
      <c r="V564" s="2744"/>
      <c r="W564" s="2744"/>
    </row>
    <row r="565" spans="1:23" ht="15.75" customHeight="1">
      <c r="A565" s="2744"/>
      <c r="B565" s="2744"/>
      <c r="C565" s="2744"/>
      <c r="D565" s="2744"/>
      <c r="E565" s="2744"/>
      <c r="F565" s="2744"/>
      <c r="G565" s="2744"/>
      <c r="H565" s="2834"/>
      <c r="I565" s="2744"/>
      <c r="J565" s="2744"/>
      <c r="K565" s="2744"/>
      <c r="L565" s="2744"/>
      <c r="M565" s="2744"/>
      <c r="N565" s="2744"/>
      <c r="O565" s="2744"/>
      <c r="P565" s="2744"/>
      <c r="Q565" s="2744"/>
      <c r="R565" s="2744"/>
      <c r="S565" s="2744"/>
      <c r="T565" s="2744"/>
      <c r="U565" s="2744"/>
      <c r="V565" s="2744"/>
      <c r="W565" s="2744"/>
    </row>
    <row r="566" spans="1:23" ht="15.75" customHeight="1">
      <c r="A566" s="2744"/>
      <c r="B566" s="2744"/>
      <c r="C566" s="2744"/>
      <c r="D566" s="2744"/>
      <c r="E566" s="2744"/>
      <c r="F566" s="2744"/>
      <c r="G566" s="2744"/>
      <c r="H566" s="2834"/>
      <c r="I566" s="2744"/>
      <c r="J566" s="2744"/>
      <c r="K566" s="2744"/>
      <c r="L566" s="2744"/>
      <c r="M566" s="2744"/>
      <c r="N566" s="2744"/>
      <c r="O566" s="2744"/>
      <c r="P566" s="2744"/>
      <c r="Q566" s="2744"/>
      <c r="R566" s="2744"/>
      <c r="S566" s="2744"/>
      <c r="T566" s="2744"/>
      <c r="U566" s="2744"/>
      <c r="V566" s="2744"/>
      <c r="W566" s="2744"/>
    </row>
    <row r="567" spans="1:23" ht="15.75" customHeight="1">
      <c r="A567" s="2744"/>
      <c r="B567" s="2744"/>
      <c r="C567" s="2744"/>
      <c r="D567" s="2744"/>
      <c r="E567" s="2744"/>
      <c r="F567" s="2744"/>
      <c r="G567" s="2744"/>
      <c r="H567" s="2834"/>
      <c r="I567" s="2744"/>
      <c r="J567" s="2744"/>
      <c r="K567" s="2744"/>
      <c r="L567" s="2744"/>
      <c r="M567" s="2744"/>
      <c r="N567" s="2744"/>
      <c r="O567" s="2744"/>
      <c r="P567" s="2744"/>
      <c r="Q567" s="2744"/>
      <c r="R567" s="2744"/>
      <c r="S567" s="2744"/>
      <c r="T567" s="2744"/>
      <c r="U567" s="2744"/>
      <c r="V567" s="2744"/>
      <c r="W567" s="2744"/>
    </row>
    <row r="568" spans="1:23" ht="15.75" customHeight="1">
      <c r="A568" s="2744"/>
      <c r="B568" s="2744"/>
      <c r="C568" s="2744"/>
      <c r="D568" s="2744"/>
      <c r="E568" s="2744"/>
      <c r="F568" s="2744"/>
      <c r="G568" s="2744"/>
      <c r="H568" s="2834"/>
      <c r="I568" s="2744"/>
      <c r="J568" s="2744"/>
      <c r="K568" s="2744"/>
      <c r="L568" s="2744"/>
      <c r="M568" s="2744"/>
      <c r="N568" s="2744"/>
      <c r="O568" s="2744"/>
      <c r="P568" s="2744"/>
      <c r="Q568" s="2744"/>
      <c r="R568" s="2744"/>
      <c r="S568" s="2744"/>
      <c r="T568" s="2744"/>
      <c r="U568" s="2744"/>
      <c r="V568" s="2744"/>
      <c r="W568" s="2744"/>
    </row>
    <row r="569" spans="1:23" ht="15.75" customHeight="1">
      <c r="A569" s="2744"/>
      <c r="B569" s="2744"/>
      <c r="C569" s="2744"/>
      <c r="D569" s="2744"/>
      <c r="E569" s="2744"/>
      <c r="F569" s="2744"/>
      <c r="G569" s="2744"/>
      <c r="H569" s="2834"/>
      <c r="I569" s="2744"/>
      <c r="J569" s="2744"/>
      <c r="K569" s="2744"/>
      <c r="L569" s="2744"/>
      <c r="M569" s="2744"/>
      <c r="N569" s="2744"/>
      <c r="O569" s="2744"/>
      <c r="P569" s="2744"/>
      <c r="Q569" s="2744"/>
      <c r="R569" s="2744"/>
      <c r="S569" s="2744"/>
      <c r="T569" s="2744"/>
      <c r="U569" s="2744"/>
      <c r="V569" s="2744"/>
      <c r="W569" s="2744"/>
    </row>
    <row r="570" spans="1:23" ht="15.75" customHeight="1">
      <c r="A570" s="2744"/>
      <c r="B570" s="2744"/>
      <c r="C570" s="2744"/>
      <c r="D570" s="2744"/>
      <c r="E570" s="2744"/>
      <c r="F570" s="2744"/>
      <c r="G570" s="2744"/>
      <c r="H570" s="2834"/>
      <c r="I570" s="2744"/>
      <c r="J570" s="2744"/>
      <c r="K570" s="2744"/>
      <c r="L570" s="2744"/>
      <c r="M570" s="2744"/>
      <c r="N570" s="2744"/>
      <c r="O570" s="2744"/>
      <c r="P570" s="2744"/>
      <c r="Q570" s="2744"/>
      <c r="R570" s="2744"/>
      <c r="S570" s="2744"/>
      <c r="T570" s="2744"/>
      <c r="U570" s="2744"/>
      <c r="V570" s="2744"/>
      <c r="W570" s="2744"/>
    </row>
    <row r="571" spans="1:23" ht="15.75" customHeight="1">
      <c r="A571" s="2744"/>
      <c r="B571" s="2744"/>
      <c r="C571" s="2744"/>
      <c r="D571" s="2744"/>
      <c r="E571" s="2744"/>
      <c r="F571" s="2744"/>
      <c r="G571" s="2744"/>
      <c r="H571" s="2834"/>
      <c r="I571" s="2744"/>
      <c r="J571" s="2744"/>
      <c r="K571" s="2744"/>
      <c r="L571" s="2744"/>
      <c r="M571" s="2744"/>
      <c r="N571" s="2744"/>
      <c r="O571" s="2744"/>
      <c r="P571" s="2744"/>
      <c r="Q571" s="2744"/>
      <c r="R571" s="2744"/>
      <c r="S571" s="2744"/>
      <c r="T571" s="2744"/>
      <c r="U571" s="2744"/>
      <c r="V571" s="2744"/>
      <c r="W571" s="2744"/>
    </row>
    <row r="572" spans="1:23" ht="15.75" customHeight="1">
      <c r="A572" s="2744"/>
      <c r="B572" s="2744"/>
      <c r="C572" s="2744"/>
      <c r="D572" s="2744"/>
      <c r="E572" s="2744"/>
      <c r="F572" s="2744"/>
      <c r="G572" s="2744"/>
      <c r="H572" s="2834"/>
      <c r="I572" s="2744"/>
      <c r="J572" s="2744"/>
      <c r="K572" s="2744"/>
      <c r="L572" s="2744"/>
      <c r="M572" s="2744"/>
      <c r="N572" s="2744"/>
      <c r="O572" s="2744"/>
      <c r="P572" s="2744"/>
      <c r="Q572" s="2744"/>
      <c r="R572" s="2744"/>
      <c r="S572" s="2744"/>
      <c r="T572" s="2744"/>
      <c r="U572" s="2744"/>
      <c r="V572" s="2744"/>
      <c r="W572" s="2744"/>
    </row>
    <row r="573" spans="1:23" ht="15.75" customHeight="1">
      <c r="A573" s="2744"/>
      <c r="B573" s="2744"/>
      <c r="C573" s="2744"/>
      <c r="D573" s="2744"/>
      <c r="E573" s="2744"/>
      <c r="F573" s="2744"/>
      <c r="G573" s="2744"/>
      <c r="H573" s="2834"/>
      <c r="I573" s="2744"/>
      <c r="J573" s="2744"/>
      <c r="K573" s="2744"/>
      <c r="L573" s="2744"/>
      <c r="M573" s="2744"/>
      <c r="N573" s="2744"/>
      <c r="O573" s="2744"/>
      <c r="P573" s="2744"/>
      <c r="Q573" s="2744"/>
      <c r="R573" s="2744"/>
      <c r="S573" s="2744"/>
      <c r="T573" s="2744"/>
      <c r="U573" s="2744"/>
      <c r="V573" s="2744"/>
      <c r="W573" s="2744"/>
    </row>
    <row r="574" spans="1:23" ht="15.75" customHeight="1">
      <c r="A574" s="2744"/>
      <c r="B574" s="2744"/>
      <c r="C574" s="2744"/>
      <c r="D574" s="2744"/>
      <c r="E574" s="2744"/>
      <c r="F574" s="2744"/>
      <c r="G574" s="2744"/>
      <c r="H574" s="2834"/>
      <c r="I574" s="2744"/>
      <c r="J574" s="2744"/>
      <c r="K574" s="2744"/>
      <c r="L574" s="2744"/>
      <c r="M574" s="2744"/>
      <c r="N574" s="2744"/>
      <c r="O574" s="2744"/>
      <c r="P574" s="2744"/>
      <c r="Q574" s="2744"/>
      <c r="R574" s="2744"/>
      <c r="S574" s="2744"/>
      <c r="T574" s="2744"/>
      <c r="U574" s="2744"/>
      <c r="V574" s="2744"/>
      <c r="W574" s="2744"/>
    </row>
    <row r="575" spans="1:23" ht="15.75" customHeight="1">
      <c r="A575" s="2744"/>
      <c r="B575" s="2744"/>
      <c r="C575" s="2744"/>
      <c r="D575" s="2744"/>
      <c r="E575" s="2744"/>
      <c r="F575" s="2744"/>
      <c r="G575" s="2744"/>
      <c r="H575" s="2834"/>
      <c r="I575" s="2744"/>
      <c r="J575" s="2744"/>
      <c r="K575" s="2744"/>
      <c r="L575" s="2744"/>
      <c r="M575" s="2744"/>
      <c r="N575" s="2744"/>
      <c r="O575" s="2744"/>
      <c r="P575" s="2744"/>
      <c r="Q575" s="2744"/>
      <c r="R575" s="2744"/>
      <c r="S575" s="2744"/>
      <c r="T575" s="2744"/>
      <c r="U575" s="2744"/>
      <c r="V575" s="2744"/>
      <c r="W575" s="2744"/>
    </row>
    <row r="576" spans="1:23" ht="15.75" customHeight="1">
      <c r="A576" s="2744"/>
      <c r="B576" s="2744"/>
      <c r="C576" s="2744"/>
      <c r="D576" s="2744"/>
      <c r="E576" s="2744"/>
      <c r="F576" s="2744"/>
      <c r="G576" s="2744"/>
      <c r="H576" s="2834"/>
      <c r="I576" s="2744"/>
      <c r="J576" s="2744"/>
      <c r="K576" s="2744"/>
      <c r="L576" s="2744"/>
      <c r="M576" s="2744"/>
      <c r="N576" s="2744"/>
      <c r="O576" s="2744"/>
      <c r="P576" s="2744"/>
      <c r="Q576" s="2744"/>
      <c r="R576" s="2744"/>
      <c r="S576" s="2744"/>
      <c r="T576" s="2744"/>
      <c r="U576" s="2744"/>
      <c r="V576" s="2744"/>
      <c r="W576" s="2744"/>
    </row>
    <row r="577" spans="1:23" ht="15.75" customHeight="1">
      <c r="A577" s="2744"/>
      <c r="B577" s="2744"/>
      <c r="C577" s="2744"/>
      <c r="D577" s="2744"/>
      <c r="E577" s="2744"/>
      <c r="F577" s="2744"/>
      <c r="G577" s="2744"/>
      <c r="H577" s="2834"/>
      <c r="I577" s="2744"/>
      <c r="J577" s="2744"/>
      <c r="K577" s="2744"/>
      <c r="L577" s="2744"/>
      <c r="M577" s="2744"/>
      <c r="N577" s="2744"/>
      <c r="O577" s="2744"/>
      <c r="P577" s="2744"/>
      <c r="Q577" s="2744"/>
      <c r="R577" s="2744"/>
      <c r="S577" s="2744"/>
      <c r="T577" s="2744"/>
      <c r="U577" s="2744"/>
      <c r="V577" s="2744"/>
      <c r="W577" s="2744"/>
    </row>
    <row r="578" spans="1:23" ht="15.75" customHeight="1">
      <c r="A578" s="2744"/>
      <c r="B578" s="2744"/>
      <c r="C578" s="2744"/>
      <c r="D578" s="2744"/>
      <c r="E578" s="2744"/>
      <c r="F578" s="2744"/>
      <c r="G578" s="2744"/>
      <c r="H578" s="2834"/>
      <c r="I578" s="2744"/>
      <c r="J578" s="2744"/>
      <c r="K578" s="2744"/>
      <c r="L578" s="2744"/>
      <c r="M578" s="2744"/>
      <c r="N578" s="2744"/>
      <c r="O578" s="2744"/>
      <c r="P578" s="2744"/>
      <c r="Q578" s="2744"/>
      <c r="R578" s="2744"/>
      <c r="S578" s="2744"/>
      <c r="T578" s="2744"/>
      <c r="U578" s="2744"/>
      <c r="V578" s="2744"/>
      <c r="W578" s="2744"/>
    </row>
    <row r="579" spans="1:23" ht="15.75" customHeight="1">
      <c r="A579" s="2744"/>
      <c r="B579" s="2744"/>
      <c r="C579" s="2744"/>
      <c r="D579" s="2744"/>
      <c r="E579" s="2744"/>
      <c r="F579" s="2744"/>
      <c r="G579" s="2744"/>
      <c r="H579" s="2834"/>
      <c r="I579" s="2744"/>
      <c r="J579" s="2744"/>
      <c r="K579" s="2744"/>
      <c r="L579" s="2744"/>
      <c r="M579" s="2744"/>
      <c r="N579" s="2744"/>
      <c r="O579" s="2744"/>
      <c r="P579" s="2744"/>
      <c r="Q579" s="2744"/>
      <c r="R579" s="2744"/>
      <c r="S579" s="2744"/>
      <c r="T579" s="2744"/>
      <c r="U579" s="2744"/>
      <c r="V579" s="2744"/>
      <c r="W579" s="2744"/>
    </row>
    <row r="580" spans="1:23" ht="15.75" customHeight="1">
      <c r="A580" s="2744"/>
      <c r="B580" s="2744"/>
      <c r="C580" s="2744"/>
      <c r="D580" s="2744"/>
      <c r="E580" s="2744"/>
      <c r="F580" s="2744"/>
      <c r="G580" s="2744"/>
      <c r="H580" s="2834"/>
      <c r="I580" s="2744"/>
      <c r="J580" s="2744"/>
      <c r="K580" s="2744"/>
      <c r="L580" s="2744"/>
      <c r="M580" s="2744"/>
      <c r="N580" s="2744"/>
      <c r="O580" s="2744"/>
      <c r="P580" s="2744"/>
      <c r="Q580" s="2744"/>
      <c r="R580" s="2744"/>
      <c r="S580" s="2744"/>
      <c r="T580" s="2744"/>
      <c r="U580" s="2744"/>
      <c r="V580" s="2744"/>
      <c r="W580" s="2744"/>
    </row>
    <row r="581" spans="1:23" ht="15.75" customHeight="1">
      <c r="A581" s="2744"/>
      <c r="B581" s="2744"/>
      <c r="C581" s="2744"/>
      <c r="D581" s="2744"/>
      <c r="E581" s="2744"/>
      <c r="F581" s="2744"/>
      <c r="G581" s="2744"/>
      <c r="H581" s="2834"/>
      <c r="I581" s="2744"/>
      <c r="J581" s="2744"/>
      <c r="K581" s="2744"/>
      <c r="L581" s="2744"/>
      <c r="M581" s="2744"/>
      <c r="N581" s="2744"/>
      <c r="O581" s="2744"/>
      <c r="P581" s="2744"/>
      <c r="Q581" s="2744"/>
      <c r="R581" s="2744"/>
      <c r="S581" s="2744"/>
      <c r="T581" s="2744"/>
      <c r="U581" s="2744"/>
      <c r="V581" s="2744"/>
      <c r="W581" s="2744"/>
    </row>
    <row r="582" spans="1:23" ht="15.75" customHeight="1">
      <c r="A582" s="2744"/>
      <c r="B582" s="2744"/>
      <c r="C582" s="2744"/>
      <c r="D582" s="2744"/>
      <c r="E582" s="2744"/>
      <c r="F582" s="2744"/>
      <c r="G582" s="2744"/>
      <c r="H582" s="2834"/>
      <c r="I582" s="2744"/>
      <c r="J582" s="2744"/>
      <c r="K582" s="2744"/>
      <c r="L582" s="2744"/>
      <c r="M582" s="2744"/>
      <c r="N582" s="2744"/>
      <c r="O582" s="2744"/>
      <c r="P582" s="2744"/>
      <c r="Q582" s="2744"/>
      <c r="R582" s="2744"/>
      <c r="S582" s="2744"/>
      <c r="T582" s="2744"/>
      <c r="U582" s="2744"/>
      <c r="V582" s="2744"/>
      <c r="W582" s="2744"/>
    </row>
    <row r="583" spans="1:23" ht="15.75" customHeight="1">
      <c r="A583" s="2744"/>
      <c r="B583" s="2744"/>
      <c r="C583" s="2744"/>
      <c r="D583" s="2744"/>
      <c r="E583" s="2744"/>
      <c r="F583" s="2744"/>
      <c r="G583" s="2744"/>
      <c r="H583" s="2834"/>
      <c r="I583" s="2744"/>
      <c r="J583" s="2744"/>
      <c r="K583" s="2744"/>
      <c r="L583" s="2744"/>
      <c r="M583" s="2744"/>
      <c r="N583" s="2744"/>
      <c r="O583" s="2744"/>
      <c r="P583" s="2744"/>
      <c r="Q583" s="2744"/>
      <c r="R583" s="2744"/>
      <c r="S583" s="2744"/>
      <c r="T583" s="2744"/>
      <c r="U583" s="2744"/>
      <c r="V583" s="2744"/>
      <c r="W583" s="2744"/>
    </row>
    <row r="584" spans="1:23" ht="15.75" customHeight="1">
      <c r="A584" s="2744"/>
      <c r="B584" s="2744"/>
      <c r="C584" s="2744"/>
      <c r="D584" s="2744"/>
      <c r="E584" s="2744"/>
      <c r="F584" s="2744"/>
      <c r="G584" s="2744"/>
      <c r="H584" s="2834"/>
      <c r="I584" s="2744"/>
      <c r="J584" s="2744"/>
      <c r="K584" s="2744"/>
      <c r="L584" s="2744"/>
      <c r="M584" s="2744"/>
      <c r="N584" s="2744"/>
      <c r="O584" s="2744"/>
      <c r="P584" s="2744"/>
      <c r="Q584" s="2744"/>
      <c r="R584" s="2744"/>
      <c r="S584" s="2744"/>
      <c r="T584" s="2744"/>
      <c r="U584" s="2744"/>
      <c r="V584" s="2744"/>
      <c r="W584" s="2744"/>
    </row>
    <row r="585" spans="1:23" ht="15.75" customHeight="1">
      <c r="A585" s="2744"/>
      <c r="B585" s="2744"/>
      <c r="C585" s="2744"/>
      <c r="D585" s="2744"/>
      <c r="E585" s="2744"/>
      <c r="F585" s="2744"/>
      <c r="G585" s="2744"/>
      <c r="H585" s="2834"/>
      <c r="I585" s="2744"/>
      <c r="J585" s="2744"/>
      <c r="K585" s="2744"/>
      <c r="L585" s="2744"/>
      <c r="M585" s="2744"/>
      <c r="N585" s="2744"/>
      <c r="O585" s="2744"/>
      <c r="P585" s="2744"/>
      <c r="Q585" s="2744"/>
      <c r="R585" s="2744"/>
      <c r="S585" s="2744"/>
      <c r="T585" s="2744"/>
      <c r="U585" s="2744"/>
      <c r="V585" s="2744"/>
      <c r="W585" s="2744"/>
    </row>
    <row r="586" spans="1:23" ht="15.75" customHeight="1">
      <c r="A586" s="2744"/>
      <c r="B586" s="2744"/>
      <c r="C586" s="2744"/>
      <c r="D586" s="2744"/>
      <c r="E586" s="2744"/>
      <c r="F586" s="2744"/>
      <c r="G586" s="2744"/>
      <c r="H586" s="2834"/>
      <c r="I586" s="2744"/>
      <c r="J586" s="2744"/>
      <c r="K586" s="2744"/>
      <c r="L586" s="2744"/>
      <c r="M586" s="2744"/>
      <c r="N586" s="2744"/>
      <c r="O586" s="2744"/>
      <c r="P586" s="2744"/>
      <c r="Q586" s="2744"/>
      <c r="R586" s="2744"/>
      <c r="S586" s="2744"/>
      <c r="T586" s="2744"/>
      <c r="U586" s="2744"/>
      <c r="V586" s="2744"/>
      <c r="W586" s="2744"/>
    </row>
    <row r="587" spans="1:23" ht="15.75" customHeight="1">
      <c r="A587" s="2744"/>
      <c r="B587" s="2744"/>
      <c r="C587" s="2744"/>
      <c r="D587" s="2744"/>
      <c r="E587" s="2744"/>
      <c r="F587" s="2744"/>
      <c r="G587" s="2744"/>
      <c r="H587" s="2834"/>
      <c r="I587" s="2744"/>
      <c r="J587" s="2744"/>
      <c r="K587" s="2744"/>
      <c r="L587" s="2744"/>
      <c r="M587" s="2744"/>
      <c r="N587" s="2744"/>
      <c r="O587" s="2744"/>
      <c r="P587" s="2744"/>
      <c r="Q587" s="2744"/>
      <c r="R587" s="2744"/>
      <c r="S587" s="2744"/>
      <c r="T587" s="2744"/>
      <c r="U587" s="2744"/>
      <c r="V587" s="2744"/>
      <c r="W587" s="2744"/>
    </row>
    <row r="588" spans="1:23" ht="15.75" customHeight="1">
      <c r="A588" s="2744"/>
      <c r="B588" s="2744"/>
      <c r="C588" s="2744"/>
      <c r="D588" s="2744"/>
      <c r="E588" s="2744"/>
      <c r="F588" s="2744"/>
      <c r="G588" s="2744"/>
      <c r="H588" s="2834"/>
      <c r="I588" s="2744"/>
      <c r="J588" s="2744"/>
      <c r="K588" s="2744"/>
      <c r="L588" s="2744"/>
      <c r="M588" s="2744"/>
      <c r="N588" s="2744"/>
      <c r="O588" s="2744"/>
      <c r="P588" s="2744"/>
      <c r="Q588" s="2744"/>
      <c r="R588" s="2744"/>
      <c r="S588" s="2744"/>
      <c r="T588" s="2744"/>
      <c r="U588" s="2744"/>
      <c r="V588" s="2744"/>
      <c r="W588" s="2744"/>
    </row>
    <row r="589" spans="1:23" ht="15.75" customHeight="1">
      <c r="A589" s="2744"/>
      <c r="B589" s="2744"/>
      <c r="C589" s="2744"/>
      <c r="D589" s="2744"/>
      <c r="E589" s="2744"/>
      <c r="F589" s="2744"/>
      <c r="G589" s="2744"/>
      <c r="H589" s="2834"/>
      <c r="I589" s="2744"/>
      <c r="J589" s="2744"/>
      <c r="K589" s="2744"/>
      <c r="L589" s="2744"/>
      <c r="M589" s="2744"/>
      <c r="N589" s="2744"/>
      <c r="O589" s="2744"/>
      <c r="P589" s="2744"/>
      <c r="Q589" s="2744"/>
      <c r="R589" s="2744"/>
      <c r="S589" s="2744"/>
      <c r="T589" s="2744"/>
      <c r="U589" s="2744"/>
      <c r="V589" s="2744"/>
      <c r="W589" s="2744"/>
    </row>
    <row r="590" spans="1:23" ht="15.75" customHeight="1">
      <c r="A590" s="2744"/>
      <c r="B590" s="2744"/>
      <c r="C590" s="2744"/>
      <c r="D590" s="2744"/>
      <c r="E590" s="2744"/>
      <c r="F590" s="2744"/>
      <c r="G590" s="2744"/>
      <c r="H590" s="2834"/>
      <c r="I590" s="2744"/>
      <c r="J590" s="2744"/>
      <c r="K590" s="2744"/>
      <c r="L590" s="2744"/>
      <c r="M590" s="2744"/>
      <c r="N590" s="2744"/>
      <c r="O590" s="2744"/>
      <c r="P590" s="2744"/>
      <c r="Q590" s="2744"/>
      <c r="R590" s="2744"/>
      <c r="S590" s="2744"/>
      <c r="T590" s="2744"/>
      <c r="U590" s="2744"/>
      <c r="V590" s="2744"/>
      <c r="W590" s="2744"/>
    </row>
    <row r="591" spans="1:23" ht="15.75" customHeight="1">
      <c r="A591" s="2744"/>
      <c r="B591" s="2744"/>
      <c r="C591" s="2744"/>
      <c r="D591" s="2744"/>
      <c r="E591" s="2744"/>
      <c r="F591" s="2744"/>
      <c r="G591" s="2744"/>
      <c r="H591" s="2834"/>
      <c r="I591" s="2744"/>
      <c r="J591" s="2744"/>
      <c r="K591" s="2744"/>
      <c r="L591" s="2744"/>
      <c r="M591" s="2744"/>
      <c r="N591" s="2744"/>
      <c r="O591" s="2744"/>
      <c r="P591" s="2744"/>
      <c r="Q591" s="2744"/>
      <c r="R591" s="2744"/>
      <c r="S591" s="2744"/>
      <c r="T591" s="2744"/>
      <c r="U591" s="2744"/>
      <c r="V591" s="2744"/>
      <c r="W591" s="2744"/>
    </row>
    <row r="592" spans="1:23" ht="15.75" customHeight="1">
      <c r="A592" s="2744"/>
      <c r="B592" s="2744"/>
      <c r="C592" s="2744"/>
      <c r="D592" s="2744"/>
      <c r="E592" s="2744"/>
      <c r="F592" s="2744"/>
      <c r="G592" s="2744"/>
      <c r="H592" s="2834"/>
      <c r="I592" s="2744"/>
      <c r="J592" s="2744"/>
      <c r="K592" s="2744"/>
      <c r="L592" s="2744"/>
      <c r="M592" s="2744"/>
      <c r="N592" s="2744"/>
      <c r="O592" s="2744"/>
      <c r="P592" s="2744"/>
      <c r="Q592" s="2744"/>
      <c r="R592" s="2744"/>
      <c r="S592" s="2744"/>
      <c r="T592" s="2744"/>
      <c r="U592" s="2744"/>
      <c r="V592" s="2744"/>
      <c r="W592" s="2744"/>
    </row>
    <row r="593" spans="1:23" ht="15.75" customHeight="1">
      <c r="A593" s="2744"/>
      <c r="B593" s="2744"/>
      <c r="C593" s="2744"/>
      <c r="D593" s="2744"/>
      <c r="E593" s="2744"/>
      <c r="F593" s="2744"/>
      <c r="G593" s="2744"/>
      <c r="H593" s="2834"/>
      <c r="I593" s="2744"/>
      <c r="J593" s="2744"/>
      <c r="K593" s="2744"/>
      <c r="L593" s="2744"/>
      <c r="M593" s="2744"/>
      <c r="N593" s="2744"/>
      <c r="O593" s="2744"/>
      <c r="P593" s="2744"/>
      <c r="Q593" s="2744"/>
      <c r="R593" s="2744"/>
      <c r="S593" s="2744"/>
      <c r="T593" s="2744"/>
      <c r="U593" s="2744"/>
      <c r="V593" s="2744"/>
      <c r="W593" s="2744"/>
    </row>
    <row r="594" spans="1:23" ht="15.75" customHeight="1">
      <c r="A594" s="2744"/>
      <c r="B594" s="2744"/>
      <c r="C594" s="2744"/>
      <c r="D594" s="2744"/>
      <c r="E594" s="2744"/>
      <c r="F594" s="2744"/>
      <c r="G594" s="2744"/>
      <c r="H594" s="2834"/>
      <c r="I594" s="2744"/>
      <c r="J594" s="2744"/>
      <c r="K594" s="2744"/>
      <c r="L594" s="2744"/>
      <c r="M594" s="2744"/>
      <c r="N594" s="2744"/>
      <c r="O594" s="2744"/>
      <c r="P594" s="2744"/>
      <c r="Q594" s="2744"/>
      <c r="R594" s="2744"/>
      <c r="S594" s="2744"/>
      <c r="T594" s="2744"/>
      <c r="U594" s="2744"/>
      <c r="V594" s="2744"/>
      <c r="W594" s="2744"/>
    </row>
    <row r="595" spans="1:23" ht="15.75" customHeight="1">
      <c r="A595" s="2744"/>
      <c r="B595" s="2744"/>
      <c r="C595" s="2744"/>
      <c r="D595" s="2744"/>
      <c r="E595" s="2744"/>
      <c r="F595" s="2744"/>
      <c r="G595" s="2744"/>
      <c r="H595" s="2834"/>
      <c r="I595" s="2744"/>
      <c r="J595" s="2744"/>
      <c r="K595" s="2744"/>
      <c r="L595" s="2744"/>
      <c r="M595" s="2744"/>
      <c r="N595" s="2744"/>
      <c r="O595" s="2744"/>
      <c r="P595" s="2744"/>
      <c r="Q595" s="2744"/>
      <c r="R595" s="2744"/>
      <c r="S595" s="2744"/>
      <c r="T595" s="2744"/>
      <c r="U595" s="2744"/>
      <c r="V595" s="2744"/>
      <c r="W595" s="2744"/>
    </row>
    <row r="596" spans="1:23" ht="15.75" customHeight="1">
      <c r="A596" s="2744"/>
      <c r="B596" s="2744"/>
      <c r="C596" s="2744"/>
      <c r="D596" s="2744"/>
      <c r="E596" s="2744"/>
      <c r="F596" s="2744"/>
      <c r="G596" s="2744"/>
      <c r="H596" s="2834"/>
      <c r="I596" s="2744"/>
      <c r="J596" s="2744"/>
      <c r="K596" s="2744"/>
      <c r="L596" s="2744"/>
      <c r="M596" s="2744"/>
      <c r="N596" s="2744"/>
      <c r="O596" s="2744"/>
      <c r="P596" s="2744"/>
      <c r="Q596" s="2744"/>
      <c r="R596" s="2744"/>
      <c r="S596" s="2744"/>
      <c r="T596" s="2744"/>
      <c r="U596" s="2744"/>
      <c r="V596" s="2744"/>
      <c r="W596" s="2744"/>
    </row>
    <row r="597" spans="1:23" ht="15.75" customHeight="1">
      <c r="A597" s="2744"/>
      <c r="B597" s="2744"/>
      <c r="C597" s="2744"/>
      <c r="D597" s="2744"/>
      <c r="E597" s="2744"/>
      <c r="F597" s="2744"/>
      <c r="G597" s="2744"/>
      <c r="H597" s="2834"/>
      <c r="I597" s="2744"/>
      <c r="J597" s="2744"/>
      <c r="K597" s="2744"/>
      <c r="L597" s="2744"/>
      <c r="M597" s="2744"/>
      <c r="N597" s="2744"/>
      <c r="O597" s="2744"/>
      <c r="P597" s="2744"/>
      <c r="Q597" s="2744"/>
      <c r="R597" s="2744"/>
      <c r="S597" s="2744"/>
      <c r="T597" s="2744"/>
      <c r="U597" s="2744"/>
      <c r="V597" s="2744"/>
      <c r="W597" s="2744"/>
    </row>
    <row r="598" spans="1:23" ht="15.75" customHeight="1">
      <c r="A598" s="2744"/>
      <c r="B598" s="2744"/>
      <c r="C598" s="2744"/>
      <c r="D598" s="2744"/>
      <c r="E598" s="2744"/>
      <c r="F598" s="2744"/>
      <c r="G598" s="2744"/>
      <c r="H598" s="2834"/>
      <c r="I598" s="2744"/>
      <c r="J598" s="2744"/>
      <c r="K598" s="2744"/>
      <c r="L598" s="2744"/>
      <c r="M598" s="2744"/>
      <c r="N598" s="2744"/>
      <c r="O598" s="2744"/>
      <c r="P598" s="2744"/>
      <c r="Q598" s="2744"/>
      <c r="R598" s="2744"/>
      <c r="S598" s="2744"/>
      <c r="T598" s="2744"/>
      <c r="U598" s="2744"/>
      <c r="V598" s="2744"/>
      <c r="W598" s="2744"/>
    </row>
    <row r="599" spans="1:23" ht="15.75" customHeight="1">
      <c r="A599" s="2744"/>
      <c r="B599" s="2744"/>
      <c r="C599" s="2744"/>
      <c r="D599" s="2744"/>
      <c r="E599" s="2744"/>
      <c r="F599" s="2744"/>
      <c r="G599" s="2744"/>
      <c r="H599" s="2834"/>
      <c r="I599" s="2744"/>
      <c r="J599" s="2744"/>
      <c r="K599" s="2744"/>
      <c r="L599" s="2744"/>
      <c r="M599" s="2744"/>
      <c r="N599" s="2744"/>
      <c r="O599" s="2744"/>
      <c r="P599" s="2744"/>
      <c r="Q599" s="2744"/>
      <c r="R599" s="2744"/>
      <c r="S599" s="2744"/>
      <c r="T599" s="2744"/>
      <c r="U599" s="2744"/>
      <c r="V599" s="2744"/>
      <c r="W599" s="2744"/>
    </row>
    <row r="600" spans="1:23" ht="15.75" customHeight="1">
      <c r="A600" s="2744"/>
      <c r="B600" s="2744"/>
      <c r="C600" s="2744"/>
      <c r="D600" s="2744"/>
      <c r="E600" s="2744"/>
      <c r="F600" s="2744"/>
      <c r="G600" s="2744"/>
      <c r="H600" s="2834"/>
      <c r="I600" s="2744"/>
      <c r="J600" s="2744"/>
      <c r="K600" s="2744"/>
      <c r="L600" s="2744"/>
      <c r="M600" s="2744"/>
      <c r="N600" s="2744"/>
      <c r="O600" s="2744"/>
      <c r="P600" s="2744"/>
      <c r="Q600" s="2744"/>
      <c r="R600" s="2744"/>
      <c r="S600" s="2744"/>
      <c r="T600" s="2744"/>
      <c r="U600" s="2744"/>
      <c r="V600" s="2744"/>
      <c r="W600" s="2744"/>
    </row>
    <row r="601" spans="1:23" ht="15.75" customHeight="1">
      <c r="A601" s="2744"/>
      <c r="B601" s="2744"/>
      <c r="C601" s="2744"/>
      <c r="D601" s="2744"/>
      <c r="E601" s="2744"/>
      <c r="F601" s="2744"/>
      <c r="G601" s="2744"/>
      <c r="H601" s="2834"/>
      <c r="I601" s="2744"/>
      <c r="J601" s="2744"/>
      <c r="K601" s="2744"/>
      <c r="L601" s="2744"/>
      <c r="M601" s="2744"/>
      <c r="N601" s="2744"/>
      <c r="O601" s="2744"/>
      <c r="P601" s="2744"/>
      <c r="Q601" s="2744"/>
      <c r="R601" s="2744"/>
      <c r="S601" s="2744"/>
      <c r="T601" s="2744"/>
      <c r="U601" s="2744"/>
      <c r="V601" s="2744"/>
      <c r="W601" s="2744"/>
    </row>
    <row r="602" spans="1:23" ht="15.75" customHeight="1">
      <c r="A602" s="2744"/>
      <c r="B602" s="2744"/>
      <c r="C602" s="2744"/>
      <c r="D602" s="2744"/>
      <c r="E602" s="2744"/>
      <c r="F602" s="2744"/>
      <c r="G602" s="2744"/>
      <c r="H602" s="2834"/>
      <c r="I602" s="2744"/>
      <c r="J602" s="2744"/>
      <c r="K602" s="2744"/>
      <c r="L602" s="2744"/>
      <c r="M602" s="2744"/>
      <c r="N602" s="2744"/>
      <c r="O602" s="2744"/>
      <c r="P602" s="2744"/>
      <c r="Q602" s="2744"/>
      <c r="R602" s="2744"/>
      <c r="S602" s="2744"/>
      <c r="T602" s="2744"/>
      <c r="U602" s="2744"/>
      <c r="V602" s="2744"/>
      <c r="W602" s="2744"/>
    </row>
    <row r="603" spans="1:23" ht="15.75" customHeight="1">
      <c r="A603" s="2744"/>
      <c r="B603" s="2744"/>
      <c r="C603" s="2744"/>
      <c r="D603" s="2744"/>
      <c r="E603" s="2744"/>
      <c r="F603" s="2744"/>
      <c r="G603" s="2744"/>
      <c r="H603" s="2834"/>
      <c r="I603" s="2744"/>
      <c r="J603" s="2744"/>
      <c r="K603" s="2744"/>
      <c r="L603" s="2744"/>
      <c r="M603" s="2744"/>
      <c r="N603" s="2744"/>
      <c r="O603" s="2744"/>
      <c r="P603" s="2744"/>
      <c r="Q603" s="2744"/>
      <c r="R603" s="2744"/>
      <c r="S603" s="2744"/>
      <c r="T603" s="2744"/>
      <c r="U603" s="2744"/>
      <c r="V603" s="2744"/>
      <c r="W603" s="2744"/>
    </row>
    <row r="604" spans="1:23" ht="15.75" customHeight="1">
      <c r="A604" s="2744"/>
      <c r="B604" s="2744"/>
      <c r="C604" s="2744"/>
      <c r="D604" s="2744"/>
      <c r="E604" s="2744"/>
      <c r="F604" s="2744"/>
      <c r="G604" s="2744"/>
      <c r="H604" s="2834"/>
      <c r="I604" s="2744"/>
      <c r="J604" s="2744"/>
      <c r="K604" s="2744"/>
      <c r="L604" s="2744"/>
      <c r="M604" s="2744"/>
      <c r="N604" s="2744"/>
      <c r="O604" s="2744"/>
      <c r="P604" s="2744"/>
      <c r="Q604" s="2744"/>
      <c r="R604" s="2744"/>
      <c r="S604" s="2744"/>
      <c r="T604" s="2744"/>
      <c r="U604" s="2744"/>
      <c r="V604" s="2744"/>
      <c r="W604" s="2744"/>
    </row>
    <row r="605" spans="1:23" ht="15.75" customHeight="1">
      <c r="A605" s="2744"/>
      <c r="B605" s="2744"/>
      <c r="C605" s="2744"/>
      <c r="D605" s="2744"/>
      <c r="E605" s="2744"/>
      <c r="F605" s="2744"/>
      <c r="G605" s="2744"/>
      <c r="H605" s="2834"/>
      <c r="I605" s="2744"/>
      <c r="J605" s="2744"/>
      <c r="K605" s="2744"/>
      <c r="L605" s="2744"/>
      <c r="M605" s="2744"/>
      <c r="N605" s="2744"/>
      <c r="O605" s="2744"/>
      <c r="P605" s="2744"/>
      <c r="Q605" s="2744"/>
      <c r="R605" s="2744"/>
      <c r="S605" s="2744"/>
      <c r="T605" s="2744"/>
      <c r="U605" s="2744"/>
      <c r="V605" s="2744"/>
      <c r="W605" s="2744"/>
    </row>
    <row r="606" spans="1:23" ht="15.75" customHeight="1">
      <c r="A606" s="2744"/>
      <c r="B606" s="2744"/>
      <c r="C606" s="2744"/>
      <c r="D606" s="2744"/>
      <c r="E606" s="2744"/>
      <c r="F606" s="2744"/>
      <c r="G606" s="2744"/>
      <c r="H606" s="2834"/>
      <c r="I606" s="2744"/>
      <c r="J606" s="2744"/>
      <c r="K606" s="2744"/>
      <c r="L606" s="2744"/>
      <c r="M606" s="2744"/>
      <c r="N606" s="2744"/>
      <c r="O606" s="2744"/>
      <c r="P606" s="2744"/>
      <c r="Q606" s="2744"/>
      <c r="R606" s="2744"/>
      <c r="S606" s="2744"/>
      <c r="T606" s="2744"/>
      <c r="U606" s="2744"/>
      <c r="V606" s="2744"/>
      <c r="W606" s="2744"/>
    </row>
    <row r="607" spans="1:23" ht="15.75" customHeight="1">
      <c r="A607" s="2744"/>
      <c r="B607" s="2744"/>
      <c r="C607" s="2744"/>
      <c r="D607" s="2744"/>
      <c r="E607" s="2744"/>
      <c r="F607" s="2744"/>
      <c r="G607" s="2744"/>
      <c r="H607" s="2834"/>
      <c r="I607" s="2744"/>
      <c r="J607" s="2744"/>
      <c r="K607" s="2744"/>
      <c r="L607" s="2744"/>
      <c r="M607" s="2744"/>
      <c r="N607" s="2744"/>
      <c r="O607" s="2744"/>
      <c r="P607" s="2744"/>
      <c r="Q607" s="2744"/>
      <c r="R607" s="2744"/>
      <c r="S607" s="2744"/>
      <c r="T607" s="2744"/>
      <c r="U607" s="2744"/>
      <c r="V607" s="2744"/>
      <c r="W607" s="2744"/>
    </row>
    <row r="608" spans="1:23" ht="15.75" customHeight="1">
      <c r="A608" s="2744"/>
      <c r="B608" s="2744"/>
      <c r="C608" s="2744"/>
      <c r="D608" s="2744"/>
      <c r="E608" s="2744"/>
      <c r="F608" s="2744"/>
      <c r="G608" s="2744"/>
      <c r="H608" s="2834"/>
      <c r="I608" s="2744"/>
      <c r="J608" s="2744"/>
      <c r="K608" s="2744"/>
      <c r="L608" s="2744"/>
      <c r="M608" s="2744"/>
      <c r="N608" s="2744"/>
      <c r="O608" s="2744"/>
      <c r="P608" s="2744"/>
      <c r="Q608" s="2744"/>
      <c r="R608" s="2744"/>
      <c r="S608" s="2744"/>
      <c r="T608" s="2744"/>
      <c r="U608" s="2744"/>
      <c r="V608" s="2744"/>
      <c r="W608" s="2744"/>
    </row>
    <row r="609" spans="1:23" ht="15.75" customHeight="1">
      <c r="A609" s="2744"/>
      <c r="B609" s="2744"/>
      <c r="C609" s="2744"/>
      <c r="D609" s="2744"/>
      <c r="E609" s="2744"/>
      <c r="F609" s="2744"/>
      <c r="G609" s="2744"/>
      <c r="H609" s="2834"/>
      <c r="I609" s="2744"/>
      <c r="J609" s="2744"/>
      <c r="K609" s="2744"/>
      <c r="L609" s="2744"/>
      <c r="M609" s="2744"/>
      <c r="N609" s="2744"/>
      <c r="O609" s="2744"/>
      <c r="P609" s="2744"/>
      <c r="Q609" s="2744"/>
      <c r="R609" s="2744"/>
      <c r="S609" s="2744"/>
      <c r="T609" s="2744"/>
      <c r="U609" s="2744"/>
      <c r="V609" s="2744"/>
      <c r="W609" s="2744"/>
    </row>
    <row r="610" spans="1:23" ht="15.75" customHeight="1">
      <c r="A610" s="2744"/>
      <c r="B610" s="2744"/>
      <c r="C610" s="2744"/>
      <c r="D610" s="2744"/>
      <c r="E610" s="2744"/>
      <c r="F610" s="2744"/>
      <c r="G610" s="2744"/>
      <c r="H610" s="2834"/>
      <c r="I610" s="2744"/>
      <c r="J610" s="2744"/>
      <c r="K610" s="2744"/>
      <c r="L610" s="2744"/>
      <c r="M610" s="2744"/>
      <c r="N610" s="2744"/>
      <c r="O610" s="2744"/>
      <c r="P610" s="2744"/>
      <c r="Q610" s="2744"/>
      <c r="R610" s="2744"/>
      <c r="S610" s="2744"/>
      <c r="T610" s="2744"/>
      <c r="U610" s="2744"/>
      <c r="V610" s="2744"/>
      <c r="W610" s="2744"/>
    </row>
    <row r="611" spans="1:23" ht="15.75" customHeight="1">
      <c r="A611" s="2744"/>
      <c r="B611" s="2744"/>
      <c r="C611" s="2744"/>
      <c r="D611" s="2744"/>
      <c r="E611" s="2744"/>
      <c r="F611" s="2744"/>
      <c r="G611" s="2744"/>
      <c r="H611" s="2834"/>
      <c r="I611" s="2744"/>
      <c r="J611" s="2744"/>
      <c r="K611" s="2744"/>
      <c r="L611" s="2744"/>
      <c r="M611" s="2744"/>
      <c r="N611" s="2744"/>
      <c r="O611" s="2744"/>
      <c r="P611" s="2744"/>
      <c r="Q611" s="2744"/>
      <c r="R611" s="2744"/>
      <c r="S611" s="2744"/>
      <c r="T611" s="2744"/>
      <c r="U611" s="2744"/>
      <c r="V611" s="2744"/>
      <c r="W611" s="2744"/>
    </row>
    <row r="612" spans="1:23" ht="15.75" customHeight="1">
      <c r="A612" s="2744"/>
      <c r="B612" s="2744"/>
      <c r="C612" s="2744"/>
      <c r="D612" s="2744"/>
      <c r="E612" s="2744"/>
      <c r="F612" s="2744"/>
      <c r="G612" s="2744"/>
      <c r="H612" s="2834"/>
      <c r="I612" s="2744"/>
      <c r="J612" s="2744"/>
      <c r="K612" s="2744"/>
      <c r="L612" s="2744"/>
      <c r="M612" s="2744"/>
      <c r="N612" s="2744"/>
      <c r="O612" s="2744"/>
      <c r="P612" s="2744"/>
      <c r="Q612" s="2744"/>
      <c r="R612" s="2744"/>
      <c r="S612" s="2744"/>
      <c r="T612" s="2744"/>
      <c r="U612" s="2744"/>
      <c r="V612" s="2744"/>
      <c r="W612" s="2744"/>
    </row>
    <row r="613" spans="1:23" ht="15.75" customHeight="1">
      <c r="A613" s="2744"/>
      <c r="B613" s="2744"/>
      <c r="C613" s="2744"/>
      <c r="D613" s="2744"/>
      <c r="E613" s="2744"/>
      <c r="F613" s="2744"/>
      <c r="G613" s="2744"/>
      <c r="H613" s="2834"/>
      <c r="I613" s="2744"/>
      <c r="J613" s="2744"/>
      <c r="K613" s="2744"/>
      <c r="L613" s="2744"/>
      <c r="M613" s="2744"/>
      <c r="N613" s="2744"/>
      <c r="O613" s="2744"/>
      <c r="P613" s="2744"/>
      <c r="Q613" s="2744"/>
      <c r="R613" s="2744"/>
      <c r="S613" s="2744"/>
      <c r="T613" s="2744"/>
      <c r="U613" s="2744"/>
      <c r="V613" s="2744"/>
      <c r="W613" s="2744"/>
    </row>
    <row r="614" spans="1:23" ht="15.75" customHeight="1">
      <c r="A614" s="2744"/>
      <c r="B614" s="2744"/>
      <c r="C614" s="2744"/>
      <c r="D614" s="2744"/>
      <c r="E614" s="2744"/>
      <c r="F614" s="2744"/>
      <c r="G614" s="2744"/>
      <c r="H614" s="2834"/>
      <c r="I614" s="2744"/>
      <c r="J614" s="2744"/>
      <c r="K614" s="2744"/>
      <c r="L614" s="2744"/>
      <c r="M614" s="2744"/>
      <c r="N614" s="2744"/>
      <c r="O614" s="2744"/>
      <c r="P614" s="2744"/>
      <c r="Q614" s="2744"/>
      <c r="R614" s="2744"/>
      <c r="S614" s="2744"/>
      <c r="T614" s="2744"/>
      <c r="U614" s="2744"/>
      <c r="V614" s="2744"/>
      <c r="W614" s="2744"/>
    </row>
    <row r="615" spans="1:23" ht="15.75" customHeight="1">
      <c r="A615" s="2744"/>
      <c r="B615" s="2744"/>
      <c r="C615" s="2744"/>
      <c r="D615" s="2744"/>
      <c r="E615" s="2744"/>
      <c r="F615" s="2744"/>
      <c r="G615" s="2744"/>
      <c r="H615" s="2834"/>
      <c r="I615" s="2744"/>
      <c r="J615" s="2744"/>
      <c r="K615" s="2744"/>
      <c r="L615" s="2744"/>
      <c r="M615" s="2744"/>
      <c r="N615" s="2744"/>
      <c r="O615" s="2744"/>
      <c r="P615" s="2744"/>
      <c r="Q615" s="2744"/>
      <c r="R615" s="2744"/>
      <c r="S615" s="2744"/>
      <c r="T615" s="2744"/>
      <c r="U615" s="2744"/>
      <c r="V615" s="2744"/>
      <c r="W615" s="2744"/>
    </row>
    <row r="616" spans="1:23" ht="15.75" customHeight="1">
      <c r="A616" s="2744"/>
      <c r="B616" s="2744"/>
      <c r="C616" s="2744"/>
      <c r="D616" s="2744"/>
      <c r="E616" s="2744"/>
      <c r="F616" s="2744"/>
      <c r="G616" s="2744"/>
      <c r="H616" s="2834"/>
      <c r="I616" s="2744"/>
      <c r="J616" s="2744"/>
      <c r="K616" s="2744"/>
      <c r="L616" s="2744"/>
      <c r="M616" s="2744"/>
      <c r="N616" s="2744"/>
      <c r="O616" s="2744"/>
      <c r="P616" s="2744"/>
      <c r="Q616" s="2744"/>
      <c r="R616" s="2744"/>
      <c r="S616" s="2744"/>
      <c r="T616" s="2744"/>
      <c r="U616" s="2744"/>
      <c r="V616" s="2744"/>
      <c r="W616" s="2744"/>
    </row>
    <row r="617" spans="1:23" ht="15.75" customHeight="1">
      <c r="A617" s="2744"/>
      <c r="B617" s="2744"/>
      <c r="C617" s="2744"/>
      <c r="D617" s="2744"/>
      <c r="E617" s="2744"/>
      <c r="F617" s="2744"/>
      <c r="G617" s="2744"/>
      <c r="H617" s="2834"/>
      <c r="I617" s="2744"/>
      <c r="J617" s="2744"/>
      <c r="K617" s="2744"/>
      <c r="L617" s="2744"/>
      <c r="M617" s="2744"/>
      <c r="N617" s="2744"/>
      <c r="O617" s="2744"/>
      <c r="P617" s="2744"/>
      <c r="Q617" s="2744"/>
      <c r="R617" s="2744"/>
      <c r="S617" s="2744"/>
      <c r="T617" s="2744"/>
      <c r="U617" s="2744"/>
      <c r="V617" s="2744"/>
      <c r="W617" s="2744"/>
    </row>
    <row r="618" spans="1:23" ht="15.75" customHeight="1">
      <c r="A618" s="2744"/>
      <c r="B618" s="2744"/>
      <c r="C618" s="2744"/>
      <c r="D618" s="2744"/>
      <c r="E618" s="2744"/>
      <c r="F618" s="2744"/>
      <c r="G618" s="2744"/>
      <c r="H618" s="2834"/>
      <c r="I618" s="2744"/>
      <c r="J618" s="2744"/>
      <c r="K618" s="2744"/>
      <c r="L618" s="2744"/>
      <c r="M618" s="2744"/>
      <c r="N618" s="2744"/>
      <c r="O618" s="2744"/>
      <c r="P618" s="2744"/>
      <c r="Q618" s="2744"/>
      <c r="R618" s="2744"/>
      <c r="S618" s="2744"/>
      <c r="T618" s="2744"/>
      <c r="U618" s="2744"/>
      <c r="V618" s="2744"/>
      <c r="W618" s="2744"/>
    </row>
    <row r="619" spans="1:23" ht="15.75" customHeight="1">
      <c r="A619" s="2744"/>
      <c r="B619" s="2744"/>
      <c r="C619" s="2744"/>
      <c r="D619" s="2744"/>
      <c r="E619" s="2744"/>
      <c r="F619" s="2744"/>
      <c r="G619" s="2744"/>
      <c r="H619" s="2834"/>
      <c r="I619" s="2744"/>
      <c r="J619" s="2744"/>
      <c r="K619" s="2744"/>
      <c r="L619" s="2744"/>
      <c r="M619" s="2744"/>
      <c r="N619" s="2744"/>
      <c r="O619" s="2744"/>
      <c r="P619" s="2744"/>
      <c r="Q619" s="2744"/>
      <c r="R619" s="2744"/>
      <c r="S619" s="2744"/>
      <c r="T619" s="2744"/>
      <c r="U619" s="2744"/>
      <c r="V619" s="2744"/>
      <c r="W619" s="2744"/>
    </row>
    <row r="620" spans="1:23" ht="15.75" customHeight="1">
      <c r="A620" s="2744"/>
      <c r="B620" s="2744"/>
      <c r="C620" s="2744"/>
      <c r="D620" s="2744"/>
      <c r="E620" s="2744"/>
      <c r="F620" s="2744"/>
      <c r="G620" s="2744"/>
      <c r="H620" s="2834"/>
      <c r="I620" s="2744"/>
      <c r="J620" s="2744"/>
      <c r="K620" s="2744"/>
      <c r="L620" s="2744"/>
      <c r="M620" s="2744"/>
      <c r="N620" s="2744"/>
      <c r="O620" s="2744"/>
      <c r="P620" s="2744"/>
      <c r="Q620" s="2744"/>
      <c r="R620" s="2744"/>
      <c r="S620" s="2744"/>
      <c r="T620" s="2744"/>
      <c r="U620" s="2744"/>
      <c r="V620" s="2744"/>
      <c r="W620" s="2744"/>
    </row>
    <row r="621" spans="1:23" ht="15.75" customHeight="1">
      <c r="A621" s="2744"/>
      <c r="B621" s="2744"/>
      <c r="C621" s="2744"/>
      <c r="D621" s="2744"/>
      <c r="E621" s="2744"/>
      <c r="F621" s="2744"/>
      <c r="G621" s="2744"/>
      <c r="H621" s="2834"/>
      <c r="I621" s="2744"/>
      <c r="J621" s="2744"/>
      <c r="K621" s="2744"/>
      <c r="L621" s="2744"/>
      <c r="M621" s="2744"/>
      <c r="N621" s="2744"/>
      <c r="O621" s="2744"/>
      <c r="P621" s="2744"/>
      <c r="Q621" s="2744"/>
      <c r="R621" s="2744"/>
      <c r="S621" s="2744"/>
      <c r="T621" s="2744"/>
      <c r="U621" s="2744"/>
      <c r="V621" s="2744"/>
      <c r="W621" s="2744"/>
    </row>
    <row r="622" spans="1:23" ht="15.75" customHeight="1">
      <c r="A622" s="2744"/>
      <c r="B622" s="2744"/>
      <c r="C622" s="2744"/>
      <c r="D622" s="2744"/>
      <c r="E622" s="2744"/>
      <c r="F622" s="2744"/>
      <c r="G622" s="2744"/>
      <c r="H622" s="2834"/>
      <c r="I622" s="2744"/>
      <c r="J622" s="2744"/>
      <c r="K622" s="2744"/>
      <c r="L622" s="2744"/>
      <c r="M622" s="2744"/>
      <c r="N622" s="2744"/>
      <c r="O622" s="2744"/>
      <c r="P622" s="2744"/>
      <c r="Q622" s="2744"/>
      <c r="R622" s="2744"/>
      <c r="S622" s="2744"/>
      <c r="T622" s="2744"/>
      <c r="U622" s="2744"/>
      <c r="V622" s="2744"/>
      <c r="W622" s="2744"/>
    </row>
    <row r="623" spans="1:23" ht="15.75" customHeight="1">
      <c r="A623" s="2744"/>
      <c r="B623" s="2744"/>
      <c r="C623" s="2744"/>
      <c r="D623" s="2744"/>
      <c r="E623" s="2744"/>
      <c r="F623" s="2744"/>
      <c r="G623" s="2744"/>
      <c r="H623" s="2834"/>
      <c r="I623" s="2744"/>
      <c r="J623" s="2744"/>
      <c r="K623" s="2744"/>
      <c r="L623" s="2744"/>
      <c r="M623" s="2744"/>
      <c r="N623" s="2744"/>
      <c r="O623" s="2744"/>
      <c r="P623" s="2744"/>
      <c r="Q623" s="2744"/>
      <c r="R623" s="2744"/>
      <c r="S623" s="2744"/>
      <c r="T623" s="2744"/>
      <c r="U623" s="2744"/>
      <c r="V623" s="2744"/>
      <c r="W623" s="2744"/>
    </row>
    <row r="624" spans="1:23" ht="15.75" customHeight="1">
      <c r="A624" s="2744"/>
      <c r="B624" s="2744"/>
      <c r="C624" s="2744"/>
      <c r="D624" s="2744"/>
      <c r="E624" s="2744"/>
      <c r="F624" s="2744"/>
      <c r="G624" s="2744"/>
      <c r="H624" s="2834"/>
      <c r="I624" s="2744"/>
      <c r="J624" s="2744"/>
      <c r="K624" s="2744"/>
      <c r="L624" s="2744"/>
      <c r="M624" s="2744"/>
      <c r="N624" s="2744"/>
      <c r="O624" s="2744"/>
      <c r="P624" s="2744"/>
      <c r="Q624" s="2744"/>
      <c r="R624" s="2744"/>
      <c r="S624" s="2744"/>
      <c r="T624" s="2744"/>
      <c r="U624" s="2744"/>
      <c r="V624" s="2744"/>
      <c r="W624" s="2744"/>
    </row>
    <row r="625" spans="1:23" ht="15.75" customHeight="1">
      <c r="A625" s="2744"/>
      <c r="B625" s="2744"/>
      <c r="C625" s="2744"/>
      <c r="D625" s="2744"/>
      <c r="E625" s="2744"/>
      <c r="F625" s="2744"/>
      <c r="G625" s="2744"/>
      <c r="H625" s="2834"/>
      <c r="I625" s="2744"/>
      <c r="J625" s="2744"/>
      <c r="K625" s="2744"/>
      <c r="L625" s="2744"/>
      <c r="M625" s="2744"/>
      <c r="N625" s="2744"/>
      <c r="O625" s="2744"/>
      <c r="P625" s="2744"/>
      <c r="Q625" s="2744"/>
      <c r="R625" s="2744"/>
      <c r="S625" s="2744"/>
      <c r="T625" s="2744"/>
      <c r="U625" s="2744"/>
      <c r="V625" s="2744"/>
      <c r="W625" s="2744"/>
    </row>
    <row r="626" spans="1:23" ht="15.75" customHeight="1">
      <c r="A626" s="2744"/>
      <c r="B626" s="2744"/>
      <c r="C626" s="2744"/>
      <c r="D626" s="2744"/>
      <c r="E626" s="2744"/>
      <c r="F626" s="2744"/>
      <c r="G626" s="2744"/>
      <c r="H626" s="2834"/>
      <c r="I626" s="2744"/>
      <c r="J626" s="2744"/>
      <c r="K626" s="2744"/>
      <c r="L626" s="2744"/>
      <c r="M626" s="2744"/>
      <c r="N626" s="2744"/>
      <c r="O626" s="2744"/>
      <c r="P626" s="2744"/>
      <c r="Q626" s="2744"/>
      <c r="R626" s="2744"/>
      <c r="S626" s="2744"/>
      <c r="T626" s="2744"/>
      <c r="U626" s="2744"/>
      <c r="V626" s="2744"/>
      <c r="W626" s="2744"/>
    </row>
    <row r="627" spans="1:23" ht="15.75" customHeight="1">
      <c r="A627" s="2744"/>
      <c r="B627" s="2744"/>
      <c r="C627" s="2744"/>
      <c r="D627" s="2744"/>
      <c r="E627" s="2744"/>
      <c r="F627" s="2744"/>
      <c r="G627" s="2744"/>
      <c r="H627" s="2834"/>
      <c r="I627" s="2744"/>
      <c r="J627" s="2744"/>
      <c r="K627" s="2744"/>
      <c r="L627" s="2744"/>
      <c r="M627" s="2744"/>
      <c r="N627" s="2744"/>
      <c r="O627" s="2744"/>
      <c r="P627" s="2744"/>
      <c r="Q627" s="2744"/>
      <c r="R627" s="2744"/>
      <c r="S627" s="2744"/>
      <c r="T627" s="2744"/>
      <c r="U627" s="2744"/>
      <c r="V627" s="2744"/>
      <c r="W627" s="2744"/>
    </row>
    <row r="628" spans="1:23" ht="15.75" customHeight="1">
      <c r="A628" s="2744"/>
      <c r="B628" s="2744"/>
      <c r="C628" s="2744"/>
      <c r="D628" s="2744"/>
      <c r="E628" s="2744"/>
      <c r="F628" s="2744"/>
      <c r="G628" s="2744"/>
      <c r="H628" s="2834"/>
      <c r="I628" s="2744"/>
      <c r="J628" s="2744"/>
      <c r="K628" s="2744"/>
      <c r="L628" s="2744"/>
      <c r="M628" s="2744"/>
      <c r="N628" s="2744"/>
      <c r="O628" s="2744"/>
      <c r="P628" s="2744"/>
      <c r="Q628" s="2744"/>
      <c r="R628" s="2744"/>
      <c r="S628" s="2744"/>
      <c r="T628" s="2744"/>
      <c r="U628" s="2744"/>
      <c r="V628" s="2744"/>
      <c r="W628" s="2744"/>
    </row>
    <row r="629" spans="1:23" ht="15.75" customHeight="1">
      <c r="A629" s="2744"/>
      <c r="B629" s="2744"/>
      <c r="C629" s="2744"/>
      <c r="D629" s="2744"/>
      <c r="E629" s="2744"/>
      <c r="F629" s="2744"/>
      <c r="G629" s="2744"/>
      <c r="H629" s="2834"/>
      <c r="I629" s="2744"/>
      <c r="J629" s="2744"/>
      <c r="K629" s="2744"/>
      <c r="L629" s="2744"/>
      <c r="M629" s="2744"/>
      <c r="N629" s="2744"/>
      <c r="O629" s="2744"/>
      <c r="P629" s="2744"/>
      <c r="Q629" s="2744"/>
      <c r="R629" s="2744"/>
      <c r="S629" s="2744"/>
      <c r="T629" s="2744"/>
      <c r="U629" s="2744"/>
      <c r="V629" s="2744"/>
      <c r="W629" s="2744"/>
    </row>
    <row r="630" spans="1:23" ht="15.75" customHeight="1">
      <c r="A630" s="2744"/>
      <c r="B630" s="2744"/>
      <c r="C630" s="2744"/>
      <c r="D630" s="2744"/>
      <c r="E630" s="2744"/>
      <c r="F630" s="2744"/>
      <c r="G630" s="2744"/>
      <c r="H630" s="2834"/>
      <c r="I630" s="2744"/>
      <c r="J630" s="2744"/>
      <c r="K630" s="2744"/>
      <c r="L630" s="2744"/>
      <c r="M630" s="2744"/>
      <c r="N630" s="2744"/>
      <c r="O630" s="2744"/>
      <c r="P630" s="2744"/>
      <c r="Q630" s="2744"/>
      <c r="R630" s="2744"/>
      <c r="S630" s="2744"/>
      <c r="T630" s="2744"/>
      <c r="U630" s="2744"/>
      <c r="V630" s="2744"/>
      <c r="W630" s="2744"/>
    </row>
    <row r="631" spans="1:23" ht="15.75" customHeight="1">
      <c r="A631" s="2744"/>
      <c r="B631" s="2744"/>
      <c r="C631" s="2744"/>
      <c r="D631" s="2744"/>
      <c r="E631" s="2744"/>
      <c r="F631" s="2744"/>
      <c r="G631" s="2744"/>
      <c r="H631" s="2834"/>
      <c r="I631" s="2744"/>
      <c r="J631" s="2744"/>
      <c r="K631" s="2744"/>
      <c r="L631" s="2744"/>
      <c r="M631" s="2744"/>
      <c r="N631" s="2744"/>
      <c r="O631" s="2744"/>
      <c r="P631" s="2744"/>
      <c r="Q631" s="2744"/>
      <c r="R631" s="2744"/>
      <c r="S631" s="2744"/>
      <c r="T631" s="2744"/>
      <c r="U631" s="2744"/>
      <c r="V631" s="2744"/>
      <c r="W631" s="2744"/>
    </row>
    <row r="632" spans="1:23" ht="15.75" customHeight="1">
      <c r="A632" s="2744"/>
      <c r="B632" s="2744"/>
      <c r="C632" s="2744"/>
      <c r="D632" s="2744"/>
      <c r="E632" s="2744"/>
      <c r="F632" s="2744"/>
      <c r="G632" s="2744"/>
      <c r="H632" s="2834"/>
      <c r="I632" s="2744"/>
      <c r="J632" s="2744"/>
      <c r="K632" s="2744"/>
      <c r="L632" s="2744"/>
      <c r="M632" s="2744"/>
      <c r="N632" s="2744"/>
      <c r="O632" s="2744"/>
      <c r="P632" s="2744"/>
      <c r="Q632" s="2744"/>
      <c r="R632" s="2744"/>
      <c r="S632" s="2744"/>
      <c r="T632" s="2744"/>
      <c r="U632" s="2744"/>
      <c r="V632" s="2744"/>
      <c r="W632" s="2744"/>
    </row>
    <row r="633" spans="1:23" ht="15.75" customHeight="1">
      <c r="A633" s="2744"/>
      <c r="B633" s="2744"/>
      <c r="C633" s="2744"/>
      <c r="D633" s="2744"/>
      <c r="E633" s="2744"/>
      <c r="F633" s="2744"/>
      <c r="G633" s="2744"/>
      <c r="H633" s="2834"/>
      <c r="I633" s="2744"/>
      <c r="J633" s="2744"/>
      <c r="K633" s="2744"/>
      <c r="L633" s="2744"/>
      <c r="M633" s="2744"/>
      <c r="N633" s="2744"/>
      <c r="O633" s="2744"/>
      <c r="P633" s="2744"/>
      <c r="Q633" s="2744"/>
      <c r="R633" s="2744"/>
      <c r="S633" s="2744"/>
      <c r="T633" s="2744"/>
      <c r="U633" s="2744"/>
      <c r="V633" s="2744"/>
      <c r="W633" s="2744"/>
    </row>
    <row r="634" spans="1:23" ht="15.75" customHeight="1">
      <c r="A634" s="2744"/>
      <c r="B634" s="2744"/>
      <c r="C634" s="2744"/>
      <c r="D634" s="2744"/>
      <c r="E634" s="2744"/>
      <c r="F634" s="2744"/>
      <c r="G634" s="2744"/>
      <c r="H634" s="2834"/>
      <c r="I634" s="2744"/>
      <c r="J634" s="2744"/>
      <c r="K634" s="2744"/>
      <c r="L634" s="2744"/>
      <c r="M634" s="2744"/>
      <c r="N634" s="2744"/>
      <c r="O634" s="2744"/>
      <c r="P634" s="2744"/>
      <c r="Q634" s="2744"/>
      <c r="R634" s="2744"/>
      <c r="S634" s="2744"/>
      <c r="T634" s="2744"/>
      <c r="U634" s="2744"/>
      <c r="V634" s="2744"/>
      <c r="W634" s="2744"/>
    </row>
    <row r="635" spans="1:23" ht="15.75" customHeight="1">
      <c r="A635" s="2744"/>
      <c r="B635" s="2744"/>
      <c r="C635" s="2744"/>
      <c r="D635" s="2744"/>
      <c r="E635" s="2744"/>
      <c r="F635" s="2744"/>
      <c r="G635" s="2744"/>
      <c r="H635" s="2834"/>
      <c r="I635" s="2744"/>
      <c r="J635" s="2744"/>
      <c r="K635" s="2744"/>
      <c r="L635" s="2744"/>
      <c r="M635" s="2744"/>
      <c r="N635" s="2744"/>
      <c r="O635" s="2744"/>
      <c r="P635" s="2744"/>
      <c r="Q635" s="2744"/>
      <c r="R635" s="2744"/>
      <c r="S635" s="2744"/>
      <c r="T635" s="2744"/>
      <c r="U635" s="2744"/>
      <c r="V635" s="2744"/>
      <c r="W635" s="2744"/>
    </row>
    <row r="636" spans="1:23" ht="15.75" customHeight="1">
      <c r="A636" s="2744"/>
      <c r="B636" s="2744"/>
      <c r="C636" s="2744"/>
      <c r="D636" s="2744"/>
      <c r="E636" s="2744"/>
      <c r="F636" s="2744"/>
      <c r="G636" s="2744"/>
      <c r="H636" s="2834"/>
      <c r="I636" s="2744"/>
      <c r="J636" s="2744"/>
      <c r="K636" s="2744"/>
      <c r="L636" s="2744"/>
      <c r="M636" s="2744"/>
      <c r="N636" s="2744"/>
      <c r="O636" s="2744"/>
      <c r="P636" s="2744"/>
      <c r="Q636" s="2744"/>
      <c r="R636" s="2744"/>
      <c r="S636" s="2744"/>
      <c r="T636" s="2744"/>
      <c r="U636" s="2744"/>
      <c r="V636" s="2744"/>
      <c r="W636" s="2744"/>
    </row>
    <row r="637" spans="1:23" ht="15.75" customHeight="1">
      <c r="A637" s="2744"/>
      <c r="B637" s="2744"/>
      <c r="C637" s="2744"/>
      <c r="D637" s="2744"/>
      <c r="E637" s="2744"/>
      <c r="F637" s="2744"/>
      <c r="G637" s="2744"/>
      <c r="H637" s="2834"/>
      <c r="I637" s="2744"/>
      <c r="J637" s="2744"/>
      <c r="K637" s="2744"/>
      <c r="L637" s="2744"/>
      <c r="M637" s="2744"/>
      <c r="N637" s="2744"/>
      <c r="O637" s="2744"/>
      <c r="P637" s="2744"/>
      <c r="Q637" s="2744"/>
      <c r="R637" s="2744"/>
      <c r="S637" s="2744"/>
      <c r="T637" s="2744"/>
      <c r="U637" s="2744"/>
      <c r="V637" s="2744"/>
      <c r="W637" s="2744"/>
    </row>
    <row r="638" spans="1:23" ht="15.75" customHeight="1">
      <c r="A638" s="2744"/>
      <c r="B638" s="2744"/>
      <c r="C638" s="2744"/>
      <c r="D638" s="2744"/>
      <c r="E638" s="2744"/>
      <c r="F638" s="2744"/>
      <c r="G638" s="2744"/>
      <c r="H638" s="2834"/>
      <c r="I638" s="2744"/>
      <c r="J638" s="2744"/>
      <c r="K638" s="2744"/>
      <c r="L638" s="2744"/>
      <c r="M638" s="2744"/>
      <c r="N638" s="2744"/>
      <c r="O638" s="2744"/>
      <c r="P638" s="2744"/>
      <c r="Q638" s="2744"/>
      <c r="R638" s="2744"/>
      <c r="S638" s="2744"/>
      <c r="T638" s="2744"/>
      <c r="U638" s="2744"/>
      <c r="V638" s="2744"/>
      <c r="W638" s="2744"/>
    </row>
    <row r="639" spans="1:23" ht="15.75" customHeight="1">
      <c r="A639" s="2744"/>
      <c r="B639" s="2744"/>
      <c r="C639" s="2744"/>
      <c r="D639" s="2744"/>
      <c r="E639" s="2744"/>
      <c r="F639" s="2744"/>
      <c r="G639" s="2744"/>
      <c r="H639" s="2834"/>
      <c r="I639" s="2744"/>
      <c r="J639" s="2744"/>
      <c r="K639" s="2744"/>
      <c r="L639" s="2744"/>
      <c r="M639" s="2744"/>
      <c r="N639" s="2744"/>
      <c r="O639" s="2744"/>
      <c r="P639" s="2744"/>
      <c r="Q639" s="2744"/>
      <c r="R639" s="2744"/>
      <c r="S639" s="2744"/>
      <c r="T639" s="2744"/>
      <c r="U639" s="2744"/>
      <c r="V639" s="2744"/>
      <c r="W639" s="2744"/>
    </row>
    <row r="640" spans="1:23" ht="15.75" customHeight="1">
      <c r="A640" s="2744"/>
      <c r="B640" s="2744"/>
      <c r="C640" s="2744"/>
      <c r="D640" s="2744"/>
      <c r="E640" s="2744"/>
      <c r="F640" s="2744"/>
      <c r="G640" s="2744"/>
      <c r="H640" s="2834"/>
      <c r="I640" s="2744"/>
      <c r="J640" s="2744"/>
      <c r="K640" s="2744"/>
      <c r="L640" s="2744"/>
      <c r="M640" s="2744"/>
      <c r="N640" s="2744"/>
      <c r="O640" s="2744"/>
      <c r="P640" s="2744"/>
      <c r="Q640" s="2744"/>
      <c r="R640" s="2744"/>
      <c r="S640" s="2744"/>
      <c r="T640" s="2744"/>
      <c r="U640" s="2744"/>
      <c r="V640" s="2744"/>
      <c r="W640" s="2744"/>
    </row>
    <row r="641" spans="1:23" ht="15.75" customHeight="1">
      <c r="A641" s="2744"/>
      <c r="B641" s="2744"/>
      <c r="C641" s="2744"/>
      <c r="D641" s="2744"/>
      <c r="E641" s="2744"/>
      <c r="F641" s="2744"/>
      <c r="G641" s="2744"/>
      <c r="H641" s="2834"/>
      <c r="I641" s="2744"/>
      <c r="J641" s="2744"/>
      <c r="K641" s="2744"/>
      <c r="L641" s="2744"/>
      <c r="M641" s="2744"/>
      <c r="N641" s="2744"/>
      <c r="O641" s="2744"/>
      <c r="P641" s="2744"/>
      <c r="Q641" s="2744"/>
      <c r="R641" s="2744"/>
      <c r="S641" s="2744"/>
      <c r="T641" s="2744"/>
      <c r="U641" s="2744"/>
      <c r="V641" s="2744"/>
      <c r="W641" s="2744"/>
    </row>
    <row r="642" spans="1:23" ht="15.75" customHeight="1">
      <c r="A642" s="2744"/>
      <c r="B642" s="2744"/>
      <c r="C642" s="2744"/>
      <c r="D642" s="2744"/>
      <c r="E642" s="2744"/>
      <c r="F642" s="2744"/>
      <c r="G642" s="2744"/>
      <c r="H642" s="2834"/>
      <c r="I642" s="2744"/>
      <c r="J642" s="2744"/>
      <c r="K642" s="2744"/>
      <c r="L642" s="2744"/>
      <c r="M642" s="2744"/>
      <c r="N642" s="2744"/>
      <c r="O642" s="2744"/>
      <c r="P642" s="2744"/>
      <c r="Q642" s="2744"/>
      <c r="R642" s="2744"/>
      <c r="S642" s="2744"/>
      <c r="T642" s="2744"/>
      <c r="U642" s="2744"/>
      <c r="V642" s="2744"/>
      <c r="W642" s="2744"/>
    </row>
    <row r="643" spans="1:23" ht="15.75" customHeight="1">
      <c r="A643" s="2744"/>
      <c r="B643" s="2744"/>
      <c r="C643" s="2744"/>
      <c r="D643" s="2744"/>
      <c r="E643" s="2744"/>
      <c r="F643" s="2744"/>
      <c r="G643" s="2744"/>
      <c r="H643" s="2834"/>
      <c r="I643" s="2744"/>
      <c r="J643" s="2744"/>
      <c r="K643" s="2744"/>
      <c r="L643" s="2744"/>
      <c r="M643" s="2744"/>
      <c r="N643" s="2744"/>
      <c r="O643" s="2744"/>
      <c r="P643" s="2744"/>
      <c r="Q643" s="2744"/>
      <c r="R643" s="2744"/>
      <c r="S643" s="2744"/>
      <c r="T643" s="2744"/>
      <c r="U643" s="2744"/>
      <c r="V643" s="2744"/>
      <c r="W643" s="2744"/>
    </row>
    <row r="644" spans="1:23" ht="15.75" customHeight="1">
      <c r="A644" s="2744"/>
      <c r="B644" s="2744"/>
      <c r="C644" s="2744"/>
      <c r="D644" s="2744"/>
      <c r="E644" s="2744"/>
      <c r="F644" s="2744"/>
      <c r="G644" s="2744"/>
      <c r="H644" s="2834"/>
      <c r="I644" s="2744"/>
      <c r="J644" s="2744"/>
      <c r="K644" s="2744"/>
      <c r="L644" s="2744"/>
      <c r="M644" s="2744"/>
      <c r="N644" s="2744"/>
      <c r="O644" s="2744"/>
      <c r="P644" s="2744"/>
      <c r="Q644" s="2744"/>
      <c r="R644" s="2744"/>
      <c r="S644" s="2744"/>
      <c r="T644" s="2744"/>
      <c r="U644" s="2744"/>
      <c r="V644" s="2744"/>
      <c r="W644" s="2744"/>
    </row>
    <row r="645" spans="1:23" ht="15.75" customHeight="1">
      <c r="A645" s="2744"/>
      <c r="B645" s="2744"/>
      <c r="C645" s="2744"/>
      <c r="D645" s="2744"/>
      <c r="E645" s="2744"/>
      <c r="F645" s="2744"/>
      <c r="G645" s="2744"/>
      <c r="H645" s="2834"/>
      <c r="I645" s="2744"/>
      <c r="J645" s="2744"/>
      <c r="K645" s="2744"/>
      <c r="L645" s="2744"/>
      <c r="M645" s="2744"/>
      <c r="N645" s="2744"/>
      <c r="O645" s="2744"/>
      <c r="P645" s="2744"/>
      <c r="Q645" s="2744"/>
      <c r="R645" s="2744"/>
      <c r="S645" s="2744"/>
      <c r="T645" s="2744"/>
      <c r="U645" s="2744"/>
      <c r="V645" s="2744"/>
      <c r="W645" s="2744"/>
    </row>
    <row r="646" spans="1:23" ht="15.75" customHeight="1">
      <c r="A646" s="2744"/>
      <c r="B646" s="2744"/>
      <c r="C646" s="2744"/>
      <c r="D646" s="2744"/>
      <c r="E646" s="2744"/>
      <c r="F646" s="2744"/>
      <c r="G646" s="2744"/>
      <c r="H646" s="2834"/>
      <c r="I646" s="2744"/>
      <c r="J646" s="2744"/>
      <c r="K646" s="2744"/>
      <c r="L646" s="2744"/>
      <c r="M646" s="2744"/>
      <c r="N646" s="2744"/>
      <c r="O646" s="2744"/>
      <c r="P646" s="2744"/>
      <c r="Q646" s="2744"/>
      <c r="R646" s="2744"/>
      <c r="S646" s="2744"/>
      <c r="T646" s="2744"/>
      <c r="U646" s="2744"/>
      <c r="V646" s="2744"/>
      <c r="W646" s="2744"/>
    </row>
    <row r="647" spans="1:23" ht="15.75" customHeight="1">
      <c r="A647" s="2744"/>
      <c r="B647" s="2744"/>
      <c r="C647" s="2744"/>
      <c r="D647" s="2744"/>
      <c r="E647" s="2744"/>
      <c r="F647" s="2744"/>
      <c r="G647" s="2744"/>
      <c r="H647" s="2834"/>
      <c r="I647" s="2744"/>
      <c r="J647" s="2744"/>
      <c r="K647" s="2744"/>
      <c r="L647" s="2744"/>
      <c r="M647" s="2744"/>
      <c r="N647" s="2744"/>
      <c r="O647" s="2744"/>
      <c r="P647" s="2744"/>
      <c r="Q647" s="2744"/>
      <c r="R647" s="2744"/>
      <c r="S647" s="2744"/>
      <c r="T647" s="2744"/>
      <c r="U647" s="2744"/>
      <c r="V647" s="2744"/>
      <c r="W647" s="2744"/>
    </row>
    <row r="648" spans="1:23" ht="15.75" customHeight="1">
      <c r="A648" s="2744"/>
      <c r="B648" s="2744"/>
      <c r="C648" s="2744"/>
      <c r="D648" s="2744"/>
      <c r="E648" s="2744"/>
      <c r="F648" s="2744"/>
      <c r="G648" s="2744"/>
      <c r="H648" s="2834"/>
      <c r="I648" s="2744"/>
      <c r="J648" s="2744"/>
      <c r="K648" s="2744"/>
      <c r="L648" s="2744"/>
      <c r="M648" s="2744"/>
      <c r="N648" s="2744"/>
      <c r="O648" s="2744"/>
      <c r="P648" s="2744"/>
      <c r="Q648" s="2744"/>
      <c r="R648" s="2744"/>
      <c r="S648" s="2744"/>
      <c r="T648" s="2744"/>
      <c r="U648" s="2744"/>
      <c r="V648" s="2744"/>
      <c r="W648" s="2744"/>
    </row>
    <row r="649" spans="1:23" ht="15.75" customHeight="1">
      <c r="A649" s="2744"/>
      <c r="B649" s="2744"/>
      <c r="C649" s="2744"/>
      <c r="D649" s="2744"/>
      <c r="E649" s="2744"/>
      <c r="F649" s="2744"/>
      <c r="G649" s="2744"/>
      <c r="H649" s="2834"/>
      <c r="I649" s="2744"/>
      <c r="J649" s="2744"/>
      <c r="K649" s="2744"/>
      <c r="L649" s="2744"/>
      <c r="M649" s="2744"/>
      <c r="N649" s="2744"/>
      <c r="O649" s="2744"/>
      <c r="P649" s="2744"/>
      <c r="Q649" s="2744"/>
      <c r="R649" s="2744"/>
      <c r="S649" s="2744"/>
      <c r="T649" s="2744"/>
      <c r="U649" s="2744"/>
      <c r="V649" s="2744"/>
      <c r="W649" s="2744"/>
    </row>
    <row r="650" spans="1:23" ht="15.75" customHeight="1">
      <c r="A650" s="2744"/>
      <c r="B650" s="2744"/>
      <c r="C650" s="2744"/>
      <c r="D650" s="2744"/>
      <c r="E650" s="2744"/>
      <c r="F650" s="2744"/>
      <c r="G650" s="2744"/>
      <c r="H650" s="2834"/>
      <c r="I650" s="2744"/>
      <c r="J650" s="2744"/>
      <c r="K650" s="2744"/>
      <c r="L650" s="2744"/>
      <c r="M650" s="2744"/>
      <c r="N650" s="2744"/>
      <c r="O650" s="2744"/>
      <c r="P650" s="2744"/>
      <c r="Q650" s="2744"/>
      <c r="R650" s="2744"/>
      <c r="S650" s="2744"/>
      <c r="T650" s="2744"/>
      <c r="U650" s="2744"/>
      <c r="V650" s="2744"/>
      <c r="W650" s="2744"/>
    </row>
    <row r="651" spans="1:23" ht="15.75" customHeight="1">
      <c r="A651" s="2744"/>
      <c r="B651" s="2744"/>
      <c r="C651" s="2744"/>
      <c r="D651" s="2744"/>
      <c r="E651" s="2744"/>
      <c r="F651" s="2744"/>
      <c r="G651" s="2744"/>
      <c r="H651" s="2834"/>
      <c r="I651" s="2744"/>
      <c r="J651" s="2744"/>
      <c r="K651" s="2744"/>
      <c r="L651" s="2744"/>
      <c r="M651" s="2744"/>
      <c r="N651" s="2744"/>
      <c r="O651" s="2744"/>
      <c r="P651" s="2744"/>
      <c r="Q651" s="2744"/>
      <c r="R651" s="2744"/>
      <c r="S651" s="2744"/>
      <c r="T651" s="2744"/>
      <c r="U651" s="2744"/>
      <c r="V651" s="2744"/>
      <c r="W651" s="2744"/>
    </row>
    <row r="652" spans="1:23" ht="15.75" customHeight="1">
      <c r="A652" s="2744"/>
      <c r="B652" s="2744"/>
      <c r="C652" s="2744"/>
      <c r="D652" s="2744"/>
      <c r="E652" s="2744"/>
      <c r="F652" s="2744"/>
      <c r="G652" s="2744"/>
      <c r="H652" s="2834"/>
      <c r="I652" s="2744"/>
      <c r="J652" s="2744"/>
      <c r="K652" s="2744"/>
      <c r="L652" s="2744"/>
      <c r="M652" s="2744"/>
      <c r="N652" s="2744"/>
      <c r="O652" s="2744"/>
      <c r="P652" s="2744"/>
      <c r="Q652" s="2744"/>
      <c r="R652" s="2744"/>
      <c r="S652" s="2744"/>
      <c r="T652" s="2744"/>
      <c r="U652" s="2744"/>
      <c r="V652" s="2744"/>
      <c r="W652" s="2744"/>
    </row>
    <row r="653" spans="1:23" ht="15.75" customHeight="1">
      <c r="A653" s="2744"/>
      <c r="B653" s="2744"/>
      <c r="C653" s="2744"/>
      <c r="D653" s="2744"/>
      <c r="E653" s="2744"/>
      <c r="F653" s="2744"/>
      <c r="G653" s="2744"/>
      <c r="H653" s="2834"/>
      <c r="I653" s="2744"/>
      <c r="J653" s="2744"/>
      <c r="K653" s="2744"/>
      <c r="L653" s="2744"/>
      <c r="M653" s="2744"/>
      <c r="N653" s="2744"/>
      <c r="O653" s="2744"/>
      <c r="P653" s="2744"/>
      <c r="Q653" s="2744"/>
      <c r="R653" s="2744"/>
      <c r="S653" s="2744"/>
      <c r="T653" s="2744"/>
      <c r="U653" s="2744"/>
      <c r="V653" s="2744"/>
      <c r="W653" s="2744"/>
    </row>
    <row r="654" spans="1:23" ht="15.75" customHeight="1">
      <c r="A654" s="2744"/>
      <c r="B654" s="2744"/>
      <c r="C654" s="2744"/>
      <c r="D654" s="2744"/>
      <c r="E654" s="2744"/>
      <c r="F654" s="2744"/>
      <c r="G654" s="2744"/>
      <c r="H654" s="2834"/>
      <c r="I654" s="2744"/>
      <c r="J654" s="2744"/>
      <c r="K654" s="2744"/>
      <c r="L654" s="2744"/>
      <c r="M654" s="2744"/>
      <c r="N654" s="2744"/>
      <c r="O654" s="2744"/>
      <c r="P654" s="2744"/>
      <c r="Q654" s="2744"/>
      <c r="R654" s="2744"/>
      <c r="S654" s="2744"/>
      <c r="T654" s="2744"/>
      <c r="U654" s="2744"/>
      <c r="V654" s="2744"/>
      <c r="W654" s="2744"/>
    </row>
    <row r="655" spans="1:23" ht="15.75" customHeight="1">
      <c r="A655" s="2744"/>
      <c r="B655" s="2744"/>
      <c r="C655" s="2744"/>
      <c r="D655" s="2744"/>
      <c r="E655" s="2744"/>
      <c r="F655" s="2744"/>
      <c r="G655" s="2744"/>
      <c r="H655" s="2834"/>
      <c r="I655" s="2744"/>
      <c r="J655" s="2744"/>
      <c r="K655" s="2744"/>
      <c r="L655" s="2744"/>
      <c r="M655" s="2744"/>
      <c r="N655" s="2744"/>
      <c r="O655" s="2744"/>
      <c r="P655" s="2744"/>
      <c r="Q655" s="2744"/>
      <c r="R655" s="2744"/>
      <c r="S655" s="2744"/>
      <c r="T655" s="2744"/>
      <c r="U655" s="2744"/>
      <c r="V655" s="2744"/>
      <c r="W655" s="2744"/>
    </row>
    <row r="656" spans="1:23" ht="15.75" customHeight="1">
      <c r="A656" s="2744"/>
      <c r="B656" s="2744"/>
      <c r="C656" s="2744"/>
      <c r="D656" s="2744"/>
      <c r="E656" s="2744"/>
      <c r="F656" s="2744"/>
      <c r="G656" s="2744"/>
      <c r="H656" s="2834"/>
      <c r="I656" s="2744"/>
      <c r="J656" s="2744"/>
      <c r="K656" s="2744"/>
      <c r="L656" s="2744"/>
      <c r="M656" s="2744"/>
      <c r="N656" s="2744"/>
      <c r="O656" s="2744"/>
      <c r="P656" s="2744"/>
      <c r="Q656" s="2744"/>
      <c r="R656" s="2744"/>
      <c r="S656" s="2744"/>
      <c r="T656" s="2744"/>
      <c r="U656" s="2744"/>
      <c r="V656" s="2744"/>
      <c r="W656" s="2744"/>
    </row>
    <row r="657" spans="1:23" ht="15.75" customHeight="1">
      <c r="A657" s="2744"/>
      <c r="B657" s="2744"/>
      <c r="C657" s="2744"/>
      <c r="D657" s="2744"/>
      <c r="E657" s="2744"/>
      <c r="F657" s="2744"/>
      <c r="G657" s="2744"/>
      <c r="H657" s="2834"/>
      <c r="I657" s="2744"/>
      <c r="J657" s="2744"/>
      <c r="K657" s="2744"/>
      <c r="L657" s="2744"/>
      <c r="M657" s="2744"/>
      <c r="N657" s="2744"/>
      <c r="O657" s="2744"/>
      <c r="P657" s="2744"/>
      <c r="Q657" s="2744"/>
      <c r="R657" s="2744"/>
      <c r="S657" s="2744"/>
      <c r="T657" s="2744"/>
      <c r="U657" s="2744"/>
      <c r="V657" s="2744"/>
      <c r="W657" s="2744"/>
    </row>
    <row r="658" spans="1:23" ht="15.75" customHeight="1">
      <c r="A658" s="2744"/>
      <c r="B658" s="2744"/>
      <c r="C658" s="2744"/>
      <c r="D658" s="2744"/>
      <c r="E658" s="2744"/>
      <c r="F658" s="2744"/>
      <c r="G658" s="2744"/>
      <c r="H658" s="2834"/>
      <c r="I658" s="2744"/>
      <c r="J658" s="2744"/>
      <c r="K658" s="2744"/>
      <c r="L658" s="2744"/>
      <c r="M658" s="2744"/>
      <c r="N658" s="2744"/>
      <c r="O658" s="2744"/>
      <c r="P658" s="2744"/>
      <c r="Q658" s="2744"/>
      <c r="R658" s="2744"/>
      <c r="S658" s="2744"/>
      <c r="T658" s="2744"/>
      <c r="U658" s="2744"/>
      <c r="V658" s="2744"/>
      <c r="W658" s="2744"/>
    </row>
    <row r="659" spans="1:23" ht="15.75" customHeight="1">
      <c r="A659" s="2744"/>
      <c r="B659" s="2744"/>
      <c r="C659" s="2744"/>
      <c r="D659" s="2744"/>
      <c r="E659" s="2744"/>
      <c r="F659" s="2744"/>
      <c r="G659" s="2744"/>
      <c r="H659" s="2834"/>
      <c r="I659" s="2744"/>
      <c r="J659" s="2744"/>
      <c r="K659" s="2744"/>
      <c r="L659" s="2744"/>
      <c r="M659" s="2744"/>
      <c r="N659" s="2744"/>
      <c r="O659" s="2744"/>
      <c r="P659" s="2744"/>
      <c r="Q659" s="2744"/>
      <c r="R659" s="2744"/>
      <c r="S659" s="2744"/>
      <c r="T659" s="2744"/>
      <c r="U659" s="2744"/>
      <c r="V659" s="2744"/>
      <c r="W659" s="2744"/>
    </row>
    <row r="660" spans="1:23" ht="15.75" customHeight="1">
      <c r="A660" s="2744"/>
      <c r="B660" s="2744"/>
      <c r="C660" s="2744"/>
      <c r="D660" s="2744"/>
      <c r="E660" s="2744"/>
      <c r="F660" s="2744"/>
      <c r="G660" s="2744"/>
      <c r="H660" s="2834"/>
      <c r="I660" s="2744"/>
      <c r="J660" s="2744"/>
      <c r="K660" s="2744"/>
      <c r="L660" s="2744"/>
      <c r="M660" s="2744"/>
      <c r="N660" s="2744"/>
      <c r="O660" s="2744"/>
      <c r="P660" s="2744"/>
      <c r="Q660" s="2744"/>
      <c r="R660" s="2744"/>
      <c r="S660" s="2744"/>
      <c r="T660" s="2744"/>
      <c r="U660" s="2744"/>
      <c r="V660" s="2744"/>
      <c r="W660" s="2744"/>
    </row>
    <row r="661" spans="1:23" ht="15.75" customHeight="1">
      <c r="A661" s="2744"/>
      <c r="B661" s="2744"/>
      <c r="C661" s="2744"/>
      <c r="D661" s="2744"/>
      <c r="E661" s="2744"/>
      <c r="F661" s="2744"/>
      <c r="G661" s="2744"/>
      <c r="H661" s="2834"/>
      <c r="I661" s="2744"/>
      <c r="J661" s="2744"/>
      <c r="K661" s="2744"/>
      <c r="L661" s="2744"/>
      <c r="M661" s="2744"/>
      <c r="N661" s="2744"/>
      <c r="O661" s="2744"/>
      <c r="P661" s="2744"/>
      <c r="Q661" s="2744"/>
      <c r="R661" s="2744"/>
      <c r="S661" s="2744"/>
      <c r="T661" s="2744"/>
      <c r="U661" s="2744"/>
      <c r="V661" s="2744"/>
      <c r="W661" s="2744"/>
    </row>
    <row r="662" spans="1:23" ht="15.75" customHeight="1">
      <c r="A662" s="2744"/>
      <c r="B662" s="2744"/>
      <c r="C662" s="2744"/>
      <c r="D662" s="2744"/>
      <c r="E662" s="2744"/>
      <c r="F662" s="2744"/>
      <c r="G662" s="2744"/>
      <c r="H662" s="2834"/>
      <c r="I662" s="2744"/>
      <c r="J662" s="2744"/>
      <c r="K662" s="2744"/>
      <c r="L662" s="2744"/>
      <c r="M662" s="2744"/>
      <c r="N662" s="2744"/>
      <c r="O662" s="2744"/>
      <c r="P662" s="2744"/>
      <c r="Q662" s="2744"/>
      <c r="R662" s="2744"/>
      <c r="S662" s="2744"/>
      <c r="T662" s="2744"/>
      <c r="U662" s="2744"/>
      <c r="V662" s="2744"/>
      <c r="W662" s="2744"/>
    </row>
    <row r="663" spans="1:23" ht="15.75" customHeight="1">
      <c r="A663" s="2744"/>
      <c r="B663" s="2744"/>
      <c r="C663" s="2744"/>
      <c r="D663" s="2744"/>
      <c r="E663" s="2744"/>
      <c r="F663" s="2744"/>
      <c r="G663" s="2744"/>
      <c r="H663" s="2834"/>
      <c r="I663" s="2744"/>
      <c r="J663" s="2744"/>
      <c r="K663" s="2744"/>
      <c r="L663" s="2744"/>
      <c r="M663" s="2744"/>
      <c r="N663" s="2744"/>
      <c r="O663" s="2744"/>
      <c r="P663" s="2744"/>
      <c r="Q663" s="2744"/>
      <c r="R663" s="2744"/>
      <c r="S663" s="2744"/>
      <c r="T663" s="2744"/>
      <c r="U663" s="2744"/>
      <c r="V663" s="2744"/>
      <c r="W663" s="2744"/>
    </row>
    <row r="664" spans="1:23" ht="15.75" customHeight="1">
      <c r="A664" s="2744"/>
      <c r="B664" s="2744"/>
      <c r="C664" s="2744"/>
      <c r="D664" s="2744"/>
      <c r="E664" s="2744"/>
      <c r="F664" s="2744"/>
      <c r="G664" s="2744"/>
      <c r="H664" s="2834"/>
      <c r="I664" s="2744"/>
      <c r="J664" s="2744"/>
      <c r="K664" s="2744"/>
      <c r="L664" s="2744"/>
      <c r="M664" s="2744"/>
      <c r="N664" s="2744"/>
      <c r="O664" s="2744"/>
      <c r="P664" s="2744"/>
      <c r="Q664" s="2744"/>
      <c r="R664" s="2744"/>
      <c r="S664" s="2744"/>
      <c r="T664" s="2744"/>
      <c r="U664" s="2744"/>
      <c r="V664" s="2744"/>
      <c r="W664" s="2744"/>
    </row>
    <row r="665" spans="1:23" ht="15.75" customHeight="1">
      <c r="A665" s="2744"/>
      <c r="B665" s="2744"/>
      <c r="C665" s="2744"/>
      <c r="D665" s="2744"/>
      <c r="E665" s="2744"/>
      <c r="F665" s="2744"/>
      <c r="G665" s="2744"/>
      <c r="H665" s="2834"/>
      <c r="I665" s="2744"/>
      <c r="J665" s="2744"/>
      <c r="K665" s="2744"/>
      <c r="L665" s="2744"/>
      <c r="M665" s="2744"/>
      <c r="N665" s="2744"/>
      <c r="O665" s="2744"/>
      <c r="P665" s="2744"/>
      <c r="Q665" s="2744"/>
      <c r="R665" s="2744"/>
      <c r="S665" s="2744"/>
      <c r="T665" s="2744"/>
      <c r="U665" s="2744"/>
      <c r="V665" s="2744"/>
      <c r="W665" s="2744"/>
    </row>
    <row r="666" spans="1:23" ht="15.75" customHeight="1">
      <c r="A666" s="2744"/>
      <c r="B666" s="2744"/>
      <c r="C666" s="2744"/>
      <c r="D666" s="2744"/>
      <c r="E666" s="2744"/>
      <c r="F666" s="2744"/>
      <c r="G666" s="2744"/>
      <c r="H666" s="2834"/>
      <c r="I666" s="2744"/>
      <c r="J666" s="2744"/>
      <c r="K666" s="2744"/>
      <c r="L666" s="2744"/>
      <c r="M666" s="2744"/>
      <c r="N666" s="2744"/>
      <c r="O666" s="2744"/>
      <c r="P666" s="2744"/>
      <c r="Q666" s="2744"/>
      <c r="R666" s="2744"/>
      <c r="S666" s="2744"/>
      <c r="T666" s="2744"/>
      <c r="U666" s="2744"/>
      <c r="V666" s="2744"/>
      <c r="W666" s="2744"/>
    </row>
    <row r="667" spans="1:23" ht="15.75" customHeight="1">
      <c r="A667" s="2744"/>
      <c r="B667" s="2744"/>
      <c r="C667" s="2744"/>
      <c r="D667" s="2744"/>
      <c r="E667" s="2744"/>
      <c r="F667" s="2744"/>
      <c r="G667" s="2744"/>
      <c r="H667" s="2834"/>
      <c r="I667" s="2744"/>
      <c r="J667" s="2744"/>
      <c r="K667" s="2744"/>
      <c r="L667" s="2744"/>
      <c r="M667" s="2744"/>
      <c r="N667" s="2744"/>
      <c r="O667" s="2744"/>
      <c r="P667" s="2744"/>
      <c r="Q667" s="2744"/>
      <c r="R667" s="2744"/>
      <c r="S667" s="2744"/>
      <c r="T667" s="2744"/>
      <c r="U667" s="2744"/>
      <c r="V667" s="2744"/>
      <c r="W667" s="2744"/>
    </row>
    <row r="668" spans="1:23" ht="15.75" customHeight="1">
      <c r="A668" s="2744"/>
      <c r="B668" s="2744"/>
      <c r="C668" s="2744"/>
      <c r="D668" s="2744"/>
      <c r="E668" s="2744"/>
      <c r="F668" s="2744"/>
      <c r="G668" s="2744"/>
      <c r="H668" s="2834"/>
      <c r="I668" s="2744"/>
      <c r="J668" s="2744"/>
      <c r="K668" s="2744"/>
      <c r="L668" s="2744"/>
      <c r="M668" s="2744"/>
      <c r="N668" s="2744"/>
      <c r="O668" s="2744"/>
      <c r="P668" s="2744"/>
      <c r="Q668" s="2744"/>
      <c r="R668" s="2744"/>
      <c r="S668" s="2744"/>
      <c r="T668" s="2744"/>
      <c r="U668" s="2744"/>
      <c r="V668" s="2744"/>
      <c r="W668" s="2744"/>
    </row>
    <row r="669" spans="1:23" ht="15.75" customHeight="1">
      <c r="A669" s="2744"/>
      <c r="B669" s="2744"/>
      <c r="C669" s="2744"/>
      <c r="D669" s="2744"/>
      <c r="E669" s="2744"/>
      <c r="F669" s="2744"/>
      <c r="G669" s="2744"/>
      <c r="H669" s="2834"/>
      <c r="I669" s="2744"/>
      <c r="J669" s="2744"/>
      <c r="K669" s="2744"/>
      <c r="L669" s="2744"/>
      <c r="M669" s="2744"/>
      <c r="N669" s="2744"/>
      <c r="O669" s="2744"/>
      <c r="P669" s="2744"/>
      <c r="Q669" s="2744"/>
      <c r="R669" s="2744"/>
      <c r="S669" s="2744"/>
      <c r="T669" s="2744"/>
      <c r="U669" s="2744"/>
      <c r="V669" s="2744"/>
      <c r="W669" s="2744"/>
    </row>
    <row r="670" spans="1:23" ht="15.75" customHeight="1">
      <c r="A670" s="2744"/>
      <c r="B670" s="2744"/>
      <c r="C670" s="2744"/>
      <c r="D670" s="2744"/>
      <c r="E670" s="2744"/>
      <c r="F670" s="2744"/>
      <c r="G670" s="2744"/>
      <c r="H670" s="2834"/>
      <c r="I670" s="2744"/>
      <c r="J670" s="2744"/>
      <c r="K670" s="2744"/>
      <c r="L670" s="2744"/>
      <c r="M670" s="2744"/>
      <c r="N670" s="2744"/>
      <c r="O670" s="2744"/>
      <c r="P670" s="2744"/>
      <c r="Q670" s="2744"/>
      <c r="R670" s="2744"/>
      <c r="S670" s="2744"/>
      <c r="T670" s="2744"/>
      <c r="U670" s="2744"/>
      <c r="V670" s="2744"/>
      <c r="W670" s="2744"/>
    </row>
    <row r="671" spans="1:23" ht="15.75" customHeight="1">
      <c r="A671" s="2744"/>
      <c r="B671" s="2744"/>
      <c r="C671" s="2744"/>
      <c r="D671" s="2744"/>
      <c r="E671" s="2744"/>
      <c r="F671" s="2744"/>
      <c r="G671" s="2744"/>
      <c r="H671" s="2834"/>
      <c r="I671" s="2744"/>
      <c r="J671" s="2744"/>
      <c r="K671" s="2744"/>
      <c r="L671" s="2744"/>
      <c r="M671" s="2744"/>
      <c r="N671" s="2744"/>
      <c r="O671" s="2744"/>
      <c r="P671" s="2744"/>
      <c r="Q671" s="2744"/>
      <c r="R671" s="2744"/>
      <c r="S671" s="2744"/>
      <c r="T671" s="2744"/>
      <c r="U671" s="2744"/>
      <c r="V671" s="2744"/>
      <c r="W671" s="2744"/>
    </row>
    <row r="672" spans="1:23" ht="15.75" customHeight="1">
      <c r="A672" s="2744"/>
      <c r="B672" s="2744"/>
      <c r="C672" s="2744"/>
      <c r="D672" s="2744"/>
      <c r="E672" s="2744"/>
      <c r="F672" s="2744"/>
      <c r="G672" s="2744"/>
      <c r="H672" s="2834"/>
      <c r="I672" s="2744"/>
      <c r="J672" s="2744"/>
      <c r="K672" s="2744"/>
      <c r="L672" s="2744"/>
      <c r="M672" s="2744"/>
      <c r="N672" s="2744"/>
      <c r="O672" s="2744"/>
      <c r="P672" s="2744"/>
      <c r="Q672" s="2744"/>
      <c r="R672" s="2744"/>
      <c r="S672" s="2744"/>
      <c r="T672" s="2744"/>
      <c r="U672" s="2744"/>
      <c r="V672" s="2744"/>
      <c r="W672" s="2744"/>
    </row>
    <row r="673" spans="1:23" ht="15.75" customHeight="1">
      <c r="A673" s="2744"/>
      <c r="B673" s="2744"/>
      <c r="C673" s="2744"/>
      <c r="D673" s="2744"/>
      <c r="E673" s="2744"/>
      <c r="F673" s="2744"/>
      <c r="G673" s="2744"/>
      <c r="H673" s="2834"/>
      <c r="I673" s="2744"/>
      <c r="J673" s="2744"/>
      <c r="K673" s="2744"/>
      <c r="L673" s="2744"/>
      <c r="M673" s="2744"/>
      <c r="N673" s="2744"/>
      <c r="O673" s="2744"/>
      <c r="P673" s="2744"/>
      <c r="Q673" s="2744"/>
      <c r="R673" s="2744"/>
      <c r="S673" s="2744"/>
      <c r="T673" s="2744"/>
      <c r="U673" s="2744"/>
      <c r="V673" s="2744"/>
      <c r="W673" s="2744"/>
    </row>
    <row r="674" spans="1:23" ht="15.75" customHeight="1">
      <c r="A674" s="2744"/>
      <c r="B674" s="2744"/>
      <c r="C674" s="2744"/>
      <c r="D674" s="2744"/>
      <c r="E674" s="2744"/>
      <c r="F674" s="2744"/>
      <c r="G674" s="2744"/>
      <c r="H674" s="2834"/>
      <c r="I674" s="2744"/>
      <c r="J674" s="2744"/>
      <c r="K674" s="2744"/>
      <c r="L674" s="2744"/>
      <c r="M674" s="2744"/>
      <c r="N674" s="2744"/>
      <c r="O674" s="2744"/>
      <c r="P674" s="2744"/>
      <c r="Q674" s="2744"/>
      <c r="R674" s="2744"/>
      <c r="S674" s="2744"/>
      <c r="T674" s="2744"/>
      <c r="U674" s="2744"/>
      <c r="V674" s="2744"/>
      <c r="W674" s="2744"/>
    </row>
    <row r="675" spans="1:23" ht="15.75" customHeight="1">
      <c r="A675" s="2744"/>
      <c r="B675" s="2744"/>
      <c r="C675" s="2744"/>
      <c r="D675" s="2744"/>
      <c r="E675" s="2744"/>
      <c r="F675" s="2744"/>
      <c r="G675" s="2744"/>
      <c r="H675" s="2834"/>
      <c r="I675" s="2744"/>
      <c r="J675" s="2744"/>
      <c r="K675" s="2744"/>
      <c r="L675" s="2744"/>
      <c r="M675" s="2744"/>
      <c r="N675" s="2744"/>
      <c r="O675" s="2744"/>
      <c r="P675" s="2744"/>
      <c r="Q675" s="2744"/>
      <c r="R675" s="2744"/>
      <c r="S675" s="2744"/>
      <c r="T675" s="2744"/>
      <c r="U675" s="2744"/>
      <c r="V675" s="2744"/>
      <c r="W675" s="2744"/>
    </row>
    <row r="676" spans="1:23" ht="15.75" customHeight="1">
      <c r="A676" s="2744"/>
      <c r="B676" s="2744"/>
      <c r="C676" s="2744"/>
      <c r="D676" s="2744"/>
      <c r="E676" s="2744"/>
      <c r="F676" s="2744"/>
      <c r="G676" s="2744"/>
      <c r="H676" s="2834"/>
      <c r="I676" s="2744"/>
      <c r="J676" s="2744"/>
      <c r="K676" s="2744"/>
      <c r="L676" s="2744"/>
      <c r="M676" s="2744"/>
      <c r="N676" s="2744"/>
      <c r="O676" s="2744"/>
      <c r="P676" s="2744"/>
      <c r="Q676" s="2744"/>
      <c r="R676" s="2744"/>
      <c r="S676" s="2744"/>
      <c r="T676" s="2744"/>
      <c r="U676" s="2744"/>
      <c r="V676" s="2744"/>
      <c r="W676" s="2744"/>
    </row>
    <row r="677" spans="1:23" ht="15.75" customHeight="1">
      <c r="A677" s="2744"/>
      <c r="B677" s="2744"/>
      <c r="C677" s="2744"/>
      <c r="D677" s="2744"/>
      <c r="E677" s="2744"/>
      <c r="F677" s="2744"/>
      <c r="G677" s="2744"/>
      <c r="H677" s="2834"/>
      <c r="I677" s="2744"/>
      <c r="J677" s="2744"/>
      <c r="K677" s="2744"/>
      <c r="L677" s="2744"/>
      <c r="M677" s="2744"/>
      <c r="N677" s="2744"/>
      <c r="O677" s="2744"/>
      <c r="P677" s="2744"/>
      <c r="Q677" s="2744"/>
      <c r="R677" s="2744"/>
      <c r="S677" s="2744"/>
      <c r="T677" s="2744"/>
      <c r="U677" s="2744"/>
      <c r="V677" s="2744"/>
      <c r="W677" s="2744"/>
    </row>
    <row r="678" spans="1:23" ht="15.75" customHeight="1">
      <c r="A678" s="2744"/>
      <c r="B678" s="2744"/>
      <c r="C678" s="2744"/>
      <c r="D678" s="2744"/>
      <c r="E678" s="2744"/>
      <c r="F678" s="2744"/>
      <c r="G678" s="2744"/>
      <c r="H678" s="2834"/>
      <c r="I678" s="2744"/>
      <c r="J678" s="2744"/>
      <c r="K678" s="2744"/>
      <c r="L678" s="2744"/>
      <c r="M678" s="2744"/>
      <c r="N678" s="2744"/>
      <c r="O678" s="2744"/>
      <c r="P678" s="2744"/>
      <c r="Q678" s="2744"/>
      <c r="R678" s="2744"/>
      <c r="S678" s="2744"/>
      <c r="T678" s="2744"/>
      <c r="U678" s="2744"/>
      <c r="V678" s="2744"/>
      <c r="W678" s="2744"/>
    </row>
    <row r="679" spans="1:23" ht="15.75" customHeight="1">
      <c r="A679" s="2744"/>
      <c r="B679" s="2744"/>
      <c r="C679" s="2744"/>
      <c r="D679" s="2744"/>
      <c r="E679" s="2744"/>
      <c r="F679" s="2744"/>
      <c r="G679" s="2744"/>
      <c r="H679" s="2834"/>
      <c r="I679" s="2744"/>
      <c r="J679" s="2744"/>
      <c r="K679" s="2744"/>
      <c r="L679" s="2744"/>
      <c r="M679" s="2744"/>
      <c r="N679" s="2744"/>
      <c r="O679" s="2744"/>
      <c r="P679" s="2744"/>
      <c r="Q679" s="2744"/>
      <c r="R679" s="2744"/>
      <c r="S679" s="2744"/>
      <c r="T679" s="2744"/>
      <c r="U679" s="2744"/>
      <c r="V679" s="2744"/>
      <c r="W679" s="2744"/>
    </row>
    <row r="680" spans="1:23" ht="15.75" customHeight="1">
      <c r="A680" s="2744"/>
      <c r="B680" s="2744"/>
      <c r="C680" s="2744"/>
      <c r="D680" s="2744"/>
      <c r="E680" s="2744"/>
      <c r="F680" s="2744"/>
      <c r="G680" s="2744"/>
      <c r="H680" s="2834"/>
      <c r="I680" s="2744"/>
      <c r="J680" s="2744"/>
      <c r="K680" s="2744"/>
      <c r="L680" s="2744"/>
      <c r="M680" s="2744"/>
      <c r="N680" s="2744"/>
      <c r="O680" s="2744"/>
      <c r="P680" s="2744"/>
      <c r="Q680" s="2744"/>
      <c r="R680" s="2744"/>
      <c r="S680" s="2744"/>
      <c r="T680" s="2744"/>
      <c r="U680" s="2744"/>
      <c r="V680" s="2744"/>
      <c r="W680" s="2744"/>
    </row>
    <row r="681" spans="1:23" ht="15.75" customHeight="1">
      <c r="A681" s="2744"/>
      <c r="B681" s="2744"/>
      <c r="C681" s="2744"/>
      <c r="D681" s="2744"/>
      <c r="E681" s="2744"/>
      <c r="F681" s="2744"/>
      <c r="G681" s="2744"/>
      <c r="H681" s="2834"/>
      <c r="I681" s="2744"/>
      <c r="J681" s="2744"/>
      <c r="K681" s="2744"/>
      <c r="L681" s="2744"/>
      <c r="M681" s="2744"/>
      <c r="N681" s="2744"/>
      <c r="O681" s="2744"/>
      <c r="P681" s="2744"/>
      <c r="Q681" s="2744"/>
      <c r="R681" s="2744"/>
      <c r="S681" s="2744"/>
      <c r="T681" s="2744"/>
      <c r="U681" s="2744"/>
      <c r="V681" s="2744"/>
      <c r="W681" s="2744"/>
    </row>
    <row r="682" spans="1:23" ht="15.75" customHeight="1">
      <c r="A682" s="2744"/>
      <c r="B682" s="2744"/>
      <c r="C682" s="2744"/>
      <c r="D682" s="2744"/>
      <c r="E682" s="2744"/>
      <c r="F682" s="2744"/>
      <c r="G682" s="2744"/>
      <c r="H682" s="2834"/>
      <c r="I682" s="2744"/>
      <c r="J682" s="2744"/>
      <c r="K682" s="2744"/>
      <c r="L682" s="2744"/>
      <c r="M682" s="2744"/>
      <c r="N682" s="2744"/>
      <c r="O682" s="2744"/>
      <c r="P682" s="2744"/>
      <c r="Q682" s="2744"/>
      <c r="R682" s="2744"/>
      <c r="S682" s="2744"/>
      <c r="T682" s="2744"/>
      <c r="U682" s="2744"/>
      <c r="V682" s="2744"/>
      <c r="W682" s="2744"/>
    </row>
    <row r="683" spans="1:23" ht="15.75" customHeight="1">
      <c r="A683" s="2744"/>
      <c r="B683" s="2744"/>
      <c r="C683" s="2744"/>
      <c r="D683" s="2744"/>
      <c r="E683" s="2744"/>
      <c r="F683" s="2744"/>
      <c r="G683" s="2744"/>
      <c r="H683" s="2834"/>
      <c r="I683" s="2744"/>
      <c r="J683" s="2744"/>
      <c r="K683" s="2744"/>
      <c r="L683" s="2744"/>
      <c r="M683" s="2744"/>
      <c r="N683" s="2744"/>
      <c r="O683" s="2744"/>
      <c r="P683" s="2744"/>
      <c r="Q683" s="2744"/>
      <c r="R683" s="2744"/>
      <c r="S683" s="2744"/>
      <c r="T683" s="2744"/>
      <c r="U683" s="2744"/>
      <c r="V683" s="2744"/>
      <c r="W683" s="2744"/>
    </row>
    <row r="684" spans="1:23" ht="15.75" customHeight="1">
      <c r="A684" s="2744"/>
      <c r="B684" s="2744"/>
      <c r="C684" s="2744"/>
      <c r="D684" s="2744"/>
      <c r="E684" s="2744"/>
      <c r="F684" s="2744"/>
      <c r="G684" s="2744"/>
      <c r="H684" s="2834"/>
      <c r="I684" s="2744"/>
      <c r="J684" s="2744"/>
      <c r="K684" s="2744"/>
      <c r="L684" s="2744"/>
      <c r="M684" s="2744"/>
      <c r="N684" s="2744"/>
      <c r="O684" s="2744"/>
      <c r="P684" s="2744"/>
      <c r="Q684" s="2744"/>
      <c r="R684" s="2744"/>
      <c r="S684" s="2744"/>
      <c r="T684" s="2744"/>
      <c r="U684" s="2744"/>
      <c r="V684" s="2744"/>
      <c r="W684" s="2744"/>
    </row>
    <row r="685" spans="1:23" ht="15.75" customHeight="1">
      <c r="A685" s="2744"/>
      <c r="B685" s="2744"/>
      <c r="C685" s="2744"/>
      <c r="D685" s="2744"/>
      <c r="E685" s="2744"/>
      <c r="F685" s="2744"/>
      <c r="G685" s="2744"/>
      <c r="H685" s="2834"/>
      <c r="I685" s="2744"/>
      <c r="J685" s="2744"/>
      <c r="K685" s="2744"/>
      <c r="L685" s="2744"/>
      <c r="M685" s="2744"/>
      <c r="N685" s="2744"/>
      <c r="O685" s="2744"/>
      <c r="P685" s="2744"/>
      <c r="Q685" s="2744"/>
      <c r="R685" s="2744"/>
      <c r="S685" s="2744"/>
      <c r="T685" s="2744"/>
      <c r="U685" s="2744"/>
      <c r="V685" s="2744"/>
      <c r="W685" s="2744"/>
    </row>
    <row r="686" spans="1:23" ht="15.75" customHeight="1">
      <c r="A686" s="2744"/>
      <c r="B686" s="2744"/>
      <c r="C686" s="2744"/>
      <c r="D686" s="2744"/>
      <c r="E686" s="2744"/>
      <c r="F686" s="2744"/>
      <c r="G686" s="2744"/>
      <c r="H686" s="2834"/>
      <c r="I686" s="2744"/>
      <c r="J686" s="2744"/>
      <c r="K686" s="2744"/>
      <c r="L686" s="2744"/>
      <c r="M686" s="2744"/>
      <c r="N686" s="2744"/>
      <c r="O686" s="2744"/>
      <c r="P686" s="2744"/>
      <c r="Q686" s="2744"/>
      <c r="R686" s="2744"/>
      <c r="S686" s="2744"/>
      <c r="T686" s="2744"/>
      <c r="U686" s="2744"/>
      <c r="V686" s="2744"/>
      <c r="W686" s="2744"/>
    </row>
    <row r="687" spans="1:23" ht="15.75" customHeight="1">
      <c r="A687" s="2744"/>
      <c r="B687" s="2744"/>
      <c r="C687" s="2744"/>
      <c r="D687" s="2744"/>
      <c r="E687" s="2744"/>
      <c r="F687" s="2744"/>
      <c r="G687" s="2744"/>
      <c r="H687" s="2834"/>
      <c r="I687" s="2744"/>
      <c r="J687" s="2744"/>
      <c r="K687" s="2744"/>
      <c r="L687" s="2744"/>
      <c r="M687" s="2744"/>
      <c r="N687" s="2744"/>
      <c r="O687" s="2744"/>
      <c r="P687" s="2744"/>
      <c r="Q687" s="2744"/>
      <c r="R687" s="2744"/>
      <c r="S687" s="2744"/>
      <c r="T687" s="2744"/>
      <c r="U687" s="2744"/>
      <c r="V687" s="2744"/>
      <c r="W687" s="2744"/>
    </row>
    <row r="688" spans="1:23" ht="15.75" customHeight="1">
      <c r="A688" s="2744"/>
      <c r="B688" s="2744"/>
      <c r="C688" s="2744"/>
      <c r="D688" s="2744"/>
      <c r="E688" s="2744"/>
      <c r="F688" s="2744"/>
      <c r="G688" s="2744"/>
      <c r="H688" s="2834"/>
      <c r="I688" s="2744"/>
      <c r="J688" s="2744"/>
      <c r="K688" s="2744"/>
      <c r="L688" s="2744"/>
      <c r="M688" s="2744"/>
      <c r="N688" s="2744"/>
      <c r="O688" s="2744"/>
      <c r="P688" s="2744"/>
      <c r="Q688" s="2744"/>
      <c r="R688" s="2744"/>
      <c r="S688" s="2744"/>
      <c r="T688" s="2744"/>
      <c r="U688" s="2744"/>
      <c r="V688" s="2744"/>
      <c r="W688" s="2744"/>
    </row>
    <row r="689" spans="1:23" ht="15.75" customHeight="1">
      <c r="A689" s="2744"/>
      <c r="B689" s="2744"/>
      <c r="C689" s="2744"/>
      <c r="D689" s="2744"/>
      <c r="E689" s="2744"/>
      <c r="F689" s="2744"/>
      <c r="G689" s="2744"/>
      <c r="H689" s="2834"/>
      <c r="I689" s="2744"/>
      <c r="J689" s="2744"/>
      <c r="K689" s="2744"/>
      <c r="L689" s="2744"/>
      <c r="M689" s="2744"/>
      <c r="N689" s="2744"/>
      <c r="O689" s="2744"/>
      <c r="P689" s="2744"/>
      <c r="Q689" s="2744"/>
      <c r="R689" s="2744"/>
      <c r="S689" s="2744"/>
      <c r="T689" s="2744"/>
      <c r="U689" s="2744"/>
      <c r="V689" s="2744"/>
      <c r="W689" s="2744"/>
    </row>
    <row r="690" spans="1:23" ht="15.75" customHeight="1">
      <c r="A690" s="2744"/>
      <c r="B690" s="2744"/>
      <c r="C690" s="2744"/>
      <c r="D690" s="2744"/>
      <c r="E690" s="2744"/>
      <c r="F690" s="2744"/>
      <c r="G690" s="2744"/>
      <c r="H690" s="2834"/>
      <c r="I690" s="2744"/>
      <c r="J690" s="2744"/>
      <c r="K690" s="2744"/>
      <c r="L690" s="2744"/>
      <c r="M690" s="2744"/>
      <c r="N690" s="2744"/>
      <c r="O690" s="2744"/>
      <c r="P690" s="2744"/>
      <c r="Q690" s="2744"/>
      <c r="R690" s="2744"/>
      <c r="S690" s="2744"/>
      <c r="T690" s="2744"/>
      <c r="U690" s="2744"/>
      <c r="V690" s="2744"/>
      <c r="W690" s="2744"/>
    </row>
    <row r="691" spans="1:23" ht="15.75" customHeight="1">
      <c r="A691" s="2744"/>
      <c r="B691" s="2744"/>
      <c r="C691" s="2744"/>
      <c r="D691" s="2744"/>
      <c r="E691" s="2744"/>
      <c r="F691" s="2744"/>
      <c r="G691" s="2744"/>
      <c r="H691" s="2834"/>
      <c r="I691" s="2744"/>
      <c r="J691" s="2744"/>
      <c r="K691" s="2744"/>
      <c r="L691" s="2744"/>
      <c r="M691" s="2744"/>
      <c r="N691" s="2744"/>
      <c r="O691" s="2744"/>
      <c r="P691" s="2744"/>
      <c r="Q691" s="2744"/>
      <c r="R691" s="2744"/>
      <c r="S691" s="2744"/>
      <c r="T691" s="2744"/>
      <c r="U691" s="2744"/>
      <c r="V691" s="2744"/>
      <c r="W691" s="2744"/>
    </row>
    <row r="692" spans="1:23" ht="15.75" customHeight="1">
      <c r="A692" s="2744"/>
      <c r="B692" s="2744"/>
      <c r="C692" s="2744"/>
      <c r="D692" s="2744"/>
      <c r="E692" s="2744"/>
      <c r="F692" s="2744"/>
      <c r="G692" s="2744"/>
      <c r="H692" s="2834"/>
      <c r="I692" s="2744"/>
      <c r="J692" s="2744"/>
      <c r="K692" s="2744"/>
      <c r="L692" s="2744"/>
      <c r="M692" s="2744"/>
      <c r="N692" s="2744"/>
      <c r="O692" s="2744"/>
      <c r="P692" s="2744"/>
      <c r="Q692" s="2744"/>
      <c r="R692" s="2744"/>
      <c r="S692" s="2744"/>
      <c r="T692" s="2744"/>
      <c r="U692" s="2744"/>
      <c r="V692" s="2744"/>
      <c r="W692" s="2744"/>
    </row>
    <row r="693" spans="1:23" ht="15.75" customHeight="1">
      <c r="A693" s="2744"/>
      <c r="B693" s="2744"/>
      <c r="C693" s="2744"/>
      <c r="D693" s="2744"/>
      <c r="E693" s="2744"/>
      <c r="F693" s="2744"/>
      <c r="G693" s="2744"/>
      <c r="H693" s="2834"/>
      <c r="I693" s="2744"/>
      <c r="J693" s="2744"/>
      <c r="K693" s="2744"/>
      <c r="L693" s="2744"/>
      <c r="M693" s="2744"/>
      <c r="N693" s="2744"/>
      <c r="O693" s="2744"/>
      <c r="P693" s="2744"/>
      <c r="Q693" s="2744"/>
      <c r="R693" s="2744"/>
      <c r="S693" s="2744"/>
      <c r="T693" s="2744"/>
      <c r="U693" s="2744"/>
      <c r="V693" s="2744"/>
      <c r="W693" s="2744"/>
    </row>
    <row r="694" spans="1:23" ht="15.75" customHeight="1">
      <c r="A694" s="2744"/>
      <c r="B694" s="2744"/>
      <c r="C694" s="2744"/>
      <c r="D694" s="2744"/>
      <c r="E694" s="2744"/>
      <c r="F694" s="2744"/>
      <c r="G694" s="2744"/>
      <c r="H694" s="2834"/>
      <c r="I694" s="2744"/>
      <c r="J694" s="2744"/>
      <c r="K694" s="2744"/>
      <c r="L694" s="2744"/>
      <c r="M694" s="2744"/>
      <c r="N694" s="2744"/>
      <c r="O694" s="2744"/>
      <c r="P694" s="2744"/>
      <c r="Q694" s="2744"/>
      <c r="R694" s="2744"/>
      <c r="S694" s="2744"/>
      <c r="T694" s="2744"/>
      <c r="U694" s="2744"/>
      <c r="V694" s="2744"/>
      <c r="W694" s="2744"/>
    </row>
    <row r="695" spans="1:23" ht="15.75" customHeight="1">
      <c r="A695" s="2744"/>
      <c r="B695" s="2744"/>
      <c r="C695" s="2744"/>
      <c r="D695" s="2744"/>
      <c r="E695" s="2744"/>
      <c r="F695" s="2744"/>
      <c r="G695" s="2744"/>
      <c r="H695" s="2834"/>
      <c r="I695" s="2744"/>
      <c r="J695" s="2744"/>
      <c r="K695" s="2744"/>
      <c r="L695" s="2744"/>
      <c r="M695" s="2744"/>
      <c r="N695" s="2744"/>
      <c r="O695" s="2744"/>
      <c r="P695" s="2744"/>
      <c r="Q695" s="2744"/>
      <c r="R695" s="2744"/>
      <c r="S695" s="2744"/>
      <c r="T695" s="2744"/>
      <c r="U695" s="2744"/>
      <c r="V695" s="2744"/>
      <c r="W695" s="2744"/>
    </row>
    <row r="696" spans="1:23" ht="15.75" customHeight="1">
      <c r="A696" s="2744"/>
      <c r="B696" s="2744"/>
      <c r="C696" s="2744"/>
      <c r="D696" s="2744"/>
      <c r="E696" s="2744"/>
      <c r="F696" s="2744"/>
      <c r="G696" s="2744"/>
      <c r="H696" s="2834"/>
      <c r="I696" s="2744"/>
      <c r="J696" s="2744"/>
      <c r="K696" s="2744"/>
      <c r="L696" s="2744"/>
      <c r="M696" s="2744"/>
      <c r="N696" s="2744"/>
      <c r="O696" s="2744"/>
      <c r="P696" s="2744"/>
      <c r="Q696" s="2744"/>
      <c r="R696" s="2744"/>
      <c r="S696" s="2744"/>
      <c r="T696" s="2744"/>
      <c r="U696" s="2744"/>
      <c r="V696" s="2744"/>
      <c r="W696" s="2744"/>
    </row>
    <row r="697" spans="1:23" ht="15.75" customHeight="1">
      <c r="A697" s="2744"/>
      <c r="B697" s="2744"/>
      <c r="C697" s="2744"/>
      <c r="D697" s="2744"/>
      <c r="E697" s="2744"/>
      <c r="F697" s="2744"/>
      <c r="G697" s="2744"/>
      <c r="H697" s="2834"/>
      <c r="I697" s="2744"/>
      <c r="J697" s="2744"/>
      <c r="K697" s="2744"/>
      <c r="L697" s="2744"/>
      <c r="M697" s="2744"/>
      <c r="N697" s="2744"/>
      <c r="O697" s="2744"/>
      <c r="P697" s="2744"/>
      <c r="Q697" s="2744"/>
      <c r="R697" s="2744"/>
      <c r="S697" s="2744"/>
      <c r="T697" s="2744"/>
      <c r="U697" s="2744"/>
      <c r="V697" s="2744"/>
      <c r="W697" s="2744"/>
    </row>
    <row r="698" spans="1:23" ht="15.75" customHeight="1">
      <c r="A698" s="2744"/>
      <c r="B698" s="2744"/>
      <c r="C698" s="2744"/>
      <c r="D698" s="2744"/>
      <c r="E698" s="2744"/>
      <c r="F698" s="2744"/>
      <c r="G698" s="2744"/>
      <c r="H698" s="2834"/>
      <c r="I698" s="2744"/>
      <c r="J698" s="2744"/>
      <c r="K698" s="2744"/>
      <c r="L698" s="2744"/>
      <c r="M698" s="2744"/>
      <c r="N698" s="2744"/>
      <c r="O698" s="2744"/>
      <c r="P698" s="2744"/>
      <c r="Q698" s="2744"/>
      <c r="R698" s="2744"/>
      <c r="S698" s="2744"/>
      <c r="T698" s="2744"/>
      <c r="U698" s="2744"/>
      <c r="V698" s="2744"/>
      <c r="W698" s="2744"/>
    </row>
    <row r="699" spans="1:23" ht="15.75" customHeight="1">
      <c r="A699" s="2744"/>
      <c r="B699" s="2744"/>
      <c r="C699" s="2744"/>
      <c r="D699" s="2744"/>
      <c r="E699" s="2744"/>
      <c r="F699" s="2744"/>
      <c r="G699" s="2744"/>
      <c r="H699" s="2834"/>
      <c r="I699" s="2744"/>
      <c r="J699" s="2744"/>
      <c r="K699" s="2744"/>
      <c r="L699" s="2744"/>
      <c r="M699" s="2744"/>
      <c r="N699" s="2744"/>
      <c r="O699" s="2744"/>
      <c r="P699" s="2744"/>
      <c r="Q699" s="2744"/>
      <c r="R699" s="2744"/>
      <c r="S699" s="2744"/>
      <c r="T699" s="2744"/>
      <c r="U699" s="2744"/>
      <c r="V699" s="2744"/>
      <c r="W699" s="2744"/>
    </row>
    <row r="700" spans="1:23" ht="15.75" customHeight="1">
      <c r="A700" s="2744"/>
      <c r="B700" s="2744"/>
      <c r="C700" s="2744"/>
      <c r="D700" s="2744"/>
      <c r="E700" s="2744"/>
      <c r="F700" s="2744"/>
      <c r="G700" s="2744"/>
      <c r="H700" s="2834"/>
      <c r="I700" s="2744"/>
      <c r="J700" s="2744"/>
      <c r="K700" s="2744"/>
      <c r="L700" s="2744"/>
      <c r="M700" s="2744"/>
      <c r="N700" s="2744"/>
      <c r="O700" s="2744"/>
      <c r="P700" s="2744"/>
      <c r="Q700" s="2744"/>
      <c r="R700" s="2744"/>
      <c r="S700" s="2744"/>
      <c r="T700" s="2744"/>
      <c r="U700" s="2744"/>
      <c r="V700" s="2744"/>
      <c r="W700" s="2744"/>
    </row>
    <row r="701" spans="1:23" ht="15.75" customHeight="1">
      <c r="A701" s="2744"/>
      <c r="B701" s="2744"/>
      <c r="C701" s="2744"/>
      <c r="D701" s="2744"/>
      <c r="E701" s="2744"/>
      <c r="F701" s="2744"/>
      <c r="G701" s="2744"/>
      <c r="H701" s="2834"/>
      <c r="I701" s="2744"/>
      <c r="J701" s="2744"/>
      <c r="K701" s="2744"/>
      <c r="L701" s="2744"/>
      <c r="M701" s="2744"/>
      <c r="N701" s="2744"/>
      <c r="O701" s="2744"/>
      <c r="P701" s="2744"/>
      <c r="Q701" s="2744"/>
      <c r="R701" s="2744"/>
      <c r="S701" s="2744"/>
      <c r="T701" s="2744"/>
      <c r="U701" s="2744"/>
      <c r="V701" s="2744"/>
      <c r="W701" s="2744"/>
    </row>
    <row r="702" spans="1:23" ht="15.75" customHeight="1">
      <c r="A702" s="2744"/>
      <c r="B702" s="2744"/>
      <c r="C702" s="2744"/>
      <c r="D702" s="2744"/>
      <c r="E702" s="2744"/>
      <c r="F702" s="2744"/>
      <c r="G702" s="2744"/>
      <c r="H702" s="2834"/>
      <c r="I702" s="2744"/>
      <c r="J702" s="2744"/>
      <c r="K702" s="2744"/>
      <c r="L702" s="2744"/>
      <c r="M702" s="2744"/>
      <c r="N702" s="2744"/>
      <c r="O702" s="2744"/>
      <c r="P702" s="2744"/>
      <c r="Q702" s="2744"/>
      <c r="R702" s="2744"/>
      <c r="S702" s="2744"/>
      <c r="T702" s="2744"/>
      <c r="U702" s="2744"/>
      <c r="V702" s="2744"/>
      <c r="W702" s="2744"/>
    </row>
    <row r="703" spans="1:23" ht="15.75" customHeight="1">
      <c r="A703" s="2744"/>
      <c r="B703" s="2744"/>
      <c r="C703" s="2744"/>
      <c r="D703" s="2744"/>
      <c r="E703" s="2744"/>
      <c r="F703" s="2744"/>
      <c r="G703" s="2744"/>
      <c r="H703" s="2834"/>
      <c r="I703" s="2744"/>
      <c r="J703" s="2744"/>
      <c r="K703" s="2744"/>
      <c r="L703" s="2744"/>
      <c r="M703" s="2744"/>
      <c r="N703" s="2744"/>
      <c r="O703" s="2744"/>
      <c r="P703" s="2744"/>
      <c r="Q703" s="2744"/>
      <c r="R703" s="2744"/>
      <c r="S703" s="2744"/>
      <c r="T703" s="2744"/>
      <c r="U703" s="2744"/>
      <c r="V703" s="2744"/>
      <c r="W703" s="2744"/>
    </row>
    <row r="704" spans="1:23" ht="15.75" customHeight="1">
      <c r="A704" s="2744"/>
      <c r="B704" s="2744"/>
      <c r="C704" s="2744"/>
      <c r="D704" s="2744"/>
      <c r="E704" s="2744"/>
      <c r="F704" s="2744"/>
      <c r="G704" s="2744"/>
      <c r="H704" s="2834"/>
      <c r="I704" s="2744"/>
      <c r="J704" s="2744"/>
      <c r="K704" s="2744"/>
      <c r="L704" s="2744"/>
      <c r="M704" s="2744"/>
      <c r="N704" s="2744"/>
      <c r="O704" s="2744"/>
      <c r="P704" s="2744"/>
      <c r="Q704" s="2744"/>
      <c r="R704" s="2744"/>
      <c r="S704" s="2744"/>
      <c r="T704" s="2744"/>
      <c r="U704" s="2744"/>
      <c r="V704" s="2744"/>
      <c r="W704" s="2744"/>
    </row>
    <row r="705" spans="1:23" ht="15.75" customHeight="1">
      <c r="A705" s="2744"/>
      <c r="B705" s="2744"/>
      <c r="C705" s="2744"/>
      <c r="D705" s="2744"/>
      <c r="E705" s="2744"/>
      <c r="F705" s="2744"/>
      <c r="G705" s="2744"/>
      <c r="H705" s="2834"/>
      <c r="I705" s="2744"/>
      <c r="J705" s="2744"/>
      <c r="K705" s="2744"/>
      <c r="L705" s="2744"/>
      <c r="M705" s="2744"/>
      <c r="N705" s="2744"/>
      <c r="O705" s="2744"/>
      <c r="P705" s="2744"/>
      <c r="Q705" s="2744"/>
      <c r="R705" s="2744"/>
      <c r="S705" s="2744"/>
      <c r="T705" s="2744"/>
      <c r="U705" s="2744"/>
      <c r="V705" s="2744"/>
      <c r="W705" s="2744"/>
    </row>
    <row r="706" spans="1:23" ht="15.75" customHeight="1">
      <c r="A706" s="2744"/>
      <c r="B706" s="2744"/>
      <c r="C706" s="2744"/>
      <c r="D706" s="2744"/>
      <c r="E706" s="2744"/>
      <c r="F706" s="2744"/>
      <c r="G706" s="2744"/>
      <c r="H706" s="2834"/>
      <c r="I706" s="2744"/>
      <c r="J706" s="2744"/>
      <c r="K706" s="2744"/>
      <c r="L706" s="2744"/>
      <c r="M706" s="2744"/>
      <c r="N706" s="2744"/>
      <c r="O706" s="2744"/>
      <c r="P706" s="2744"/>
      <c r="Q706" s="2744"/>
      <c r="R706" s="2744"/>
      <c r="S706" s="2744"/>
      <c r="T706" s="2744"/>
      <c r="U706" s="2744"/>
      <c r="V706" s="2744"/>
      <c r="W706" s="2744"/>
    </row>
    <row r="707" spans="1:23" ht="15.75" customHeight="1">
      <c r="A707" s="2744"/>
      <c r="B707" s="2744"/>
      <c r="C707" s="2744"/>
      <c r="D707" s="2744"/>
      <c r="E707" s="2744"/>
      <c r="F707" s="2744"/>
      <c r="G707" s="2744"/>
      <c r="H707" s="2834"/>
      <c r="I707" s="2744"/>
      <c r="J707" s="2744"/>
      <c r="K707" s="2744"/>
      <c r="L707" s="2744"/>
      <c r="M707" s="2744"/>
      <c r="N707" s="2744"/>
      <c r="O707" s="2744"/>
      <c r="P707" s="2744"/>
      <c r="Q707" s="2744"/>
      <c r="R707" s="2744"/>
      <c r="S707" s="2744"/>
      <c r="T707" s="2744"/>
      <c r="U707" s="2744"/>
      <c r="V707" s="2744"/>
      <c r="W707" s="2744"/>
    </row>
    <row r="708" spans="1:23" ht="15.75" customHeight="1">
      <c r="A708" s="2744"/>
      <c r="B708" s="2744"/>
      <c r="C708" s="2744"/>
      <c r="D708" s="2744"/>
      <c r="E708" s="2744"/>
      <c r="F708" s="2744"/>
      <c r="G708" s="2744"/>
      <c r="H708" s="2834"/>
      <c r="I708" s="2744"/>
      <c r="J708" s="2744"/>
      <c r="K708" s="2744"/>
      <c r="L708" s="2744"/>
      <c r="M708" s="2744"/>
      <c r="N708" s="2744"/>
      <c r="O708" s="2744"/>
      <c r="P708" s="2744"/>
      <c r="Q708" s="2744"/>
      <c r="R708" s="2744"/>
      <c r="S708" s="2744"/>
      <c r="T708" s="2744"/>
      <c r="U708" s="2744"/>
      <c r="V708" s="2744"/>
      <c r="W708" s="2744"/>
    </row>
    <row r="709" spans="1:23" ht="15.75" customHeight="1">
      <c r="A709" s="2744"/>
      <c r="B709" s="2744"/>
      <c r="C709" s="2744"/>
      <c r="D709" s="2744"/>
      <c r="E709" s="2744"/>
      <c r="F709" s="2744"/>
      <c r="G709" s="2744"/>
      <c r="H709" s="2834"/>
      <c r="I709" s="2744"/>
      <c r="J709" s="2744"/>
      <c r="K709" s="2744"/>
      <c r="L709" s="2744"/>
      <c r="M709" s="2744"/>
      <c r="N709" s="2744"/>
      <c r="O709" s="2744"/>
      <c r="P709" s="2744"/>
      <c r="Q709" s="2744"/>
      <c r="R709" s="2744"/>
      <c r="S709" s="2744"/>
      <c r="T709" s="2744"/>
      <c r="U709" s="2744"/>
      <c r="V709" s="2744"/>
      <c r="W709" s="2744"/>
    </row>
    <row r="710" spans="1:23" ht="15.75" customHeight="1">
      <c r="A710" s="2744"/>
      <c r="B710" s="2744"/>
      <c r="C710" s="2744"/>
      <c r="D710" s="2744"/>
      <c r="E710" s="2744"/>
      <c r="F710" s="2744"/>
      <c r="G710" s="2744"/>
      <c r="H710" s="2834"/>
      <c r="I710" s="2744"/>
      <c r="J710" s="2744"/>
      <c r="K710" s="2744"/>
      <c r="L710" s="2744"/>
      <c r="M710" s="2744"/>
      <c r="N710" s="2744"/>
      <c r="O710" s="2744"/>
      <c r="P710" s="2744"/>
      <c r="Q710" s="2744"/>
      <c r="R710" s="2744"/>
      <c r="S710" s="2744"/>
      <c r="T710" s="2744"/>
      <c r="U710" s="2744"/>
      <c r="V710" s="2744"/>
      <c r="W710" s="2744"/>
    </row>
    <row r="711" spans="1:23" ht="15.75" customHeight="1">
      <c r="A711" s="2744"/>
      <c r="B711" s="2744"/>
      <c r="C711" s="2744"/>
      <c r="D711" s="2744"/>
      <c r="E711" s="2744"/>
      <c r="F711" s="2744"/>
      <c r="G711" s="2744"/>
      <c r="H711" s="2834"/>
      <c r="I711" s="2744"/>
      <c r="J711" s="2744"/>
      <c r="K711" s="2744"/>
      <c r="L711" s="2744"/>
      <c r="M711" s="2744"/>
      <c r="N711" s="2744"/>
      <c r="O711" s="2744"/>
      <c r="P711" s="2744"/>
      <c r="Q711" s="2744"/>
      <c r="R711" s="2744"/>
      <c r="S711" s="2744"/>
      <c r="T711" s="2744"/>
      <c r="U711" s="2744"/>
      <c r="V711" s="2744"/>
      <c r="W711" s="2744"/>
    </row>
    <row r="712" spans="1:23" ht="15.75" customHeight="1">
      <c r="A712" s="2744"/>
      <c r="B712" s="2744"/>
      <c r="C712" s="2744"/>
      <c r="D712" s="2744"/>
      <c r="E712" s="2744"/>
      <c r="F712" s="2744"/>
      <c r="G712" s="2744"/>
      <c r="H712" s="2834"/>
      <c r="I712" s="2744"/>
      <c r="J712" s="2744"/>
      <c r="K712" s="2744"/>
      <c r="L712" s="2744"/>
      <c r="M712" s="2744"/>
      <c r="N712" s="2744"/>
      <c r="O712" s="2744"/>
      <c r="P712" s="2744"/>
      <c r="Q712" s="2744"/>
      <c r="R712" s="2744"/>
      <c r="S712" s="2744"/>
      <c r="T712" s="2744"/>
      <c r="U712" s="2744"/>
      <c r="V712" s="2744"/>
      <c r="W712" s="2744"/>
    </row>
    <row r="713" spans="1:23" ht="15.75" customHeight="1">
      <c r="A713" s="2744"/>
      <c r="B713" s="2744"/>
      <c r="C713" s="2744"/>
      <c r="D713" s="2744"/>
      <c r="E713" s="2744"/>
      <c r="F713" s="2744"/>
      <c r="G713" s="2744"/>
      <c r="H713" s="2834"/>
      <c r="I713" s="2744"/>
      <c r="J713" s="2744"/>
      <c r="K713" s="2744"/>
      <c r="L713" s="2744"/>
      <c r="M713" s="2744"/>
      <c r="N713" s="2744"/>
      <c r="O713" s="2744"/>
      <c r="P713" s="2744"/>
      <c r="Q713" s="2744"/>
      <c r="R713" s="2744"/>
      <c r="S713" s="2744"/>
      <c r="T713" s="2744"/>
      <c r="U713" s="2744"/>
      <c r="V713" s="2744"/>
      <c r="W713" s="2744"/>
    </row>
    <row r="714" spans="1:23" ht="15.75" customHeight="1">
      <c r="A714" s="2744"/>
      <c r="B714" s="2744"/>
      <c r="C714" s="2744"/>
      <c r="D714" s="2744"/>
      <c r="E714" s="2744"/>
      <c r="F714" s="2744"/>
      <c r="G714" s="2744"/>
      <c r="H714" s="2834"/>
      <c r="I714" s="2744"/>
      <c r="J714" s="2744"/>
      <c r="K714" s="2744"/>
      <c r="L714" s="2744"/>
      <c r="M714" s="2744"/>
      <c r="N714" s="2744"/>
      <c r="O714" s="2744"/>
      <c r="P714" s="2744"/>
      <c r="Q714" s="2744"/>
      <c r="R714" s="2744"/>
      <c r="S714" s="2744"/>
      <c r="T714" s="2744"/>
      <c r="U714" s="2744"/>
      <c r="V714" s="2744"/>
      <c r="W714" s="2744"/>
    </row>
    <row r="715" spans="1:23" ht="15.75" customHeight="1">
      <c r="A715" s="2744"/>
      <c r="B715" s="2744"/>
      <c r="C715" s="2744"/>
      <c r="D715" s="2744"/>
      <c r="E715" s="2744"/>
      <c r="F715" s="2744"/>
      <c r="G715" s="2744"/>
      <c r="H715" s="2834"/>
      <c r="I715" s="2744"/>
      <c r="J715" s="2744"/>
      <c r="K715" s="2744"/>
      <c r="L715" s="2744"/>
      <c r="M715" s="2744"/>
      <c r="N715" s="2744"/>
      <c r="O715" s="2744"/>
      <c r="P715" s="2744"/>
      <c r="Q715" s="2744"/>
      <c r="R715" s="2744"/>
      <c r="S715" s="2744"/>
      <c r="T715" s="2744"/>
      <c r="U715" s="2744"/>
      <c r="V715" s="2744"/>
      <c r="W715" s="2744"/>
    </row>
    <row r="716" spans="1:23" ht="15.75" customHeight="1">
      <c r="A716" s="2744"/>
      <c r="B716" s="2744"/>
      <c r="C716" s="2744"/>
      <c r="D716" s="2744"/>
      <c r="E716" s="2744"/>
      <c r="F716" s="2744"/>
      <c r="G716" s="2744"/>
      <c r="H716" s="2834"/>
      <c r="I716" s="2744"/>
      <c r="J716" s="2744"/>
      <c r="K716" s="2744"/>
      <c r="L716" s="2744"/>
      <c r="M716" s="2744"/>
      <c r="N716" s="2744"/>
      <c r="O716" s="2744"/>
      <c r="P716" s="2744"/>
      <c r="Q716" s="2744"/>
      <c r="R716" s="2744"/>
      <c r="S716" s="2744"/>
      <c r="T716" s="2744"/>
      <c r="U716" s="2744"/>
      <c r="V716" s="2744"/>
      <c r="W716" s="2744"/>
    </row>
    <row r="717" spans="1:23" ht="15.75" customHeight="1">
      <c r="A717" s="2744"/>
      <c r="B717" s="2744"/>
      <c r="C717" s="2744"/>
      <c r="D717" s="2744"/>
      <c r="E717" s="2744"/>
      <c r="F717" s="2744"/>
      <c r="G717" s="2744"/>
      <c r="H717" s="2834"/>
      <c r="I717" s="2744"/>
      <c r="J717" s="2744"/>
      <c r="K717" s="2744"/>
      <c r="L717" s="2744"/>
      <c r="M717" s="2744"/>
      <c r="N717" s="2744"/>
      <c r="O717" s="2744"/>
      <c r="P717" s="2744"/>
      <c r="Q717" s="2744"/>
      <c r="R717" s="2744"/>
      <c r="S717" s="2744"/>
      <c r="T717" s="2744"/>
      <c r="U717" s="2744"/>
      <c r="V717" s="2744"/>
      <c r="W717" s="2744"/>
    </row>
    <row r="718" spans="1:23" ht="15.75" customHeight="1">
      <c r="A718" s="2744"/>
      <c r="B718" s="2744"/>
      <c r="C718" s="2744"/>
      <c r="D718" s="2744"/>
      <c r="E718" s="2744"/>
      <c r="F718" s="2744"/>
      <c r="G718" s="2744"/>
      <c r="H718" s="2834"/>
      <c r="I718" s="2744"/>
      <c r="J718" s="2744"/>
      <c r="K718" s="2744"/>
      <c r="L718" s="2744"/>
      <c r="M718" s="2744"/>
      <c r="N718" s="2744"/>
      <c r="O718" s="2744"/>
      <c r="P718" s="2744"/>
      <c r="Q718" s="2744"/>
      <c r="R718" s="2744"/>
      <c r="S718" s="2744"/>
      <c r="T718" s="2744"/>
      <c r="U718" s="2744"/>
      <c r="V718" s="2744"/>
      <c r="W718" s="2744"/>
    </row>
    <row r="719" spans="1:23" ht="15.75" customHeight="1">
      <c r="A719" s="2744"/>
      <c r="B719" s="2744"/>
      <c r="C719" s="2744"/>
      <c r="D719" s="2744"/>
      <c r="E719" s="2744"/>
      <c r="F719" s="2744"/>
      <c r="G719" s="2744"/>
      <c r="H719" s="2834"/>
      <c r="I719" s="2744"/>
      <c r="J719" s="2744"/>
      <c r="K719" s="2744"/>
      <c r="L719" s="2744"/>
      <c r="M719" s="2744"/>
      <c r="N719" s="2744"/>
      <c r="O719" s="2744"/>
      <c r="P719" s="2744"/>
      <c r="Q719" s="2744"/>
      <c r="R719" s="2744"/>
      <c r="S719" s="2744"/>
      <c r="T719" s="2744"/>
      <c r="U719" s="2744"/>
      <c r="V719" s="2744"/>
      <c r="W719" s="2744"/>
    </row>
    <row r="720" spans="1:23" ht="15.75" customHeight="1">
      <c r="A720" s="2744"/>
      <c r="B720" s="2744"/>
      <c r="C720" s="2744"/>
      <c r="D720" s="2744"/>
      <c r="E720" s="2744"/>
      <c r="F720" s="2744"/>
      <c r="G720" s="2744"/>
      <c r="H720" s="2834"/>
      <c r="I720" s="2744"/>
      <c r="J720" s="2744"/>
      <c r="K720" s="2744"/>
      <c r="L720" s="2744"/>
      <c r="M720" s="2744"/>
      <c r="N720" s="2744"/>
      <c r="O720" s="2744"/>
      <c r="P720" s="2744"/>
      <c r="Q720" s="2744"/>
      <c r="R720" s="2744"/>
      <c r="S720" s="2744"/>
      <c r="T720" s="2744"/>
      <c r="U720" s="2744"/>
      <c r="V720" s="2744"/>
      <c r="W720" s="2744"/>
    </row>
    <row r="721" spans="1:23" ht="15.75" customHeight="1">
      <c r="A721" s="2744"/>
      <c r="B721" s="2744"/>
      <c r="C721" s="2744"/>
      <c r="D721" s="2744"/>
      <c r="E721" s="2744"/>
      <c r="F721" s="2744"/>
      <c r="G721" s="2744"/>
      <c r="H721" s="2834"/>
      <c r="I721" s="2744"/>
      <c r="J721" s="2744"/>
      <c r="K721" s="2744"/>
      <c r="L721" s="2744"/>
      <c r="M721" s="2744"/>
      <c r="N721" s="2744"/>
      <c r="O721" s="2744"/>
      <c r="P721" s="2744"/>
      <c r="Q721" s="2744"/>
      <c r="R721" s="2744"/>
      <c r="S721" s="2744"/>
      <c r="T721" s="2744"/>
      <c r="U721" s="2744"/>
      <c r="V721" s="2744"/>
      <c r="W721" s="2744"/>
    </row>
    <row r="722" spans="1:23" ht="15.75" customHeight="1">
      <c r="A722" s="2744"/>
      <c r="B722" s="2744"/>
      <c r="C722" s="2744"/>
      <c r="D722" s="2744"/>
      <c r="E722" s="2744"/>
      <c r="F722" s="2744"/>
      <c r="G722" s="2744"/>
      <c r="H722" s="2834"/>
      <c r="I722" s="2744"/>
      <c r="J722" s="2744"/>
      <c r="K722" s="2744"/>
      <c r="L722" s="2744"/>
      <c r="M722" s="2744"/>
      <c r="N722" s="2744"/>
      <c r="O722" s="2744"/>
      <c r="P722" s="2744"/>
      <c r="Q722" s="2744"/>
      <c r="R722" s="2744"/>
      <c r="S722" s="2744"/>
      <c r="T722" s="2744"/>
      <c r="U722" s="2744"/>
      <c r="V722" s="2744"/>
      <c r="W722" s="2744"/>
    </row>
    <row r="723" spans="1:23" ht="15.75" customHeight="1">
      <c r="A723" s="2744"/>
      <c r="B723" s="2744"/>
      <c r="C723" s="2744"/>
      <c r="D723" s="2744"/>
      <c r="E723" s="2744"/>
      <c r="F723" s="2744"/>
      <c r="G723" s="2744"/>
      <c r="H723" s="2834"/>
      <c r="I723" s="2744"/>
      <c r="J723" s="2744"/>
      <c r="K723" s="2744"/>
      <c r="L723" s="2744"/>
      <c r="M723" s="2744"/>
      <c r="N723" s="2744"/>
      <c r="O723" s="2744"/>
      <c r="P723" s="2744"/>
      <c r="Q723" s="2744"/>
      <c r="R723" s="2744"/>
      <c r="S723" s="2744"/>
      <c r="T723" s="2744"/>
      <c r="U723" s="2744"/>
      <c r="V723" s="2744"/>
      <c r="W723" s="2744"/>
    </row>
    <row r="724" spans="1:23" ht="15.75" customHeight="1">
      <c r="A724" s="2744"/>
      <c r="B724" s="2744"/>
      <c r="C724" s="2744"/>
      <c r="D724" s="2744"/>
      <c r="E724" s="2744"/>
      <c r="F724" s="2744"/>
      <c r="G724" s="2744"/>
      <c r="H724" s="2834"/>
      <c r="I724" s="2744"/>
      <c r="J724" s="2744"/>
      <c r="K724" s="2744"/>
      <c r="L724" s="2744"/>
      <c r="M724" s="2744"/>
      <c r="N724" s="2744"/>
      <c r="O724" s="2744"/>
      <c r="P724" s="2744"/>
      <c r="Q724" s="2744"/>
      <c r="R724" s="2744"/>
      <c r="S724" s="2744"/>
      <c r="T724" s="2744"/>
      <c r="U724" s="2744"/>
      <c r="V724" s="2744"/>
      <c r="W724" s="2744"/>
    </row>
    <row r="725" spans="1:23" ht="15.75" customHeight="1">
      <c r="A725" s="2744"/>
      <c r="B725" s="2744"/>
      <c r="C725" s="2744"/>
      <c r="D725" s="2744"/>
      <c r="E725" s="2744"/>
      <c r="F725" s="2744"/>
      <c r="G725" s="2744"/>
      <c r="H725" s="2834"/>
      <c r="I725" s="2744"/>
      <c r="J725" s="2744"/>
      <c r="K725" s="2744"/>
      <c r="L725" s="2744"/>
      <c r="M725" s="2744"/>
      <c r="N725" s="2744"/>
      <c r="O725" s="2744"/>
      <c r="P725" s="2744"/>
      <c r="Q725" s="2744"/>
      <c r="R725" s="2744"/>
      <c r="S725" s="2744"/>
      <c r="T725" s="2744"/>
      <c r="U725" s="2744"/>
      <c r="V725" s="2744"/>
      <c r="W725" s="2744"/>
    </row>
    <row r="726" spans="1:23" ht="15.75" customHeight="1">
      <c r="A726" s="2744"/>
      <c r="B726" s="2744"/>
      <c r="C726" s="2744"/>
      <c r="D726" s="2744"/>
      <c r="E726" s="2744"/>
      <c r="F726" s="2744"/>
      <c r="G726" s="2744"/>
      <c r="H726" s="2834"/>
      <c r="I726" s="2744"/>
      <c r="J726" s="2744"/>
      <c r="K726" s="2744"/>
      <c r="L726" s="2744"/>
      <c r="M726" s="2744"/>
      <c r="N726" s="2744"/>
      <c r="O726" s="2744"/>
      <c r="P726" s="2744"/>
      <c r="Q726" s="2744"/>
      <c r="R726" s="2744"/>
      <c r="S726" s="2744"/>
      <c r="T726" s="2744"/>
      <c r="U726" s="2744"/>
      <c r="V726" s="2744"/>
      <c r="W726" s="2744"/>
    </row>
    <row r="727" spans="1:23" ht="15.75" customHeight="1">
      <c r="A727" s="2744"/>
      <c r="B727" s="2744"/>
      <c r="C727" s="2744"/>
      <c r="D727" s="2744"/>
      <c r="E727" s="2744"/>
      <c r="F727" s="2744"/>
      <c r="G727" s="2744"/>
      <c r="H727" s="2834"/>
      <c r="I727" s="2744"/>
      <c r="J727" s="2744"/>
      <c r="K727" s="2744"/>
      <c r="L727" s="2744"/>
      <c r="M727" s="2744"/>
      <c r="N727" s="2744"/>
      <c r="O727" s="2744"/>
      <c r="P727" s="2744"/>
      <c r="Q727" s="2744"/>
      <c r="R727" s="2744"/>
      <c r="S727" s="2744"/>
      <c r="T727" s="2744"/>
      <c r="U727" s="2744"/>
      <c r="V727" s="2744"/>
      <c r="W727" s="2744"/>
    </row>
    <row r="728" spans="1:23" ht="15.75" customHeight="1">
      <c r="A728" s="2744"/>
      <c r="B728" s="2744"/>
      <c r="C728" s="2744"/>
      <c r="D728" s="2744"/>
      <c r="E728" s="2744"/>
      <c r="F728" s="2744"/>
      <c r="G728" s="2744"/>
      <c r="H728" s="2834"/>
      <c r="I728" s="2744"/>
      <c r="J728" s="2744"/>
      <c r="K728" s="2744"/>
      <c r="L728" s="2744"/>
      <c r="M728" s="2744"/>
      <c r="N728" s="2744"/>
      <c r="O728" s="2744"/>
      <c r="P728" s="2744"/>
      <c r="Q728" s="2744"/>
      <c r="R728" s="2744"/>
      <c r="S728" s="2744"/>
      <c r="T728" s="2744"/>
      <c r="U728" s="2744"/>
      <c r="V728" s="2744"/>
      <c r="W728" s="2744"/>
    </row>
    <row r="729" spans="1:23" ht="15.75" customHeight="1">
      <c r="A729" s="2744"/>
      <c r="B729" s="2744"/>
      <c r="C729" s="2744"/>
      <c r="D729" s="2744"/>
      <c r="E729" s="2744"/>
      <c r="F729" s="2744"/>
      <c r="G729" s="2744"/>
      <c r="H729" s="2834"/>
      <c r="I729" s="2744"/>
      <c r="J729" s="2744"/>
      <c r="K729" s="2744"/>
      <c r="L729" s="2744"/>
      <c r="M729" s="2744"/>
      <c r="N729" s="2744"/>
      <c r="O729" s="2744"/>
      <c r="P729" s="2744"/>
      <c r="Q729" s="2744"/>
      <c r="R729" s="2744"/>
      <c r="S729" s="2744"/>
      <c r="T729" s="2744"/>
      <c r="U729" s="2744"/>
      <c r="V729" s="2744"/>
      <c r="W729" s="2744"/>
    </row>
    <row r="730" spans="1:23" ht="15.75" customHeight="1">
      <c r="A730" s="2744"/>
      <c r="B730" s="2744"/>
      <c r="C730" s="2744"/>
      <c r="D730" s="2744"/>
      <c r="E730" s="2744"/>
      <c r="F730" s="2744"/>
      <c r="G730" s="2744"/>
      <c r="H730" s="2834"/>
      <c r="I730" s="2744"/>
      <c r="J730" s="2744"/>
      <c r="K730" s="2744"/>
      <c r="L730" s="2744"/>
      <c r="M730" s="2744"/>
      <c r="N730" s="2744"/>
      <c r="O730" s="2744"/>
      <c r="P730" s="2744"/>
      <c r="Q730" s="2744"/>
      <c r="R730" s="2744"/>
      <c r="S730" s="2744"/>
      <c r="T730" s="2744"/>
      <c r="U730" s="2744"/>
      <c r="V730" s="2744"/>
      <c r="W730" s="2744"/>
    </row>
    <row r="731" spans="1:23" ht="15.75" customHeight="1">
      <c r="A731" s="2744"/>
      <c r="B731" s="2744"/>
      <c r="C731" s="2744"/>
      <c r="D731" s="2744"/>
      <c r="E731" s="2744"/>
      <c r="F731" s="2744"/>
      <c r="G731" s="2744"/>
      <c r="H731" s="2834"/>
      <c r="I731" s="2744"/>
      <c r="J731" s="2744"/>
      <c r="K731" s="2744"/>
      <c r="L731" s="2744"/>
      <c r="M731" s="2744"/>
      <c r="N731" s="2744"/>
      <c r="O731" s="2744"/>
      <c r="P731" s="2744"/>
      <c r="Q731" s="2744"/>
      <c r="R731" s="2744"/>
      <c r="S731" s="2744"/>
      <c r="T731" s="2744"/>
      <c r="U731" s="2744"/>
      <c r="V731" s="2744"/>
      <c r="W731" s="2744"/>
    </row>
    <row r="732" spans="1:23" ht="15.75" customHeight="1">
      <c r="A732" s="2744"/>
      <c r="B732" s="2744"/>
      <c r="C732" s="2744"/>
      <c r="D732" s="2744"/>
      <c r="E732" s="2744"/>
      <c r="F732" s="2744"/>
      <c r="G732" s="2744"/>
      <c r="H732" s="2834"/>
      <c r="I732" s="2744"/>
      <c r="J732" s="2744"/>
      <c r="K732" s="2744"/>
      <c r="L732" s="2744"/>
      <c r="M732" s="2744"/>
      <c r="N732" s="2744"/>
      <c r="O732" s="2744"/>
      <c r="P732" s="2744"/>
      <c r="Q732" s="2744"/>
      <c r="R732" s="2744"/>
      <c r="S732" s="2744"/>
      <c r="T732" s="2744"/>
      <c r="U732" s="2744"/>
      <c r="V732" s="2744"/>
      <c r="W732" s="2744"/>
    </row>
    <row r="733" spans="1:23" ht="15.75" customHeight="1">
      <c r="A733" s="2744"/>
      <c r="B733" s="2744"/>
      <c r="C733" s="2744"/>
      <c r="D733" s="2744"/>
      <c r="E733" s="2744"/>
      <c r="F733" s="2744"/>
      <c r="G733" s="2744"/>
      <c r="H733" s="2834"/>
      <c r="I733" s="2744"/>
      <c r="J733" s="2744"/>
      <c r="K733" s="2744"/>
      <c r="L733" s="2744"/>
      <c r="M733" s="2744"/>
      <c r="N733" s="2744"/>
      <c r="O733" s="2744"/>
      <c r="P733" s="2744"/>
      <c r="Q733" s="2744"/>
      <c r="R733" s="2744"/>
      <c r="S733" s="2744"/>
      <c r="T733" s="2744"/>
      <c r="U733" s="2744"/>
      <c r="V733" s="2744"/>
      <c r="W733" s="2744"/>
    </row>
    <row r="734" spans="1:23" ht="15.75" customHeight="1">
      <c r="A734" s="2744"/>
      <c r="B734" s="2744"/>
      <c r="C734" s="2744"/>
      <c r="D734" s="2744"/>
      <c r="E734" s="2744"/>
      <c r="F734" s="2744"/>
      <c r="G734" s="2744"/>
      <c r="H734" s="2834"/>
      <c r="I734" s="2744"/>
      <c r="J734" s="2744"/>
      <c r="K734" s="2744"/>
      <c r="L734" s="2744"/>
      <c r="M734" s="2744"/>
      <c r="N734" s="2744"/>
      <c r="O734" s="2744"/>
      <c r="P734" s="2744"/>
      <c r="Q734" s="2744"/>
      <c r="R734" s="2744"/>
      <c r="S734" s="2744"/>
      <c r="T734" s="2744"/>
      <c r="U734" s="2744"/>
      <c r="V734" s="2744"/>
      <c r="W734" s="2744"/>
    </row>
    <row r="735" spans="1:23" ht="15.75" customHeight="1">
      <c r="A735" s="2744"/>
      <c r="B735" s="2744"/>
      <c r="C735" s="2744"/>
      <c r="D735" s="2744"/>
      <c r="E735" s="2744"/>
      <c r="F735" s="2744"/>
      <c r="G735" s="2744"/>
      <c r="H735" s="2834"/>
      <c r="I735" s="2744"/>
      <c r="J735" s="2744"/>
      <c r="K735" s="2744"/>
      <c r="L735" s="2744"/>
      <c r="M735" s="2744"/>
      <c r="N735" s="2744"/>
      <c r="O735" s="2744"/>
      <c r="P735" s="2744"/>
      <c r="Q735" s="2744"/>
      <c r="R735" s="2744"/>
      <c r="S735" s="2744"/>
      <c r="T735" s="2744"/>
      <c r="U735" s="2744"/>
      <c r="V735" s="2744"/>
      <c r="W735" s="2744"/>
    </row>
    <row r="736" spans="1:23" ht="15.75" customHeight="1">
      <c r="A736" s="2744"/>
      <c r="B736" s="2744"/>
      <c r="C736" s="2744"/>
      <c r="D736" s="2744"/>
      <c r="E736" s="2744"/>
      <c r="F736" s="2744"/>
      <c r="G736" s="2744"/>
      <c r="H736" s="2834"/>
      <c r="I736" s="2744"/>
      <c r="J736" s="2744"/>
      <c r="K736" s="2744"/>
      <c r="L736" s="2744"/>
      <c r="M736" s="2744"/>
      <c r="N736" s="2744"/>
      <c r="O736" s="2744"/>
      <c r="P736" s="2744"/>
      <c r="Q736" s="2744"/>
      <c r="R736" s="2744"/>
      <c r="S736" s="2744"/>
      <c r="T736" s="2744"/>
      <c r="U736" s="2744"/>
      <c r="V736" s="2744"/>
      <c r="W736" s="2744"/>
    </row>
    <row r="737" spans="1:23" ht="15.75" customHeight="1">
      <c r="A737" s="2744"/>
      <c r="B737" s="2744"/>
      <c r="C737" s="2744"/>
      <c r="D737" s="2744"/>
      <c r="E737" s="2744"/>
      <c r="F737" s="2744"/>
      <c r="G737" s="2744"/>
      <c r="H737" s="2834"/>
      <c r="I737" s="2744"/>
      <c r="J737" s="2744"/>
      <c r="K737" s="2744"/>
      <c r="L737" s="2744"/>
      <c r="M737" s="2744"/>
      <c r="N737" s="2744"/>
      <c r="O737" s="2744"/>
      <c r="P737" s="2744"/>
      <c r="Q737" s="2744"/>
      <c r="R737" s="2744"/>
      <c r="S737" s="2744"/>
      <c r="T737" s="2744"/>
      <c r="U737" s="2744"/>
      <c r="V737" s="2744"/>
      <c r="W737" s="2744"/>
    </row>
    <row r="738" spans="1:23" ht="15.75" customHeight="1">
      <c r="A738" s="2744"/>
      <c r="B738" s="2744"/>
      <c r="C738" s="2744"/>
      <c r="D738" s="2744"/>
      <c r="E738" s="2744"/>
      <c r="F738" s="2744"/>
      <c r="G738" s="2744"/>
      <c r="H738" s="2834"/>
      <c r="I738" s="2744"/>
      <c r="J738" s="2744"/>
      <c r="K738" s="2744"/>
      <c r="L738" s="2744"/>
      <c r="M738" s="2744"/>
      <c r="N738" s="2744"/>
      <c r="O738" s="2744"/>
      <c r="P738" s="2744"/>
      <c r="Q738" s="2744"/>
      <c r="R738" s="2744"/>
      <c r="S738" s="2744"/>
      <c r="T738" s="2744"/>
      <c r="U738" s="2744"/>
      <c r="V738" s="2744"/>
      <c r="W738" s="2744"/>
    </row>
    <row r="739" spans="1:23" ht="15.75" customHeight="1">
      <c r="A739" s="2744"/>
      <c r="B739" s="2744"/>
      <c r="C739" s="2744"/>
      <c r="D739" s="2744"/>
      <c r="E739" s="2744"/>
      <c r="F739" s="2744"/>
      <c r="G739" s="2744"/>
      <c r="H739" s="2834"/>
      <c r="I739" s="2744"/>
      <c r="J739" s="2744"/>
      <c r="K739" s="2744"/>
      <c r="L739" s="2744"/>
      <c r="M739" s="2744"/>
      <c r="N739" s="2744"/>
      <c r="O739" s="2744"/>
      <c r="P739" s="2744"/>
      <c r="Q739" s="2744"/>
      <c r="R739" s="2744"/>
      <c r="S739" s="2744"/>
      <c r="T739" s="2744"/>
      <c r="U739" s="2744"/>
      <c r="V739" s="2744"/>
      <c r="W739" s="2744"/>
    </row>
    <row r="740" spans="1:23" ht="15.75" customHeight="1">
      <c r="A740" s="2744"/>
      <c r="B740" s="2744"/>
      <c r="C740" s="2744"/>
      <c r="D740" s="2744"/>
      <c r="E740" s="2744"/>
      <c r="F740" s="2744"/>
      <c r="G740" s="2744"/>
      <c r="H740" s="2834"/>
      <c r="I740" s="2744"/>
      <c r="J740" s="2744"/>
      <c r="K740" s="2744"/>
      <c r="L740" s="2744"/>
      <c r="M740" s="2744"/>
      <c r="N740" s="2744"/>
      <c r="O740" s="2744"/>
      <c r="P740" s="2744"/>
      <c r="Q740" s="2744"/>
      <c r="R740" s="2744"/>
      <c r="S740" s="2744"/>
      <c r="T740" s="2744"/>
      <c r="U740" s="2744"/>
      <c r="V740" s="2744"/>
      <c r="W740" s="2744"/>
    </row>
    <row r="741" spans="1:23" ht="15.75" customHeight="1">
      <c r="A741" s="2744"/>
      <c r="B741" s="2744"/>
      <c r="C741" s="2744"/>
      <c r="D741" s="2744"/>
      <c r="E741" s="2744"/>
      <c r="F741" s="2744"/>
      <c r="G741" s="2744"/>
      <c r="H741" s="2834"/>
      <c r="I741" s="2744"/>
      <c r="J741" s="2744"/>
      <c r="K741" s="2744"/>
      <c r="L741" s="2744"/>
      <c r="M741" s="2744"/>
      <c r="N741" s="2744"/>
      <c r="O741" s="2744"/>
      <c r="P741" s="2744"/>
      <c r="Q741" s="2744"/>
      <c r="R741" s="2744"/>
      <c r="S741" s="2744"/>
      <c r="T741" s="2744"/>
      <c r="U741" s="2744"/>
      <c r="V741" s="2744"/>
      <c r="W741" s="2744"/>
    </row>
    <row r="742" spans="1:23" ht="15.75" customHeight="1">
      <c r="A742" s="2744"/>
      <c r="B742" s="2744"/>
      <c r="C742" s="2744"/>
      <c r="D742" s="2744"/>
      <c r="E742" s="2744"/>
      <c r="F742" s="2744"/>
      <c r="G742" s="2744"/>
      <c r="H742" s="2834"/>
      <c r="I742" s="2744"/>
      <c r="J742" s="2744"/>
      <c r="K742" s="2744"/>
      <c r="L742" s="2744"/>
      <c r="M742" s="2744"/>
      <c r="N742" s="2744"/>
      <c r="O742" s="2744"/>
      <c r="P742" s="2744"/>
      <c r="Q742" s="2744"/>
      <c r="R742" s="2744"/>
      <c r="S742" s="2744"/>
      <c r="T742" s="2744"/>
      <c r="U742" s="2744"/>
      <c r="V742" s="2744"/>
      <c r="W742" s="2744"/>
    </row>
    <row r="743" spans="1:23" ht="15.75" customHeight="1">
      <c r="A743" s="2744"/>
      <c r="B743" s="2744"/>
      <c r="C743" s="2744"/>
      <c r="D743" s="2744"/>
      <c r="E743" s="2744"/>
      <c r="F743" s="2744"/>
      <c r="G743" s="2744"/>
      <c r="H743" s="2834"/>
      <c r="I743" s="2744"/>
      <c r="J743" s="2744"/>
      <c r="K743" s="2744"/>
      <c r="L743" s="2744"/>
      <c r="M743" s="2744"/>
      <c r="N743" s="2744"/>
      <c r="O743" s="2744"/>
      <c r="P743" s="2744"/>
      <c r="Q743" s="2744"/>
      <c r="R743" s="2744"/>
      <c r="S743" s="2744"/>
      <c r="T743" s="2744"/>
      <c r="U743" s="2744"/>
      <c r="V743" s="2744"/>
      <c r="W743" s="2744"/>
    </row>
    <row r="744" spans="1:23" ht="15.75" customHeight="1">
      <c r="A744" s="2744"/>
      <c r="B744" s="2744"/>
      <c r="C744" s="2744"/>
      <c r="D744" s="2744"/>
      <c r="E744" s="2744"/>
      <c r="F744" s="2744"/>
      <c r="G744" s="2744"/>
      <c r="H744" s="2834"/>
      <c r="I744" s="2744"/>
      <c r="J744" s="2744"/>
      <c r="K744" s="2744"/>
      <c r="L744" s="2744"/>
      <c r="M744" s="2744"/>
      <c r="N744" s="2744"/>
      <c r="O744" s="2744"/>
      <c r="P744" s="2744"/>
      <c r="Q744" s="2744"/>
      <c r="R744" s="2744"/>
      <c r="S744" s="2744"/>
      <c r="T744" s="2744"/>
      <c r="U744" s="2744"/>
      <c r="V744" s="2744"/>
      <c r="W744" s="2744"/>
    </row>
    <row r="745" spans="1:23" ht="15.75" customHeight="1">
      <c r="A745" s="2744"/>
      <c r="B745" s="2744"/>
      <c r="C745" s="2744"/>
      <c r="D745" s="2744"/>
      <c r="E745" s="2744"/>
      <c r="F745" s="2744"/>
      <c r="G745" s="2744"/>
      <c r="H745" s="2834"/>
      <c r="I745" s="2744"/>
      <c r="J745" s="2744"/>
      <c r="K745" s="2744"/>
      <c r="L745" s="2744"/>
      <c r="M745" s="2744"/>
      <c r="N745" s="2744"/>
      <c r="O745" s="2744"/>
      <c r="P745" s="2744"/>
      <c r="Q745" s="2744"/>
      <c r="R745" s="2744"/>
      <c r="S745" s="2744"/>
      <c r="T745" s="2744"/>
      <c r="U745" s="2744"/>
      <c r="V745" s="2744"/>
      <c r="W745" s="2744"/>
    </row>
    <row r="746" spans="1:23" ht="15.75" customHeight="1">
      <c r="A746" s="2744"/>
      <c r="B746" s="2744"/>
      <c r="C746" s="2744"/>
      <c r="D746" s="2744"/>
      <c r="E746" s="2744"/>
      <c r="F746" s="2744"/>
      <c r="G746" s="2744"/>
      <c r="H746" s="2834"/>
      <c r="I746" s="2744"/>
      <c r="J746" s="2744"/>
      <c r="K746" s="2744"/>
      <c r="L746" s="2744"/>
      <c r="M746" s="2744"/>
      <c r="N746" s="2744"/>
      <c r="O746" s="2744"/>
      <c r="P746" s="2744"/>
      <c r="Q746" s="2744"/>
      <c r="R746" s="2744"/>
      <c r="S746" s="2744"/>
      <c r="T746" s="2744"/>
      <c r="U746" s="2744"/>
      <c r="V746" s="2744"/>
      <c r="W746" s="2744"/>
    </row>
    <row r="747" spans="1:23" ht="15.75" customHeight="1">
      <c r="A747" s="2744"/>
      <c r="B747" s="2744"/>
      <c r="C747" s="2744"/>
      <c r="D747" s="2744"/>
      <c r="E747" s="2744"/>
      <c r="F747" s="2744"/>
      <c r="G747" s="2744"/>
      <c r="H747" s="2834"/>
      <c r="I747" s="2744"/>
      <c r="J747" s="2744"/>
      <c r="K747" s="2744"/>
      <c r="L747" s="2744"/>
      <c r="M747" s="2744"/>
      <c r="N747" s="2744"/>
      <c r="O747" s="2744"/>
      <c r="P747" s="2744"/>
      <c r="Q747" s="2744"/>
      <c r="R747" s="2744"/>
      <c r="S747" s="2744"/>
      <c r="T747" s="2744"/>
      <c r="U747" s="2744"/>
      <c r="V747" s="2744"/>
      <c r="W747" s="2744"/>
    </row>
    <row r="748" spans="1:23" ht="15.75" customHeight="1">
      <c r="A748" s="2744"/>
      <c r="B748" s="2744"/>
      <c r="C748" s="2744"/>
      <c r="D748" s="2744"/>
      <c r="E748" s="2744"/>
      <c r="F748" s="2744"/>
      <c r="G748" s="2744"/>
      <c r="H748" s="2834"/>
      <c r="I748" s="2744"/>
      <c r="J748" s="2744"/>
      <c r="K748" s="2744"/>
      <c r="L748" s="2744"/>
      <c r="M748" s="2744"/>
      <c r="N748" s="2744"/>
      <c r="O748" s="2744"/>
      <c r="P748" s="2744"/>
      <c r="Q748" s="2744"/>
      <c r="R748" s="2744"/>
      <c r="S748" s="2744"/>
      <c r="T748" s="2744"/>
      <c r="U748" s="2744"/>
      <c r="V748" s="2744"/>
      <c r="W748" s="2744"/>
    </row>
    <row r="749" spans="1:23" ht="15.75" customHeight="1">
      <c r="A749" s="2744"/>
      <c r="B749" s="2744"/>
      <c r="C749" s="2744"/>
      <c r="D749" s="2744"/>
      <c r="E749" s="2744"/>
      <c r="F749" s="2744"/>
      <c r="G749" s="2744"/>
      <c r="H749" s="2834"/>
      <c r="I749" s="2744"/>
      <c r="J749" s="2744"/>
      <c r="K749" s="2744"/>
      <c r="L749" s="2744"/>
      <c r="M749" s="2744"/>
      <c r="N749" s="2744"/>
      <c r="O749" s="2744"/>
      <c r="P749" s="2744"/>
      <c r="Q749" s="2744"/>
      <c r="R749" s="2744"/>
      <c r="S749" s="2744"/>
      <c r="T749" s="2744"/>
      <c r="U749" s="2744"/>
      <c r="V749" s="2744"/>
      <c r="W749" s="2744"/>
    </row>
    <row r="750" spans="1:23" ht="15.75" customHeight="1">
      <c r="A750" s="2744"/>
      <c r="B750" s="2744"/>
      <c r="C750" s="2744"/>
      <c r="D750" s="2744"/>
      <c r="E750" s="2744"/>
      <c r="F750" s="2744"/>
      <c r="G750" s="2744"/>
      <c r="H750" s="2834"/>
      <c r="I750" s="2744"/>
      <c r="J750" s="2744"/>
      <c r="K750" s="2744"/>
      <c r="L750" s="2744"/>
      <c r="M750" s="2744"/>
      <c r="N750" s="2744"/>
      <c r="O750" s="2744"/>
      <c r="P750" s="2744"/>
      <c r="Q750" s="2744"/>
      <c r="R750" s="2744"/>
      <c r="S750" s="2744"/>
      <c r="T750" s="2744"/>
      <c r="U750" s="2744"/>
      <c r="V750" s="2744"/>
      <c r="W750" s="2744"/>
    </row>
    <row r="751" spans="1:23" ht="15.75" customHeight="1">
      <c r="A751" s="2744"/>
      <c r="B751" s="2744"/>
      <c r="C751" s="2744"/>
      <c r="D751" s="2744"/>
      <c r="E751" s="2744"/>
      <c r="F751" s="2744"/>
      <c r="G751" s="2744"/>
      <c r="H751" s="2834"/>
      <c r="I751" s="2744"/>
      <c r="J751" s="2744"/>
      <c r="K751" s="2744"/>
      <c r="L751" s="2744"/>
      <c r="M751" s="2744"/>
      <c r="N751" s="2744"/>
      <c r="O751" s="2744"/>
      <c r="P751" s="2744"/>
      <c r="Q751" s="2744"/>
      <c r="R751" s="2744"/>
      <c r="S751" s="2744"/>
      <c r="T751" s="2744"/>
      <c r="U751" s="2744"/>
      <c r="V751" s="2744"/>
      <c r="W751" s="2744"/>
    </row>
    <row r="752" spans="1:23" ht="15.75" customHeight="1">
      <c r="A752" s="2744"/>
      <c r="B752" s="2744"/>
      <c r="C752" s="2744"/>
      <c r="D752" s="2744"/>
      <c r="E752" s="2744"/>
      <c r="F752" s="2744"/>
      <c r="G752" s="2744"/>
      <c r="H752" s="2834"/>
      <c r="I752" s="2744"/>
      <c r="J752" s="2744"/>
      <c r="K752" s="2744"/>
      <c r="L752" s="2744"/>
      <c r="M752" s="2744"/>
      <c r="N752" s="2744"/>
      <c r="O752" s="2744"/>
      <c r="P752" s="2744"/>
      <c r="Q752" s="2744"/>
      <c r="R752" s="2744"/>
      <c r="S752" s="2744"/>
      <c r="T752" s="2744"/>
      <c r="U752" s="2744"/>
      <c r="V752" s="2744"/>
      <c r="W752" s="2744"/>
    </row>
    <row r="753" spans="1:23" ht="15.75" customHeight="1">
      <c r="A753" s="2744"/>
      <c r="B753" s="2744"/>
      <c r="C753" s="2744"/>
      <c r="D753" s="2744"/>
      <c r="E753" s="2744"/>
      <c r="F753" s="2744"/>
      <c r="G753" s="2744"/>
      <c r="H753" s="2834"/>
      <c r="I753" s="2744"/>
      <c r="J753" s="2744"/>
      <c r="K753" s="2744"/>
      <c r="L753" s="2744"/>
      <c r="M753" s="2744"/>
      <c r="N753" s="2744"/>
      <c r="O753" s="2744"/>
      <c r="P753" s="2744"/>
      <c r="Q753" s="2744"/>
      <c r="R753" s="2744"/>
      <c r="S753" s="2744"/>
      <c r="T753" s="2744"/>
      <c r="U753" s="2744"/>
      <c r="V753" s="2744"/>
      <c r="W753" s="2744"/>
    </row>
    <row r="754" spans="1:23" ht="15.75" customHeight="1">
      <c r="A754" s="2744"/>
      <c r="B754" s="2744"/>
      <c r="C754" s="2744"/>
      <c r="D754" s="2744"/>
      <c r="E754" s="2744"/>
      <c r="F754" s="2744"/>
      <c r="G754" s="2744"/>
      <c r="H754" s="2834"/>
      <c r="I754" s="2744"/>
      <c r="J754" s="2744"/>
      <c r="K754" s="2744"/>
      <c r="L754" s="2744"/>
      <c r="M754" s="2744"/>
      <c r="N754" s="2744"/>
      <c r="O754" s="2744"/>
      <c r="P754" s="2744"/>
      <c r="Q754" s="2744"/>
      <c r="R754" s="2744"/>
      <c r="S754" s="2744"/>
      <c r="T754" s="2744"/>
      <c r="U754" s="2744"/>
      <c r="V754" s="2744"/>
      <c r="W754" s="2744"/>
    </row>
    <row r="755" spans="1:23" ht="15.75" customHeight="1">
      <c r="A755" s="2744"/>
      <c r="B755" s="2744"/>
      <c r="C755" s="2744"/>
      <c r="D755" s="2744"/>
      <c r="E755" s="2744"/>
      <c r="F755" s="2744"/>
      <c r="G755" s="2744"/>
      <c r="H755" s="2834"/>
      <c r="I755" s="2744"/>
      <c r="J755" s="2744"/>
      <c r="K755" s="2744"/>
      <c r="L755" s="2744"/>
      <c r="M755" s="2744"/>
      <c r="N755" s="2744"/>
      <c r="O755" s="2744"/>
      <c r="P755" s="2744"/>
      <c r="Q755" s="2744"/>
      <c r="R755" s="2744"/>
      <c r="S755" s="2744"/>
      <c r="T755" s="2744"/>
      <c r="U755" s="2744"/>
      <c r="V755" s="2744"/>
      <c r="W755" s="2744"/>
    </row>
    <row r="756" spans="1:23" ht="15.75" customHeight="1">
      <c r="A756" s="2744"/>
      <c r="B756" s="2744"/>
      <c r="C756" s="2744"/>
      <c r="D756" s="2744"/>
      <c r="E756" s="2744"/>
      <c r="F756" s="2744"/>
      <c r="G756" s="2744"/>
      <c r="H756" s="2834"/>
      <c r="I756" s="2744"/>
      <c r="J756" s="2744"/>
      <c r="K756" s="2744"/>
      <c r="L756" s="2744"/>
      <c r="M756" s="2744"/>
      <c r="N756" s="2744"/>
      <c r="O756" s="2744"/>
      <c r="P756" s="2744"/>
      <c r="Q756" s="2744"/>
      <c r="R756" s="2744"/>
      <c r="S756" s="2744"/>
      <c r="T756" s="2744"/>
      <c r="U756" s="2744"/>
      <c r="V756" s="2744"/>
      <c r="W756" s="2744"/>
    </row>
    <row r="757" spans="1:23" ht="15.75" customHeight="1">
      <c r="A757" s="2744"/>
      <c r="B757" s="2744"/>
      <c r="C757" s="2744"/>
      <c r="D757" s="2744"/>
      <c r="E757" s="2744"/>
      <c r="F757" s="2744"/>
      <c r="G757" s="2744"/>
      <c r="H757" s="2834"/>
      <c r="I757" s="2744"/>
      <c r="J757" s="2744"/>
      <c r="K757" s="2744"/>
      <c r="L757" s="2744"/>
      <c r="M757" s="2744"/>
      <c r="N757" s="2744"/>
      <c r="O757" s="2744"/>
      <c r="P757" s="2744"/>
      <c r="Q757" s="2744"/>
      <c r="R757" s="2744"/>
      <c r="S757" s="2744"/>
      <c r="T757" s="2744"/>
      <c r="U757" s="2744"/>
      <c r="V757" s="2744"/>
      <c r="W757" s="2744"/>
    </row>
    <row r="758" spans="1:23" ht="15.75" customHeight="1">
      <c r="A758" s="2744"/>
      <c r="B758" s="2744"/>
      <c r="C758" s="2744"/>
      <c r="D758" s="2744"/>
      <c r="E758" s="2744"/>
      <c r="F758" s="2744"/>
      <c r="G758" s="2744"/>
      <c r="H758" s="2834"/>
      <c r="I758" s="2744"/>
      <c r="J758" s="2744"/>
      <c r="K758" s="2744"/>
      <c r="L758" s="2744"/>
      <c r="M758" s="2744"/>
      <c r="N758" s="2744"/>
      <c r="O758" s="2744"/>
      <c r="P758" s="2744"/>
      <c r="Q758" s="2744"/>
      <c r="R758" s="2744"/>
      <c r="S758" s="2744"/>
      <c r="T758" s="2744"/>
      <c r="U758" s="2744"/>
      <c r="V758" s="2744"/>
      <c r="W758" s="2744"/>
    </row>
    <row r="759" spans="1:23" ht="15.75" customHeight="1">
      <c r="A759" s="2744"/>
      <c r="B759" s="2744"/>
      <c r="C759" s="2744"/>
      <c r="D759" s="2744"/>
      <c r="E759" s="2744"/>
      <c r="F759" s="2744"/>
      <c r="G759" s="2744"/>
      <c r="H759" s="2834"/>
      <c r="I759" s="2744"/>
      <c r="J759" s="2744"/>
      <c r="K759" s="2744"/>
      <c r="L759" s="2744"/>
      <c r="M759" s="2744"/>
      <c r="N759" s="2744"/>
      <c r="O759" s="2744"/>
      <c r="P759" s="2744"/>
      <c r="Q759" s="2744"/>
      <c r="R759" s="2744"/>
      <c r="S759" s="2744"/>
      <c r="T759" s="2744"/>
      <c r="U759" s="2744"/>
      <c r="V759" s="2744"/>
      <c r="W759" s="2744"/>
    </row>
    <row r="760" spans="1:23" ht="15.75" customHeight="1">
      <c r="A760" s="2744"/>
      <c r="B760" s="2744"/>
      <c r="C760" s="2744"/>
      <c r="D760" s="2744"/>
      <c r="E760" s="2744"/>
      <c r="F760" s="2744"/>
      <c r="G760" s="2744"/>
      <c r="H760" s="2834"/>
      <c r="I760" s="2744"/>
      <c r="J760" s="2744"/>
      <c r="K760" s="2744"/>
      <c r="L760" s="2744"/>
      <c r="M760" s="2744"/>
      <c r="N760" s="2744"/>
      <c r="O760" s="2744"/>
      <c r="P760" s="2744"/>
      <c r="Q760" s="2744"/>
      <c r="R760" s="2744"/>
      <c r="S760" s="2744"/>
      <c r="T760" s="2744"/>
      <c r="U760" s="2744"/>
      <c r="V760" s="2744"/>
      <c r="W760" s="2744"/>
    </row>
    <row r="761" spans="1:23" ht="15.75" customHeight="1">
      <c r="A761" s="2744"/>
      <c r="B761" s="2744"/>
      <c r="C761" s="2744"/>
      <c r="D761" s="2744"/>
      <c r="E761" s="2744"/>
      <c r="F761" s="2744"/>
      <c r="G761" s="2744"/>
      <c r="H761" s="2834"/>
      <c r="I761" s="2744"/>
      <c r="J761" s="2744"/>
      <c r="K761" s="2744"/>
      <c r="L761" s="2744"/>
      <c r="M761" s="2744"/>
      <c r="N761" s="2744"/>
      <c r="O761" s="2744"/>
      <c r="P761" s="2744"/>
      <c r="Q761" s="2744"/>
      <c r="R761" s="2744"/>
      <c r="S761" s="2744"/>
      <c r="T761" s="2744"/>
      <c r="U761" s="2744"/>
      <c r="V761" s="2744"/>
      <c r="W761" s="2744"/>
    </row>
    <row r="762" spans="1:23" ht="15.75" customHeight="1">
      <c r="A762" s="2744"/>
      <c r="B762" s="2744"/>
      <c r="C762" s="2744"/>
      <c r="D762" s="2744"/>
      <c r="E762" s="2744"/>
      <c r="F762" s="2744"/>
      <c r="G762" s="2744"/>
      <c r="H762" s="2834"/>
      <c r="I762" s="2744"/>
      <c r="J762" s="2744"/>
      <c r="K762" s="2744"/>
      <c r="L762" s="2744"/>
      <c r="M762" s="2744"/>
      <c r="N762" s="2744"/>
      <c r="O762" s="2744"/>
      <c r="P762" s="2744"/>
      <c r="Q762" s="2744"/>
      <c r="R762" s="2744"/>
      <c r="S762" s="2744"/>
      <c r="T762" s="2744"/>
      <c r="U762" s="2744"/>
      <c r="V762" s="2744"/>
      <c r="W762" s="2744"/>
    </row>
    <row r="763" spans="1:23" ht="15.75" customHeight="1">
      <c r="A763" s="2744"/>
      <c r="B763" s="2744"/>
      <c r="C763" s="2744"/>
      <c r="D763" s="2744"/>
      <c r="E763" s="2744"/>
      <c r="F763" s="2744"/>
      <c r="G763" s="2744"/>
      <c r="H763" s="2834"/>
      <c r="I763" s="2744"/>
      <c r="J763" s="2744"/>
      <c r="K763" s="2744"/>
      <c r="L763" s="2744"/>
      <c r="M763" s="2744"/>
      <c r="N763" s="2744"/>
      <c r="O763" s="2744"/>
      <c r="P763" s="2744"/>
      <c r="Q763" s="2744"/>
      <c r="R763" s="2744"/>
      <c r="S763" s="2744"/>
      <c r="T763" s="2744"/>
      <c r="U763" s="2744"/>
      <c r="V763" s="2744"/>
      <c r="W763" s="2744"/>
    </row>
    <row r="764" spans="1:23" ht="15.75" customHeight="1">
      <c r="A764" s="2744"/>
      <c r="B764" s="2744"/>
      <c r="C764" s="2744"/>
      <c r="D764" s="2744"/>
      <c r="E764" s="2744"/>
      <c r="F764" s="2744"/>
      <c r="G764" s="2744"/>
      <c r="H764" s="2834"/>
      <c r="I764" s="2744"/>
      <c r="J764" s="2744"/>
      <c r="K764" s="2744"/>
      <c r="L764" s="2744"/>
      <c r="M764" s="2744"/>
      <c r="N764" s="2744"/>
      <c r="O764" s="2744"/>
      <c r="P764" s="2744"/>
      <c r="Q764" s="2744"/>
      <c r="R764" s="2744"/>
      <c r="S764" s="2744"/>
      <c r="T764" s="2744"/>
      <c r="U764" s="2744"/>
      <c r="V764" s="2744"/>
      <c r="W764" s="2744"/>
    </row>
    <row r="765" spans="1:23" ht="15.75" customHeight="1">
      <c r="A765" s="2744"/>
      <c r="B765" s="2744"/>
      <c r="C765" s="2744"/>
      <c r="D765" s="2744"/>
      <c r="E765" s="2744"/>
      <c r="F765" s="2744"/>
      <c r="G765" s="2744"/>
      <c r="H765" s="2834"/>
      <c r="I765" s="2744"/>
      <c r="J765" s="2744"/>
      <c r="K765" s="2744"/>
      <c r="L765" s="2744"/>
      <c r="M765" s="2744"/>
      <c r="N765" s="2744"/>
      <c r="O765" s="2744"/>
      <c r="P765" s="2744"/>
      <c r="Q765" s="2744"/>
      <c r="R765" s="2744"/>
      <c r="S765" s="2744"/>
      <c r="T765" s="2744"/>
      <c r="U765" s="2744"/>
      <c r="V765" s="2744"/>
      <c r="W765" s="2744"/>
    </row>
    <row r="766" spans="1:23" ht="15.75" customHeight="1">
      <c r="A766" s="2744"/>
      <c r="B766" s="2744"/>
      <c r="C766" s="2744"/>
      <c r="D766" s="2744"/>
      <c r="E766" s="2744"/>
      <c r="F766" s="2744"/>
      <c r="G766" s="2744"/>
      <c r="H766" s="2834"/>
      <c r="I766" s="2744"/>
      <c r="J766" s="2744"/>
      <c r="K766" s="2744"/>
      <c r="L766" s="2744"/>
      <c r="M766" s="2744"/>
      <c r="N766" s="2744"/>
      <c r="O766" s="2744"/>
      <c r="P766" s="2744"/>
      <c r="Q766" s="2744"/>
      <c r="R766" s="2744"/>
      <c r="S766" s="2744"/>
      <c r="T766" s="2744"/>
      <c r="U766" s="2744"/>
      <c r="V766" s="2744"/>
      <c r="W766" s="2744"/>
    </row>
    <row r="767" spans="1:23" ht="15.75" customHeight="1">
      <c r="A767" s="2744"/>
      <c r="B767" s="2744"/>
      <c r="C767" s="2744"/>
      <c r="D767" s="2744"/>
      <c r="E767" s="2744"/>
      <c r="F767" s="2744"/>
      <c r="G767" s="2744"/>
      <c r="H767" s="2834"/>
      <c r="I767" s="2744"/>
      <c r="J767" s="2744"/>
      <c r="K767" s="2744"/>
      <c r="L767" s="2744"/>
      <c r="M767" s="2744"/>
      <c r="N767" s="2744"/>
      <c r="O767" s="2744"/>
      <c r="P767" s="2744"/>
      <c r="Q767" s="2744"/>
      <c r="R767" s="2744"/>
      <c r="S767" s="2744"/>
      <c r="T767" s="2744"/>
      <c r="U767" s="2744"/>
      <c r="V767" s="2744"/>
      <c r="W767" s="2744"/>
    </row>
    <row r="768" spans="1:23" ht="15.75" customHeight="1">
      <c r="A768" s="2744"/>
      <c r="B768" s="2744"/>
      <c r="C768" s="2744"/>
      <c r="D768" s="2744"/>
      <c r="E768" s="2744"/>
      <c r="F768" s="2744"/>
      <c r="G768" s="2744"/>
      <c r="H768" s="2834"/>
      <c r="I768" s="2744"/>
      <c r="J768" s="2744"/>
      <c r="K768" s="2744"/>
      <c r="L768" s="2744"/>
      <c r="M768" s="2744"/>
      <c r="N768" s="2744"/>
      <c r="O768" s="2744"/>
      <c r="P768" s="2744"/>
      <c r="Q768" s="2744"/>
      <c r="R768" s="2744"/>
      <c r="S768" s="2744"/>
      <c r="T768" s="2744"/>
      <c r="U768" s="2744"/>
      <c r="V768" s="2744"/>
      <c r="W768" s="2744"/>
    </row>
    <row r="769" spans="1:23" ht="15.75" customHeight="1">
      <c r="A769" s="2744"/>
      <c r="B769" s="2744"/>
      <c r="C769" s="2744"/>
      <c r="D769" s="2744"/>
      <c r="E769" s="2744"/>
      <c r="F769" s="2744"/>
      <c r="G769" s="2744"/>
      <c r="H769" s="2834"/>
      <c r="I769" s="2744"/>
      <c r="J769" s="2744"/>
      <c r="K769" s="2744"/>
      <c r="L769" s="2744"/>
      <c r="M769" s="2744"/>
      <c r="N769" s="2744"/>
      <c r="O769" s="2744"/>
      <c r="P769" s="2744"/>
      <c r="Q769" s="2744"/>
      <c r="R769" s="2744"/>
      <c r="S769" s="2744"/>
      <c r="T769" s="2744"/>
      <c r="U769" s="2744"/>
      <c r="V769" s="2744"/>
      <c r="W769" s="2744"/>
    </row>
    <row r="770" spans="1:23" ht="15.75" customHeight="1">
      <c r="A770" s="2744"/>
      <c r="B770" s="2744"/>
      <c r="C770" s="2744"/>
      <c r="D770" s="2744"/>
      <c r="E770" s="2744"/>
      <c r="F770" s="2744"/>
      <c r="G770" s="2744"/>
      <c r="H770" s="2834"/>
      <c r="I770" s="2744"/>
      <c r="J770" s="2744"/>
      <c r="K770" s="2744"/>
      <c r="L770" s="2744"/>
      <c r="M770" s="2744"/>
      <c r="N770" s="2744"/>
      <c r="O770" s="2744"/>
      <c r="P770" s="2744"/>
      <c r="Q770" s="2744"/>
      <c r="R770" s="2744"/>
      <c r="S770" s="2744"/>
      <c r="T770" s="2744"/>
      <c r="U770" s="2744"/>
      <c r="V770" s="2744"/>
      <c r="W770" s="2744"/>
    </row>
    <row r="771" spans="1:23" ht="15.75" customHeight="1">
      <c r="A771" s="2744"/>
      <c r="B771" s="2744"/>
      <c r="C771" s="2744"/>
      <c r="D771" s="2744"/>
      <c r="E771" s="2744"/>
      <c r="F771" s="2744"/>
      <c r="G771" s="2744"/>
      <c r="H771" s="2834"/>
      <c r="I771" s="2744"/>
      <c r="J771" s="2744"/>
      <c r="K771" s="2744"/>
      <c r="L771" s="2744"/>
      <c r="M771" s="2744"/>
      <c r="N771" s="2744"/>
      <c r="O771" s="2744"/>
      <c r="P771" s="2744"/>
      <c r="Q771" s="2744"/>
      <c r="R771" s="2744"/>
      <c r="S771" s="2744"/>
      <c r="T771" s="2744"/>
      <c r="U771" s="2744"/>
      <c r="V771" s="2744"/>
      <c r="W771" s="2744"/>
    </row>
    <row r="772" spans="1:23" ht="15.75" customHeight="1">
      <c r="A772" s="2744"/>
      <c r="B772" s="2744"/>
      <c r="C772" s="2744"/>
      <c r="D772" s="2744"/>
      <c r="E772" s="2744"/>
      <c r="F772" s="2744"/>
      <c r="G772" s="2744"/>
      <c r="H772" s="2834"/>
      <c r="I772" s="2744"/>
      <c r="J772" s="2744"/>
      <c r="K772" s="2744"/>
      <c r="L772" s="2744"/>
      <c r="M772" s="2744"/>
      <c r="N772" s="2744"/>
      <c r="O772" s="2744"/>
      <c r="P772" s="2744"/>
      <c r="Q772" s="2744"/>
      <c r="R772" s="2744"/>
      <c r="S772" s="2744"/>
      <c r="T772" s="2744"/>
      <c r="U772" s="2744"/>
      <c r="V772" s="2744"/>
      <c r="W772" s="2744"/>
    </row>
    <row r="773" spans="1:23" ht="15.75" customHeight="1">
      <c r="A773" s="2744"/>
      <c r="B773" s="2744"/>
      <c r="C773" s="2744"/>
      <c r="D773" s="2744"/>
      <c r="E773" s="2744"/>
      <c r="F773" s="2744"/>
      <c r="G773" s="2744"/>
      <c r="H773" s="2834"/>
      <c r="I773" s="2744"/>
      <c r="J773" s="2744"/>
      <c r="K773" s="2744"/>
      <c r="L773" s="2744"/>
      <c r="M773" s="2744"/>
      <c r="N773" s="2744"/>
      <c r="O773" s="2744"/>
      <c r="P773" s="2744"/>
      <c r="Q773" s="2744"/>
      <c r="R773" s="2744"/>
      <c r="S773" s="2744"/>
      <c r="T773" s="2744"/>
      <c r="U773" s="2744"/>
      <c r="V773" s="2744"/>
      <c r="W773" s="2744"/>
    </row>
    <row r="774" spans="1:23" ht="15.75" customHeight="1">
      <c r="A774" s="2744"/>
      <c r="B774" s="2744"/>
      <c r="C774" s="2744"/>
      <c r="D774" s="2744"/>
      <c r="E774" s="2744"/>
      <c r="F774" s="2744"/>
      <c r="G774" s="2744"/>
      <c r="H774" s="2834"/>
      <c r="I774" s="2744"/>
      <c r="J774" s="2744"/>
      <c r="K774" s="2744"/>
      <c r="L774" s="2744"/>
      <c r="M774" s="2744"/>
      <c r="N774" s="2744"/>
      <c r="O774" s="2744"/>
      <c r="P774" s="2744"/>
      <c r="Q774" s="2744"/>
      <c r="R774" s="2744"/>
      <c r="S774" s="2744"/>
      <c r="T774" s="2744"/>
      <c r="U774" s="2744"/>
      <c r="V774" s="2744"/>
      <c r="W774" s="2744"/>
    </row>
    <row r="775" spans="1:23" ht="15.75" customHeight="1">
      <c r="A775" s="2744"/>
      <c r="B775" s="2744"/>
      <c r="C775" s="2744"/>
      <c r="D775" s="2744"/>
      <c r="E775" s="2744"/>
      <c r="F775" s="2744"/>
      <c r="G775" s="2744"/>
      <c r="H775" s="2834"/>
      <c r="I775" s="2744"/>
      <c r="J775" s="2744"/>
      <c r="K775" s="2744"/>
      <c r="L775" s="2744"/>
      <c r="M775" s="2744"/>
      <c r="N775" s="2744"/>
      <c r="O775" s="2744"/>
      <c r="P775" s="2744"/>
      <c r="Q775" s="2744"/>
      <c r="R775" s="2744"/>
      <c r="S775" s="2744"/>
      <c r="T775" s="2744"/>
      <c r="U775" s="2744"/>
      <c r="V775" s="2744"/>
      <c r="W775" s="2744"/>
    </row>
    <row r="776" spans="1:23" ht="15.75" customHeight="1">
      <c r="A776" s="2744"/>
      <c r="B776" s="2744"/>
      <c r="C776" s="2744"/>
      <c r="D776" s="2744"/>
      <c r="E776" s="2744"/>
      <c r="F776" s="2744"/>
      <c r="G776" s="2744"/>
      <c r="H776" s="2834"/>
      <c r="I776" s="2744"/>
      <c r="J776" s="2744"/>
      <c r="K776" s="2744"/>
      <c r="L776" s="2744"/>
      <c r="M776" s="2744"/>
      <c r="N776" s="2744"/>
      <c r="O776" s="2744"/>
      <c r="P776" s="2744"/>
      <c r="Q776" s="2744"/>
      <c r="R776" s="2744"/>
      <c r="S776" s="2744"/>
      <c r="T776" s="2744"/>
      <c r="U776" s="2744"/>
      <c r="V776" s="2744"/>
      <c r="W776" s="2744"/>
    </row>
    <row r="777" spans="1:23" ht="15.75" customHeight="1">
      <c r="A777" s="2744"/>
      <c r="B777" s="2744"/>
      <c r="C777" s="2744"/>
      <c r="D777" s="2744"/>
      <c r="E777" s="2744"/>
      <c r="F777" s="2744"/>
      <c r="G777" s="2744"/>
      <c r="H777" s="2834"/>
      <c r="I777" s="2744"/>
      <c r="J777" s="2744"/>
      <c r="K777" s="2744"/>
      <c r="L777" s="2744"/>
      <c r="M777" s="2744"/>
      <c r="N777" s="2744"/>
      <c r="O777" s="2744"/>
      <c r="P777" s="2744"/>
      <c r="Q777" s="2744"/>
      <c r="R777" s="2744"/>
      <c r="S777" s="2744"/>
      <c r="T777" s="2744"/>
      <c r="U777" s="2744"/>
      <c r="V777" s="2744"/>
      <c r="W777" s="2744"/>
    </row>
    <row r="778" spans="1:23" ht="15.75" customHeight="1">
      <c r="A778" s="2744"/>
      <c r="B778" s="2744"/>
      <c r="C778" s="2744"/>
      <c r="D778" s="2744"/>
      <c r="E778" s="2744"/>
      <c r="F778" s="2744"/>
      <c r="G778" s="2744"/>
      <c r="H778" s="2834"/>
      <c r="I778" s="2744"/>
      <c r="J778" s="2744"/>
      <c r="K778" s="2744"/>
      <c r="L778" s="2744"/>
      <c r="M778" s="2744"/>
      <c r="N778" s="2744"/>
      <c r="O778" s="2744"/>
      <c r="P778" s="2744"/>
      <c r="Q778" s="2744"/>
      <c r="R778" s="2744"/>
      <c r="S778" s="2744"/>
      <c r="T778" s="2744"/>
      <c r="U778" s="2744"/>
      <c r="V778" s="2744"/>
      <c r="W778" s="2744"/>
    </row>
    <row r="779" spans="1:23" ht="15.75" customHeight="1">
      <c r="A779" s="2744"/>
      <c r="B779" s="2744"/>
      <c r="C779" s="2744"/>
      <c r="D779" s="2744"/>
      <c r="E779" s="2744"/>
      <c r="F779" s="2744"/>
      <c r="G779" s="2744"/>
      <c r="H779" s="2834"/>
      <c r="I779" s="2744"/>
      <c r="J779" s="2744"/>
      <c r="K779" s="2744"/>
      <c r="L779" s="2744"/>
      <c r="M779" s="2744"/>
      <c r="N779" s="2744"/>
      <c r="O779" s="2744"/>
      <c r="P779" s="2744"/>
      <c r="Q779" s="2744"/>
      <c r="R779" s="2744"/>
      <c r="S779" s="2744"/>
      <c r="T779" s="2744"/>
      <c r="U779" s="2744"/>
      <c r="V779" s="2744"/>
      <c r="W779" s="2744"/>
    </row>
    <row r="780" spans="1:23" ht="15.75" customHeight="1">
      <c r="A780" s="2744"/>
      <c r="B780" s="2744"/>
      <c r="C780" s="2744"/>
      <c r="D780" s="2744"/>
      <c r="E780" s="2744"/>
      <c r="F780" s="2744"/>
      <c r="G780" s="2744"/>
      <c r="H780" s="2834"/>
      <c r="I780" s="2744"/>
      <c r="J780" s="2744"/>
      <c r="K780" s="2744"/>
      <c r="L780" s="2744"/>
      <c r="M780" s="2744"/>
      <c r="N780" s="2744"/>
      <c r="O780" s="2744"/>
      <c r="P780" s="2744"/>
      <c r="Q780" s="2744"/>
      <c r="R780" s="2744"/>
      <c r="S780" s="2744"/>
      <c r="T780" s="2744"/>
      <c r="U780" s="2744"/>
      <c r="V780" s="2744"/>
      <c r="W780" s="2744"/>
    </row>
    <row r="781" spans="1:23" ht="15.75" customHeight="1">
      <c r="A781" s="2744"/>
      <c r="B781" s="2744"/>
      <c r="C781" s="2744"/>
      <c r="D781" s="2744"/>
      <c r="E781" s="2744"/>
      <c r="F781" s="2744"/>
      <c r="G781" s="2744"/>
      <c r="H781" s="2834"/>
      <c r="I781" s="2744"/>
      <c r="J781" s="2744"/>
      <c r="K781" s="2744"/>
      <c r="L781" s="2744"/>
      <c r="M781" s="2744"/>
      <c r="N781" s="2744"/>
      <c r="O781" s="2744"/>
      <c r="P781" s="2744"/>
      <c r="Q781" s="2744"/>
      <c r="R781" s="2744"/>
      <c r="S781" s="2744"/>
      <c r="T781" s="2744"/>
      <c r="U781" s="2744"/>
      <c r="V781" s="2744"/>
      <c r="W781" s="2744"/>
    </row>
    <row r="782" spans="1:23" ht="15.75" customHeight="1">
      <c r="A782" s="2744"/>
      <c r="B782" s="2744"/>
      <c r="C782" s="2744"/>
      <c r="D782" s="2744"/>
      <c r="E782" s="2744"/>
      <c r="F782" s="2744"/>
      <c r="G782" s="2744"/>
      <c r="H782" s="2834"/>
      <c r="I782" s="2744"/>
      <c r="J782" s="2744"/>
      <c r="K782" s="2744"/>
      <c r="L782" s="2744"/>
      <c r="M782" s="2744"/>
      <c r="N782" s="2744"/>
      <c r="O782" s="2744"/>
      <c r="P782" s="2744"/>
      <c r="Q782" s="2744"/>
      <c r="R782" s="2744"/>
      <c r="S782" s="2744"/>
      <c r="T782" s="2744"/>
      <c r="U782" s="2744"/>
      <c r="V782" s="2744"/>
      <c r="W782" s="2744"/>
    </row>
    <row r="783" spans="1:23" ht="15.75" customHeight="1">
      <c r="A783" s="2744"/>
      <c r="B783" s="2744"/>
      <c r="C783" s="2744"/>
      <c r="D783" s="2744"/>
      <c r="E783" s="2744"/>
      <c r="F783" s="2744"/>
      <c r="G783" s="2744"/>
      <c r="H783" s="2834"/>
      <c r="I783" s="2744"/>
      <c r="J783" s="2744"/>
      <c r="K783" s="2744"/>
      <c r="L783" s="2744"/>
      <c r="M783" s="2744"/>
      <c r="N783" s="2744"/>
      <c r="O783" s="2744"/>
      <c r="P783" s="2744"/>
      <c r="Q783" s="2744"/>
      <c r="R783" s="2744"/>
      <c r="S783" s="2744"/>
      <c r="T783" s="2744"/>
      <c r="U783" s="2744"/>
      <c r="V783" s="2744"/>
      <c r="W783" s="2744"/>
    </row>
    <row r="784" spans="1:23" ht="15.75" customHeight="1">
      <c r="A784" s="2744"/>
      <c r="B784" s="2744"/>
      <c r="C784" s="2744"/>
      <c r="D784" s="2744"/>
      <c r="E784" s="2744"/>
      <c r="F784" s="2744"/>
      <c r="G784" s="2744"/>
      <c r="H784" s="2834"/>
      <c r="I784" s="2744"/>
      <c r="J784" s="2744"/>
      <c r="K784" s="2744"/>
      <c r="L784" s="2744"/>
      <c r="M784" s="2744"/>
      <c r="N784" s="2744"/>
      <c r="O784" s="2744"/>
      <c r="P784" s="2744"/>
      <c r="Q784" s="2744"/>
      <c r="R784" s="2744"/>
      <c r="S784" s="2744"/>
      <c r="T784" s="2744"/>
      <c r="U784" s="2744"/>
      <c r="V784" s="2744"/>
      <c r="W784" s="2744"/>
    </row>
    <row r="785" spans="1:23" ht="15.75" customHeight="1">
      <c r="A785" s="2744"/>
      <c r="B785" s="2744"/>
      <c r="C785" s="2744"/>
      <c r="D785" s="2744"/>
      <c r="E785" s="2744"/>
      <c r="F785" s="2744"/>
      <c r="G785" s="2744"/>
      <c r="H785" s="2834"/>
      <c r="I785" s="2744"/>
      <c r="J785" s="2744"/>
      <c r="K785" s="2744"/>
      <c r="L785" s="2744"/>
      <c r="M785" s="2744"/>
      <c r="N785" s="2744"/>
      <c r="O785" s="2744"/>
      <c r="P785" s="2744"/>
      <c r="Q785" s="2744"/>
      <c r="R785" s="2744"/>
      <c r="S785" s="2744"/>
      <c r="T785" s="2744"/>
      <c r="U785" s="2744"/>
      <c r="V785" s="2744"/>
      <c r="W785" s="2744"/>
    </row>
    <row r="786" spans="1:23" ht="15.75" customHeight="1">
      <c r="A786" s="2744"/>
      <c r="B786" s="2744"/>
      <c r="C786" s="2744"/>
      <c r="D786" s="2744"/>
      <c r="E786" s="2744"/>
      <c r="F786" s="2744"/>
      <c r="G786" s="2744"/>
      <c r="H786" s="2834"/>
      <c r="I786" s="2744"/>
      <c r="J786" s="2744"/>
      <c r="K786" s="2744"/>
      <c r="L786" s="2744"/>
      <c r="M786" s="2744"/>
      <c r="N786" s="2744"/>
      <c r="O786" s="2744"/>
      <c r="P786" s="2744"/>
      <c r="Q786" s="2744"/>
      <c r="R786" s="2744"/>
      <c r="S786" s="2744"/>
      <c r="T786" s="2744"/>
      <c r="U786" s="2744"/>
      <c r="V786" s="2744"/>
      <c r="W786" s="2744"/>
    </row>
    <row r="787" spans="1:23" ht="15.75" customHeight="1">
      <c r="A787" s="2744"/>
      <c r="B787" s="2744"/>
      <c r="C787" s="2744"/>
      <c r="D787" s="2744"/>
      <c r="E787" s="2744"/>
      <c r="F787" s="2744"/>
      <c r="G787" s="2744"/>
      <c r="H787" s="2834"/>
      <c r="I787" s="2744"/>
      <c r="J787" s="2744"/>
      <c r="K787" s="2744"/>
      <c r="L787" s="2744"/>
      <c r="M787" s="2744"/>
      <c r="N787" s="2744"/>
      <c r="O787" s="2744"/>
      <c r="P787" s="2744"/>
      <c r="Q787" s="2744"/>
      <c r="R787" s="2744"/>
      <c r="S787" s="2744"/>
      <c r="T787" s="2744"/>
      <c r="U787" s="2744"/>
      <c r="V787" s="2744"/>
      <c r="W787" s="2744"/>
    </row>
    <row r="788" spans="1:23" ht="15.75" customHeight="1">
      <c r="A788" s="2744"/>
      <c r="B788" s="2744"/>
      <c r="C788" s="2744"/>
      <c r="D788" s="2744"/>
      <c r="E788" s="2744"/>
      <c r="F788" s="2744"/>
      <c r="G788" s="2744"/>
      <c r="H788" s="2834"/>
      <c r="I788" s="2744"/>
      <c r="J788" s="2744"/>
      <c r="K788" s="2744"/>
      <c r="L788" s="2744"/>
      <c r="M788" s="2744"/>
      <c r="N788" s="2744"/>
      <c r="O788" s="2744"/>
      <c r="P788" s="2744"/>
      <c r="Q788" s="2744"/>
      <c r="R788" s="2744"/>
      <c r="S788" s="2744"/>
      <c r="T788" s="2744"/>
      <c r="U788" s="2744"/>
      <c r="V788" s="2744"/>
      <c r="W788" s="2744"/>
    </row>
    <row r="789" spans="1:23" ht="15.75" customHeight="1">
      <c r="A789" s="2744"/>
      <c r="B789" s="2744"/>
      <c r="C789" s="2744"/>
      <c r="D789" s="2744"/>
      <c r="E789" s="2744"/>
      <c r="F789" s="2744"/>
      <c r="G789" s="2744"/>
      <c r="H789" s="2834"/>
      <c r="I789" s="2744"/>
      <c r="J789" s="2744"/>
      <c r="K789" s="2744"/>
      <c r="L789" s="2744"/>
      <c r="M789" s="2744"/>
      <c r="N789" s="2744"/>
      <c r="O789" s="2744"/>
      <c r="P789" s="2744"/>
      <c r="Q789" s="2744"/>
      <c r="R789" s="2744"/>
      <c r="S789" s="2744"/>
      <c r="T789" s="2744"/>
      <c r="U789" s="2744"/>
      <c r="V789" s="2744"/>
      <c r="W789" s="2744"/>
    </row>
    <row r="790" spans="1:23" ht="15.75" customHeight="1">
      <c r="A790" s="2744"/>
      <c r="B790" s="2744"/>
      <c r="C790" s="2744"/>
      <c r="D790" s="2744"/>
      <c r="E790" s="2744"/>
      <c r="F790" s="2744"/>
      <c r="G790" s="2744"/>
      <c r="H790" s="2834"/>
      <c r="I790" s="2744"/>
      <c r="J790" s="2744"/>
      <c r="K790" s="2744"/>
      <c r="L790" s="2744"/>
      <c r="M790" s="2744"/>
      <c r="N790" s="2744"/>
      <c r="O790" s="2744"/>
      <c r="P790" s="2744"/>
      <c r="Q790" s="2744"/>
      <c r="R790" s="2744"/>
      <c r="S790" s="2744"/>
      <c r="T790" s="2744"/>
      <c r="U790" s="2744"/>
      <c r="V790" s="2744"/>
      <c r="W790" s="2744"/>
    </row>
    <row r="791" spans="1:23" ht="15.75" customHeight="1">
      <c r="A791" s="2744"/>
      <c r="B791" s="2744"/>
      <c r="C791" s="2744"/>
      <c r="D791" s="2744"/>
      <c r="E791" s="2744"/>
      <c r="F791" s="2744"/>
      <c r="G791" s="2744"/>
      <c r="H791" s="2834"/>
      <c r="I791" s="2744"/>
      <c r="J791" s="2744"/>
      <c r="K791" s="2744"/>
      <c r="L791" s="2744"/>
      <c r="M791" s="2744"/>
      <c r="N791" s="2744"/>
      <c r="O791" s="2744"/>
      <c r="P791" s="2744"/>
      <c r="Q791" s="2744"/>
      <c r="R791" s="2744"/>
      <c r="S791" s="2744"/>
      <c r="T791" s="2744"/>
      <c r="U791" s="2744"/>
      <c r="V791" s="2744"/>
      <c r="W791" s="2744"/>
    </row>
    <row r="792" spans="1:23" ht="15.75" customHeight="1">
      <c r="A792" s="2744"/>
      <c r="B792" s="2744"/>
      <c r="C792" s="2744"/>
      <c r="D792" s="2744"/>
      <c r="E792" s="2744"/>
      <c r="F792" s="2744"/>
      <c r="G792" s="2744"/>
      <c r="H792" s="2834"/>
      <c r="I792" s="2744"/>
      <c r="J792" s="2744"/>
      <c r="K792" s="2744"/>
      <c r="L792" s="2744"/>
      <c r="M792" s="2744"/>
      <c r="N792" s="2744"/>
      <c r="O792" s="2744"/>
      <c r="P792" s="2744"/>
      <c r="Q792" s="2744"/>
      <c r="R792" s="2744"/>
      <c r="S792" s="2744"/>
      <c r="T792" s="2744"/>
      <c r="U792" s="2744"/>
      <c r="V792" s="2744"/>
      <c r="W792" s="2744"/>
    </row>
    <row r="793" spans="1:23" ht="15.75" customHeight="1">
      <c r="A793" s="2744"/>
      <c r="B793" s="2744"/>
      <c r="C793" s="2744"/>
      <c r="D793" s="2744"/>
      <c r="E793" s="2744"/>
      <c r="F793" s="2744"/>
      <c r="G793" s="2744"/>
      <c r="H793" s="2834"/>
      <c r="I793" s="2744"/>
      <c r="J793" s="2744"/>
      <c r="K793" s="2744"/>
      <c r="L793" s="2744"/>
      <c r="M793" s="2744"/>
      <c r="N793" s="2744"/>
      <c r="O793" s="2744"/>
      <c r="P793" s="2744"/>
      <c r="Q793" s="2744"/>
      <c r="R793" s="2744"/>
      <c r="S793" s="2744"/>
      <c r="T793" s="2744"/>
      <c r="U793" s="2744"/>
      <c r="V793" s="2744"/>
      <c r="W793" s="2744"/>
    </row>
    <row r="794" spans="1:23" ht="15.75" customHeight="1">
      <c r="A794" s="2744"/>
      <c r="B794" s="2744"/>
      <c r="C794" s="2744"/>
      <c r="D794" s="2744"/>
      <c r="E794" s="2744"/>
      <c r="F794" s="2744"/>
      <c r="G794" s="2744"/>
      <c r="H794" s="2834"/>
      <c r="I794" s="2744"/>
      <c r="J794" s="2744"/>
      <c r="K794" s="2744"/>
      <c r="L794" s="2744"/>
      <c r="M794" s="2744"/>
      <c r="N794" s="2744"/>
      <c r="O794" s="2744"/>
      <c r="P794" s="2744"/>
      <c r="Q794" s="2744"/>
      <c r="R794" s="2744"/>
      <c r="S794" s="2744"/>
      <c r="T794" s="2744"/>
      <c r="U794" s="2744"/>
      <c r="V794" s="2744"/>
      <c r="W794" s="2744"/>
    </row>
    <row r="795" spans="1:23" ht="15.75" customHeight="1">
      <c r="A795" s="2744"/>
      <c r="B795" s="2744"/>
      <c r="C795" s="2744"/>
      <c r="D795" s="2744"/>
      <c r="E795" s="2744"/>
      <c r="F795" s="2744"/>
      <c r="G795" s="2744"/>
      <c r="H795" s="2834"/>
      <c r="I795" s="2744"/>
      <c r="J795" s="2744"/>
      <c r="K795" s="2744"/>
      <c r="L795" s="2744"/>
      <c r="M795" s="2744"/>
      <c r="N795" s="2744"/>
      <c r="O795" s="2744"/>
      <c r="P795" s="2744"/>
      <c r="Q795" s="2744"/>
      <c r="R795" s="2744"/>
      <c r="S795" s="2744"/>
      <c r="T795" s="2744"/>
      <c r="U795" s="2744"/>
      <c r="V795" s="2744"/>
      <c r="W795" s="2744"/>
    </row>
    <row r="796" spans="1:23" ht="15.75" customHeight="1">
      <c r="A796" s="2744"/>
      <c r="B796" s="2744"/>
      <c r="C796" s="2744"/>
      <c r="D796" s="2744"/>
      <c r="E796" s="2744"/>
      <c r="F796" s="2744"/>
      <c r="G796" s="2744"/>
      <c r="H796" s="2834"/>
      <c r="I796" s="2744"/>
      <c r="J796" s="2744"/>
      <c r="K796" s="2744"/>
      <c r="L796" s="2744"/>
      <c r="M796" s="2744"/>
      <c r="N796" s="2744"/>
      <c r="O796" s="2744"/>
      <c r="P796" s="2744"/>
      <c r="Q796" s="2744"/>
      <c r="R796" s="2744"/>
      <c r="S796" s="2744"/>
      <c r="T796" s="2744"/>
      <c r="U796" s="2744"/>
      <c r="V796" s="2744"/>
      <c r="W796" s="2744"/>
    </row>
    <row r="797" spans="1:23" ht="15.75" customHeight="1">
      <c r="A797" s="2744"/>
      <c r="B797" s="2744"/>
      <c r="C797" s="2744"/>
      <c r="D797" s="2744"/>
      <c r="E797" s="2744"/>
      <c r="F797" s="2744"/>
      <c r="G797" s="2744"/>
      <c r="H797" s="2834"/>
      <c r="I797" s="2744"/>
      <c r="J797" s="2744"/>
      <c r="K797" s="2744"/>
      <c r="L797" s="2744"/>
      <c r="M797" s="2744"/>
      <c r="N797" s="2744"/>
      <c r="O797" s="2744"/>
      <c r="P797" s="2744"/>
      <c r="Q797" s="2744"/>
      <c r="R797" s="2744"/>
      <c r="S797" s="2744"/>
      <c r="T797" s="2744"/>
      <c r="U797" s="2744"/>
      <c r="V797" s="2744"/>
      <c r="W797" s="2744"/>
    </row>
    <row r="798" spans="1:23" ht="15.75" customHeight="1">
      <c r="A798" s="2744"/>
      <c r="B798" s="2744"/>
      <c r="C798" s="2744"/>
      <c r="D798" s="2744"/>
      <c r="E798" s="2744"/>
      <c r="F798" s="2744"/>
      <c r="G798" s="2744"/>
      <c r="H798" s="2834"/>
      <c r="I798" s="2744"/>
      <c r="J798" s="2744"/>
      <c r="K798" s="2744"/>
      <c r="L798" s="2744"/>
      <c r="M798" s="2744"/>
      <c r="N798" s="2744"/>
      <c r="O798" s="2744"/>
      <c r="P798" s="2744"/>
      <c r="Q798" s="2744"/>
      <c r="R798" s="2744"/>
      <c r="S798" s="2744"/>
      <c r="T798" s="2744"/>
      <c r="U798" s="2744"/>
      <c r="V798" s="2744"/>
      <c r="W798" s="2744"/>
    </row>
    <row r="799" spans="1:23" ht="15.75" customHeight="1">
      <c r="A799" s="2744"/>
      <c r="B799" s="2744"/>
      <c r="C799" s="2744"/>
      <c r="D799" s="2744"/>
      <c r="E799" s="2744"/>
      <c r="F799" s="2744"/>
      <c r="G799" s="2744"/>
      <c r="H799" s="2834"/>
      <c r="I799" s="2744"/>
      <c r="J799" s="2744"/>
      <c r="K799" s="2744"/>
      <c r="L799" s="2744"/>
      <c r="M799" s="2744"/>
      <c r="N799" s="2744"/>
      <c r="O799" s="2744"/>
      <c r="P799" s="2744"/>
      <c r="Q799" s="2744"/>
      <c r="R799" s="2744"/>
      <c r="S799" s="2744"/>
      <c r="T799" s="2744"/>
      <c r="U799" s="2744"/>
      <c r="V799" s="2744"/>
      <c r="W799" s="2744"/>
    </row>
    <row r="800" spans="1:23" ht="15.75" customHeight="1">
      <c r="A800" s="2744"/>
      <c r="B800" s="2744"/>
      <c r="C800" s="2744"/>
      <c r="D800" s="2744"/>
      <c r="E800" s="2744"/>
      <c r="F800" s="2744"/>
      <c r="G800" s="2744"/>
      <c r="H800" s="2834"/>
      <c r="I800" s="2744"/>
      <c r="J800" s="2744"/>
      <c r="K800" s="2744"/>
      <c r="L800" s="2744"/>
      <c r="M800" s="2744"/>
      <c r="N800" s="2744"/>
      <c r="O800" s="2744"/>
      <c r="P800" s="2744"/>
      <c r="Q800" s="2744"/>
      <c r="R800" s="2744"/>
      <c r="S800" s="2744"/>
      <c r="T800" s="2744"/>
      <c r="U800" s="2744"/>
      <c r="V800" s="2744"/>
      <c r="W800" s="2744"/>
    </row>
    <row r="801" spans="1:23" ht="15.75" customHeight="1">
      <c r="A801" s="2744"/>
      <c r="B801" s="2744"/>
      <c r="C801" s="2744"/>
      <c r="D801" s="2744"/>
      <c r="E801" s="2744"/>
      <c r="F801" s="2744"/>
      <c r="G801" s="2744"/>
      <c r="H801" s="2834"/>
      <c r="I801" s="2744"/>
      <c r="J801" s="2744"/>
      <c r="K801" s="2744"/>
      <c r="L801" s="2744"/>
      <c r="M801" s="2744"/>
      <c r="N801" s="2744"/>
      <c r="O801" s="2744"/>
      <c r="P801" s="2744"/>
      <c r="Q801" s="2744"/>
      <c r="R801" s="2744"/>
      <c r="S801" s="2744"/>
      <c r="T801" s="2744"/>
      <c r="U801" s="2744"/>
      <c r="V801" s="2744"/>
      <c r="W801" s="2744"/>
    </row>
    <row r="802" spans="1:23" ht="15.75" customHeight="1">
      <c r="A802" s="2744"/>
      <c r="B802" s="2744"/>
      <c r="C802" s="2744"/>
      <c r="D802" s="2744"/>
      <c r="E802" s="2744"/>
      <c r="F802" s="2744"/>
      <c r="G802" s="2744"/>
      <c r="H802" s="2834"/>
      <c r="I802" s="2744"/>
      <c r="J802" s="2744"/>
      <c r="K802" s="2744"/>
      <c r="L802" s="2744"/>
      <c r="M802" s="2744"/>
      <c r="N802" s="2744"/>
      <c r="O802" s="2744"/>
      <c r="P802" s="2744"/>
      <c r="Q802" s="2744"/>
      <c r="R802" s="2744"/>
      <c r="S802" s="2744"/>
      <c r="T802" s="2744"/>
      <c r="U802" s="2744"/>
      <c r="V802" s="2744"/>
      <c r="W802" s="2744"/>
    </row>
    <row r="803" spans="1:23" ht="15.75" customHeight="1">
      <c r="A803" s="2744"/>
      <c r="B803" s="2744"/>
      <c r="C803" s="2744"/>
      <c r="D803" s="2744"/>
      <c r="E803" s="2744"/>
      <c r="F803" s="2744"/>
      <c r="G803" s="2744"/>
      <c r="H803" s="2834"/>
      <c r="I803" s="2744"/>
      <c r="J803" s="2744"/>
      <c r="K803" s="2744"/>
      <c r="L803" s="2744"/>
      <c r="M803" s="2744"/>
      <c r="N803" s="2744"/>
      <c r="O803" s="2744"/>
      <c r="P803" s="2744"/>
      <c r="Q803" s="2744"/>
      <c r="R803" s="2744"/>
      <c r="S803" s="2744"/>
      <c r="T803" s="2744"/>
      <c r="U803" s="2744"/>
      <c r="V803" s="2744"/>
      <c r="W803" s="2744"/>
    </row>
    <row r="804" spans="1:23" ht="15.75" customHeight="1">
      <c r="A804" s="2744"/>
      <c r="B804" s="2744"/>
      <c r="C804" s="2744"/>
      <c r="D804" s="2744"/>
      <c r="E804" s="2744"/>
      <c r="F804" s="2744"/>
      <c r="G804" s="2744"/>
      <c r="H804" s="2834"/>
      <c r="I804" s="2744"/>
      <c r="J804" s="2744"/>
      <c r="K804" s="2744"/>
      <c r="L804" s="2744"/>
      <c r="M804" s="2744"/>
      <c r="N804" s="2744"/>
      <c r="O804" s="2744"/>
      <c r="P804" s="2744"/>
      <c r="Q804" s="2744"/>
      <c r="R804" s="2744"/>
      <c r="S804" s="2744"/>
      <c r="T804" s="2744"/>
      <c r="U804" s="2744"/>
      <c r="V804" s="2744"/>
      <c r="W804" s="2744"/>
    </row>
    <row r="805" spans="1:23" ht="15.75" customHeight="1">
      <c r="A805" s="2744"/>
      <c r="B805" s="2744"/>
      <c r="C805" s="2744"/>
      <c r="D805" s="2744"/>
      <c r="E805" s="2744"/>
      <c r="F805" s="2744"/>
      <c r="G805" s="2744"/>
      <c r="H805" s="2834"/>
      <c r="I805" s="2744"/>
      <c r="J805" s="2744"/>
      <c r="K805" s="2744"/>
      <c r="L805" s="2744"/>
      <c r="M805" s="2744"/>
      <c r="N805" s="2744"/>
      <c r="O805" s="2744"/>
      <c r="P805" s="2744"/>
      <c r="Q805" s="2744"/>
      <c r="R805" s="2744"/>
      <c r="S805" s="2744"/>
      <c r="T805" s="2744"/>
      <c r="U805" s="2744"/>
      <c r="V805" s="2744"/>
      <c r="W805" s="2744"/>
    </row>
    <row r="806" spans="1:23" ht="15.75" customHeight="1">
      <c r="A806" s="2744"/>
      <c r="B806" s="2744"/>
      <c r="C806" s="2744"/>
      <c r="D806" s="2744"/>
      <c r="E806" s="2744"/>
      <c r="F806" s="2744"/>
      <c r="G806" s="2744"/>
      <c r="H806" s="2834"/>
      <c r="I806" s="2744"/>
      <c r="J806" s="2744"/>
      <c r="K806" s="2744"/>
      <c r="L806" s="2744"/>
      <c r="M806" s="2744"/>
      <c r="N806" s="2744"/>
      <c r="O806" s="2744"/>
      <c r="P806" s="2744"/>
      <c r="Q806" s="2744"/>
      <c r="R806" s="2744"/>
      <c r="S806" s="2744"/>
      <c r="T806" s="2744"/>
      <c r="U806" s="2744"/>
      <c r="V806" s="2744"/>
      <c r="W806" s="2744"/>
    </row>
    <row r="807" spans="1:23" ht="15.75" customHeight="1">
      <c r="A807" s="2744"/>
      <c r="B807" s="2744"/>
      <c r="C807" s="2744"/>
      <c r="D807" s="2744"/>
      <c r="E807" s="2744"/>
      <c r="F807" s="2744"/>
      <c r="G807" s="2744"/>
      <c r="H807" s="2834"/>
      <c r="I807" s="2744"/>
      <c r="J807" s="2744"/>
      <c r="K807" s="2744"/>
      <c r="L807" s="2744"/>
      <c r="M807" s="2744"/>
      <c r="N807" s="2744"/>
      <c r="O807" s="2744"/>
      <c r="P807" s="2744"/>
      <c r="Q807" s="2744"/>
      <c r="R807" s="2744"/>
      <c r="S807" s="2744"/>
      <c r="T807" s="2744"/>
      <c r="U807" s="2744"/>
      <c r="V807" s="2744"/>
      <c r="W807" s="2744"/>
    </row>
    <row r="808" spans="1:23" ht="15.75" customHeight="1">
      <c r="A808" s="2744"/>
      <c r="B808" s="2744"/>
      <c r="C808" s="2744"/>
      <c r="D808" s="2744"/>
      <c r="E808" s="2744"/>
      <c r="F808" s="2744"/>
      <c r="G808" s="2744"/>
      <c r="H808" s="2834"/>
      <c r="I808" s="2744"/>
      <c r="J808" s="2744"/>
      <c r="K808" s="2744"/>
      <c r="L808" s="2744"/>
      <c r="M808" s="2744"/>
      <c r="N808" s="2744"/>
      <c r="O808" s="2744"/>
      <c r="P808" s="2744"/>
      <c r="Q808" s="2744"/>
      <c r="R808" s="2744"/>
      <c r="S808" s="2744"/>
      <c r="T808" s="2744"/>
      <c r="U808" s="2744"/>
      <c r="V808" s="2744"/>
      <c r="W808" s="2744"/>
    </row>
    <row r="809" spans="1:23" ht="15.75" customHeight="1">
      <c r="A809" s="2744"/>
      <c r="B809" s="2744"/>
      <c r="C809" s="2744"/>
      <c r="D809" s="2744"/>
      <c r="E809" s="2744"/>
      <c r="F809" s="2744"/>
      <c r="G809" s="2744"/>
      <c r="H809" s="2834"/>
      <c r="I809" s="2744"/>
      <c r="J809" s="2744"/>
      <c r="K809" s="2744"/>
      <c r="L809" s="2744"/>
      <c r="M809" s="2744"/>
      <c r="N809" s="2744"/>
      <c r="O809" s="2744"/>
      <c r="P809" s="2744"/>
      <c r="Q809" s="2744"/>
      <c r="R809" s="2744"/>
      <c r="S809" s="2744"/>
      <c r="T809" s="2744"/>
      <c r="U809" s="2744"/>
      <c r="V809" s="2744"/>
      <c r="W809" s="2744"/>
    </row>
    <row r="810" spans="1:23" ht="15.75" customHeight="1">
      <c r="A810" s="2744"/>
      <c r="B810" s="2744"/>
      <c r="C810" s="2744"/>
      <c r="D810" s="2744"/>
      <c r="E810" s="2744"/>
      <c r="F810" s="2744"/>
      <c r="G810" s="2744"/>
      <c r="H810" s="2834"/>
      <c r="I810" s="2744"/>
      <c r="J810" s="2744"/>
      <c r="K810" s="2744"/>
      <c r="L810" s="2744"/>
      <c r="M810" s="2744"/>
      <c r="N810" s="2744"/>
      <c r="O810" s="2744"/>
      <c r="P810" s="2744"/>
      <c r="Q810" s="2744"/>
      <c r="R810" s="2744"/>
      <c r="S810" s="2744"/>
      <c r="T810" s="2744"/>
      <c r="U810" s="2744"/>
      <c r="V810" s="2744"/>
      <c r="W810" s="2744"/>
    </row>
    <row r="811" spans="1:23" ht="15.75" customHeight="1">
      <c r="A811" s="2744"/>
      <c r="B811" s="2744"/>
      <c r="C811" s="2744"/>
      <c r="D811" s="2744"/>
      <c r="E811" s="2744"/>
      <c r="F811" s="2744"/>
      <c r="G811" s="2744"/>
      <c r="H811" s="2834"/>
      <c r="I811" s="2744"/>
      <c r="J811" s="2744"/>
      <c r="K811" s="2744"/>
      <c r="L811" s="2744"/>
      <c r="M811" s="2744"/>
      <c r="N811" s="2744"/>
      <c r="O811" s="2744"/>
      <c r="P811" s="2744"/>
      <c r="Q811" s="2744"/>
      <c r="R811" s="2744"/>
      <c r="S811" s="2744"/>
      <c r="T811" s="2744"/>
      <c r="U811" s="2744"/>
      <c r="V811" s="2744"/>
      <c r="W811" s="2744"/>
    </row>
    <row r="812" spans="1:23" ht="15.75" customHeight="1">
      <c r="A812" s="2744"/>
      <c r="B812" s="2744"/>
      <c r="C812" s="2744"/>
      <c r="D812" s="2744"/>
      <c r="E812" s="2744"/>
      <c r="F812" s="2744"/>
      <c r="G812" s="2744"/>
      <c r="H812" s="2834"/>
      <c r="I812" s="2744"/>
      <c r="J812" s="2744"/>
      <c r="K812" s="2744"/>
      <c r="L812" s="2744"/>
      <c r="M812" s="2744"/>
      <c r="N812" s="2744"/>
      <c r="O812" s="2744"/>
      <c r="P812" s="2744"/>
      <c r="Q812" s="2744"/>
      <c r="R812" s="2744"/>
      <c r="S812" s="2744"/>
      <c r="T812" s="2744"/>
      <c r="U812" s="2744"/>
      <c r="V812" s="2744"/>
      <c r="W812" s="2744"/>
    </row>
    <row r="813" spans="1:23" ht="15.75" customHeight="1">
      <c r="A813" s="2744"/>
      <c r="B813" s="2744"/>
      <c r="C813" s="2744"/>
      <c r="D813" s="2744"/>
      <c r="E813" s="2744"/>
      <c r="F813" s="2744"/>
      <c r="G813" s="2744"/>
      <c r="H813" s="2834"/>
      <c r="I813" s="2744"/>
      <c r="J813" s="2744"/>
      <c r="K813" s="2744"/>
      <c r="L813" s="2744"/>
      <c r="M813" s="2744"/>
      <c r="N813" s="2744"/>
      <c r="O813" s="2744"/>
      <c r="P813" s="2744"/>
      <c r="Q813" s="2744"/>
      <c r="R813" s="2744"/>
      <c r="S813" s="2744"/>
      <c r="T813" s="2744"/>
      <c r="U813" s="2744"/>
      <c r="V813" s="2744"/>
      <c r="W813" s="2744"/>
    </row>
    <row r="814" spans="1:23" ht="15.75" customHeight="1">
      <c r="A814" s="2744"/>
      <c r="B814" s="2744"/>
      <c r="C814" s="2744"/>
      <c r="D814" s="2744"/>
      <c r="E814" s="2744"/>
      <c r="F814" s="2744"/>
      <c r="G814" s="2744"/>
      <c r="H814" s="2834"/>
      <c r="I814" s="2744"/>
      <c r="J814" s="2744"/>
      <c r="K814" s="2744"/>
      <c r="L814" s="2744"/>
      <c r="M814" s="2744"/>
      <c r="N814" s="2744"/>
      <c r="O814" s="2744"/>
      <c r="P814" s="2744"/>
      <c r="Q814" s="2744"/>
      <c r="R814" s="2744"/>
      <c r="S814" s="2744"/>
      <c r="T814" s="2744"/>
      <c r="U814" s="2744"/>
      <c r="V814" s="2744"/>
      <c r="W814" s="2744"/>
    </row>
    <row r="815" spans="1:23" ht="15.75" customHeight="1">
      <c r="A815" s="2744"/>
      <c r="B815" s="2744"/>
      <c r="C815" s="2744"/>
      <c r="D815" s="2744"/>
      <c r="E815" s="2744"/>
      <c r="F815" s="2744"/>
      <c r="G815" s="2744"/>
      <c r="H815" s="2834"/>
      <c r="I815" s="2744"/>
      <c r="J815" s="2744"/>
      <c r="K815" s="2744"/>
      <c r="L815" s="2744"/>
      <c r="M815" s="2744"/>
      <c r="N815" s="2744"/>
      <c r="O815" s="2744"/>
      <c r="P815" s="2744"/>
      <c r="Q815" s="2744"/>
      <c r="R815" s="2744"/>
      <c r="S815" s="2744"/>
      <c r="T815" s="2744"/>
      <c r="U815" s="2744"/>
      <c r="V815" s="2744"/>
      <c r="W815" s="2744"/>
    </row>
    <row r="816" spans="1:23" ht="15.75" customHeight="1">
      <c r="A816" s="2744"/>
      <c r="B816" s="2744"/>
      <c r="C816" s="2744"/>
      <c r="D816" s="2744"/>
      <c r="E816" s="2744"/>
      <c r="F816" s="2744"/>
      <c r="G816" s="2744"/>
      <c r="H816" s="2834"/>
      <c r="I816" s="2744"/>
      <c r="J816" s="2744"/>
      <c r="K816" s="2744"/>
      <c r="L816" s="2744"/>
      <c r="M816" s="2744"/>
      <c r="N816" s="2744"/>
      <c r="O816" s="2744"/>
      <c r="P816" s="2744"/>
      <c r="Q816" s="2744"/>
      <c r="R816" s="2744"/>
      <c r="S816" s="2744"/>
      <c r="T816" s="2744"/>
      <c r="U816" s="2744"/>
      <c r="V816" s="2744"/>
      <c r="W816" s="2744"/>
    </row>
    <row r="817" spans="1:23" ht="15.75" customHeight="1">
      <c r="A817" s="2744"/>
      <c r="B817" s="2744"/>
      <c r="C817" s="2744"/>
      <c r="D817" s="2744"/>
      <c r="E817" s="2744"/>
      <c r="F817" s="2744"/>
      <c r="G817" s="2744"/>
      <c r="H817" s="2834"/>
      <c r="I817" s="2744"/>
      <c r="J817" s="2744"/>
      <c r="K817" s="2744"/>
      <c r="L817" s="2744"/>
      <c r="M817" s="2744"/>
      <c r="N817" s="2744"/>
      <c r="O817" s="2744"/>
      <c r="P817" s="2744"/>
      <c r="Q817" s="2744"/>
      <c r="R817" s="2744"/>
      <c r="S817" s="2744"/>
      <c r="T817" s="2744"/>
      <c r="U817" s="2744"/>
      <c r="V817" s="2744"/>
      <c r="W817" s="2744"/>
    </row>
    <row r="818" spans="1:23" ht="15.75" customHeight="1">
      <c r="A818" s="2744"/>
      <c r="B818" s="2744"/>
      <c r="C818" s="2744"/>
      <c r="D818" s="2744"/>
      <c r="E818" s="2744"/>
      <c r="F818" s="2744"/>
      <c r="G818" s="2744"/>
      <c r="H818" s="2834"/>
      <c r="I818" s="2744"/>
      <c r="J818" s="2744"/>
      <c r="K818" s="2744"/>
      <c r="L818" s="2744"/>
      <c r="M818" s="2744"/>
      <c r="N818" s="2744"/>
      <c r="O818" s="2744"/>
      <c r="P818" s="2744"/>
      <c r="Q818" s="2744"/>
      <c r="R818" s="2744"/>
      <c r="S818" s="2744"/>
      <c r="T818" s="2744"/>
      <c r="U818" s="2744"/>
      <c r="V818" s="2744"/>
      <c r="W818" s="2744"/>
    </row>
    <row r="819" spans="1:23" ht="15.75" customHeight="1">
      <c r="A819" s="2744"/>
      <c r="B819" s="2744"/>
      <c r="C819" s="2744"/>
      <c r="D819" s="2744"/>
      <c r="E819" s="2744"/>
      <c r="F819" s="2744"/>
      <c r="G819" s="2744"/>
      <c r="H819" s="2834"/>
      <c r="I819" s="2744"/>
      <c r="J819" s="2744"/>
      <c r="K819" s="2744"/>
      <c r="L819" s="2744"/>
      <c r="M819" s="2744"/>
      <c r="N819" s="2744"/>
      <c r="O819" s="2744"/>
      <c r="P819" s="2744"/>
      <c r="Q819" s="2744"/>
      <c r="R819" s="2744"/>
      <c r="S819" s="2744"/>
      <c r="T819" s="2744"/>
      <c r="U819" s="2744"/>
      <c r="V819" s="2744"/>
      <c r="W819" s="2744"/>
    </row>
    <row r="820" spans="1:23" ht="15.75" customHeight="1">
      <c r="A820" s="2744"/>
      <c r="B820" s="2744"/>
      <c r="C820" s="2744"/>
      <c r="D820" s="2744"/>
      <c r="E820" s="2744"/>
      <c r="F820" s="2744"/>
      <c r="G820" s="2744"/>
      <c r="H820" s="2834"/>
      <c r="I820" s="2744"/>
      <c r="J820" s="2744"/>
      <c r="K820" s="2744"/>
      <c r="L820" s="2744"/>
      <c r="M820" s="2744"/>
      <c r="N820" s="2744"/>
      <c r="O820" s="2744"/>
      <c r="P820" s="2744"/>
      <c r="Q820" s="2744"/>
      <c r="R820" s="2744"/>
      <c r="S820" s="2744"/>
      <c r="T820" s="2744"/>
      <c r="U820" s="2744"/>
      <c r="V820" s="2744"/>
      <c r="W820" s="2744"/>
    </row>
    <row r="821" spans="1:23" ht="15.75" customHeight="1">
      <c r="A821" s="2744"/>
      <c r="B821" s="2744"/>
      <c r="C821" s="2744"/>
      <c r="D821" s="2744"/>
      <c r="E821" s="2744"/>
      <c r="F821" s="2744"/>
      <c r="G821" s="2744"/>
      <c r="H821" s="2834"/>
      <c r="I821" s="2744"/>
      <c r="J821" s="2744"/>
      <c r="K821" s="2744"/>
      <c r="L821" s="2744"/>
      <c r="M821" s="2744"/>
      <c r="N821" s="2744"/>
      <c r="O821" s="2744"/>
      <c r="P821" s="2744"/>
      <c r="Q821" s="2744"/>
      <c r="R821" s="2744"/>
      <c r="S821" s="2744"/>
      <c r="T821" s="2744"/>
      <c r="U821" s="2744"/>
      <c r="V821" s="2744"/>
      <c r="W821" s="2744"/>
    </row>
    <row r="822" spans="1:23" ht="15.75" customHeight="1">
      <c r="A822" s="2744"/>
      <c r="B822" s="2744"/>
      <c r="C822" s="2744"/>
      <c r="D822" s="2744"/>
      <c r="E822" s="2744"/>
      <c r="F822" s="2744"/>
      <c r="G822" s="2744"/>
      <c r="H822" s="2834"/>
      <c r="I822" s="2744"/>
      <c r="J822" s="2744"/>
      <c r="K822" s="2744"/>
      <c r="L822" s="2744"/>
      <c r="M822" s="2744"/>
      <c r="N822" s="2744"/>
      <c r="O822" s="2744"/>
      <c r="P822" s="2744"/>
      <c r="Q822" s="2744"/>
      <c r="R822" s="2744"/>
      <c r="S822" s="2744"/>
      <c r="T822" s="2744"/>
      <c r="U822" s="2744"/>
      <c r="V822" s="2744"/>
      <c r="W822" s="2744"/>
    </row>
    <row r="823" spans="1:23" ht="15.75" customHeight="1">
      <c r="A823" s="2744"/>
      <c r="B823" s="2744"/>
      <c r="C823" s="2744"/>
      <c r="D823" s="2744"/>
      <c r="E823" s="2744"/>
      <c r="F823" s="2744"/>
      <c r="G823" s="2744"/>
      <c r="H823" s="2834"/>
      <c r="I823" s="2744"/>
      <c r="J823" s="2744"/>
      <c r="K823" s="2744"/>
      <c r="L823" s="2744"/>
      <c r="M823" s="2744"/>
      <c r="N823" s="2744"/>
      <c r="O823" s="2744"/>
      <c r="P823" s="2744"/>
      <c r="Q823" s="2744"/>
      <c r="R823" s="2744"/>
      <c r="S823" s="2744"/>
      <c r="T823" s="2744"/>
      <c r="U823" s="2744"/>
      <c r="V823" s="2744"/>
      <c r="W823" s="2744"/>
    </row>
    <row r="824" spans="1:23" ht="15.75" customHeight="1">
      <c r="A824" s="2744"/>
      <c r="B824" s="2744"/>
      <c r="C824" s="2744"/>
      <c r="D824" s="2744"/>
      <c r="E824" s="2744"/>
      <c r="F824" s="2744"/>
      <c r="G824" s="2744"/>
      <c r="H824" s="2834"/>
      <c r="I824" s="2744"/>
      <c r="J824" s="2744"/>
      <c r="K824" s="2744"/>
      <c r="L824" s="2744"/>
      <c r="M824" s="2744"/>
      <c r="N824" s="2744"/>
      <c r="O824" s="2744"/>
      <c r="P824" s="2744"/>
      <c r="Q824" s="2744"/>
      <c r="R824" s="2744"/>
      <c r="S824" s="2744"/>
      <c r="T824" s="2744"/>
      <c r="U824" s="2744"/>
      <c r="V824" s="2744"/>
      <c r="W824" s="2744"/>
    </row>
    <row r="825" spans="1:23" ht="15.75" customHeight="1">
      <c r="A825" s="2744"/>
      <c r="B825" s="2744"/>
      <c r="C825" s="2744"/>
      <c r="D825" s="2744"/>
      <c r="E825" s="2744"/>
      <c r="F825" s="2744"/>
      <c r="G825" s="2744"/>
      <c r="H825" s="2834"/>
      <c r="I825" s="2744"/>
      <c r="J825" s="2744"/>
      <c r="K825" s="2744"/>
      <c r="L825" s="2744"/>
      <c r="M825" s="2744"/>
      <c r="N825" s="2744"/>
      <c r="O825" s="2744"/>
      <c r="P825" s="2744"/>
      <c r="Q825" s="2744"/>
      <c r="R825" s="2744"/>
      <c r="S825" s="2744"/>
      <c r="T825" s="2744"/>
      <c r="U825" s="2744"/>
      <c r="V825" s="2744"/>
      <c r="W825" s="2744"/>
    </row>
    <row r="826" spans="1:23" ht="15.75" customHeight="1">
      <c r="A826" s="2744"/>
      <c r="B826" s="2744"/>
      <c r="C826" s="2744"/>
      <c r="D826" s="2744"/>
      <c r="E826" s="2744"/>
      <c r="F826" s="2744"/>
      <c r="G826" s="2744"/>
      <c r="H826" s="2834"/>
      <c r="I826" s="2744"/>
      <c r="J826" s="2744"/>
      <c r="K826" s="2744"/>
      <c r="L826" s="2744"/>
      <c r="M826" s="2744"/>
      <c r="N826" s="2744"/>
      <c r="O826" s="2744"/>
      <c r="P826" s="2744"/>
      <c r="Q826" s="2744"/>
      <c r="R826" s="2744"/>
      <c r="S826" s="2744"/>
      <c r="T826" s="2744"/>
      <c r="U826" s="2744"/>
      <c r="V826" s="2744"/>
      <c r="W826" s="2744"/>
    </row>
    <row r="827" spans="1:23" ht="15.75" customHeight="1">
      <c r="A827" s="2744"/>
      <c r="B827" s="2744"/>
      <c r="C827" s="2744"/>
      <c r="D827" s="2744"/>
      <c r="E827" s="2744"/>
      <c r="F827" s="2744"/>
      <c r="G827" s="2744"/>
      <c r="H827" s="2834"/>
      <c r="I827" s="2744"/>
      <c r="J827" s="2744"/>
      <c r="K827" s="2744"/>
      <c r="L827" s="2744"/>
      <c r="M827" s="2744"/>
      <c r="N827" s="2744"/>
      <c r="O827" s="2744"/>
      <c r="P827" s="2744"/>
      <c r="Q827" s="2744"/>
      <c r="R827" s="2744"/>
      <c r="S827" s="2744"/>
      <c r="T827" s="2744"/>
      <c r="U827" s="2744"/>
      <c r="V827" s="2744"/>
      <c r="W827" s="2744"/>
    </row>
    <row r="828" spans="1:23" ht="15.75" customHeight="1">
      <c r="A828" s="2744"/>
      <c r="B828" s="2744"/>
      <c r="C828" s="2744"/>
      <c r="D828" s="2744"/>
      <c r="E828" s="2744"/>
      <c r="F828" s="2744"/>
      <c r="G828" s="2744"/>
      <c r="H828" s="2834"/>
      <c r="I828" s="2744"/>
      <c r="J828" s="2744"/>
      <c r="K828" s="2744"/>
      <c r="L828" s="2744"/>
      <c r="M828" s="2744"/>
      <c r="N828" s="2744"/>
      <c r="O828" s="2744"/>
      <c r="P828" s="2744"/>
      <c r="Q828" s="2744"/>
      <c r="R828" s="2744"/>
      <c r="S828" s="2744"/>
      <c r="T828" s="2744"/>
      <c r="U828" s="2744"/>
      <c r="V828" s="2744"/>
      <c r="W828" s="2744"/>
    </row>
    <row r="829" spans="1:23" ht="15.75" customHeight="1">
      <c r="A829" s="2744"/>
      <c r="B829" s="2744"/>
      <c r="C829" s="2744"/>
      <c r="D829" s="2744"/>
      <c r="E829" s="2744"/>
      <c r="F829" s="2744"/>
      <c r="G829" s="2744"/>
      <c r="H829" s="2834"/>
      <c r="I829" s="2744"/>
      <c r="J829" s="2744"/>
      <c r="K829" s="2744"/>
      <c r="L829" s="2744"/>
      <c r="M829" s="2744"/>
      <c r="N829" s="2744"/>
      <c r="O829" s="2744"/>
      <c r="P829" s="2744"/>
      <c r="Q829" s="2744"/>
      <c r="R829" s="2744"/>
      <c r="S829" s="2744"/>
      <c r="T829" s="2744"/>
      <c r="U829" s="2744"/>
      <c r="V829" s="2744"/>
      <c r="W829" s="2744"/>
    </row>
    <row r="830" spans="1:23" ht="15.75" customHeight="1">
      <c r="A830" s="2744"/>
      <c r="B830" s="2744"/>
      <c r="C830" s="2744"/>
      <c r="D830" s="2744"/>
      <c r="E830" s="2744"/>
      <c r="F830" s="2744"/>
      <c r="G830" s="2744"/>
      <c r="H830" s="2834"/>
      <c r="I830" s="2744"/>
      <c r="J830" s="2744"/>
      <c r="K830" s="2744"/>
      <c r="L830" s="2744"/>
      <c r="M830" s="2744"/>
      <c r="N830" s="2744"/>
      <c r="O830" s="2744"/>
      <c r="P830" s="2744"/>
      <c r="Q830" s="2744"/>
      <c r="R830" s="2744"/>
      <c r="S830" s="2744"/>
      <c r="T830" s="2744"/>
      <c r="U830" s="2744"/>
      <c r="V830" s="2744"/>
      <c r="W830" s="2744"/>
    </row>
    <row r="831" spans="1:23" ht="15.75" customHeight="1">
      <c r="A831" s="2744"/>
      <c r="B831" s="2744"/>
      <c r="C831" s="2744"/>
      <c r="D831" s="2744"/>
      <c r="E831" s="2744"/>
      <c r="F831" s="2744"/>
      <c r="G831" s="2744"/>
      <c r="H831" s="2834"/>
      <c r="I831" s="2744"/>
      <c r="J831" s="2744"/>
      <c r="K831" s="2744"/>
      <c r="L831" s="2744"/>
      <c r="M831" s="2744"/>
      <c r="N831" s="2744"/>
      <c r="O831" s="2744"/>
      <c r="P831" s="2744"/>
      <c r="Q831" s="2744"/>
      <c r="R831" s="2744"/>
      <c r="S831" s="2744"/>
      <c r="T831" s="2744"/>
      <c r="U831" s="2744"/>
      <c r="V831" s="2744"/>
      <c r="W831" s="2744"/>
    </row>
    <row r="832" spans="1:23" ht="15.75" customHeight="1">
      <c r="A832" s="2744"/>
      <c r="B832" s="2744"/>
      <c r="C832" s="2744"/>
      <c r="D832" s="2744"/>
      <c r="E832" s="2744"/>
      <c r="F832" s="2744"/>
      <c r="G832" s="2744"/>
      <c r="H832" s="2834"/>
      <c r="I832" s="2744"/>
      <c r="J832" s="2744"/>
      <c r="K832" s="2744"/>
      <c r="L832" s="2744"/>
      <c r="M832" s="2744"/>
      <c r="N832" s="2744"/>
      <c r="O832" s="2744"/>
      <c r="P832" s="2744"/>
      <c r="Q832" s="2744"/>
      <c r="R832" s="2744"/>
      <c r="S832" s="2744"/>
      <c r="T832" s="2744"/>
      <c r="U832" s="2744"/>
      <c r="V832" s="2744"/>
      <c r="W832" s="2744"/>
    </row>
    <row r="833" spans="1:23" ht="15.75" customHeight="1">
      <c r="A833" s="2744"/>
      <c r="B833" s="2744"/>
      <c r="C833" s="2744"/>
      <c r="D833" s="2744"/>
      <c r="E833" s="2744"/>
      <c r="F833" s="2744"/>
      <c r="G833" s="2744"/>
      <c r="H833" s="2834"/>
      <c r="I833" s="2744"/>
      <c r="J833" s="2744"/>
      <c r="K833" s="2744"/>
      <c r="L833" s="2744"/>
      <c r="M833" s="2744"/>
      <c r="N833" s="2744"/>
      <c r="O833" s="2744"/>
      <c r="P833" s="2744"/>
      <c r="Q833" s="2744"/>
      <c r="R833" s="2744"/>
      <c r="S833" s="2744"/>
      <c r="T833" s="2744"/>
      <c r="U833" s="2744"/>
      <c r="V833" s="2744"/>
      <c r="W833" s="2744"/>
    </row>
    <row r="834" spans="1:23" ht="15.75" customHeight="1">
      <c r="A834" s="2744"/>
      <c r="B834" s="2744"/>
      <c r="C834" s="2744"/>
      <c r="D834" s="2744"/>
      <c r="E834" s="2744"/>
      <c r="F834" s="2744"/>
      <c r="G834" s="2744"/>
      <c r="H834" s="2834"/>
      <c r="I834" s="2744"/>
      <c r="J834" s="2744"/>
      <c r="K834" s="2744"/>
      <c r="L834" s="2744"/>
      <c r="M834" s="2744"/>
      <c r="N834" s="2744"/>
      <c r="O834" s="2744"/>
      <c r="P834" s="2744"/>
      <c r="Q834" s="2744"/>
      <c r="R834" s="2744"/>
      <c r="S834" s="2744"/>
      <c r="T834" s="2744"/>
      <c r="U834" s="2744"/>
      <c r="V834" s="2744"/>
      <c r="W834" s="2744"/>
    </row>
    <row r="835" spans="1:23" ht="15.75" customHeight="1">
      <c r="A835" s="2744"/>
      <c r="B835" s="2744"/>
      <c r="C835" s="2744"/>
      <c r="D835" s="2744"/>
      <c r="E835" s="2744"/>
      <c r="F835" s="2744"/>
      <c r="G835" s="2744"/>
      <c r="H835" s="2834"/>
      <c r="I835" s="2744"/>
      <c r="J835" s="2744"/>
      <c r="K835" s="2744"/>
      <c r="L835" s="2744"/>
      <c r="M835" s="2744"/>
      <c r="N835" s="2744"/>
      <c r="O835" s="2744"/>
      <c r="P835" s="2744"/>
      <c r="Q835" s="2744"/>
      <c r="R835" s="2744"/>
      <c r="S835" s="2744"/>
      <c r="T835" s="2744"/>
      <c r="U835" s="2744"/>
      <c r="V835" s="2744"/>
      <c r="W835" s="2744"/>
    </row>
    <row r="836" spans="1:23" ht="15.75" customHeight="1">
      <c r="A836" s="2744"/>
      <c r="B836" s="2744"/>
      <c r="C836" s="2744"/>
      <c r="D836" s="2744"/>
      <c r="E836" s="2744"/>
      <c r="F836" s="2744"/>
      <c r="G836" s="2744"/>
      <c r="H836" s="2834"/>
      <c r="I836" s="2744"/>
      <c r="J836" s="2744"/>
      <c r="K836" s="2744"/>
      <c r="L836" s="2744"/>
      <c r="M836" s="2744"/>
      <c r="N836" s="2744"/>
      <c r="O836" s="2744"/>
      <c r="P836" s="2744"/>
      <c r="Q836" s="2744"/>
      <c r="R836" s="2744"/>
      <c r="S836" s="2744"/>
      <c r="T836" s="2744"/>
      <c r="U836" s="2744"/>
      <c r="V836" s="2744"/>
      <c r="W836" s="2744"/>
    </row>
    <row r="837" spans="1:23" ht="15.75" customHeight="1">
      <c r="A837" s="2744"/>
      <c r="B837" s="2744"/>
      <c r="C837" s="2744"/>
      <c r="D837" s="2744"/>
      <c r="E837" s="2744"/>
      <c r="F837" s="2744"/>
      <c r="G837" s="2744"/>
      <c r="H837" s="2834"/>
      <c r="I837" s="2744"/>
      <c r="J837" s="2744"/>
      <c r="K837" s="2744"/>
      <c r="L837" s="2744"/>
      <c r="M837" s="2744"/>
      <c r="N837" s="2744"/>
      <c r="O837" s="2744"/>
      <c r="P837" s="2744"/>
      <c r="Q837" s="2744"/>
      <c r="R837" s="2744"/>
      <c r="S837" s="2744"/>
      <c r="T837" s="2744"/>
      <c r="U837" s="2744"/>
      <c r="V837" s="2744"/>
      <c r="W837" s="2744"/>
    </row>
    <row r="838" spans="1:23" ht="15.75" customHeight="1">
      <c r="A838" s="2744"/>
      <c r="B838" s="2744"/>
      <c r="C838" s="2744"/>
      <c r="D838" s="2744"/>
      <c r="E838" s="2744"/>
      <c r="F838" s="2744"/>
      <c r="G838" s="2744"/>
      <c r="H838" s="2834"/>
      <c r="I838" s="2744"/>
      <c r="J838" s="2744"/>
      <c r="K838" s="2744"/>
      <c r="L838" s="2744"/>
      <c r="M838" s="2744"/>
      <c r="N838" s="2744"/>
      <c r="O838" s="2744"/>
      <c r="P838" s="2744"/>
      <c r="Q838" s="2744"/>
      <c r="R838" s="2744"/>
      <c r="S838" s="2744"/>
      <c r="T838" s="2744"/>
      <c r="U838" s="2744"/>
      <c r="V838" s="2744"/>
      <c r="W838" s="2744"/>
    </row>
    <row r="839" spans="1:23" ht="15.75" customHeight="1">
      <c r="A839" s="2744"/>
      <c r="B839" s="2744"/>
      <c r="C839" s="2744"/>
      <c r="D839" s="2744"/>
      <c r="E839" s="2744"/>
      <c r="F839" s="2744"/>
      <c r="G839" s="2744"/>
      <c r="H839" s="2834"/>
      <c r="I839" s="2744"/>
      <c r="J839" s="2744"/>
      <c r="K839" s="2744"/>
      <c r="L839" s="2744"/>
      <c r="M839" s="2744"/>
      <c r="N839" s="2744"/>
      <c r="O839" s="2744"/>
      <c r="P839" s="2744"/>
      <c r="Q839" s="2744"/>
      <c r="R839" s="2744"/>
      <c r="S839" s="2744"/>
      <c r="T839" s="2744"/>
      <c r="U839" s="2744"/>
      <c r="V839" s="2744"/>
      <c r="W839" s="2744"/>
    </row>
    <row r="840" spans="1:23" ht="15.75" customHeight="1">
      <c r="A840" s="2744"/>
      <c r="B840" s="2744"/>
      <c r="C840" s="2744"/>
      <c r="D840" s="2744"/>
      <c r="E840" s="2744"/>
      <c r="F840" s="2744"/>
      <c r="G840" s="2744"/>
      <c r="H840" s="2834"/>
      <c r="I840" s="2744"/>
      <c r="J840" s="2744"/>
      <c r="K840" s="2744"/>
      <c r="L840" s="2744"/>
      <c r="M840" s="2744"/>
      <c r="N840" s="2744"/>
      <c r="O840" s="2744"/>
      <c r="P840" s="2744"/>
      <c r="Q840" s="2744"/>
      <c r="R840" s="2744"/>
      <c r="S840" s="2744"/>
      <c r="T840" s="2744"/>
      <c r="U840" s="2744"/>
      <c r="V840" s="2744"/>
      <c r="W840" s="2744"/>
    </row>
    <row r="841" spans="1:23" ht="15.75" customHeight="1">
      <c r="A841" s="2744"/>
      <c r="B841" s="2744"/>
      <c r="C841" s="2744"/>
      <c r="D841" s="2744"/>
      <c r="E841" s="2744"/>
      <c r="F841" s="2744"/>
      <c r="G841" s="2744"/>
      <c r="H841" s="2834"/>
      <c r="I841" s="2744"/>
      <c r="J841" s="2744"/>
      <c r="K841" s="2744"/>
      <c r="L841" s="2744"/>
      <c r="M841" s="2744"/>
      <c r="N841" s="2744"/>
      <c r="O841" s="2744"/>
      <c r="P841" s="2744"/>
      <c r="Q841" s="2744"/>
      <c r="R841" s="2744"/>
      <c r="S841" s="2744"/>
      <c r="T841" s="2744"/>
      <c r="U841" s="2744"/>
      <c r="V841" s="2744"/>
      <c r="W841" s="2744"/>
    </row>
    <row r="842" spans="1:23" ht="15.75" customHeight="1">
      <c r="A842" s="2744"/>
      <c r="B842" s="2744"/>
      <c r="C842" s="2744"/>
      <c r="D842" s="2744"/>
      <c r="E842" s="2744"/>
      <c r="F842" s="2744"/>
      <c r="G842" s="2744"/>
      <c r="H842" s="2834"/>
      <c r="I842" s="2744"/>
      <c r="J842" s="2744"/>
      <c r="K842" s="2744"/>
      <c r="L842" s="2744"/>
      <c r="M842" s="2744"/>
      <c r="N842" s="2744"/>
      <c r="O842" s="2744"/>
      <c r="P842" s="2744"/>
      <c r="Q842" s="2744"/>
      <c r="R842" s="2744"/>
      <c r="S842" s="2744"/>
      <c r="T842" s="2744"/>
      <c r="U842" s="2744"/>
      <c r="V842" s="2744"/>
      <c r="W842" s="2744"/>
    </row>
    <row r="843" spans="1:23" ht="15.75" customHeight="1">
      <c r="A843" s="2744"/>
      <c r="B843" s="2744"/>
      <c r="C843" s="2744"/>
      <c r="D843" s="2744"/>
      <c r="E843" s="2744"/>
      <c r="F843" s="2744"/>
      <c r="G843" s="2744"/>
      <c r="H843" s="2834"/>
      <c r="I843" s="2744"/>
      <c r="J843" s="2744"/>
      <c r="K843" s="2744"/>
      <c r="L843" s="2744"/>
      <c r="M843" s="2744"/>
      <c r="N843" s="2744"/>
      <c r="O843" s="2744"/>
      <c r="P843" s="2744"/>
      <c r="Q843" s="2744"/>
      <c r="R843" s="2744"/>
      <c r="S843" s="2744"/>
      <c r="T843" s="2744"/>
      <c r="U843" s="2744"/>
      <c r="V843" s="2744"/>
      <c r="W843" s="2744"/>
    </row>
    <row r="844" spans="1:23" ht="15.75" customHeight="1">
      <c r="A844" s="2744"/>
      <c r="B844" s="2744"/>
      <c r="C844" s="2744"/>
      <c r="D844" s="2744"/>
      <c r="E844" s="2744"/>
      <c r="F844" s="2744"/>
      <c r="G844" s="2744"/>
      <c r="H844" s="2834"/>
      <c r="I844" s="2744"/>
      <c r="J844" s="2744"/>
      <c r="K844" s="2744"/>
      <c r="L844" s="2744"/>
      <c r="M844" s="2744"/>
      <c r="N844" s="2744"/>
      <c r="O844" s="2744"/>
      <c r="P844" s="2744"/>
      <c r="Q844" s="2744"/>
      <c r="R844" s="2744"/>
      <c r="S844" s="2744"/>
      <c r="T844" s="2744"/>
      <c r="U844" s="2744"/>
      <c r="V844" s="2744"/>
      <c r="W844" s="2744"/>
    </row>
    <row r="845" spans="1:23" ht="15.75" customHeight="1">
      <c r="A845" s="2744"/>
      <c r="B845" s="2744"/>
      <c r="C845" s="2744"/>
      <c r="D845" s="2744"/>
      <c r="E845" s="2744"/>
      <c r="F845" s="2744"/>
      <c r="G845" s="2744"/>
      <c r="H845" s="2834"/>
      <c r="I845" s="2744"/>
      <c r="J845" s="2744"/>
      <c r="K845" s="2744"/>
      <c r="L845" s="2744"/>
      <c r="M845" s="2744"/>
      <c r="N845" s="2744"/>
      <c r="O845" s="2744"/>
      <c r="P845" s="2744"/>
      <c r="Q845" s="2744"/>
      <c r="R845" s="2744"/>
      <c r="S845" s="2744"/>
      <c r="T845" s="2744"/>
      <c r="U845" s="2744"/>
      <c r="V845" s="2744"/>
      <c r="W845" s="2744"/>
    </row>
    <row r="846" spans="1:23" ht="15.75" customHeight="1">
      <c r="A846" s="2744"/>
      <c r="B846" s="2744"/>
      <c r="C846" s="2744"/>
      <c r="D846" s="2744"/>
      <c r="E846" s="2744"/>
      <c r="F846" s="2744"/>
      <c r="G846" s="2744"/>
      <c r="H846" s="2834"/>
      <c r="I846" s="2744"/>
      <c r="J846" s="2744"/>
      <c r="K846" s="2744"/>
      <c r="L846" s="2744"/>
      <c r="M846" s="2744"/>
      <c r="N846" s="2744"/>
      <c r="O846" s="2744"/>
      <c r="P846" s="2744"/>
      <c r="Q846" s="2744"/>
      <c r="R846" s="2744"/>
      <c r="S846" s="2744"/>
      <c r="T846" s="2744"/>
      <c r="U846" s="2744"/>
      <c r="V846" s="2744"/>
      <c r="W846" s="2744"/>
    </row>
    <row r="847" spans="1:23" ht="15.75" customHeight="1">
      <c r="A847" s="2744"/>
      <c r="B847" s="2744"/>
      <c r="C847" s="2744"/>
      <c r="D847" s="2744"/>
      <c r="E847" s="2744"/>
      <c r="F847" s="2744"/>
      <c r="G847" s="2744"/>
      <c r="H847" s="2834"/>
      <c r="I847" s="2744"/>
      <c r="J847" s="2744"/>
      <c r="K847" s="2744"/>
      <c r="L847" s="2744"/>
      <c r="M847" s="2744"/>
      <c r="N847" s="2744"/>
      <c r="O847" s="2744"/>
      <c r="P847" s="2744"/>
      <c r="Q847" s="2744"/>
      <c r="R847" s="2744"/>
      <c r="S847" s="2744"/>
      <c r="T847" s="2744"/>
      <c r="U847" s="2744"/>
      <c r="V847" s="2744"/>
      <c r="W847" s="2744"/>
    </row>
    <row r="848" spans="1:23" ht="15.75" customHeight="1">
      <c r="A848" s="2744"/>
      <c r="B848" s="2744"/>
      <c r="C848" s="2744"/>
      <c r="D848" s="2744"/>
      <c r="E848" s="2744"/>
      <c r="F848" s="2744"/>
      <c r="G848" s="2744"/>
      <c r="H848" s="2834"/>
      <c r="I848" s="2744"/>
      <c r="J848" s="2744"/>
      <c r="K848" s="2744"/>
      <c r="L848" s="2744"/>
      <c r="M848" s="2744"/>
      <c r="N848" s="2744"/>
      <c r="O848" s="2744"/>
      <c r="P848" s="2744"/>
      <c r="Q848" s="2744"/>
      <c r="R848" s="2744"/>
      <c r="S848" s="2744"/>
      <c r="T848" s="2744"/>
      <c r="U848" s="2744"/>
      <c r="V848" s="2744"/>
      <c r="W848" s="2744"/>
    </row>
    <row r="849" spans="1:23" ht="15.75" customHeight="1">
      <c r="A849" s="2744"/>
      <c r="B849" s="2744"/>
      <c r="C849" s="2744"/>
      <c r="D849" s="2744"/>
      <c r="E849" s="2744"/>
      <c r="F849" s="2744"/>
      <c r="G849" s="2744"/>
      <c r="H849" s="2834"/>
      <c r="I849" s="2744"/>
      <c r="J849" s="2744"/>
      <c r="K849" s="2744"/>
      <c r="L849" s="2744"/>
      <c r="M849" s="2744"/>
      <c r="N849" s="2744"/>
      <c r="O849" s="2744"/>
      <c r="P849" s="2744"/>
      <c r="Q849" s="2744"/>
      <c r="R849" s="2744"/>
      <c r="S849" s="2744"/>
      <c r="T849" s="2744"/>
      <c r="U849" s="2744"/>
      <c r="V849" s="2744"/>
      <c r="W849" s="2744"/>
    </row>
    <row r="850" spans="1:23" ht="15.75" customHeight="1">
      <c r="A850" s="2744"/>
      <c r="B850" s="2744"/>
      <c r="C850" s="2744"/>
      <c r="D850" s="2744"/>
      <c r="E850" s="2744"/>
      <c r="F850" s="2744"/>
      <c r="G850" s="2744"/>
      <c r="H850" s="2834"/>
      <c r="I850" s="2744"/>
      <c r="J850" s="2744"/>
      <c r="K850" s="2744"/>
      <c r="L850" s="2744"/>
      <c r="M850" s="2744"/>
      <c r="N850" s="2744"/>
      <c r="O850" s="2744"/>
      <c r="P850" s="2744"/>
      <c r="Q850" s="2744"/>
      <c r="R850" s="2744"/>
      <c r="S850" s="2744"/>
      <c r="T850" s="2744"/>
      <c r="U850" s="2744"/>
      <c r="V850" s="2744"/>
      <c r="W850" s="2744"/>
    </row>
    <row r="851" spans="1:23" ht="15.75" customHeight="1">
      <c r="A851" s="2744"/>
      <c r="B851" s="2744"/>
      <c r="C851" s="2744"/>
      <c r="D851" s="2744"/>
      <c r="E851" s="2744"/>
      <c r="F851" s="2744"/>
      <c r="G851" s="2744"/>
      <c r="H851" s="2834"/>
      <c r="I851" s="2744"/>
      <c r="J851" s="2744"/>
      <c r="K851" s="2744"/>
      <c r="L851" s="2744"/>
      <c r="M851" s="2744"/>
      <c r="N851" s="2744"/>
      <c r="O851" s="2744"/>
      <c r="P851" s="2744"/>
      <c r="Q851" s="2744"/>
      <c r="R851" s="2744"/>
      <c r="S851" s="2744"/>
      <c r="T851" s="2744"/>
      <c r="U851" s="2744"/>
      <c r="V851" s="2744"/>
      <c r="W851" s="2744"/>
    </row>
    <row r="852" spans="1:23" ht="15.75" customHeight="1">
      <c r="A852" s="2744"/>
      <c r="B852" s="2744"/>
      <c r="C852" s="2744"/>
      <c r="D852" s="2744"/>
      <c r="E852" s="2744"/>
      <c r="F852" s="2744"/>
      <c r="G852" s="2744"/>
      <c r="H852" s="2834"/>
      <c r="I852" s="2744"/>
      <c r="J852" s="2744"/>
      <c r="K852" s="2744"/>
      <c r="L852" s="2744"/>
      <c r="M852" s="2744"/>
      <c r="N852" s="2744"/>
      <c r="O852" s="2744"/>
      <c r="P852" s="2744"/>
      <c r="Q852" s="2744"/>
      <c r="R852" s="2744"/>
      <c r="S852" s="2744"/>
      <c r="T852" s="2744"/>
      <c r="U852" s="2744"/>
      <c r="V852" s="2744"/>
      <c r="W852" s="2744"/>
    </row>
    <row r="853" spans="1:23" ht="15.75" customHeight="1">
      <c r="A853" s="2744"/>
      <c r="B853" s="2744"/>
      <c r="C853" s="2744"/>
      <c r="D853" s="2744"/>
      <c r="E853" s="2744"/>
      <c r="F853" s="2744"/>
      <c r="G853" s="2744"/>
      <c r="H853" s="2834"/>
      <c r="I853" s="2744"/>
      <c r="J853" s="2744"/>
      <c r="K853" s="2744"/>
      <c r="L853" s="2744"/>
      <c r="M853" s="2744"/>
      <c r="N853" s="2744"/>
      <c r="O853" s="2744"/>
      <c r="P853" s="2744"/>
      <c r="Q853" s="2744"/>
      <c r="R853" s="2744"/>
      <c r="S853" s="2744"/>
      <c r="T853" s="2744"/>
      <c r="U853" s="2744"/>
      <c r="V853" s="2744"/>
      <c r="W853" s="2744"/>
    </row>
    <row r="854" spans="1:23" ht="15.75" customHeight="1">
      <c r="A854" s="2744"/>
      <c r="B854" s="2744"/>
      <c r="C854" s="2744"/>
      <c r="D854" s="2744"/>
      <c r="E854" s="2744"/>
      <c r="F854" s="2744"/>
      <c r="G854" s="2744"/>
      <c r="H854" s="2834"/>
      <c r="I854" s="2744"/>
      <c r="J854" s="2744"/>
      <c r="K854" s="2744"/>
      <c r="L854" s="2744"/>
      <c r="M854" s="2744"/>
      <c r="N854" s="2744"/>
      <c r="O854" s="2744"/>
      <c r="P854" s="2744"/>
      <c r="Q854" s="2744"/>
      <c r="R854" s="2744"/>
      <c r="S854" s="2744"/>
      <c r="T854" s="2744"/>
      <c r="U854" s="2744"/>
      <c r="V854" s="2744"/>
      <c r="W854" s="2744"/>
    </row>
    <row r="855" spans="1:23" ht="15.75" customHeight="1">
      <c r="A855" s="2744"/>
      <c r="B855" s="2744"/>
      <c r="C855" s="2744"/>
      <c r="D855" s="2744"/>
      <c r="E855" s="2744"/>
      <c r="F855" s="2744"/>
      <c r="G855" s="2744"/>
      <c r="H855" s="2834"/>
      <c r="I855" s="2744"/>
      <c r="J855" s="2744"/>
      <c r="K855" s="2744"/>
      <c r="L855" s="2744"/>
      <c r="M855" s="2744"/>
      <c r="N855" s="2744"/>
      <c r="O855" s="2744"/>
      <c r="P855" s="2744"/>
      <c r="Q855" s="2744"/>
      <c r="R855" s="2744"/>
      <c r="S855" s="2744"/>
      <c r="T855" s="2744"/>
      <c r="U855" s="2744"/>
      <c r="V855" s="2744"/>
      <c r="W855" s="2744"/>
    </row>
    <row r="856" spans="1:23" ht="15.75" customHeight="1">
      <c r="A856" s="2744"/>
      <c r="B856" s="2744"/>
      <c r="C856" s="2744"/>
      <c r="D856" s="2744"/>
      <c r="E856" s="2744"/>
      <c r="F856" s="2744"/>
      <c r="G856" s="2744"/>
      <c r="H856" s="2834"/>
      <c r="I856" s="2744"/>
      <c r="J856" s="2744"/>
      <c r="K856" s="2744"/>
      <c r="L856" s="2744"/>
      <c r="M856" s="2744"/>
      <c r="N856" s="2744"/>
      <c r="O856" s="2744"/>
      <c r="P856" s="2744"/>
      <c r="Q856" s="2744"/>
      <c r="R856" s="2744"/>
      <c r="S856" s="2744"/>
      <c r="T856" s="2744"/>
      <c r="U856" s="2744"/>
      <c r="V856" s="2744"/>
      <c r="W856" s="2744"/>
    </row>
    <row r="857" spans="1:23" ht="15.75" customHeight="1">
      <c r="A857" s="2744"/>
      <c r="B857" s="2744"/>
      <c r="C857" s="2744"/>
      <c r="D857" s="2744"/>
      <c r="E857" s="2744"/>
      <c r="F857" s="2744"/>
      <c r="G857" s="2744"/>
      <c r="H857" s="2834"/>
      <c r="I857" s="2744"/>
      <c r="J857" s="2744"/>
      <c r="K857" s="2744"/>
      <c r="L857" s="2744"/>
      <c r="M857" s="2744"/>
      <c r="N857" s="2744"/>
      <c r="O857" s="2744"/>
      <c r="P857" s="2744"/>
      <c r="Q857" s="2744"/>
      <c r="R857" s="2744"/>
      <c r="S857" s="2744"/>
      <c r="T857" s="2744"/>
      <c r="U857" s="2744"/>
      <c r="V857" s="2744"/>
      <c r="W857" s="2744"/>
    </row>
    <row r="858" spans="1:23" ht="15.75" customHeight="1">
      <c r="A858" s="2744"/>
      <c r="B858" s="2744"/>
      <c r="C858" s="2744"/>
      <c r="D858" s="2744"/>
      <c r="E858" s="2744"/>
      <c r="F858" s="2744"/>
      <c r="G858" s="2744"/>
      <c r="H858" s="2834"/>
      <c r="I858" s="2744"/>
      <c r="J858" s="2744"/>
      <c r="K858" s="2744"/>
      <c r="L858" s="2744"/>
      <c r="M858" s="2744"/>
      <c r="N858" s="2744"/>
      <c r="O858" s="2744"/>
      <c r="P858" s="2744"/>
      <c r="Q858" s="2744"/>
      <c r="R858" s="2744"/>
      <c r="S858" s="2744"/>
      <c r="T858" s="2744"/>
      <c r="U858" s="2744"/>
      <c r="V858" s="2744"/>
      <c r="W858" s="2744"/>
    </row>
    <row r="859" spans="1:23" ht="15.75" customHeight="1">
      <c r="A859" s="2744"/>
      <c r="B859" s="2744"/>
      <c r="C859" s="2744"/>
      <c r="D859" s="2744"/>
      <c r="E859" s="2744"/>
      <c r="F859" s="2744"/>
      <c r="G859" s="2744"/>
      <c r="H859" s="2834"/>
      <c r="I859" s="2744"/>
      <c r="J859" s="2744"/>
      <c r="K859" s="2744"/>
      <c r="L859" s="2744"/>
      <c r="M859" s="2744"/>
      <c r="N859" s="2744"/>
      <c r="O859" s="2744"/>
      <c r="P859" s="2744"/>
      <c r="Q859" s="2744"/>
      <c r="R859" s="2744"/>
      <c r="S859" s="2744"/>
      <c r="T859" s="2744"/>
      <c r="U859" s="2744"/>
      <c r="V859" s="2744"/>
      <c r="W859" s="2744"/>
    </row>
    <row r="860" spans="1:23" ht="15.75" customHeight="1">
      <c r="A860" s="2744"/>
      <c r="B860" s="2744"/>
      <c r="C860" s="2744"/>
      <c r="D860" s="2744"/>
      <c r="E860" s="2744"/>
      <c r="F860" s="2744"/>
      <c r="G860" s="2744"/>
      <c r="H860" s="2834"/>
      <c r="I860" s="2744"/>
      <c r="J860" s="2744"/>
      <c r="K860" s="2744"/>
      <c r="L860" s="2744"/>
      <c r="M860" s="2744"/>
      <c r="N860" s="2744"/>
      <c r="O860" s="2744"/>
      <c r="P860" s="2744"/>
      <c r="Q860" s="2744"/>
      <c r="R860" s="2744"/>
      <c r="S860" s="2744"/>
      <c r="T860" s="2744"/>
      <c r="U860" s="2744"/>
      <c r="V860" s="2744"/>
      <c r="W860" s="2744"/>
    </row>
    <row r="861" spans="1:23" ht="15.75" customHeight="1">
      <c r="A861" s="2744"/>
      <c r="B861" s="2744"/>
      <c r="C861" s="2744"/>
      <c r="D861" s="2744"/>
      <c r="E861" s="2744"/>
      <c r="F861" s="2744"/>
      <c r="G861" s="2744"/>
      <c r="H861" s="2834"/>
      <c r="I861" s="2744"/>
      <c r="J861" s="2744"/>
      <c r="K861" s="2744"/>
      <c r="L861" s="2744"/>
      <c r="M861" s="2744"/>
      <c r="N861" s="2744"/>
      <c r="O861" s="2744"/>
      <c r="P861" s="2744"/>
      <c r="Q861" s="2744"/>
      <c r="R861" s="2744"/>
      <c r="S861" s="2744"/>
      <c r="T861" s="2744"/>
      <c r="U861" s="2744"/>
      <c r="V861" s="2744"/>
      <c r="W861" s="2744"/>
    </row>
    <row r="862" spans="1:23" ht="15.75" customHeight="1">
      <c r="A862" s="2744"/>
      <c r="B862" s="2744"/>
      <c r="C862" s="2744"/>
      <c r="D862" s="2744"/>
      <c r="E862" s="2744"/>
      <c r="F862" s="2744"/>
      <c r="G862" s="2744"/>
      <c r="H862" s="2834"/>
      <c r="I862" s="2744"/>
      <c r="J862" s="2744"/>
      <c r="K862" s="2744"/>
      <c r="L862" s="2744"/>
      <c r="M862" s="2744"/>
      <c r="N862" s="2744"/>
      <c r="O862" s="2744"/>
      <c r="P862" s="2744"/>
      <c r="Q862" s="2744"/>
      <c r="R862" s="2744"/>
      <c r="S862" s="2744"/>
      <c r="T862" s="2744"/>
      <c r="U862" s="2744"/>
      <c r="V862" s="2744"/>
      <c r="W862" s="2744"/>
    </row>
    <row r="863" spans="1:23" ht="15.75" customHeight="1">
      <c r="A863" s="2744"/>
      <c r="B863" s="2744"/>
      <c r="C863" s="2744"/>
      <c r="D863" s="2744"/>
      <c r="E863" s="2744"/>
      <c r="F863" s="2744"/>
      <c r="G863" s="2744"/>
      <c r="H863" s="2834"/>
      <c r="I863" s="2744"/>
      <c r="J863" s="2744"/>
      <c r="K863" s="2744"/>
      <c r="L863" s="2744"/>
      <c r="M863" s="2744"/>
      <c r="N863" s="2744"/>
      <c r="O863" s="2744"/>
      <c r="P863" s="2744"/>
      <c r="Q863" s="2744"/>
      <c r="R863" s="2744"/>
      <c r="S863" s="2744"/>
      <c r="T863" s="2744"/>
      <c r="U863" s="2744"/>
      <c r="V863" s="2744"/>
      <c r="W863" s="2744"/>
    </row>
    <row r="864" spans="1:23" ht="15.75" customHeight="1">
      <c r="A864" s="2744"/>
      <c r="B864" s="2744"/>
      <c r="C864" s="2744"/>
      <c r="D864" s="2744"/>
      <c r="E864" s="2744"/>
      <c r="F864" s="2744"/>
      <c r="G864" s="2744"/>
      <c r="H864" s="2834"/>
      <c r="I864" s="2744"/>
      <c r="J864" s="2744"/>
      <c r="K864" s="2744"/>
      <c r="L864" s="2744"/>
      <c r="M864" s="2744"/>
      <c r="N864" s="2744"/>
      <c r="O864" s="2744"/>
      <c r="P864" s="2744"/>
      <c r="Q864" s="2744"/>
      <c r="R864" s="2744"/>
      <c r="S864" s="2744"/>
      <c r="T864" s="2744"/>
      <c r="U864" s="2744"/>
      <c r="V864" s="2744"/>
      <c r="W864" s="2744"/>
    </row>
    <row r="865" spans="1:23" ht="15.75" customHeight="1">
      <c r="A865" s="2744"/>
      <c r="B865" s="2744"/>
      <c r="C865" s="2744"/>
      <c r="D865" s="2744"/>
      <c r="E865" s="2744"/>
      <c r="F865" s="2744"/>
      <c r="G865" s="2744"/>
      <c r="H865" s="2834"/>
      <c r="I865" s="2744"/>
      <c r="J865" s="2744"/>
      <c r="K865" s="2744"/>
      <c r="L865" s="2744"/>
      <c r="M865" s="2744"/>
      <c r="N865" s="2744"/>
      <c r="O865" s="2744"/>
      <c r="P865" s="2744"/>
      <c r="Q865" s="2744"/>
      <c r="R865" s="2744"/>
      <c r="S865" s="2744"/>
      <c r="T865" s="2744"/>
      <c r="U865" s="2744"/>
      <c r="V865" s="2744"/>
      <c r="W865" s="2744"/>
    </row>
    <row r="866" spans="1:23" ht="15.75" customHeight="1">
      <c r="A866" s="2744"/>
      <c r="B866" s="2744"/>
      <c r="C866" s="2744"/>
      <c r="D866" s="2744"/>
      <c r="E866" s="2744"/>
      <c r="F866" s="2744"/>
      <c r="G866" s="2744"/>
      <c r="H866" s="2834"/>
      <c r="I866" s="2744"/>
      <c r="J866" s="2744"/>
      <c r="K866" s="2744"/>
      <c r="L866" s="2744"/>
      <c r="M866" s="2744"/>
      <c r="N866" s="2744"/>
      <c r="O866" s="2744"/>
      <c r="P866" s="2744"/>
      <c r="Q866" s="2744"/>
      <c r="R866" s="2744"/>
      <c r="S866" s="2744"/>
      <c r="T866" s="2744"/>
      <c r="U866" s="2744"/>
      <c r="V866" s="2744"/>
      <c r="W866" s="2744"/>
    </row>
    <row r="867" spans="1:23" ht="15.75" customHeight="1">
      <c r="A867" s="2744"/>
      <c r="B867" s="2744"/>
      <c r="C867" s="2744"/>
      <c r="D867" s="2744"/>
      <c r="E867" s="2744"/>
      <c r="F867" s="2744"/>
      <c r="G867" s="2744"/>
      <c r="H867" s="2834"/>
      <c r="I867" s="2744"/>
      <c r="J867" s="2744"/>
      <c r="K867" s="2744"/>
      <c r="L867" s="2744"/>
      <c r="M867" s="2744"/>
      <c r="N867" s="2744"/>
      <c r="O867" s="2744"/>
      <c r="P867" s="2744"/>
      <c r="Q867" s="2744"/>
      <c r="R867" s="2744"/>
      <c r="S867" s="2744"/>
      <c r="T867" s="2744"/>
      <c r="U867" s="2744"/>
      <c r="V867" s="2744"/>
      <c r="W867" s="2744"/>
    </row>
    <row r="868" spans="1:23" ht="15.75" customHeight="1">
      <c r="A868" s="2744"/>
      <c r="B868" s="2744"/>
      <c r="C868" s="2744"/>
      <c r="D868" s="2744"/>
      <c r="E868" s="2744"/>
      <c r="F868" s="2744"/>
      <c r="G868" s="2744"/>
      <c r="H868" s="2834"/>
      <c r="I868" s="2744"/>
      <c r="J868" s="2744"/>
      <c r="K868" s="2744"/>
      <c r="L868" s="2744"/>
      <c r="M868" s="2744"/>
      <c r="N868" s="2744"/>
      <c r="O868" s="2744"/>
      <c r="P868" s="2744"/>
      <c r="Q868" s="2744"/>
      <c r="R868" s="2744"/>
      <c r="S868" s="2744"/>
      <c r="T868" s="2744"/>
      <c r="U868" s="2744"/>
      <c r="V868" s="2744"/>
      <c r="W868" s="2744"/>
    </row>
    <row r="869" spans="1:23" ht="15.75" customHeight="1">
      <c r="A869" s="2744"/>
      <c r="B869" s="2744"/>
      <c r="C869" s="2744"/>
      <c r="D869" s="2744"/>
      <c r="E869" s="2744"/>
      <c r="F869" s="2744"/>
      <c r="G869" s="2744"/>
      <c r="H869" s="2834"/>
      <c r="I869" s="2744"/>
      <c r="J869" s="2744"/>
      <c r="K869" s="2744"/>
      <c r="L869" s="2744"/>
      <c r="M869" s="2744"/>
      <c r="N869" s="2744"/>
      <c r="O869" s="2744"/>
      <c r="P869" s="2744"/>
      <c r="Q869" s="2744"/>
      <c r="R869" s="2744"/>
      <c r="S869" s="2744"/>
      <c r="T869" s="2744"/>
      <c r="U869" s="2744"/>
      <c r="V869" s="2744"/>
      <c r="W869" s="2744"/>
    </row>
    <row r="870" spans="1:23" ht="15.75" customHeight="1">
      <c r="A870" s="2744"/>
      <c r="B870" s="2744"/>
      <c r="C870" s="2744"/>
      <c r="D870" s="2744"/>
      <c r="E870" s="2744"/>
      <c r="F870" s="2744"/>
      <c r="G870" s="2744"/>
      <c r="H870" s="2834"/>
      <c r="I870" s="2744"/>
      <c r="J870" s="2744"/>
      <c r="K870" s="2744"/>
      <c r="L870" s="2744"/>
      <c r="M870" s="2744"/>
      <c r="N870" s="2744"/>
      <c r="O870" s="2744"/>
      <c r="P870" s="2744"/>
      <c r="Q870" s="2744"/>
      <c r="R870" s="2744"/>
      <c r="S870" s="2744"/>
      <c r="T870" s="2744"/>
      <c r="U870" s="2744"/>
      <c r="V870" s="2744"/>
      <c r="W870" s="2744"/>
    </row>
    <row r="871" spans="1:23" ht="15.75" customHeight="1">
      <c r="A871" s="2744"/>
      <c r="B871" s="2744"/>
      <c r="C871" s="2744"/>
      <c r="D871" s="2744"/>
      <c r="E871" s="2744"/>
      <c r="F871" s="2744"/>
      <c r="G871" s="2744"/>
      <c r="H871" s="2834"/>
      <c r="I871" s="2744"/>
      <c r="J871" s="2744"/>
      <c r="K871" s="2744"/>
      <c r="L871" s="2744"/>
      <c r="M871" s="2744"/>
      <c r="N871" s="2744"/>
      <c r="O871" s="2744"/>
      <c r="P871" s="2744"/>
      <c r="Q871" s="2744"/>
      <c r="R871" s="2744"/>
      <c r="S871" s="2744"/>
      <c r="T871" s="2744"/>
      <c r="U871" s="2744"/>
      <c r="V871" s="2744"/>
      <c r="W871" s="2744"/>
    </row>
    <row r="872" spans="1:23" ht="15.75" customHeight="1">
      <c r="A872" s="2744"/>
      <c r="B872" s="2744"/>
      <c r="C872" s="2744"/>
      <c r="D872" s="2744"/>
      <c r="E872" s="2744"/>
      <c r="F872" s="2744"/>
      <c r="G872" s="2744"/>
      <c r="H872" s="2834"/>
      <c r="I872" s="2744"/>
      <c r="J872" s="2744"/>
      <c r="K872" s="2744"/>
      <c r="L872" s="2744"/>
      <c r="M872" s="2744"/>
      <c r="N872" s="2744"/>
      <c r="O872" s="2744"/>
      <c r="P872" s="2744"/>
      <c r="Q872" s="2744"/>
      <c r="R872" s="2744"/>
      <c r="S872" s="2744"/>
      <c r="T872" s="2744"/>
      <c r="U872" s="2744"/>
      <c r="V872" s="2744"/>
      <c r="W872" s="2744"/>
    </row>
    <row r="873" spans="1:23" ht="15.75" customHeight="1">
      <c r="A873" s="2744"/>
      <c r="B873" s="2744"/>
      <c r="C873" s="2744"/>
      <c r="D873" s="2744"/>
      <c r="E873" s="2744"/>
      <c r="F873" s="2744"/>
      <c r="G873" s="2744"/>
      <c r="H873" s="2834"/>
      <c r="I873" s="2744"/>
      <c r="J873" s="2744"/>
      <c r="K873" s="2744"/>
      <c r="L873" s="2744"/>
      <c r="M873" s="2744"/>
      <c r="N873" s="2744"/>
      <c r="O873" s="2744"/>
      <c r="P873" s="2744"/>
      <c r="Q873" s="2744"/>
      <c r="R873" s="2744"/>
      <c r="S873" s="2744"/>
      <c r="T873" s="2744"/>
      <c r="U873" s="2744"/>
      <c r="V873" s="2744"/>
      <c r="W873" s="2744"/>
    </row>
    <row r="874" spans="1:23" ht="15.75" customHeight="1">
      <c r="A874" s="2744"/>
      <c r="B874" s="2744"/>
      <c r="C874" s="2744"/>
      <c r="D874" s="2744"/>
      <c r="E874" s="2744"/>
      <c r="F874" s="2744"/>
      <c r="G874" s="2744"/>
      <c r="H874" s="2834"/>
      <c r="I874" s="2744"/>
      <c r="J874" s="2744"/>
      <c r="K874" s="2744"/>
      <c r="L874" s="2744"/>
      <c r="M874" s="2744"/>
      <c r="N874" s="2744"/>
      <c r="O874" s="2744"/>
      <c r="P874" s="2744"/>
      <c r="Q874" s="2744"/>
      <c r="R874" s="2744"/>
      <c r="S874" s="2744"/>
      <c r="T874" s="2744"/>
      <c r="U874" s="2744"/>
      <c r="V874" s="2744"/>
      <c r="W874" s="2744"/>
    </row>
    <row r="875" spans="1:23" ht="15.75" customHeight="1">
      <c r="A875" s="2744"/>
      <c r="B875" s="2744"/>
      <c r="C875" s="2744"/>
      <c r="D875" s="2744"/>
      <c r="E875" s="2744"/>
      <c r="F875" s="2744"/>
      <c r="G875" s="2744"/>
      <c r="H875" s="2834"/>
      <c r="I875" s="2744"/>
      <c r="J875" s="2744"/>
      <c r="K875" s="2744"/>
      <c r="L875" s="2744"/>
      <c r="M875" s="2744"/>
      <c r="N875" s="2744"/>
      <c r="O875" s="2744"/>
      <c r="P875" s="2744"/>
      <c r="Q875" s="2744"/>
      <c r="R875" s="2744"/>
      <c r="S875" s="2744"/>
      <c r="T875" s="2744"/>
      <c r="U875" s="2744"/>
      <c r="V875" s="2744"/>
      <c r="W875" s="2744"/>
    </row>
    <row r="876" spans="1:23" ht="15.75" customHeight="1">
      <c r="A876" s="2744"/>
      <c r="B876" s="2744"/>
      <c r="C876" s="2744"/>
      <c r="D876" s="2744"/>
      <c r="E876" s="2744"/>
      <c r="F876" s="2744"/>
      <c r="G876" s="2744"/>
      <c r="H876" s="2834"/>
      <c r="I876" s="2744"/>
      <c r="J876" s="2744"/>
      <c r="K876" s="2744"/>
      <c r="L876" s="2744"/>
      <c r="M876" s="2744"/>
      <c r="N876" s="2744"/>
      <c r="O876" s="2744"/>
      <c r="P876" s="2744"/>
      <c r="Q876" s="2744"/>
      <c r="R876" s="2744"/>
      <c r="S876" s="2744"/>
      <c r="T876" s="2744"/>
      <c r="U876" s="2744"/>
      <c r="V876" s="2744"/>
      <c r="W876" s="2744"/>
    </row>
    <row r="877" spans="1:23" ht="15.75" customHeight="1">
      <c r="A877" s="2744"/>
      <c r="B877" s="2744"/>
      <c r="C877" s="2744"/>
      <c r="D877" s="2744"/>
      <c r="E877" s="2744"/>
      <c r="F877" s="2744"/>
      <c r="G877" s="2744"/>
      <c r="H877" s="2834"/>
      <c r="I877" s="2744"/>
      <c r="J877" s="2744"/>
      <c r="K877" s="2744"/>
      <c r="L877" s="2744"/>
      <c r="M877" s="2744"/>
      <c r="N877" s="2744"/>
      <c r="O877" s="2744"/>
      <c r="P877" s="2744"/>
      <c r="Q877" s="2744"/>
      <c r="R877" s="2744"/>
      <c r="S877" s="2744"/>
      <c r="T877" s="2744"/>
      <c r="U877" s="2744"/>
      <c r="V877" s="2744"/>
      <c r="W877" s="2744"/>
    </row>
    <row r="878" spans="1:23" ht="15.75" customHeight="1">
      <c r="A878" s="2744"/>
      <c r="B878" s="2744"/>
      <c r="C878" s="2744"/>
      <c r="D878" s="2744"/>
      <c r="E878" s="2744"/>
      <c r="F878" s="2744"/>
      <c r="G878" s="2744"/>
      <c r="H878" s="2834"/>
      <c r="I878" s="2744"/>
      <c r="J878" s="2744"/>
      <c r="K878" s="2744"/>
      <c r="L878" s="2744"/>
      <c r="M878" s="2744"/>
      <c r="N878" s="2744"/>
      <c r="O878" s="2744"/>
      <c r="P878" s="2744"/>
      <c r="Q878" s="2744"/>
      <c r="R878" s="2744"/>
      <c r="S878" s="2744"/>
      <c r="T878" s="2744"/>
      <c r="U878" s="2744"/>
      <c r="V878" s="2744"/>
      <c r="W878" s="2744"/>
    </row>
    <row r="879" spans="1:23" ht="15.75" customHeight="1">
      <c r="A879" s="2744"/>
      <c r="B879" s="2744"/>
      <c r="C879" s="2744"/>
      <c r="D879" s="2744"/>
      <c r="E879" s="2744"/>
      <c r="F879" s="2744"/>
      <c r="G879" s="2744"/>
      <c r="H879" s="2834"/>
      <c r="I879" s="2744"/>
      <c r="J879" s="2744"/>
      <c r="K879" s="2744"/>
      <c r="L879" s="2744"/>
      <c r="M879" s="2744"/>
      <c r="N879" s="2744"/>
      <c r="O879" s="2744"/>
      <c r="P879" s="2744"/>
      <c r="Q879" s="2744"/>
      <c r="R879" s="2744"/>
      <c r="S879" s="2744"/>
      <c r="T879" s="2744"/>
      <c r="U879" s="2744"/>
      <c r="V879" s="2744"/>
      <c r="W879" s="2744"/>
    </row>
    <row r="880" spans="1:23" ht="15.75" customHeight="1">
      <c r="A880" s="2744"/>
      <c r="B880" s="2744"/>
      <c r="C880" s="2744"/>
      <c r="D880" s="2744"/>
      <c r="E880" s="2744"/>
      <c r="F880" s="2744"/>
      <c r="G880" s="2744"/>
      <c r="H880" s="2834"/>
      <c r="I880" s="2744"/>
      <c r="J880" s="2744"/>
      <c r="K880" s="2744"/>
      <c r="L880" s="2744"/>
      <c r="M880" s="2744"/>
      <c r="N880" s="2744"/>
      <c r="O880" s="2744"/>
      <c r="P880" s="2744"/>
      <c r="Q880" s="2744"/>
      <c r="R880" s="2744"/>
      <c r="S880" s="2744"/>
      <c r="T880" s="2744"/>
      <c r="U880" s="2744"/>
      <c r="V880" s="2744"/>
      <c r="W880" s="2744"/>
    </row>
    <row r="881" spans="1:23" ht="15.75" customHeight="1">
      <c r="A881" s="2744"/>
      <c r="B881" s="2744"/>
      <c r="C881" s="2744"/>
      <c r="D881" s="2744"/>
      <c r="E881" s="2744"/>
      <c r="F881" s="2744"/>
      <c r="G881" s="2744"/>
      <c r="H881" s="2834"/>
      <c r="I881" s="2744"/>
      <c r="J881" s="2744"/>
      <c r="K881" s="2744"/>
      <c r="L881" s="2744"/>
      <c r="M881" s="2744"/>
      <c r="N881" s="2744"/>
      <c r="O881" s="2744"/>
      <c r="P881" s="2744"/>
      <c r="Q881" s="2744"/>
      <c r="R881" s="2744"/>
      <c r="S881" s="2744"/>
      <c r="T881" s="2744"/>
      <c r="U881" s="2744"/>
      <c r="V881" s="2744"/>
      <c r="W881" s="2744"/>
    </row>
    <row r="882" spans="1:23" ht="15.75" customHeight="1">
      <c r="A882" s="2744"/>
      <c r="B882" s="2744"/>
      <c r="C882" s="2744"/>
      <c r="D882" s="2744"/>
      <c r="E882" s="2744"/>
      <c r="F882" s="2744"/>
      <c r="G882" s="2744"/>
      <c r="H882" s="2834"/>
      <c r="I882" s="2744"/>
      <c r="J882" s="2744"/>
      <c r="K882" s="2744"/>
      <c r="L882" s="2744"/>
      <c r="M882" s="2744"/>
      <c r="N882" s="2744"/>
      <c r="O882" s="2744"/>
      <c r="P882" s="2744"/>
      <c r="Q882" s="2744"/>
      <c r="R882" s="2744"/>
      <c r="S882" s="2744"/>
      <c r="T882" s="2744"/>
      <c r="U882" s="2744"/>
      <c r="V882" s="2744"/>
      <c r="W882" s="2744"/>
    </row>
    <row r="883" spans="1:23" ht="15.75" customHeight="1">
      <c r="A883" s="2744"/>
      <c r="B883" s="2744"/>
      <c r="C883" s="2744"/>
      <c r="D883" s="2744"/>
      <c r="E883" s="2744"/>
      <c r="F883" s="2744"/>
      <c r="G883" s="2744"/>
      <c r="H883" s="2834"/>
      <c r="I883" s="2744"/>
      <c r="J883" s="2744"/>
      <c r="K883" s="2744"/>
      <c r="L883" s="2744"/>
      <c r="M883" s="2744"/>
      <c r="N883" s="2744"/>
      <c r="O883" s="2744"/>
      <c r="P883" s="2744"/>
      <c r="Q883" s="2744"/>
      <c r="R883" s="2744"/>
      <c r="S883" s="2744"/>
      <c r="T883" s="2744"/>
      <c r="U883" s="2744"/>
      <c r="V883" s="2744"/>
      <c r="W883" s="2744"/>
    </row>
    <row r="884" spans="1:23" ht="15.75" customHeight="1">
      <c r="A884" s="2744"/>
      <c r="B884" s="2744"/>
      <c r="C884" s="2744"/>
      <c r="D884" s="2744"/>
      <c r="E884" s="2744"/>
      <c r="F884" s="2744"/>
      <c r="G884" s="2744"/>
      <c r="H884" s="2834"/>
      <c r="I884" s="2744"/>
      <c r="J884" s="2744"/>
      <c r="K884" s="2744"/>
      <c r="L884" s="2744"/>
      <c r="M884" s="2744"/>
      <c r="N884" s="2744"/>
      <c r="O884" s="2744"/>
      <c r="P884" s="2744"/>
      <c r="Q884" s="2744"/>
      <c r="R884" s="2744"/>
      <c r="S884" s="2744"/>
      <c r="T884" s="2744"/>
      <c r="U884" s="2744"/>
      <c r="V884" s="2744"/>
      <c r="W884" s="2744"/>
    </row>
    <row r="885" spans="1:23" ht="15.75" customHeight="1">
      <c r="A885" s="2744"/>
      <c r="B885" s="2744"/>
      <c r="C885" s="2744"/>
      <c r="D885" s="2744"/>
      <c r="E885" s="2744"/>
      <c r="F885" s="2744"/>
      <c r="G885" s="2744"/>
      <c r="H885" s="2834"/>
      <c r="I885" s="2744"/>
      <c r="J885" s="2744"/>
      <c r="K885" s="2744"/>
      <c r="L885" s="2744"/>
      <c r="M885" s="2744"/>
      <c r="N885" s="2744"/>
      <c r="O885" s="2744"/>
      <c r="P885" s="2744"/>
      <c r="Q885" s="2744"/>
      <c r="R885" s="2744"/>
      <c r="S885" s="2744"/>
      <c r="T885" s="2744"/>
      <c r="U885" s="2744"/>
      <c r="V885" s="2744"/>
      <c r="W885" s="2744"/>
    </row>
    <row r="886" spans="1:23" ht="15.75" customHeight="1">
      <c r="A886" s="2744"/>
      <c r="B886" s="2744"/>
      <c r="C886" s="2744"/>
      <c r="D886" s="2744"/>
      <c r="E886" s="2744"/>
      <c r="F886" s="2744"/>
      <c r="G886" s="2744"/>
      <c r="H886" s="2834"/>
      <c r="I886" s="2744"/>
      <c r="J886" s="2744"/>
      <c r="K886" s="2744"/>
      <c r="L886" s="2744"/>
      <c r="M886" s="2744"/>
      <c r="N886" s="2744"/>
      <c r="O886" s="2744"/>
      <c r="P886" s="2744"/>
      <c r="Q886" s="2744"/>
      <c r="R886" s="2744"/>
      <c r="S886" s="2744"/>
      <c r="T886" s="2744"/>
      <c r="U886" s="2744"/>
      <c r="V886" s="2744"/>
      <c r="W886" s="2744"/>
    </row>
    <row r="887" spans="1:23" ht="15.75" customHeight="1">
      <c r="A887" s="2744"/>
      <c r="B887" s="2744"/>
      <c r="C887" s="2744"/>
      <c r="D887" s="2744"/>
      <c r="E887" s="2744"/>
      <c r="F887" s="2744"/>
      <c r="G887" s="2744"/>
      <c r="H887" s="2834"/>
      <c r="I887" s="2744"/>
      <c r="J887" s="2744"/>
      <c r="K887" s="2744"/>
      <c r="L887" s="2744"/>
      <c r="M887" s="2744"/>
      <c r="N887" s="2744"/>
      <c r="O887" s="2744"/>
      <c r="P887" s="2744"/>
      <c r="Q887" s="2744"/>
      <c r="R887" s="2744"/>
      <c r="S887" s="2744"/>
      <c r="T887" s="2744"/>
      <c r="U887" s="2744"/>
      <c r="V887" s="2744"/>
      <c r="W887" s="2744"/>
    </row>
    <row r="888" spans="1:23" ht="15.75" customHeight="1">
      <c r="A888" s="2744"/>
      <c r="B888" s="2744"/>
      <c r="C888" s="2744"/>
      <c r="D888" s="2744"/>
      <c r="E888" s="2744"/>
      <c r="F888" s="2744"/>
      <c r="G888" s="2744"/>
      <c r="H888" s="2834"/>
      <c r="I888" s="2744"/>
      <c r="J888" s="2744"/>
      <c r="K888" s="2744"/>
      <c r="L888" s="2744"/>
      <c r="M888" s="2744"/>
      <c r="N888" s="2744"/>
      <c r="O888" s="2744"/>
      <c r="P888" s="2744"/>
      <c r="Q888" s="2744"/>
      <c r="R888" s="2744"/>
      <c r="S888" s="2744"/>
      <c r="T888" s="2744"/>
      <c r="U888" s="2744"/>
      <c r="V888" s="2744"/>
      <c r="W888" s="2744"/>
    </row>
    <row r="889" spans="1:23" ht="15.75" customHeight="1">
      <c r="A889" s="2744"/>
      <c r="B889" s="2744"/>
      <c r="C889" s="2744"/>
      <c r="D889" s="2744"/>
      <c r="E889" s="2744"/>
      <c r="F889" s="2744"/>
      <c r="G889" s="2744"/>
      <c r="H889" s="2834"/>
      <c r="I889" s="2744"/>
      <c r="J889" s="2744"/>
      <c r="K889" s="2744"/>
      <c r="L889" s="2744"/>
      <c r="M889" s="2744"/>
      <c r="N889" s="2744"/>
      <c r="O889" s="2744"/>
      <c r="P889" s="2744"/>
      <c r="Q889" s="2744"/>
      <c r="R889" s="2744"/>
      <c r="S889" s="2744"/>
      <c r="T889" s="2744"/>
      <c r="U889" s="2744"/>
      <c r="V889" s="2744"/>
      <c r="W889" s="2744"/>
    </row>
    <row r="890" spans="1:23" ht="15.75" customHeight="1">
      <c r="A890" s="2744"/>
      <c r="B890" s="2744"/>
      <c r="C890" s="2744"/>
      <c r="D890" s="2744"/>
      <c r="E890" s="2744"/>
      <c r="F890" s="2744"/>
      <c r="G890" s="2744"/>
      <c r="H890" s="2834"/>
      <c r="I890" s="2744"/>
      <c r="J890" s="2744"/>
      <c r="K890" s="2744"/>
      <c r="L890" s="2744"/>
      <c r="M890" s="2744"/>
      <c r="N890" s="2744"/>
      <c r="O890" s="2744"/>
      <c r="P890" s="2744"/>
      <c r="Q890" s="2744"/>
      <c r="R890" s="2744"/>
      <c r="S890" s="2744"/>
      <c r="T890" s="2744"/>
      <c r="U890" s="2744"/>
      <c r="V890" s="2744"/>
      <c r="W890" s="2744"/>
    </row>
    <row r="891" spans="1:23" ht="15.75" customHeight="1">
      <c r="A891" s="2744"/>
      <c r="B891" s="2744"/>
      <c r="C891" s="2744"/>
      <c r="D891" s="2744"/>
      <c r="E891" s="2744"/>
      <c r="F891" s="2744"/>
      <c r="G891" s="2744"/>
      <c r="H891" s="2834"/>
      <c r="I891" s="2744"/>
      <c r="J891" s="2744"/>
      <c r="K891" s="2744"/>
      <c r="L891" s="2744"/>
      <c r="M891" s="2744"/>
      <c r="N891" s="2744"/>
      <c r="O891" s="2744"/>
      <c r="P891" s="2744"/>
      <c r="Q891" s="2744"/>
      <c r="R891" s="2744"/>
      <c r="S891" s="2744"/>
      <c r="T891" s="2744"/>
      <c r="U891" s="2744"/>
      <c r="V891" s="2744"/>
      <c r="W891" s="2744"/>
    </row>
    <row r="892" spans="1:23" ht="15.75" customHeight="1">
      <c r="A892" s="2744"/>
      <c r="B892" s="2744"/>
      <c r="C892" s="2744"/>
      <c r="D892" s="2744"/>
      <c r="E892" s="2744"/>
      <c r="F892" s="2744"/>
      <c r="G892" s="2744"/>
      <c r="H892" s="2834"/>
      <c r="I892" s="2744"/>
      <c r="J892" s="2744"/>
      <c r="K892" s="2744"/>
      <c r="L892" s="2744"/>
      <c r="M892" s="2744"/>
      <c r="N892" s="2744"/>
      <c r="O892" s="2744"/>
      <c r="P892" s="2744"/>
      <c r="Q892" s="2744"/>
      <c r="R892" s="2744"/>
      <c r="S892" s="2744"/>
      <c r="T892" s="2744"/>
      <c r="U892" s="2744"/>
      <c r="V892" s="2744"/>
      <c r="W892" s="2744"/>
    </row>
    <row r="893" spans="1:23" ht="15.75" customHeight="1">
      <c r="A893" s="2744"/>
      <c r="B893" s="2744"/>
      <c r="C893" s="2744"/>
      <c r="D893" s="2744"/>
      <c r="E893" s="2744"/>
      <c r="F893" s="2744"/>
      <c r="G893" s="2744"/>
      <c r="H893" s="2834"/>
      <c r="I893" s="2744"/>
      <c r="J893" s="2744"/>
      <c r="K893" s="2744"/>
      <c r="L893" s="2744"/>
      <c r="M893" s="2744"/>
      <c r="N893" s="2744"/>
      <c r="O893" s="2744"/>
      <c r="P893" s="2744"/>
      <c r="Q893" s="2744"/>
      <c r="R893" s="2744"/>
      <c r="S893" s="2744"/>
      <c r="T893" s="2744"/>
      <c r="U893" s="2744"/>
      <c r="V893" s="2744"/>
      <c r="W893" s="2744"/>
    </row>
    <row r="894" spans="1:23" ht="15.75" customHeight="1">
      <c r="A894" s="2744"/>
      <c r="B894" s="2744"/>
      <c r="C894" s="2744"/>
      <c r="D894" s="2744"/>
      <c r="E894" s="2744"/>
      <c r="F894" s="2744"/>
      <c r="G894" s="2744"/>
      <c r="H894" s="2834"/>
      <c r="I894" s="2744"/>
      <c r="J894" s="2744"/>
      <c r="K894" s="2744"/>
      <c r="L894" s="2744"/>
      <c r="M894" s="2744"/>
      <c r="N894" s="2744"/>
      <c r="O894" s="2744"/>
      <c r="P894" s="2744"/>
      <c r="Q894" s="2744"/>
      <c r="R894" s="2744"/>
      <c r="S894" s="2744"/>
      <c r="T894" s="2744"/>
      <c r="U894" s="2744"/>
      <c r="V894" s="2744"/>
      <c r="W894" s="2744"/>
    </row>
    <row r="895" spans="1:23" ht="15.75" customHeight="1">
      <c r="A895" s="2744"/>
      <c r="B895" s="2744"/>
      <c r="C895" s="2744"/>
      <c r="D895" s="2744"/>
      <c r="E895" s="2744"/>
      <c r="F895" s="2744"/>
      <c r="G895" s="2744"/>
      <c r="H895" s="2834"/>
      <c r="I895" s="2744"/>
      <c r="J895" s="2744"/>
      <c r="K895" s="2744"/>
      <c r="L895" s="2744"/>
      <c r="M895" s="2744"/>
      <c r="N895" s="2744"/>
      <c r="O895" s="2744"/>
      <c r="P895" s="2744"/>
      <c r="Q895" s="2744"/>
      <c r="R895" s="2744"/>
      <c r="S895" s="2744"/>
      <c r="T895" s="2744"/>
      <c r="U895" s="2744"/>
      <c r="V895" s="2744"/>
      <c r="W895" s="2744"/>
    </row>
    <row r="896" spans="1:23" ht="15.75" customHeight="1">
      <c r="A896" s="2744"/>
      <c r="B896" s="2744"/>
      <c r="C896" s="2744"/>
      <c r="D896" s="2744"/>
      <c r="E896" s="2744"/>
      <c r="F896" s="2744"/>
      <c r="G896" s="2744"/>
      <c r="H896" s="2834"/>
      <c r="I896" s="2744"/>
      <c r="J896" s="2744"/>
      <c r="K896" s="2744"/>
      <c r="L896" s="2744"/>
      <c r="M896" s="2744"/>
      <c r="N896" s="2744"/>
      <c r="O896" s="2744"/>
      <c r="P896" s="2744"/>
      <c r="Q896" s="2744"/>
      <c r="R896" s="2744"/>
      <c r="S896" s="2744"/>
      <c r="T896" s="2744"/>
      <c r="U896" s="2744"/>
      <c r="V896" s="2744"/>
      <c r="W896" s="2744"/>
    </row>
    <row r="897" spans="1:23" ht="15.75" customHeight="1">
      <c r="A897" s="2744"/>
      <c r="B897" s="2744"/>
      <c r="C897" s="2744"/>
      <c r="D897" s="2744"/>
      <c r="E897" s="2744"/>
      <c r="F897" s="2744"/>
      <c r="G897" s="2744"/>
      <c r="H897" s="2834"/>
      <c r="I897" s="2744"/>
      <c r="J897" s="2744"/>
      <c r="K897" s="2744"/>
      <c r="L897" s="2744"/>
      <c r="M897" s="2744"/>
      <c r="N897" s="2744"/>
      <c r="O897" s="2744"/>
      <c r="P897" s="2744"/>
      <c r="Q897" s="2744"/>
      <c r="R897" s="2744"/>
      <c r="S897" s="2744"/>
      <c r="T897" s="2744"/>
      <c r="U897" s="2744"/>
      <c r="V897" s="2744"/>
      <c r="W897" s="2744"/>
    </row>
    <row r="898" spans="1:23" ht="15.75" customHeight="1">
      <c r="A898" s="2744"/>
      <c r="B898" s="2744"/>
      <c r="C898" s="2744"/>
      <c r="D898" s="2744"/>
      <c r="E898" s="2744"/>
      <c r="F898" s="2744"/>
      <c r="G898" s="2744"/>
      <c r="H898" s="2834"/>
      <c r="I898" s="2744"/>
      <c r="J898" s="2744"/>
      <c r="K898" s="2744"/>
      <c r="L898" s="2744"/>
      <c r="M898" s="2744"/>
      <c r="N898" s="2744"/>
      <c r="O898" s="2744"/>
      <c r="P898" s="2744"/>
      <c r="Q898" s="2744"/>
      <c r="R898" s="2744"/>
      <c r="S898" s="2744"/>
      <c r="T898" s="2744"/>
      <c r="U898" s="2744"/>
      <c r="V898" s="2744"/>
      <c r="W898" s="2744"/>
    </row>
    <row r="899" spans="1:23" ht="15.75" customHeight="1">
      <c r="A899" s="2744"/>
      <c r="B899" s="2744"/>
      <c r="C899" s="2744"/>
      <c r="D899" s="2744"/>
      <c r="E899" s="2744"/>
      <c r="F899" s="2744"/>
      <c r="G899" s="2744"/>
      <c r="H899" s="2834"/>
      <c r="I899" s="2744"/>
      <c r="J899" s="2744"/>
      <c r="K899" s="2744"/>
      <c r="L899" s="2744"/>
      <c r="M899" s="2744"/>
      <c r="N899" s="2744"/>
      <c r="O899" s="2744"/>
      <c r="P899" s="2744"/>
      <c r="Q899" s="2744"/>
      <c r="R899" s="2744"/>
      <c r="S899" s="2744"/>
      <c r="T899" s="2744"/>
      <c r="U899" s="2744"/>
      <c r="V899" s="2744"/>
      <c r="W899" s="2744"/>
    </row>
    <row r="900" spans="1:23" ht="15.75" customHeight="1">
      <c r="A900" s="2744"/>
      <c r="B900" s="2744"/>
      <c r="C900" s="2744"/>
      <c r="D900" s="2744"/>
      <c r="E900" s="2744"/>
      <c r="F900" s="2744"/>
      <c r="G900" s="2744"/>
      <c r="H900" s="2834"/>
      <c r="I900" s="2744"/>
      <c r="J900" s="2744"/>
      <c r="K900" s="2744"/>
      <c r="L900" s="2744"/>
      <c r="M900" s="2744"/>
      <c r="N900" s="2744"/>
      <c r="O900" s="2744"/>
      <c r="P900" s="2744"/>
      <c r="Q900" s="2744"/>
      <c r="R900" s="2744"/>
      <c r="S900" s="2744"/>
      <c r="T900" s="2744"/>
      <c r="U900" s="2744"/>
      <c r="V900" s="2744"/>
      <c r="W900" s="2744"/>
    </row>
    <row r="901" spans="1:23" ht="15.75" customHeight="1">
      <c r="A901" s="2744"/>
      <c r="B901" s="2744"/>
      <c r="C901" s="2744"/>
      <c r="D901" s="2744"/>
      <c r="E901" s="2744"/>
      <c r="F901" s="2744"/>
      <c r="G901" s="2744"/>
      <c r="H901" s="2834"/>
      <c r="I901" s="2744"/>
      <c r="J901" s="2744"/>
      <c r="K901" s="2744"/>
      <c r="L901" s="2744"/>
      <c r="M901" s="2744"/>
      <c r="N901" s="2744"/>
      <c r="O901" s="2744"/>
      <c r="P901" s="2744"/>
      <c r="Q901" s="2744"/>
      <c r="R901" s="2744"/>
      <c r="S901" s="2744"/>
      <c r="T901" s="2744"/>
      <c r="U901" s="2744"/>
      <c r="V901" s="2744"/>
      <c r="W901" s="2744"/>
    </row>
    <row r="902" spans="1:23" ht="15.75" customHeight="1">
      <c r="A902" s="2744"/>
      <c r="B902" s="2744"/>
      <c r="C902" s="2744"/>
      <c r="D902" s="2744"/>
      <c r="E902" s="2744"/>
      <c r="F902" s="2744"/>
      <c r="G902" s="2744"/>
      <c r="H902" s="2834"/>
      <c r="I902" s="2744"/>
      <c r="J902" s="2744"/>
      <c r="K902" s="2744"/>
      <c r="L902" s="2744"/>
      <c r="M902" s="2744"/>
      <c r="N902" s="2744"/>
      <c r="O902" s="2744"/>
      <c r="P902" s="2744"/>
      <c r="Q902" s="2744"/>
      <c r="R902" s="2744"/>
      <c r="S902" s="2744"/>
      <c r="T902" s="2744"/>
      <c r="U902" s="2744"/>
      <c r="V902" s="2744"/>
      <c r="W902" s="2744"/>
    </row>
    <row r="903" spans="1:23" ht="15.75" customHeight="1">
      <c r="A903" s="2744"/>
      <c r="B903" s="2744"/>
      <c r="C903" s="2744"/>
      <c r="D903" s="2744"/>
      <c r="E903" s="2744"/>
      <c r="F903" s="2744"/>
      <c r="G903" s="2744"/>
      <c r="H903" s="2834"/>
      <c r="I903" s="2744"/>
      <c r="J903" s="2744"/>
      <c r="K903" s="2744"/>
      <c r="L903" s="2744"/>
      <c r="M903" s="2744"/>
      <c r="N903" s="2744"/>
      <c r="O903" s="2744"/>
      <c r="P903" s="2744"/>
      <c r="Q903" s="2744"/>
      <c r="R903" s="2744"/>
      <c r="S903" s="2744"/>
      <c r="T903" s="2744"/>
      <c r="U903" s="2744"/>
      <c r="V903" s="2744"/>
      <c r="W903" s="2744"/>
    </row>
    <row r="904" spans="1:23" ht="15.75" customHeight="1">
      <c r="A904" s="2744"/>
      <c r="B904" s="2744"/>
      <c r="C904" s="2744"/>
      <c r="D904" s="2744"/>
      <c r="E904" s="2744"/>
      <c r="F904" s="2744"/>
      <c r="G904" s="2744"/>
      <c r="H904" s="2834"/>
      <c r="I904" s="2744"/>
      <c r="J904" s="2744"/>
      <c r="K904" s="2744"/>
      <c r="L904" s="2744"/>
      <c r="M904" s="2744"/>
      <c r="N904" s="2744"/>
      <c r="O904" s="2744"/>
      <c r="P904" s="2744"/>
      <c r="Q904" s="2744"/>
      <c r="R904" s="2744"/>
      <c r="S904" s="2744"/>
      <c r="T904" s="2744"/>
      <c r="U904" s="2744"/>
      <c r="V904" s="2744"/>
      <c r="W904" s="2744"/>
    </row>
    <row r="905" spans="1:23" ht="15.75" customHeight="1">
      <c r="A905" s="2744"/>
      <c r="B905" s="2744"/>
      <c r="C905" s="2744"/>
      <c r="D905" s="2744"/>
      <c r="E905" s="2744"/>
      <c r="F905" s="2744"/>
      <c r="G905" s="2744"/>
      <c r="H905" s="2834"/>
      <c r="I905" s="2744"/>
      <c r="J905" s="2744"/>
      <c r="K905" s="2744"/>
      <c r="L905" s="2744"/>
      <c r="M905" s="2744"/>
      <c r="N905" s="2744"/>
      <c r="O905" s="2744"/>
      <c r="P905" s="2744"/>
      <c r="Q905" s="2744"/>
      <c r="R905" s="2744"/>
      <c r="S905" s="2744"/>
      <c r="T905" s="2744"/>
      <c r="U905" s="2744"/>
      <c r="V905" s="2744"/>
      <c r="W905" s="2744"/>
    </row>
    <row r="906" spans="1:23" ht="15.75" customHeight="1">
      <c r="A906" s="2744"/>
      <c r="B906" s="2744"/>
      <c r="C906" s="2744"/>
      <c r="D906" s="2744"/>
      <c r="E906" s="2744"/>
      <c r="F906" s="2744"/>
      <c r="G906" s="2744"/>
      <c r="H906" s="2834"/>
      <c r="I906" s="2744"/>
      <c r="J906" s="2744"/>
      <c r="K906" s="2744"/>
      <c r="L906" s="2744"/>
      <c r="M906" s="2744"/>
      <c r="N906" s="2744"/>
      <c r="O906" s="2744"/>
      <c r="P906" s="2744"/>
      <c r="Q906" s="2744"/>
      <c r="R906" s="2744"/>
      <c r="S906" s="2744"/>
      <c r="T906" s="2744"/>
      <c r="U906" s="2744"/>
      <c r="V906" s="2744"/>
      <c r="W906" s="2744"/>
    </row>
    <row r="907" spans="1:23" ht="15.75" customHeight="1">
      <c r="A907" s="2744"/>
      <c r="B907" s="2744"/>
      <c r="C907" s="2744"/>
      <c r="D907" s="2744"/>
      <c r="E907" s="2744"/>
      <c r="F907" s="2744"/>
      <c r="G907" s="2744"/>
      <c r="H907" s="2834"/>
      <c r="I907" s="2744"/>
      <c r="J907" s="2744"/>
      <c r="K907" s="2744"/>
      <c r="L907" s="2744"/>
      <c r="M907" s="2744"/>
      <c r="N907" s="2744"/>
      <c r="O907" s="2744"/>
      <c r="P907" s="2744"/>
      <c r="Q907" s="2744"/>
      <c r="R907" s="2744"/>
      <c r="S907" s="2744"/>
      <c r="T907" s="2744"/>
      <c r="U907" s="2744"/>
      <c r="V907" s="2744"/>
      <c r="W907" s="2744"/>
    </row>
    <row r="908" spans="1:23" ht="15.75" customHeight="1">
      <c r="A908" s="2744"/>
      <c r="B908" s="2744"/>
      <c r="C908" s="2744"/>
      <c r="D908" s="2744"/>
      <c r="E908" s="2744"/>
      <c r="F908" s="2744"/>
      <c r="G908" s="2744"/>
      <c r="H908" s="2834"/>
      <c r="I908" s="2744"/>
      <c r="J908" s="2744"/>
      <c r="K908" s="2744"/>
      <c r="L908" s="2744"/>
      <c r="M908" s="2744"/>
      <c r="N908" s="2744"/>
      <c r="O908" s="2744"/>
      <c r="P908" s="2744"/>
      <c r="Q908" s="2744"/>
      <c r="R908" s="2744"/>
      <c r="S908" s="2744"/>
      <c r="T908" s="2744"/>
      <c r="U908" s="2744"/>
      <c r="V908" s="2744"/>
      <c r="W908" s="2744"/>
    </row>
    <row r="909" spans="1:23" ht="15.75" customHeight="1">
      <c r="A909" s="2744"/>
      <c r="B909" s="2744"/>
      <c r="C909" s="2744"/>
      <c r="D909" s="2744"/>
      <c r="E909" s="2744"/>
      <c r="F909" s="2744"/>
      <c r="G909" s="2744"/>
      <c r="H909" s="2834"/>
      <c r="I909" s="2744"/>
      <c r="J909" s="2744"/>
      <c r="K909" s="2744"/>
      <c r="L909" s="2744"/>
      <c r="M909" s="2744"/>
      <c r="N909" s="2744"/>
      <c r="O909" s="2744"/>
      <c r="P909" s="2744"/>
      <c r="Q909" s="2744"/>
      <c r="R909" s="2744"/>
      <c r="S909" s="2744"/>
      <c r="T909" s="2744"/>
      <c r="U909" s="2744"/>
      <c r="V909" s="2744"/>
      <c r="W909" s="2744"/>
    </row>
    <row r="910" spans="1:23" ht="15.75" customHeight="1">
      <c r="A910" s="2744"/>
      <c r="B910" s="2744"/>
      <c r="C910" s="2744"/>
      <c r="D910" s="2744"/>
      <c r="E910" s="2744"/>
      <c r="F910" s="2744"/>
      <c r="G910" s="2744"/>
      <c r="H910" s="2834"/>
      <c r="I910" s="2744"/>
      <c r="J910" s="2744"/>
      <c r="K910" s="2744"/>
      <c r="L910" s="2744"/>
      <c r="M910" s="2744"/>
      <c r="N910" s="2744"/>
      <c r="O910" s="2744"/>
      <c r="P910" s="2744"/>
      <c r="Q910" s="2744"/>
      <c r="R910" s="2744"/>
      <c r="S910" s="2744"/>
      <c r="T910" s="2744"/>
      <c r="U910" s="2744"/>
      <c r="V910" s="2744"/>
      <c r="W910" s="2744"/>
    </row>
    <row r="911" spans="1:23" ht="15.75" customHeight="1">
      <c r="A911" s="2744"/>
      <c r="B911" s="2744"/>
      <c r="C911" s="2744"/>
      <c r="D911" s="2744"/>
      <c r="E911" s="2744"/>
      <c r="F911" s="2744"/>
      <c r="G911" s="2744"/>
      <c r="H911" s="2834"/>
      <c r="I911" s="2744"/>
      <c r="J911" s="2744"/>
      <c r="K911" s="2744"/>
      <c r="L911" s="2744"/>
      <c r="M911" s="2744"/>
      <c r="N911" s="2744"/>
      <c r="O911" s="2744"/>
      <c r="P911" s="2744"/>
      <c r="Q911" s="2744"/>
      <c r="R911" s="2744"/>
      <c r="S911" s="2744"/>
      <c r="T911" s="2744"/>
      <c r="U911" s="2744"/>
      <c r="V911" s="2744"/>
      <c r="W911" s="2744"/>
    </row>
    <row r="912" spans="1:23" ht="15.75" customHeight="1">
      <c r="A912" s="2744"/>
      <c r="B912" s="2744"/>
      <c r="C912" s="2744"/>
      <c r="D912" s="2744"/>
      <c r="E912" s="2744"/>
      <c r="F912" s="2744"/>
      <c r="G912" s="2744"/>
      <c r="H912" s="2834"/>
      <c r="I912" s="2744"/>
      <c r="J912" s="2744"/>
      <c r="K912" s="2744"/>
      <c r="L912" s="2744"/>
      <c r="M912" s="2744"/>
      <c r="N912" s="2744"/>
      <c r="O912" s="2744"/>
      <c r="P912" s="2744"/>
      <c r="Q912" s="2744"/>
      <c r="R912" s="2744"/>
      <c r="S912" s="2744"/>
      <c r="T912" s="2744"/>
      <c r="U912" s="2744"/>
      <c r="V912" s="2744"/>
      <c r="W912" s="2744"/>
    </row>
    <row r="913" spans="1:23" ht="15.75" customHeight="1">
      <c r="A913" s="2744"/>
      <c r="B913" s="2744"/>
      <c r="C913" s="2744"/>
      <c r="D913" s="2744"/>
      <c r="E913" s="2744"/>
      <c r="F913" s="2744"/>
      <c r="G913" s="2744"/>
      <c r="H913" s="2834"/>
      <c r="I913" s="2744"/>
      <c r="J913" s="2744"/>
      <c r="K913" s="2744"/>
      <c r="L913" s="2744"/>
      <c r="M913" s="2744"/>
      <c r="N913" s="2744"/>
      <c r="O913" s="2744"/>
      <c r="P913" s="2744"/>
      <c r="Q913" s="2744"/>
      <c r="R913" s="2744"/>
      <c r="S913" s="2744"/>
      <c r="T913" s="2744"/>
      <c r="U913" s="2744"/>
      <c r="V913" s="2744"/>
      <c r="W913" s="2744"/>
    </row>
    <row r="914" spans="1:23" ht="15.75" customHeight="1">
      <c r="A914" s="2744"/>
      <c r="B914" s="2744"/>
      <c r="C914" s="2744"/>
      <c r="D914" s="2744"/>
      <c r="E914" s="2744"/>
      <c r="F914" s="2744"/>
      <c r="G914" s="2744"/>
      <c r="H914" s="2834"/>
      <c r="I914" s="2744"/>
      <c r="J914" s="2744"/>
      <c r="K914" s="2744"/>
      <c r="L914" s="2744"/>
      <c r="M914" s="2744"/>
      <c r="N914" s="2744"/>
      <c r="O914" s="2744"/>
      <c r="P914" s="2744"/>
      <c r="Q914" s="2744"/>
      <c r="R914" s="2744"/>
      <c r="S914" s="2744"/>
      <c r="T914" s="2744"/>
      <c r="U914" s="2744"/>
      <c r="V914" s="2744"/>
      <c r="W914" s="2744"/>
    </row>
    <row r="915" spans="1:23" ht="15.75" customHeight="1">
      <c r="A915" s="2744"/>
      <c r="B915" s="2744"/>
      <c r="C915" s="2744"/>
      <c r="D915" s="2744"/>
      <c r="E915" s="2744"/>
      <c r="F915" s="2744"/>
      <c r="G915" s="2744"/>
      <c r="H915" s="2834"/>
      <c r="I915" s="2744"/>
      <c r="J915" s="2744"/>
      <c r="K915" s="2744"/>
      <c r="L915" s="2744"/>
      <c r="M915" s="2744"/>
      <c r="N915" s="2744"/>
      <c r="O915" s="2744"/>
      <c r="P915" s="2744"/>
      <c r="Q915" s="2744"/>
      <c r="R915" s="2744"/>
      <c r="S915" s="2744"/>
      <c r="T915" s="2744"/>
      <c r="U915" s="2744"/>
      <c r="V915" s="2744"/>
      <c r="W915" s="2744"/>
    </row>
    <row r="916" spans="1:23" ht="15.75" customHeight="1">
      <c r="A916" s="2744"/>
      <c r="B916" s="2744"/>
      <c r="C916" s="2744"/>
      <c r="D916" s="2744"/>
      <c r="E916" s="2744"/>
      <c r="F916" s="2744"/>
      <c r="G916" s="2744"/>
      <c r="H916" s="2834"/>
      <c r="I916" s="2744"/>
      <c r="J916" s="2744"/>
      <c r="K916" s="2744"/>
      <c r="L916" s="2744"/>
      <c r="M916" s="2744"/>
      <c r="N916" s="2744"/>
      <c r="O916" s="2744"/>
      <c r="P916" s="2744"/>
      <c r="Q916" s="2744"/>
      <c r="R916" s="2744"/>
      <c r="S916" s="2744"/>
      <c r="T916" s="2744"/>
      <c r="U916" s="2744"/>
      <c r="V916" s="2744"/>
      <c r="W916" s="2744"/>
    </row>
    <row r="917" spans="1:23" ht="15.75" customHeight="1">
      <c r="A917" s="2744"/>
      <c r="B917" s="2744"/>
      <c r="C917" s="2744"/>
      <c r="D917" s="2744"/>
      <c r="E917" s="2744"/>
      <c r="F917" s="2744"/>
      <c r="G917" s="2744"/>
      <c r="H917" s="2834"/>
      <c r="I917" s="2744"/>
      <c r="J917" s="2744"/>
      <c r="K917" s="2744"/>
      <c r="L917" s="2744"/>
      <c r="M917" s="2744"/>
      <c r="N917" s="2744"/>
      <c r="O917" s="2744"/>
      <c r="P917" s="2744"/>
      <c r="Q917" s="2744"/>
      <c r="R917" s="2744"/>
      <c r="S917" s="2744"/>
      <c r="T917" s="2744"/>
      <c r="U917" s="2744"/>
      <c r="V917" s="2744"/>
      <c r="W917" s="2744"/>
    </row>
    <row r="918" spans="1:23" ht="15.75" customHeight="1">
      <c r="A918" s="2744"/>
      <c r="B918" s="2744"/>
      <c r="C918" s="2744"/>
      <c r="D918" s="2744"/>
      <c r="E918" s="2744"/>
      <c r="F918" s="2744"/>
      <c r="G918" s="2744"/>
      <c r="H918" s="2834"/>
      <c r="I918" s="2744"/>
      <c r="J918" s="2744"/>
      <c r="K918" s="2744"/>
      <c r="L918" s="2744"/>
      <c r="M918" s="2744"/>
      <c r="N918" s="2744"/>
      <c r="O918" s="2744"/>
      <c r="P918" s="2744"/>
      <c r="Q918" s="2744"/>
      <c r="R918" s="2744"/>
      <c r="S918" s="2744"/>
      <c r="T918" s="2744"/>
      <c r="U918" s="2744"/>
      <c r="V918" s="2744"/>
      <c r="W918" s="2744"/>
    </row>
    <row r="919" spans="1:23" ht="15.75" customHeight="1">
      <c r="A919" s="2744"/>
      <c r="B919" s="2744"/>
      <c r="C919" s="2744"/>
      <c r="D919" s="2744"/>
      <c r="E919" s="2744"/>
      <c r="F919" s="2744"/>
      <c r="G919" s="2744"/>
      <c r="H919" s="2834"/>
      <c r="I919" s="2744"/>
      <c r="J919" s="2744"/>
      <c r="K919" s="2744"/>
      <c r="L919" s="2744"/>
      <c r="M919" s="2744"/>
      <c r="N919" s="2744"/>
      <c r="O919" s="2744"/>
      <c r="P919" s="2744"/>
      <c r="Q919" s="2744"/>
      <c r="R919" s="2744"/>
      <c r="S919" s="2744"/>
      <c r="T919" s="2744"/>
      <c r="U919" s="2744"/>
      <c r="V919" s="2744"/>
      <c r="W919" s="2744"/>
    </row>
    <row r="920" spans="1:23" ht="15.75" customHeight="1">
      <c r="A920" s="2744"/>
      <c r="B920" s="2744"/>
      <c r="C920" s="2744"/>
      <c r="D920" s="2744"/>
      <c r="E920" s="2744"/>
      <c r="F920" s="2744"/>
      <c r="G920" s="2744"/>
      <c r="H920" s="2834"/>
      <c r="I920" s="2744"/>
      <c r="J920" s="2744"/>
      <c r="K920" s="2744"/>
      <c r="L920" s="2744"/>
      <c r="M920" s="2744"/>
      <c r="N920" s="2744"/>
      <c r="O920" s="2744"/>
      <c r="P920" s="2744"/>
      <c r="Q920" s="2744"/>
      <c r="R920" s="2744"/>
      <c r="S920" s="2744"/>
      <c r="T920" s="2744"/>
      <c r="U920" s="2744"/>
      <c r="V920" s="2744"/>
      <c r="W920" s="2744"/>
    </row>
    <row r="921" spans="1:23" ht="15.75" customHeight="1">
      <c r="A921" s="2744"/>
      <c r="B921" s="2744"/>
      <c r="C921" s="2744"/>
      <c r="D921" s="2744"/>
      <c r="E921" s="2744"/>
      <c r="F921" s="2744"/>
      <c r="G921" s="2744"/>
      <c r="H921" s="2834"/>
      <c r="I921" s="2744"/>
      <c r="J921" s="2744"/>
      <c r="K921" s="2744"/>
      <c r="L921" s="2744"/>
      <c r="M921" s="2744"/>
      <c r="N921" s="2744"/>
      <c r="O921" s="2744"/>
      <c r="P921" s="2744"/>
      <c r="Q921" s="2744"/>
      <c r="R921" s="2744"/>
      <c r="S921" s="2744"/>
      <c r="T921" s="2744"/>
      <c r="U921" s="2744"/>
      <c r="V921" s="2744"/>
      <c r="W921" s="2744"/>
    </row>
    <row r="922" spans="1:23" ht="15.75" customHeight="1">
      <c r="A922" s="2744"/>
      <c r="B922" s="2744"/>
      <c r="C922" s="2744"/>
      <c r="D922" s="2744"/>
      <c r="E922" s="2744"/>
      <c r="F922" s="2744"/>
      <c r="G922" s="2744"/>
      <c r="H922" s="2834"/>
      <c r="I922" s="2744"/>
      <c r="J922" s="2744"/>
      <c r="K922" s="2744"/>
      <c r="L922" s="2744"/>
      <c r="M922" s="2744"/>
      <c r="N922" s="2744"/>
      <c r="O922" s="2744"/>
      <c r="P922" s="2744"/>
      <c r="Q922" s="2744"/>
      <c r="R922" s="2744"/>
      <c r="S922" s="2744"/>
      <c r="T922" s="2744"/>
      <c r="U922" s="2744"/>
      <c r="V922" s="2744"/>
      <c r="W922" s="2744"/>
    </row>
    <row r="923" spans="1:23" ht="15.75" customHeight="1">
      <c r="A923" s="2744"/>
      <c r="B923" s="2744"/>
      <c r="C923" s="2744"/>
      <c r="D923" s="2744"/>
      <c r="E923" s="2744"/>
      <c r="F923" s="2744"/>
      <c r="G923" s="2744"/>
      <c r="H923" s="2834"/>
      <c r="I923" s="2744"/>
      <c r="J923" s="2744"/>
      <c r="K923" s="2744"/>
      <c r="L923" s="2744"/>
      <c r="M923" s="2744"/>
      <c r="N923" s="2744"/>
      <c r="O923" s="2744"/>
      <c r="P923" s="2744"/>
      <c r="Q923" s="2744"/>
      <c r="R923" s="2744"/>
      <c r="S923" s="2744"/>
      <c r="T923" s="2744"/>
      <c r="U923" s="2744"/>
      <c r="V923" s="2744"/>
      <c r="W923" s="2744"/>
    </row>
    <row r="924" spans="1:23" ht="15.75" customHeight="1">
      <c r="A924" s="2744"/>
      <c r="B924" s="2744"/>
      <c r="C924" s="2744"/>
      <c r="D924" s="2744"/>
      <c r="E924" s="2744"/>
      <c r="F924" s="2744"/>
      <c r="G924" s="2744"/>
      <c r="H924" s="2834"/>
      <c r="I924" s="2744"/>
      <c r="J924" s="2744"/>
      <c r="K924" s="2744"/>
      <c r="L924" s="2744"/>
      <c r="M924" s="2744"/>
      <c r="N924" s="2744"/>
      <c r="O924" s="2744"/>
      <c r="P924" s="2744"/>
      <c r="Q924" s="2744"/>
      <c r="R924" s="2744"/>
      <c r="S924" s="2744"/>
      <c r="T924" s="2744"/>
      <c r="U924" s="2744"/>
      <c r="V924" s="2744"/>
      <c r="W924" s="2744"/>
    </row>
    <row r="925" spans="1:23" ht="15.75" customHeight="1">
      <c r="A925" s="2744"/>
      <c r="B925" s="2744"/>
      <c r="C925" s="2744"/>
      <c r="D925" s="2744"/>
      <c r="E925" s="2744"/>
      <c r="F925" s="2744"/>
      <c r="G925" s="2744"/>
      <c r="H925" s="2834"/>
      <c r="I925" s="2744"/>
      <c r="J925" s="2744"/>
      <c r="K925" s="2744"/>
      <c r="L925" s="2744"/>
      <c r="M925" s="2744"/>
      <c r="N925" s="2744"/>
      <c r="O925" s="2744"/>
      <c r="P925" s="2744"/>
      <c r="Q925" s="2744"/>
      <c r="R925" s="2744"/>
      <c r="S925" s="2744"/>
      <c r="T925" s="2744"/>
      <c r="U925" s="2744"/>
      <c r="V925" s="2744"/>
      <c r="W925" s="2744"/>
    </row>
    <row r="926" spans="1:23" ht="15.75" customHeight="1">
      <c r="A926" s="2744"/>
      <c r="B926" s="2744"/>
      <c r="C926" s="2744"/>
      <c r="D926" s="2744"/>
      <c r="E926" s="2744"/>
      <c r="F926" s="2744"/>
      <c r="G926" s="2744"/>
      <c r="H926" s="2834"/>
      <c r="I926" s="2744"/>
      <c r="J926" s="2744"/>
      <c r="K926" s="2744"/>
      <c r="L926" s="2744"/>
      <c r="M926" s="2744"/>
      <c r="N926" s="2744"/>
      <c r="O926" s="2744"/>
      <c r="P926" s="2744"/>
      <c r="Q926" s="2744"/>
      <c r="R926" s="2744"/>
      <c r="S926" s="2744"/>
      <c r="T926" s="2744"/>
      <c r="U926" s="2744"/>
      <c r="V926" s="2744"/>
      <c r="W926" s="2744"/>
    </row>
    <row r="927" spans="1:23" ht="15.75" customHeight="1">
      <c r="A927" s="2744"/>
      <c r="B927" s="2744"/>
      <c r="C927" s="2744"/>
      <c r="D927" s="2744"/>
      <c r="E927" s="2744"/>
      <c r="F927" s="2744"/>
      <c r="G927" s="2744"/>
      <c r="H927" s="2834"/>
      <c r="I927" s="2744"/>
      <c r="J927" s="2744"/>
      <c r="K927" s="2744"/>
      <c r="L927" s="2744"/>
      <c r="M927" s="2744"/>
      <c r="N927" s="2744"/>
      <c r="O927" s="2744"/>
      <c r="P927" s="2744"/>
      <c r="Q927" s="2744"/>
      <c r="R927" s="2744"/>
      <c r="S927" s="2744"/>
      <c r="T927" s="2744"/>
      <c r="U927" s="2744"/>
      <c r="V927" s="2744"/>
      <c r="W927" s="2744"/>
    </row>
    <row r="928" spans="1:23" ht="15.75" customHeight="1">
      <c r="A928" s="2744"/>
      <c r="B928" s="2744"/>
      <c r="C928" s="2744"/>
      <c r="D928" s="2744"/>
      <c r="E928" s="2744"/>
      <c r="F928" s="2744"/>
      <c r="G928" s="2744"/>
      <c r="H928" s="2834"/>
      <c r="I928" s="2744"/>
      <c r="J928" s="2744"/>
      <c r="K928" s="2744"/>
      <c r="L928" s="2744"/>
      <c r="M928" s="2744"/>
      <c r="N928" s="2744"/>
      <c r="O928" s="2744"/>
      <c r="P928" s="2744"/>
      <c r="Q928" s="2744"/>
      <c r="R928" s="2744"/>
      <c r="S928" s="2744"/>
      <c r="T928" s="2744"/>
      <c r="U928" s="2744"/>
      <c r="V928" s="2744"/>
      <c r="W928" s="2744"/>
    </row>
    <row r="929" spans="1:23" ht="15.75" customHeight="1">
      <c r="A929" s="2744"/>
      <c r="B929" s="2744"/>
      <c r="C929" s="2744"/>
      <c r="D929" s="2744"/>
      <c r="E929" s="2744"/>
      <c r="F929" s="2744"/>
      <c r="G929" s="2744"/>
      <c r="H929" s="2834"/>
      <c r="I929" s="2744"/>
      <c r="J929" s="2744"/>
      <c r="K929" s="2744"/>
      <c r="L929" s="2744"/>
      <c r="M929" s="2744"/>
      <c r="N929" s="2744"/>
      <c r="O929" s="2744"/>
      <c r="P929" s="2744"/>
      <c r="Q929" s="2744"/>
      <c r="R929" s="2744"/>
      <c r="S929" s="2744"/>
      <c r="T929" s="2744"/>
      <c r="U929" s="2744"/>
      <c r="V929" s="2744"/>
      <c r="W929" s="2744"/>
    </row>
    <row r="930" spans="1:23" ht="15.75" customHeight="1">
      <c r="A930" s="2744"/>
      <c r="B930" s="2744"/>
      <c r="C930" s="2744"/>
      <c r="D930" s="2744"/>
      <c r="E930" s="2744"/>
      <c r="F930" s="2744"/>
      <c r="G930" s="2744"/>
      <c r="H930" s="2834"/>
      <c r="I930" s="2744"/>
      <c r="J930" s="2744"/>
      <c r="K930" s="2744"/>
      <c r="L930" s="2744"/>
      <c r="M930" s="2744"/>
      <c r="N930" s="2744"/>
      <c r="O930" s="2744"/>
      <c r="P930" s="2744"/>
      <c r="Q930" s="2744"/>
      <c r="R930" s="2744"/>
      <c r="S930" s="2744"/>
      <c r="T930" s="2744"/>
      <c r="U930" s="2744"/>
      <c r="V930" s="2744"/>
      <c r="W930" s="2744"/>
    </row>
    <row r="931" spans="1:23" ht="15.75" customHeight="1">
      <c r="A931" s="2744"/>
      <c r="B931" s="2744"/>
      <c r="C931" s="2744"/>
      <c r="D931" s="2744"/>
      <c r="E931" s="2744"/>
      <c r="F931" s="2744"/>
      <c r="G931" s="2744"/>
      <c r="H931" s="2834"/>
      <c r="I931" s="2744"/>
      <c r="J931" s="2744"/>
      <c r="K931" s="2744"/>
      <c r="L931" s="2744"/>
      <c r="M931" s="2744"/>
      <c r="N931" s="2744"/>
      <c r="O931" s="2744"/>
      <c r="P931" s="2744"/>
      <c r="Q931" s="2744"/>
      <c r="R931" s="2744"/>
      <c r="S931" s="2744"/>
      <c r="T931" s="2744"/>
      <c r="U931" s="2744"/>
      <c r="V931" s="2744"/>
      <c r="W931" s="2744"/>
    </row>
    <row r="932" spans="1:23" ht="15.75" customHeight="1">
      <c r="A932" s="2744"/>
      <c r="B932" s="2744"/>
      <c r="C932" s="2744"/>
      <c r="D932" s="2744"/>
      <c r="E932" s="2744"/>
      <c r="F932" s="2744"/>
      <c r="G932" s="2744"/>
      <c r="H932" s="2834"/>
      <c r="I932" s="2744"/>
      <c r="J932" s="2744"/>
      <c r="K932" s="2744"/>
      <c r="L932" s="2744"/>
      <c r="M932" s="2744"/>
      <c r="N932" s="2744"/>
      <c r="O932" s="2744"/>
      <c r="P932" s="2744"/>
      <c r="Q932" s="2744"/>
      <c r="R932" s="2744"/>
      <c r="S932" s="2744"/>
      <c r="T932" s="2744"/>
      <c r="U932" s="2744"/>
      <c r="V932" s="2744"/>
      <c r="W932" s="2744"/>
    </row>
    <row r="933" spans="1:23" ht="15.75" customHeight="1">
      <c r="A933" s="2744"/>
      <c r="B933" s="2744"/>
      <c r="C933" s="2744"/>
      <c r="D933" s="2744"/>
      <c r="E933" s="2744"/>
      <c r="F933" s="2744"/>
      <c r="G933" s="2744"/>
      <c r="H933" s="2834"/>
      <c r="I933" s="2744"/>
      <c r="J933" s="2744"/>
      <c r="K933" s="2744"/>
      <c r="L933" s="2744"/>
      <c r="M933" s="2744"/>
      <c r="N933" s="2744"/>
      <c r="O933" s="2744"/>
      <c r="P933" s="2744"/>
      <c r="Q933" s="2744"/>
      <c r="R933" s="2744"/>
      <c r="S933" s="2744"/>
      <c r="T933" s="2744"/>
      <c r="U933" s="2744"/>
      <c r="V933" s="2744"/>
      <c r="W933" s="2744"/>
    </row>
    <row r="934" spans="1:23" ht="15.75" customHeight="1">
      <c r="A934" s="2744"/>
      <c r="B934" s="2744"/>
      <c r="C934" s="2744"/>
      <c r="D934" s="2744"/>
      <c r="E934" s="2744"/>
      <c r="F934" s="2744"/>
      <c r="G934" s="2744"/>
      <c r="H934" s="2834"/>
      <c r="I934" s="2744"/>
      <c r="J934" s="2744"/>
      <c r="K934" s="2744"/>
      <c r="L934" s="2744"/>
      <c r="M934" s="2744"/>
      <c r="N934" s="2744"/>
      <c r="O934" s="2744"/>
      <c r="P934" s="2744"/>
      <c r="Q934" s="2744"/>
      <c r="R934" s="2744"/>
      <c r="S934" s="2744"/>
      <c r="T934" s="2744"/>
      <c r="U934" s="2744"/>
      <c r="V934" s="2744"/>
      <c r="W934" s="2744"/>
    </row>
    <row r="935" spans="1:23" ht="15.75" customHeight="1">
      <c r="A935" s="2744"/>
      <c r="B935" s="2744"/>
      <c r="C935" s="2744"/>
      <c r="D935" s="2744"/>
      <c r="E935" s="2744"/>
      <c r="F935" s="2744"/>
      <c r="G935" s="2744"/>
      <c r="H935" s="2834"/>
      <c r="I935" s="2744"/>
      <c r="J935" s="2744"/>
      <c r="K935" s="2744"/>
      <c r="L935" s="2744"/>
      <c r="M935" s="2744"/>
      <c r="N935" s="2744"/>
      <c r="O935" s="2744"/>
      <c r="P935" s="2744"/>
      <c r="Q935" s="2744"/>
      <c r="R935" s="2744"/>
      <c r="S935" s="2744"/>
      <c r="T935" s="2744"/>
      <c r="U935" s="2744"/>
      <c r="V935" s="2744"/>
      <c r="W935" s="2744"/>
    </row>
    <row r="936" spans="1:23" ht="15.75" customHeight="1">
      <c r="A936" s="2744"/>
      <c r="B936" s="2744"/>
      <c r="C936" s="2744"/>
      <c r="D936" s="2744"/>
      <c r="E936" s="2744"/>
      <c r="F936" s="2744"/>
      <c r="G936" s="2744"/>
      <c r="H936" s="2834"/>
      <c r="I936" s="2744"/>
      <c r="J936" s="2744"/>
      <c r="K936" s="2744"/>
      <c r="L936" s="2744"/>
      <c r="M936" s="2744"/>
      <c r="N936" s="2744"/>
      <c r="O936" s="2744"/>
      <c r="P936" s="2744"/>
      <c r="Q936" s="2744"/>
      <c r="R936" s="2744"/>
      <c r="S936" s="2744"/>
      <c r="T936" s="2744"/>
      <c r="U936" s="2744"/>
      <c r="V936" s="2744"/>
      <c r="W936" s="2744"/>
    </row>
    <row r="937" spans="1:23" ht="15.75" customHeight="1">
      <c r="A937" s="2744"/>
      <c r="B937" s="2744"/>
      <c r="C937" s="2744"/>
      <c r="D937" s="2744"/>
      <c r="E937" s="2744"/>
      <c r="F937" s="2744"/>
      <c r="G937" s="2744"/>
      <c r="H937" s="2834"/>
      <c r="I937" s="2744"/>
      <c r="J937" s="2744"/>
      <c r="K937" s="2744"/>
      <c r="L937" s="2744"/>
      <c r="M937" s="2744"/>
      <c r="N937" s="2744"/>
      <c r="O937" s="2744"/>
      <c r="P937" s="2744"/>
      <c r="Q937" s="2744"/>
      <c r="R937" s="2744"/>
      <c r="S937" s="2744"/>
      <c r="T937" s="2744"/>
      <c r="U937" s="2744"/>
      <c r="V937" s="2744"/>
      <c r="W937" s="2744"/>
    </row>
    <row r="938" spans="1:23" ht="15.75" customHeight="1">
      <c r="A938" s="2744"/>
      <c r="B938" s="2744"/>
      <c r="C938" s="2744"/>
      <c r="D938" s="2744"/>
      <c r="E938" s="2744"/>
      <c r="F938" s="2744"/>
      <c r="G938" s="2744"/>
      <c r="H938" s="2834"/>
      <c r="I938" s="2744"/>
      <c r="J938" s="2744"/>
      <c r="K938" s="2744"/>
      <c r="L938" s="2744"/>
      <c r="M938" s="2744"/>
      <c r="N938" s="2744"/>
      <c r="O938" s="2744"/>
      <c r="P938" s="2744"/>
      <c r="Q938" s="2744"/>
      <c r="R938" s="2744"/>
      <c r="S938" s="2744"/>
      <c r="T938" s="2744"/>
      <c r="U938" s="2744"/>
      <c r="V938" s="2744"/>
      <c r="W938" s="2744"/>
    </row>
    <row r="939" spans="1:23" ht="15.75" customHeight="1">
      <c r="A939" s="2744"/>
      <c r="B939" s="2744"/>
      <c r="C939" s="2744"/>
      <c r="D939" s="2744"/>
      <c r="E939" s="2744"/>
      <c r="F939" s="2744"/>
      <c r="G939" s="2744"/>
      <c r="H939" s="2834"/>
      <c r="I939" s="2744"/>
      <c r="J939" s="2744"/>
      <c r="K939" s="2744"/>
      <c r="L939" s="2744"/>
      <c r="M939" s="2744"/>
      <c r="N939" s="2744"/>
      <c r="O939" s="2744"/>
      <c r="P939" s="2744"/>
      <c r="Q939" s="2744"/>
      <c r="R939" s="2744"/>
      <c r="S939" s="2744"/>
      <c r="T939" s="2744"/>
      <c r="U939" s="2744"/>
      <c r="V939" s="2744"/>
      <c r="W939" s="2744"/>
    </row>
    <row r="940" spans="1:23" ht="15.75" customHeight="1">
      <c r="A940" s="2744"/>
      <c r="B940" s="2744"/>
      <c r="C940" s="2744"/>
      <c r="D940" s="2744"/>
      <c r="E940" s="2744"/>
      <c r="F940" s="2744"/>
      <c r="G940" s="2744"/>
      <c r="H940" s="2834"/>
      <c r="I940" s="2744"/>
      <c r="J940" s="2744"/>
      <c r="K940" s="2744"/>
      <c r="L940" s="2744"/>
      <c r="M940" s="2744"/>
      <c r="N940" s="2744"/>
      <c r="O940" s="2744"/>
      <c r="P940" s="2744"/>
      <c r="Q940" s="2744"/>
      <c r="R940" s="2744"/>
      <c r="S940" s="2744"/>
      <c r="T940" s="2744"/>
      <c r="U940" s="2744"/>
      <c r="V940" s="2744"/>
      <c r="W940" s="2744"/>
    </row>
    <row r="941" spans="1:23" ht="15.75" customHeight="1">
      <c r="A941" s="2744"/>
      <c r="B941" s="2744"/>
      <c r="C941" s="2744"/>
      <c r="D941" s="2744"/>
      <c r="E941" s="2744"/>
      <c r="F941" s="2744"/>
      <c r="G941" s="2744"/>
      <c r="H941" s="2834"/>
      <c r="I941" s="2744"/>
      <c r="J941" s="2744"/>
      <c r="K941" s="2744"/>
      <c r="L941" s="2744"/>
      <c r="M941" s="2744"/>
      <c r="N941" s="2744"/>
      <c r="O941" s="2744"/>
      <c r="P941" s="2744"/>
      <c r="Q941" s="2744"/>
      <c r="R941" s="2744"/>
      <c r="S941" s="2744"/>
      <c r="T941" s="2744"/>
      <c r="U941" s="2744"/>
      <c r="V941" s="2744"/>
      <c r="W941" s="2744"/>
    </row>
    <row r="942" spans="1:23" ht="15.75" customHeight="1">
      <c r="A942" s="2744"/>
      <c r="B942" s="2744"/>
      <c r="C942" s="2744"/>
      <c r="D942" s="2744"/>
      <c r="E942" s="2744"/>
      <c r="F942" s="2744"/>
      <c r="G942" s="2744"/>
      <c r="H942" s="2834"/>
      <c r="I942" s="2744"/>
      <c r="J942" s="2744"/>
      <c r="K942" s="2744"/>
      <c r="L942" s="2744"/>
      <c r="M942" s="2744"/>
      <c r="N942" s="2744"/>
      <c r="O942" s="2744"/>
      <c r="P942" s="2744"/>
      <c r="Q942" s="2744"/>
      <c r="R942" s="2744"/>
      <c r="S942" s="2744"/>
      <c r="T942" s="2744"/>
      <c r="U942" s="2744"/>
      <c r="V942" s="2744"/>
      <c r="W942" s="2744"/>
    </row>
    <row r="943" spans="1:23" ht="15.75" customHeight="1">
      <c r="A943" s="2744"/>
      <c r="B943" s="2744"/>
      <c r="C943" s="2744"/>
      <c r="D943" s="2744"/>
      <c r="E943" s="2744"/>
      <c r="F943" s="2744"/>
      <c r="G943" s="2744"/>
      <c r="H943" s="2834"/>
      <c r="I943" s="2744"/>
      <c r="J943" s="2744"/>
      <c r="K943" s="2744"/>
      <c r="L943" s="2744"/>
      <c r="M943" s="2744"/>
      <c r="N943" s="2744"/>
      <c r="O943" s="2744"/>
      <c r="P943" s="2744"/>
      <c r="Q943" s="2744"/>
      <c r="R943" s="2744"/>
      <c r="S943" s="2744"/>
      <c r="T943" s="2744"/>
      <c r="U943" s="2744"/>
      <c r="V943" s="2744"/>
      <c r="W943" s="2744"/>
    </row>
    <row r="944" spans="1:23" ht="15.75" customHeight="1">
      <c r="A944" s="2744"/>
      <c r="B944" s="2744"/>
      <c r="C944" s="2744"/>
      <c r="D944" s="2744"/>
      <c r="E944" s="2744"/>
      <c r="F944" s="2744"/>
      <c r="G944" s="2744"/>
      <c r="H944" s="2834"/>
      <c r="I944" s="2744"/>
      <c r="J944" s="2744"/>
      <c r="K944" s="2744"/>
      <c r="L944" s="2744"/>
      <c r="M944" s="2744"/>
      <c r="N944" s="2744"/>
      <c r="O944" s="2744"/>
      <c r="P944" s="2744"/>
      <c r="Q944" s="2744"/>
      <c r="R944" s="2744"/>
      <c r="S944" s="2744"/>
      <c r="T944" s="2744"/>
      <c r="U944" s="2744"/>
      <c r="V944" s="2744"/>
      <c r="W944" s="2744"/>
    </row>
    <row r="945" spans="1:23" ht="15.75" customHeight="1">
      <c r="A945" s="2744"/>
      <c r="B945" s="2744"/>
      <c r="C945" s="2744"/>
      <c r="D945" s="2744"/>
      <c r="E945" s="2744"/>
      <c r="F945" s="2744"/>
      <c r="G945" s="2744"/>
      <c r="H945" s="2834"/>
      <c r="I945" s="2744"/>
      <c r="J945" s="2744"/>
      <c r="K945" s="2744"/>
      <c r="L945" s="2744"/>
      <c r="M945" s="2744"/>
      <c r="N945" s="2744"/>
      <c r="O945" s="2744"/>
      <c r="P945" s="2744"/>
      <c r="Q945" s="2744"/>
      <c r="R945" s="2744"/>
      <c r="S945" s="2744"/>
      <c r="T945" s="2744"/>
      <c r="U945" s="2744"/>
      <c r="V945" s="2744"/>
      <c r="W945" s="2744"/>
    </row>
    <row r="946" spans="1:23" ht="15.75" customHeight="1">
      <c r="A946" s="2744"/>
      <c r="B946" s="2744"/>
      <c r="C946" s="2744"/>
      <c r="D946" s="2744"/>
      <c r="E946" s="2744"/>
      <c r="F946" s="2744"/>
      <c r="G946" s="2744"/>
      <c r="H946" s="2834"/>
      <c r="I946" s="2744"/>
      <c r="J946" s="2744"/>
      <c r="K946" s="2744"/>
      <c r="L946" s="2744"/>
      <c r="M946" s="2744"/>
      <c r="N946" s="2744"/>
      <c r="O946" s="2744"/>
      <c r="P946" s="2744"/>
      <c r="Q946" s="2744"/>
      <c r="R946" s="2744"/>
      <c r="S946" s="2744"/>
      <c r="T946" s="2744"/>
      <c r="U946" s="2744"/>
      <c r="V946" s="2744"/>
      <c r="W946" s="2744"/>
    </row>
    <row r="947" spans="1:23" ht="15.75" customHeight="1">
      <c r="A947" s="2744"/>
      <c r="B947" s="2744"/>
      <c r="C947" s="2744"/>
      <c r="D947" s="2744"/>
      <c r="E947" s="2744"/>
      <c r="F947" s="2744"/>
      <c r="G947" s="2744"/>
      <c r="H947" s="2834"/>
      <c r="I947" s="2744"/>
      <c r="J947" s="2744"/>
      <c r="K947" s="2744"/>
      <c r="L947" s="2744"/>
      <c r="M947" s="2744"/>
      <c r="N947" s="2744"/>
      <c r="O947" s="2744"/>
      <c r="P947" s="2744"/>
      <c r="Q947" s="2744"/>
      <c r="R947" s="2744"/>
      <c r="S947" s="2744"/>
      <c r="T947" s="2744"/>
      <c r="U947" s="2744"/>
      <c r="V947" s="2744"/>
      <c r="W947" s="2744"/>
    </row>
    <row r="948" spans="1:23" ht="15.75" customHeight="1">
      <c r="A948" s="2744"/>
      <c r="B948" s="2744"/>
      <c r="C948" s="2744"/>
      <c r="D948" s="2744"/>
      <c r="E948" s="2744"/>
      <c r="F948" s="2744"/>
      <c r="G948" s="2744"/>
      <c r="H948" s="2834"/>
      <c r="I948" s="2744"/>
      <c r="J948" s="2744"/>
      <c r="K948" s="2744"/>
      <c r="L948" s="2744"/>
      <c r="M948" s="2744"/>
      <c r="N948" s="2744"/>
      <c r="O948" s="2744"/>
      <c r="P948" s="2744"/>
      <c r="Q948" s="2744"/>
      <c r="R948" s="2744"/>
      <c r="S948" s="2744"/>
      <c r="T948" s="2744"/>
      <c r="U948" s="2744"/>
      <c r="V948" s="2744"/>
      <c r="W948" s="2744"/>
    </row>
    <row r="949" spans="1:23" ht="15.75" customHeight="1">
      <c r="A949" s="2744"/>
      <c r="B949" s="2744"/>
      <c r="C949" s="2744"/>
      <c r="D949" s="2744"/>
      <c r="E949" s="2744"/>
      <c r="F949" s="2744"/>
      <c r="G949" s="2744"/>
      <c r="H949" s="2834"/>
      <c r="I949" s="2744"/>
      <c r="J949" s="2744"/>
      <c r="K949" s="2744"/>
      <c r="L949" s="2744"/>
      <c r="M949" s="2744"/>
      <c r="N949" s="2744"/>
      <c r="O949" s="2744"/>
      <c r="P949" s="2744"/>
      <c r="Q949" s="2744"/>
      <c r="R949" s="2744"/>
      <c r="S949" s="2744"/>
      <c r="T949" s="2744"/>
      <c r="U949" s="2744"/>
      <c r="V949" s="2744"/>
      <c r="W949" s="2744"/>
    </row>
    <row r="950" spans="1:23" ht="15.75" customHeight="1">
      <c r="A950" s="2744"/>
      <c r="B950" s="2744"/>
      <c r="C950" s="2744"/>
      <c r="D950" s="2744"/>
      <c r="E950" s="2744"/>
      <c r="F950" s="2744"/>
      <c r="G950" s="2744"/>
      <c r="H950" s="2834"/>
      <c r="I950" s="2744"/>
      <c r="J950" s="2744"/>
      <c r="K950" s="2744"/>
      <c r="L950" s="2744"/>
      <c r="M950" s="2744"/>
      <c r="N950" s="2744"/>
      <c r="O950" s="2744"/>
      <c r="P950" s="2744"/>
      <c r="Q950" s="2744"/>
      <c r="R950" s="2744"/>
      <c r="S950" s="2744"/>
      <c r="T950" s="2744"/>
      <c r="U950" s="2744"/>
      <c r="V950" s="2744"/>
      <c r="W950" s="2744"/>
    </row>
    <row r="951" spans="1:23" ht="15.75" customHeight="1">
      <c r="A951" s="2744"/>
      <c r="B951" s="2744"/>
      <c r="C951" s="2744"/>
      <c r="D951" s="2744"/>
      <c r="E951" s="2744"/>
      <c r="F951" s="2744"/>
      <c r="G951" s="2744"/>
      <c r="H951" s="2834"/>
      <c r="I951" s="2744"/>
      <c r="J951" s="2744"/>
      <c r="K951" s="2744"/>
      <c r="L951" s="2744"/>
      <c r="M951" s="2744"/>
      <c r="N951" s="2744"/>
      <c r="O951" s="2744"/>
      <c r="P951" s="2744"/>
      <c r="Q951" s="2744"/>
      <c r="R951" s="2744"/>
      <c r="S951" s="2744"/>
      <c r="T951" s="2744"/>
      <c r="U951" s="2744"/>
      <c r="V951" s="2744"/>
      <c r="W951" s="2744"/>
    </row>
    <row r="952" spans="1:23" ht="15.75" customHeight="1">
      <c r="A952" s="2744"/>
      <c r="B952" s="2744"/>
      <c r="C952" s="2744"/>
      <c r="D952" s="2744"/>
      <c r="E952" s="2744"/>
      <c r="F952" s="2744"/>
      <c r="G952" s="2744"/>
      <c r="H952" s="2834"/>
      <c r="I952" s="2744"/>
      <c r="J952" s="2744"/>
      <c r="K952" s="2744"/>
      <c r="L952" s="2744"/>
      <c r="M952" s="2744"/>
      <c r="N952" s="2744"/>
      <c r="O952" s="2744"/>
      <c r="P952" s="2744"/>
      <c r="Q952" s="2744"/>
      <c r="R952" s="2744"/>
      <c r="S952" s="2744"/>
      <c r="T952" s="2744"/>
      <c r="U952" s="2744"/>
      <c r="V952" s="2744"/>
      <c r="W952" s="2744"/>
    </row>
    <row r="953" spans="1:23" ht="15.75" customHeight="1">
      <c r="A953" s="2744"/>
      <c r="B953" s="2744"/>
      <c r="C953" s="2744"/>
      <c r="D953" s="2744"/>
      <c r="E953" s="2744"/>
      <c r="F953" s="2744"/>
      <c r="G953" s="2744"/>
      <c r="H953" s="2834"/>
      <c r="I953" s="2744"/>
      <c r="J953" s="2744"/>
      <c r="K953" s="2744"/>
      <c r="L953" s="2744"/>
      <c r="M953" s="2744"/>
      <c r="N953" s="2744"/>
      <c r="O953" s="2744"/>
      <c r="P953" s="2744"/>
      <c r="Q953" s="2744"/>
      <c r="R953" s="2744"/>
      <c r="S953" s="2744"/>
      <c r="T953" s="2744"/>
      <c r="U953" s="2744"/>
      <c r="V953" s="2744"/>
      <c r="W953" s="2744"/>
    </row>
    <row r="954" spans="1:23" ht="15.75" customHeight="1">
      <c r="A954" s="2744"/>
      <c r="B954" s="2744"/>
      <c r="C954" s="2744"/>
      <c r="D954" s="2744"/>
      <c r="E954" s="2744"/>
      <c r="F954" s="2744"/>
      <c r="G954" s="2744"/>
      <c r="H954" s="2834"/>
      <c r="I954" s="2744"/>
      <c r="J954" s="2744"/>
      <c r="K954" s="2744"/>
      <c r="L954" s="2744"/>
      <c r="M954" s="2744"/>
      <c r="N954" s="2744"/>
      <c r="O954" s="2744"/>
      <c r="P954" s="2744"/>
      <c r="Q954" s="2744"/>
      <c r="R954" s="2744"/>
      <c r="S954" s="2744"/>
      <c r="T954" s="2744"/>
      <c r="U954" s="2744"/>
      <c r="V954" s="2744"/>
      <c r="W954" s="2744"/>
    </row>
    <row r="955" spans="1:23" ht="15.75" customHeight="1">
      <c r="A955" s="2744"/>
      <c r="B955" s="2744"/>
      <c r="C955" s="2744"/>
      <c r="D955" s="2744"/>
      <c r="E955" s="2744"/>
      <c r="F955" s="2744"/>
      <c r="G955" s="2744"/>
      <c r="H955" s="2834"/>
      <c r="I955" s="2744"/>
      <c r="J955" s="2744"/>
      <c r="K955" s="2744"/>
      <c r="L955" s="2744"/>
      <c r="M955" s="2744"/>
      <c r="N955" s="2744"/>
      <c r="O955" s="2744"/>
      <c r="P955" s="2744"/>
      <c r="Q955" s="2744"/>
      <c r="R955" s="2744"/>
      <c r="S955" s="2744"/>
      <c r="T955" s="2744"/>
      <c r="U955" s="2744"/>
      <c r="V955" s="2744"/>
      <c r="W955" s="2744"/>
    </row>
    <row r="956" spans="1:23" ht="15.75" customHeight="1">
      <c r="A956" s="2744"/>
      <c r="B956" s="2744"/>
      <c r="C956" s="2744"/>
      <c r="D956" s="2744"/>
      <c r="E956" s="2744"/>
      <c r="F956" s="2744"/>
      <c r="G956" s="2744"/>
      <c r="H956" s="2834"/>
      <c r="I956" s="2744"/>
      <c r="J956" s="2744"/>
      <c r="K956" s="2744"/>
      <c r="L956" s="2744"/>
      <c r="M956" s="2744"/>
      <c r="N956" s="2744"/>
      <c r="O956" s="2744"/>
      <c r="P956" s="2744"/>
      <c r="Q956" s="2744"/>
      <c r="R956" s="2744"/>
      <c r="S956" s="2744"/>
      <c r="T956" s="2744"/>
      <c r="U956" s="2744"/>
      <c r="V956" s="2744"/>
      <c r="W956" s="2744"/>
    </row>
    <row r="957" spans="1:23" ht="15.75" customHeight="1">
      <c r="A957" s="2744"/>
      <c r="B957" s="2744"/>
      <c r="C957" s="2744"/>
      <c r="D957" s="2744"/>
      <c r="E957" s="2744"/>
      <c r="F957" s="2744"/>
      <c r="G957" s="2744"/>
      <c r="H957" s="2834"/>
      <c r="I957" s="2744"/>
      <c r="J957" s="2744"/>
      <c r="K957" s="2744"/>
      <c r="L957" s="2744"/>
      <c r="M957" s="2744"/>
      <c r="N957" s="2744"/>
      <c r="O957" s="2744"/>
      <c r="P957" s="2744"/>
      <c r="Q957" s="2744"/>
      <c r="R957" s="2744"/>
      <c r="S957" s="2744"/>
      <c r="T957" s="2744"/>
      <c r="U957" s="2744"/>
      <c r="V957" s="2744"/>
      <c r="W957" s="2744"/>
    </row>
    <row r="958" spans="1:23" ht="15.75" customHeight="1">
      <c r="A958" s="2744"/>
      <c r="B958" s="2744"/>
      <c r="C958" s="2744"/>
      <c r="D958" s="2744"/>
      <c r="E958" s="2744"/>
      <c r="F958" s="2744"/>
      <c r="G958" s="2744"/>
      <c r="H958" s="2834"/>
      <c r="I958" s="2744"/>
      <c r="J958" s="2744"/>
      <c r="K958" s="2744"/>
      <c r="L958" s="2744"/>
      <c r="M958" s="2744"/>
      <c r="N958" s="2744"/>
      <c r="O958" s="2744"/>
      <c r="P958" s="2744"/>
      <c r="Q958" s="2744"/>
      <c r="R958" s="2744"/>
      <c r="S958" s="2744"/>
      <c r="T958" s="2744"/>
      <c r="U958" s="2744"/>
      <c r="V958" s="2744"/>
      <c r="W958" s="2744"/>
    </row>
    <row r="959" spans="1:23" ht="15.75" customHeight="1">
      <c r="A959" s="2744"/>
      <c r="B959" s="2744"/>
      <c r="C959" s="2744"/>
      <c r="D959" s="2744"/>
      <c r="E959" s="2744"/>
      <c r="F959" s="2744"/>
      <c r="G959" s="2744"/>
      <c r="H959" s="2834"/>
      <c r="I959" s="2744"/>
      <c r="J959" s="2744"/>
      <c r="K959" s="2744"/>
      <c r="L959" s="2744"/>
      <c r="M959" s="2744"/>
      <c r="N959" s="2744"/>
      <c r="O959" s="2744"/>
      <c r="P959" s="2744"/>
      <c r="Q959" s="2744"/>
      <c r="R959" s="2744"/>
      <c r="S959" s="2744"/>
      <c r="T959" s="2744"/>
      <c r="U959" s="2744"/>
      <c r="V959" s="2744"/>
      <c r="W959" s="2744"/>
    </row>
    <row r="960" spans="1:23" ht="15.75" customHeight="1">
      <c r="A960" s="2744"/>
      <c r="B960" s="2744"/>
      <c r="C960" s="2744"/>
      <c r="D960" s="2744"/>
      <c r="E960" s="2744"/>
      <c r="F960" s="2744"/>
      <c r="G960" s="2744"/>
      <c r="H960" s="2834"/>
      <c r="I960" s="2744"/>
      <c r="J960" s="2744"/>
      <c r="K960" s="2744"/>
      <c r="L960" s="2744"/>
      <c r="M960" s="2744"/>
      <c r="N960" s="2744"/>
      <c r="O960" s="2744"/>
      <c r="P960" s="2744"/>
      <c r="Q960" s="2744"/>
      <c r="R960" s="2744"/>
      <c r="S960" s="2744"/>
      <c r="T960" s="2744"/>
      <c r="U960" s="2744"/>
      <c r="V960" s="2744"/>
      <c r="W960" s="2744"/>
    </row>
    <row r="961" spans="1:23" ht="15.75" customHeight="1">
      <c r="A961" s="2744"/>
      <c r="B961" s="2744"/>
      <c r="C961" s="2744"/>
      <c r="D961" s="2744"/>
      <c r="E961" s="2744"/>
      <c r="F961" s="2744"/>
      <c r="G961" s="2744"/>
      <c r="H961" s="2834"/>
      <c r="I961" s="2744"/>
      <c r="J961" s="2744"/>
      <c r="K961" s="2744"/>
      <c r="L961" s="2744"/>
      <c r="M961" s="2744"/>
      <c r="N961" s="2744"/>
      <c r="O961" s="2744"/>
      <c r="P961" s="2744"/>
      <c r="Q961" s="2744"/>
      <c r="R961" s="2744"/>
      <c r="S961" s="2744"/>
      <c r="T961" s="2744"/>
      <c r="U961" s="2744"/>
      <c r="V961" s="2744"/>
      <c r="W961" s="2744"/>
    </row>
    <row r="962" spans="1:23" ht="15.75" customHeight="1">
      <c r="A962" s="2744"/>
      <c r="B962" s="2744"/>
      <c r="C962" s="2744"/>
      <c r="D962" s="2744"/>
      <c r="E962" s="2744"/>
      <c r="F962" s="2744"/>
      <c r="G962" s="2744"/>
      <c r="H962" s="2834"/>
      <c r="I962" s="2744"/>
      <c r="J962" s="2744"/>
      <c r="K962" s="2744"/>
      <c r="L962" s="2744"/>
      <c r="M962" s="2744"/>
      <c r="N962" s="2744"/>
      <c r="O962" s="2744"/>
      <c r="P962" s="2744"/>
      <c r="Q962" s="2744"/>
      <c r="R962" s="2744"/>
      <c r="S962" s="2744"/>
      <c r="T962" s="2744"/>
      <c r="U962" s="2744"/>
      <c r="V962" s="2744"/>
      <c r="W962" s="2744"/>
    </row>
    <row r="963" spans="1:23" ht="15.75" customHeight="1">
      <c r="A963" s="2744"/>
      <c r="B963" s="2744"/>
      <c r="C963" s="2744"/>
      <c r="D963" s="2744"/>
      <c r="E963" s="2744"/>
      <c r="F963" s="2744"/>
      <c r="G963" s="2744"/>
      <c r="H963" s="2834"/>
      <c r="I963" s="2744"/>
      <c r="J963" s="2744"/>
      <c r="K963" s="2744"/>
      <c r="L963" s="2744"/>
      <c r="M963" s="2744"/>
      <c r="N963" s="2744"/>
      <c r="O963" s="2744"/>
      <c r="P963" s="2744"/>
      <c r="Q963" s="2744"/>
      <c r="R963" s="2744"/>
      <c r="S963" s="2744"/>
      <c r="T963" s="2744"/>
      <c r="U963" s="2744"/>
      <c r="V963" s="2744"/>
      <c r="W963" s="2744"/>
    </row>
    <row r="964" spans="1:23" ht="15.75" customHeight="1">
      <c r="A964" s="2744"/>
      <c r="B964" s="2744"/>
      <c r="C964" s="2744"/>
      <c r="D964" s="2744"/>
      <c r="E964" s="2744"/>
      <c r="F964" s="2744"/>
      <c r="G964" s="2744"/>
      <c r="H964" s="2834"/>
      <c r="I964" s="2744"/>
      <c r="J964" s="2744"/>
      <c r="K964" s="2744"/>
      <c r="L964" s="2744"/>
      <c r="M964" s="2744"/>
      <c r="N964" s="2744"/>
      <c r="O964" s="2744"/>
      <c r="P964" s="2744"/>
      <c r="Q964" s="2744"/>
      <c r="R964" s="2744"/>
      <c r="S964" s="2744"/>
      <c r="T964" s="2744"/>
      <c r="U964" s="2744"/>
      <c r="V964" s="2744"/>
      <c r="W964" s="2744"/>
    </row>
    <row r="965" spans="1:23" ht="15.75" customHeight="1">
      <c r="A965" s="2744"/>
      <c r="B965" s="2744"/>
      <c r="C965" s="2744"/>
      <c r="D965" s="2744"/>
      <c r="E965" s="2744"/>
      <c r="F965" s="2744"/>
      <c r="G965" s="2744"/>
      <c r="H965" s="2834"/>
      <c r="I965" s="2744"/>
      <c r="J965" s="2744"/>
      <c r="K965" s="2744"/>
      <c r="L965" s="2744"/>
      <c r="M965" s="2744"/>
      <c r="N965" s="2744"/>
      <c r="O965" s="2744"/>
      <c r="P965" s="2744"/>
      <c r="Q965" s="2744"/>
      <c r="R965" s="2744"/>
      <c r="S965" s="2744"/>
      <c r="T965" s="2744"/>
      <c r="U965" s="2744"/>
      <c r="V965" s="2744"/>
      <c r="W965" s="2744"/>
    </row>
    <row r="966" spans="1:23" ht="15.75" customHeight="1">
      <c r="A966" s="2744"/>
      <c r="B966" s="2744"/>
      <c r="C966" s="2744"/>
      <c r="D966" s="2744"/>
      <c r="E966" s="2744"/>
      <c r="F966" s="2744"/>
      <c r="G966" s="2744"/>
      <c r="H966" s="2834"/>
      <c r="I966" s="2744"/>
      <c r="J966" s="2744"/>
      <c r="K966" s="2744"/>
      <c r="L966" s="2744"/>
      <c r="M966" s="2744"/>
      <c r="N966" s="2744"/>
      <c r="O966" s="2744"/>
      <c r="P966" s="2744"/>
      <c r="Q966" s="2744"/>
      <c r="R966" s="2744"/>
      <c r="S966" s="2744"/>
      <c r="T966" s="2744"/>
      <c r="U966" s="2744"/>
      <c r="V966" s="2744"/>
      <c r="W966" s="2744"/>
    </row>
    <row r="967" spans="1:23" ht="15.75" customHeight="1">
      <c r="A967" s="2744"/>
      <c r="B967" s="2744"/>
      <c r="C967" s="2744"/>
      <c r="D967" s="2744"/>
      <c r="E967" s="2744"/>
      <c r="F967" s="2744"/>
      <c r="G967" s="2744"/>
      <c r="H967" s="2834"/>
      <c r="I967" s="2744"/>
      <c r="J967" s="2744"/>
      <c r="K967" s="2744"/>
      <c r="L967" s="2744"/>
      <c r="M967" s="2744"/>
      <c r="N967" s="2744"/>
      <c r="O967" s="2744"/>
      <c r="P967" s="2744"/>
      <c r="Q967" s="2744"/>
      <c r="R967" s="2744"/>
      <c r="S967" s="2744"/>
      <c r="T967" s="2744"/>
      <c r="U967" s="2744"/>
      <c r="V967" s="2744"/>
      <c r="W967" s="2744"/>
    </row>
    <row r="968" spans="1:23" ht="15.75" customHeight="1">
      <c r="A968" s="2744"/>
      <c r="B968" s="2744"/>
      <c r="C968" s="2744"/>
      <c r="D968" s="2744"/>
      <c r="E968" s="2744"/>
      <c r="F968" s="2744"/>
      <c r="G968" s="2744"/>
      <c r="H968" s="2834"/>
      <c r="I968" s="2744"/>
      <c r="J968" s="2744"/>
      <c r="K968" s="2744"/>
      <c r="L968" s="2744"/>
      <c r="M968" s="2744"/>
      <c r="N968" s="2744"/>
      <c r="O968" s="2744"/>
      <c r="P968" s="2744"/>
      <c r="Q968" s="2744"/>
      <c r="R968" s="2744"/>
      <c r="S968" s="2744"/>
      <c r="T968" s="2744"/>
      <c r="U968" s="2744"/>
      <c r="V968" s="2744"/>
      <c r="W968" s="2744"/>
    </row>
    <row r="969" spans="1:23" ht="15.75" customHeight="1">
      <c r="A969" s="2744"/>
      <c r="B969" s="2744"/>
      <c r="C969" s="2744"/>
      <c r="D969" s="2744"/>
      <c r="E969" s="2744"/>
      <c r="F969" s="2744"/>
      <c r="G969" s="2744"/>
      <c r="H969" s="2834"/>
      <c r="I969" s="2744"/>
      <c r="J969" s="2744"/>
      <c r="K969" s="2744"/>
      <c r="L969" s="2744"/>
      <c r="M969" s="2744"/>
      <c r="N969" s="2744"/>
      <c r="O969" s="2744"/>
      <c r="P969" s="2744"/>
      <c r="Q969" s="2744"/>
      <c r="R969" s="2744"/>
      <c r="S969" s="2744"/>
      <c r="T969" s="2744"/>
      <c r="U969" s="2744"/>
      <c r="V969" s="2744"/>
      <c r="W969" s="2744"/>
    </row>
    <row r="970" spans="1:23" ht="15.75" customHeight="1">
      <c r="A970" s="2744"/>
      <c r="B970" s="2744"/>
      <c r="C970" s="2744"/>
      <c r="D970" s="2744"/>
      <c r="E970" s="2744"/>
      <c r="F970" s="2744"/>
      <c r="G970" s="2744"/>
      <c r="H970" s="2834"/>
      <c r="I970" s="2744"/>
      <c r="J970" s="2744"/>
      <c r="K970" s="2744"/>
      <c r="L970" s="2744"/>
      <c r="M970" s="2744"/>
      <c r="N970" s="2744"/>
      <c r="O970" s="2744"/>
      <c r="P970" s="2744"/>
      <c r="Q970" s="2744"/>
      <c r="R970" s="2744"/>
      <c r="S970" s="2744"/>
      <c r="T970" s="2744"/>
      <c r="U970" s="2744"/>
      <c r="V970" s="2744"/>
      <c r="W970" s="2744"/>
    </row>
    <row r="971" spans="1:23" ht="15.75" customHeight="1">
      <c r="A971" s="2744"/>
      <c r="B971" s="2744"/>
      <c r="C971" s="2744"/>
      <c r="D971" s="2744"/>
      <c r="E971" s="2744"/>
      <c r="F971" s="2744"/>
      <c r="G971" s="2744"/>
      <c r="H971" s="2834"/>
      <c r="I971" s="2744"/>
      <c r="J971" s="2744"/>
      <c r="K971" s="2744"/>
      <c r="L971" s="2744"/>
      <c r="M971" s="2744"/>
      <c r="N971" s="2744"/>
      <c r="O971" s="2744"/>
      <c r="P971" s="2744"/>
      <c r="Q971" s="2744"/>
      <c r="R971" s="2744"/>
      <c r="S971" s="2744"/>
      <c r="T971" s="2744"/>
      <c r="U971" s="2744"/>
      <c r="V971" s="2744"/>
      <c r="W971" s="2744"/>
    </row>
    <row r="972" spans="1:23" ht="15.75" customHeight="1">
      <c r="A972" s="2744"/>
      <c r="B972" s="2744"/>
      <c r="C972" s="2744"/>
      <c r="D972" s="2744"/>
      <c r="E972" s="2744"/>
      <c r="F972" s="2744"/>
      <c r="G972" s="2744"/>
      <c r="H972" s="2834"/>
      <c r="I972" s="2744"/>
      <c r="J972" s="2744"/>
      <c r="K972" s="2744"/>
      <c r="L972" s="2744"/>
      <c r="M972" s="2744"/>
      <c r="N972" s="2744"/>
      <c r="O972" s="2744"/>
      <c r="P972" s="2744"/>
      <c r="Q972" s="2744"/>
      <c r="R972" s="2744"/>
      <c r="S972" s="2744"/>
      <c r="T972" s="2744"/>
      <c r="U972" s="2744"/>
      <c r="V972" s="2744"/>
      <c r="W972" s="2744"/>
    </row>
    <row r="973" spans="1:23" ht="15.75" customHeight="1">
      <c r="A973" s="2744"/>
      <c r="B973" s="2744"/>
      <c r="C973" s="2744"/>
      <c r="D973" s="2744"/>
      <c r="E973" s="2744"/>
      <c r="F973" s="2744"/>
      <c r="G973" s="2744"/>
      <c r="H973" s="2834"/>
      <c r="I973" s="2744"/>
      <c r="J973" s="2744"/>
      <c r="K973" s="2744"/>
      <c r="L973" s="2744"/>
      <c r="M973" s="2744"/>
      <c r="N973" s="2744"/>
      <c r="O973" s="2744"/>
      <c r="P973" s="2744"/>
      <c r="Q973" s="2744"/>
      <c r="R973" s="2744"/>
      <c r="S973" s="2744"/>
      <c r="T973" s="2744"/>
      <c r="U973" s="2744"/>
      <c r="V973" s="2744"/>
      <c r="W973" s="2744"/>
    </row>
    <row r="974" spans="1:23" ht="15.75" customHeight="1">
      <c r="A974" s="2744"/>
      <c r="B974" s="2744"/>
      <c r="C974" s="2744"/>
      <c r="D974" s="2744"/>
      <c r="E974" s="2744"/>
      <c r="F974" s="2744"/>
      <c r="G974" s="2744"/>
      <c r="H974" s="2834"/>
      <c r="I974" s="2744"/>
      <c r="J974" s="2744"/>
      <c r="K974" s="2744"/>
      <c r="L974" s="2744"/>
      <c r="M974" s="2744"/>
      <c r="N974" s="2744"/>
      <c r="O974" s="2744"/>
      <c r="P974" s="2744"/>
      <c r="Q974" s="2744"/>
      <c r="R974" s="2744"/>
      <c r="S974" s="2744"/>
      <c r="T974" s="2744"/>
      <c r="U974" s="2744"/>
      <c r="V974" s="2744"/>
      <c r="W974" s="2744"/>
    </row>
    <row r="975" spans="1:23" ht="15.75" customHeight="1">
      <c r="A975" s="2744"/>
      <c r="B975" s="2744"/>
      <c r="C975" s="2744"/>
      <c r="D975" s="2744"/>
      <c r="E975" s="2744"/>
      <c r="F975" s="2744"/>
      <c r="G975" s="2744"/>
      <c r="H975" s="2834"/>
      <c r="I975" s="2744"/>
      <c r="J975" s="2744"/>
      <c r="K975" s="2744"/>
      <c r="L975" s="2744"/>
      <c r="M975" s="2744"/>
      <c r="N975" s="2744"/>
      <c r="O975" s="2744"/>
      <c r="P975" s="2744"/>
      <c r="Q975" s="2744"/>
      <c r="R975" s="2744"/>
      <c r="S975" s="2744"/>
      <c r="T975" s="2744"/>
      <c r="U975" s="2744"/>
      <c r="V975" s="2744"/>
      <c r="W975" s="2744"/>
    </row>
    <row r="976" spans="1:23" ht="15.75" customHeight="1">
      <c r="A976" s="2744"/>
      <c r="B976" s="2744"/>
      <c r="C976" s="2744"/>
      <c r="D976" s="2744"/>
      <c r="E976" s="2744"/>
      <c r="F976" s="2744"/>
      <c r="G976" s="2744"/>
      <c r="H976" s="2834"/>
      <c r="I976" s="2744"/>
      <c r="J976" s="2744"/>
      <c r="K976" s="2744"/>
      <c r="L976" s="2744"/>
      <c r="M976" s="2744"/>
      <c r="N976" s="2744"/>
      <c r="O976" s="2744"/>
      <c r="P976" s="2744"/>
      <c r="Q976" s="2744"/>
      <c r="R976" s="2744"/>
      <c r="S976" s="2744"/>
      <c r="T976" s="2744"/>
      <c r="U976" s="2744"/>
      <c r="V976" s="2744"/>
      <c r="W976" s="2744"/>
    </row>
    <row r="977" spans="1:23" ht="15.75" customHeight="1">
      <c r="A977" s="2744"/>
      <c r="B977" s="2744"/>
      <c r="C977" s="2744"/>
      <c r="D977" s="2744"/>
      <c r="E977" s="2744"/>
      <c r="F977" s="2744"/>
      <c r="G977" s="2744"/>
      <c r="H977" s="2834"/>
      <c r="I977" s="2744"/>
      <c r="J977" s="2744"/>
      <c r="K977" s="2744"/>
      <c r="L977" s="2744"/>
      <c r="M977" s="2744"/>
      <c r="N977" s="2744"/>
      <c r="O977" s="2744"/>
      <c r="P977" s="2744"/>
      <c r="Q977" s="2744"/>
      <c r="R977" s="2744"/>
      <c r="S977" s="2744"/>
      <c r="T977" s="2744"/>
      <c r="U977" s="2744"/>
      <c r="V977" s="2744"/>
      <c r="W977" s="2744"/>
    </row>
    <row r="978" spans="1:23" ht="15.75" customHeight="1">
      <c r="A978" s="2744"/>
      <c r="B978" s="2744"/>
      <c r="C978" s="2744"/>
      <c r="D978" s="2744"/>
      <c r="E978" s="2744"/>
      <c r="F978" s="2744"/>
      <c r="G978" s="2744"/>
      <c r="H978" s="2834"/>
      <c r="I978" s="2744"/>
      <c r="J978" s="2744"/>
      <c r="K978" s="2744"/>
      <c r="L978" s="2744"/>
      <c r="M978" s="2744"/>
      <c r="N978" s="2744"/>
      <c r="O978" s="2744"/>
      <c r="P978" s="2744"/>
      <c r="Q978" s="2744"/>
      <c r="R978" s="2744"/>
      <c r="S978" s="2744"/>
      <c r="T978" s="2744"/>
      <c r="U978" s="2744"/>
      <c r="V978" s="2744"/>
      <c r="W978" s="2744"/>
    </row>
    <row r="979" spans="1:23" ht="15.75" customHeight="1">
      <c r="A979" s="2744"/>
      <c r="B979" s="2744"/>
      <c r="C979" s="2744"/>
      <c r="D979" s="2744"/>
      <c r="E979" s="2744"/>
      <c r="F979" s="2744"/>
      <c r="G979" s="2744"/>
      <c r="H979" s="2834"/>
      <c r="I979" s="2744"/>
      <c r="J979" s="2744"/>
      <c r="K979" s="2744"/>
      <c r="L979" s="2744"/>
      <c r="M979" s="2744"/>
      <c r="N979" s="2744"/>
      <c r="O979" s="2744"/>
      <c r="P979" s="2744"/>
      <c r="Q979" s="2744"/>
      <c r="R979" s="2744"/>
      <c r="S979" s="2744"/>
      <c r="T979" s="2744"/>
      <c r="U979" s="2744"/>
      <c r="V979" s="2744"/>
      <c r="W979" s="2744"/>
    </row>
    <row r="980" spans="1:23" ht="15.75" customHeight="1">
      <c r="A980" s="2744"/>
      <c r="B980" s="2744"/>
      <c r="C980" s="2744"/>
      <c r="D980" s="2744"/>
      <c r="E980" s="2744"/>
      <c r="F980" s="2744"/>
      <c r="G980" s="2744"/>
      <c r="H980" s="2834"/>
      <c r="I980" s="2744"/>
      <c r="J980" s="2744"/>
      <c r="K980" s="2744"/>
      <c r="L980" s="2744"/>
      <c r="M980" s="2744"/>
      <c r="N980" s="2744"/>
      <c r="O980" s="2744"/>
      <c r="P980" s="2744"/>
      <c r="Q980" s="2744"/>
      <c r="R980" s="2744"/>
      <c r="S980" s="2744"/>
      <c r="T980" s="2744"/>
      <c r="U980" s="2744"/>
      <c r="V980" s="2744"/>
      <c r="W980" s="2744"/>
    </row>
    <row r="981" spans="1:23" ht="15.75" customHeight="1">
      <c r="A981" s="2744"/>
      <c r="B981" s="2744"/>
      <c r="C981" s="2744"/>
      <c r="D981" s="2744"/>
      <c r="E981" s="2744"/>
      <c r="F981" s="2744"/>
      <c r="G981" s="2744"/>
      <c r="H981" s="2834"/>
      <c r="I981" s="2744"/>
      <c r="J981" s="2744"/>
      <c r="K981" s="2744"/>
      <c r="L981" s="2744"/>
      <c r="M981" s="2744"/>
      <c r="N981" s="2744"/>
      <c r="O981" s="2744"/>
      <c r="P981" s="2744"/>
      <c r="Q981" s="2744"/>
      <c r="R981" s="2744"/>
      <c r="S981" s="2744"/>
      <c r="T981" s="2744"/>
      <c r="U981" s="2744"/>
      <c r="V981" s="2744"/>
      <c r="W981" s="2744"/>
    </row>
    <row r="982" spans="1:23" ht="15.75" customHeight="1">
      <c r="A982" s="2744"/>
      <c r="B982" s="2744"/>
      <c r="C982" s="2744"/>
      <c r="D982" s="2744"/>
      <c r="E982" s="2744"/>
      <c r="F982" s="2744"/>
      <c r="G982" s="2744"/>
      <c r="H982" s="2834"/>
      <c r="I982" s="2744"/>
      <c r="J982" s="2744"/>
      <c r="K982" s="2744"/>
      <c r="L982" s="2744"/>
      <c r="M982" s="2744"/>
      <c r="N982" s="2744"/>
      <c r="O982" s="2744"/>
      <c r="P982" s="2744"/>
      <c r="Q982" s="2744"/>
      <c r="R982" s="2744"/>
      <c r="S982" s="2744"/>
      <c r="T982" s="2744"/>
      <c r="U982" s="2744"/>
      <c r="V982" s="2744"/>
      <c r="W982" s="2744"/>
    </row>
    <row r="983" spans="1:23" ht="15.75" customHeight="1">
      <c r="A983" s="2744"/>
      <c r="B983" s="2744"/>
      <c r="C983" s="2744"/>
      <c r="D983" s="2744"/>
      <c r="E983" s="2744"/>
      <c r="F983" s="2744"/>
      <c r="G983" s="2744"/>
      <c r="H983" s="2834"/>
      <c r="I983" s="2744"/>
      <c r="J983" s="2744"/>
      <c r="K983" s="2744"/>
      <c r="L983" s="2744"/>
      <c r="M983" s="2744"/>
      <c r="N983" s="2744"/>
      <c r="O983" s="2744"/>
      <c r="P983" s="2744"/>
      <c r="Q983" s="2744"/>
      <c r="R983" s="2744"/>
      <c r="S983" s="2744"/>
      <c r="T983" s="2744"/>
      <c r="U983" s="2744"/>
      <c r="V983" s="2744"/>
      <c r="W983" s="2744"/>
    </row>
    <row r="984" spans="1:23" ht="15.75" customHeight="1">
      <c r="A984" s="2744"/>
      <c r="B984" s="2744"/>
      <c r="C984" s="2744"/>
      <c r="D984" s="2744"/>
      <c r="E984" s="2744"/>
      <c r="F984" s="2744"/>
      <c r="G984" s="2744"/>
      <c r="H984" s="2834"/>
      <c r="I984" s="2744"/>
      <c r="J984" s="2744"/>
      <c r="K984" s="2744"/>
      <c r="L984" s="2744"/>
      <c r="M984" s="2744"/>
      <c r="N984" s="2744"/>
      <c r="O984" s="2744"/>
      <c r="P984" s="2744"/>
      <c r="Q984" s="2744"/>
      <c r="R984" s="2744"/>
      <c r="S984" s="2744"/>
      <c r="T984" s="2744"/>
      <c r="U984" s="2744"/>
      <c r="V984" s="2744"/>
      <c r="W984" s="2744"/>
    </row>
    <row r="985" spans="1:23" ht="15.75" customHeight="1">
      <c r="A985" s="2744"/>
      <c r="B985" s="2744"/>
      <c r="C985" s="2744"/>
      <c r="D985" s="2744"/>
      <c r="E985" s="2744"/>
      <c r="F985" s="2744"/>
      <c r="G985" s="2744"/>
      <c r="H985" s="2834"/>
      <c r="I985" s="2744"/>
      <c r="J985" s="2744"/>
      <c r="K985" s="2744"/>
      <c r="L985" s="2744"/>
      <c r="M985" s="2744"/>
      <c r="N985" s="2744"/>
      <c r="O985" s="2744"/>
      <c r="P985" s="2744"/>
      <c r="Q985" s="2744"/>
      <c r="R985" s="2744"/>
      <c r="S985" s="2744"/>
      <c r="T985" s="2744"/>
      <c r="U985" s="2744"/>
      <c r="V985" s="2744"/>
      <c r="W985" s="2744"/>
    </row>
    <row r="986" spans="1:23" ht="15.75" customHeight="1">
      <c r="A986" s="2744"/>
      <c r="B986" s="2744"/>
      <c r="C986" s="2744"/>
      <c r="D986" s="2744"/>
      <c r="E986" s="2744"/>
      <c r="F986" s="2744"/>
      <c r="G986" s="2744"/>
      <c r="H986" s="2834"/>
      <c r="I986" s="2744"/>
      <c r="J986" s="2744"/>
      <c r="K986" s="2744"/>
      <c r="L986" s="2744"/>
      <c r="M986" s="2744"/>
      <c r="N986" s="2744"/>
      <c r="O986" s="2744"/>
      <c r="P986" s="2744"/>
      <c r="Q986" s="2744"/>
      <c r="R986" s="2744"/>
      <c r="S986" s="2744"/>
      <c r="T986" s="2744"/>
      <c r="U986" s="2744"/>
      <c r="V986" s="2744"/>
      <c r="W986" s="2744"/>
    </row>
    <row r="987" spans="1:23" ht="15.75" customHeight="1">
      <c r="A987" s="2744"/>
      <c r="B987" s="2744"/>
      <c r="C987" s="2744"/>
      <c r="D987" s="2744"/>
      <c r="E987" s="2744"/>
      <c r="F987" s="2744"/>
      <c r="G987" s="2744"/>
      <c r="H987" s="2834"/>
      <c r="I987" s="2744"/>
      <c r="J987" s="2744"/>
      <c r="K987" s="2744"/>
      <c r="L987" s="2744"/>
      <c r="M987" s="2744"/>
      <c r="N987" s="2744"/>
      <c r="O987" s="2744"/>
      <c r="P987" s="2744"/>
      <c r="Q987" s="2744"/>
      <c r="R987" s="2744"/>
      <c r="S987" s="2744"/>
      <c r="T987" s="2744"/>
      <c r="U987" s="2744"/>
      <c r="V987" s="2744"/>
      <c r="W987" s="2744"/>
    </row>
    <row r="988" spans="1:23" ht="15.75" customHeight="1">
      <c r="A988" s="2744"/>
      <c r="B988" s="2744"/>
      <c r="C988" s="2744"/>
      <c r="D988" s="2744"/>
      <c r="E988" s="2744"/>
      <c r="F988" s="2744"/>
      <c r="G988" s="2744"/>
      <c r="H988" s="2834"/>
      <c r="I988" s="2744"/>
      <c r="J988" s="2744"/>
      <c r="K988" s="2744"/>
      <c r="L988" s="2744"/>
      <c r="M988" s="2744"/>
      <c r="N988" s="2744"/>
      <c r="O988" s="2744"/>
      <c r="P988" s="2744"/>
      <c r="Q988" s="2744"/>
      <c r="R988" s="2744"/>
      <c r="S988" s="2744"/>
      <c r="T988" s="2744"/>
      <c r="U988" s="2744"/>
      <c r="V988" s="2744"/>
      <c r="W988" s="2744"/>
    </row>
    <row r="989" spans="1:23" ht="15.75" customHeight="1">
      <c r="A989" s="2744"/>
      <c r="B989" s="2744"/>
      <c r="C989" s="2744"/>
      <c r="D989" s="2744"/>
      <c r="E989" s="2744"/>
      <c r="F989" s="2744"/>
      <c r="G989" s="2744"/>
      <c r="H989" s="2834"/>
      <c r="I989" s="2744"/>
      <c r="J989" s="2744"/>
      <c r="K989" s="2744"/>
      <c r="L989" s="2744"/>
      <c r="M989" s="2744"/>
      <c r="N989" s="2744"/>
      <c r="O989" s="2744"/>
      <c r="P989" s="2744"/>
      <c r="Q989" s="2744"/>
      <c r="R989" s="2744"/>
      <c r="S989" s="2744"/>
      <c r="T989" s="2744"/>
      <c r="U989" s="2744"/>
      <c r="V989" s="2744"/>
      <c r="W989" s="2744"/>
    </row>
    <row r="990" spans="1:23" ht="15.75" customHeight="1">
      <c r="A990" s="2744"/>
      <c r="B990" s="2744"/>
      <c r="C990" s="2744"/>
      <c r="D990" s="2744"/>
      <c r="E990" s="2744"/>
      <c r="F990" s="2744"/>
      <c r="G990" s="2744"/>
      <c r="H990" s="2834"/>
      <c r="I990" s="2744"/>
      <c r="J990" s="2744"/>
      <c r="K990" s="2744"/>
      <c r="L990" s="2744"/>
      <c r="M990" s="2744"/>
      <c r="N990" s="2744"/>
      <c r="O990" s="2744"/>
      <c r="P990" s="2744"/>
      <c r="Q990" s="2744"/>
      <c r="R990" s="2744"/>
      <c r="S990" s="2744"/>
      <c r="T990" s="2744"/>
      <c r="U990" s="2744"/>
      <c r="V990" s="2744"/>
      <c r="W990" s="2744"/>
    </row>
    <row r="991" spans="1:23" ht="15.75" customHeight="1">
      <c r="A991" s="2744"/>
      <c r="B991" s="2744"/>
      <c r="C991" s="2744"/>
      <c r="D991" s="2744"/>
      <c r="E991" s="2744"/>
      <c r="F991" s="2744"/>
      <c r="G991" s="2744"/>
      <c r="H991" s="2834"/>
      <c r="I991" s="2744"/>
      <c r="J991" s="2744"/>
      <c r="K991" s="2744"/>
      <c r="L991" s="2744"/>
      <c r="M991" s="2744"/>
      <c r="N991" s="2744"/>
      <c r="O991" s="2744"/>
      <c r="P991" s="2744"/>
      <c r="Q991" s="2744"/>
      <c r="R991" s="2744"/>
      <c r="S991" s="2744"/>
      <c r="T991" s="2744"/>
      <c r="U991" s="2744"/>
      <c r="V991" s="2744"/>
      <c r="W991" s="2744"/>
    </row>
    <row r="992" spans="1:23" ht="15.75" customHeight="1">
      <c r="A992" s="2744"/>
      <c r="B992" s="2744"/>
      <c r="C992" s="2744"/>
      <c r="D992" s="2744"/>
      <c r="E992" s="2744"/>
      <c r="F992" s="2744"/>
      <c r="G992" s="2744"/>
      <c r="H992" s="2834"/>
      <c r="I992" s="2744"/>
      <c r="J992" s="2744"/>
      <c r="K992" s="2744"/>
      <c r="L992" s="2744"/>
      <c r="M992" s="2744"/>
      <c r="N992" s="2744"/>
      <c r="O992" s="2744"/>
      <c r="P992" s="2744"/>
      <c r="Q992" s="2744"/>
      <c r="R992" s="2744"/>
      <c r="S992" s="2744"/>
      <c r="T992" s="2744"/>
      <c r="U992" s="2744"/>
      <c r="V992" s="2744"/>
      <c r="W992" s="2744"/>
    </row>
    <row r="993" spans="1:23" ht="15.75" customHeight="1">
      <c r="A993" s="2744"/>
      <c r="B993" s="2744"/>
      <c r="C993" s="2744"/>
      <c r="D993" s="2744"/>
      <c r="E993" s="2744"/>
      <c r="F993" s="2744"/>
      <c r="G993" s="2744"/>
      <c r="H993" s="2834"/>
      <c r="I993" s="2744"/>
      <c r="J993" s="2744"/>
      <c r="K993" s="2744"/>
      <c r="L993" s="2744"/>
      <c r="M993" s="2744"/>
      <c r="N993" s="2744"/>
      <c r="O993" s="2744"/>
      <c r="P993" s="2744"/>
      <c r="Q993" s="2744"/>
      <c r="R993" s="2744"/>
      <c r="S993" s="2744"/>
      <c r="T993" s="2744"/>
      <c r="U993" s="2744"/>
      <c r="V993" s="2744"/>
      <c r="W993" s="2744"/>
    </row>
    <row r="994" spans="1:23" ht="15.75" customHeight="1">
      <c r="A994" s="2744"/>
      <c r="B994" s="2744"/>
      <c r="C994" s="2744"/>
      <c r="D994" s="2744"/>
      <c r="E994" s="2744"/>
      <c r="F994" s="2744"/>
      <c r="G994" s="2744"/>
      <c r="H994" s="2834"/>
      <c r="I994" s="2744"/>
      <c r="J994" s="2744"/>
      <c r="K994" s="2744"/>
      <c r="L994" s="2744"/>
      <c r="M994" s="2744"/>
      <c r="N994" s="2744"/>
      <c r="O994" s="2744"/>
      <c r="P994" s="2744"/>
      <c r="Q994" s="2744"/>
      <c r="R994" s="2744"/>
      <c r="S994" s="2744"/>
      <c r="T994" s="2744"/>
      <c r="U994" s="2744"/>
      <c r="V994" s="2744"/>
      <c r="W994" s="2744"/>
    </row>
    <row r="995" spans="1:23" ht="15.75" customHeight="1">
      <c r="A995" s="2744"/>
      <c r="B995" s="2744"/>
      <c r="C995" s="2744"/>
      <c r="D995" s="2744"/>
      <c r="E995" s="2744"/>
      <c r="F995" s="2744"/>
      <c r="G995" s="2744"/>
      <c r="H995" s="2834"/>
      <c r="I995" s="2744"/>
      <c r="J995" s="2744"/>
      <c r="K995" s="2744"/>
      <c r="L995" s="2744"/>
      <c r="M995" s="2744"/>
      <c r="N995" s="2744"/>
      <c r="O995" s="2744"/>
      <c r="P995" s="2744"/>
      <c r="Q995" s="2744"/>
      <c r="R995" s="2744"/>
      <c r="S995" s="2744"/>
      <c r="T995" s="2744"/>
      <c r="U995" s="2744"/>
      <c r="V995" s="2744"/>
      <c r="W995" s="2744"/>
    </row>
    <row r="996" spans="1:23" ht="15.75" customHeight="1">
      <c r="A996" s="2744"/>
      <c r="B996" s="2744"/>
      <c r="C996" s="2744"/>
      <c r="D996" s="2744"/>
      <c r="E996" s="2744"/>
      <c r="F996" s="2744"/>
      <c r="G996" s="2744"/>
      <c r="H996" s="2834"/>
      <c r="I996" s="2744"/>
      <c r="J996" s="2744"/>
      <c r="K996" s="2744"/>
      <c r="L996" s="2744"/>
      <c r="M996" s="2744"/>
      <c r="N996" s="2744"/>
      <c r="O996" s="2744"/>
      <c r="P996" s="2744"/>
      <c r="Q996" s="2744"/>
      <c r="R996" s="2744"/>
      <c r="S996" s="2744"/>
      <c r="T996" s="2744"/>
      <c r="U996" s="2744"/>
      <c r="V996" s="2744"/>
      <c r="W996" s="2744"/>
    </row>
    <row r="997" spans="1:23" ht="15.75" customHeight="1">
      <c r="A997" s="2744"/>
      <c r="B997" s="2744"/>
      <c r="C997" s="2744"/>
      <c r="D997" s="2744"/>
      <c r="E997" s="2744"/>
      <c r="F997" s="2744"/>
      <c r="G997" s="2744"/>
      <c r="H997" s="2834"/>
      <c r="I997" s="2744"/>
      <c r="J997" s="2744"/>
      <c r="K997" s="2744"/>
      <c r="L997" s="2744"/>
      <c r="M997" s="2744"/>
      <c r="N997" s="2744"/>
      <c r="O997" s="2744"/>
      <c r="P997" s="2744"/>
      <c r="Q997" s="2744"/>
      <c r="R997" s="2744"/>
      <c r="S997" s="2744"/>
      <c r="T997" s="2744"/>
      <c r="U997" s="2744"/>
      <c r="V997" s="2744"/>
      <c r="W997" s="2744"/>
    </row>
    <row r="998" spans="1:23" ht="15.75" customHeight="1">
      <c r="A998" s="2744"/>
      <c r="B998" s="2744"/>
      <c r="C998" s="2744"/>
      <c r="D998" s="2744"/>
      <c r="E998" s="2744"/>
      <c r="F998" s="2744"/>
      <c r="G998" s="2744"/>
      <c r="H998" s="2834"/>
      <c r="I998" s="2744"/>
      <c r="J998" s="2744"/>
      <c r="K998" s="2744"/>
      <c r="L998" s="2744"/>
      <c r="M998" s="2744"/>
      <c r="N998" s="2744"/>
      <c r="O998" s="2744"/>
      <c r="P998" s="2744"/>
      <c r="Q998" s="2744"/>
      <c r="R998" s="2744"/>
      <c r="S998" s="2744"/>
      <c r="T998" s="2744"/>
      <c r="U998" s="2744"/>
      <c r="V998" s="2744"/>
      <c r="W998" s="2744"/>
    </row>
    <row r="999" spans="1:23" ht="15.75" customHeight="1">
      <c r="A999" s="2744"/>
      <c r="B999" s="2744"/>
      <c r="C999" s="2744"/>
      <c r="D999" s="2744"/>
      <c r="E999" s="2744"/>
      <c r="F999" s="2744"/>
      <c r="G999" s="2744"/>
      <c r="H999" s="2834"/>
      <c r="I999" s="2744"/>
      <c r="J999" s="2744"/>
      <c r="K999" s="2744"/>
      <c r="L999" s="2744"/>
      <c r="M999" s="2744"/>
      <c r="N999" s="2744"/>
      <c r="O999" s="2744"/>
      <c r="P999" s="2744"/>
      <c r="Q999" s="2744"/>
      <c r="R999" s="2744"/>
      <c r="S999" s="2744"/>
      <c r="T999" s="2744"/>
      <c r="U999" s="2744"/>
      <c r="V999" s="2744"/>
      <c r="W999" s="2744"/>
    </row>
    <row r="1000" spans="1:23" ht="15.75" customHeight="1">
      <c r="A1000" s="2744"/>
      <c r="B1000" s="2744"/>
      <c r="C1000" s="2744"/>
      <c r="D1000" s="2744"/>
      <c r="E1000" s="2744"/>
      <c r="F1000" s="2744"/>
      <c r="G1000" s="2744"/>
      <c r="H1000" s="2834"/>
      <c r="I1000" s="2744"/>
      <c r="J1000" s="2744"/>
      <c r="K1000" s="2744"/>
      <c r="L1000" s="2744"/>
      <c r="M1000" s="2744"/>
      <c r="N1000" s="2744"/>
      <c r="O1000" s="2744"/>
      <c r="P1000" s="2744"/>
      <c r="Q1000" s="2744"/>
      <c r="R1000" s="2744"/>
      <c r="S1000" s="2744"/>
      <c r="T1000" s="2744"/>
      <c r="U1000" s="2744"/>
      <c r="V1000" s="2744"/>
      <c r="W1000" s="2744"/>
    </row>
    <row r="1001" spans="1:23" ht="15.75" customHeight="1">
      <c r="A1001" s="2744"/>
      <c r="B1001" s="2744"/>
      <c r="C1001" s="2744"/>
      <c r="D1001" s="2744"/>
      <c r="E1001" s="2744"/>
      <c r="F1001" s="2744"/>
      <c r="G1001" s="2744"/>
      <c r="H1001" s="2834"/>
      <c r="I1001" s="2744"/>
      <c r="J1001" s="2744"/>
      <c r="K1001" s="2744"/>
      <c r="L1001" s="2744"/>
      <c r="M1001" s="2744"/>
      <c r="N1001" s="2744"/>
      <c r="O1001" s="2744"/>
      <c r="P1001" s="2744"/>
      <c r="Q1001" s="2744"/>
      <c r="R1001" s="2744"/>
      <c r="S1001" s="2744"/>
      <c r="T1001" s="2744"/>
      <c r="U1001" s="2744"/>
      <c r="V1001" s="2744"/>
      <c r="W1001" s="2744"/>
    </row>
    <row r="1002" spans="1:23" ht="15.75" customHeight="1">
      <c r="A1002" s="2744"/>
      <c r="B1002" s="2744"/>
      <c r="C1002" s="2744"/>
      <c r="D1002" s="2744"/>
      <c r="E1002" s="2744"/>
      <c r="F1002" s="2744"/>
      <c r="G1002" s="2744"/>
      <c r="H1002" s="2834"/>
      <c r="I1002" s="2744"/>
      <c r="J1002" s="2744"/>
      <c r="K1002" s="2744"/>
      <c r="L1002" s="2744"/>
      <c r="M1002" s="2744"/>
      <c r="N1002" s="2744"/>
      <c r="O1002" s="2744"/>
      <c r="P1002" s="2744"/>
      <c r="Q1002" s="2744"/>
      <c r="R1002" s="2744"/>
      <c r="S1002" s="2744"/>
      <c r="T1002" s="2744"/>
      <c r="U1002" s="2744"/>
      <c r="V1002" s="2744"/>
      <c r="W1002" s="2744"/>
    </row>
    <row r="1003" spans="1:23" ht="15.75" customHeight="1">
      <c r="A1003" s="2744"/>
      <c r="B1003" s="2744"/>
      <c r="C1003" s="2744"/>
      <c r="D1003" s="2744"/>
      <c r="E1003" s="2744"/>
      <c r="F1003" s="2744"/>
      <c r="G1003" s="2744"/>
      <c r="H1003" s="2834"/>
      <c r="I1003" s="2744"/>
      <c r="J1003" s="2744"/>
      <c r="K1003" s="2744"/>
      <c r="L1003" s="2744"/>
      <c r="M1003" s="2744"/>
      <c r="N1003" s="2744"/>
      <c r="O1003" s="2744"/>
      <c r="P1003" s="2744"/>
      <c r="Q1003" s="2744"/>
      <c r="R1003" s="2744"/>
      <c r="S1003" s="2744"/>
      <c r="T1003" s="2744"/>
      <c r="U1003" s="2744"/>
      <c r="V1003" s="2744"/>
      <c r="W1003" s="2744"/>
    </row>
    <row r="1004" spans="1:23" ht="15.75" customHeight="1">
      <c r="A1004" s="2744"/>
      <c r="B1004" s="2744"/>
      <c r="C1004" s="2744"/>
      <c r="D1004" s="2744"/>
      <c r="E1004" s="2744"/>
      <c r="F1004" s="2744"/>
      <c r="G1004" s="2744"/>
      <c r="H1004" s="2834"/>
      <c r="I1004" s="2744"/>
      <c r="J1004" s="2744"/>
      <c r="K1004" s="2744"/>
      <c r="L1004" s="2744"/>
      <c r="M1004" s="2744"/>
      <c r="N1004" s="2744"/>
      <c r="O1004" s="2744"/>
      <c r="P1004" s="2744"/>
      <c r="Q1004" s="2744"/>
      <c r="R1004" s="2744"/>
      <c r="S1004" s="2744"/>
      <c r="T1004" s="2744"/>
      <c r="U1004" s="2744"/>
      <c r="V1004" s="2744"/>
      <c r="W1004" s="2744"/>
    </row>
    <row r="1005" spans="1:23" ht="15.75" customHeight="1">
      <c r="A1005" s="2744"/>
      <c r="B1005" s="2744"/>
      <c r="C1005" s="2744"/>
      <c r="D1005" s="2744"/>
      <c r="E1005" s="2744"/>
      <c r="F1005" s="2744"/>
      <c r="G1005" s="2744"/>
      <c r="H1005" s="2834"/>
      <c r="I1005" s="2744"/>
      <c r="J1005" s="2744"/>
      <c r="K1005" s="2744"/>
      <c r="L1005" s="2744"/>
      <c r="M1005" s="2744"/>
      <c r="N1005" s="2744"/>
      <c r="O1005" s="2744"/>
      <c r="P1005" s="2744"/>
      <c r="Q1005" s="2744"/>
      <c r="R1005" s="2744"/>
      <c r="S1005" s="2744"/>
      <c r="T1005" s="2744"/>
      <c r="U1005" s="2744"/>
      <c r="V1005" s="2744"/>
      <c r="W1005" s="2744"/>
    </row>
    <row r="1006" spans="1:23" ht="15.75" customHeight="1">
      <c r="A1006" s="2744"/>
      <c r="B1006" s="2744"/>
      <c r="C1006" s="2744"/>
      <c r="D1006" s="2744"/>
      <c r="E1006" s="2744"/>
      <c r="F1006" s="2744"/>
      <c r="G1006" s="2744"/>
      <c r="H1006" s="2834"/>
      <c r="I1006" s="2744"/>
      <c r="J1006" s="2744"/>
      <c r="K1006" s="2744"/>
      <c r="L1006" s="2744"/>
      <c r="M1006" s="2744"/>
      <c r="N1006" s="2744"/>
      <c r="O1006" s="2744"/>
      <c r="P1006" s="2744"/>
      <c r="Q1006" s="2744"/>
      <c r="R1006" s="2744"/>
      <c r="S1006" s="2744"/>
      <c r="T1006" s="2744"/>
      <c r="U1006" s="2744"/>
      <c r="V1006" s="2744"/>
      <c r="W1006" s="2744"/>
    </row>
    <row r="1007" spans="1:23" ht="15.75" customHeight="1">
      <c r="A1007" s="2744"/>
      <c r="B1007" s="2744"/>
      <c r="C1007" s="2744"/>
      <c r="D1007" s="2744"/>
      <c r="E1007" s="2744"/>
      <c r="F1007" s="2744"/>
      <c r="G1007" s="2744"/>
      <c r="H1007" s="2834"/>
      <c r="I1007" s="2744"/>
      <c r="J1007" s="2744"/>
      <c r="K1007" s="2744"/>
      <c r="L1007" s="2744"/>
      <c r="M1007" s="2744"/>
      <c r="N1007" s="2744"/>
      <c r="O1007" s="2744"/>
      <c r="P1007" s="2744"/>
      <c r="Q1007" s="2744"/>
      <c r="R1007" s="2744"/>
      <c r="S1007" s="2744"/>
      <c r="T1007" s="2744"/>
      <c r="U1007" s="2744"/>
      <c r="V1007" s="2744"/>
      <c r="W1007" s="2744"/>
    </row>
    <row r="1008" spans="1:23" ht="15.75" customHeight="1">
      <c r="A1008" s="2744"/>
      <c r="B1008" s="2744"/>
      <c r="C1008" s="2744"/>
      <c r="D1008" s="2744"/>
      <c r="E1008" s="2744"/>
      <c r="F1008" s="2744"/>
      <c r="G1008" s="2744"/>
      <c r="H1008" s="2834"/>
      <c r="I1008" s="2744"/>
      <c r="J1008" s="2744"/>
      <c r="K1008" s="2744"/>
      <c r="L1008" s="2744"/>
      <c r="M1008" s="2744"/>
      <c r="N1008" s="2744"/>
      <c r="O1008" s="2744"/>
      <c r="P1008" s="2744"/>
      <c r="Q1008" s="2744"/>
      <c r="R1008" s="2744"/>
      <c r="S1008" s="2744"/>
      <c r="T1008" s="2744"/>
      <c r="U1008" s="2744"/>
      <c r="V1008" s="2744"/>
      <c r="W1008" s="2744"/>
    </row>
    <row r="1009" spans="1:23" ht="15.75" customHeight="1">
      <c r="A1009" s="2744"/>
      <c r="B1009" s="2744"/>
      <c r="C1009" s="2744"/>
      <c r="D1009" s="2744"/>
      <c r="E1009" s="2744"/>
      <c r="F1009" s="2744"/>
      <c r="G1009" s="2744"/>
      <c r="H1009" s="2834"/>
      <c r="I1009" s="2744"/>
      <c r="J1009" s="2744"/>
      <c r="K1009" s="2744"/>
      <c r="L1009" s="2744"/>
      <c r="M1009" s="2744"/>
      <c r="N1009" s="2744"/>
      <c r="O1009" s="2744"/>
      <c r="P1009" s="2744"/>
      <c r="Q1009" s="2744"/>
      <c r="R1009" s="2744"/>
      <c r="S1009" s="2744"/>
      <c r="T1009" s="2744"/>
      <c r="U1009" s="2744"/>
      <c r="V1009" s="2744"/>
      <c r="W1009" s="2744"/>
    </row>
    <row r="1010" spans="1:23" ht="15.75" customHeight="1">
      <c r="A1010" s="2744"/>
      <c r="B1010" s="2744"/>
      <c r="C1010" s="2744"/>
      <c r="D1010" s="2744"/>
      <c r="E1010" s="2744"/>
      <c r="F1010" s="2744"/>
      <c r="G1010" s="2744"/>
      <c r="H1010" s="2834"/>
      <c r="I1010" s="2744"/>
      <c r="J1010" s="2744"/>
      <c r="K1010" s="2744"/>
      <c r="L1010" s="2744"/>
      <c r="M1010" s="2744"/>
      <c r="N1010" s="2744"/>
      <c r="O1010" s="2744"/>
      <c r="P1010" s="2744"/>
      <c r="Q1010" s="2744"/>
      <c r="R1010" s="2744"/>
      <c r="S1010" s="2744"/>
      <c r="T1010" s="2744"/>
      <c r="U1010" s="2744"/>
      <c r="V1010" s="2744"/>
      <c r="W1010" s="2744"/>
    </row>
    <row r="1011" spans="1:23" ht="15.75" customHeight="1">
      <c r="A1011" s="2744"/>
      <c r="B1011" s="2744"/>
      <c r="C1011" s="2744"/>
      <c r="D1011" s="2744"/>
      <c r="E1011" s="2744"/>
      <c r="F1011" s="2744"/>
      <c r="G1011" s="2744"/>
      <c r="H1011" s="2834"/>
      <c r="I1011" s="2744"/>
      <c r="J1011" s="2744"/>
      <c r="K1011" s="2744"/>
      <c r="L1011" s="2744"/>
      <c r="M1011" s="2744"/>
      <c r="N1011" s="2744"/>
      <c r="O1011" s="2744"/>
      <c r="P1011" s="2744"/>
      <c r="Q1011" s="2744"/>
      <c r="R1011" s="2744"/>
      <c r="S1011" s="2744"/>
      <c r="T1011" s="2744"/>
      <c r="U1011" s="2744"/>
      <c r="V1011" s="2744"/>
      <c r="W1011" s="2744"/>
    </row>
    <row r="1012" spans="1:23" ht="15.75" customHeight="1">
      <c r="A1012" s="2744"/>
      <c r="B1012" s="2744"/>
      <c r="C1012" s="2744"/>
      <c r="D1012" s="2744"/>
      <c r="E1012" s="2744"/>
      <c r="F1012" s="2744"/>
      <c r="G1012" s="2744"/>
      <c r="H1012" s="2834"/>
      <c r="I1012" s="2744"/>
      <c r="J1012" s="2744"/>
      <c r="K1012" s="2744"/>
      <c r="L1012" s="2744"/>
      <c r="M1012" s="2744"/>
      <c r="N1012" s="2744"/>
      <c r="O1012" s="2744"/>
      <c r="P1012" s="2744"/>
      <c r="Q1012" s="2744"/>
      <c r="R1012" s="2744"/>
      <c r="S1012" s="2744"/>
      <c r="T1012" s="2744"/>
      <c r="U1012" s="2744"/>
      <c r="V1012" s="2744"/>
      <c r="W1012" s="2744"/>
    </row>
    <row r="1013" spans="1:23" ht="15.75" customHeight="1">
      <c r="A1013" s="2744"/>
      <c r="B1013" s="2744"/>
      <c r="C1013" s="2744"/>
      <c r="D1013" s="2744"/>
      <c r="E1013" s="2744"/>
      <c r="F1013" s="2744"/>
      <c r="G1013" s="2744"/>
      <c r="H1013" s="2834"/>
      <c r="I1013" s="2744"/>
      <c r="J1013" s="2744"/>
      <c r="K1013" s="2744"/>
      <c r="L1013" s="2744"/>
      <c r="M1013" s="2744"/>
      <c r="N1013" s="2744"/>
      <c r="O1013" s="2744"/>
      <c r="P1013" s="2744"/>
      <c r="Q1013" s="2744"/>
      <c r="R1013" s="2744"/>
      <c r="S1013" s="2744"/>
      <c r="T1013" s="2744"/>
      <c r="U1013" s="2744"/>
      <c r="V1013" s="2744"/>
      <c r="W1013" s="2744"/>
    </row>
    <row r="1014" spans="1:23" ht="15.75" customHeight="1">
      <c r="A1014" s="2744"/>
      <c r="B1014" s="2744"/>
      <c r="C1014" s="2744"/>
      <c r="D1014" s="2744"/>
      <c r="E1014" s="2744"/>
      <c r="F1014" s="2744"/>
      <c r="G1014" s="2744"/>
      <c r="H1014" s="2834"/>
      <c r="I1014" s="2744"/>
      <c r="J1014" s="2744"/>
      <c r="K1014" s="2744"/>
      <c r="L1014" s="2744"/>
      <c r="M1014" s="2744"/>
      <c r="N1014" s="2744"/>
      <c r="O1014" s="2744"/>
      <c r="P1014" s="2744"/>
      <c r="Q1014" s="2744"/>
      <c r="R1014" s="2744"/>
      <c r="S1014" s="2744"/>
      <c r="T1014" s="2744"/>
      <c r="U1014" s="2744"/>
      <c r="V1014" s="2744"/>
      <c r="W1014" s="2744"/>
    </row>
    <row r="1015" spans="1:23" ht="15.75" customHeight="1">
      <c r="A1015" s="2744"/>
      <c r="B1015" s="2744"/>
      <c r="C1015" s="2744"/>
      <c r="D1015" s="2744"/>
      <c r="E1015" s="2744"/>
      <c r="F1015" s="2744"/>
      <c r="G1015" s="2744"/>
      <c r="H1015" s="2834"/>
      <c r="I1015" s="2744"/>
      <c r="J1015" s="2744"/>
      <c r="K1015" s="2744"/>
      <c r="L1015" s="2744"/>
      <c r="M1015" s="2744"/>
      <c r="N1015" s="2744"/>
      <c r="O1015" s="2744"/>
      <c r="P1015" s="2744"/>
      <c r="Q1015" s="2744"/>
      <c r="R1015" s="2744"/>
      <c r="S1015" s="2744"/>
      <c r="T1015" s="2744"/>
      <c r="U1015" s="2744"/>
      <c r="V1015" s="2744"/>
      <c r="W1015" s="2744"/>
    </row>
    <row r="1016" spans="1:23" ht="15.75" customHeight="1">
      <c r="A1016" s="2744"/>
      <c r="B1016" s="2744"/>
      <c r="C1016" s="2744"/>
      <c r="D1016" s="2744"/>
      <c r="E1016" s="2744"/>
      <c r="F1016" s="2744"/>
      <c r="G1016" s="2744"/>
      <c r="H1016" s="2834"/>
      <c r="I1016" s="2744"/>
      <c r="J1016" s="2744"/>
      <c r="K1016" s="2744"/>
      <c r="L1016" s="2744"/>
      <c r="M1016" s="2744"/>
      <c r="N1016" s="2744"/>
      <c r="O1016" s="2744"/>
      <c r="P1016" s="2744"/>
      <c r="Q1016" s="2744"/>
      <c r="R1016" s="2744"/>
      <c r="S1016" s="2744"/>
      <c r="T1016" s="2744"/>
      <c r="U1016" s="2744"/>
      <c r="V1016" s="2744"/>
      <c r="W1016" s="2744"/>
    </row>
    <row r="1017" spans="1:23" ht="15.75" customHeight="1">
      <c r="A1017" s="2744"/>
      <c r="B1017" s="2744"/>
      <c r="C1017" s="2744"/>
      <c r="D1017" s="2744"/>
      <c r="E1017" s="2744"/>
      <c r="F1017" s="2744"/>
      <c r="G1017" s="2744"/>
      <c r="H1017" s="2834"/>
      <c r="I1017" s="2744"/>
      <c r="J1017" s="2744"/>
      <c r="K1017" s="2744"/>
      <c r="L1017" s="2744"/>
      <c r="M1017" s="2744"/>
      <c r="N1017" s="2744"/>
      <c r="O1017" s="2744"/>
      <c r="P1017" s="2744"/>
      <c r="Q1017" s="2744"/>
      <c r="R1017" s="2744"/>
      <c r="S1017" s="2744"/>
      <c r="T1017" s="2744"/>
      <c r="U1017" s="2744"/>
      <c r="V1017" s="2744"/>
      <c r="W1017" s="2744"/>
    </row>
    <row r="1018" spans="1:23" ht="15.75" customHeight="1">
      <c r="A1018" s="2744"/>
      <c r="B1018" s="2744"/>
      <c r="C1018" s="2744"/>
      <c r="D1018" s="2744"/>
      <c r="E1018" s="2744"/>
      <c r="F1018" s="2744"/>
      <c r="G1018" s="2744"/>
      <c r="H1018" s="2834"/>
      <c r="I1018" s="2744"/>
      <c r="J1018" s="2744"/>
      <c r="K1018" s="2744"/>
      <c r="L1018" s="2744"/>
      <c r="M1018" s="2744"/>
      <c r="N1018" s="2744"/>
      <c r="O1018" s="2744"/>
      <c r="P1018" s="2744"/>
      <c r="Q1018" s="2744"/>
      <c r="R1018" s="2744"/>
      <c r="S1018" s="2744"/>
      <c r="T1018" s="2744"/>
      <c r="U1018" s="2744"/>
      <c r="V1018" s="2744"/>
      <c r="W1018" s="2744"/>
    </row>
    <row r="1019" spans="1:23" ht="15.75" customHeight="1">
      <c r="A1019" s="2744"/>
      <c r="B1019" s="2744"/>
      <c r="C1019" s="2744"/>
      <c r="D1019" s="2744"/>
      <c r="E1019" s="2744"/>
      <c r="F1019" s="2744"/>
      <c r="G1019" s="2744"/>
      <c r="H1019" s="2834"/>
      <c r="I1019" s="2744"/>
      <c r="J1019" s="2744"/>
      <c r="K1019" s="2744"/>
      <c r="L1019" s="2744"/>
      <c r="M1019" s="2744"/>
      <c r="N1019" s="2744"/>
      <c r="O1019" s="2744"/>
      <c r="P1019" s="2744"/>
      <c r="Q1019" s="2744"/>
      <c r="R1019" s="2744"/>
      <c r="S1019" s="2744"/>
      <c r="T1019" s="2744"/>
      <c r="U1019" s="2744"/>
      <c r="V1019" s="2744"/>
      <c r="W1019" s="2744"/>
    </row>
  </sheetData>
  <mergeCells count="15">
    <mergeCell ref="B78:B84"/>
    <mergeCell ref="B1:G1"/>
    <mergeCell ref="B2:G2"/>
    <mergeCell ref="B3:G3"/>
    <mergeCell ref="B4:B5"/>
    <mergeCell ref="C4:C5"/>
    <mergeCell ref="D4:D5"/>
    <mergeCell ref="E4:E5"/>
    <mergeCell ref="F4:G4"/>
    <mergeCell ref="B66:B77"/>
    <mergeCell ref="B6:B17"/>
    <mergeCell ref="B18:B29"/>
    <mergeCell ref="B30:B41"/>
    <mergeCell ref="B42:B53"/>
    <mergeCell ref="B54:B65"/>
  </mergeCells>
  <pageMargins left="0.7" right="0.43" top="0.52" bottom="0.37" header="0" footer="0"/>
  <pageSetup paperSize="9" scale="67"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59"/>
  <sheetViews>
    <sheetView showGridLines="0" workbookViewId="0">
      <pane xSplit="3" ySplit="5" topLeftCell="D50" activePane="bottomRight" state="frozen"/>
      <selection activeCell="C21" sqref="C21:P21"/>
      <selection pane="topRight" activeCell="C21" sqref="C21:P21"/>
      <selection pane="bottomLeft" activeCell="C21" sqref="C21:P21"/>
      <selection pane="bottomRight" activeCell="B1" sqref="B1:L59"/>
    </sheetView>
  </sheetViews>
  <sheetFormatPr defaultRowHeight="15.6"/>
  <cols>
    <col min="1" max="1" width="6.44140625" style="103" customWidth="1"/>
    <col min="2" max="2" width="11.6640625" style="270" bestFit="1" customWidth="1"/>
    <col min="3" max="3" width="15.33203125" style="270" bestFit="1" customWidth="1"/>
    <col min="4" max="4" width="12.33203125" style="103" customWidth="1"/>
    <col min="5" max="12" width="13.5546875" style="103" customWidth="1"/>
    <col min="13" max="13" width="9.109375" style="103"/>
    <col min="14" max="14" width="13.6640625" style="103" bestFit="1" customWidth="1"/>
    <col min="15" max="15" width="9.88671875" style="103" bestFit="1" customWidth="1"/>
    <col min="16" max="244" width="9.109375" style="103"/>
    <col min="245" max="245" width="11.6640625" style="103" bestFit="1" customWidth="1"/>
    <col min="246" max="246" width="15.33203125" style="103" bestFit="1" customWidth="1"/>
    <col min="247" max="255" width="13.5546875" style="103" customWidth="1"/>
    <col min="256" max="256" width="9.109375" style="103"/>
    <col min="257" max="258" width="10.109375" style="103" bestFit="1" customWidth="1"/>
    <col min="259" max="259" width="14.6640625" style="103" bestFit="1" customWidth="1"/>
    <col min="260" max="260" width="13.44140625" style="103" bestFit="1" customWidth="1"/>
    <col min="261" max="261" width="14.6640625" style="103" bestFit="1" customWidth="1"/>
    <col min="262" max="262" width="12.109375" style="103" bestFit="1" customWidth="1"/>
    <col min="263" max="500" width="9.109375" style="103"/>
    <col min="501" max="501" width="11.6640625" style="103" bestFit="1" customWidth="1"/>
    <col min="502" max="502" width="15.33203125" style="103" bestFit="1" customWidth="1"/>
    <col min="503" max="511" width="13.5546875" style="103" customWidth="1"/>
    <col min="512" max="512" width="9.109375" style="103"/>
    <col min="513" max="514" width="10.109375" style="103" bestFit="1" customWidth="1"/>
    <col min="515" max="515" width="14.6640625" style="103" bestFit="1" customWidth="1"/>
    <col min="516" max="516" width="13.44140625" style="103" bestFit="1" customWidth="1"/>
    <col min="517" max="517" width="14.6640625" style="103" bestFit="1" customWidth="1"/>
    <col min="518" max="518" width="12.109375" style="103" bestFit="1" customWidth="1"/>
    <col min="519" max="756" width="9.109375" style="103"/>
    <col min="757" max="757" width="11.6640625" style="103" bestFit="1" customWidth="1"/>
    <col min="758" max="758" width="15.33203125" style="103" bestFit="1" customWidth="1"/>
    <col min="759" max="767" width="13.5546875" style="103" customWidth="1"/>
    <col min="768" max="768" width="9.109375" style="103"/>
    <col min="769" max="770" width="10.109375" style="103" bestFit="1" customWidth="1"/>
    <col min="771" max="771" width="14.6640625" style="103" bestFit="1" customWidth="1"/>
    <col min="772" max="772" width="13.44140625" style="103" bestFit="1" customWidth="1"/>
    <col min="773" max="773" width="14.6640625" style="103" bestFit="1" customWidth="1"/>
    <col min="774" max="774" width="12.109375" style="103" bestFit="1" customWidth="1"/>
    <col min="775" max="1012" width="9.109375" style="103"/>
    <col min="1013" max="1013" width="11.6640625" style="103" bestFit="1" customWidth="1"/>
    <col min="1014" max="1014" width="15.33203125" style="103" bestFit="1" customWidth="1"/>
    <col min="1015" max="1023" width="13.5546875" style="103" customWidth="1"/>
    <col min="1024" max="1024" width="9.109375" style="103"/>
    <col min="1025" max="1026" width="10.109375" style="103" bestFit="1" customWidth="1"/>
    <col min="1027" max="1027" width="14.6640625" style="103" bestFit="1" customWidth="1"/>
    <col min="1028" max="1028" width="13.44140625" style="103" bestFit="1" customWidth="1"/>
    <col min="1029" max="1029" width="14.6640625" style="103" bestFit="1" customWidth="1"/>
    <col min="1030" max="1030" width="12.109375" style="103" bestFit="1" customWidth="1"/>
    <col min="1031" max="1268" width="9.109375" style="103"/>
    <col min="1269" max="1269" width="11.6640625" style="103" bestFit="1" customWidth="1"/>
    <col min="1270" max="1270" width="15.33203125" style="103" bestFit="1" customWidth="1"/>
    <col min="1271" max="1279" width="13.5546875" style="103" customWidth="1"/>
    <col min="1280" max="1280" width="9.109375" style="103"/>
    <col min="1281" max="1282" width="10.109375" style="103" bestFit="1" customWidth="1"/>
    <col min="1283" max="1283" width="14.6640625" style="103" bestFit="1" customWidth="1"/>
    <col min="1284" max="1284" width="13.44140625" style="103" bestFit="1" customWidth="1"/>
    <col min="1285" max="1285" width="14.6640625" style="103" bestFit="1" customWidth="1"/>
    <col min="1286" max="1286" width="12.109375" style="103" bestFit="1" customWidth="1"/>
    <col min="1287" max="1524" width="9.109375" style="103"/>
    <col min="1525" max="1525" width="11.6640625" style="103" bestFit="1" customWidth="1"/>
    <col min="1526" max="1526" width="15.33203125" style="103" bestFit="1" customWidth="1"/>
    <col min="1527" max="1535" width="13.5546875" style="103" customWidth="1"/>
    <col min="1536" max="1536" width="9.109375" style="103"/>
    <col min="1537" max="1538" width="10.109375" style="103" bestFit="1" customWidth="1"/>
    <col min="1539" max="1539" width="14.6640625" style="103" bestFit="1" customWidth="1"/>
    <col min="1540" max="1540" width="13.44140625" style="103" bestFit="1" customWidth="1"/>
    <col min="1541" max="1541" width="14.6640625" style="103" bestFit="1" customWidth="1"/>
    <col min="1542" max="1542" width="12.109375" style="103" bestFit="1" customWidth="1"/>
    <col min="1543" max="1780" width="9.109375" style="103"/>
    <col min="1781" max="1781" width="11.6640625" style="103" bestFit="1" customWidth="1"/>
    <col min="1782" max="1782" width="15.33203125" style="103" bestFit="1" customWidth="1"/>
    <col min="1783" max="1791" width="13.5546875" style="103" customWidth="1"/>
    <col min="1792" max="1792" width="9.109375" style="103"/>
    <col min="1793" max="1794" width="10.109375" style="103" bestFit="1" customWidth="1"/>
    <col min="1795" max="1795" width="14.6640625" style="103" bestFit="1" customWidth="1"/>
    <col min="1796" max="1796" width="13.44140625" style="103" bestFit="1" customWidth="1"/>
    <col min="1797" max="1797" width="14.6640625" style="103" bestFit="1" customWidth="1"/>
    <col min="1798" max="1798" width="12.109375" style="103" bestFit="1" customWidth="1"/>
    <col min="1799" max="2036" width="9.109375" style="103"/>
    <col min="2037" max="2037" width="11.6640625" style="103" bestFit="1" customWidth="1"/>
    <col min="2038" max="2038" width="15.33203125" style="103" bestFit="1" customWidth="1"/>
    <col min="2039" max="2047" width="13.5546875" style="103" customWidth="1"/>
    <col min="2048" max="2048" width="9.109375" style="103"/>
    <col min="2049" max="2050" width="10.109375" style="103" bestFit="1" customWidth="1"/>
    <col min="2051" max="2051" width="14.6640625" style="103" bestFit="1" customWidth="1"/>
    <col min="2052" max="2052" width="13.44140625" style="103" bestFit="1" customWidth="1"/>
    <col min="2053" max="2053" width="14.6640625" style="103" bestFit="1" customWidth="1"/>
    <col min="2054" max="2054" width="12.109375" style="103" bestFit="1" customWidth="1"/>
    <col min="2055" max="2292" width="9.109375" style="103"/>
    <col min="2293" max="2293" width="11.6640625" style="103" bestFit="1" customWidth="1"/>
    <col min="2294" max="2294" width="15.33203125" style="103" bestFit="1" customWidth="1"/>
    <col min="2295" max="2303" width="13.5546875" style="103" customWidth="1"/>
    <col min="2304" max="2304" width="9.109375" style="103"/>
    <col min="2305" max="2306" width="10.109375" style="103" bestFit="1" customWidth="1"/>
    <col min="2307" max="2307" width="14.6640625" style="103" bestFit="1" customWidth="1"/>
    <col min="2308" max="2308" width="13.44140625" style="103" bestFit="1" customWidth="1"/>
    <col min="2309" max="2309" width="14.6640625" style="103" bestFit="1" customWidth="1"/>
    <col min="2310" max="2310" width="12.109375" style="103" bestFit="1" customWidth="1"/>
    <col min="2311" max="2548" width="9.109375" style="103"/>
    <col min="2549" max="2549" width="11.6640625" style="103" bestFit="1" customWidth="1"/>
    <col min="2550" max="2550" width="15.33203125" style="103" bestFit="1" customWidth="1"/>
    <col min="2551" max="2559" width="13.5546875" style="103" customWidth="1"/>
    <col min="2560" max="2560" width="9.109375" style="103"/>
    <col min="2561" max="2562" width="10.109375" style="103" bestFit="1" customWidth="1"/>
    <col min="2563" max="2563" width="14.6640625" style="103" bestFit="1" customWidth="1"/>
    <col min="2564" max="2564" width="13.44140625" style="103" bestFit="1" customWidth="1"/>
    <col min="2565" max="2565" width="14.6640625" style="103" bestFit="1" customWidth="1"/>
    <col min="2566" max="2566" width="12.109375" style="103" bestFit="1" customWidth="1"/>
    <col min="2567" max="2804" width="9.109375" style="103"/>
    <col min="2805" max="2805" width="11.6640625" style="103" bestFit="1" customWidth="1"/>
    <col min="2806" max="2806" width="15.33203125" style="103" bestFit="1" customWidth="1"/>
    <col min="2807" max="2815" width="13.5546875" style="103" customWidth="1"/>
    <col min="2816" max="2816" width="9.109375" style="103"/>
    <col min="2817" max="2818" width="10.109375" style="103" bestFit="1" customWidth="1"/>
    <col min="2819" max="2819" width="14.6640625" style="103" bestFit="1" customWidth="1"/>
    <col min="2820" max="2820" width="13.44140625" style="103" bestFit="1" customWidth="1"/>
    <col min="2821" max="2821" width="14.6640625" style="103" bestFit="1" customWidth="1"/>
    <col min="2822" max="2822" width="12.109375" style="103" bestFit="1" customWidth="1"/>
    <col min="2823" max="3060" width="9.109375" style="103"/>
    <col min="3061" max="3061" width="11.6640625" style="103" bestFit="1" customWidth="1"/>
    <col min="3062" max="3062" width="15.33203125" style="103" bestFit="1" customWidth="1"/>
    <col min="3063" max="3071" width="13.5546875" style="103" customWidth="1"/>
    <col min="3072" max="3072" width="9.109375" style="103"/>
    <col min="3073" max="3074" width="10.109375" style="103" bestFit="1" customWidth="1"/>
    <col min="3075" max="3075" width="14.6640625" style="103" bestFit="1" customWidth="1"/>
    <col min="3076" max="3076" width="13.44140625" style="103" bestFit="1" customWidth="1"/>
    <col min="3077" max="3077" width="14.6640625" style="103" bestFit="1" customWidth="1"/>
    <col min="3078" max="3078" width="12.109375" style="103" bestFit="1" customWidth="1"/>
    <col min="3079" max="3316" width="9.109375" style="103"/>
    <col min="3317" max="3317" width="11.6640625" style="103" bestFit="1" customWidth="1"/>
    <col min="3318" max="3318" width="15.33203125" style="103" bestFit="1" customWidth="1"/>
    <col min="3319" max="3327" width="13.5546875" style="103" customWidth="1"/>
    <col min="3328" max="3328" width="9.109375" style="103"/>
    <col min="3329" max="3330" width="10.109375" style="103" bestFit="1" customWidth="1"/>
    <col min="3331" max="3331" width="14.6640625" style="103" bestFit="1" customWidth="1"/>
    <col min="3332" max="3332" width="13.44140625" style="103" bestFit="1" customWidth="1"/>
    <col min="3333" max="3333" width="14.6640625" style="103" bestFit="1" customWidth="1"/>
    <col min="3334" max="3334" width="12.109375" style="103" bestFit="1" customWidth="1"/>
    <col min="3335" max="3572" width="9.109375" style="103"/>
    <col min="3573" max="3573" width="11.6640625" style="103" bestFit="1" customWidth="1"/>
    <col min="3574" max="3574" width="15.33203125" style="103" bestFit="1" customWidth="1"/>
    <col min="3575" max="3583" width="13.5546875" style="103" customWidth="1"/>
    <col min="3584" max="3584" width="9.109375" style="103"/>
    <col min="3585" max="3586" width="10.109375" style="103" bestFit="1" customWidth="1"/>
    <col min="3587" max="3587" width="14.6640625" style="103" bestFit="1" customWidth="1"/>
    <col min="3588" max="3588" width="13.44140625" style="103" bestFit="1" customWidth="1"/>
    <col min="3589" max="3589" width="14.6640625" style="103" bestFit="1" customWidth="1"/>
    <col min="3590" max="3590" width="12.109375" style="103" bestFit="1" customWidth="1"/>
    <col min="3591" max="3828" width="9.109375" style="103"/>
    <col min="3829" max="3829" width="11.6640625" style="103" bestFit="1" customWidth="1"/>
    <col min="3830" max="3830" width="15.33203125" style="103" bestFit="1" customWidth="1"/>
    <col min="3831" max="3839" width="13.5546875" style="103" customWidth="1"/>
    <col min="3840" max="3840" width="9.109375" style="103"/>
    <col min="3841" max="3842" width="10.109375" style="103" bestFit="1" customWidth="1"/>
    <col min="3843" max="3843" width="14.6640625" style="103" bestFit="1" customWidth="1"/>
    <col min="3844" max="3844" width="13.44140625" style="103" bestFit="1" customWidth="1"/>
    <col min="3845" max="3845" width="14.6640625" style="103" bestFit="1" customWidth="1"/>
    <col min="3846" max="3846" width="12.109375" style="103" bestFit="1" customWidth="1"/>
    <col min="3847" max="4084" width="9.109375" style="103"/>
    <col min="4085" max="4085" width="11.6640625" style="103" bestFit="1" customWidth="1"/>
    <col min="4086" max="4086" width="15.33203125" style="103" bestFit="1" customWidth="1"/>
    <col min="4087" max="4095" width="13.5546875" style="103" customWidth="1"/>
    <col min="4096" max="4096" width="9.109375" style="103"/>
    <col min="4097" max="4098" width="10.109375" style="103" bestFit="1" customWidth="1"/>
    <col min="4099" max="4099" width="14.6640625" style="103" bestFit="1" customWidth="1"/>
    <col min="4100" max="4100" width="13.44140625" style="103" bestFit="1" customWidth="1"/>
    <col min="4101" max="4101" width="14.6640625" style="103" bestFit="1" customWidth="1"/>
    <col min="4102" max="4102" width="12.109375" style="103" bestFit="1" customWidth="1"/>
    <col min="4103" max="4340" width="9.109375" style="103"/>
    <col min="4341" max="4341" width="11.6640625" style="103" bestFit="1" customWidth="1"/>
    <col min="4342" max="4342" width="15.33203125" style="103" bestFit="1" customWidth="1"/>
    <col min="4343" max="4351" width="13.5546875" style="103" customWidth="1"/>
    <col min="4352" max="4352" width="9.109375" style="103"/>
    <col min="4353" max="4354" width="10.109375" style="103" bestFit="1" customWidth="1"/>
    <col min="4355" max="4355" width="14.6640625" style="103" bestFit="1" customWidth="1"/>
    <col min="4356" max="4356" width="13.44140625" style="103" bestFit="1" customWidth="1"/>
    <col min="4357" max="4357" width="14.6640625" style="103" bestFit="1" customWidth="1"/>
    <col min="4358" max="4358" width="12.109375" style="103" bestFit="1" customWidth="1"/>
    <col min="4359" max="4596" width="9.109375" style="103"/>
    <col min="4597" max="4597" width="11.6640625" style="103" bestFit="1" customWidth="1"/>
    <col min="4598" max="4598" width="15.33203125" style="103" bestFit="1" customWidth="1"/>
    <col min="4599" max="4607" width="13.5546875" style="103" customWidth="1"/>
    <col min="4608" max="4608" width="9.109375" style="103"/>
    <col min="4609" max="4610" width="10.109375" style="103" bestFit="1" customWidth="1"/>
    <col min="4611" max="4611" width="14.6640625" style="103" bestFit="1" customWidth="1"/>
    <col min="4612" max="4612" width="13.44140625" style="103" bestFit="1" customWidth="1"/>
    <col min="4613" max="4613" width="14.6640625" style="103" bestFit="1" customWidth="1"/>
    <col min="4614" max="4614" width="12.109375" style="103" bestFit="1" customWidth="1"/>
    <col min="4615" max="4852" width="9.109375" style="103"/>
    <col min="4853" max="4853" width="11.6640625" style="103" bestFit="1" customWidth="1"/>
    <col min="4854" max="4854" width="15.33203125" style="103" bestFit="1" customWidth="1"/>
    <col min="4855" max="4863" width="13.5546875" style="103" customWidth="1"/>
    <col min="4864" max="4864" width="9.109375" style="103"/>
    <col min="4865" max="4866" width="10.109375" style="103" bestFit="1" customWidth="1"/>
    <col min="4867" max="4867" width="14.6640625" style="103" bestFit="1" customWidth="1"/>
    <col min="4868" max="4868" width="13.44140625" style="103" bestFit="1" customWidth="1"/>
    <col min="4869" max="4869" width="14.6640625" style="103" bestFit="1" customWidth="1"/>
    <col min="4870" max="4870" width="12.109375" style="103" bestFit="1" customWidth="1"/>
    <col min="4871" max="5108" width="9.109375" style="103"/>
    <col min="5109" max="5109" width="11.6640625" style="103" bestFit="1" customWidth="1"/>
    <col min="5110" max="5110" width="15.33203125" style="103" bestFit="1" customWidth="1"/>
    <col min="5111" max="5119" width="13.5546875" style="103" customWidth="1"/>
    <col min="5120" max="5120" width="9.109375" style="103"/>
    <col min="5121" max="5122" width="10.109375" style="103" bestFit="1" customWidth="1"/>
    <col min="5123" max="5123" width="14.6640625" style="103" bestFit="1" customWidth="1"/>
    <col min="5124" max="5124" width="13.44140625" style="103" bestFit="1" customWidth="1"/>
    <col min="5125" max="5125" width="14.6640625" style="103" bestFit="1" customWidth="1"/>
    <col min="5126" max="5126" width="12.109375" style="103" bestFit="1" customWidth="1"/>
    <col min="5127" max="5364" width="9.109375" style="103"/>
    <col min="5365" max="5365" width="11.6640625" style="103" bestFit="1" customWidth="1"/>
    <col min="5366" max="5366" width="15.33203125" style="103" bestFit="1" customWidth="1"/>
    <col min="5367" max="5375" width="13.5546875" style="103" customWidth="1"/>
    <col min="5376" max="5376" width="9.109375" style="103"/>
    <col min="5377" max="5378" width="10.109375" style="103" bestFit="1" customWidth="1"/>
    <col min="5379" max="5379" width="14.6640625" style="103" bestFit="1" customWidth="1"/>
    <col min="5380" max="5380" width="13.44140625" style="103" bestFit="1" customWidth="1"/>
    <col min="5381" max="5381" width="14.6640625" style="103" bestFit="1" customWidth="1"/>
    <col min="5382" max="5382" width="12.109375" style="103" bestFit="1" customWidth="1"/>
    <col min="5383" max="5620" width="9.109375" style="103"/>
    <col min="5621" max="5621" width="11.6640625" style="103" bestFit="1" customWidth="1"/>
    <col min="5622" max="5622" width="15.33203125" style="103" bestFit="1" customWidth="1"/>
    <col min="5623" max="5631" width="13.5546875" style="103" customWidth="1"/>
    <col min="5632" max="5632" width="9.109375" style="103"/>
    <col min="5633" max="5634" width="10.109375" style="103" bestFit="1" customWidth="1"/>
    <col min="5635" max="5635" width="14.6640625" style="103" bestFit="1" customWidth="1"/>
    <col min="5636" max="5636" width="13.44140625" style="103" bestFit="1" customWidth="1"/>
    <col min="5637" max="5637" width="14.6640625" style="103" bestFit="1" customWidth="1"/>
    <col min="5638" max="5638" width="12.109375" style="103" bestFit="1" customWidth="1"/>
    <col min="5639" max="5876" width="9.109375" style="103"/>
    <col min="5877" max="5877" width="11.6640625" style="103" bestFit="1" customWidth="1"/>
    <col min="5878" max="5878" width="15.33203125" style="103" bestFit="1" customWidth="1"/>
    <col min="5879" max="5887" width="13.5546875" style="103" customWidth="1"/>
    <col min="5888" max="5888" width="9.109375" style="103"/>
    <col min="5889" max="5890" width="10.109375" style="103" bestFit="1" customWidth="1"/>
    <col min="5891" max="5891" width="14.6640625" style="103" bestFit="1" customWidth="1"/>
    <col min="5892" max="5892" width="13.44140625" style="103" bestFit="1" customWidth="1"/>
    <col min="5893" max="5893" width="14.6640625" style="103" bestFit="1" customWidth="1"/>
    <col min="5894" max="5894" width="12.109375" style="103" bestFit="1" customWidth="1"/>
    <col min="5895" max="6132" width="9.109375" style="103"/>
    <col min="6133" max="6133" width="11.6640625" style="103" bestFit="1" customWidth="1"/>
    <col min="6134" max="6134" width="15.33203125" style="103" bestFit="1" customWidth="1"/>
    <col min="6135" max="6143" width="13.5546875" style="103" customWidth="1"/>
    <col min="6144" max="6144" width="9.109375" style="103"/>
    <col min="6145" max="6146" width="10.109375" style="103" bestFit="1" customWidth="1"/>
    <col min="6147" max="6147" width="14.6640625" style="103" bestFit="1" customWidth="1"/>
    <col min="6148" max="6148" width="13.44140625" style="103" bestFit="1" customWidth="1"/>
    <col min="6149" max="6149" width="14.6640625" style="103" bestFit="1" customWidth="1"/>
    <col min="6150" max="6150" width="12.109375" style="103" bestFit="1" customWidth="1"/>
    <col min="6151" max="6388" width="9.109375" style="103"/>
    <col min="6389" max="6389" width="11.6640625" style="103" bestFit="1" customWidth="1"/>
    <col min="6390" max="6390" width="15.33203125" style="103" bestFit="1" customWidth="1"/>
    <col min="6391" max="6399" width="13.5546875" style="103" customWidth="1"/>
    <col min="6400" max="6400" width="9.109375" style="103"/>
    <col min="6401" max="6402" width="10.109375" style="103" bestFit="1" customWidth="1"/>
    <col min="6403" max="6403" width="14.6640625" style="103" bestFit="1" customWidth="1"/>
    <col min="6404" max="6404" width="13.44140625" style="103" bestFit="1" customWidth="1"/>
    <col min="6405" max="6405" width="14.6640625" style="103" bestFit="1" customWidth="1"/>
    <col min="6406" max="6406" width="12.109375" style="103" bestFit="1" customWidth="1"/>
    <col min="6407" max="6644" width="9.109375" style="103"/>
    <col min="6645" max="6645" width="11.6640625" style="103" bestFit="1" customWidth="1"/>
    <col min="6646" max="6646" width="15.33203125" style="103" bestFit="1" customWidth="1"/>
    <col min="6647" max="6655" width="13.5546875" style="103" customWidth="1"/>
    <col min="6656" max="6656" width="9.109375" style="103"/>
    <col min="6657" max="6658" width="10.109375" style="103" bestFit="1" customWidth="1"/>
    <col min="6659" max="6659" width="14.6640625" style="103" bestFit="1" customWidth="1"/>
    <col min="6660" max="6660" width="13.44140625" style="103" bestFit="1" customWidth="1"/>
    <col min="6661" max="6661" width="14.6640625" style="103" bestFit="1" customWidth="1"/>
    <col min="6662" max="6662" width="12.109375" style="103" bestFit="1" customWidth="1"/>
    <col min="6663" max="6900" width="9.109375" style="103"/>
    <col min="6901" max="6901" width="11.6640625" style="103" bestFit="1" customWidth="1"/>
    <col min="6902" max="6902" width="15.33203125" style="103" bestFit="1" customWidth="1"/>
    <col min="6903" max="6911" width="13.5546875" style="103" customWidth="1"/>
    <col min="6912" max="6912" width="9.109375" style="103"/>
    <col min="6913" max="6914" width="10.109375" style="103" bestFit="1" customWidth="1"/>
    <col min="6915" max="6915" width="14.6640625" style="103" bestFit="1" customWidth="1"/>
    <col min="6916" max="6916" width="13.44140625" style="103" bestFit="1" customWidth="1"/>
    <col min="6917" max="6917" width="14.6640625" style="103" bestFit="1" customWidth="1"/>
    <col min="6918" max="6918" width="12.109375" style="103" bestFit="1" customWidth="1"/>
    <col min="6919" max="7156" width="9.109375" style="103"/>
    <col min="7157" max="7157" width="11.6640625" style="103" bestFit="1" customWidth="1"/>
    <col min="7158" max="7158" width="15.33203125" style="103" bestFit="1" customWidth="1"/>
    <col min="7159" max="7167" width="13.5546875" style="103" customWidth="1"/>
    <col min="7168" max="7168" width="9.109375" style="103"/>
    <col min="7169" max="7170" width="10.109375" style="103" bestFit="1" customWidth="1"/>
    <col min="7171" max="7171" width="14.6640625" style="103" bestFit="1" customWidth="1"/>
    <col min="7172" max="7172" width="13.44140625" style="103" bestFit="1" customWidth="1"/>
    <col min="7173" max="7173" width="14.6640625" style="103" bestFit="1" customWidth="1"/>
    <col min="7174" max="7174" width="12.109375" style="103" bestFit="1" customWidth="1"/>
    <col min="7175" max="7412" width="9.109375" style="103"/>
    <col min="7413" max="7413" width="11.6640625" style="103" bestFit="1" customWidth="1"/>
    <col min="7414" max="7414" width="15.33203125" style="103" bestFit="1" customWidth="1"/>
    <col min="7415" max="7423" width="13.5546875" style="103" customWidth="1"/>
    <col min="7424" max="7424" width="9.109375" style="103"/>
    <col min="7425" max="7426" width="10.109375" style="103" bestFit="1" customWidth="1"/>
    <col min="7427" max="7427" width="14.6640625" style="103" bestFit="1" customWidth="1"/>
    <col min="7428" max="7428" width="13.44140625" style="103" bestFit="1" customWidth="1"/>
    <col min="7429" max="7429" width="14.6640625" style="103" bestFit="1" customWidth="1"/>
    <col min="7430" max="7430" width="12.109375" style="103" bestFit="1" customWidth="1"/>
    <col min="7431" max="7668" width="9.109375" style="103"/>
    <col min="7669" max="7669" width="11.6640625" style="103" bestFit="1" customWidth="1"/>
    <col min="7670" max="7670" width="15.33203125" style="103" bestFit="1" customWidth="1"/>
    <col min="7671" max="7679" width="13.5546875" style="103" customWidth="1"/>
    <col min="7680" max="7680" width="9.109375" style="103"/>
    <col min="7681" max="7682" width="10.109375" style="103" bestFit="1" customWidth="1"/>
    <col min="7683" max="7683" width="14.6640625" style="103" bestFit="1" customWidth="1"/>
    <col min="7684" max="7684" width="13.44140625" style="103" bestFit="1" customWidth="1"/>
    <col min="7685" max="7685" width="14.6640625" style="103" bestFit="1" customWidth="1"/>
    <col min="7686" max="7686" width="12.109375" style="103" bestFit="1" customWidth="1"/>
    <col min="7687" max="7924" width="9.109375" style="103"/>
    <col min="7925" max="7925" width="11.6640625" style="103" bestFit="1" customWidth="1"/>
    <col min="7926" max="7926" width="15.33203125" style="103" bestFit="1" customWidth="1"/>
    <col min="7927" max="7935" width="13.5546875" style="103" customWidth="1"/>
    <col min="7936" max="7936" width="9.109375" style="103"/>
    <col min="7937" max="7938" width="10.109375" style="103" bestFit="1" customWidth="1"/>
    <col min="7939" max="7939" width="14.6640625" style="103" bestFit="1" customWidth="1"/>
    <col min="7940" max="7940" width="13.44140625" style="103" bestFit="1" customWidth="1"/>
    <col min="7941" max="7941" width="14.6640625" style="103" bestFit="1" customWidth="1"/>
    <col min="7942" max="7942" width="12.109375" style="103" bestFit="1" customWidth="1"/>
    <col min="7943" max="8180" width="9.109375" style="103"/>
    <col min="8181" max="8181" width="11.6640625" style="103" bestFit="1" customWidth="1"/>
    <col min="8182" max="8182" width="15.33203125" style="103" bestFit="1" customWidth="1"/>
    <col min="8183" max="8191" width="13.5546875" style="103" customWidth="1"/>
    <col min="8192" max="8192" width="9.109375" style="103"/>
    <col min="8193" max="8194" width="10.109375" style="103" bestFit="1" customWidth="1"/>
    <col min="8195" max="8195" width="14.6640625" style="103" bestFit="1" customWidth="1"/>
    <col min="8196" max="8196" width="13.44140625" style="103" bestFit="1" customWidth="1"/>
    <col min="8197" max="8197" width="14.6640625" style="103" bestFit="1" customWidth="1"/>
    <col min="8198" max="8198" width="12.109375" style="103" bestFit="1" customWidth="1"/>
    <col min="8199" max="8436" width="9.109375" style="103"/>
    <col min="8437" max="8437" width="11.6640625" style="103" bestFit="1" customWidth="1"/>
    <col min="8438" max="8438" width="15.33203125" style="103" bestFit="1" customWidth="1"/>
    <col min="8439" max="8447" width="13.5546875" style="103" customWidth="1"/>
    <col min="8448" max="8448" width="9.109375" style="103"/>
    <col min="8449" max="8450" width="10.109375" style="103" bestFit="1" customWidth="1"/>
    <col min="8451" max="8451" width="14.6640625" style="103" bestFit="1" customWidth="1"/>
    <col min="8452" max="8452" width="13.44140625" style="103" bestFit="1" customWidth="1"/>
    <col min="8453" max="8453" width="14.6640625" style="103" bestFit="1" customWidth="1"/>
    <col min="8454" max="8454" width="12.109375" style="103" bestFit="1" customWidth="1"/>
    <col min="8455" max="8692" width="9.109375" style="103"/>
    <col min="8693" max="8693" width="11.6640625" style="103" bestFit="1" customWidth="1"/>
    <col min="8694" max="8694" width="15.33203125" style="103" bestFit="1" customWidth="1"/>
    <col min="8695" max="8703" width="13.5546875" style="103" customWidth="1"/>
    <col min="8704" max="8704" width="9.109375" style="103"/>
    <col min="8705" max="8706" width="10.109375" style="103" bestFit="1" customWidth="1"/>
    <col min="8707" max="8707" width="14.6640625" style="103" bestFit="1" customWidth="1"/>
    <col min="8708" max="8708" width="13.44140625" style="103" bestFit="1" customWidth="1"/>
    <col min="8709" max="8709" width="14.6640625" style="103" bestFit="1" customWidth="1"/>
    <col min="8710" max="8710" width="12.109375" style="103" bestFit="1" customWidth="1"/>
    <col min="8711" max="8948" width="9.109375" style="103"/>
    <col min="8949" max="8949" width="11.6640625" style="103" bestFit="1" customWidth="1"/>
    <col min="8950" max="8950" width="15.33203125" style="103" bestFit="1" customWidth="1"/>
    <col min="8951" max="8959" width="13.5546875" style="103" customWidth="1"/>
    <col min="8960" max="8960" width="9.109375" style="103"/>
    <col min="8961" max="8962" width="10.109375" style="103" bestFit="1" customWidth="1"/>
    <col min="8963" max="8963" width="14.6640625" style="103" bestFit="1" customWidth="1"/>
    <col min="8964" max="8964" width="13.44140625" style="103" bestFit="1" customWidth="1"/>
    <col min="8965" max="8965" width="14.6640625" style="103" bestFit="1" customWidth="1"/>
    <col min="8966" max="8966" width="12.109375" style="103" bestFit="1" customWidth="1"/>
    <col min="8967" max="9204" width="9.109375" style="103"/>
    <col min="9205" max="9205" width="11.6640625" style="103" bestFit="1" customWidth="1"/>
    <col min="9206" max="9206" width="15.33203125" style="103" bestFit="1" customWidth="1"/>
    <col min="9207" max="9215" width="13.5546875" style="103" customWidth="1"/>
    <col min="9216" max="9216" width="9.109375" style="103"/>
    <col min="9217" max="9218" width="10.109375" style="103" bestFit="1" customWidth="1"/>
    <col min="9219" max="9219" width="14.6640625" style="103" bestFit="1" customWidth="1"/>
    <col min="9220" max="9220" width="13.44140625" style="103" bestFit="1" customWidth="1"/>
    <col min="9221" max="9221" width="14.6640625" style="103" bestFit="1" customWidth="1"/>
    <col min="9222" max="9222" width="12.109375" style="103" bestFit="1" customWidth="1"/>
    <col min="9223" max="9460" width="9.109375" style="103"/>
    <col min="9461" max="9461" width="11.6640625" style="103" bestFit="1" customWidth="1"/>
    <col min="9462" max="9462" width="15.33203125" style="103" bestFit="1" customWidth="1"/>
    <col min="9463" max="9471" width="13.5546875" style="103" customWidth="1"/>
    <col min="9472" max="9472" width="9.109375" style="103"/>
    <col min="9473" max="9474" width="10.109375" style="103" bestFit="1" customWidth="1"/>
    <col min="9475" max="9475" width="14.6640625" style="103" bestFit="1" customWidth="1"/>
    <col min="9476" max="9476" width="13.44140625" style="103" bestFit="1" customWidth="1"/>
    <col min="9477" max="9477" width="14.6640625" style="103" bestFit="1" customWidth="1"/>
    <col min="9478" max="9478" width="12.109375" style="103" bestFit="1" customWidth="1"/>
    <col min="9479" max="9716" width="9.109375" style="103"/>
    <col min="9717" max="9717" width="11.6640625" style="103" bestFit="1" customWidth="1"/>
    <col min="9718" max="9718" width="15.33203125" style="103" bestFit="1" customWidth="1"/>
    <col min="9719" max="9727" width="13.5546875" style="103" customWidth="1"/>
    <col min="9728" max="9728" width="9.109375" style="103"/>
    <col min="9729" max="9730" width="10.109375" style="103" bestFit="1" customWidth="1"/>
    <col min="9731" max="9731" width="14.6640625" style="103" bestFit="1" customWidth="1"/>
    <col min="9732" max="9732" width="13.44140625" style="103" bestFit="1" customWidth="1"/>
    <col min="9733" max="9733" width="14.6640625" style="103" bestFit="1" customWidth="1"/>
    <col min="9734" max="9734" width="12.109375" style="103" bestFit="1" customWidth="1"/>
    <col min="9735" max="9972" width="9.109375" style="103"/>
    <col min="9973" max="9973" width="11.6640625" style="103" bestFit="1" customWidth="1"/>
    <col min="9974" max="9974" width="15.33203125" style="103" bestFit="1" customWidth="1"/>
    <col min="9975" max="9983" width="13.5546875" style="103" customWidth="1"/>
    <col min="9984" max="9984" width="9.109375" style="103"/>
    <col min="9985" max="9986" width="10.109375" style="103" bestFit="1" customWidth="1"/>
    <col min="9987" max="9987" width="14.6640625" style="103" bestFit="1" customWidth="1"/>
    <col min="9988" max="9988" width="13.44140625" style="103" bestFit="1" customWidth="1"/>
    <col min="9989" max="9989" width="14.6640625" style="103" bestFit="1" customWidth="1"/>
    <col min="9990" max="9990" width="12.109375" style="103" bestFit="1" customWidth="1"/>
    <col min="9991" max="10228" width="9.109375" style="103"/>
    <col min="10229" max="10229" width="11.6640625" style="103" bestFit="1" customWidth="1"/>
    <col min="10230" max="10230" width="15.33203125" style="103" bestFit="1" customWidth="1"/>
    <col min="10231" max="10239" width="13.5546875" style="103" customWidth="1"/>
    <col min="10240" max="10240" width="9.109375" style="103"/>
    <col min="10241" max="10242" width="10.109375" style="103" bestFit="1" customWidth="1"/>
    <col min="10243" max="10243" width="14.6640625" style="103" bestFit="1" customWidth="1"/>
    <col min="10244" max="10244" width="13.44140625" style="103" bestFit="1" customWidth="1"/>
    <col min="10245" max="10245" width="14.6640625" style="103" bestFit="1" customWidth="1"/>
    <col min="10246" max="10246" width="12.109375" style="103" bestFit="1" customWidth="1"/>
    <col min="10247" max="10484" width="9.109375" style="103"/>
    <col min="10485" max="10485" width="11.6640625" style="103" bestFit="1" customWidth="1"/>
    <col min="10486" max="10486" width="15.33203125" style="103" bestFit="1" customWidth="1"/>
    <col min="10487" max="10495" width="13.5546875" style="103" customWidth="1"/>
    <col min="10496" max="10496" width="9.109375" style="103"/>
    <col min="10497" max="10498" width="10.109375" style="103" bestFit="1" customWidth="1"/>
    <col min="10499" max="10499" width="14.6640625" style="103" bestFit="1" customWidth="1"/>
    <col min="10500" max="10500" width="13.44140625" style="103" bestFit="1" customWidth="1"/>
    <col min="10501" max="10501" width="14.6640625" style="103" bestFit="1" customWidth="1"/>
    <col min="10502" max="10502" width="12.109375" style="103" bestFit="1" customWidth="1"/>
    <col min="10503" max="10740" width="9.109375" style="103"/>
    <col min="10741" max="10741" width="11.6640625" style="103" bestFit="1" customWidth="1"/>
    <col min="10742" max="10742" width="15.33203125" style="103" bestFit="1" customWidth="1"/>
    <col min="10743" max="10751" width="13.5546875" style="103" customWidth="1"/>
    <col min="10752" max="10752" width="9.109375" style="103"/>
    <col min="10753" max="10754" width="10.109375" style="103" bestFit="1" customWidth="1"/>
    <col min="10755" max="10755" width="14.6640625" style="103" bestFit="1" customWidth="1"/>
    <col min="10756" max="10756" width="13.44140625" style="103" bestFit="1" customWidth="1"/>
    <col min="10757" max="10757" width="14.6640625" style="103" bestFit="1" customWidth="1"/>
    <col min="10758" max="10758" width="12.109375" style="103" bestFit="1" customWidth="1"/>
    <col min="10759" max="10996" width="9.109375" style="103"/>
    <col min="10997" max="10997" width="11.6640625" style="103" bestFit="1" customWidth="1"/>
    <col min="10998" max="10998" width="15.33203125" style="103" bestFit="1" customWidth="1"/>
    <col min="10999" max="11007" width="13.5546875" style="103" customWidth="1"/>
    <col min="11008" max="11008" width="9.109375" style="103"/>
    <col min="11009" max="11010" width="10.109375" style="103" bestFit="1" customWidth="1"/>
    <col min="11011" max="11011" width="14.6640625" style="103" bestFit="1" customWidth="1"/>
    <col min="11012" max="11012" width="13.44140625" style="103" bestFit="1" customWidth="1"/>
    <col min="11013" max="11013" width="14.6640625" style="103" bestFit="1" customWidth="1"/>
    <col min="11014" max="11014" width="12.109375" style="103" bestFit="1" customWidth="1"/>
    <col min="11015" max="11252" width="9.109375" style="103"/>
    <col min="11253" max="11253" width="11.6640625" style="103" bestFit="1" customWidth="1"/>
    <col min="11254" max="11254" width="15.33203125" style="103" bestFit="1" customWidth="1"/>
    <col min="11255" max="11263" width="13.5546875" style="103" customWidth="1"/>
    <col min="11264" max="11264" width="9.109375" style="103"/>
    <col min="11265" max="11266" width="10.109375" style="103" bestFit="1" customWidth="1"/>
    <col min="11267" max="11267" width="14.6640625" style="103" bestFit="1" customWidth="1"/>
    <col min="11268" max="11268" width="13.44140625" style="103" bestFit="1" customWidth="1"/>
    <col min="11269" max="11269" width="14.6640625" style="103" bestFit="1" customWidth="1"/>
    <col min="11270" max="11270" width="12.109375" style="103" bestFit="1" customWidth="1"/>
    <col min="11271" max="11508" width="9.109375" style="103"/>
    <col min="11509" max="11509" width="11.6640625" style="103" bestFit="1" customWidth="1"/>
    <col min="11510" max="11510" width="15.33203125" style="103" bestFit="1" customWidth="1"/>
    <col min="11511" max="11519" width="13.5546875" style="103" customWidth="1"/>
    <col min="11520" max="11520" width="9.109375" style="103"/>
    <col min="11521" max="11522" width="10.109375" style="103" bestFit="1" customWidth="1"/>
    <col min="11523" max="11523" width="14.6640625" style="103" bestFit="1" customWidth="1"/>
    <col min="11524" max="11524" width="13.44140625" style="103" bestFit="1" customWidth="1"/>
    <col min="11525" max="11525" width="14.6640625" style="103" bestFit="1" customWidth="1"/>
    <col min="11526" max="11526" width="12.109375" style="103" bestFit="1" customWidth="1"/>
    <col min="11527" max="11764" width="9.109375" style="103"/>
    <col min="11765" max="11765" width="11.6640625" style="103" bestFit="1" customWidth="1"/>
    <col min="11766" max="11766" width="15.33203125" style="103" bestFit="1" customWidth="1"/>
    <col min="11767" max="11775" width="13.5546875" style="103" customWidth="1"/>
    <col min="11776" max="11776" width="9.109375" style="103"/>
    <col min="11777" max="11778" width="10.109375" style="103" bestFit="1" customWidth="1"/>
    <col min="11779" max="11779" width="14.6640625" style="103" bestFit="1" customWidth="1"/>
    <col min="11780" max="11780" width="13.44140625" style="103" bestFit="1" customWidth="1"/>
    <col min="11781" max="11781" width="14.6640625" style="103" bestFit="1" customWidth="1"/>
    <col min="11782" max="11782" width="12.109375" style="103" bestFit="1" customWidth="1"/>
    <col min="11783" max="12020" width="9.109375" style="103"/>
    <col min="12021" max="12021" width="11.6640625" style="103" bestFit="1" customWidth="1"/>
    <col min="12022" max="12022" width="15.33203125" style="103" bestFit="1" customWidth="1"/>
    <col min="12023" max="12031" width="13.5546875" style="103" customWidth="1"/>
    <col min="12032" max="12032" width="9.109375" style="103"/>
    <col min="12033" max="12034" width="10.109375" style="103" bestFit="1" customWidth="1"/>
    <col min="12035" max="12035" width="14.6640625" style="103" bestFit="1" customWidth="1"/>
    <col min="12036" max="12036" width="13.44140625" style="103" bestFit="1" customWidth="1"/>
    <col min="12037" max="12037" width="14.6640625" style="103" bestFit="1" customWidth="1"/>
    <col min="12038" max="12038" width="12.109375" style="103" bestFit="1" customWidth="1"/>
    <col min="12039" max="12276" width="9.109375" style="103"/>
    <col min="12277" max="12277" width="11.6640625" style="103" bestFit="1" customWidth="1"/>
    <col min="12278" max="12278" width="15.33203125" style="103" bestFit="1" customWidth="1"/>
    <col min="12279" max="12287" width="13.5546875" style="103" customWidth="1"/>
    <col min="12288" max="12288" width="9.109375" style="103"/>
    <col min="12289" max="12290" width="10.109375" style="103" bestFit="1" customWidth="1"/>
    <col min="12291" max="12291" width="14.6640625" style="103" bestFit="1" customWidth="1"/>
    <col min="12292" max="12292" width="13.44140625" style="103" bestFit="1" customWidth="1"/>
    <col min="12293" max="12293" width="14.6640625" style="103" bestFit="1" customWidth="1"/>
    <col min="12294" max="12294" width="12.109375" style="103" bestFit="1" customWidth="1"/>
    <col min="12295" max="12532" width="9.109375" style="103"/>
    <col min="12533" max="12533" width="11.6640625" style="103" bestFit="1" customWidth="1"/>
    <col min="12534" max="12534" width="15.33203125" style="103" bestFit="1" customWidth="1"/>
    <col min="12535" max="12543" width="13.5546875" style="103" customWidth="1"/>
    <col min="12544" max="12544" width="9.109375" style="103"/>
    <col min="12545" max="12546" width="10.109375" style="103" bestFit="1" customWidth="1"/>
    <col min="12547" max="12547" width="14.6640625" style="103" bestFit="1" customWidth="1"/>
    <col min="12548" max="12548" width="13.44140625" style="103" bestFit="1" customWidth="1"/>
    <col min="12549" max="12549" width="14.6640625" style="103" bestFit="1" customWidth="1"/>
    <col min="12550" max="12550" width="12.109375" style="103" bestFit="1" customWidth="1"/>
    <col min="12551" max="12788" width="9.109375" style="103"/>
    <col min="12789" max="12789" width="11.6640625" style="103" bestFit="1" customWidth="1"/>
    <col min="12790" max="12790" width="15.33203125" style="103" bestFit="1" customWidth="1"/>
    <col min="12791" max="12799" width="13.5546875" style="103" customWidth="1"/>
    <col min="12800" max="12800" width="9.109375" style="103"/>
    <col min="12801" max="12802" width="10.109375" style="103" bestFit="1" customWidth="1"/>
    <col min="12803" max="12803" width="14.6640625" style="103" bestFit="1" customWidth="1"/>
    <col min="12804" max="12804" width="13.44140625" style="103" bestFit="1" customWidth="1"/>
    <col min="12805" max="12805" width="14.6640625" style="103" bestFit="1" customWidth="1"/>
    <col min="12806" max="12806" width="12.109375" style="103" bestFit="1" customWidth="1"/>
    <col min="12807" max="13044" width="9.109375" style="103"/>
    <col min="13045" max="13045" width="11.6640625" style="103" bestFit="1" customWidth="1"/>
    <col min="13046" max="13046" width="15.33203125" style="103" bestFit="1" customWidth="1"/>
    <col min="13047" max="13055" width="13.5546875" style="103" customWidth="1"/>
    <col min="13056" max="13056" width="9.109375" style="103"/>
    <col min="13057" max="13058" width="10.109375" style="103" bestFit="1" customWidth="1"/>
    <col min="13059" max="13059" width="14.6640625" style="103" bestFit="1" customWidth="1"/>
    <col min="13060" max="13060" width="13.44140625" style="103" bestFit="1" customWidth="1"/>
    <col min="13061" max="13061" width="14.6640625" style="103" bestFit="1" customWidth="1"/>
    <col min="13062" max="13062" width="12.109375" style="103" bestFit="1" customWidth="1"/>
    <col min="13063" max="13300" width="9.109375" style="103"/>
    <col min="13301" max="13301" width="11.6640625" style="103" bestFit="1" customWidth="1"/>
    <col min="13302" max="13302" width="15.33203125" style="103" bestFit="1" customWidth="1"/>
    <col min="13303" max="13311" width="13.5546875" style="103" customWidth="1"/>
    <col min="13312" max="13312" width="9.109375" style="103"/>
    <col min="13313" max="13314" width="10.109375" style="103" bestFit="1" customWidth="1"/>
    <col min="13315" max="13315" width="14.6640625" style="103" bestFit="1" customWidth="1"/>
    <col min="13316" max="13316" width="13.44140625" style="103" bestFit="1" customWidth="1"/>
    <col min="13317" max="13317" width="14.6640625" style="103" bestFit="1" customWidth="1"/>
    <col min="13318" max="13318" width="12.109375" style="103" bestFit="1" customWidth="1"/>
    <col min="13319" max="13556" width="9.109375" style="103"/>
    <col min="13557" max="13557" width="11.6640625" style="103" bestFit="1" customWidth="1"/>
    <col min="13558" max="13558" width="15.33203125" style="103" bestFit="1" customWidth="1"/>
    <col min="13559" max="13567" width="13.5546875" style="103" customWidth="1"/>
    <col min="13568" max="13568" width="9.109375" style="103"/>
    <col min="13569" max="13570" width="10.109375" style="103" bestFit="1" customWidth="1"/>
    <col min="13571" max="13571" width="14.6640625" style="103" bestFit="1" customWidth="1"/>
    <col min="13572" max="13572" width="13.44140625" style="103" bestFit="1" customWidth="1"/>
    <col min="13573" max="13573" width="14.6640625" style="103" bestFit="1" customWidth="1"/>
    <col min="13574" max="13574" width="12.109375" style="103" bestFit="1" customWidth="1"/>
    <col min="13575" max="13812" width="9.109375" style="103"/>
    <col min="13813" max="13813" width="11.6640625" style="103" bestFit="1" customWidth="1"/>
    <col min="13814" max="13814" width="15.33203125" style="103" bestFit="1" customWidth="1"/>
    <col min="13815" max="13823" width="13.5546875" style="103" customWidth="1"/>
    <col min="13824" max="13824" width="9.109375" style="103"/>
    <col min="13825" max="13826" width="10.109375" style="103" bestFit="1" customWidth="1"/>
    <col min="13827" max="13827" width="14.6640625" style="103" bestFit="1" customWidth="1"/>
    <col min="13828" max="13828" width="13.44140625" style="103" bestFit="1" customWidth="1"/>
    <col min="13829" max="13829" width="14.6640625" style="103" bestFit="1" customWidth="1"/>
    <col min="13830" max="13830" width="12.109375" style="103" bestFit="1" customWidth="1"/>
    <col min="13831" max="14068" width="9.109375" style="103"/>
    <col min="14069" max="14069" width="11.6640625" style="103" bestFit="1" customWidth="1"/>
    <col min="14070" max="14070" width="15.33203125" style="103" bestFit="1" customWidth="1"/>
    <col min="14071" max="14079" width="13.5546875" style="103" customWidth="1"/>
    <col min="14080" max="14080" width="9.109375" style="103"/>
    <col min="14081" max="14082" width="10.109375" style="103" bestFit="1" customWidth="1"/>
    <col min="14083" max="14083" width="14.6640625" style="103" bestFit="1" customWidth="1"/>
    <col min="14084" max="14084" width="13.44140625" style="103" bestFit="1" customWidth="1"/>
    <col min="14085" max="14085" width="14.6640625" style="103" bestFit="1" customWidth="1"/>
    <col min="14086" max="14086" width="12.109375" style="103" bestFit="1" customWidth="1"/>
    <col min="14087" max="14324" width="9.109375" style="103"/>
    <col min="14325" max="14325" width="11.6640625" style="103" bestFit="1" customWidth="1"/>
    <col min="14326" max="14326" width="15.33203125" style="103" bestFit="1" customWidth="1"/>
    <col min="14327" max="14335" width="13.5546875" style="103" customWidth="1"/>
    <col min="14336" max="14336" width="9.109375" style="103"/>
    <col min="14337" max="14338" width="10.109375" style="103" bestFit="1" customWidth="1"/>
    <col min="14339" max="14339" width="14.6640625" style="103" bestFit="1" customWidth="1"/>
    <col min="14340" max="14340" width="13.44140625" style="103" bestFit="1" customWidth="1"/>
    <col min="14341" max="14341" width="14.6640625" style="103" bestFit="1" customWidth="1"/>
    <col min="14342" max="14342" width="12.109375" style="103" bestFit="1" customWidth="1"/>
    <col min="14343" max="14580" width="9.109375" style="103"/>
    <col min="14581" max="14581" width="11.6640625" style="103" bestFit="1" customWidth="1"/>
    <col min="14582" max="14582" width="15.33203125" style="103" bestFit="1" customWidth="1"/>
    <col min="14583" max="14591" width="13.5546875" style="103" customWidth="1"/>
    <col min="14592" max="14592" width="9.109375" style="103"/>
    <col min="14593" max="14594" width="10.109375" style="103" bestFit="1" customWidth="1"/>
    <col min="14595" max="14595" width="14.6640625" style="103" bestFit="1" customWidth="1"/>
    <col min="14596" max="14596" width="13.44140625" style="103" bestFit="1" customWidth="1"/>
    <col min="14597" max="14597" width="14.6640625" style="103" bestFit="1" customWidth="1"/>
    <col min="14598" max="14598" width="12.109375" style="103" bestFit="1" customWidth="1"/>
    <col min="14599" max="14836" width="9.109375" style="103"/>
    <col min="14837" max="14837" width="11.6640625" style="103" bestFit="1" customWidth="1"/>
    <col min="14838" max="14838" width="15.33203125" style="103" bestFit="1" customWidth="1"/>
    <col min="14839" max="14847" width="13.5546875" style="103" customWidth="1"/>
    <col min="14848" max="14848" width="9.109375" style="103"/>
    <col min="14849" max="14850" width="10.109375" style="103" bestFit="1" customWidth="1"/>
    <col min="14851" max="14851" width="14.6640625" style="103" bestFit="1" customWidth="1"/>
    <col min="14852" max="14852" width="13.44140625" style="103" bestFit="1" customWidth="1"/>
    <col min="14853" max="14853" width="14.6640625" style="103" bestFit="1" customWidth="1"/>
    <col min="14854" max="14854" width="12.109375" style="103" bestFit="1" customWidth="1"/>
    <col min="14855" max="15092" width="9.109375" style="103"/>
    <col min="15093" max="15093" width="11.6640625" style="103" bestFit="1" customWidth="1"/>
    <col min="15094" max="15094" width="15.33203125" style="103" bestFit="1" customWidth="1"/>
    <col min="15095" max="15103" width="13.5546875" style="103" customWidth="1"/>
    <col min="15104" max="15104" width="9.109375" style="103"/>
    <col min="15105" max="15106" width="10.109375" style="103" bestFit="1" customWidth="1"/>
    <col min="15107" max="15107" width="14.6640625" style="103" bestFit="1" customWidth="1"/>
    <col min="15108" max="15108" width="13.44140625" style="103" bestFit="1" customWidth="1"/>
    <col min="15109" max="15109" width="14.6640625" style="103" bestFit="1" customWidth="1"/>
    <col min="15110" max="15110" width="12.109375" style="103" bestFit="1" customWidth="1"/>
    <col min="15111" max="15348" width="9.109375" style="103"/>
    <col min="15349" max="15349" width="11.6640625" style="103" bestFit="1" customWidth="1"/>
    <col min="15350" max="15350" width="15.33203125" style="103" bestFit="1" customWidth="1"/>
    <col min="15351" max="15359" width="13.5546875" style="103" customWidth="1"/>
    <col min="15360" max="15360" width="9.109375" style="103"/>
    <col min="15361" max="15362" width="10.109375" style="103" bestFit="1" customWidth="1"/>
    <col min="15363" max="15363" width="14.6640625" style="103" bestFit="1" customWidth="1"/>
    <col min="15364" max="15364" width="13.44140625" style="103" bestFit="1" customWidth="1"/>
    <col min="15365" max="15365" width="14.6640625" style="103" bestFit="1" customWidth="1"/>
    <col min="15366" max="15366" width="12.109375" style="103" bestFit="1" customWidth="1"/>
    <col min="15367" max="15604" width="9.109375" style="103"/>
    <col min="15605" max="15605" width="11.6640625" style="103" bestFit="1" customWidth="1"/>
    <col min="15606" max="15606" width="15.33203125" style="103" bestFit="1" customWidth="1"/>
    <col min="15607" max="15615" width="13.5546875" style="103" customWidth="1"/>
    <col min="15616" max="15616" width="9.109375" style="103"/>
    <col min="15617" max="15618" width="10.109375" style="103" bestFit="1" customWidth="1"/>
    <col min="15619" max="15619" width="14.6640625" style="103" bestFit="1" customWidth="1"/>
    <col min="15620" max="15620" width="13.44140625" style="103" bestFit="1" customWidth="1"/>
    <col min="15621" max="15621" width="14.6640625" style="103" bestFit="1" customWidth="1"/>
    <col min="15622" max="15622" width="12.109375" style="103" bestFit="1" customWidth="1"/>
    <col min="15623" max="15860" width="9.109375" style="103"/>
    <col min="15861" max="15861" width="11.6640625" style="103" bestFit="1" customWidth="1"/>
    <col min="15862" max="15862" width="15.33203125" style="103" bestFit="1" customWidth="1"/>
    <col min="15863" max="15871" width="13.5546875" style="103" customWidth="1"/>
    <col min="15872" max="15872" width="9.109375" style="103"/>
    <col min="15873" max="15874" width="10.109375" style="103" bestFit="1" customWidth="1"/>
    <col min="15875" max="15875" width="14.6640625" style="103" bestFit="1" customWidth="1"/>
    <col min="15876" max="15876" width="13.44140625" style="103" bestFit="1" customWidth="1"/>
    <col min="15877" max="15877" width="14.6640625" style="103" bestFit="1" customWidth="1"/>
    <col min="15878" max="15878" width="12.109375" style="103" bestFit="1" customWidth="1"/>
    <col min="15879" max="16116" width="9.109375" style="103"/>
    <col min="16117" max="16117" width="11.6640625" style="103" bestFit="1" customWidth="1"/>
    <col min="16118" max="16118" width="15.33203125" style="103" bestFit="1" customWidth="1"/>
    <col min="16119" max="16127" width="13.5546875" style="103" customWidth="1"/>
    <col min="16128" max="16128" width="9.109375" style="103"/>
    <col min="16129" max="16130" width="10.109375" style="103" bestFit="1" customWidth="1"/>
    <col min="16131" max="16131" width="14.6640625" style="103" bestFit="1" customWidth="1"/>
    <col min="16132" max="16132" width="13.44140625" style="103" bestFit="1" customWidth="1"/>
    <col min="16133" max="16133" width="14.6640625" style="103" bestFit="1" customWidth="1"/>
    <col min="16134" max="16134" width="12.109375" style="103" bestFit="1" customWidth="1"/>
    <col min="16135" max="16384" width="9.109375" style="103"/>
  </cols>
  <sheetData>
    <row r="1" spans="2:12">
      <c r="B1" s="3683" t="s">
        <v>328</v>
      </c>
      <c r="C1" s="3683"/>
      <c r="D1" s="3683"/>
      <c r="E1" s="3683"/>
      <c r="F1" s="3683"/>
      <c r="G1" s="3683"/>
      <c r="H1" s="3683"/>
      <c r="I1" s="3683"/>
      <c r="J1" s="3683"/>
      <c r="K1" s="3683"/>
      <c r="L1" s="3683"/>
    </row>
    <row r="2" spans="2:12">
      <c r="B2" s="3683" t="s">
        <v>164</v>
      </c>
      <c r="C2" s="3683"/>
      <c r="D2" s="3683"/>
      <c r="E2" s="3683"/>
      <c r="F2" s="3683"/>
      <c r="G2" s="3683"/>
      <c r="H2" s="3683"/>
      <c r="I2" s="3683"/>
      <c r="J2" s="3683"/>
      <c r="K2" s="3683"/>
      <c r="L2" s="3683"/>
    </row>
    <row r="3" spans="2:12" ht="16.2" thickBot="1">
      <c r="B3" s="3684" t="s">
        <v>126</v>
      </c>
      <c r="C3" s="3684"/>
      <c r="D3" s="3684"/>
      <c r="E3" s="3684"/>
      <c r="F3" s="3684"/>
      <c r="G3" s="3684"/>
      <c r="H3" s="3684"/>
      <c r="I3" s="3684"/>
      <c r="J3" s="3684"/>
      <c r="K3" s="3684"/>
      <c r="L3" s="3684"/>
    </row>
    <row r="4" spans="2:12" s="102" customFormat="1" ht="16.2" thickTop="1">
      <c r="B4" s="3685" t="s">
        <v>325</v>
      </c>
      <c r="C4" s="3641" t="s">
        <v>324</v>
      </c>
      <c r="D4" s="3687" t="s">
        <v>323</v>
      </c>
      <c r="E4" s="3687"/>
      <c r="F4" s="3687"/>
      <c r="G4" s="3687"/>
      <c r="H4" s="3688" t="s">
        <v>322</v>
      </c>
      <c r="I4" s="3687" t="s">
        <v>321</v>
      </c>
      <c r="J4" s="3687"/>
      <c r="K4" s="3687"/>
      <c r="L4" s="3690" t="s">
        <v>320</v>
      </c>
    </row>
    <row r="5" spans="2:12" s="102" customFormat="1" ht="31.2">
      <c r="B5" s="3686"/>
      <c r="C5" s="3642"/>
      <c r="D5" s="153" t="s">
        <v>319</v>
      </c>
      <c r="E5" s="153" t="s">
        <v>318</v>
      </c>
      <c r="F5" s="152" t="s">
        <v>317</v>
      </c>
      <c r="G5" s="152" t="s">
        <v>316</v>
      </c>
      <c r="H5" s="3689"/>
      <c r="I5" s="152" t="s">
        <v>315</v>
      </c>
      <c r="J5" s="152" t="s">
        <v>314</v>
      </c>
      <c r="K5" s="152" t="s">
        <v>313</v>
      </c>
      <c r="L5" s="3691"/>
    </row>
    <row r="6" spans="2:12" ht="23.1" customHeight="1">
      <c r="B6" s="151" t="s">
        <v>312</v>
      </c>
      <c r="C6" s="150" t="s">
        <v>311</v>
      </c>
      <c r="D6" s="149">
        <f>546.5-F6</f>
        <v>532</v>
      </c>
      <c r="E6" s="149">
        <v>967.3</v>
      </c>
      <c r="F6" s="149">
        <v>14.5</v>
      </c>
      <c r="G6" s="149">
        <f t="shared" ref="G6:G46" si="0">D6+E6+F6</f>
        <v>1513.8</v>
      </c>
      <c r="H6" s="148">
        <v>1007</v>
      </c>
      <c r="I6" s="148">
        <v>282.8</v>
      </c>
      <c r="J6" s="148">
        <v>104</v>
      </c>
      <c r="K6" s="148">
        <f t="shared" ref="K6:K50" si="1">J6+I6</f>
        <v>386.8</v>
      </c>
      <c r="L6" s="147">
        <v>100</v>
      </c>
    </row>
    <row r="7" spans="2:12" ht="23.1" customHeight="1">
      <c r="B7" s="145" t="s">
        <v>310</v>
      </c>
      <c r="C7" s="144" t="s">
        <v>309</v>
      </c>
      <c r="D7" s="143">
        <f>674.5-F7</f>
        <v>658.4</v>
      </c>
      <c r="E7" s="143">
        <v>1238.9000000000001</v>
      </c>
      <c r="F7" s="143">
        <v>16.100000000000001</v>
      </c>
      <c r="G7" s="143">
        <f t="shared" si="0"/>
        <v>1913.4</v>
      </c>
      <c r="H7" s="138">
        <v>1112</v>
      </c>
      <c r="I7" s="138">
        <v>359.7</v>
      </c>
      <c r="J7" s="138">
        <v>146</v>
      </c>
      <c r="K7" s="138">
        <f t="shared" si="1"/>
        <v>505.7</v>
      </c>
      <c r="L7" s="137">
        <v>200</v>
      </c>
    </row>
    <row r="8" spans="2:12" ht="23.1" customHeight="1">
      <c r="B8" s="145" t="s">
        <v>308</v>
      </c>
      <c r="C8" s="144" t="s">
        <v>307</v>
      </c>
      <c r="D8" s="143">
        <f>832.1-F8</f>
        <v>792.9</v>
      </c>
      <c r="E8" s="143">
        <v>1498.3</v>
      </c>
      <c r="F8" s="143">
        <v>39.200000000000003</v>
      </c>
      <c r="G8" s="143">
        <f t="shared" si="0"/>
        <v>2330.3999999999996</v>
      </c>
      <c r="H8" s="138">
        <v>1331.5</v>
      </c>
      <c r="I8" s="138">
        <v>392.6</v>
      </c>
      <c r="J8" s="138">
        <v>164.3</v>
      </c>
      <c r="K8" s="138">
        <f t="shared" si="1"/>
        <v>556.90000000000009</v>
      </c>
      <c r="L8" s="137">
        <v>300</v>
      </c>
    </row>
    <row r="9" spans="2:12" ht="23.1" customHeight="1">
      <c r="B9" s="145" t="s">
        <v>306</v>
      </c>
      <c r="C9" s="144" t="s">
        <v>305</v>
      </c>
      <c r="D9" s="143">
        <f>866.9-F9</f>
        <v>822.6</v>
      </c>
      <c r="E9" s="143">
        <v>1808</v>
      </c>
      <c r="F9" s="143">
        <v>44.3</v>
      </c>
      <c r="G9" s="143">
        <f t="shared" si="0"/>
        <v>2674.9</v>
      </c>
      <c r="H9" s="138">
        <v>1553.4</v>
      </c>
      <c r="I9" s="138">
        <v>466.6</v>
      </c>
      <c r="J9" s="138">
        <v>381.8</v>
      </c>
      <c r="K9" s="138">
        <f t="shared" si="1"/>
        <v>848.40000000000009</v>
      </c>
      <c r="L9" s="137">
        <v>240</v>
      </c>
    </row>
    <row r="10" spans="2:12" ht="23.1" customHeight="1">
      <c r="B10" s="145" t="s">
        <v>304</v>
      </c>
      <c r="C10" s="144" t="s">
        <v>303</v>
      </c>
      <c r="D10" s="143">
        <f>1041.7-F10</f>
        <v>985.1</v>
      </c>
      <c r="E10" s="143">
        <v>1978.8</v>
      </c>
      <c r="F10" s="143">
        <v>56.6</v>
      </c>
      <c r="G10" s="143">
        <f t="shared" si="0"/>
        <v>3020.5</v>
      </c>
      <c r="H10" s="138">
        <v>1797.8999999999999</v>
      </c>
      <c r="I10" s="138">
        <v>599.20000000000005</v>
      </c>
      <c r="J10" s="138">
        <v>390.18</v>
      </c>
      <c r="K10" s="138">
        <f t="shared" si="1"/>
        <v>989.38000000000011</v>
      </c>
      <c r="L10" s="137">
        <v>200</v>
      </c>
    </row>
    <row r="11" spans="2:12" ht="23.1" customHeight="1">
      <c r="B11" s="145" t="s">
        <v>302</v>
      </c>
      <c r="C11" s="144" t="s">
        <v>301</v>
      </c>
      <c r="D11" s="143">
        <f>1162.1-F11</f>
        <v>1067.1999999999998</v>
      </c>
      <c r="E11" s="143">
        <v>2308.6</v>
      </c>
      <c r="F11" s="143">
        <v>94.9</v>
      </c>
      <c r="G11" s="143">
        <f t="shared" si="0"/>
        <v>3470.7</v>
      </c>
      <c r="H11" s="138">
        <v>1857.1</v>
      </c>
      <c r="I11" s="138">
        <v>805.6</v>
      </c>
      <c r="J11" s="138">
        <v>534.9</v>
      </c>
      <c r="K11" s="138">
        <f t="shared" si="1"/>
        <v>1340.5</v>
      </c>
      <c r="L11" s="137">
        <v>180</v>
      </c>
    </row>
    <row r="12" spans="2:12" ht="23.1" customHeight="1">
      <c r="B12" s="145" t="s">
        <v>300</v>
      </c>
      <c r="C12" s="144" t="s">
        <v>299</v>
      </c>
      <c r="D12" s="143">
        <f>1361.2-F12</f>
        <v>1274.9000000000001</v>
      </c>
      <c r="E12" s="143">
        <v>2731.1</v>
      </c>
      <c r="F12" s="143">
        <v>86.3</v>
      </c>
      <c r="G12" s="143">
        <f t="shared" si="0"/>
        <v>4092.3</v>
      </c>
      <c r="H12" s="138">
        <v>2400.4</v>
      </c>
      <c r="I12" s="138">
        <v>868.9</v>
      </c>
      <c r="J12" s="138">
        <v>693.3</v>
      </c>
      <c r="K12" s="138">
        <f t="shared" si="1"/>
        <v>1562.1999999999998</v>
      </c>
      <c r="L12" s="137">
        <v>250</v>
      </c>
    </row>
    <row r="13" spans="2:12" ht="23.1" customHeight="1">
      <c r="B13" s="145" t="s">
        <v>298</v>
      </c>
      <c r="C13" s="144" t="s">
        <v>297</v>
      </c>
      <c r="D13" s="143">
        <f>1634.4-F13</f>
        <v>1530.6000000000001</v>
      </c>
      <c r="E13" s="143">
        <v>3726.9</v>
      </c>
      <c r="F13" s="143">
        <v>103.8</v>
      </c>
      <c r="G13" s="143">
        <f t="shared" si="0"/>
        <v>5361.3</v>
      </c>
      <c r="H13" s="138">
        <v>2676</v>
      </c>
      <c r="I13" s="138">
        <v>993.3</v>
      </c>
      <c r="J13" s="138">
        <v>729.9</v>
      </c>
      <c r="K13" s="138">
        <f t="shared" si="1"/>
        <v>1723.1999999999998</v>
      </c>
      <c r="L13" s="137">
        <v>500</v>
      </c>
    </row>
    <row r="14" spans="2:12" ht="23.1" customHeight="1">
      <c r="B14" s="145" t="s">
        <v>296</v>
      </c>
      <c r="C14" s="144" t="s">
        <v>295</v>
      </c>
      <c r="D14" s="143">
        <f>1997.1-F14</f>
        <v>1903.5</v>
      </c>
      <c r="E14" s="143">
        <v>4982.1000000000004</v>
      </c>
      <c r="F14" s="143">
        <v>93.6</v>
      </c>
      <c r="G14" s="143">
        <f t="shared" si="0"/>
        <v>6979.2000000000007</v>
      </c>
      <c r="H14" s="138">
        <v>2835.2999999999997</v>
      </c>
      <c r="I14" s="138">
        <v>1090.0999999999999</v>
      </c>
      <c r="J14" s="138">
        <v>985.8</v>
      </c>
      <c r="K14" s="138">
        <f t="shared" si="1"/>
        <v>2075.8999999999996</v>
      </c>
      <c r="L14" s="137">
        <v>1000</v>
      </c>
    </row>
    <row r="15" spans="2:12" ht="23.1" customHeight="1">
      <c r="B15" s="145" t="s">
        <v>294</v>
      </c>
      <c r="C15" s="144" t="s">
        <v>293</v>
      </c>
      <c r="D15" s="143">
        <f>2273.5-F15</f>
        <v>2107</v>
      </c>
      <c r="E15" s="143">
        <v>5163.8</v>
      </c>
      <c r="F15" s="143">
        <v>166.5</v>
      </c>
      <c r="G15" s="143">
        <f t="shared" si="0"/>
        <v>7437.3</v>
      </c>
      <c r="H15" s="138">
        <v>3406.3</v>
      </c>
      <c r="I15" s="138">
        <v>876.6</v>
      </c>
      <c r="J15" s="138">
        <v>1670.9</v>
      </c>
      <c r="K15" s="138">
        <f t="shared" si="1"/>
        <v>2547.5</v>
      </c>
      <c r="L15" s="137">
        <v>1576.8</v>
      </c>
    </row>
    <row r="16" spans="2:12" ht="23.1" customHeight="1">
      <c r="B16" s="145" t="s">
        <v>292</v>
      </c>
      <c r="C16" s="144" t="s">
        <v>291</v>
      </c>
      <c r="D16" s="143">
        <f>2906.1-F16</f>
        <v>2731.4</v>
      </c>
      <c r="E16" s="143">
        <v>5488.7</v>
      </c>
      <c r="F16" s="143">
        <v>174.7</v>
      </c>
      <c r="G16" s="143">
        <f t="shared" si="0"/>
        <v>8394.8000000000011</v>
      </c>
      <c r="H16" s="138">
        <v>3916.6000000000004</v>
      </c>
      <c r="I16" s="138">
        <v>923.4</v>
      </c>
      <c r="J16" s="138">
        <v>1754.9</v>
      </c>
      <c r="K16" s="138">
        <f t="shared" si="1"/>
        <v>2678.3</v>
      </c>
      <c r="L16" s="137">
        <v>1799.9</v>
      </c>
    </row>
    <row r="17" spans="2:12" ht="23.1" customHeight="1">
      <c r="B17" s="145" t="s">
        <v>290</v>
      </c>
      <c r="C17" s="144" t="s">
        <v>289</v>
      </c>
      <c r="D17" s="143">
        <f>3584-F17</f>
        <v>3241.2</v>
      </c>
      <c r="E17" s="143">
        <v>6213.1</v>
      </c>
      <c r="F17" s="143">
        <v>342.8</v>
      </c>
      <c r="G17" s="143">
        <f t="shared" si="0"/>
        <v>9797.0999999999985</v>
      </c>
      <c r="H17" s="138">
        <v>4644.5</v>
      </c>
      <c r="I17" s="138">
        <v>1172.9000000000001</v>
      </c>
      <c r="J17" s="138">
        <v>2501.1</v>
      </c>
      <c r="K17" s="138">
        <f t="shared" si="1"/>
        <v>3674</v>
      </c>
      <c r="L17" s="137">
        <v>1403.4</v>
      </c>
    </row>
    <row r="18" spans="2:12" ht="23.1" customHeight="1">
      <c r="B18" s="145" t="s">
        <v>288</v>
      </c>
      <c r="C18" s="144" t="s">
        <v>287</v>
      </c>
      <c r="D18" s="143">
        <f>4135.2-F18</f>
        <v>3784.6</v>
      </c>
      <c r="E18" s="143">
        <v>7378</v>
      </c>
      <c r="F18" s="143">
        <v>350.6</v>
      </c>
      <c r="G18" s="143">
        <f t="shared" si="0"/>
        <v>11513.2</v>
      </c>
      <c r="H18" s="138">
        <v>5975.0999999999995</v>
      </c>
      <c r="I18" s="138">
        <v>1285.0999999999999</v>
      </c>
      <c r="J18" s="138">
        <v>2705.8</v>
      </c>
      <c r="K18" s="138">
        <f t="shared" si="1"/>
        <v>3990.9</v>
      </c>
      <c r="L18" s="137">
        <v>1644.7</v>
      </c>
    </row>
    <row r="19" spans="2:12" ht="23.1" customHeight="1">
      <c r="B19" s="145" t="s">
        <v>286</v>
      </c>
      <c r="C19" s="144" t="s">
        <v>285</v>
      </c>
      <c r="D19" s="143">
        <f>4677-F19</f>
        <v>4279.5</v>
      </c>
      <c r="E19" s="143">
        <v>9428</v>
      </c>
      <c r="F19" s="143">
        <v>397.5</v>
      </c>
      <c r="G19" s="143">
        <f t="shared" si="0"/>
        <v>14105</v>
      </c>
      <c r="H19" s="138">
        <v>7290.4</v>
      </c>
      <c r="I19" s="138">
        <v>2076.8000000000002</v>
      </c>
      <c r="J19" s="138">
        <v>3815.8</v>
      </c>
      <c r="K19" s="138">
        <f t="shared" si="1"/>
        <v>5892.6</v>
      </c>
      <c r="L19" s="137">
        <v>1130</v>
      </c>
    </row>
    <row r="20" spans="2:12" ht="23.1" customHeight="1">
      <c r="B20" s="145" t="s">
        <v>284</v>
      </c>
      <c r="C20" s="144" t="s">
        <v>283</v>
      </c>
      <c r="D20" s="143">
        <f>5676.2-F20</f>
        <v>5142.0999999999995</v>
      </c>
      <c r="E20" s="143">
        <v>12328.8</v>
      </c>
      <c r="F20" s="143">
        <v>534.1</v>
      </c>
      <c r="G20" s="143">
        <f t="shared" si="0"/>
        <v>18004.999999999996</v>
      </c>
      <c r="H20" s="138">
        <v>7776.6</v>
      </c>
      <c r="I20" s="138">
        <v>1680.6</v>
      </c>
      <c r="J20" s="138">
        <v>5666.4</v>
      </c>
      <c r="K20" s="138">
        <f t="shared" si="1"/>
        <v>7347</v>
      </c>
      <c r="L20" s="137">
        <v>1330</v>
      </c>
    </row>
    <row r="21" spans="2:12" ht="23.1" customHeight="1">
      <c r="B21" s="145" t="s">
        <v>282</v>
      </c>
      <c r="C21" s="144" t="s">
        <v>281</v>
      </c>
      <c r="D21" s="143">
        <f>6671.8-F21</f>
        <v>5869.6</v>
      </c>
      <c r="E21" s="143">
        <v>12997.5</v>
      </c>
      <c r="F21" s="143">
        <v>802.2</v>
      </c>
      <c r="G21" s="143">
        <f t="shared" si="0"/>
        <v>19669.3</v>
      </c>
      <c r="H21" s="138">
        <v>9287.9</v>
      </c>
      <c r="I21" s="138">
        <v>1975.4</v>
      </c>
      <c r="J21" s="138">
        <v>5959.6</v>
      </c>
      <c r="K21" s="138">
        <f t="shared" si="1"/>
        <v>7935</v>
      </c>
      <c r="L21" s="137">
        <v>2150</v>
      </c>
    </row>
    <row r="22" spans="2:12" ht="23.1" customHeight="1">
      <c r="B22" s="145" t="s">
        <v>280</v>
      </c>
      <c r="C22" s="144" t="s">
        <v>279</v>
      </c>
      <c r="D22" s="143">
        <f>7570.3-F22</f>
        <v>6831.3</v>
      </c>
      <c r="E22" s="143">
        <v>15979.5</v>
      </c>
      <c r="F22" s="143">
        <v>739</v>
      </c>
      <c r="G22" s="143">
        <f t="shared" si="0"/>
        <v>23549.8</v>
      </c>
      <c r="H22" s="138">
        <v>10730.400000000001</v>
      </c>
      <c r="I22" s="138">
        <v>2164.8000000000002</v>
      </c>
      <c r="J22" s="138">
        <v>6256.7</v>
      </c>
      <c r="K22" s="138">
        <f t="shared" si="1"/>
        <v>8421.5</v>
      </c>
      <c r="L22" s="137">
        <v>4552.7</v>
      </c>
    </row>
    <row r="23" spans="2:12" ht="23.1" customHeight="1">
      <c r="B23" s="145" t="s">
        <v>278</v>
      </c>
      <c r="C23" s="144" t="s">
        <v>277</v>
      </c>
      <c r="D23" s="143">
        <f>9905.4-F23</f>
        <v>8698.4</v>
      </c>
      <c r="E23" s="143">
        <v>16512.8</v>
      </c>
      <c r="F23" s="143">
        <v>1207</v>
      </c>
      <c r="G23" s="143">
        <f t="shared" si="0"/>
        <v>26418.199999999997</v>
      </c>
      <c r="H23" s="138">
        <v>13512.699999999999</v>
      </c>
      <c r="I23" s="138">
        <v>1643.8</v>
      </c>
      <c r="J23" s="138">
        <v>6816.9</v>
      </c>
      <c r="K23" s="138">
        <f t="shared" si="1"/>
        <v>8460.6999999999989</v>
      </c>
      <c r="L23" s="137">
        <v>2078.8000000000002</v>
      </c>
    </row>
    <row r="24" spans="2:12" ht="23.1" customHeight="1">
      <c r="B24" s="145" t="s">
        <v>276</v>
      </c>
      <c r="C24" s="144" t="s">
        <v>275</v>
      </c>
      <c r="D24" s="143">
        <f>11484.1-F24</f>
        <v>9886.2000000000007</v>
      </c>
      <c r="E24" s="143">
        <v>19413.599999999999</v>
      </c>
      <c r="F24" s="143">
        <v>1597.9</v>
      </c>
      <c r="G24" s="143">
        <f t="shared" si="0"/>
        <v>30897.7</v>
      </c>
      <c r="H24" s="138">
        <v>15148.400000000001</v>
      </c>
      <c r="I24" s="138">
        <v>3793.3</v>
      </c>
      <c r="J24" s="138">
        <v>6920.9</v>
      </c>
      <c r="K24" s="138">
        <f t="shared" si="1"/>
        <v>10714.2</v>
      </c>
      <c r="L24" s="137">
        <v>1620</v>
      </c>
    </row>
    <row r="25" spans="2:12" ht="23.1" customHeight="1">
      <c r="B25" s="145" t="s">
        <v>274</v>
      </c>
      <c r="C25" s="144" t="s">
        <v>273</v>
      </c>
      <c r="D25" s="143">
        <f>12409.2-F25</f>
        <v>10511</v>
      </c>
      <c r="E25" s="143">
        <v>21188.2</v>
      </c>
      <c r="F25" s="143">
        <v>1898.2</v>
      </c>
      <c r="G25" s="143">
        <f t="shared" si="0"/>
        <v>33597.4</v>
      </c>
      <c r="H25" s="138">
        <v>19580.7</v>
      </c>
      <c r="I25" s="138">
        <v>2393.6</v>
      </c>
      <c r="J25" s="138">
        <v>9163.6</v>
      </c>
      <c r="K25" s="138">
        <f t="shared" si="1"/>
        <v>11557.2</v>
      </c>
      <c r="L25" s="137">
        <v>1820</v>
      </c>
    </row>
    <row r="26" spans="2:12" ht="23.1" customHeight="1">
      <c r="B26" s="145" t="s">
        <v>272</v>
      </c>
      <c r="C26" s="144" t="s">
        <v>271</v>
      </c>
      <c r="D26" s="143">
        <f>19265.1-F26</f>
        <v>16611.899999999998</v>
      </c>
      <c r="E26" s="143">
        <v>19794.900000000001</v>
      </c>
      <c r="F26" s="143">
        <v>2653.2</v>
      </c>
      <c r="G26" s="143">
        <f t="shared" si="0"/>
        <v>39060</v>
      </c>
      <c r="H26" s="138">
        <v>24575.200000000001</v>
      </c>
      <c r="I26" s="138">
        <v>3937.1</v>
      </c>
      <c r="J26" s="138">
        <v>7312.3</v>
      </c>
      <c r="K26" s="138">
        <f t="shared" si="1"/>
        <v>11249.4</v>
      </c>
      <c r="L26" s="137">
        <v>1900</v>
      </c>
    </row>
    <row r="27" spans="2:12" ht="23.1" customHeight="1">
      <c r="B27" s="145" t="s">
        <v>270</v>
      </c>
      <c r="C27" s="144" t="s">
        <v>269</v>
      </c>
      <c r="D27" s="143">
        <f>21561.9-F27</f>
        <v>18714.400000000001</v>
      </c>
      <c r="E27" s="143">
        <v>24980.5</v>
      </c>
      <c r="F27" s="143">
        <v>2847.5</v>
      </c>
      <c r="G27" s="143">
        <f t="shared" si="0"/>
        <v>46542.400000000001</v>
      </c>
      <c r="H27" s="138">
        <v>27893.100000000002</v>
      </c>
      <c r="I27" s="138">
        <v>4825.1000000000004</v>
      </c>
      <c r="J27" s="138">
        <v>9463.9</v>
      </c>
      <c r="K27" s="138">
        <f t="shared" si="1"/>
        <v>14289</v>
      </c>
      <c r="L27" s="137">
        <v>2200</v>
      </c>
    </row>
    <row r="28" spans="2:12" ht="23.1" customHeight="1">
      <c r="B28" s="145" t="s">
        <v>268</v>
      </c>
      <c r="C28" s="144" t="s">
        <v>267</v>
      </c>
      <c r="D28" s="143">
        <f>24181.2-F28</f>
        <v>20727.900000000001</v>
      </c>
      <c r="E28" s="143">
        <v>26542.559000000001</v>
      </c>
      <c r="F28" s="143">
        <v>3453.3</v>
      </c>
      <c r="G28" s="143">
        <f t="shared" si="0"/>
        <v>50723.759000000005</v>
      </c>
      <c r="H28" s="138">
        <v>30373.399999999998</v>
      </c>
      <c r="I28" s="138">
        <v>5988.2889999999998</v>
      </c>
      <c r="J28" s="138">
        <v>9043.6219999999994</v>
      </c>
      <c r="K28" s="138">
        <f t="shared" si="1"/>
        <v>15031.911</v>
      </c>
      <c r="L28" s="137">
        <v>3000</v>
      </c>
    </row>
    <row r="29" spans="2:12" ht="23.1" customHeight="1">
      <c r="B29" s="145" t="s">
        <v>266</v>
      </c>
      <c r="C29" s="144" t="s">
        <v>265</v>
      </c>
      <c r="D29" s="143">
        <f>27174.4-F29</f>
        <v>23243.200000000001</v>
      </c>
      <c r="E29" s="143">
        <v>28943.916000000001</v>
      </c>
      <c r="F29" s="143">
        <v>3931.2</v>
      </c>
      <c r="G29" s="143">
        <f t="shared" si="0"/>
        <v>56118.315999999999</v>
      </c>
      <c r="H29" s="138">
        <v>32937.9</v>
      </c>
      <c r="I29" s="138">
        <v>5402.61</v>
      </c>
      <c r="J29" s="138">
        <v>11054.512000000001</v>
      </c>
      <c r="K29" s="138">
        <f t="shared" si="1"/>
        <v>16457.121999999999</v>
      </c>
      <c r="L29" s="137">
        <v>3400</v>
      </c>
    </row>
    <row r="30" spans="2:12" ht="23.1" customHeight="1">
      <c r="B30" s="145" t="s">
        <v>264</v>
      </c>
      <c r="C30" s="144" t="s">
        <v>263</v>
      </c>
      <c r="D30" s="143">
        <v>31944.2</v>
      </c>
      <c r="E30" s="143">
        <v>22992.1</v>
      </c>
      <c r="F30" s="143">
        <v>4642.7</v>
      </c>
      <c r="G30" s="143">
        <f t="shared" si="0"/>
        <v>59579</v>
      </c>
      <c r="H30" s="138">
        <v>37251</v>
      </c>
      <c r="I30" s="138">
        <v>4336.5649999999996</v>
      </c>
      <c r="J30" s="138">
        <v>11852.433999999999</v>
      </c>
      <c r="K30" s="138">
        <f t="shared" si="1"/>
        <v>16188.999</v>
      </c>
      <c r="L30" s="137">
        <v>4710</v>
      </c>
    </row>
    <row r="31" spans="2:12" ht="23.1" customHeight="1">
      <c r="B31" s="145" t="s">
        <v>262</v>
      </c>
      <c r="C31" s="144" t="s">
        <v>261</v>
      </c>
      <c r="D31" s="143">
        <v>35579.1</v>
      </c>
      <c r="E31" s="143">
        <v>25480.7</v>
      </c>
      <c r="F31" s="143">
        <v>5212.7</v>
      </c>
      <c r="G31" s="143">
        <f t="shared" si="0"/>
        <v>66272.5</v>
      </c>
      <c r="H31" s="138">
        <v>42889.600000000006</v>
      </c>
      <c r="I31" s="138">
        <v>5711.6710000000003</v>
      </c>
      <c r="J31" s="138">
        <v>11812.246999999999</v>
      </c>
      <c r="K31" s="138">
        <f t="shared" si="1"/>
        <v>17523.917999999998</v>
      </c>
      <c r="L31" s="137">
        <v>5500</v>
      </c>
    </row>
    <row r="32" spans="2:12" ht="23.1" customHeight="1">
      <c r="B32" s="145" t="s">
        <v>260</v>
      </c>
      <c r="C32" s="144" t="s">
        <v>259</v>
      </c>
      <c r="D32" s="143">
        <v>45837.3</v>
      </c>
      <c r="E32" s="143">
        <v>28307.200000000001</v>
      </c>
      <c r="F32" s="143">
        <v>5690.6</v>
      </c>
      <c r="G32" s="143">
        <f t="shared" si="0"/>
        <v>79835.100000000006</v>
      </c>
      <c r="H32" s="138">
        <v>48893.599999999999</v>
      </c>
      <c r="I32" s="138">
        <v>6753.4250000000002</v>
      </c>
      <c r="J32" s="138">
        <v>12044.026</v>
      </c>
      <c r="K32" s="138">
        <f t="shared" si="1"/>
        <v>18797.451000000001</v>
      </c>
      <c r="L32" s="137">
        <v>7000</v>
      </c>
    </row>
    <row r="33" spans="2:15" ht="23.1" customHeight="1">
      <c r="B33" s="145" t="s">
        <v>258</v>
      </c>
      <c r="C33" s="144" t="s">
        <v>257</v>
      </c>
      <c r="D33" s="143">
        <v>48863.9</v>
      </c>
      <c r="E33" s="143">
        <v>24773.4</v>
      </c>
      <c r="F33" s="143">
        <v>6434.9</v>
      </c>
      <c r="G33" s="143">
        <f t="shared" si="0"/>
        <v>80072.2</v>
      </c>
      <c r="H33" s="138">
        <v>50445.599999999999</v>
      </c>
      <c r="I33" s="138">
        <v>6686.14</v>
      </c>
      <c r="J33" s="138">
        <v>7698.7079999999996</v>
      </c>
      <c r="K33" s="138">
        <f t="shared" si="1"/>
        <v>14384.848</v>
      </c>
      <c r="L33" s="137">
        <v>8000</v>
      </c>
    </row>
    <row r="34" spans="2:15" ht="23.1" customHeight="1">
      <c r="B34" s="145" t="s">
        <v>256</v>
      </c>
      <c r="C34" s="144" t="s">
        <v>255</v>
      </c>
      <c r="D34" s="143">
        <v>52090.5</v>
      </c>
      <c r="E34" s="143">
        <v>22356.1</v>
      </c>
      <c r="F34" s="143">
        <v>9559.5</v>
      </c>
      <c r="G34" s="143">
        <f t="shared" si="0"/>
        <v>84006.1</v>
      </c>
      <c r="H34" s="138">
        <v>56229.7</v>
      </c>
      <c r="I34" s="138">
        <v>11339.146000000001</v>
      </c>
      <c r="J34" s="138">
        <v>4546.4229999999998</v>
      </c>
      <c r="K34" s="138">
        <f t="shared" si="1"/>
        <v>15885.569</v>
      </c>
      <c r="L34" s="137">
        <v>8880</v>
      </c>
    </row>
    <row r="35" spans="2:15" ht="23.1" customHeight="1">
      <c r="B35" s="145" t="s">
        <v>254</v>
      </c>
      <c r="C35" s="144" t="s">
        <v>253</v>
      </c>
      <c r="D35" s="143">
        <v>55552.1</v>
      </c>
      <c r="E35" s="143">
        <v>23095.599999999999</v>
      </c>
      <c r="F35" s="143">
        <v>10794.9</v>
      </c>
      <c r="G35" s="143">
        <f t="shared" si="0"/>
        <v>89442.599999999991</v>
      </c>
      <c r="H35" s="138">
        <v>62331</v>
      </c>
      <c r="I35" s="138">
        <v>11283.39</v>
      </c>
      <c r="J35" s="138">
        <v>7628.99</v>
      </c>
      <c r="K35" s="138">
        <f t="shared" si="1"/>
        <v>18912.379999999997</v>
      </c>
      <c r="L35" s="137">
        <v>5607.8</v>
      </c>
    </row>
    <row r="36" spans="2:15" ht="23.1" customHeight="1">
      <c r="B36" s="145" t="s">
        <v>252</v>
      </c>
      <c r="C36" s="144" t="s">
        <v>251</v>
      </c>
      <c r="D36" s="143">
        <v>61686.43</v>
      </c>
      <c r="E36" s="143">
        <v>27340.78</v>
      </c>
      <c r="F36" s="143">
        <v>13533.32</v>
      </c>
      <c r="G36" s="143">
        <f t="shared" si="0"/>
        <v>102560.53</v>
      </c>
      <c r="H36" s="138">
        <v>70124.099999999991</v>
      </c>
      <c r="I36" s="138">
        <v>14391.17</v>
      </c>
      <c r="J36" s="138">
        <v>9266.1299999999992</v>
      </c>
      <c r="K36" s="138">
        <f t="shared" si="1"/>
        <v>23657.3</v>
      </c>
      <c r="L36" s="137">
        <v>8938.1</v>
      </c>
    </row>
    <row r="37" spans="2:15" ht="23.1" customHeight="1">
      <c r="B37" s="145" t="s">
        <v>250</v>
      </c>
      <c r="C37" s="144" t="s">
        <v>249</v>
      </c>
      <c r="D37" s="143">
        <v>67017.778000000006</v>
      </c>
      <c r="E37" s="143">
        <v>29606.603999999999</v>
      </c>
      <c r="F37" s="143">
        <v>14264.776</v>
      </c>
      <c r="G37" s="143">
        <f t="shared" si="0"/>
        <v>110889.15800000001</v>
      </c>
      <c r="H37" s="138">
        <v>72282.100000000006</v>
      </c>
      <c r="I37" s="138">
        <v>13827.498</v>
      </c>
      <c r="J37" s="138">
        <v>8214.3050000000003</v>
      </c>
      <c r="K37" s="138">
        <f t="shared" si="1"/>
        <v>22041.803</v>
      </c>
      <c r="L37" s="137">
        <v>11834.2</v>
      </c>
    </row>
    <row r="38" spans="2:15" ht="23.1" customHeight="1">
      <c r="B38" s="145" t="s">
        <v>248</v>
      </c>
      <c r="C38" s="144" t="s">
        <v>247</v>
      </c>
      <c r="D38" s="143">
        <v>77122.399999999994</v>
      </c>
      <c r="E38" s="143">
        <v>39729.9</v>
      </c>
      <c r="F38" s="143">
        <v>16752.3</v>
      </c>
      <c r="G38" s="143">
        <f t="shared" si="0"/>
        <v>133604.59999999998</v>
      </c>
      <c r="H38" s="138">
        <v>87712.1</v>
      </c>
      <c r="I38" s="138">
        <v>15800.8</v>
      </c>
      <c r="J38" s="138">
        <v>10053.5</v>
      </c>
      <c r="K38" s="138">
        <f t="shared" si="1"/>
        <v>25854.3</v>
      </c>
      <c r="L38" s="137">
        <v>17892.3</v>
      </c>
    </row>
    <row r="39" spans="2:15" ht="23.1" customHeight="1">
      <c r="B39" s="145" t="s">
        <v>246</v>
      </c>
      <c r="C39" s="144" t="s">
        <v>245</v>
      </c>
      <c r="D39" s="143">
        <v>91446.9</v>
      </c>
      <c r="E39" s="143">
        <v>53516.1</v>
      </c>
      <c r="F39" s="143">
        <v>16386.900000000001</v>
      </c>
      <c r="G39" s="143">
        <f t="shared" si="0"/>
        <v>161349.9</v>
      </c>
      <c r="H39" s="138">
        <v>107622.72684728999</v>
      </c>
      <c r="I39" s="138">
        <v>20320.7</v>
      </c>
      <c r="J39" s="138">
        <v>8979.9</v>
      </c>
      <c r="K39" s="138">
        <f t="shared" si="1"/>
        <v>29300.6</v>
      </c>
      <c r="L39" s="137">
        <v>20496.400000000001</v>
      </c>
      <c r="M39" s="134"/>
    </row>
    <row r="40" spans="2:15" ht="23.1" customHeight="1">
      <c r="B40" s="145" t="s">
        <v>244</v>
      </c>
      <c r="C40" s="144" t="s">
        <v>243</v>
      </c>
      <c r="D40" s="142">
        <v>127738.94100000001</v>
      </c>
      <c r="E40" s="142">
        <v>73088.864000000001</v>
      </c>
      <c r="F40" s="142">
        <v>18834.113000000001</v>
      </c>
      <c r="G40" s="143">
        <f t="shared" si="0"/>
        <v>219661.91800000001</v>
      </c>
      <c r="H40" s="138">
        <v>143474.40568633997</v>
      </c>
      <c r="I40" s="138">
        <v>26382.866999999998</v>
      </c>
      <c r="J40" s="138">
        <v>9968.8610000000008</v>
      </c>
      <c r="K40" s="138">
        <f t="shared" si="1"/>
        <v>36351.728000000003</v>
      </c>
      <c r="L40" s="137">
        <v>18417.099999999999</v>
      </c>
      <c r="M40" s="134"/>
      <c r="O40" s="133"/>
    </row>
    <row r="41" spans="2:15" s="133" customFormat="1" ht="23.1" customHeight="1">
      <c r="B41" s="141" t="s">
        <v>242</v>
      </c>
      <c r="C41" s="140" t="s">
        <v>241</v>
      </c>
      <c r="D41" s="139">
        <v>186597.55300000001</v>
      </c>
      <c r="E41" s="139">
        <v>40509.769</v>
      </c>
      <c r="F41" s="139">
        <v>32581.784</v>
      </c>
      <c r="G41" s="143">
        <f t="shared" si="0"/>
        <v>259689.10600000003</v>
      </c>
      <c r="H41" s="138">
        <v>179945.82399999999</v>
      </c>
      <c r="I41" s="138">
        <v>38545.970999999998</v>
      </c>
      <c r="J41" s="138">
        <v>11223.382</v>
      </c>
      <c r="K41" s="138">
        <f t="shared" si="1"/>
        <v>49769.352999999996</v>
      </c>
      <c r="L41" s="137">
        <v>29914</v>
      </c>
      <c r="M41" s="146"/>
      <c r="O41" s="103"/>
    </row>
    <row r="42" spans="2:15" ht="23.1" customHeight="1">
      <c r="B42" s="145" t="s">
        <v>240</v>
      </c>
      <c r="C42" s="144" t="s">
        <v>239</v>
      </c>
      <c r="D42" s="142">
        <v>210167.72700000001</v>
      </c>
      <c r="E42" s="142">
        <v>47327.680999999997</v>
      </c>
      <c r="F42" s="142">
        <v>37868.080000000002</v>
      </c>
      <c r="G42" s="143">
        <f t="shared" si="0"/>
        <v>295363.48800000001</v>
      </c>
      <c r="H42" s="138">
        <v>199819.01399999997</v>
      </c>
      <c r="I42" s="138">
        <v>45922.175999999999</v>
      </c>
      <c r="J42" s="138">
        <v>12075.605</v>
      </c>
      <c r="K42" s="138">
        <f t="shared" si="1"/>
        <v>57997.781000000003</v>
      </c>
      <c r="L42" s="137">
        <v>42515.775000000001</v>
      </c>
      <c r="M42" s="134"/>
    </row>
    <row r="43" spans="2:15" ht="23.1" customHeight="1">
      <c r="B43" s="145" t="s">
        <v>238</v>
      </c>
      <c r="C43" s="144" t="s">
        <v>237</v>
      </c>
      <c r="D43" s="142">
        <v>243460.00700000001</v>
      </c>
      <c r="E43" s="142">
        <v>51390.716999999997</v>
      </c>
      <c r="F43" s="142">
        <v>44316.800000000003</v>
      </c>
      <c r="G43" s="143">
        <f t="shared" si="0"/>
        <v>339167.52399999998</v>
      </c>
      <c r="H43" s="138">
        <v>244561.10400000002</v>
      </c>
      <c r="I43" s="138">
        <v>40810.281000000003</v>
      </c>
      <c r="J43" s="138">
        <v>11083.072</v>
      </c>
      <c r="K43" s="138">
        <f t="shared" si="1"/>
        <v>51893.353000000003</v>
      </c>
      <c r="L43" s="137">
        <v>36418.650999999998</v>
      </c>
      <c r="M43" s="134"/>
    </row>
    <row r="44" spans="2:15" ht="23.1" customHeight="1">
      <c r="B44" s="141" t="s">
        <v>236</v>
      </c>
      <c r="C44" s="140" t="s">
        <v>235</v>
      </c>
      <c r="D44" s="142">
        <v>247455.47200000001</v>
      </c>
      <c r="E44" s="142">
        <v>54598.425000000003</v>
      </c>
      <c r="F44" s="142">
        <v>56584.1</v>
      </c>
      <c r="G44" s="143">
        <f t="shared" si="0"/>
        <v>358637.99699999997</v>
      </c>
      <c r="H44" s="138">
        <v>296776.46099999995</v>
      </c>
      <c r="I44" s="138">
        <v>35229.805</v>
      </c>
      <c r="J44" s="138">
        <v>11969.11</v>
      </c>
      <c r="K44" s="138">
        <f t="shared" si="1"/>
        <v>47198.915000000001</v>
      </c>
      <c r="L44" s="137">
        <v>19042.855</v>
      </c>
    </row>
    <row r="45" spans="2:15" ht="23.1" customHeight="1">
      <c r="B45" s="141" t="s">
        <v>234</v>
      </c>
      <c r="C45" s="140" t="s">
        <v>233</v>
      </c>
      <c r="D45" s="142">
        <v>303531.745</v>
      </c>
      <c r="E45" s="142">
        <v>66694.726999999999</v>
      </c>
      <c r="F45" s="142">
        <v>64825.8</v>
      </c>
      <c r="G45" s="143">
        <f t="shared" si="0"/>
        <v>435052.272</v>
      </c>
      <c r="H45" s="138">
        <v>363493.44699999999</v>
      </c>
      <c r="I45" s="138">
        <v>42205.766000000003</v>
      </c>
      <c r="J45" s="138">
        <v>17998.825000000001</v>
      </c>
      <c r="K45" s="138">
        <f t="shared" si="1"/>
        <v>60204.591</v>
      </c>
      <c r="L45" s="137">
        <v>19982.895</v>
      </c>
      <c r="O45" s="134"/>
    </row>
    <row r="46" spans="2:15" ht="23.1" customHeight="1">
      <c r="B46" s="141" t="s">
        <v>232</v>
      </c>
      <c r="C46" s="140" t="s">
        <v>231</v>
      </c>
      <c r="D46" s="142">
        <v>339278.02500000002</v>
      </c>
      <c r="E46" s="142">
        <v>88754.707999999999</v>
      </c>
      <c r="F46" s="142">
        <v>103307.25</v>
      </c>
      <c r="G46" s="138">
        <f t="shared" si="0"/>
        <v>531339.98300000001</v>
      </c>
      <c r="H46" s="138">
        <v>411848.24699999997</v>
      </c>
      <c r="I46" s="138">
        <v>38174.309000000001</v>
      </c>
      <c r="J46" s="138">
        <v>25531.279999999999</v>
      </c>
      <c r="K46" s="138">
        <f t="shared" si="1"/>
        <v>63705.589</v>
      </c>
      <c r="L46" s="137">
        <v>42367.578000000001</v>
      </c>
      <c r="N46" s="134"/>
      <c r="O46" s="273"/>
    </row>
    <row r="47" spans="2:15" ht="23.1" customHeight="1">
      <c r="B47" s="141" t="s">
        <v>67</v>
      </c>
      <c r="C47" s="140" t="s">
        <v>230</v>
      </c>
      <c r="D47" s="139">
        <v>370986.80699999997</v>
      </c>
      <c r="E47" s="139">
        <v>122350.43</v>
      </c>
      <c r="F47" s="139">
        <v>107694.618</v>
      </c>
      <c r="G47" s="138">
        <f>SUM(D47:F47)</f>
        <v>601031.85499999998</v>
      </c>
      <c r="H47" s="138">
        <v>485239.02500000002</v>
      </c>
      <c r="I47" s="138">
        <v>39543.955000000002</v>
      </c>
      <c r="J47" s="138">
        <v>34455.872000000003</v>
      </c>
      <c r="K47" s="138">
        <f t="shared" si="1"/>
        <v>73999.827000000005</v>
      </c>
      <c r="L47" s="137">
        <v>87774.514999999999</v>
      </c>
      <c r="O47" s="134"/>
    </row>
    <row r="48" spans="2:15" ht="23.1" customHeight="1">
      <c r="B48" s="141" t="s">
        <v>68</v>
      </c>
      <c r="C48" s="140" t="s">
        <v>229</v>
      </c>
      <c r="D48" s="139">
        <v>518614.3</v>
      </c>
      <c r="E48" s="139">
        <v>208749.4</v>
      </c>
      <c r="F48" s="139">
        <v>109883.4</v>
      </c>
      <c r="G48" s="138">
        <f>SUM(D48:F48)</f>
        <v>837247.1</v>
      </c>
      <c r="H48" s="138">
        <v>612597.5</v>
      </c>
      <c r="I48" s="138">
        <v>31932.3</v>
      </c>
      <c r="J48" s="138">
        <v>58013</v>
      </c>
      <c r="K48" s="138">
        <f t="shared" si="1"/>
        <v>89945.3</v>
      </c>
      <c r="L48" s="137">
        <v>88337.700000000012</v>
      </c>
      <c r="N48" s="134"/>
      <c r="O48" s="134"/>
    </row>
    <row r="49" spans="2:15" ht="23.1" customHeight="1">
      <c r="B49" s="141" t="s">
        <v>69</v>
      </c>
      <c r="C49" s="140" t="s">
        <v>228</v>
      </c>
      <c r="D49" s="139">
        <v>696919.6</v>
      </c>
      <c r="E49" s="139">
        <v>270713.7</v>
      </c>
      <c r="F49" s="139">
        <v>119646.6</v>
      </c>
      <c r="G49" s="138">
        <f>SUM(D49:F49)</f>
        <v>1087279.9000000001</v>
      </c>
      <c r="H49" s="138">
        <v>726717.6</v>
      </c>
      <c r="I49" s="138">
        <v>39318.699999999997</v>
      </c>
      <c r="J49" s="138">
        <v>92232.7</v>
      </c>
      <c r="K49" s="138">
        <f t="shared" si="1"/>
        <v>131551.4</v>
      </c>
      <c r="L49" s="137">
        <v>144750.9</v>
      </c>
      <c r="N49" s="134"/>
      <c r="O49" s="134"/>
    </row>
    <row r="50" spans="2:15" ht="23.1" customHeight="1">
      <c r="B50" s="141" t="s">
        <v>70</v>
      </c>
      <c r="C50" s="140" t="s">
        <v>227</v>
      </c>
      <c r="D50" s="139">
        <v>716417.6</v>
      </c>
      <c r="E50" s="139">
        <v>241562.5</v>
      </c>
      <c r="F50" s="139">
        <v>152477</v>
      </c>
      <c r="G50" s="138">
        <f>SUM(D50:F50)</f>
        <v>1110457.1000000001</v>
      </c>
      <c r="H50" s="138">
        <v>839661.9</v>
      </c>
      <c r="I50" s="138">
        <v>22898.7</v>
      </c>
      <c r="J50" s="138">
        <v>124372.5</v>
      </c>
      <c r="K50" s="138">
        <f t="shared" si="1"/>
        <v>147271.20000000001</v>
      </c>
      <c r="L50" s="137">
        <v>96382</v>
      </c>
      <c r="N50" s="134"/>
    </row>
    <row r="51" spans="2:15" ht="23.1" customHeight="1">
      <c r="B51" s="141" t="s">
        <v>71</v>
      </c>
      <c r="C51" s="140" t="s">
        <v>78</v>
      </c>
      <c r="D51" s="139">
        <v>784291.39999999991</v>
      </c>
      <c r="E51" s="139">
        <v>189140.1</v>
      </c>
      <c r="F51" s="139">
        <v>117901.6</v>
      </c>
      <c r="G51" s="138">
        <f>SUM(D51:F51)</f>
        <v>1091333.0999999999</v>
      </c>
      <c r="H51" s="138">
        <v>841312.5</v>
      </c>
      <c r="I51" s="138">
        <v>23718.799999999999</v>
      </c>
      <c r="J51" s="138">
        <v>116643.9</v>
      </c>
      <c r="K51" s="138">
        <f>I51+J51</f>
        <v>140362.69999999998</v>
      </c>
      <c r="L51" s="137">
        <v>194642.32</v>
      </c>
      <c r="N51" s="134"/>
      <c r="O51" s="134"/>
    </row>
    <row r="52" spans="2:15" ht="23.1" customHeight="1">
      <c r="B52" s="141" t="s">
        <v>431</v>
      </c>
      <c r="C52" s="140" t="s">
        <v>79</v>
      </c>
      <c r="D52" s="139">
        <v>846217.3</v>
      </c>
      <c r="E52" s="139">
        <v>228836.1</v>
      </c>
      <c r="F52" s="139">
        <v>121622.59999999999</v>
      </c>
      <c r="G52" s="138">
        <v>1196676.0000000002</v>
      </c>
      <c r="H52" s="138">
        <v>976309.4</v>
      </c>
      <c r="I52" s="138">
        <v>36481.4</v>
      </c>
      <c r="J52" s="138">
        <v>172948.2</v>
      </c>
      <c r="K52" s="138">
        <v>209429.6</v>
      </c>
      <c r="L52" s="137">
        <v>224000</v>
      </c>
      <c r="N52" s="134"/>
      <c r="O52" s="134"/>
    </row>
    <row r="53" spans="2:15" ht="23.1" customHeight="1" thickBot="1">
      <c r="B53" s="136" t="s">
        <v>437</v>
      </c>
      <c r="C53" s="135" t="s">
        <v>436</v>
      </c>
      <c r="D53" s="267">
        <v>961474.3</v>
      </c>
      <c r="E53" s="267">
        <v>216372.7</v>
      </c>
      <c r="F53" s="267">
        <v>118397.7</v>
      </c>
      <c r="G53" s="268">
        <f>D53+E53+F53</f>
        <v>1296244.7</v>
      </c>
      <c r="H53" s="268">
        <f>1067958.5+48459.1</f>
        <v>1116417.6000000001</v>
      </c>
      <c r="I53" s="268">
        <v>18293.5</v>
      </c>
      <c r="J53" s="268">
        <v>122017.70043714999</v>
      </c>
      <c r="K53" s="268">
        <f>I53+J53</f>
        <v>140311.20043714999</v>
      </c>
      <c r="L53" s="269">
        <v>231303</v>
      </c>
      <c r="N53" s="134"/>
      <c r="O53" s="134"/>
    </row>
    <row r="54" spans="2:15" ht="33.75" customHeight="1" thickTop="1">
      <c r="B54" s="3692" t="s">
        <v>226</v>
      </c>
      <c r="C54" s="3692"/>
      <c r="D54" s="3692"/>
      <c r="E54" s="3692"/>
      <c r="F54" s="3692"/>
      <c r="G54" s="3692"/>
      <c r="H54" s="3692"/>
      <c r="I54" s="3692"/>
      <c r="J54" s="3692"/>
      <c r="K54" s="3692"/>
      <c r="L54" s="3692"/>
    </row>
    <row r="55" spans="2:15" ht="29.25" customHeight="1">
      <c r="B55" s="3692" t="s">
        <v>225</v>
      </c>
      <c r="C55" s="3692"/>
      <c r="D55" s="3692"/>
      <c r="E55" s="3692"/>
      <c r="F55" s="3692"/>
      <c r="G55" s="3692"/>
      <c r="H55" s="3692"/>
      <c r="I55" s="3692"/>
      <c r="J55" s="3692"/>
      <c r="K55" s="3692"/>
      <c r="L55" s="3692"/>
    </row>
    <row r="56" spans="2:15">
      <c r="B56" s="3692" t="s">
        <v>224</v>
      </c>
      <c r="C56" s="3692"/>
      <c r="D56" s="3692"/>
      <c r="E56" s="3692"/>
      <c r="F56" s="3692"/>
      <c r="G56" s="3692"/>
      <c r="H56" s="3692"/>
      <c r="I56" s="3692"/>
      <c r="J56" s="3692"/>
      <c r="K56" s="3692"/>
      <c r="L56" s="3692"/>
    </row>
    <row r="57" spans="2:15" s="133" customFormat="1" ht="18.75" customHeight="1">
      <c r="B57" s="3693" t="s">
        <v>501</v>
      </c>
      <c r="C57" s="3693"/>
      <c r="D57" s="3693"/>
      <c r="E57" s="3693"/>
      <c r="F57" s="3693"/>
      <c r="G57" s="3693"/>
      <c r="H57" s="3693"/>
      <c r="I57" s="3693"/>
      <c r="J57" s="3693"/>
      <c r="K57" s="3693"/>
      <c r="L57" s="3693"/>
    </row>
    <row r="58" spans="2:15" s="133" customFormat="1" ht="18.75" customHeight="1">
      <c r="B58" s="3693" t="s">
        <v>223</v>
      </c>
      <c r="C58" s="3693"/>
      <c r="D58" s="3693"/>
      <c r="E58" s="3693"/>
      <c r="F58" s="3693"/>
      <c r="G58" s="3693"/>
      <c r="H58" s="3693"/>
      <c r="I58" s="3693"/>
      <c r="J58" s="3693"/>
      <c r="K58" s="3693"/>
      <c r="L58" s="3693"/>
    </row>
    <row r="59" spans="2:15" s="132" customFormat="1">
      <c r="B59" s="3694" t="s">
        <v>222</v>
      </c>
      <c r="C59" s="3694"/>
      <c r="D59" s="3694"/>
      <c r="E59" s="3694"/>
      <c r="F59" s="3694"/>
      <c r="G59" s="3694"/>
      <c r="H59" s="3694"/>
      <c r="I59" s="3694"/>
      <c r="J59" s="3694"/>
      <c r="K59" s="3694"/>
      <c r="L59" s="3694"/>
    </row>
  </sheetData>
  <mergeCells count="15">
    <mergeCell ref="B54:L54"/>
    <mergeCell ref="B55:L55"/>
    <mergeCell ref="B57:L57"/>
    <mergeCell ref="B58:L58"/>
    <mergeCell ref="B59:L59"/>
    <mergeCell ref="B56:L56"/>
    <mergeCell ref="B1:L1"/>
    <mergeCell ref="B2:L2"/>
    <mergeCell ref="B3:L3"/>
    <mergeCell ref="B4:B5"/>
    <mergeCell ref="C4:C5"/>
    <mergeCell ref="D4:G4"/>
    <mergeCell ref="H4:H5"/>
    <mergeCell ref="I4:K4"/>
    <mergeCell ref="L4:L5"/>
  </mergeCells>
  <printOptions horizontalCentered="1"/>
  <pageMargins left="0.5" right="0.5" top="0.5" bottom="0.5" header="0.5" footer="0.5"/>
  <pageSetup paperSize="9" scale="56"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57"/>
  <sheetViews>
    <sheetView showGridLines="0" zoomScaleSheetLayoutView="100" workbookViewId="0">
      <pane xSplit="3" ySplit="5" topLeftCell="D49" activePane="bottomRight" state="frozen"/>
      <selection activeCell="C21" sqref="C21:P21"/>
      <selection pane="topRight" activeCell="C21" sqref="C21:P21"/>
      <selection pane="bottomLeft" activeCell="C21" sqref="C21:P21"/>
      <selection pane="bottomRight" activeCell="B1" sqref="B1:L57"/>
    </sheetView>
  </sheetViews>
  <sheetFormatPr defaultRowHeight="15.6"/>
  <cols>
    <col min="1" max="1" width="6.5546875" style="103" customWidth="1"/>
    <col min="2" max="2" width="11.44140625" style="270" customWidth="1"/>
    <col min="3" max="3" width="11.109375" style="270" customWidth="1"/>
    <col min="4" max="12" width="13.6640625" style="103" customWidth="1"/>
    <col min="13" max="257" width="9.109375" style="103"/>
    <col min="258" max="258" width="11.44140625" style="103" customWidth="1"/>
    <col min="259" max="259" width="11.109375" style="103" customWidth="1"/>
    <col min="260" max="268" width="13.6640625" style="103" customWidth="1"/>
    <col min="269" max="513" width="9.109375" style="103"/>
    <col min="514" max="514" width="11.44140625" style="103" customWidth="1"/>
    <col min="515" max="515" width="11.109375" style="103" customWidth="1"/>
    <col min="516" max="524" width="13.6640625" style="103" customWidth="1"/>
    <col min="525" max="769" width="9.109375" style="103"/>
    <col min="770" max="770" width="11.44140625" style="103" customWidth="1"/>
    <col min="771" max="771" width="11.109375" style="103" customWidth="1"/>
    <col min="772" max="780" width="13.6640625" style="103" customWidth="1"/>
    <col min="781" max="1025" width="9.109375" style="103"/>
    <col min="1026" max="1026" width="11.44140625" style="103" customWidth="1"/>
    <col min="1027" max="1027" width="11.109375" style="103" customWidth="1"/>
    <col min="1028" max="1036" width="13.6640625" style="103" customWidth="1"/>
    <col min="1037" max="1281" width="9.109375" style="103"/>
    <col min="1282" max="1282" width="11.44140625" style="103" customWidth="1"/>
    <col min="1283" max="1283" width="11.109375" style="103" customWidth="1"/>
    <col min="1284" max="1292" width="13.6640625" style="103" customWidth="1"/>
    <col min="1293" max="1537" width="9.109375" style="103"/>
    <col min="1538" max="1538" width="11.44140625" style="103" customWidth="1"/>
    <col min="1539" max="1539" width="11.109375" style="103" customWidth="1"/>
    <col min="1540" max="1548" width="13.6640625" style="103" customWidth="1"/>
    <col min="1549" max="1793" width="9.109375" style="103"/>
    <col min="1794" max="1794" width="11.44140625" style="103" customWidth="1"/>
    <col min="1795" max="1795" width="11.109375" style="103" customWidth="1"/>
    <col min="1796" max="1804" width="13.6640625" style="103" customWidth="1"/>
    <col min="1805" max="2049" width="9.109375" style="103"/>
    <col min="2050" max="2050" width="11.44140625" style="103" customWidth="1"/>
    <col min="2051" max="2051" width="11.109375" style="103" customWidth="1"/>
    <col min="2052" max="2060" width="13.6640625" style="103" customWidth="1"/>
    <col min="2061" max="2305" width="9.109375" style="103"/>
    <col min="2306" max="2306" width="11.44140625" style="103" customWidth="1"/>
    <col min="2307" max="2307" width="11.109375" style="103" customWidth="1"/>
    <col min="2308" max="2316" width="13.6640625" style="103" customWidth="1"/>
    <col min="2317" max="2561" width="9.109375" style="103"/>
    <col min="2562" max="2562" width="11.44140625" style="103" customWidth="1"/>
    <col min="2563" max="2563" width="11.109375" style="103" customWidth="1"/>
    <col min="2564" max="2572" width="13.6640625" style="103" customWidth="1"/>
    <col min="2573" max="2817" width="9.109375" style="103"/>
    <col min="2818" max="2818" width="11.44140625" style="103" customWidth="1"/>
    <col min="2819" max="2819" width="11.109375" style="103" customWidth="1"/>
    <col min="2820" max="2828" width="13.6640625" style="103" customWidth="1"/>
    <col min="2829" max="3073" width="9.109375" style="103"/>
    <col min="3074" max="3074" width="11.44140625" style="103" customWidth="1"/>
    <col min="3075" max="3075" width="11.109375" style="103" customWidth="1"/>
    <col min="3076" max="3084" width="13.6640625" style="103" customWidth="1"/>
    <col min="3085" max="3329" width="9.109375" style="103"/>
    <col min="3330" max="3330" width="11.44140625" style="103" customWidth="1"/>
    <col min="3331" max="3331" width="11.109375" style="103" customWidth="1"/>
    <col min="3332" max="3340" width="13.6640625" style="103" customWidth="1"/>
    <col min="3341" max="3585" width="9.109375" style="103"/>
    <col min="3586" max="3586" width="11.44140625" style="103" customWidth="1"/>
    <col min="3587" max="3587" width="11.109375" style="103" customWidth="1"/>
    <col min="3588" max="3596" width="13.6640625" style="103" customWidth="1"/>
    <col min="3597" max="3841" width="9.109375" style="103"/>
    <col min="3842" max="3842" width="11.44140625" style="103" customWidth="1"/>
    <col min="3843" max="3843" width="11.109375" style="103" customWidth="1"/>
    <col min="3844" max="3852" width="13.6640625" style="103" customWidth="1"/>
    <col min="3853" max="4097" width="9.109375" style="103"/>
    <col min="4098" max="4098" width="11.44140625" style="103" customWidth="1"/>
    <col min="4099" max="4099" width="11.109375" style="103" customWidth="1"/>
    <col min="4100" max="4108" width="13.6640625" style="103" customWidth="1"/>
    <col min="4109" max="4353" width="9.109375" style="103"/>
    <col min="4354" max="4354" width="11.44140625" style="103" customWidth="1"/>
    <col min="4355" max="4355" width="11.109375" style="103" customWidth="1"/>
    <col min="4356" max="4364" width="13.6640625" style="103" customWidth="1"/>
    <col min="4365" max="4609" width="9.109375" style="103"/>
    <col min="4610" max="4610" width="11.44140625" style="103" customWidth="1"/>
    <col min="4611" max="4611" width="11.109375" style="103" customWidth="1"/>
    <col min="4612" max="4620" width="13.6640625" style="103" customWidth="1"/>
    <col min="4621" max="4865" width="9.109375" style="103"/>
    <col min="4866" max="4866" width="11.44140625" style="103" customWidth="1"/>
    <col min="4867" max="4867" width="11.109375" style="103" customWidth="1"/>
    <col min="4868" max="4876" width="13.6640625" style="103" customWidth="1"/>
    <col min="4877" max="5121" width="9.109375" style="103"/>
    <col min="5122" max="5122" width="11.44140625" style="103" customWidth="1"/>
    <col min="5123" max="5123" width="11.109375" style="103" customWidth="1"/>
    <col min="5124" max="5132" width="13.6640625" style="103" customWidth="1"/>
    <col min="5133" max="5377" width="9.109375" style="103"/>
    <col min="5378" max="5378" width="11.44140625" style="103" customWidth="1"/>
    <col min="5379" max="5379" width="11.109375" style="103" customWidth="1"/>
    <col min="5380" max="5388" width="13.6640625" style="103" customWidth="1"/>
    <col min="5389" max="5633" width="9.109375" style="103"/>
    <col min="5634" max="5634" width="11.44140625" style="103" customWidth="1"/>
    <col min="5635" max="5635" width="11.109375" style="103" customWidth="1"/>
    <col min="5636" max="5644" width="13.6640625" style="103" customWidth="1"/>
    <col min="5645" max="5889" width="9.109375" style="103"/>
    <col min="5890" max="5890" width="11.44140625" style="103" customWidth="1"/>
    <col min="5891" max="5891" width="11.109375" style="103" customWidth="1"/>
    <col min="5892" max="5900" width="13.6640625" style="103" customWidth="1"/>
    <col min="5901" max="6145" width="9.109375" style="103"/>
    <col min="6146" max="6146" width="11.44140625" style="103" customWidth="1"/>
    <col min="6147" max="6147" width="11.109375" style="103" customWidth="1"/>
    <col min="6148" max="6156" width="13.6640625" style="103" customWidth="1"/>
    <col min="6157" max="6401" width="9.109375" style="103"/>
    <col min="6402" max="6402" width="11.44140625" style="103" customWidth="1"/>
    <col min="6403" max="6403" width="11.109375" style="103" customWidth="1"/>
    <col min="6404" max="6412" width="13.6640625" style="103" customWidth="1"/>
    <col min="6413" max="6657" width="9.109375" style="103"/>
    <col min="6658" max="6658" width="11.44140625" style="103" customWidth="1"/>
    <col min="6659" max="6659" width="11.109375" style="103" customWidth="1"/>
    <col min="6660" max="6668" width="13.6640625" style="103" customWidth="1"/>
    <col min="6669" max="6913" width="9.109375" style="103"/>
    <col min="6914" max="6914" width="11.44140625" style="103" customWidth="1"/>
    <col min="6915" max="6915" width="11.109375" style="103" customWidth="1"/>
    <col min="6916" max="6924" width="13.6640625" style="103" customWidth="1"/>
    <col min="6925" max="7169" width="9.109375" style="103"/>
    <col min="7170" max="7170" width="11.44140625" style="103" customWidth="1"/>
    <col min="7171" max="7171" width="11.109375" style="103" customWidth="1"/>
    <col min="7172" max="7180" width="13.6640625" style="103" customWidth="1"/>
    <col min="7181" max="7425" width="9.109375" style="103"/>
    <col min="7426" max="7426" width="11.44140625" style="103" customWidth="1"/>
    <col min="7427" max="7427" width="11.109375" style="103" customWidth="1"/>
    <col min="7428" max="7436" width="13.6640625" style="103" customWidth="1"/>
    <col min="7437" max="7681" width="9.109375" style="103"/>
    <col min="7682" max="7682" width="11.44140625" style="103" customWidth="1"/>
    <col min="7683" max="7683" width="11.109375" style="103" customWidth="1"/>
    <col min="7684" max="7692" width="13.6640625" style="103" customWidth="1"/>
    <col min="7693" max="7937" width="9.109375" style="103"/>
    <col min="7938" max="7938" width="11.44140625" style="103" customWidth="1"/>
    <col min="7939" max="7939" width="11.109375" style="103" customWidth="1"/>
    <col min="7940" max="7948" width="13.6640625" style="103" customWidth="1"/>
    <col min="7949" max="8193" width="9.109375" style="103"/>
    <col min="8194" max="8194" width="11.44140625" style="103" customWidth="1"/>
    <col min="8195" max="8195" width="11.109375" style="103" customWidth="1"/>
    <col min="8196" max="8204" width="13.6640625" style="103" customWidth="1"/>
    <col min="8205" max="8449" width="9.109375" style="103"/>
    <col min="8450" max="8450" width="11.44140625" style="103" customWidth="1"/>
    <col min="8451" max="8451" width="11.109375" style="103" customWidth="1"/>
    <col min="8452" max="8460" width="13.6640625" style="103" customWidth="1"/>
    <col min="8461" max="8705" width="9.109375" style="103"/>
    <col min="8706" max="8706" width="11.44140625" style="103" customWidth="1"/>
    <col min="8707" max="8707" width="11.109375" style="103" customWidth="1"/>
    <col min="8708" max="8716" width="13.6640625" style="103" customWidth="1"/>
    <col min="8717" max="8961" width="9.109375" style="103"/>
    <col min="8962" max="8962" width="11.44140625" style="103" customWidth="1"/>
    <col min="8963" max="8963" width="11.109375" style="103" customWidth="1"/>
    <col min="8964" max="8972" width="13.6640625" style="103" customWidth="1"/>
    <col min="8973" max="9217" width="9.109375" style="103"/>
    <col min="9218" max="9218" width="11.44140625" style="103" customWidth="1"/>
    <col min="9219" max="9219" width="11.109375" style="103" customWidth="1"/>
    <col min="9220" max="9228" width="13.6640625" style="103" customWidth="1"/>
    <col min="9229" max="9473" width="9.109375" style="103"/>
    <col min="9474" max="9474" width="11.44140625" style="103" customWidth="1"/>
    <col min="9475" max="9475" width="11.109375" style="103" customWidth="1"/>
    <col min="9476" max="9484" width="13.6640625" style="103" customWidth="1"/>
    <col min="9485" max="9729" width="9.109375" style="103"/>
    <col min="9730" max="9730" width="11.44140625" style="103" customWidth="1"/>
    <col min="9731" max="9731" width="11.109375" style="103" customWidth="1"/>
    <col min="9732" max="9740" width="13.6640625" style="103" customWidth="1"/>
    <col min="9741" max="9985" width="9.109375" style="103"/>
    <col min="9986" max="9986" width="11.44140625" style="103" customWidth="1"/>
    <col min="9987" max="9987" width="11.109375" style="103" customWidth="1"/>
    <col min="9988" max="9996" width="13.6640625" style="103" customWidth="1"/>
    <col min="9997" max="10241" width="9.109375" style="103"/>
    <col min="10242" max="10242" width="11.44140625" style="103" customWidth="1"/>
    <col min="10243" max="10243" width="11.109375" style="103" customWidth="1"/>
    <col min="10244" max="10252" width="13.6640625" style="103" customWidth="1"/>
    <col min="10253" max="10497" width="9.109375" style="103"/>
    <col min="10498" max="10498" width="11.44140625" style="103" customWidth="1"/>
    <col min="10499" max="10499" width="11.109375" style="103" customWidth="1"/>
    <col min="10500" max="10508" width="13.6640625" style="103" customWidth="1"/>
    <col min="10509" max="10753" width="9.109375" style="103"/>
    <col min="10754" max="10754" width="11.44140625" style="103" customWidth="1"/>
    <col min="10755" max="10755" width="11.109375" style="103" customWidth="1"/>
    <col min="10756" max="10764" width="13.6640625" style="103" customWidth="1"/>
    <col min="10765" max="11009" width="9.109375" style="103"/>
    <col min="11010" max="11010" width="11.44140625" style="103" customWidth="1"/>
    <col min="11011" max="11011" width="11.109375" style="103" customWidth="1"/>
    <col min="11012" max="11020" width="13.6640625" style="103" customWidth="1"/>
    <col min="11021" max="11265" width="9.109375" style="103"/>
    <col min="11266" max="11266" width="11.44140625" style="103" customWidth="1"/>
    <col min="11267" max="11267" width="11.109375" style="103" customWidth="1"/>
    <col min="11268" max="11276" width="13.6640625" style="103" customWidth="1"/>
    <col min="11277" max="11521" width="9.109375" style="103"/>
    <col min="11522" max="11522" width="11.44140625" style="103" customWidth="1"/>
    <col min="11523" max="11523" width="11.109375" style="103" customWidth="1"/>
    <col min="11524" max="11532" width="13.6640625" style="103" customWidth="1"/>
    <col min="11533" max="11777" width="9.109375" style="103"/>
    <col min="11778" max="11778" width="11.44140625" style="103" customWidth="1"/>
    <col min="11779" max="11779" width="11.109375" style="103" customWidth="1"/>
    <col min="11780" max="11788" width="13.6640625" style="103" customWidth="1"/>
    <col min="11789" max="12033" width="9.109375" style="103"/>
    <col min="12034" max="12034" width="11.44140625" style="103" customWidth="1"/>
    <col min="12035" max="12035" width="11.109375" style="103" customWidth="1"/>
    <col min="12036" max="12044" width="13.6640625" style="103" customWidth="1"/>
    <col min="12045" max="12289" width="9.109375" style="103"/>
    <col min="12290" max="12290" width="11.44140625" style="103" customWidth="1"/>
    <col min="12291" max="12291" width="11.109375" style="103" customWidth="1"/>
    <col min="12292" max="12300" width="13.6640625" style="103" customWidth="1"/>
    <col min="12301" max="12545" width="9.109375" style="103"/>
    <col min="12546" max="12546" width="11.44140625" style="103" customWidth="1"/>
    <col min="12547" max="12547" width="11.109375" style="103" customWidth="1"/>
    <col min="12548" max="12556" width="13.6640625" style="103" customWidth="1"/>
    <col min="12557" max="12801" width="9.109375" style="103"/>
    <col min="12802" max="12802" width="11.44140625" style="103" customWidth="1"/>
    <col min="12803" max="12803" width="11.109375" style="103" customWidth="1"/>
    <col min="12804" max="12812" width="13.6640625" style="103" customWidth="1"/>
    <col min="12813" max="13057" width="9.109375" style="103"/>
    <col min="13058" max="13058" width="11.44140625" style="103" customWidth="1"/>
    <col min="13059" max="13059" width="11.109375" style="103" customWidth="1"/>
    <col min="13060" max="13068" width="13.6640625" style="103" customWidth="1"/>
    <col min="13069" max="13313" width="9.109375" style="103"/>
    <col min="13314" max="13314" width="11.44140625" style="103" customWidth="1"/>
    <col min="13315" max="13315" width="11.109375" style="103" customWidth="1"/>
    <col min="13316" max="13324" width="13.6640625" style="103" customWidth="1"/>
    <col min="13325" max="13569" width="9.109375" style="103"/>
    <col min="13570" max="13570" width="11.44140625" style="103" customWidth="1"/>
    <col min="13571" max="13571" width="11.109375" style="103" customWidth="1"/>
    <col min="13572" max="13580" width="13.6640625" style="103" customWidth="1"/>
    <col min="13581" max="13825" width="9.109375" style="103"/>
    <col min="13826" max="13826" width="11.44140625" style="103" customWidth="1"/>
    <col min="13827" max="13827" width="11.109375" style="103" customWidth="1"/>
    <col min="13828" max="13836" width="13.6640625" style="103" customWidth="1"/>
    <col min="13837" max="14081" width="9.109375" style="103"/>
    <col min="14082" max="14082" width="11.44140625" style="103" customWidth="1"/>
    <col min="14083" max="14083" width="11.109375" style="103" customWidth="1"/>
    <col min="14084" max="14092" width="13.6640625" style="103" customWidth="1"/>
    <col min="14093" max="14337" width="9.109375" style="103"/>
    <col min="14338" max="14338" width="11.44140625" style="103" customWidth="1"/>
    <col min="14339" max="14339" width="11.109375" style="103" customWidth="1"/>
    <col min="14340" max="14348" width="13.6640625" style="103" customWidth="1"/>
    <col min="14349" max="14593" width="9.109375" style="103"/>
    <col min="14594" max="14594" width="11.44140625" style="103" customWidth="1"/>
    <col min="14595" max="14595" width="11.109375" style="103" customWidth="1"/>
    <col min="14596" max="14604" width="13.6640625" style="103" customWidth="1"/>
    <col min="14605" max="14849" width="9.109375" style="103"/>
    <col min="14850" max="14850" width="11.44140625" style="103" customWidth="1"/>
    <col min="14851" max="14851" width="11.109375" style="103" customWidth="1"/>
    <col min="14852" max="14860" width="13.6640625" style="103" customWidth="1"/>
    <col min="14861" max="15105" width="9.109375" style="103"/>
    <col min="15106" max="15106" width="11.44140625" style="103" customWidth="1"/>
    <col min="15107" max="15107" width="11.109375" style="103" customWidth="1"/>
    <col min="15108" max="15116" width="13.6640625" style="103" customWidth="1"/>
    <col min="15117" max="15361" width="9.109375" style="103"/>
    <col min="15362" max="15362" width="11.44140625" style="103" customWidth="1"/>
    <col min="15363" max="15363" width="11.109375" style="103" customWidth="1"/>
    <col min="15364" max="15372" width="13.6640625" style="103" customWidth="1"/>
    <col min="15373" max="15617" width="9.109375" style="103"/>
    <col min="15618" max="15618" width="11.44140625" style="103" customWidth="1"/>
    <col min="15619" max="15619" width="11.109375" style="103" customWidth="1"/>
    <col min="15620" max="15628" width="13.6640625" style="103" customWidth="1"/>
    <col min="15629" max="15873" width="9.109375" style="103"/>
    <col min="15874" max="15874" width="11.44140625" style="103" customWidth="1"/>
    <col min="15875" max="15875" width="11.109375" style="103" customWidth="1"/>
    <col min="15876" max="15884" width="13.6640625" style="103" customWidth="1"/>
    <col min="15885" max="16129" width="9.109375" style="103"/>
    <col min="16130" max="16130" width="11.44140625" style="103" customWidth="1"/>
    <col min="16131" max="16131" width="11.109375" style="103" customWidth="1"/>
    <col min="16132" max="16140" width="13.6640625" style="103" customWidth="1"/>
    <col min="16141" max="16384" width="9.109375" style="103"/>
  </cols>
  <sheetData>
    <row r="1" spans="2:12">
      <c r="B1" s="3683" t="s">
        <v>333</v>
      </c>
      <c r="C1" s="3683"/>
      <c r="D1" s="3683"/>
      <c r="E1" s="3683"/>
      <c r="F1" s="3683"/>
      <c r="G1" s="3683"/>
      <c r="H1" s="3683"/>
      <c r="I1" s="3683"/>
      <c r="J1" s="3683"/>
      <c r="K1" s="3683"/>
      <c r="L1" s="3683"/>
    </row>
    <row r="2" spans="2:12">
      <c r="B2" s="3683" t="s">
        <v>33</v>
      </c>
      <c r="C2" s="3683"/>
      <c r="D2" s="3683"/>
      <c r="E2" s="3683"/>
      <c r="F2" s="3683"/>
      <c r="G2" s="3683"/>
      <c r="H2" s="3683"/>
      <c r="I2" s="3683"/>
      <c r="J2" s="3683"/>
      <c r="K2" s="3683"/>
      <c r="L2" s="3683"/>
    </row>
    <row r="3" spans="2:12" ht="16.2" thickBot="1">
      <c r="B3" s="3684" t="s">
        <v>331</v>
      </c>
      <c r="C3" s="3684"/>
      <c r="D3" s="3684"/>
      <c r="E3" s="3684"/>
      <c r="F3" s="3684"/>
      <c r="G3" s="3684"/>
      <c r="H3" s="3684"/>
      <c r="I3" s="3684"/>
      <c r="J3" s="3684"/>
      <c r="K3" s="3684"/>
      <c r="L3" s="3684"/>
    </row>
    <row r="4" spans="2:12" s="102" customFormat="1" ht="16.5" customHeight="1" thickTop="1">
      <c r="B4" s="3685" t="s">
        <v>325</v>
      </c>
      <c r="C4" s="3641" t="s">
        <v>324</v>
      </c>
      <c r="D4" s="3687" t="s">
        <v>330</v>
      </c>
      <c r="E4" s="3687"/>
      <c r="F4" s="3687"/>
      <c r="G4" s="3687"/>
      <c r="H4" s="3688" t="s">
        <v>160</v>
      </c>
      <c r="I4" s="3687" t="s">
        <v>321</v>
      </c>
      <c r="J4" s="3687"/>
      <c r="K4" s="3687"/>
      <c r="L4" s="3690" t="s">
        <v>320</v>
      </c>
    </row>
    <row r="5" spans="2:12" s="102" customFormat="1" ht="31.2">
      <c r="B5" s="3686"/>
      <c r="C5" s="3642"/>
      <c r="D5" s="153" t="s">
        <v>319</v>
      </c>
      <c r="E5" s="153" t="s">
        <v>318</v>
      </c>
      <c r="F5" s="152" t="s">
        <v>317</v>
      </c>
      <c r="G5" s="152" t="s">
        <v>316</v>
      </c>
      <c r="H5" s="3689"/>
      <c r="I5" s="152" t="s">
        <v>315</v>
      </c>
      <c r="J5" s="152" t="s">
        <v>314</v>
      </c>
      <c r="K5" s="152" t="s">
        <v>313</v>
      </c>
      <c r="L5" s="3691"/>
    </row>
    <row r="6" spans="2:12" ht="21.75" customHeight="1">
      <c r="B6" s="151" t="s">
        <v>310</v>
      </c>
      <c r="C6" s="150" t="s">
        <v>309</v>
      </c>
      <c r="D6" s="157">
        <f>'A8.Govt. Finance'!D7/'A8.Govt. Finance'!D6*100-100</f>
        <v>23.759398496240607</v>
      </c>
      <c r="E6" s="157">
        <f>'A8.Govt. Finance'!E7/'A8.Govt. Finance'!E6*100-100</f>
        <v>28.078155691098942</v>
      </c>
      <c r="F6" s="157">
        <f>'A8.Govt. Finance'!F7/'A8.Govt. Finance'!F6*100-100</f>
        <v>11.034482758620683</v>
      </c>
      <c r="G6" s="157">
        <f>'A8.Govt. Finance'!G7/'A8.Govt. Finance'!G6*100-100</f>
        <v>26.397146254458988</v>
      </c>
      <c r="H6" s="157">
        <f>'A8.Govt. Finance'!H7/'A8.Govt. Finance'!H6*100-100</f>
        <v>10.427010923535263</v>
      </c>
      <c r="I6" s="157">
        <f>'A8.Govt. Finance'!I7/'A8.Govt. Finance'!I6*100-100</f>
        <v>27.192362093352187</v>
      </c>
      <c r="J6" s="157">
        <f>'A8.Govt. Finance'!J7/'A8.Govt. Finance'!J6*100-100</f>
        <v>40.384615384615387</v>
      </c>
      <c r="K6" s="157">
        <f>'A8.Govt. Finance'!K7/'A8.Govt. Finance'!K6*100-100</f>
        <v>30.739400206825223</v>
      </c>
      <c r="L6" s="156">
        <f>'A8.Govt. Finance'!L7/'A8.Govt. Finance'!L6*100-100</f>
        <v>100</v>
      </c>
    </row>
    <row r="7" spans="2:12" ht="21.75" customHeight="1">
      <c r="B7" s="145" t="s">
        <v>308</v>
      </c>
      <c r="C7" s="144" t="s">
        <v>307</v>
      </c>
      <c r="D7" s="155">
        <f>'A8.Govt. Finance'!D8/'A8.Govt. Finance'!D7*100-100</f>
        <v>20.428311057108147</v>
      </c>
      <c r="E7" s="155">
        <f>'A8.Govt. Finance'!E8/'A8.Govt. Finance'!E7*100-100</f>
        <v>20.937928807813378</v>
      </c>
      <c r="F7" s="155">
        <f>'A8.Govt. Finance'!F8/'A8.Govt. Finance'!F7*100-100</f>
        <v>143.47826086956525</v>
      </c>
      <c r="G7" s="155">
        <f>'A8.Govt. Finance'!G8/'A8.Govt. Finance'!G7*100-100</f>
        <v>21.793665725932868</v>
      </c>
      <c r="H7" s="155">
        <f>'A8.Govt. Finance'!H8/'A8.Govt. Finance'!H7*100-100</f>
        <v>19.739208633093526</v>
      </c>
      <c r="I7" s="155">
        <f>'A8.Govt. Finance'!I8/'A8.Govt. Finance'!I7*100-100</f>
        <v>9.1465109813733818</v>
      </c>
      <c r="J7" s="155">
        <f>'A8.Govt. Finance'!J8/'A8.Govt. Finance'!J7*100-100</f>
        <v>12.534246575342479</v>
      </c>
      <c r="K7" s="155">
        <f>'A8.Govt. Finance'!K8/'A8.Govt. Finance'!K7*100-100</f>
        <v>10.124579790389589</v>
      </c>
      <c r="L7" s="154">
        <f>'A8.Govt. Finance'!L8/'A8.Govt. Finance'!L7*100-100</f>
        <v>50</v>
      </c>
    </row>
    <row r="8" spans="2:12" ht="21.75" customHeight="1">
      <c r="B8" s="145" t="s">
        <v>306</v>
      </c>
      <c r="C8" s="144" t="s">
        <v>305</v>
      </c>
      <c r="D8" s="155">
        <f>'A8.Govt. Finance'!D9/'A8.Govt. Finance'!D8*100-100</f>
        <v>3.7457434733257742</v>
      </c>
      <c r="E8" s="155">
        <f>'A8.Govt. Finance'!E9/'A8.Govt. Finance'!E8*100-100</f>
        <v>20.670092771808044</v>
      </c>
      <c r="F8" s="155">
        <f>'A8.Govt. Finance'!F9/'A8.Govt. Finance'!F8*100-100</f>
        <v>13.010204081632651</v>
      </c>
      <c r="G8" s="155">
        <f>'A8.Govt. Finance'!G9/'A8.Govt. Finance'!G8*100-100</f>
        <v>14.782869893580525</v>
      </c>
      <c r="H8" s="155">
        <f>'A8.Govt. Finance'!H9/'A8.Govt. Finance'!H8*100-100</f>
        <v>16.66541494555014</v>
      </c>
      <c r="I8" s="155">
        <f>'A8.Govt. Finance'!I9/'A8.Govt. Finance'!I8*100-100</f>
        <v>18.848700967906268</v>
      </c>
      <c r="J8" s="155">
        <f>'A8.Govt. Finance'!J9/'A8.Govt. Finance'!J8*100-100</f>
        <v>132.37979306147292</v>
      </c>
      <c r="K8" s="155">
        <f>'A8.Govt. Finance'!K9/'A8.Govt. Finance'!K8*100-100</f>
        <v>52.343329143472801</v>
      </c>
      <c r="L8" s="154">
        <f>'A8.Govt. Finance'!L9/'A8.Govt. Finance'!L8*100-100</f>
        <v>-20</v>
      </c>
    </row>
    <row r="9" spans="2:12" ht="21.75" customHeight="1">
      <c r="B9" s="145" t="s">
        <v>304</v>
      </c>
      <c r="C9" s="144" t="s">
        <v>303</v>
      </c>
      <c r="D9" s="155">
        <f>'A8.Govt. Finance'!D10/'A8.Govt. Finance'!D9*100-100</f>
        <v>19.754437150498433</v>
      </c>
      <c r="E9" s="155">
        <f>'A8.Govt. Finance'!E10/'A8.Govt. Finance'!E9*100-100</f>
        <v>9.4469026548672446</v>
      </c>
      <c r="F9" s="155">
        <f>'A8.Govt. Finance'!F10/'A8.Govt. Finance'!F9*100-100</f>
        <v>27.765237020316036</v>
      </c>
      <c r="G9" s="155">
        <f>'A8.Govt. Finance'!G10/'A8.Govt. Finance'!G9*100-100</f>
        <v>12.920109162959363</v>
      </c>
      <c r="H9" s="155">
        <f>'A8.Govt. Finance'!H10/'A8.Govt. Finance'!H9*100-100</f>
        <v>15.739667825415211</v>
      </c>
      <c r="I9" s="155">
        <f>'A8.Govt. Finance'!I10/'A8.Govt. Finance'!I9*100-100</f>
        <v>28.418345477925413</v>
      </c>
      <c r="J9" s="155">
        <f>'A8.Govt. Finance'!J10/'A8.Govt. Finance'!J9*100-100</f>
        <v>2.1948664222105805</v>
      </c>
      <c r="K9" s="155">
        <f>'A8.Govt. Finance'!K10/'A8.Govt. Finance'!K9*100-100</f>
        <v>16.617161716171623</v>
      </c>
      <c r="L9" s="154">
        <f>'A8.Govt. Finance'!L10/'A8.Govt. Finance'!L9*100-100</f>
        <v>-16.666666666666657</v>
      </c>
    </row>
    <row r="10" spans="2:12" ht="21.75" customHeight="1">
      <c r="B10" s="145" t="s">
        <v>302</v>
      </c>
      <c r="C10" s="144" t="s">
        <v>301</v>
      </c>
      <c r="D10" s="155">
        <f>'A8.Govt. Finance'!D11/'A8.Govt. Finance'!D10*100-100</f>
        <v>8.3341792711399734</v>
      </c>
      <c r="E10" s="155">
        <f>'A8.Govt. Finance'!E11/'A8.Govt. Finance'!E10*100-100</f>
        <v>16.666666666666671</v>
      </c>
      <c r="F10" s="155">
        <f>'A8.Govt. Finance'!F11/'A8.Govt. Finance'!F10*100-100</f>
        <v>67.66784452296821</v>
      </c>
      <c r="G10" s="155">
        <f>'A8.Govt. Finance'!G11/'A8.Govt. Finance'!G10*100-100</f>
        <v>14.904817083264348</v>
      </c>
      <c r="H10" s="155">
        <f>'A8.Govt. Finance'!H11/'A8.Govt. Finance'!H10*100-100</f>
        <v>3.2927304076978601</v>
      </c>
      <c r="I10" s="155">
        <f>'A8.Govt. Finance'!I11/'A8.Govt. Finance'!I10*100-100</f>
        <v>34.445927903871819</v>
      </c>
      <c r="J10" s="155">
        <f>'A8.Govt. Finance'!J11/'A8.Govt. Finance'!J10*100-100</f>
        <v>37.090573581423968</v>
      </c>
      <c r="K10" s="155">
        <f>'A8.Govt. Finance'!K11/'A8.Govt. Finance'!K10*100-100</f>
        <v>35.48889203339462</v>
      </c>
      <c r="L10" s="154">
        <f>'A8.Govt. Finance'!L11/'A8.Govt. Finance'!L10*100-100</f>
        <v>-10</v>
      </c>
    </row>
    <row r="11" spans="2:12" ht="21.75" customHeight="1">
      <c r="B11" s="145" t="s">
        <v>300</v>
      </c>
      <c r="C11" s="144" t="s">
        <v>299</v>
      </c>
      <c r="D11" s="155">
        <f>'A8.Govt. Finance'!D12/'A8.Govt. Finance'!D11*100-100</f>
        <v>19.462143928035999</v>
      </c>
      <c r="E11" s="155">
        <f>'A8.Govt. Finance'!E12/'A8.Govt. Finance'!E11*100-100</f>
        <v>18.301134886944467</v>
      </c>
      <c r="F11" s="155">
        <f>'A8.Govt. Finance'!F12/'A8.Govt. Finance'!F11*100-100</f>
        <v>-9.0621707060063272</v>
      </c>
      <c r="G11" s="155">
        <f>'A8.Govt. Finance'!G12/'A8.Govt. Finance'!G11*100-100</f>
        <v>17.909931714063447</v>
      </c>
      <c r="H11" s="155">
        <f>'A8.Govt. Finance'!H12/'A8.Govt. Finance'!H11*100-100</f>
        <v>29.255290506704</v>
      </c>
      <c r="I11" s="155">
        <f>'A8.Govt. Finance'!I12/'A8.Govt. Finance'!I11*100-100</f>
        <v>7.8574975173783486</v>
      </c>
      <c r="J11" s="155">
        <f>'A8.Govt. Finance'!J12/'A8.Govt. Finance'!J11*100-100</f>
        <v>29.613011777902415</v>
      </c>
      <c r="K11" s="155">
        <f>'A8.Govt. Finance'!K12/'A8.Govt. Finance'!K11*100-100</f>
        <v>16.538604998135014</v>
      </c>
      <c r="L11" s="154">
        <f>'A8.Govt. Finance'!L12/'A8.Govt. Finance'!L11*100-100</f>
        <v>38.888888888888886</v>
      </c>
    </row>
    <row r="12" spans="2:12" ht="21.75" customHeight="1">
      <c r="B12" s="145" t="s">
        <v>298</v>
      </c>
      <c r="C12" s="144" t="s">
        <v>297</v>
      </c>
      <c r="D12" s="155">
        <f>'A8.Govt. Finance'!D13/'A8.Govt. Finance'!D12*100-100</f>
        <v>20.056475017648438</v>
      </c>
      <c r="E12" s="155">
        <f>'A8.Govt. Finance'!E13/'A8.Govt. Finance'!E12*100-100</f>
        <v>36.461499029695005</v>
      </c>
      <c r="F12" s="155">
        <f>'A8.Govt. Finance'!F13/'A8.Govt. Finance'!F12*100-100</f>
        <v>20.278099652375431</v>
      </c>
      <c r="G12" s="155">
        <f>'A8.Govt. Finance'!G13/'A8.Govt. Finance'!G12*100-100</f>
        <v>31.009456784693214</v>
      </c>
      <c r="H12" s="155">
        <f>'A8.Govt. Finance'!H13/'A8.Govt. Finance'!H12*100-100</f>
        <v>11.481419763372756</v>
      </c>
      <c r="I12" s="155">
        <f>'A8.Govt. Finance'!I13/'A8.Govt. Finance'!I12*100-100</f>
        <v>14.316952468638505</v>
      </c>
      <c r="J12" s="155">
        <f>'A8.Govt. Finance'!J13/'A8.Govt. Finance'!J12*100-100</f>
        <v>5.279099956728686</v>
      </c>
      <c r="K12" s="155">
        <f>'A8.Govt. Finance'!K13/'A8.Govt. Finance'!K12*100-100</f>
        <v>10.30597874791961</v>
      </c>
      <c r="L12" s="154">
        <f>'A8.Govt. Finance'!L13/'A8.Govt. Finance'!L12*100-100</f>
        <v>100</v>
      </c>
    </row>
    <row r="13" spans="2:12" ht="21.75" customHeight="1">
      <c r="B13" s="145" t="s">
        <v>296</v>
      </c>
      <c r="C13" s="144" t="s">
        <v>295</v>
      </c>
      <c r="D13" s="155">
        <f>'A8.Govt. Finance'!D14/'A8.Govt. Finance'!D13*100-100</f>
        <v>24.362994903959219</v>
      </c>
      <c r="E13" s="155">
        <f>'A8.Govt. Finance'!E14/'A8.Govt. Finance'!E13*100-100</f>
        <v>33.679465507526373</v>
      </c>
      <c r="F13" s="155">
        <f>'A8.Govt. Finance'!F14/'A8.Govt. Finance'!F13*100-100</f>
        <v>-9.8265895953757223</v>
      </c>
      <c r="G13" s="155">
        <f>'A8.Govt. Finance'!G14/'A8.Govt. Finance'!G13*100-100</f>
        <v>30.177382351295421</v>
      </c>
      <c r="H13" s="155">
        <f>'A8.Govt. Finance'!H14/'A8.Govt. Finance'!H13*100-100</f>
        <v>5.9529147982062796</v>
      </c>
      <c r="I13" s="155">
        <f>'A8.Govt. Finance'!I14/'A8.Govt. Finance'!I13*100-100</f>
        <v>9.7452934662236999</v>
      </c>
      <c r="J13" s="155">
        <f>'A8.Govt. Finance'!J14/'A8.Govt. Finance'!J13*100-100</f>
        <v>35.059597205096594</v>
      </c>
      <c r="K13" s="155">
        <f>'A8.Govt. Finance'!K14/'A8.Govt. Finance'!K13*100-100</f>
        <v>20.467734447539442</v>
      </c>
      <c r="L13" s="154">
        <f>'A8.Govt. Finance'!L14/'A8.Govt. Finance'!L13*100-100</f>
        <v>100</v>
      </c>
    </row>
    <row r="14" spans="2:12" ht="21.75" customHeight="1">
      <c r="B14" s="145" t="s">
        <v>294</v>
      </c>
      <c r="C14" s="144" t="s">
        <v>293</v>
      </c>
      <c r="D14" s="155">
        <f>'A8.Govt. Finance'!D15/'A8.Govt. Finance'!D14*100-100</f>
        <v>10.69083267664827</v>
      </c>
      <c r="E14" s="155">
        <f>'A8.Govt. Finance'!E15/'A8.Govt. Finance'!E14*100-100</f>
        <v>3.6470564621344295</v>
      </c>
      <c r="F14" s="155">
        <f>'A8.Govt. Finance'!F15/'A8.Govt. Finance'!F14*100-100</f>
        <v>77.884615384615387</v>
      </c>
      <c r="G14" s="155">
        <f>'A8.Govt. Finance'!G15/'A8.Govt. Finance'!G14*100-100</f>
        <v>6.5637895460797608</v>
      </c>
      <c r="H14" s="155">
        <f>'A8.Govt. Finance'!H15/'A8.Govt. Finance'!H14*100-100</f>
        <v>20.138962367298021</v>
      </c>
      <c r="I14" s="155">
        <f>'A8.Govt. Finance'!I15/'A8.Govt. Finance'!I14*100-100</f>
        <v>-19.58535914136317</v>
      </c>
      <c r="J14" s="155">
        <f>'A8.Govt. Finance'!J15/'A8.Govt. Finance'!J14*100-100</f>
        <v>69.496855345911968</v>
      </c>
      <c r="K14" s="155">
        <f>'A8.Govt. Finance'!K15/'A8.Govt. Finance'!K14*100-100</f>
        <v>22.717857314899589</v>
      </c>
      <c r="L14" s="154">
        <f>'A8.Govt. Finance'!L15/'A8.Govt. Finance'!L14*100-100</f>
        <v>57.680000000000007</v>
      </c>
    </row>
    <row r="15" spans="2:12" ht="21.75" customHeight="1">
      <c r="B15" s="145" t="s">
        <v>292</v>
      </c>
      <c r="C15" s="144" t="s">
        <v>291</v>
      </c>
      <c r="D15" s="155">
        <f>'A8.Govt. Finance'!D16/'A8.Govt. Finance'!D15*100-100</f>
        <v>29.634551495016609</v>
      </c>
      <c r="E15" s="155">
        <f>'A8.Govt. Finance'!E16/'A8.Govt. Finance'!E15*100-100</f>
        <v>6.2918780742863731</v>
      </c>
      <c r="F15" s="155">
        <f>'A8.Govt. Finance'!F16/'A8.Govt. Finance'!F15*100-100</f>
        <v>4.924924924924909</v>
      </c>
      <c r="G15" s="155">
        <f>'A8.Govt. Finance'!G16/'A8.Govt. Finance'!G15*100-100</f>
        <v>12.874295779382308</v>
      </c>
      <c r="H15" s="155">
        <f>'A8.Govt. Finance'!H16/'A8.Govt. Finance'!H15*100-100</f>
        <v>14.981064498135808</v>
      </c>
      <c r="I15" s="155">
        <f>'A8.Govt. Finance'!I16/'A8.Govt. Finance'!I15*100-100</f>
        <v>5.3388090349075981</v>
      </c>
      <c r="J15" s="155">
        <f>'A8.Govt. Finance'!J16/'A8.Govt. Finance'!J15*100-100</f>
        <v>5.0272308336824381</v>
      </c>
      <c r="K15" s="155">
        <f>'A8.Govt. Finance'!K16/'A8.Govt. Finance'!K15*100-100</f>
        <v>5.1344455348380791</v>
      </c>
      <c r="L15" s="154">
        <f>'A8.Govt. Finance'!L16/'A8.Govt. Finance'!L15*100-100</f>
        <v>14.148909183155766</v>
      </c>
    </row>
    <row r="16" spans="2:12" ht="21.75" customHeight="1">
      <c r="B16" s="145" t="s">
        <v>290</v>
      </c>
      <c r="C16" s="144" t="s">
        <v>289</v>
      </c>
      <c r="D16" s="155">
        <f>'A8.Govt. Finance'!D17/'A8.Govt. Finance'!D16*100-100</f>
        <v>18.664421175953706</v>
      </c>
      <c r="E16" s="155">
        <f>'A8.Govt. Finance'!E17/'A8.Govt. Finance'!E16*100-100</f>
        <v>13.198025033250133</v>
      </c>
      <c r="F16" s="155">
        <f>'A8.Govt. Finance'!F17/'A8.Govt. Finance'!F16*100-100</f>
        <v>96.222095020034374</v>
      </c>
      <c r="G16" s="155">
        <f>'A8.Govt. Finance'!G17/'A8.Govt. Finance'!G16*100-100</f>
        <v>16.704388430933406</v>
      </c>
      <c r="H16" s="155">
        <f>'A8.Govt. Finance'!H17/'A8.Govt. Finance'!H16*100-100</f>
        <v>18.584997191441559</v>
      </c>
      <c r="I16" s="155">
        <f>'A8.Govt. Finance'!I17/'A8.Govt. Finance'!I16*100-100</f>
        <v>27.019709768247793</v>
      </c>
      <c r="J16" s="155">
        <f>'A8.Govt. Finance'!J17/'A8.Govt. Finance'!J16*100-100</f>
        <v>42.520941364180288</v>
      </c>
      <c r="K16" s="155">
        <f>'A8.Govt. Finance'!K17/'A8.Govt. Finance'!K16*100-100</f>
        <v>37.176567225478834</v>
      </c>
      <c r="L16" s="154">
        <f>'A8.Govt. Finance'!L17/'A8.Govt. Finance'!L16*100-100</f>
        <v>-22.029001611200613</v>
      </c>
    </row>
    <row r="17" spans="2:12" ht="21.75" customHeight="1">
      <c r="B17" s="145" t="s">
        <v>288</v>
      </c>
      <c r="C17" s="144" t="s">
        <v>287</v>
      </c>
      <c r="D17" s="155">
        <f>'A8.Govt. Finance'!D18/'A8.Govt. Finance'!D17*100-100</f>
        <v>16.765395532518838</v>
      </c>
      <c r="E17" s="155">
        <f>'A8.Govt. Finance'!E18/'A8.Govt. Finance'!E17*100-100</f>
        <v>18.749094654842182</v>
      </c>
      <c r="F17" s="155">
        <f>'A8.Govt. Finance'!F18/'A8.Govt. Finance'!F17*100-100</f>
        <v>2.2753792298716462</v>
      </c>
      <c r="G17" s="155">
        <f>'A8.Govt. Finance'!G18/'A8.Govt. Finance'!G17*100-100</f>
        <v>17.51640791662841</v>
      </c>
      <c r="H17" s="155">
        <f>'A8.Govt. Finance'!H18/'A8.Govt. Finance'!H17*100-100</f>
        <v>28.648939605985561</v>
      </c>
      <c r="I17" s="155">
        <f>'A8.Govt. Finance'!I18/'A8.Govt. Finance'!I17*100-100</f>
        <v>9.5660329098814714</v>
      </c>
      <c r="J17" s="155">
        <f>'A8.Govt. Finance'!J18/'A8.Govt. Finance'!J17*100-100</f>
        <v>8.1843988644996415</v>
      </c>
      <c r="K17" s="155">
        <f>'A8.Govt. Finance'!K18/'A8.Govt. Finance'!K17*100-100</f>
        <v>8.6254763200871025</v>
      </c>
      <c r="L17" s="154">
        <f>'A8.Govt. Finance'!L18/'A8.Govt. Finance'!L17*100-100</f>
        <v>17.193957531708691</v>
      </c>
    </row>
    <row r="18" spans="2:12" ht="21.75" customHeight="1">
      <c r="B18" s="145" t="s">
        <v>286</v>
      </c>
      <c r="C18" s="144" t="s">
        <v>285</v>
      </c>
      <c r="D18" s="155">
        <f>'A8.Govt. Finance'!D19/'A8.Govt. Finance'!D18*100-100</f>
        <v>13.076679173492579</v>
      </c>
      <c r="E18" s="155">
        <f>'A8.Govt. Finance'!E19/'A8.Govt. Finance'!E18*100-100</f>
        <v>27.785307671455683</v>
      </c>
      <c r="F18" s="155">
        <f>'A8.Govt. Finance'!F19/'A8.Govt. Finance'!F18*100-100</f>
        <v>13.377067883628072</v>
      </c>
      <c r="G18" s="155">
        <f>'A8.Govt. Finance'!G19/'A8.Govt. Finance'!G18*100-100</f>
        <v>22.511551957752829</v>
      </c>
      <c r="H18" s="155">
        <f>'A8.Govt. Finance'!H19/'A8.Govt. Finance'!H18*100-100</f>
        <v>22.013020702582395</v>
      </c>
      <c r="I18" s="155">
        <f>'A8.Govt. Finance'!I19/'A8.Govt. Finance'!I18*100-100</f>
        <v>61.606100692553156</v>
      </c>
      <c r="J18" s="155">
        <f>'A8.Govt. Finance'!J19/'A8.Govt. Finance'!J18*100-100</f>
        <v>41.022987656146057</v>
      </c>
      <c r="K18" s="155">
        <f>'A8.Govt. Finance'!K19/'A8.Govt. Finance'!K18*100-100</f>
        <v>47.650905810719394</v>
      </c>
      <c r="L18" s="154">
        <f>'A8.Govt. Finance'!L19/'A8.Govt. Finance'!L18*100-100</f>
        <v>-31.294460995926315</v>
      </c>
    </row>
    <row r="19" spans="2:12" ht="21.75" customHeight="1">
      <c r="B19" s="145" t="s">
        <v>284</v>
      </c>
      <c r="C19" s="144" t="s">
        <v>283</v>
      </c>
      <c r="D19" s="155">
        <f>'A8.Govt. Finance'!D20/'A8.Govt. Finance'!D19*100-100</f>
        <v>20.156560345834777</v>
      </c>
      <c r="E19" s="155">
        <f>'A8.Govt. Finance'!E20/'A8.Govt. Finance'!E19*100-100</f>
        <v>30.767925328807792</v>
      </c>
      <c r="F19" s="155">
        <f>'A8.Govt. Finance'!F20/'A8.Govt. Finance'!F19*100-100</f>
        <v>34.364779874213838</v>
      </c>
      <c r="G19" s="155">
        <f>'A8.Govt. Finance'!G20/'A8.Govt. Finance'!G19*100-100</f>
        <v>27.649769585253424</v>
      </c>
      <c r="H19" s="155">
        <f>'A8.Govt. Finance'!H20/'A8.Govt. Finance'!H19*100-100</f>
        <v>6.6690442225392417</v>
      </c>
      <c r="I19" s="155">
        <f>'A8.Govt. Finance'!I20/'A8.Govt. Finance'!I19*100-100</f>
        <v>-19.077426810477675</v>
      </c>
      <c r="J19" s="155">
        <f>'A8.Govt. Finance'!J20/'A8.Govt. Finance'!J19*100-100</f>
        <v>48.498348970071788</v>
      </c>
      <c r="K19" s="155">
        <f>'A8.Govt. Finance'!K20/'A8.Govt. Finance'!K19*100-100</f>
        <v>24.681804296914777</v>
      </c>
      <c r="L19" s="154">
        <f>'A8.Govt. Finance'!L20/'A8.Govt. Finance'!L19*100-100</f>
        <v>17.69911504424779</v>
      </c>
    </row>
    <row r="20" spans="2:12" ht="21.75" customHeight="1">
      <c r="B20" s="145" t="s">
        <v>282</v>
      </c>
      <c r="C20" s="144" t="s">
        <v>281</v>
      </c>
      <c r="D20" s="155">
        <f>'A8.Govt. Finance'!D21/'A8.Govt. Finance'!D20*100-100</f>
        <v>14.147916220999221</v>
      </c>
      <c r="E20" s="155">
        <f>'A8.Govt. Finance'!E21/'A8.Govt. Finance'!E20*100-100</f>
        <v>5.4238855363052352</v>
      </c>
      <c r="F20" s="155">
        <f>'A8.Govt. Finance'!F21/'A8.Govt. Finance'!F20*100-100</f>
        <v>50.196592398427271</v>
      </c>
      <c r="G20" s="155">
        <f>'A8.Govt. Finance'!G21/'A8.Govt. Finance'!G20*100-100</f>
        <v>9.2435434601499651</v>
      </c>
      <c r="H20" s="155">
        <f>'A8.Govt. Finance'!H21/'A8.Govt. Finance'!H20*100-100</f>
        <v>19.433942854203636</v>
      </c>
      <c r="I20" s="155">
        <f>'A8.Govt. Finance'!I21/'A8.Govt. Finance'!I20*100-100</f>
        <v>17.541354278233982</v>
      </c>
      <c r="J20" s="155">
        <f>'A8.Govt. Finance'!J21/'A8.Govt. Finance'!J20*100-100</f>
        <v>5.174361146406909</v>
      </c>
      <c r="K20" s="155">
        <f>'A8.Govt. Finance'!K21/'A8.Govt. Finance'!K20*100-100</f>
        <v>8.0032666394446608</v>
      </c>
      <c r="L20" s="154">
        <f>'A8.Govt. Finance'!L21/'A8.Govt. Finance'!L20*100-100</f>
        <v>61.654135338345867</v>
      </c>
    </row>
    <row r="21" spans="2:12" ht="21.75" customHeight="1">
      <c r="B21" s="145" t="s">
        <v>280</v>
      </c>
      <c r="C21" s="144" t="s">
        <v>279</v>
      </c>
      <c r="D21" s="155">
        <f>'A8.Govt. Finance'!D22/'A8.Govt. Finance'!D21*100-100</f>
        <v>16.3844214256508</v>
      </c>
      <c r="E21" s="155">
        <f>'A8.Govt. Finance'!E22/'A8.Govt. Finance'!E21*100-100</f>
        <v>22.942873629544152</v>
      </c>
      <c r="F21" s="155">
        <f>'A8.Govt. Finance'!F22/'A8.Govt. Finance'!F21*100-100</f>
        <v>-7.8783345799052711</v>
      </c>
      <c r="G21" s="155">
        <f>'A8.Govt. Finance'!G22/'A8.Govt. Finance'!G21*100-100</f>
        <v>19.728714290798337</v>
      </c>
      <c r="H21" s="155">
        <f>'A8.Govt. Finance'!H22/'A8.Govt. Finance'!H21*100-100</f>
        <v>15.530959635655009</v>
      </c>
      <c r="I21" s="155">
        <f>'A8.Govt. Finance'!I22/'A8.Govt. Finance'!I21*100-100</f>
        <v>9.5879315581654367</v>
      </c>
      <c r="J21" s="155">
        <f>'A8.Govt. Finance'!J22/'A8.Govt. Finance'!J21*100-100</f>
        <v>4.9852339083159762</v>
      </c>
      <c r="K21" s="155">
        <f>'A8.Govt. Finance'!K22/'A8.Govt. Finance'!K21*100-100</f>
        <v>6.1310649023314454</v>
      </c>
      <c r="L21" s="154">
        <f>'A8.Govt. Finance'!L22/'A8.Govt. Finance'!L21*100-100</f>
        <v>111.75348837209302</v>
      </c>
    </row>
    <row r="22" spans="2:12" ht="21.75" customHeight="1">
      <c r="B22" s="145" t="s">
        <v>278</v>
      </c>
      <c r="C22" s="144" t="s">
        <v>277</v>
      </c>
      <c r="D22" s="155">
        <f>'A8.Govt. Finance'!D23/'A8.Govt. Finance'!D22*100-100</f>
        <v>27.331547436066344</v>
      </c>
      <c r="E22" s="155">
        <f>'A8.Govt. Finance'!E23/'A8.Govt. Finance'!E22*100-100</f>
        <v>3.3374010450890239</v>
      </c>
      <c r="F22" s="155">
        <f>'A8.Govt. Finance'!F23/'A8.Govt. Finance'!F22*100-100</f>
        <v>63.32882273342355</v>
      </c>
      <c r="G22" s="155">
        <f>'A8.Govt. Finance'!G23/'A8.Govt. Finance'!G22*100-100</f>
        <v>12.180145903574541</v>
      </c>
      <c r="H22" s="155">
        <f>'A8.Govt. Finance'!H23/'A8.Govt. Finance'!H22*100-100</f>
        <v>25.929135912920273</v>
      </c>
      <c r="I22" s="155">
        <f>'A8.Govt. Finance'!I23/'A8.Govt. Finance'!I22*100-100</f>
        <v>-24.066888396156699</v>
      </c>
      <c r="J22" s="155">
        <f>'A8.Govt. Finance'!J23/'A8.Govt. Finance'!J22*100-100</f>
        <v>8.9536017389358733</v>
      </c>
      <c r="K22" s="155">
        <f>'A8.Govt. Finance'!K23/'A8.Govt. Finance'!K22*100-100</f>
        <v>0.46547527162618962</v>
      </c>
      <c r="L22" s="154">
        <f>'A8.Govt. Finance'!L23/'A8.Govt. Finance'!L22*100-100</f>
        <v>-54.339183341753241</v>
      </c>
    </row>
    <row r="23" spans="2:12" ht="21.75" customHeight="1">
      <c r="B23" s="145" t="s">
        <v>276</v>
      </c>
      <c r="C23" s="144" t="s">
        <v>275</v>
      </c>
      <c r="D23" s="155">
        <f>'A8.Govt. Finance'!D24/'A8.Govt. Finance'!D23*100-100</f>
        <v>13.65538489837212</v>
      </c>
      <c r="E23" s="155">
        <f>'A8.Govt. Finance'!E24/'A8.Govt. Finance'!E23*100-100</f>
        <v>17.566978344072481</v>
      </c>
      <c r="F23" s="155">
        <f>'A8.Govt. Finance'!F24/'A8.Govt. Finance'!F23*100-100</f>
        <v>32.38608119304061</v>
      </c>
      <c r="G23" s="155">
        <f>'A8.Govt. Finance'!G24/'A8.Govt. Finance'!G23*100-100</f>
        <v>16.956113588359557</v>
      </c>
      <c r="H23" s="155">
        <f>'A8.Govt. Finance'!H24/'A8.Govt. Finance'!H23*100-100</f>
        <v>12.104908715504692</v>
      </c>
      <c r="I23" s="155">
        <f>'A8.Govt. Finance'!I24/'A8.Govt. Finance'!I23*100-100</f>
        <v>130.76408322180316</v>
      </c>
      <c r="J23" s="155">
        <f>'A8.Govt. Finance'!J24/'A8.Govt. Finance'!J23*100-100</f>
        <v>1.5256201499215223</v>
      </c>
      <c r="K23" s="155">
        <f>'A8.Govt. Finance'!K24/'A8.Govt. Finance'!K23*100-100</f>
        <v>26.634912004916885</v>
      </c>
      <c r="L23" s="154">
        <f>'A8.Govt. Finance'!L24/'A8.Govt. Finance'!L23*100-100</f>
        <v>-22.070425245333851</v>
      </c>
    </row>
    <row r="24" spans="2:12" ht="21.75" customHeight="1">
      <c r="B24" s="145" t="s">
        <v>274</v>
      </c>
      <c r="C24" s="144" t="s">
        <v>273</v>
      </c>
      <c r="D24" s="155">
        <f>'A8.Govt. Finance'!D25/'A8.Govt. Finance'!D24*100-100</f>
        <v>6.3199206975379667</v>
      </c>
      <c r="E24" s="155">
        <f>'A8.Govt. Finance'!E25/'A8.Govt. Finance'!E24*100-100</f>
        <v>9.1410145465034844</v>
      </c>
      <c r="F24" s="155">
        <f>'A8.Govt. Finance'!F25/'A8.Govt. Finance'!F24*100-100</f>
        <v>18.793416358971143</v>
      </c>
      <c r="G24" s="155">
        <f>'A8.Govt. Finance'!G25/'A8.Govt. Finance'!G24*100-100</f>
        <v>8.737543571204327</v>
      </c>
      <c r="H24" s="155">
        <f>'A8.Govt. Finance'!H25/'A8.Govt. Finance'!H24*100-100</f>
        <v>29.259195690633987</v>
      </c>
      <c r="I24" s="155">
        <f>'A8.Govt. Finance'!I25/'A8.Govt. Finance'!I24*100-100</f>
        <v>-36.899269765112173</v>
      </c>
      <c r="J24" s="155">
        <f>'A8.Govt. Finance'!J25/'A8.Govt. Finance'!J24*100-100</f>
        <v>32.404745047609424</v>
      </c>
      <c r="K24" s="155">
        <f>'A8.Govt. Finance'!K25/'A8.Govt. Finance'!K24*100-100</f>
        <v>7.8680629445035493</v>
      </c>
      <c r="L24" s="154">
        <f>'A8.Govt. Finance'!L25/'A8.Govt. Finance'!L24*100-100</f>
        <v>12.345679012345684</v>
      </c>
    </row>
    <row r="25" spans="2:12" ht="21.75" customHeight="1">
      <c r="B25" s="145" t="s">
        <v>272</v>
      </c>
      <c r="C25" s="144" t="s">
        <v>271</v>
      </c>
      <c r="D25" s="155">
        <f>'A8.Govt. Finance'!D26/'A8.Govt. Finance'!D25*100-100</f>
        <v>58.043002568737478</v>
      </c>
      <c r="E25" s="155">
        <f>'A8.Govt. Finance'!E26/'A8.Govt. Finance'!E25*100-100</f>
        <v>-6.5758299430815299</v>
      </c>
      <c r="F25" s="155">
        <f>'A8.Govt. Finance'!F26/'A8.Govt. Finance'!F25*100-100</f>
        <v>39.774523232536069</v>
      </c>
      <c r="G25" s="155">
        <f>'A8.Govt. Finance'!G26/'A8.Govt. Finance'!G25*100-100</f>
        <v>16.25899623185127</v>
      </c>
      <c r="H25" s="155">
        <f>'A8.Govt. Finance'!H26/'A8.Govt. Finance'!H25*100-100</f>
        <v>25.507259699602145</v>
      </c>
      <c r="I25" s="155">
        <f>'A8.Govt. Finance'!I26/'A8.Govt. Finance'!I25*100-100</f>
        <v>64.484458556149718</v>
      </c>
      <c r="J25" s="155">
        <f>'A8.Govt. Finance'!J26/'A8.Govt. Finance'!J25*100-100</f>
        <v>-20.202758741106123</v>
      </c>
      <c r="K25" s="155">
        <f>'A8.Govt. Finance'!K26/'A8.Govt. Finance'!K25*100-100</f>
        <v>-2.6632748416571559</v>
      </c>
      <c r="L25" s="154">
        <f>'A8.Govt. Finance'!L26/'A8.Govt. Finance'!L25*100-100</f>
        <v>4.3956043956044084</v>
      </c>
    </row>
    <row r="26" spans="2:12" ht="21.75" customHeight="1">
      <c r="B26" s="145" t="s">
        <v>270</v>
      </c>
      <c r="C26" s="144" t="s">
        <v>269</v>
      </c>
      <c r="D26" s="155">
        <f>'A8.Govt. Finance'!D27/'A8.Govt. Finance'!D26*100-100</f>
        <v>12.65658955327207</v>
      </c>
      <c r="E26" s="155">
        <f>'A8.Govt. Finance'!E27/'A8.Govt. Finance'!E26*100-100</f>
        <v>26.196646610995742</v>
      </c>
      <c r="F26" s="155">
        <f>'A8.Govt. Finance'!F27/'A8.Govt. Finance'!F26*100-100</f>
        <v>7.3232323232323324</v>
      </c>
      <c r="G26" s="155">
        <f>'A8.Govt. Finance'!G27/'A8.Govt. Finance'!G26*100-100</f>
        <v>19.156169994879676</v>
      </c>
      <c r="H26" s="155">
        <f>'A8.Govt. Finance'!H27/'A8.Govt. Finance'!H26*100-100</f>
        <v>13.501009147433194</v>
      </c>
      <c r="I26" s="155">
        <f>'A8.Govt. Finance'!I27/'A8.Govt. Finance'!I26*100-100</f>
        <v>22.554672220670042</v>
      </c>
      <c r="J26" s="155">
        <f>'A8.Govt. Finance'!J27/'A8.Govt. Finance'!J26*100-100</f>
        <v>29.424394513354201</v>
      </c>
      <c r="K26" s="155">
        <f>'A8.Govt. Finance'!K27/'A8.Govt. Finance'!K26*100-100</f>
        <v>27.020107739079407</v>
      </c>
      <c r="L26" s="154">
        <f>'A8.Govt. Finance'!L27/'A8.Govt. Finance'!L26*100-100</f>
        <v>15.789473684210535</v>
      </c>
    </row>
    <row r="27" spans="2:12" ht="21.75" customHeight="1">
      <c r="B27" s="145" t="s">
        <v>268</v>
      </c>
      <c r="C27" s="144" t="s">
        <v>267</v>
      </c>
      <c r="D27" s="155">
        <f>'A8.Govt. Finance'!D28/'A8.Govt. Finance'!D27*100-100</f>
        <v>10.759094600948998</v>
      </c>
      <c r="E27" s="155">
        <f>'A8.Govt. Finance'!E28/'A8.Govt. Finance'!E27*100-100</f>
        <v>6.253113428474208</v>
      </c>
      <c r="F27" s="155">
        <f>'A8.Govt. Finance'!F28/'A8.Govt. Finance'!F27*100-100</f>
        <v>21.274802458296762</v>
      </c>
      <c r="G27" s="155">
        <f>'A8.Govt. Finance'!G28/'A8.Govt. Finance'!G27*100-100</f>
        <v>8.9839780501220616</v>
      </c>
      <c r="H27" s="155">
        <f>'A8.Govt. Finance'!H28/'A8.Govt. Finance'!H27*100-100</f>
        <v>8.8921632948650142</v>
      </c>
      <c r="I27" s="155">
        <f>'A8.Govt. Finance'!I28/'A8.Govt. Finance'!I27*100-100</f>
        <v>24.107044413587261</v>
      </c>
      <c r="J27" s="155">
        <f>'A8.Govt. Finance'!J28/'A8.Govt. Finance'!J27*100-100</f>
        <v>-4.4408541933029824</v>
      </c>
      <c r="K27" s="155">
        <f>'A8.Govt. Finance'!K28/'A8.Govt. Finance'!K27*100-100</f>
        <v>5.1991811883266905</v>
      </c>
      <c r="L27" s="154">
        <f>'A8.Govt. Finance'!L28/'A8.Govt. Finance'!L27*100-100</f>
        <v>36.363636363636346</v>
      </c>
    </row>
    <row r="28" spans="2:12" ht="21.75" customHeight="1">
      <c r="B28" s="145" t="s">
        <v>266</v>
      </c>
      <c r="C28" s="144" t="s">
        <v>265</v>
      </c>
      <c r="D28" s="155">
        <f>'A8.Govt. Finance'!D29/'A8.Govt. Finance'!D28*100-100</f>
        <v>12.134852059301721</v>
      </c>
      <c r="E28" s="155">
        <f>'A8.Govt. Finance'!E29/'A8.Govt. Finance'!E28*100-100</f>
        <v>9.0471947335597918</v>
      </c>
      <c r="F28" s="155">
        <f>'A8.Govt. Finance'!F29/'A8.Govt. Finance'!F28*100-100</f>
        <v>13.838936669272854</v>
      </c>
      <c r="G28" s="155">
        <f>'A8.Govt. Finance'!G29/'A8.Govt. Finance'!G28*100-100</f>
        <v>10.635168028457812</v>
      </c>
      <c r="H28" s="155">
        <f>'A8.Govt. Finance'!H29/'A8.Govt. Finance'!H28*100-100</f>
        <v>8.4432431008711717</v>
      </c>
      <c r="I28" s="155">
        <f>'A8.Govt. Finance'!I29/'A8.Govt. Finance'!I28*100-100</f>
        <v>-9.7804063898719704</v>
      </c>
      <c r="J28" s="155">
        <f>'A8.Govt. Finance'!J29/'A8.Govt. Finance'!J28*100-100</f>
        <v>22.23544946925027</v>
      </c>
      <c r="K28" s="155">
        <f>'A8.Govt. Finance'!K29/'A8.Govt. Finance'!K28*100-100</f>
        <v>9.4812362845948144</v>
      </c>
      <c r="L28" s="154">
        <f>'A8.Govt. Finance'!L29/'A8.Govt. Finance'!L28*100-100</f>
        <v>13.333333333333329</v>
      </c>
    </row>
    <row r="29" spans="2:12" ht="21.75" customHeight="1">
      <c r="B29" s="145" t="s">
        <v>264</v>
      </c>
      <c r="C29" s="144" t="s">
        <v>263</v>
      </c>
      <c r="D29" s="155">
        <f>'A8.Govt. Finance'!D30/'A8.Govt. Finance'!D29*100-100</f>
        <v>37.434604529496795</v>
      </c>
      <c r="E29" s="155">
        <f>'A8.Govt. Finance'!E30/'A8.Govt. Finance'!E29*100-100</f>
        <v>-20.563271397001031</v>
      </c>
      <c r="F29" s="155">
        <f>'A8.Govt. Finance'!F30/'A8.Govt. Finance'!F29*100-100</f>
        <v>18.098799348799346</v>
      </c>
      <c r="G29" s="155">
        <f>'A8.Govt. Finance'!G30/'A8.Govt. Finance'!G29*100-100</f>
        <v>6.1667638066687687</v>
      </c>
      <c r="H29" s="155">
        <f>'A8.Govt. Finance'!H30/'A8.Govt. Finance'!H29*100-100</f>
        <v>13.094641734901131</v>
      </c>
      <c r="I29" s="155">
        <f>'A8.Govt. Finance'!I30/'A8.Govt. Finance'!I29*100-100</f>
        <v>-19.732036922894679</v>
      </c>
      <c r="J29" s="155">
        <f>'A8.Govt. Finance'!J30/'A8.Govt. Finance'!J29*100-100</f>
        <v>7.218066252042604</v>
      </c>
      <c r="K29" s="155">
        <f>'A8.Govt. Finance'!K30/'A8.Govt. Finance'!K29*100-100</f>
        <v>-1.629221682867751</v>
      </c>
      <c r="L29" s="154">
        <f>'A8.Govt. Finance'!L30/'A8.Govt. Finance'!L29*100-100</f>
        <v>38.529411764705884</v>
      </c>
    </row>
    <row r="30" spans="2:12" ht="21.75" customHeight="1">
      <c r="B30" s="145" t="s">
        <v>262</v>
      </c>
      <c r="C30" s="144" t="s">
        <v>261</v>
      </c>
      <c r="D30" s="155">
        <f>'A8.Govt. Finance'!D31/'A8.Govt. Finance'!D30*100-100</f>
        <v>11.378904464660238</v>
      </c>
      <c r="E30" s="155">
        <f>'A8.Govt. Finance'!E31/'A8.Govt. Finance'!E30*100-100</f>
        <v>10.823717711735782</v>
      </c>
      <c r="F30" s="155">
        <f>'A8.Govt. Finance'!F31/'A8.Govt. Finance'!F30*100-100</f>
        <v>12.27733861761476</v>
      </c>
      <c r="G30" s="155">
        <f>'A8.Govt. Finance'!G31/'A8.Govt. Finance'!G30*100-100</f>
        <v>11.234663220262163</v>
      </c>
      <c r="H30" s="155">
        <f>'A8.Govt. Finance'!H31/'A8.Govt. Finance'!H30*100-100</f>
        <v>15.136774851681849</v>
      </c>
      <c r="I30" s="155">
        <f>'A8.Govt. Finance'!I31/'A8.Govt. Finance'!I30*100-100</f>
        <v>31.709567364953614</v>
      </c>
      <c r="J30" s="155">
        <f>'A8.Govt. Finance'!J31/'A8.Govt. Finance'!J30*100-100</f>
        <v>-0.33906115823972982</v>
      </c>
      <c r="K30" s="155">
        <f>'A8.Govt. Finance'!K31/'A8.Govt. Finance'!K30*100-100</f>
        <v>8.2458402770918582</v>
      </c>
      <c r="L30" s="154">
        <f>'A8.Govt. Finance'!L31/'A8.Govt. Finance'!L30*100-100</f>
        <v>16.772823779193203</v>
      </c>
    </row>
    <row r="31" spans="2:12" ht="21.75" customHeight="1">
      <c r="B31" s="145" t="s">
        <v>260</v>
      </c>
      <c r="C31" s="144" t="s">
        <v>259</v>
      </c>
      <c r="D31" s="155">
        <f>'A8.Govt. Finance'!D32/'A8.Govt. Finance'!D31*100-100</f>
        <v>28.832095246928702</v>
      </c>
      <c r="E31" s="155">
        <f>'A8.Govt. Finance'!E32/'A8.Govt. Finance'!E31*100-100</f>
        <v>11.092709383965115</v>
      </c>
      <c r="F31" s="155">
        <f>'A8.Govt. Finance'!F32/'A8.Govt. Finance'!F31*100-100</f>
        <v>9.1679935542041733</v>
      </c>
      <c r="G31" s="155">
        <f>'A8.Govt. Finance'!G32/'A8.Govt. Finance'!G31*100-100</f>
        <v>20.46489871364443</v>
      </c>
      <c r="H31" s="155">
        <f>'A8.Govt. Finance'!H32/'A8.Govt. Finance'!H31*100-100</f>
        <v>13.998731627247608</v>
      </c>
      <c r="I31" s="155">
        <f>'A8.Govt. Finance'!I32/'A8.Govt. Finance'!I31*100-100</f>
        <v>18.2390407290616</v>
      </c>
      <c r="J31" s="155">
        <f>'A8.Govt. Finance'!J32/'A8.Govt. Finance'!J31*100-100</f>
        <v>1.9621922907639942</v>
      </c>
      <c r="K31" s="155">
        <f>'A8.Govt. Finance'!K32/'A8.Govt. Finance'!K31*100-100</f>
        <v>7.2673987632218058</v>
      </c>
      <c r="L31" s="154">
        <f>'A8.Govt. Finance'!L32/'A8.Govt. Finance'!L31*100-100</f>
        <v>27.272727272727266</v>
      </c>
    </row>
    <row r="32" spans="2:12" ht="21.75" customHeight="1">
      <c r="B32" s="145" t="s">
        <v>258</v>
      </c>
      <c r="C32" s="144" t="s">
        <v>257</v>
      </c>
      <c r="D32" s="155">
        <f>'A8.Govt. Finance'!D33/'A8.Govt. Finance'!D32*100-100</f>
        <v>6.6029194564252123</v>
      </c>
      <c r="E32" s="155">
        <f>'A8.Govt. Finance'!E33/'A8.Govt. Finance'!E32*100-100</f>
        <v>-12.483749717386388</v>
      </c>
      <c r="F32" s="155">
        <f>'A8.Govt. Finance'!F33/'A8.Govt. Finance'!F32*100-100</f>
        <v>13.079464379854471</v>
      </c>
      <c r="G32" s="155">
        <f>'A8.Govt. Finance'!G33/'A8.Govt. Finance'!G32*100-100</f>
        <v>0.29698716479342124</v>
      </c>
      <c r="H32" s="155">
        <f>'A8.Govt. Finance'!H33/'A8.Govt. Finance'!H32*100-100</f>
        <v>3.1742395732774895</v>
      </c>
      <c r="I32" s="155">
        <f>'A8.Govt. Finance'!I33/'A8.Govt. Finance'!I32*100-100</f>
        <v>-0.99630928010601849</v>
      </c>
      <c r="J32" s="155">
        <f>'A8.Govt. Finance'!J33/'A8.Govt. Finance'!J32*100-100</f>
        <v>-36.078616901026287</v>
      </c>
      <c r="K32" s="155">
        <f>'A8.Govt. Finance'!K33/'A8.Govt. Finance'!K32*100-100</f>
        <v>-23.474475342428079</v>
      </c>
      <c r="L32" s="154">
        <f>'A8.Govt. Finance'!L33/'A8.Govt. Finance'!L32*100-100</f>
        <v>14.285714285714278</v>
      </c>
    </row>
    <row r="33" spans="2:14" ht="21.75" customHeight="1">
      <c r="B33" s="145" t="s">
        <v>256</v>
      </c>
      <c r="C33" s="144" t="s">
        <v>255</v>
      </c>
      <c r="D33" s="155">
        <f>'A8.Govt. Finance'!D34/'A8.Govt. Finance'!D33*100-100</f>
        <v>6.6032387918279198</v>
      </c>
      <c r="E33" s="155">
        <f>'A8.Govt. Finance'!E34/'A8.Govt. Finance'!E33*100-100</f>
        <v>-9.7576432786779463</v>
      </c>
      <c r="F33" s="155">
        <f>'A8.Govt. Finance'!F34/'A8.Govt. Finance'!F33*100-100</f>
        <v>48.557087134221206</v>
      </c>
      <c r="G33" s="155">
        <f>'A8.Govt. Finance'!G34/'A8.Govt. Finance'!G33*100-100</f>
        <v>4.9129410706837149</v>
      </c>
      <c r="H33" s="155">
        <f>'A8.Govt. Finance'!H34/'A8.Govt. Finance'!H33*100-100</f>
        <v>11.466014875430147</v>
      </c>
      <c r="I33" s="155">
        <f>'A8.Govt. Finance'!I34/'A8.Govt. Finance'!I33*100-100</f>
        <v>69.591812316224321</v>
      </c>
      <c r="J33" s="155">
        <f>'A8.Govt. Finance'!J34/'A8.Govt. Finance'!J33*100-100</f>
        <v>-40.945636592529553</v>
      </c>
      <c r="K33" s="155">
        <f>'A8.Govt. Finance'!K34/'A8.Govt. Finance'!K33*100-100</f>
        <v>10.432651078412519</v>
      </c>
      <c r="L33" s="154">
        <f>'A8.Govt. Finance'!L34/'A8.Govt. Finance'!L33*100-100</f>
        <v>11.000000000000014</v>
      </c>
    </row>
    <row r="34" spans="2:14" ht="21.75" customHeight="1">
      <c r="B34" s="145" t="s">
        <v>254</v>
      </c>
      <c r="C34" s="144" t="s">
        <v>253</v>
      </c>
      <c r="D34" s="155">
        <f>'A8.Govt. Finance'!D35/'A8.Govt. Finance'!D34*100-100</f>
        <v>6.6453575987944049</v>
      </c>
      <c r="E34" s="155">
        <f>'A8.Govt. Finance'!E35/'A8.Govt. Finance'!E34*100-100</f>
        <v>3.3078220262031408</v>
      </c>
      <c r="F34" s="155">
        <f>'A8.Govt. Finance'!F35/'A8.Govt. Finance'!F34*100-100</f>
        <v>12.923270045504466</v>
      </c>
      <c r="G34" s="155">
        <f>'A8.Govt. Finance'!G35/'A8.Govt. Finance'!G34*100-100</f>
        <v>6.4715538514464868</v>
      </c>
      <c r="H34" s="155">
        <f>'A8.Govt. Finance'!H35/'A8.Govt. Finance'!H34*100-100</f>
        <v>10.850671442316084</v>
      </c>
      <c r="I34" s="155">
        <f>'A8.Govt. Finance'!I35/'A8.Govt. Finance'!I34*100-100</f>
        <v>-0.49171251521059389</v>
      </c>
      <c r="J34" s="155">
        <f>'A8.Govt. Finance'!J35/'A8.Govt. Finance'!J34*100-100</f>
        <v>67.80202809989305</v>
      </c>
      <c r="K34" s="155">
        <f>'A8.Govt. Finance'!K35/'A8.Govt. Finance'!K34*100-100</f>
        <v>19.053840627301398</v>
      </c>
      <c r="L34" s="154">
        <f>'A8.Govt. Finance'!L35/'A8.Govt. Finance'!L34*100-100</f>
        <v>-36.849099099099092</v>
      </c>
    </row>
    <row r="35" spans="2:14" ht="21.75" customHeight="1">
      <c r="B35" s="145" t="s">
        <v>252</v>
      </c>
      <c r="C35" s="144" t="s">
        <v>251</v>
      </c>
      <c r="D35" s="155">
        <f>'A8.Govt. Finance'!D36/'A8.Govt. Finance'!D35*100-100</f>
        <v>11.042480842308393</v>
      </c>
      <c r="E35" s="155">
        <f>'A8.Govt. Finance'!E36/'A8.Govt. Finance'!E35*100-100</f>
        <v>18.380903721921072</v>
      </c>
      <c r="F35" s="155">
        <f>'A8.Govt. Finance'!F36/'A8.Govt. Finance'!F35*100-100</f>
        <v>25.36771994182439</v>
      </c>
      <c r="G35" s="155">
        <f>'A8.Govt. Finance'!G36/'A8.Govt. Finance'!G35*100-100</f>
        <v>14.66631113138483</v>
      </c>
      <c r="H35" s="155">
        <f>'A8.Govt. Finance'!H36/'A8.Govt. Finance'!H35*100-100</f>
        <v>12.502767483274766</v>
      </c>
      <c r="I35" s="155">
        <f>'A8.Govt. Finance'!I36/'A8.Govt. Finance'!I35*100-100</f>
        <v>27.542963595160685</v>
      </c>
      <c r="J35" s="155">
        <f>'A8.Govt. Finance'!J36/'A8.Govt. Finance'!J35*100-100</f>
        <v>21.459459246898987</v>
      </c>
      <c r="K35" s="155">
        <f>'A8.Govt. Finance'!K36/'A8.Govt. Finance'!K35*100-100</f>
        <v>25.088962890974059</v>
      </c>
      <c r="L35" s="154">
        <f>'A8.Govt. Finance'!L36/'A8.Govt. Finance'!L35*100-100</f>
        <v>59.386925353971264</v>
      </c>
    </row>
    <row r="36" spans="2:14" ht="21.75" customHeight="1">
      <c r="B36" s="145" t="s">
        <v>250</v>
      </c>
      <c r="C36" s="144" t="s">
        <v>249</v>
      </c>
      <c r="D36" s="155">
        <f>'A8.Govt. Finance'!D37/'A8.Govt. Finance'!D36*100-100</f>
        <v>8.6426593336654634</v>
      </c>
      <c r="E36" s="155">
        <f>'A8.Govt. Finance'!E37/'A8.Govt. Finance'!E36*100-100</f>
        <v>8.2873422045750118</v>
      </c>
      <c r="F36" s="155">
        <f>'A8.Govt. Finance'!F37/'A8.Govt. Finance'!F36*100-100</f>
        <v>5.4048526156183385</v>
      </c>
      <c r="G36" s="155">
        <f>'A8.Govt. Finance'!G37/'A8.Govt. Finance'!G36*100-100</f>
        <v>8.1206951641143093</v>
      </c>
      <c r="H36" s="155">
        <f>'A8.Govt. Finance'!H37/'A8.Govt. Finance'!H36*100-100</f>
        <v>3.0774013498925683</v>
      </c>
      <c r="I36" s="155">
        <f>'A8.Govt. Finance'!I37/'A8.Govt. Finance'!I36*100-100</f>
        <v>-3.9167906431513302</v>
      </c>
      <c r="J36" s="155">
        <f>'A8.Govt. Finance'!J37/'A8.Govt. Finance'!J36*100-100</f>
        <v>-11.351286891075347</v>
      </c>
      <c r="K36" s="155">
        <f>'A8.Govt. Finance'!K37/'A8.Govt. Finance'!K36*100-100</f>
        <v>-6.8287463066368446</v>
      </c>
      <c r="L36" s="154">
        <f>'A8.Govt. Finance'!L37/'A8.Govt. Finance'!L36*100-100</f>
        <v>32.401740862151911</v>
      </c>
    </row>
    <row r="37" spans="2:14" ht="21.75" customHeight="1">
      <c r="B37" s="145" t="s">
        <v>248</v>
      </c>
      <c r="C37" s="144" t="s">
        <v>247</v>
      </c>
      <c r="D37" s="155">
        <f>'A8.Govt. Finance'!D38/'A8.Govt. Finance'!D37*100-100</f>
        <v>15.077524653234534</v>
      </c>
      <c r="E37" s="155">
        <f>'A8.Govt. Finance'!E38/'A8.Govt. Finance'!E37*100-100</f>
        <v>34.19269565668526</v>
      </c>
      <c r="F37" s="155">
        <f>'A8.Govt. Finance'!F38/'A8.Govt. Finance'!F37*100-100</f>
        <v>17.438226860344656</v>
      </c>
      <c r="G37" s="155">
        <f>'A8.Govt. Finance'!G38/'A8.Govt. Finance'!G37*100-100</f>
        <v>20.484817821414026</v>
      </c>
      <c r="H37" s="155">
        <f>'A8.Govt. Finance'!H38/'A8.Govt. Finance'!H37*100-100</f>
        <v>21.346917148228954</v>
      </c>
      <c r="I37" s="155">
        <f>'A8.Govt. Finance'!I38/'A8.Govt. Finance'!I37*100-100</f>
        <v>14.270853628038864</v>
      </c>
      <c r="J37" s="155">
        <f>'A8.Govt. Finance'!J38/'A8.Govt. Finance'!J37*100-100</f>
        <v>22.390147431827771</v>
      </c>
      <c r="K37" s="155">
        <f>'A8.Govt. Finance'!K38/'A8.Govt. Finance'!K37*100-100</f>
        <v>17.296665794535954</v>
      </c>
      <c r="L37" s="154">
        <f>'A8.Govt. Finance'!L38/'A8.Govt. Finance'!L37*100-100</f>
        <v>51.191462033766527</v>
      </c>
    </row>
    <row r="38" spans="2:14" ht="21.75" customHeight="1">
      <c r="B38" s="145" t="s">
        <v>246</v>
      </c>
      <c r="C38" s="144" t="s">
        <v>245</v>
      </c>
      <c r="D38" s="155">
        <f>'A8.Govt. Finance'!D39/'A8.Govt. Finance'!D38*100-100</f>
        <v>18.573721772144026</v>
      </c>
      <c r="E38" s="155">
        <f>'A8.Govt. Finance'!E39/'A8.Govt. Finance'!E38*100-100</f>
        <v>34.699810470200021</v>
      </c>
      <c r="F38" s="155">
        <f>'A8.Govt. Finance'!F39/'A8.Govt. Finance'!F38*100-100</f>
        <v>-2.1811930302107641</v>
      </c>
      <c r="G38" s="155">
        <f>'A8.Govt. Finance'!G39/'A8.Govt. Finance'!G38*100-100</f>
        <v>20.766725097788566</v>
      </c>
      <c r="H38" s="155">
        <f>'A8.Govt. Finance'!H39/'A8.Govt. Finance'!H38*100-100</f>
        <v>22.699977366053247</v>
      </c>
      <c r="I38" s="155">
        <f>'A8.Govt. Finance'!I39/'A8.Govt. Finance'!I38*100-100</f>
        <v>28.605513644878755</v>
      </c>
      <c r="J38" s="155">
        <f>'A8.Govt. Finance'!J39/'A8.Govt. Finance'!J38*100-100</f>
        <v>-10.678868055900935</v>
      </c>
      <c r="K38" s="155">
        <f>'A8.Govt. Finance'!K39/'A8.Govt. Finance'!K38*100-100</f>
        <v>13.329697574484697</v>
      </c>
      <c r="L38" s="154">
        <f>'A8.Govt. Finance'!L39/'A8.Govt. Finance'!L38*100-100</f>
        <v>14.554305483364359</v>
      </c>
      <c r="M38" s="134"/>
      <c r="N38" s="134"/>
    </row>
    <row r="39" spans="2:14" ht="21.75" customHeight="1">
      <c r="B39" s="145" t="s">
        <v>244</v>
      </c>
      <c r="C39" s="144" t="s">
        <v>243</v>
      </c>
      <c r="D39" s="155">
        <f>'A8.Govt. Finance'!D40/'A8.Govt. Finance'!D39*100-100</f>
        <v>39.686463947930463</v>
      </c>
      <c r="E39" s="155">
        <f>'A8.Govt. Finance'!E40/'A8.Govt. Finance'!E39*100-100</f>
        <v>36.573599346738661</v>
      </c>
      <c r="F39" s="155">
        <f>'A8.Govt. Finance'!F40/'A8.Govt. Finance'!F39*100-100</f>
        <v>14.93395944321378</v>
      </c>
      <c r="G39" s="155">
        <f>'A8.Govt. Finance'!G40/'A8.Govt. Finance'!G39*100-100</f>
        <v>36.140101729223261</v>
      </c>
      <c r="H39" s="155">
        <f>'A8.Govt. Finance'!H40/'A8.Govt. Finance'!H39*100-100</f>
        <v>33.312368018626131</v>
      </c>
      <c r="I39" s="155">
        <f>'A8.Govt. Finance'!I40/'A8.Govt. Finance'!I39*100-100</f>
        <v>29.83247132234618</v>
      </c>
      <c r="J39" s="155">
        <f>'A8.Govt. Finance'!J40/'A8.Govt. Finance'!J39*100-100</f>
        <v>11.013051370282525</v>
      </c>
      <c r="K39" s="155">
        <f>'A8.Govt. Finance'!K40/'A8.Govt. Finance'!K39*100-100</f>
        <v>24.06479048210619</v>
      </c>
      <c r="L39" s="154">
        <f>'A8.Govt. Finance'!L40/'A8.Govt. Finance'!L39*100-100</f>
        <v>-10.144708339025399</v>
      </c>
      <c r="M39" s="134"/>
      <c r="N39" s="134"/>
    </row>
    <row r="40" spans="2:14" s="133" customFormat="1" ht="21.75" customHeight="1">
      <c r="B40" s="141" t="s">
        <v>242</v>
      </c>
      <c r="C40" s="140" t="s">
        <v>241</v>
      </c>
      <c r="D40" s="155">
        <f>'A8.Govt. Finance'!D41/'A8.Govt. Finance'!D40*100-100</f>
        <v>46.077266289533441</v>
      </c>
      <c r="E40" s="155">
        <f>'A8.Govt. Finance'!E41/'A8.Govt. Finance'!E40*100-100</f>
        <v>-44.574635884339372</v>
      </c>
      <c r="F40" s="155">
        <f>'A8.Govt. Finance'!F41/'A8.Govt. Finance'!F40*100-100</f>
        <v>72.99346138573128</v>
      </c>
      <c r="G40" s="155">
        <f>'A8.Govt. Finance'!G41/'A8.Govt. Finance'!G40*100-100</f>
        <v>18.222179048805359</v>
      </c>
      <c r="H40" s="155">
        <f>'A8.Govt. Finance'!H41/'A8.Govt. Finance'!H40*100-100</f>
        <v>25.420156395972725</v>
      </c>
      <c r="I40" s="155">
        <f>'A8.Govt. Finance'!I41/'A8.Govt. Finance'!I40*100-100</f>
        <v>46.102282970232153</v>
      </c>
      <c r="J40" s="155">
        <f>'A8.Govt. Finance'!J41/'A8.Govt. Finance'!J40*100-100</f>
        <v>12.584396552424579</v>
      </c>
      <c r="K40" s="155">
        <f>'A8.Govt. Finance'!K41/'A8.Govt. Finance'!K40*100-100</f>
        <v>36.910556218950575</v>
      </c>
      <c r="L40" s="154">
        <f>'A8.Govt. Finance'!L41/'A8.Govt. Finance'!L40*100-100</f>
        <v>62.425137508076745</v>
      </c>
      <c r="M40" s="146"/>
      <c r="N40" s="146"/>
    </row>
    <row r="41" spans="2:14" ht="21.75" customHeight="1">
      <c r="B41" s="145" t="s">
        <v>240</v>
      </c>
      <c r="C41" s="144" t="s">
        <v>239</v>
      </c>
      <c r="D41" s="155">
        <f>'A8.Govt. Finance'!D42/'A8.Govt. Finance'!D41*100-100</f>
        <v>12.631555784657039</v>
      </c>
      <c r="E41" s="155">
        <f>'A8.Govt. Finance'!E42/'A8.Govt. Finance'!E41*100-100</f>
        <v>16.830290984873301</v>
      </c>
      <c r="F41" s="155">
        <f>'A8.Govt. Finance'!F42/'A8.Govt. Finance'!F41*100-100</f>
        <v>16.224697825017813</v>
      </c>
      <c r="G41" s="155">
        <f>'A8.Govt. Finance'!G42/'A8.Govt. Finance'!G41*100-100</f>
        <v>13.737342528338473</v>
      </c>
      <c r="H41" s="155">
        <f>'A8.Govt. Finance'!H42/'A8.Govt. Finance'!H41*100-100</f>
        <v>11.043985105205877</v>
      </c>
      <c r="I41" s="155">
        <f>'A8.Govt. Finance'!I42/'A8.Govt. Finance'!I41*100-100</f>
        <v>19.136124499237567</v>
      </c>
      <c r="J41" s="155">
        <f>'A8.Govt. Finance'!J42/'A8.Govt. Finance'!J41*100-100</f>
        <v>7.593281597293938</v>
      </c>
      <c r="K41" s="155">
        <f>'A8.Govt. Finance'!K42/'A8.Govt. Finance'!K41*100-100</f>
        <v>16.533122301188058</v>
      </c>
      <c r="L41" s="154">
        <f>'A8.Govt. Finance'!L42/'A8.Govt. Finance'!L41*100-100</f>
        <v>42.126679815471022</v>
      </c>
      <c r="M41" s="134"/>
      <c r="N41" s="134"/>
    </row>
    <row r="42" spans="2:14" ht="21.75" customHeight="1">
      <c r="B42" s="145" t="s">
        <v>238</v>
      </c>
      <c r="C42" s="144" t="s">
        <v>237</v>
      </c>
      <c r="D42" s="155">
        <f>'A8.Govt. Finance'!D43/'A8.Govt. Finance'!D42*100-100</f>
        <v>15.840814608039238</v>
      </c>
      <c r="E42" s="155">
        <f>'A8.Govt. Finance'!E43/'A8.Govt. Finance'!E42*100-100</f>
        <v>8.5849040437878159</v>
      </c>
      <c r="F42" s="155">
        <f>'A8.Govt. Finance'!F43/'A8.Govt. Finance'!F42*100-100</f>
        <v>17.029434816869511</v>
      </c>
      <c r="G42" s="155">
        <f>'A8.Govt. Finance'!G43/'A8.Govt. Finance'!G42*100-100</f>
        <v>14.83055210940627</v>
      </c>
      <c r="H42" s="155">
        <f>'A8.Govt. Finance'!H43/'A8.Govt. Finance'!H42*100-100</f>
        <v>22.391307565955685</v>
      </c>
      <c r="I42" s="155">
        <f>'A8.Govt. Finance'!I43/'A8.Govt. Finance'!I42*100-100</f>
        <v>-11.131648029919134</v>
      </c>
      <c r="J42" s="155">
        <f>'A8.Govt. Finance'!J43/'A8.Govt. Finance'!J42*100-100</f>
        <v>-8.2193231726277958</v>
      </c>
      <c r="K42" s="155">
        <f>'A8.Govt. Finance'!K43/'A8.Govt. Finance'!K42*100-100</f>
        <v>-10.525278544708456</v>
      </c>
      <c r="L42" s="154">
        <f>'A8.Govt. Finance'!L43/'A8.Govt. Finance'!L42*100-100</f>
        <v>-14.340851131138976</v>
      </c>
      <c r="M42" s="134"/>
      <c r="N42" s="134"/>
    </row>
    <row r="43" spans="2:14" ht="21.75" customHeight="1">
      <c r="B43" s="141" t="s">
        <v>236</v>
      </c>
      <c r="C43" s="140" t="s">
        <v>235</v>
      </c>
      <c r="D43" s="155">
        <f>'A8.Govt. Finance'!D44/'A8.Govt. Finance'!D43*100-100</f>
        <v>1.6411175902085517</v>
      </c>
      <c r="E43" s="155">
        <f>'A8.Govt. Finance'!E44/'A8.Govt. Finance'!E43*100-100</f>
        <v>6.2418043320936931</v>
      </c>
      <c r="F43" s="155">
        <f>'A8.Govt. Finance'!F44/'A8.Govt. Finance'!F43*100-100</f>
        <v>27.680924615495698</v>
      </c>
      <c r="G43" s="155">
        <f>'A8.Govt. Finance'!G44/'A8.Govt. Finance'!G43*100-100</f>
        <v>5.7406654889517199</v>
      </c>
      <c r="H43" s="155">
        <f>'A8.Govt. Finance'!H44/'A8.Govt. Finance'!H43*100-100</f>
        <v>21.350638407324141</v>
      </c>
      <c r="I43" s="155">
        <f>'A8.Govt. Finance'!I44/'A8.Govt. Finance'!I43*100-100</f>
        <v>-13.674191559719972</v>
      </c>
      <c r="J43" s="155">
        <f>'A8.Govt. Finance'!J44/'A8.Govt. Finance'!J43*100-100</f>
        <v>7.9945163218284563</v>
      </c>
      <c r="K43" s="155">
        <f>'A8.Govt. Finance'!K44/'A8.Govt. Finance'!K43*100-100</f>
        <v>-9.0463185140493891</v>
      </c>
      <c r="L43" s="154">
        <f>'A8.Govt. Finance'!L44/'A8.Govt. Finance'!L43*100-100</f>
        <v>-47.711256520731638</v>
      </c>
    </row>
    <row r="44" spans="2:14" ht="21.75" customHeight="1">
      <c r="B44" s="141" t="s">
        <v>234</v>
      </c>
      <c r="C44" s="140" t="s">
        <v>233</v>
      </c>
      <c r="D44" s="155">
        <f>'A8.Govt. Finance'!D45/'A8.Govt. Finance'!D44*100-100</f>
        <v>22.66115699393383</v>
      </c>
      <c r="E44" s="155">
        <f>'A8.Govt. Finance'!E45/'A8.Govt. Finance'!E44*100-100</f>
        <v>22.155038355044113</v>
      </c>
      <c r="F44" s="155">
        <f>'A8.Govt. Finance'!F45/'A8.Govt. Finance'!F44*100-100</f>
        <v>14.565399113885348</v>
      </c>
      <c r="G44" s="155">
        <f>'A8.Govt. Finance'!G45/'A8.Govt. Finance'!G44*100-100</f>
        <v>21.306798398163053</v>
      </c>
      <c r="H44" s="155">
        <f>'A8.Govt. Finance'!H45/'A8.Govt. Finance'!H44*100-100</f>
        <v>22.480551784732029</v>
      </c>
      <c r="I44" s="155">
        <f>'A8.Govt. Finance'!I45/'A8.Govt. Finance'!I44*100-100</f>
        <v>19.801304605574742</v>
      </c>
      <c r="J44" s="155">
        <f>'A8.Govt. Finance'!J45/'A8.Govt. Finance'!J44*100-100</f>
        <v>50.377304578201716</v>
      </c>
      <c r="K44" s="155">
        <f>'A8.Govt. Finance'!K45/'A8.Govt. Finance'!K44*100-100</f>
        <v>27.55503172053848</v>
      </c>
      <c r="L44" s="154">
        <f>'A8.Govt. Finance'!L45/'A8.Govt. Finance'!L44*100-100</f>
        <v>4.9364446665166639</v>
      </c>
    </row>
    <row r="45" spans="2:14" ht="21.75" customHeight="1">
      <c r="B45" s="141" t="s">
        <v>232</v>
      </c>
      <c r="C45" s="140" t="s">
        <v>231</v>
      </c>
      <c r="D45" s="155">
        <f>'A8.Govt. Finance'!D46/'A8.Govt. Finance'!D45*100-100</f>
        <v>11.776784665472135</v>
      </c>
      <c r="E45" s="155">
        <f>'A8.Govt. Finance'!E46/'A8.Govt. Finance'!E45*100-100</f>
        <v>33.076049625332473</v>
      </c>
      <c r="F45" s="155">
        <f>'A8.Govt. Finance'!F46/'A8.Govt. Finance'!F45*100-100</f>
        <v>59.361319104430635</v>
      </c>
      <c r="G45" s="155">
        <f>'A8.Govt. Finance'!G46/'A8.Govt. Finance'!G45*100-100</f>
        <v>22.132446420139601</v>
      </c>
      <c r="H45" s="155">
        <f>'A8.Govt. Finance'!H46/'A8.Govt. Finance'!H45*100-100</f>
        <v>13.302798275755421</v>
      </c>
      <c r="I45" s="155">
        <f>'A8.Govt. Finance'!I46/'A8.Govt. Finance'!I45*100-100</f>
        <v>-9.5519105138383225</v>
      </c>
      <c r="J45" s="155">
        <f>'A8.Govt. Finance'!J46/'A8.Govt. Finance'!J45*100-100</f>
        <v>41.849704077905074</v>
      </c>
      <c r="K45" s="155">
        <f>'A8.Govt. Finance'!K46/'A8.Govt. Finance'!K45*100-100</f>
        <v>5.8151678166869374</v>
      </c>
      <c r="L45" s="154">
        <f>'A8.Govt. Finance'!L46/'A8.Govt. Finance'!L45*100-100</f>
        <v>112.01921943742389</v>
      </c>
    </row>
    <row r="46" spans="2:14" ht="21.75" customHeight="1">
      <c r="B46" s="141" t="s">
        <v>67</v>
      </c>
      <c r="C46" s="140" t="s">
        <v>230</v>
      </c>
      <c r="D46" s="155">
        <f>'A8.Govt. Finance'!D47/'A8.Govt. Finance'!D46*100-100</f>
        <v>9.3459580826078934</v>
      </c>
      <c r="E46" s="155">
        <f>'A8.Govt. Finance'!E47/'A8.Govt. Finance'!E46*100-100</f>
        <v>37.852326661927606</v>
      </c>
      <c r="F46" s="155">
        <f>'A8.Govt. Finance'!F47/'A8.Govt. Finance'!F46*100-100</f>
        <v>4.2469120027877949</v>
      </c>
      <c r="G46" s="155">
        <f>'A8.Govt. Finance'!G47/'A8.Govt. Finance'!G46*100-100</f>
        <v>13.116248396462197</v>
      </c>
      <c r="H46" s="155">
        <f>'A8.Govt. Finance'!H47/'A8.Govt. Finance'!H46*100-100</f>
        <v>17.819859264813147</v>
      </c>
      <c r="I46" s="155">
        <f>'A8.Govt. Finance'!I47/'A8.Govt. Finance'!I46*100-100</f>
        <v>3.5878737189453744</v>
      </c>
      <c r="J46" s="155">
        <f>'A8.Govt. Finance'!J47/'A8.Govt. Finance'!J46*100-100</f>
        <v>34.955521227294525</v>
      </c>
      <c r="K46" s="155">
        <f>'A8.Govt. Finance'!K47/'A8.Govt. Finance'!K46*100-100</f>
        <v>16.1590814269059</v>
      </c>
      <c r="L46" s="154">
        <f>'A8.Govt. Finance'!L47/'A8.Govt. Finance'!L46*100-100</f>
        <v>107.17378510520473</v>
      </c>
    </row>
    <row r="47" spans="2:14" ht="21.75" customHeight="1">
      <c r="B47" s="141" t="s">
        <v>68</v>
      </c>
      <c r="C47" s="140" t="s">
        <v>229</v>
      </c>
      <c r="D47" s="155">
        <f>'A8.Govt. Finance'!D48/'A8.Govt. Finance'!D47*100-100</f>
        <v>39.793192160604264</v>
      </c>
      <c r="E47" s="155">
        <f>'A8.Govt. Finance'!E48/'A8.Govt. Finance'!E47*100-100</f>
        <v>70.615992113799706</v>
      </c>
      <c r="F47" s="155">
        <f>'A8.Govt. Finance'!F48/'A8.Govt. Finance'!F47*100-100</f>
        <v>2.0323968278526081</v>
      </c>
      <c r="G47" s="155">
        <f>'A8.Govt. Finance'!G48/'A8.Govt. Finance'!G47*100-100</f>
        <v>39.301618214562012</v>
      </c>
      <c r="H47" s="155">
        <f>'A8.Govt. Finance'!H48/'A8.Govt. Finance'!H47*100-100</f>
        <v>26.246544164497081</v>
      </c>
      <c r="I47" s="155">
        <f>'A8.Govt. Finance'!I48/'A8.Govt. Finance'!I47*100-100</f>
        <v>-19.248593116191842</v>
      </c>
      <c r="J47" s="155">
        <f>'A8.Govt. Finance'!J48/'A8.Govt. Finance'!J47*100-100</f>
        <v>68.368979313598544</v>
      </c>
      <c r="K47" s="155">
        <f>'A8.Govt. Finance'!K48/'A8.Govt. Finance'!K47*100-100</f>
        <v>21.54798686218551</v>
      </c>
      <c r="L47" s="154">
        <f>'A8.Govt. Finance'!L48/'A8.Govt. Finance'!L47*100-100</f>
        <v>0.64162701440162095</v>
      </c>
    </row>
    <row r="48" spans="2:14" ht="21.75" customHeight="1">
      <c r="B48" s="141" t="s">
        <v>69</v>
      </c>
      <c r="C48" s="140" t="s">
        <v>228</v>
      </c>
      <c r="D48" s="155">
        <f>'A8.Govt. Finance'!D49/'A8.Govt. Finance'!D48*100-100</f>
        <v>34.381099788416947</v>
      </c>
      <c r="E48" s="155">
        <f>'A8.Govt. Finance'!E49/'A8.Govt. Finance'!E48*100-100</f>
        <v>29.683582324068965</v>
      </c>
      <c r="F48" s="155">
        <f>'A8.Govt. Finance'!F49/'A8.Govt. Finance'!F48*100-100</f>
        <v>8.8850545214290975</v>
      </c>
      <c r="G48" s="155">
        <f>'A8.Govt. Finance'!G49/'A8.Govt. Finance'!G48*100-100</f>
        <v>29.863680626663296</v>
      </c>
      <c r="H48" s="155">
        <f>'A8.Govt. Finance'!H49/'A8.Govt. Finance'!H48*100-100</f>
        <v>18.628887646456278</v>
      </c>
      <c r="I48" s="155">
        <f>'A8.Govt. Finance'!I49/'A8.Govt. Finance'!I48*100-100</f>
        <v>23.131437447349541</v>
      </c>
      <c r="J48" s="155">
        <f>'A8.Govt. Finance'!J49/'A8.Govt. Finance'!J48*100-100</f>
        <v>58.986261699963791</v>
      </c>
      <c r="K48" s="155">
        <f>'A8.Govt. Finance'!K49/'A8.Govt. Finance'!K48*100-100</f>
        <v>46.257114045981268</v>
      </c>
      <c r="L48" s="154">
        <f>'A8.Govt. Finance'!L49/'A8.Govt. Finance'!L48*100-100</f>
        <v>63.860843105491739</v>
      </c>
    </row>
    <row r="49" spans="2:12" ht="21.75" customHeight="1">
      <c r="B49" s="141" t="s">
        <v>70</v>
      </c>
      <c r="C49" s="140" t="s">
        <v>227</v>
      </c>
      <c r="D49" s="155">
        <f>'A8.Govt. Finance'!D50/'A8.Govt. Finance'!D49*100-100</f>
        <v>2.7977402271366856</v>
      </c>
      <c r="E49" s="155">
        <f>'A8.Govt. Finance'!E50/'A8.Govt. Finance'!E49*100-100</f>
        <v>-10.768276596271264</v>
      </c>
      <c r="F49" s="155">
        <f>'A8.Govt. Finance'!F50/'A8.Govt. Finance'!F49*100-100</f>
        <v>27.439475923260659</v>
      </c>
      <c r="G49" s="155">
        <f>'A8.Govt. Finance'!G50/'A8.Govt. Finance'!G49*100-100</f>
        <v>2.1316682116536896</v>
      </c>
      <c r="H49" s="155">
        <f>'A8.Govt. Finance'!H50/'A8.Govt. Finance'!H49*100-100</f>
        <v>15.541704232840942</v>
      </c>
      <c r="I49" s="155">
        <f>'A8.Govt. Finance'!I50/'A8.Govt. Finance'!I49*100-100</f>
        <v>-41.761299330852744</v>
      </c>
      <c r="J49" s="155">
        <f>'A8.Govt. Finance'!J50/'A8.Govt. Finance'!J49*100-100</f>
        <v>34.846426484316311</v>
      </c>
      <c r="K49" s="155">
        <f>'A8.Govt. Finance'!K50/'A8.Govt. Finance'!K49*100-100</f>
        <v>11.949549757737302</v>
      </c>
      <c r="L49" s="154">
        <f>'A8.Govt. Finance'!L50/'A8.Govt. Finance'!L49*100-100</f>
        <v>-33.415267193502757</v>
      </c>
    </row>
    <row r="50" spans="2:12" ht="21.75" customHeight="1">
      <c r="B50" s="141" t="s">
        <v>71</v>
      </c>
      <c r="C50" s="140" t="s">
        <v>78</v>
      </c>
      <c r="D50" s="155">
        <f>'A8.Govt. Finance'!D51/'A8.Govt. Finance'!D50*100-100</f>
        <v>9.4740553554239852</v>
      </c>
      <c r="E50" s="155">
        <f>'A8.Govt. Finance'!E51/'A8.Govt. Finance'!E50*100-100</f>
        <v>-21.701381630012946</v>
      </c>
      <c r="F50" s="155">
        <f>'A8.Govt. Finance'!F51/'A8.Govt. Finance'!F50*100-100</f>
        <v>-22.675813401365446</v>
      </c>
      <c r="G50" s="155">
        <f>'A8.Govt. Finance'!G51/'A8.Govt. Finance'!G50*100-100</f>
        <v>-1.7221736886549053</v>
      </c>
      <c r="H50" s="155">
        <f>'A8.Govt. Finance'!H51/'A8.Govt. Finance'!H50*100-100</f>
        <v>0.19657912309705239</v>
      </c>
      <c r="I50" s="155">
        <f>'A8.Govt. Finance'!I51/'A8.Govt. Finance'!I50*100-100</f>
        <v>3.5814260198176981</v>
      </c>
      <c r="J50" s="155">
        <f>'A8.Govt. Finance'!J51/'A8.Govt. Finance'!J50*100-100</f>
        <v>-6.2140746547669323</v>
      </c>
      <c r="K50" s="155">
        <f>'A8.Govt. Finance'!K51/'A8.Govt. Finance'!K50*100-100</f>
        <v>-4.6910054375872647</v>
      </c>
      <c r="L50" s="154">
        <f>'A8.Govt. Finance'!L51/'A8.Govt. Finance'!L50*100-100</f>
        <v>101.94882861945177</v>
      </c>
    </row>
    <row r="51" spans="2:12" ht="21.75" customHeight="1">
      <c r="B51" s="141" t="s">
        <v>431</v>
      </c>
      <c r="C51" s="140" t="s">
        <v>79</v>
      </c>
      <c r="D51" s="155">
        <f>'A8.Govt. Finance'!D52/'A8.Govt. Finance'!D51*100-100</f>
        <v>7.895777003292423</v>
      </c>
      <c r="E51" s="155">
        <f>'A8.Govt. Finance'!E52/'A8.Govt. Finance'!E51*100-100</f>
        <v>20.987617115566721</v>
      </c>
      <c r="F51" s="155">
        <f>'A8.Govt. Finance'!F52/'A8.Govt. Finance'!F51*100-100</f>
        <v>3.1560216315978664</v>
      </c>
      <c r="G51" s="155">
        <f>'A8.Govt. Finance'!G52/'A8.Govt. Finance'!G51*100-100</f>
        <v>9.6526807443117377</v>
      </c>
      <c r="H51" s="155">
        <f>'A8.Govt. Finance'!H52/'A8.Govt. Finance'!H51*100-100</f>
        <v>16.045987668078169</v>
      </c>
      <c r="I51" s="155">
        <f>'A8.Govt. Finance'!I52/'A8.Govt. Finance'!I51*100-100</f>
        <v>53.80794981196351</v>
      </c>
      <c r="J51" s="155">
        <f>'A8.Govt. Finance'!J52/'A8.Govt. Finance'!J51*100-100</f>
        <v>48.270248165570621</v>
      </c>
      <c r="K51" s="155">
        <f>'A8.Govt. Finance'!K52/'A8.Govt. Finance'!K51*100-100</f>
        <v>49.206021257784329</v>
      </c>
      <c r="L51" s="154">
        <f>'A8.Govt. Finance'!L52/'A8.Govt. Finance'!L51*100-100</f>
        <v>15.08288639387365</v>
      </c>
    </row>
    <row r="52" spans="2:12" ht="21.75" customHeight="1" thickBot="1">
      <c r="B52" s="141" t="s">
        <v>437</v>
      </c>
      <c r="C52" s="140" t="s">
        <v>436</v>
      </c>
      <c r="D52" s="155">
        <f>'A8.Govt. Finance'!D53/'A8.Govt. Finance'!D52*100-100</f>
        <v>13.620260422470693</v>
      </c>
      <c r="E52" s="155">
        <f>'A8.Govt. Finance'!E53/'A8.Govt. Finance'!E52*100-100</f>
        <v>-5.4464308734504669</v>
      </c>
      <c r="F52" s="155">
        <f>'A8.Govt. Finance'!F53/'A8.Govt. Finance'!F52*100-100</f>
        <v>-2.6515631140922835</v>
      </c>
      <c r="G52" s="155">
        <f>'A8.Govt. Finance'!G53/'A8.Govt. Finance'!G52*100-100</f>
        <v>8.320439283481889</v>
      </c>
      <c r="H52" s="155">
        <f>'A8.Govt. Finance'!H53/'A8.Govt. Finance'!H52*100-100</f>
        <v>14.350799039730646</v>
      </c>
      <c r="I52" s="155">
        <f>'A8.Govt. Finance'!I53/'A8.Govt. Finance'!I52*100-100</f>
        <v>-49.855268712275304</v>
      </c>
      <c r="J52" s="155">
        <f>'A8.Govt. Finance'!J53/'A8.Govt. Finance'!J52*100-100</f>
        <v>-29.448412624618243</v>
      </c>
      <c r="K52" s="155">
        <f>'A8.Govt. Finance'!K53/'A8.Govt. Finance'!K52*100-100</f>
        <v>-33.003166487855594</v>
      </c>
      <c r="L52" s="154">
        <f>'A8.Govt. Finance'!L53/'A8.Govt. Finance'!L52*100-100</f>
        <v>3.260267857142864</v>
      </c>
    </row>
    <row r="53" spans="2:12" ht="35.25" customHeight="1" thickTop="1">
      <c r="B53" s="3696" t="s">
        <v>226</v>
      </c>
      <c r="C53" s="3696"/>
      <c r="D53" s="3696"/>
      <c r="E53" s="3696"/>
      <c r="F53" s="3696"/>
      <c r="G53" s="3696"/>
      <c r="H53" s="3696"/>
      <c r="I53" s="3696"/>
      <c r="J53" s="3696"/>
      <c r="K53" s="3696"/>
      <c r="L53" s="3696"/>
    </row>
    <row r="54" spans="2:12" ht="30.75" customHeight="1">
      <c r="B54" s="3697" t="s">
        <v>225</v>
      </c>
      <c r="C54" s="3697"/>
      <c r="D54" s="3697"/>
      <c r="E54" s="3697"/>
      <c r="F54" s="3697"/>
      <c r="G54" s="3697"/>
      <c r="H54" s="3697"/>
      <c r="I54" s="3697"/>
      <c r="J54" s="3697"/>
      <c r="K54" s="3697"/>
      <c r="L54" s="3697"/>
    </row>
    <row r="55" spans="2:12" s="133" customFormat="1" ht="18.75" customHeight="1">
      <c r="B55" s="3693" t="s">
        <v>501</v>
      </c>
      <c r="C55" s="3693"/>
      <c r="D55" s="3693"/>
      <c r="E55" s="3693"/>
      <c r="F55" s="3693"/>
      <c r="G55" s="3693"/>
      <c r="H55" s="3693"/>
      <c r="I55" s="3693"/>
      <c r="J55" s="3693"/>
      <c r="K55" s="3693"/>
      <c r="L55" s="3693"/>
    </row>
    <row r="56" spans="2:12" s="133" customFormat="1" ht="18.75" customHeight="1">
      <c r="B56" s="3693" t="s">
        <v>223</v>
      </c>
      <c r="C56" s="3693"/>
      <c r="D56" s="3693"/>
      <c r="E56" s="3693"/>
      <c r="F56" s="3693"/>
      <c r="G56" s="3693"/>
      <c r="H56" s="3693"/>
      <c r="I56" s="3693"/>
      <c r="J56" s="3693"/>
      <c r="K56" s="3693"/>
      <c r="L56" s="3693"/>
    </row>
    <row r="57" spans="2:12" s="132" customFormat="1">
      <c r="B57" s="3695" t="s">
        <v>222</v>
      </c>
      <c r="C57" s="3695"/>
      <c r="D57" s="3695"/>
      <c r="E57" s="3695"/>
      <c r="F57" s="3695"/>
      <c r="G57" s="3695"/>
      <c r="H57" s="3695"/>
      <c r="I57" s="3695"/>
      <c r="J57" s="3695"/>
      <c r="K57" s="3695"/>
      <c r="L57" s="3695"/>
    </row>
  </sheetData>
  <mergeCells count="14">
    <mergeCell ref="B56:L56"/>
    <mergeCell ref="B57:L57"/>
    <mergeCell ref="B1:L1"/>
    <mergeCell ref="B2:L2"/>
    <mergeCell ref="B3:L3"/>
    <mergeCell ref="B4:B5"/>
    <mergeCell ref="C4:C5"/>
    <mergeCell ref="D4:G4"/>
    <mergeCell ref="H4:H5"/>
    <mergeCell ref="I4:K4"/>
    <mergeCell ref="L4:L5"/>
    <mergeCell ref="B53:L53"/>
    <mergeCell ref="B54:L54"/>
    <mergeCell ref="B55:L55"/>
  </mergeCells>
  <printOptions horizontalCentered="1"/>
  <pageMargins left="0.28000000000000003" right="0.47" top="0.42" bottom="0.51" header="0.27" footer="0.27"/>
  <pageSetup paperSize="9" scale="62"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65"/>
  <sheetViews>
    <sheetView showGridLines="0" zoomScaleSheetLayoutView="100" workbookViewId="0">
      <pane xSplit="3" ySplit="5" topLeftCell="D6" activePane="bottomRight" state="frozen"/>
      <selection activeCell="T18" sqref="T18"/>
      <selection pane="topRight" activeCell="T18" sqref="T18"/>
      <selection pane="bottomLeft" activeCell="T18" sqref="T18"/>
      <selection pane="bottomRight" activeCell="B1" sqref="B1:L59"/>
    </sheetView>
  </sheetViews>
  <sheetFormatPr defaultRowHeight="15.6"/>
  <cols>
    <col min="1" max="1" width="6" style="103" customWidth="1"/>
    <col min="2" max="2" width="11.44140625" style="270" customWidth="1"/>
    <col min="3" max="3" width="11.109375" style="270" customWidth="1"/>
    <col min="4" max="11" width="10.88671875" style="103" customWidth="1"/>
    <col min="12" max="12" width="11.88671875" style="103" customWidth="1"/>
    <col min="13" max="13" width="6.5546875" style="103" customWidth="1"/>
    <col min="14" max="14" width="5.88671875" style="103" customWidth="1"/>
    <col min="15" max="15" width="9.109375" style="103" customWidth="1"/>
    <col min="16" max="16" width="9.88671875" style="103" hidden="1" customWidth="1"/>
    <col min="17" max="17" width="6.109375" style="103" customWidth="1"/>
    <col min="18" max="18" width="10" style="103" customWidth="1"/>
    <col min="19" max="252" width="9.109375" style="103"/>
    <col min="253" max="253" width="11.44140625" style="103" customWidth="1"/>
    <col min="254" max="254" width="11.109375" style="103" customWidth="1"/>
    <col min="255" max="263" width="10.88671875" style="103" customWidth="1"/>
    <col min="264" max="264" width="9.109375" style="103"/>
    <col min="265" max="265" width="5.88671875" style="103" bestFit="1" customWidth="1"/>
    <col min="266" max="266" width="9.109375" style="103"/>
    <col min="267" max="267" width="11.44140625" style="103" customWidth="1"/>
    <col min="268" max="268" width="11.109375" style="103" customWidth="1"/>
    <col min="269" max="269" width="14.6640625" style="103" bestFit="1" customWidth="1"/>
    <col min="270" max="270" width="13.6640625" style="103" bestFit="1" customWidth="1"/>
    <col min="271" max="508" width="9.109375" style="103"/>
    <col min="509" max="509" width="11.44140625" style="103" customWidth="1"/>
    <col min="510" max="510" width="11.109375" style="103" customWidth="1"/>
    <col min="511" max="519" width="10.88671875" style="103" customWidth="1"/>
    <col min="520" max="520" width="9.109375" style="103"/>
    <col min="521" max="521" width="5.88671875" style="103" bestFit="1" customWidth="1"/>
    <col min="522" max="522" width="9.109375" style="103"/>
    <col min="523" max="523" width="11.44140625" style="103" customWidth="1"/>
    <col min="524" max="524" width="11.109375" style="103" customWidth="1"/>
    <col min="525" max="525" width="14.6640625" style="103" bestFit="1" customWidth="1"/>
    <col min="526" max="526" width="13.6640625" style="103" bestFit="1" customWidth="1"/>
    <col min="527" max="764" width="9.109375" style="103"/>
    <col min="765" max="765" width="11.44140625" style="103" customWidth="1"/>
    <col min="766" max="766" width="11.109375" style="103" customWidth="1"/>
    <col min="767" max="775" width="10.88671875" style="103" customWidth="1"/>
    <col min="776" max="776" width="9.109375" style="103"/>
    <col min="777" max="777" width="5.88671875" style="103" bestFit="1" customWidth="1"/>
    <col min="778" max="778" width="9.109375" style="103"/>
    <col min="779" max="779" width="11.44140625" style="103" customWidth="1"/>
    <col min="780" max="780" width="11.109375" style="103" customWidth="1"/>
    <col min="781" max="781" width="14.6640625" style="103" bestFit="1" customWidth="1"/>
    <col min="782" max="782" width="13.6640625" style="103" bestFit="1" customWidth="1"/>
    <col min="783" max="1020" width="9.109375" style="103"/>
    <col min="1021" max="1021" width="11.44140625" style="103" customWidth="1"/>
    <col min="1022" max="1022" width="11.109375" style="103" customWidth="1"/>
    <col min="1023" max="1031" width="10.88671875" style="103" customWidth="1"/>
    <col min="1032" max="1032" width="9.109375" style="103"/>
    <col min="1033" max="1033" width="5.88671875" style="103" bestFit="1" customWidth="1"/>
    <col min="1034" max="1034" width="9.109375" style="103"/>
    <col min="1035" max="1035" width="11.44140625" style="103" customWidth="1"/>
    <col min="1036" max="1036" width="11.109375" style="103" customWidth="1"/>
    <col min="1037" max="1037" width="14.6640625" style="103" bestFit="1" customWidth="1"/>
    <col min="1038" max="1038" width="13.6640625" style="103" bestFit="1" customWidth="1"/>
    <col min="1039" max="1276" width="9.109375" style="103"/>
    <col min="1277" max="1277" width="11.44140625" style="103" customWidth="1"/>
    <col min="1278" max="1278" width="11.109375" style="103" customWidth="1"/>
    <col min="1279" max="1287" width="10.88671875" style="103" customWidth="1"/>
    <col min="1288" max="1288" width="9.109375" style="103"/>
    <col min="1289" max="1289" width="5.88671875" style="103" bestFit="1" customWidth="1"/>
    <col min="1290" max="1290" width="9.109375" style="103"/>
    <col min="1291" max="1291" width="11.44140625" style="103" customWidth="1"/>
    <col min="1292" max="1292" width="11.109375" style="103" customWidth="1"/>
    <col min="1293" max="1293" width="14.6640625" style="103" bestFit="1" customWidth="1"/>
    <col min="1294" max="1294" width="13.6640625" style="103" bestFit="1" customWidth="1"/>
    <col min="1295" max="1532" width="9.109375" style="103"/>
    <col min="1533" max="1533" width="11.44140625" style="103" customWidth="1"/>
    <col min="1534" max="1534" width="11.109375" style="103" customWidth="1"/>
    <col min="1535" max="1543" width="10.88671875" style="103" customWidth="1"/>
    <col min="1544" max="1544" width="9.109375" style="103"/>
    <col min="1545" max="1545" width="5.88671875" style="103" bestFit="1" customWidth="1"/>
    <col min="1546" max="1546" width="9.109375" style="103"/>
    <col min="1547" max="1547" width="11.44140625" style="103" customWidth="1"/>
    <col min="1548" max="1548" width="11.109375" style="103" customWidth="1"/>
    <col min="1549" max="1549" width="14.6640625" style="103" bestFit="1" customWidth="1"/>
    <col min="1550" max="1550" width="13.6640625" style="103" bestFit="1" customWidth="1"/>
    <col min="1551" max="1788" width="9.109375" style="103"/>
    <col min="1789" max="1789" width="11.44140625" style="103" customWidth="1"/>
    <col min="1790" max="1790" width="11.109375" style="103" customWidth="1"/>
    <col min="1791" max="1799" width="10.88671875" style="103" customWidth="1"/>
    <col min="1800" max="1800" width="9.109375" style="103"/>
    <col min="1801" max="1801" width="5.88671875" style="103" bestFit="1" customWidth="1"/>
    <col min="1802" max="1802" width="9.109375" style="103"/>
    <col min="1803" max="1803" width="11.44140625" style="103" customWidth="1"/>
    <col min="1804" max="1804" width="11.109375" style="103" customWidth="1"/>
    <col min="1805" max="1805" width="14.6640625" style="103" bestFit="1" customWidth="1"/>
    <col min="1806" max="1806" width="13.6640625" style="103" bestFit="1" customWidth="1"/>
    <col min="1807" max="2044" width="9.109375" style="103"/>
    <col min="2045" max="2045" width="11.44140625" style="103" customWidth="1"/>
    <col min="2046" max="2046" width="11.109375" style="103" customWidth="1"/>
    <col min="2047" max="2055" width="10.88671875" style="103" customWidth="1"/>
    <col min="2056" max="2056" width="9.109375" style="103"/>
    <col min="2057" max="2057" width="5.88671875" style="103" bestFit="1" customWidth="1"/>
    <col min="2058" max="2058" width="9.109375" style="103"/>
    <col min="2059" max="2059" width="11.44140625" style="103" customWidth="1"/>
    <col min="2060" max="2060" width="11.109375" style="103" customWidth="1"/>
    <col min="2061" max="2061" width="14.6640625" style="103" bestFit="1" customWidth="1"/>
    <col min="2062" max="2062" width="13.6640625" style="103" bestFit="1" customWidth="1"/>
    <col min="2063" max="2300" width="9.109375" style="103"/>
    <col min="2301" max="2301" width="11.44140625" style="103" customWidth="1"/>
    <col min="2302" max="2302" width="11.109375" style="103" customWidth="1"/>
    <col min="2303" max="2311" width="10.88671875" style="103" customWidth="1"/>
    <col min="2312" max="2312" width="9.109375" style="103"/>
    <col min="2313" max="2313" width="5.88671875" style="103" bestFit="1" customWidth="1"/>
    <col min="2314" max="2314" width="9.109375" style="103"/>
    <col min="2315" max="2315" width="11.44140625" style="103" customWidth="1"/>
    <col min="2316" max="2316" width="11.109375" style="103" customWidth="1"/>
    <col min="2317" max="2317" width="14.6640625" style="103" bestFit="1" customWidth="1"/>
    <col min="2318" max="2318" width="13.6640625" style="103" bestFit="1" customWidth="1"/>
    <col min="2319" max="2556" width="9.109375" style="103"/>
    <col min="2557" max="2557" width="11.44140625" style="103" customWidth="1"/>
    <col min="2558" max="2558" width="11.109375" style="103" customWidth="1"/>
    <col min="2559" max="2567" width="10.88671875" style="103" customWidth="1"/>
    <col min="2568" max="2568" width="9.109375" style="103"/>
    <col min="2569" max="2569" width="5.88671875" style="103" bestFit="1" customWidth="1"/>
    <col min="2570" max="2570" width="9.109375" style="103"/>
    <col min="2571" max="2571" width="11.44140625" style="103" customWidth="1"/>
    <col min="2572" max="2572" width="11.109375" style="103" customWidth="1"/>
    <col min="2573" max="2573" width="14.6640625" style="103" bestFit="1" customWidth="1"/>
    <col min="2574" max="2574" width="13.6640625" style="103" bestFit="1" customWidth="1"/>
    <col min="2575" max="2812" width="9.109375" style="103"/>
    <col min="2813" max="2813" width="11.44140625" style="103" customWidth="1"/>
    <col min="2814" max="2814" width="11.109375" style="103" customWidth="1"/>
    <col min="2815" max="2823" width="10.88671875" style="103" customWidth="1"/>
    <col min="2824" max="2824" width="9.109375" style="103"/>
    <col min="2825" max="2825" width="5.88671875" style="103" bestFit="1" customWidth="1"/>
    <col min="2826" max="2826" width="9.109375" style="103"/>
    <col min="2827" max="2827" width="11.44140625" style="103" customWidth="1"/>
    <col min="2828" max="2828" width="11.109375" style="103" customWidth="1"/>
    <col min="2829" max="2829" width="14.6640625" style="103" bestFit="1" customWidth="1"/>
    <col min="2830" max="2830" width="13.6640625" style="103" bestFit="1" customWidth="1"/>
    <col min="2831" max="3068" width="9.109375" style="103"/>
    <col min="3069" max="3069" width="11.44140625" style="103" customWidth="1"/>
    <col min="3070" max="3070" width="11.109375" style="103" customWidth="1"/>
    <col min="3071" max="3079" width="10.88671875" style="103" customWidth="1"/>
    <col min="3080" max="3080" width="9.109375" style="103"/>
    <col min="3081" max="3081" width="5.88671875" style="103" bestFit="1" customWidth="1"/>
    <col min="3082" max="3082" width="9.109375" style="103"/>
    <col min="3083" max="3083" width="11.44140625" style="103" customWidth="1"/>
    <col min="3084" max="3084" width="11.109375" style="103" customWidth="1"/>
    <col min="3085" max="3085" width="14.6640625" style="103" bestFit="1" customWidth="1"/>
    <col min="3086" max="3086" width="13.6640625" style="103" bestFit="1" customWidth="1"/>
    <col min="3087" max="3324" width="9.109375" style="103"/>
    <col min="3325" max="3325" width="11.44140625" style="103" customWidth="1"/>
    <col min="3326" max="3326" width="11.109375" style="103" customWidth="1"/>
    <col min="3327" max="3335" width="10.88671875" style="103" customWidth="1"/>
    <col min="3336" max="3336" width="9.109375" style="103"/>
    <col min="3337" max="3337" width="5.88671875" style="103" bestFit="1" customWidth="1"/>
    <col min="3338" max="3338" width="9.109375" style="103"/>
    <col min="3339" max="3339" width="11.44140625" style="103" customWidth="1"/>
    <col min="3340" max="3340" width="11.109375" style="103" customWidth="1"/>
    <col min="3341" max="3341" width="14.6640625" style="103" bestFit="1" customWidth="1"/>
    <col min="3342" max="3342" width="13.6640625" style="103" bestFit="1" customWidth="1"/>
    <col min="3343" max="3580" width="9.109375" style="103"/>
    <col min="3581" max="3581" width="11.44140625" style="103" customWidth="1"/>
    <col min="3582" max="3582" width="11.109375" style="103" customWidth="1"/>
    <col min="3583" max="3591" width="10.88671875" style="103" customWidth="1"/>
    <col min="3592" max="3592" width="9.109375" style="103"/>
    <col min="3593" max="3593" width="5.88671875" style="103" bestFit="1" customWidth="1"/>
    <col min="3594" max="3594" width="9.109375" style="103"/>
    <col min="3595" max="3595" width="11.44140625" style="103" customWidth="1"/>
    <col min="3596" max="3596" width="11.109375" style="103" customWidth="1"/>
    <col min="3597" max="3597" width="14.6640625" style="103" bestFit="1" customWidth="1"/>
    <col min="3598" max="3598" width="13.6640625" style="103" bestFit="1" customWidth="1"/>
    <col min="3599" max="3836" width="9.109375" style="103"/>
    <col min="3837" max="3837" width="11.44140625" style="103" customWidth="1"/>
    <col min="3838" max="3838" width="11.109375" style="103" customWidth="1"/>
    <col min="3839" max="3847" width="10.88671875" style="103" customWidth="1"/>
    <col min="3848" max="3848" width="9.109375" style="103"/>
    <col min="3849" max="3849" width="5.88671875" style="103" bestFit="1" customWidth="1"/>
    <col min="3850" max="3850" width="9.109375" style="103"/>
    <col min="3851" max="3851" width="11.44140625" style="103" customWidth="1"/>
    <col min="3852" max="3852" width="11.109375" style="103" customWidth="1"/>
    <col min="3853" max="3853" width="14.6640625" style="103" bestFit="1" customWidth="1"/>
    <col min="3854" max="3854" width="13.6640625" style="103" bestFit="1" customWidth="1"/>
    <col min="3855" max="4092" width="9.109375" style="103"/>
    <col min="4093" max="4093" width="11.44140625" style="103" customWidth="1"/>
    <col min="4094" max="4094" width="11.109375" style="103" customWidth="1"/>
    <col min="4095" max="4103" width="10.88671875" style="103" customWidth="1"/>
    <col min="4104" max="4104" width="9.109375" style="103"/>
    <col min="4105" max="4105" width="5.88671875" style="103" bestFit="1" customWidth="1"/>
    <col min="4106" max="4106" width="9.109375" style="103"/>
    <col min="4107" max="4107" width="11.44140625" style="103" customWidth="1"/>
    <col min="4108" max="4108" width="11.109375" style="103" customWidth="1"/>
    <col min="4109" max="4109" width="14.6640625" style="103" bestFit="1" customWidth="1"/>
    <col min="4110" max="4110" width="13.6640625" style="103" bestFit="1" customWidth="1"/>
    <col min="4111" max="4348" width="9.109375" style="103"/>
    <col min="4349" max="4349" width="11.44140625" style="103" customWidth="1"/>
    <col min="4350" max="4350" width="11.109375" style="103" customWidth="1"/>
    <col min="4351" max="4359" width="10.88671875" style="103" customWidth="1"/>
    <col min="4360" max="4360" width="9.109375" style="103"/>
    <col min="4361" max="4361" width="5.88671875" style="103" bestFit="1" customWidth="1"/>
    <col min="4362" max="4362" width="9.109375" style="103"/>
    <col min="4363" max="4363" width="11.44140625" style="103" customWidth="1"/>
    <col min="4364" max="4364" width="11.109375" style="103" customWidth="1"/>
    <col min="4365" max="4365" width="14.6640625" style="103" bestFit="1" customWidth="1"/>
    <col min="4366" max="4366" width="13.6640625" style="103" bestFit="1" customWidth="1"/>
    <col min="4367" max="4604" width="9.109375" style="103"/>
    <col min="4605" max="4605" width="11.44140625" style="103" customWidth="1"/>
    <col min="4606" max="4606" width="11.109375" style="103" customWidth="1"/>
    <col min="4607" max="4615" width="10.88671875" style="103" customWidth="1"/>
    <col min="4616" max="4616" width="9.109375" style="103"/>
    <col min="4617" max="4617" width="5.88671875" style="103" bestFit="1" customWidth="1"/>
    <col min="4618" max="4618" width="9.109375" style="103"/>
    <col min="4619" max="4619" width="11.44140625" style="103" customWidth="1"/>
    <col min="4620" max="4620" width="11.109375" style="103" customWidth="1"/>
    <col min="4621" max="4621" width="14.6640625" style="103" bestFit="1" customWidth="1"/>
    <col min="4622" max="4622" width="13.6640625" style="103" bestFit="1" customWidth="1"/>
    <col min="4623" max="4860" width="9.109375" style="103"/>
    <col min="4861" max="4861" width="11.44140625" style="103" customWidth="1"/>
    <col min="4862" max="4862" width="11.109375" style="103" customWidth="1"/>
    <col min="4863" max="4871" width="10.88671875" style="103" customWidth="1"/>
    <col min="4872" max="4872" width="9.109375" style="103"/>
    <col min="4873" max="4873" width="5.88671875" style="103" bestFit="1" customWidth="1"/>
    <col min="4874" max="4874" width="9.109375" style="103"/>
    <col min="4875" max="4875" width="11.44140625" style="103" customWidth="1"/>
    <col min="4876" max="4876" width="11.109375" style="103" customWidth="1"/>
    <col min="4877" max="4877" width="14.6640625" style="103" bestFit="1" customWidth="1"/>
    <col min="4878" max="4878" width="13.6640625" style="103" bestFit="1" customWidth="1"/>
    <col min="4879" max="5116" width="9.109375" style="103"/>
    <col min="5117" max="5117" width="11.44140625" style="103" customWidth="1"/>
    <col min="5118" max="5118" width="11.109375" style="103" customWidth="1"/>
    <col min="5119" max="5127" width="10.88671875" style="103" customWidth="1"/>
    <col min="5128" max="5128" width="9.109375" style="103"/>
    <col min="5129" max="5129" width="5.88671875" style="103" bestFit="1" customWidth="1"/>
    <col min="5130" max="5130" width="9.109375" style="103"/>
    <col min="5131" max="5131" width="11.44140625" style="103" customWidth="1"/>
    <col min="5132" max="5132" width="11.109375" style="103" customWidth="1"/>
    <col min="5133" max="5133" width="14.6640625" style="103" bestFit="1" customWidth="1"/>
    <col min="5134" max="5134" width="13.6640625" style="103" bestFit="1" customWidth="1"/>
    <col min="5135" max="5372" width="9.109375" style="103"/>
    <col min="5373" max="5373" width="11.44140625" style="103" customWidth="1"/>
    <col min="5374" max="5374" width="11.109375" style="103" customWidth="1"/>
    <col min="5375" max="5383" width="10.88671875" style="103" customWidth="1"/>
    <col min="5384" max="5384" width="9.109375" style="103"/>
    <col min="5385" max="5385" width="5.88671875" style="103" bestFit="1" customWidth="1"/>
    <col min="5386" max="5386" width="9.109375" style="103"/>
    <col min="5387" max="5387" width="11.44140625" style="103" customWidth="1"/>
    <col min="5388" max="5388" width="11.109375" style="103" customWidth="1"/>
    <col min="5389" max="5389" width="14.6640625" style="103" bestFit="1" customWidth="1"/>
    <col min="5390" max="5390" width="13.6640625" style="103" bestFit="1" customWidth="1"/>
    <col min="5391" max="5628" width="9.109375" style="103"/>
    <col min="5629" max="5629" width="11.44140625" style="103" customWidth="1"/>
    <col min="5630" max="5630" width="11.109375" style="103" customWidth="1"/>
    <col min="5631" max="5639" width="10.88671875" style="103" customWidth="1"/>
    <col min="5640" max="5640" width="9.109375" style="103"/>
    <col min="5641" max="5641" width="5.88671875" style="103" bestFit="1" customWidth="1"/>
    <col min="5642" max="5642" width="9.109375" style="103"/>
    <col min="5643" max="5643" width="11.44140625" style="103" customWidth="1"/>
    <col min="5644" max="5644" width="11.109375" style="103" customWidth="1"/>
    <col min="5645" max="5645" width="14.6640625" style="103" bestFit="1" customWidth="1"/>
    <col min="5646" max="5646" width="13.6640625" style="103" bestFit="1" customWidth="1"/>
    <col min="5647" max="5884" width="9.109375" style="103"/>
    <col min="5885" max="5885" width="11.44140625" style="103" customWidth="1"/>
    <col min="5886" max="5886" width="11.109375" style="103" customWidth="1"/>
    <col min="5887" max="5895" width="10.88671875" style="103" customWidth="1"/>
    <col min="5896" max="5896" width="9.109375" style="103"/>
    <col min="5897" max="5897" width="5.88671875" style="103" bestFit="1" customWidth="1"/>
    <col min="5898" max="5898" width="9.109375" style="103"/>
    <col min="5899" max="5899" width="11.44140625" style="103" customWidth="1"/>
    <col min="5900" max="5900" width="11.109375" style="103" customWidth="1"/>
    <col min="5901" max="5901" width="14.6640625" style="103" bestFit="1" customWidth="1"/>
    <col min="5902" max="5902" width="13.6640625" style="103" bestFit="1" customWidth="1"/>
    <col min="5903" max="6140" width="9.109375" style="103"/>
    <col min="6141" max="6141" width="11.44140625" style="103" customWidth="1"/>
    <col min="6142" max="6142" width="11.109375" style="103" customWidth="1"/>
    <col min="6143" max="6151" width="10.88671875" style="103" customWidth="1"/>
    <col min="6152" max="6152" width="9.109375" style="103"/>
    <col min="6153" max="6153" width="5.88671875" style="103" bestFit="1" customWidth="1"/>
    <col min="6154" max="6154" width="9.109375" style="103"/>
    <col min="6155" max="6155" width="11.44140625" style="103" customWidth="1"/>
    <col min="6156" max="6156" width="11.109375" style="103" customWidth="1"/>
    <col min="6157" max="6157" width="14.6640625" style="103" bestFit="1" customWidth="1"/>
    <col min="6158" max="6158" width="13.6640625" style="103" bestFit="1" customWidth="1"/>
    <col min="6159" max="6396" width="9.109375" style="103"/>
    <col min="6397" max="6397" width="11.44140625" style="103" customWidth="1"/>
    <col min="6398" max="6398" width="11.109375" style="103" customWidth="1"/>
    <col min="6399" max="6407" width="10.88671875" style="103" customWidth="1"/>
    <col min="6408" max="6408" width="9.109375" style="103"/>
    <col min="6409" max="6409" width="5.88671875" style="103" bestFit="1" customWidth="1"/>
    <col min="6410" max="6410" width="9.109375" style="103"/>
    <col min="6411" max="6411" width="11.44140625" style="103" customWidth="1"/>
    <col min="6412" max="6412" width="11.109375" style="103" customWidth="1"/>
    <col min="6413" max="6413" width="14.6640625" style="103" bestFit="1" customWidth="1"/>
    <col min="6414" max="6414" width="13.6640625" style="103" bestFit="1" customWidth="1"/>
    <col min="6415" max="6652" width="9.109375" style="103"/>
    <col min="6653" max="6653" width="11.44140625" style="103" customWidth="1"/>
    <col min="6654" max="6654" width="11.109375" style="103" customWidth="1"/>
    <col min="6655" max="6663" width="10.88671875" style="103" customWidth="1"/>
    <col min="6664" max="6664" width="9.109375" style="103"/>
    <col min="6665" max="6665" width="5.88671875" style="103" bestFit="1" customWidth="1"/>
    <col min="6666" max="6666" width="9.109375" style="103"/>
    <col min="6667" max="6667" width="11.44140625" style="103" customWidth="1"/>
    <col min="6668" max="6668" width="11.109375" style="103" customWidth="1"/>
    <col min="6669" max="6669" width="14.6640625" style="103" bestFit="1" customWidth="1"/>
    <col min="6670" max="6670" width="13.6640625" style="103" bestFit="1" customWidth="1"/>
    <col min="6671" max="6908" width="9.109375" style="103"/>
    <col min="6909" max="6909" width="11.44140625" style="103" customWidth="1"/>
    <col min="6910" max="6910" width="11.109375" style="103" customWidth="1"/>
    <col min="6911" max="6919" width="10.88671875" style="103" customWidth="1"/>
    <col min="6920" max="6920" width="9.109375" style="103"/>
    <col min="6921" max="6921" width="5.88671875" style="103" bestFit="1" customWidth="1"/>
    <col min="6922" max="6922" width="9.109375" style="103"/>
    <col min="6923" max="6923" width="11.44140625" style="103" customWidth="1"/>
    <col min="6924" max="6924" width="11.109375" style="103" customWidth="1"/>
    <col min="6925" max="6925" width="14.6640625" style="103" bestFit="1" customWidth="1"/>
    <col min="6926" max="6926" width="13.6640625" style="103" bestFit="1" customWidth="1"/>
    <col min="6927" max="7164" width="9.109375" style="103"/>
    <col min="7165" max="7165" width="11.44140625" style="103" customWidth="1"/>
    <col min="7166" max="7166" width="11.109375" style="103" customWidth="1"/>
    <col min="7167" max="7175" width="10.88671875" style="103" customWidth="1"/>
    <col min="7176" max="7176" width="9.109375" style="103"/>
    <col min="7177" max="7177" width="5.88671875" style="103" bestFit="1" customWidth="1"/>
    <col min="7178" max="7178" width="9.109375" style="103"/>
    <col min="7179" max="7179" width="11.44140625" style="103" customWidth="1"/>
    <col min="7180" max="7180" width="11.109375" style="103" customWidth="1"/>
    <col min="7181" max="7181" width="14.6640625" style="103" bestFit="1" customWidth="1"/>
    <col min="7182" max="7182" width="13.6640625" style="103" bestFit="1" customWidth="1"/>
    <col min="7183" max="7420" width="9.109375" style="103"/>
    <col min="7421" max="7421" width="11.44140625" style="103" customWidth="1"/>
    <col min="7422" max="7422" width="11.109375" style="103" customWidth="1"/>
    <col min="7423" max="7431" width="10.88671875" style="103" customWidth="1"/>
    <col min="7432" max="7432" width="9.109375" style="103"/>
    <col min="7433" max="7433" width="5.88671875" style="103" bestFit="1" customWidth="1"/>
    <col min="7434" max="7434" width="9.109375" style="103"/>
    <col min="7435" max="7435" width="11.44140625" style="103" customWidth="1"/>
    <col min="7436" max="7436" width="11.109375" style="103" customWidth="1"/>
    <col min="7437" max="7437" width="14.6640625" style="103" bestFit="1" customWidth="1"/>
    <col min="7438" max="7438" width="13.6640625" style="103" bestFit="1" customWidth="1"/>
    <col min="7439" max="7676" width="9.109375" style="103"/>
    <col min="7677" max="7677" width="11.44140625" style="103" customWidth="1"/>
    <col min="7678" max="7678" width="11.109375" style="103" customWidth="1"/>
    <col min="7679" max="7687" width="10.88671875" style="103" customWidth="1"/>
    <col min="7688" max="7688" width="9.109375" style="103"/>
    <col min="7689" max="7689" width="5.88671875" style="103" bestFit="1" customWidth="1"/>
    <col min="7690" max="7690" width="9.109375" style="103"/>
    <col min="7691" max="7691" width="11.44140625" style="103" customWidth="1"/>
    <col min="7692" max="7692" width="11.109375" style="103" customWidth="1"/>
    <col min="7693" max="7693" width="14.6640625" style="103" bestFit="1" customWidth="1"/>
    <col min="7694" max="7694" width="13.6640625" style="103" bestFit="1" customWidth="1"/>
    <col min="7695" max="7932" width="9.109375" style="103"/>
    <col min="7933" max="7933" width="11.44140625" style="103" customWidth="1"/>
    <col min="7934" max="7934" width="11.109375" style="103" customWidth="1"/>
    <col min="7935" max="7943" width="10.88671875" style="103" customWidth="1"/>
    <col min="7944" max="7944" width="9.109375" style="103"/>
    <col min="7945" max="7945" width="5.88671875" style="103" bestFit="1" customWidth="1"/>
    <col min="7946" max="7946" width="9.109375" style="103"/>
    <col min="7947" max="7947" width="11.44140625" style="103" customWidth="1"/>
    <col min="7948" max="7948" width="11.109375" style="103" customWidth="1"/>
    <col min="7949" max="7949" width="14.6640625" style="103" bestFit="1" customWidth="1"/>
    <col min="7950" max="7950" width="13.6640625" style="103" bestFit="1" customWidth="1"/>
    <col min="7951" max="8188" width="9.109375" style="103"/>
    <col min="8189" max="8189" width="11.44140625" style="103" customWidth="1"/>
    <col min="8190" max="8190" width="11.109375" style="103" customWidth="1"/>
    <col min="8191" max="8199" width="10.88671875" style="103" customWidth="1"/>
    <col min="8200" max="8200" width="9.109375" style="103"/>
    <col min="8201" max="8201" width="5.88671875" style="103" bestFit="1" customWidth="1"/>
    <col min="8202" max="8202" width="9.109375" style="103"/>
    <col min="8203" max="8203" width="11.44140625" style="103" customWidth="1"/>
    <col min="8204" max="8204" width="11.109375" style="103" customWidth="1"/>
    <col min="8205" max="8205" width="14.6640625" style="103" bestFit="1" customWidth="1"/>
    <col min="8206" max="8206" width="13.6640625" style="103" bestFit="1" customWidth="1"/>
    <col min="8207" max="8444" width="9.109375" style="103"/>
    <col min="8445" max="8445" width="11.44140625" style="103" customWidth="1"/>
    <col min="8446" max="8446" width="11.109375" style="103" customWidth="1"/>
    <col min="8447" max="8455" width="10.88671875" style="103" customWidth="1"/>
    <col min="8456" max="8456" width="9.109375" style="103"/>
    <col min="8457" max="8457" width="5.88671875" style="103" bestFit="1" customWidth="1"/>
    <col min="8458" max="8458" width="9.109375" style="103"/>
    <col min="8459" max="8459" width="11.44140625" style="103" customWidth="1"/>
    <col min="8460" max="8460" width="11.109375" style="103" customWidth="1"/>
    <col min="8461" max="8461" width="14.6640625" style="103" bestFit="1" customWidth="1"/>
    <col min="8462" max="8462" width="13.6640625" style="103" bestFit="1" customWidth="1"/>
    <col min="8463" max="8700" width="9.109375" style="103"/>
    <col min="8701" max="8701" width="11.44140625" style="103" customWidth="1"/>
    <col min="8702" max="8702" width="11.109375" style="103" customWidth="1"/>
    <col min="8703" max="8711" width="10.88671875" style="103" customWidth="1"/>
    <col min="8712" max="8712" width="9.109375" style="103"/>
    <col min="8713" max="8713" width="5.88671875" style="103" bestFit="1" customWidth="1"/>
    <col min="8714" max="8714" width="9.109375" style="103"/>
    <col min="8715" max="8715" width="11.44140625" style="103" customWidth="1"/>
    <col min="8716" max="8716" width="11.109375" style="103" customWidth="1"/>
    <col min="8717" max="8717" width="14.6640625" style="103" bestFit="1" customWidth="1"/>
    <col min="8718" max="8718" width="13.6640625" style="103" bestFit="1" customWidth="1"/>
    <col min="8719" max="8956" width="9.109375" style="103"/>
    <col min="8957" max="8957" width="11.44140625" style="103" customWidth="1"/>
    <col min="8958" max="8958" width="11.109375" style="103" customWidth="1"/>
    <col min="8959" max="8967" width="10.88671875" style="103" customWidth="1"/>
    <col min="8968" max="8968" width="9.109375" style="103"/>
    <col min="8969" max="8969" width="5.88671875" style="103" bestFit="1" customWidth="1"/>
    <col min="8970" max="8970" width="9.109375" style="103"/>
    <col min="8971" max="8971" width="11.44140625" style="103" customWidth="1"/>
    <col min="8972" max="8972" width="11.109375" style="103" customWidth="1"/>
    <col min="8973" max="8973" width="14.6640625" style="103" bestFit="1" customWidth="1"/>
    <col min="8974" max="8974" width="13.6640625" style="103" bestFit="1" customWidth="1"/>
    <col min="8975" max="9212" width="9.109375" style="103"/>
    <col min="9213" max="9213" width="11.44140625" style="103" customWidth="1"/>
    <col min="9214" max="9214" width="11.109375" style="103" customWidth="1"/>
    <col min="9215" max="9223" width="10.88671875" style="103" customWidth="1"/>
    <col min="9224" max="9224" width="9.109375" style="103"/>
    <col min="9225" max="9225" width="5.88671875" style="103" bestFit="1" customWidth="1"/>
    <col min="9226" max="9226" width="9.109375" style="103"/>
    <col min="9227" max="9227" width="11.44140625" style="103" customWidth="1"/>
    <col min="9228" max="9228" width="11.109375" style="103" customWidth="1"/>
    <col min="9229" max="9229" width="14.6640625" style="103" bestFit="1" customWidth="1"/>
    <col min="9230" max="9230" width="13.6640625" style="103" bestFit="1" customWidth="1"/>
    <col min="9231" max="9468" width="9.109375" style="103"/>
    <col min="9469" max="9469" width="11.44140625" style="103" customWidth="1"/>
    <col min="9470" max="9470" width="11.109375" style="103" customWidth="1"/>
    <col min="9471" max="9479" width="10.88671875" style="103" customWidth="1"/>
    <col min="9480" max="9480" width="9.109375" style="103"/>
    <col min="9481" max="9481" width="5.88671875" style="103" bestFit="1" customWidth="1"/>
    <col min="9482" max="9482" width="9.109375" style="103"/>
    <col min="9483" max="9483" width="11.44140625" style="103" customWidth="1"/>
    <col min="9484" max="9484" width="11.109375" style="103" customWidth="1"/>
    <col min="9485" max="9485" width="14.6640625" style="103" bestFit="1" customWidth="1"/>
    <col min="9486" max="9486" width="13.6640625" style="103" bestFit="1" customWidth="1"/>
    <col min="9487" max="9724" width="9.109375" style="103"/>
    <col min="9725" max="9725" width="11.44140625" style="103" customWidth="1"/>
    <col min="9726" max="9726" width="11.109375" style="103" customWidth="1"/>
    <col min="9727" max="9735" width="10.88671875" style="103" customWidth="1"/>
    <col min="9736" max="9736" width="9.109375" style="103"/>
    <col min="9737" max="9737" width="5.88671875" style="103" bestFit="1" customWidth="1"/>
    <col min="9738" max="9738" width="9.109375" style="103"/>
    <col min="9739" max="9739" width="11.44140625" style="103" customWidth="1"/>
    <col min="9740" max="9740" width="11.109375" style="103" customWidth="1"/>
    <col min="9741" max="9741" width="14.6640625" style="103" bestFit="1" customWidth="1"/>
    <col min="9742" max="9742" width="13.6640625" style="103" bestFit="1" customWidth="1"/>
    <col min="9743" max="9980" width="9.109375" style="103"/>
    <col min="9981" max="9981" width="11.44140625" style="103" customWidth="1"/>
    <col min="9982" max="9982" width="11.109375" style="103" customWidth="1"/>
    <col min="9983" max="9991" width="10.88671875" style="103" customWidth="1"/>
    <col min="9992" max="9992" width="9.109375" style="103"/>
    <col min="9993" max="9993" width="5.88671875" style="103" bestFit="1" customWidth="1"/>
    <col min="9994" max="9994" width="9.109375" style="103"/>
    <col min="9995" max="9995" width="11.44140625" style="103" customWidth="1"/>
    <col min="9996" max="9996" width="11.109375" style="103" customWidth="1"/>
    <col min="9997" max="9997" width="14.6640625" style="103" bestFit="1" customWidth="1"/>
    <col min="9998" max="9998" width="13.6640625" style="103" bestFit="1" customWidth="1"/>
    <col min="9999" max="10236" width="9.109375" style="103"/>
    <col min="10237" max="10237" width="11.44140625" style="103" customWidth="1"/>
    <col min="10238" max="10238" width="11.109375" style="103" customWidth="1"/>
    <col min="10239" max="10247" width="10.88671875" style="103" customWidth="1"/>
    <col min="10248" max="10248" width="9.109375" style="103"/>
    <col min="10249" max="10249" width="5.88671875" style="103" bestFit="1" customWidth="1"/>
    <col min="10250" max="10250" width="9.109375" style="103"/>
    <col min="10251" max="10251" width="11.44140625" style="103" customWidth="1"/>
    <col min="10252" max="10252" width="11.109375" style="103" customWidth="1"/>
    <col min="10253" max="10253" width="14.6640625" style="103" bestFit="1" customWidth="1"/>
    <col min="10254" max="10254" width="13.6640625" style="103" bestFit="1" customWidth="1"/>
    <col min="10255" max="10492" width="9.109375" style="103"/>
    <col min="10493" max="10493" width="11.44140625" style="103" customWidth="1"/>
    <col min="10494" max="10494" width="11.109375" style="103" customWidth="1"/>
    <col min="10495" max="10503" width="10.88671875" style="103" customWidth="1"/>
    <col min="10504" max="10504" width="9.109375" style="103"/>
    <col min="10505" max="10505" width="5.88671875" style="103" bestFit="1" customWidth="1"/>
    <col min="10506" max="10506" width="9.109375" style="103"/>
    <col min="10507" max="10507" width="11.44140625" style="103" customWidth="1"/>
    <col min="10508" max="10508" width="11.109375" style="103" customWidth="1"/>
    <col min="10509" max="10509" width="14.6640625" style="103" bestFit="1" customWidth="1"/>
    <col min="10510" max="10510" width="13.6640625" style="103" bestFit="1" customWidth="1"/>
    <col min="10511" max="10748" width="9.109375" style="103"/>
    <col min="10749" max="10749" width="11.44140625" style="103" customWidth="1"/>
    <col min="10750" max="10750" width="11.109375" style="103" customWidth="1"/>
    <col min="10751" max="10759" width="10.88671875" style="103" customWidth="1"/>
    <col min="10760" max="10760" width="9.109375" style="103"/>
    <col min="10761" max="10761" width="5.88671875" style="103" bestFit="1" customWidth="1"/>
    <col min="10762" max="10762" width="9.109375" style="103"/>
    <col min="10763" max="10763" width="11.44140625" style="103" customWidth="1"/>
    <col min="10764" max="10764" width="11.109375" style="103" customWidth="1"/>
    <col min="10765" max="10765" width="14.6640625" style="103" bestFit="1" customWidth="1"/>
    <col min="10766" max="10766" width="13.6640625" style="103" bestFit="1" customWidth="1"/>
    <col min="10767" max="11004" width="9.109375" style="103"/>
    <col min="11005" max="11005" width="11.44140625" style="103" customWidth="1"/>
    <col min="11006" max="11006" width="11.109375" style="103" customWidth="1"/>
    <col min="11007" max="11015" width="10.88671875" style="103" customWidth="1"/>
    <col min="11016" max="11016" width="9.109375" style="103"/>
    <col min="11017" max="11017" width="5.88671875" style="103" bestFit="1" customWidth="1"/>
    <col min="11018" max="11018" width="9.109375" style="103"/>
    <col min="11019" max="11019" width="11.44140625" style="103" customWidth="1"/>
    <col min="11020" max="11020" width="11.109375" style="103" customWidth="1"/>
    <col min="11021" max="11021" width="14.6640625" style="103" bestFit="1" customWidth="1"/>
    <col min="11022" max="11022" width="13.6640625" style="103" bestFit="1" customWidth="1"/>
    <col min="11023" max="11260" width="9.109375" style="103"/>
    <col min="11261" max="11261" width="11.44140625" style="103" customWidth="1"/>
    <col min="11262" max="11262" width="11.109375" style="103" customWidth="1"/>
    <col min="11263" max="11271" width="10.88671875" style="103" customWidth="1"/>
    <col min="11272" max="11272" width="9.109375" style="103"/>
    <col min="11273" max="11273" width="5.88671875" style="103" bestFit="1" customWidth="1"/>
    <col min="11274" max="11274" width="9.109375" style="103"/>
    <col min="11275" max="11275" width="11.44140625" style="103" customWidth="1"/>
    <col min="11276" max="11276" width="11.109375" style="103" customWidth="1"/>
    <col min="11277" max="11277" width="14.6640625" style="103" bestFit="1" customWidth="1"/>
    <col min="11278" max="11278" width="13.6640625" style="103" bestFit="1" customWidth="1"/>
    <col min="11279" max="11516" width="9.109375" style="103"/>
    <col min="11517" max="11517" width="11.44140625" style="103" customWidth="1"/>
    <col min="11518" max="11518" width="11.109375" style="103" customWidth="1"/>
    <col min="11519" max="11527" width="10.88671875" style="103" customWidth="1"/>
    <col min="11528" max="11528" width="9.109375" style="103"/>
    <col min="11529" max="11529" width="5.88671875" style="103" bestFit="1" customWidth="1"/>
    <col min="11530" max="11530" width="9.109375" style="103"/>
    <col min="11531" max="11531" width="11.44140625" style="103" customWidth="1"/>
    <col min="11532" max="11532" width="11.109375" style="103" customWidth="1"/>
    <col min="11533" max="11533" width="14.6640625" style="103" bestFit="1" customWidth="1"/>
    <col min="11534" max="11534" width="13.6640625" style="103" bestFit="1" customWidth="1"/>
    <col min="11535" max="11772" width="9.109375" style="103"/>
    <col min="11773" max="11773" width="11.44140625" style="103" customWidth="1"/>
    <col min="11774" max="11774" width="11.109375" style="103" customWidth="1"/>
    <col min="11775" max="11783" width="10.88671875" style="103" customWidth="1"/>
    <col min="11784" max="11784" width="9.109375" style="103"/>
    <col min="11785" max="11785" width="5.88671875" style="103" bestFit="1" customWidth="1"/>
    <col min="11786" max="11786" width="9.109375" style="103"/>
    <col min="11787" max="11787" width="11.44140625" style="103" customWidth="1"/>
    <col min="11788" max="11788" width="11.109375" style="103" customWidth="1"/>
    <col min="11789" max="11789" width="14.6640625" style="103" bestFit="1" customWidth="1"/>
    <col min="11790" max="11790" width="13.6640625" style="103" bestFit="1" customWidth="1"/>
    <col min="11791" max="12028" width="9.109375" style="103"/>
    <col min="12029" max="12029" width="11.44140625" style="103" customWidth="1"/>
    <col min="12030" max="12030" width="11.109375" style="103" customWidth="1"/>
    <col min="12031" max="12039" width="10.88671875" style="103" customWidth="1"/>
    <col min="12040" max="12040" width="9.109375" style="103"/>
    <col min="12041" max="12041" width="5.88671875" style="103" bestFit="1" customWidth="1"/>
    <col min="12042" max="12042" width="9.109375" style="103"/>
    <col min="12043" max="12043" width="11.44140625" style="103" customWidth="1"/>
    <col min="12044" max="12044" width="11.109375" style="103" customWidth="1"/>
    <col min="12045" max="12045" width="14.6640625" style="103" bestFit="1" customWidth="1"/>
    <col min="12046" max="12046" width="13.6640625" style="103" bestFit="1" customWidth="1"/>
    <col min="12047" max="12284" width="9.109375" style="103"/>
    <col min="12285" max="12285" width="11.44140625" style="103" customWidth="1"/>
    <col min="12286" max="12286" width="11.109375" style="103" customWidth="1"/>
    <col min="12287" max="12295" width="10.88671875" style="103" customWidth="1"/>
    <col min="12296" max="12296" width="9.109375" style="103"/>
    <col min="12297" max="12297" width="5.88671875" style="103" bestFit="1" customWidth="1"/>
    <col min="12298" max="12298" width="9.109375" style="103"/>
    <col min="12299" max="12299" width="11.44140625" style="103" customWidth="1"/>
    <col min="12300" max="12300" width="11.109375" style="103" customWidth="1"/>
    <col min="12301" max="12301" width="14.6640625" style="103" bestFit="1" customWidth="1"/>
    <col min="12302" max="12302" width="13.6640625" style="103" bestFit="1" customWidth="1"/>
    <col min="12303" max="12540" width="9.109375" style="103"/>
    <col min="12541" max="12541" width="11.44140625" style="103" customWidth="1"/>
    <col min="12542" max="12542" width="11.109375" style="103" customWidth="1"/>
    <col min="12543" max="12551" width="10.88671875" style="103" customWidth="1"/>
    <col min="12552" max="12552" width="9.109375" style="103"/>
    <col min="12553" max="12553" width="5.88671875" style="103" bestFit="1" customWidth="1"/>
    <col min="12554" max="12554" width="9.109375" style="103"/>
    <col min="12555" max="12555" width="11.44140625" style="103" customWidth="1"/>
    <col min="12556" max="12556" width="11.109375" style="103" customWidth="1"/>
    <col min="12557" max="12557" width="14.6640625" style="103" bestFit="1" customWidth="1"/>
    <col min="12558" max="12558" width="13.6640625" style="103" bestFit="1" customWidth="1"/>
    <col min="12559" max="12796" width="9.109375" style="103"/>
    <col min="12797" max="12797" width="11.44140625" style="103" customWidth="1"/>
    <col min="12798" max="12798" width="11.109375" style="103" customWidth="1"/>
    <col min="12799" max="12807" width="10.88671875" style="103" customWidth="1"/>
    <col min="12808" max="12808" width="9.109375" style="103"/>
    <col min="12809" max="12809" width="5.88671875" style="103" bestFit="1" customWidth="1"/>
    <col min="12810" max="12810" width="9.109375" style="103"/>
    <col min="12811" max="12811" width="11.44140625" style="103" customWidth="1"/>
    <col min="12812" max="12812" width="11.109375" style="103" customWidth="1"/>
    <col min="12813" max="12813" width="14.6640625" style="103" bestFit="1" customWidth="1"/>
    <col min="12814" max="12814" width="13.6640625" style="103" bestFit="1" customWidth="1"/>
    <col min="12815" max="13052" width="9.109375" style="103"/>
    <col min="13053" max="13053" width="11.44140625" style="103" customWidth="1"/>
    <col min="13054" max="13054" width="11.109375" style="103" customWidth="1"/>
    <col min="13055" max="13063" width="10.88671875" style="103" customWidth="1"/>
    <col min="13064" max="13064" width="9.109375" style="103"/>
    <col min="13065" max="13065" width="5.88671875" style="103" bestFit="1" customWidth="1"/>
    <col min="13066" max="13066" width="9.109375" style="103"/>
    <col min="13067" max="13067" width="11.44140625" style="103" customWidth="1"/>
    <col min="13068" max="13068" width="11.109375" style="103" customWidth="1"/>
    <col min="13069" max="13069" width="14.6640625" style="103" bestFit="1" customWidth="1"/>
    <col min="13070" max="13070" width="13.6640625" style="103" bestFit="1" customWidth="1"/>
    <col min="13071" max="13308" width="9.109375" style="103"/>
    <col min="13309" max="13309" width="11.44140625" style="103" customWidth="1"/>
    <col min="13310" max="13310" width="11.109375" style="103" customWidth="1"/>
    <col min="13311" max="13319" width="10.88671875" style="103" customWidth="1"/>
    <col min="13320" max="13320" width="9.109375" style="103"/>
    <col min="13321" max="13321" width="5.88671875" style="103" bestFit="1" customWidth="1"/>
    <col min="13322" max="13322" width="9.109375" style="103"/>
    <col min="13323" max="13323" width="11.44140625" style="103" customWidth="1"/>
    <col min="13324" max="13324" width="11.109375" style="103" customWidth="1"/>
    <col min="13325" max="13325" width="14.6640625" style="103" bestFit="1" customWidth="1"/>
    <col min="13326" max="13326" width="13.6640625" style="103" bestFit="1" customWidth="1"/>
    <col min="13327" max="13564" width="9.109375" style="103"/>
    <col min="13565" max="13565" width="11.44140625" style="103" customWidth="1"/>
    <col min="13566" max="13566" width="11.109375" style="103" customWidth="1"/>
    <col min="13567" max="13575" width="10.88671875" style="103" customWidth="1"/>
    <col min="13576" max="13576" width="9.109375" style="103"/>
    <col min="13577" max="13577" width="5.88671875" style="103" bestFit="1" customWidth="1"/>
    <col min="13578" max="13578" width="9.109375" style="103"/>
    <col min="13579" max="13579" width="11.44140625" style="103" customWidth="1"/>
    <col min="13580" max="13580" width="11.109375" style="103" customWidth="1"/>
    <col min="13581" max="13581" width="14.6640625" style="103" bestFit="1" customWidth="1"/>
    <col min="13582" max="13582" width="13.6640625" style="103" bestFit="1" customWidth="1"/>
    <col min="13583" max="13820" width="9.109375" style="103"/>
    <col min="13821" max="13821" width="11.44140625" style="103" customWidth="1"/>
    <col min="13822" max="13822" width="11.109375" style="103" customWidth="1"/>
    <col min="13823" max="13831" width="10.88671875" style="103" customWidth="1"/>
    <col min="13832" max="13832" width="9.109375" style="103"/>
    <col min="13833" max="13833" width="5.88671875" style="103" bestFit="1" customWidth="1"/>
    <col min="13834" max="13834" width="9.109375" style="103"/>
    <col min="13835" max="13835" width="11.44140625" style="103" customWidth="1"/>
    <col min="13836" max="13836" width="11.109375" style="103" customWidth="1"/>
    <col min="13837" max="13837" width="14.6640625" style="103" bestFit="1" customWidth="1"/>
    <col min="13838" max="13838" width="13.6640625" style="103" bestFit="1" customWidth="1"/>
    <col min="13839" max="14076" width="9.109375" style="103"/>
    <col min="14077" max="14077" width="11.44140625" style="103" customWidth="1"/>
    <col min="14078" max="14078" width="11.109375" style="103" customWidth="1"/>
    <col min="14079" max="14087" width="10.88671875" style="103" customWidth="1"/>
    <col min="14088" max="14088" width="9.109375" style="103"/>
    <col min="14089" max="14089" width="5.88671875" style="103" bestFit="1" customWidth="1"/>
    <col min="14090" max="14090" width="9.109375" style="103"/>
    <col min="14091" max="14091" width="11.44140625" style="103" customWidth="1"/>
    <col min="14092" max="14092" width="11.109375" style="103" customWidth="1"/>
    <col min="14093" max="14093" width="14.6640625" style="103" bestFit="1" customWidth="1"/>
    <col min="14094" max="14094" width="13.6640625" style="103" bestFit="1" customWidth="1"/>
    <col min="14095" max="14332" width="9.109375" style="103"/>
    <col min="14333" max="14333" width="11.44140625" style="103" customWidth="1"/>
    <col min="14334" max="14334" width="11.109375" style="103" customWidth="1"/>
    <col min="14335" max="14343" width="10.88671875" style="103" customWidth="1"/>
    <col min="14344" max="14344" width="9.109375" style="103"/>
    <col min="14345" max="14345" width="5.88671875" style="103" bestFit="1" customWidth="1"/>
    <col min="14346" max="14346" width="9.109375" style="103"/>
    <col min="14347" max="14347" width="11.44140625" style="103" customWidth="1"/>
    <col min="14348" max="14348" width="11.109375" style="103" customWidth="1"/>
    <col min="14349" max="14349" width="14.6640625" style="103" bestFit="1" customWidth="1"/>
    <col min="14350" max="14350" width="13.6640625" style="103" bestFit="1" customWidth="1"/>
    <col min="14351" max="14588" width="9.109375" style="103"/>
    <col min="14589" max="14589" width="11.44140625" style="103" customWidth="1"/>
    <col min="14590" max="14590" width="11.109375" style="103" customWidth="1"/>
    <col min="14591" max="14599" width="10.88671875" style="103" customWidth="1"/>
    <col min="14600" max="14600" width="9.109375" style="103"/>
    <col min="14601" max="14601" width="5.88671875" style="103" bestFit="1" customWidth="1"/>
    <col min="14602" max="14602" width="9.109375" style="103"/>
    <col min="14603" max="14603" width="11.44140625" style="103" customWidth="1"/>
    <col min="14604" max="14604" width="11.109375" style="103" customWidth="1"/>
    <col min="14605" max="14605" width="14.6640625" style="103" bestFit="1" customWidth="1"/>
    <col min="14606" max="14606" width="13.6640625" style="103" bestFit="1" customWidth="1"/>
    <col min="14607" max="14844" width="9.109375" style="103"/>
    <col min="14845" max="14845" width="11.44140625" style="103" customWidth="1"/>
    <col min="14846" max="14846" width="11.109375" style="103" customWidth="1"/>
    <col min="14847" max="14855" width="10.88671875" style="103" customWidth="1"/>
    <col min="14856" max="14856" width="9.109375" style="103"/>
    <col min="14857" max="14857" width="5.88671875" style="103" bestFit="1" customWidth="1"/>
    <col min="14858" max="14858" width="9.109375" style="103"/>
    <col min="14859" max="14859" width="11.44140625" style="103" customWidth="1"/>
    <col min="14860" max="14860" width="11.109375" style="103" customWidth="1"/>
    <col min="14861" max="14861" width="14.6640625" style="103" bestFit="1" customWidth="1"/>
    <col min="14862" max="14862" width="13.6640625" style="103" bestFit="1" customWidth="1"/>
    <col min="14863" max="15100" width="9.109375" style="103"/>
    <col min="15101" max="15101" width="11.44140625" style="103" customWidth="1"/>
    <col min="15102" max="15102" width="11.109375" style="103" customWidth="1"/>
    <col min="15103" max="15111" width="10.88671875" style="103" customWidth="1"/>
    <col min="15112" max="15112" width="9.109375" style="103"/>
    <col min="15113" max="15113" width="5.88671875" style="103" bestFit="1" customWidth="1"/>
    <col min="15114" max="15114" width="9.109375" style="103"/>
    <col min="15115" max="15115" width="11.44140625" style="103" customWidth="1"/>
    <col min="15116" max="15116" width="11.109375" style="103" customWidth="1"/>
    <col min="15117" max="15117" width="14.6640625" style="103" bestFit="1" customWidth="1"/>
    <col min="15118" max="15118" width="13.6640625" style="103" bestFit="1" customWidth="1"/>
    <col min="15119" max="15356" width="9.109375" style="103"/>
    <col min="15357" max="15357" width="11.44140625" style="103" customWidth="1"/>
    <col min="15358" max="15358" width="11.109375" style="103" customWidth="1"/>
    <col min="15359" max="15367" width="10.88671875" style="103" customWidth="1"/>
    <col min="15368" max="15368" width="9.109375" style="103"/>
    <col min="15369" max="15369" width="5.88671875" style="103" bestFit="1" customWidth="1"/>
    <col min="15370" max="15370" width="9.109375" style="103"/>
    <col min="15371" max="15371" width="11.44140625" style="103" customWidth="1"/>
    <col min="15372" max="15372" width="11.109375" style="103" customWidth="1"/>
    <col min="15373" max="15373" width="14.6640625" style="103" bestFit="1" customWidth="1"/>
    <col min="15374" max="15374" width="13.6640625" style="103" bestFit="1" customWidth="1"/>
    <col min="15375" max="15612" width="9.109375" style="103"/>
    <col min="15613" max="15613" width="11.44140625" style="103" customWidth="1"/>
    <col min="15614" max="15614" width="11.109375" style="103" customWidth="1"/>
    <col min="15615" max="15623" width="10.88671875" style="103" customWidth="1"/>
    <col min="15624" max="15624" width="9.109375" style="103"/>
    <col min="15625" max="15625" width="5.88671875" style="103" bestFit="1" customWidth="1"/>
    <col min="15626" max="15626" width="9.109375" style="103"/>
    <col min="15627" max="15627" width="11.44140625" style="103" customWidth="1"/>
    <col min="15628" max="15628" width="11.109375" style="103" customWidth="1"/>
    <col min="15629" max="15629" width="14.6640625" style="103" bestFit="1" customWidth="1"/>
    <col min="15630" max="15630" width="13.6640625" style="103" bestFit="1" customWidth="1"/>
    <col min="15631" max="15868" width="9.109375" style="103"/>
    <col min="15869" max="15869" width="11.44140625" style="103" customWidth="1"/>
    <col min="15870" max="15870" width="11.109375" style="103" customWidth="1"/>
    <col min="15871" max="15879" width="10.88671875" style="103" customWidth="1"/>
    <col min="15880" max="15880" width="9.109375" style="103"/>
    <col min="15881" max="15881" width="5.88671875" style="103" bestFit="1" customWidth="1"/>
    <col min="15882" max="15882" width="9.109375" style="103"/>
    <col min="15883" max="15883" width="11.44140625" style="103" customWidth="1"/>
    <col min="15884" max="15884" width="11.109375" style="103" customWidth="1"/>
    <col min="15885" max="15885" width="14.6640625" style="103" bestFit="1" customWidth="1"/>
    <col min="15886" max="15886" width="13.6640625" style="103" bestFit="1" customWidth="1"/>
    <col min="15887" max="16124" width="9.109375" style="103"/>
    <col min="16125" max="16125" width="11.44140625" style="103" customWidth="1"/>
    <col min="16126" max="16126" width="11.109375" style="103" customWidth="1"/>
    <col min="16127" max="16135" width="10.88671875" style="103" customWidth="1"/>
    <col min="16136" max="16136" width="9.109375" style="103"/>
    <col min="16137" max="16137" width="5.88671875" style="103" bestFit="1" customWidth="1"/>
    <col min="16138" max="16138" width="9.109375" style="103"/>
    <col min="16139" max="16139" width="11.44140625" style="103" customWidth="1"/>
    <col min="16140" max="16140" width="11.109375" style="103" customWidth="1"/>
    <col min="16141" max="16141" width="14.6640625" style="103" bestFit="1" customWidth="1"/>
    <col min="16142" max="16142" width="13.6640625" style="103" bestFit="1" customWidth="1"/>
    <col min="16143" max="16384" width="9.109375" style="103"/>
  </cols>
  <sheetData>
    <row r="1" spans="2:16">
      <c r="B1" s="3683" t="s">
        <v>339</v>
      </c>
      <c r="C1" s="3683"/>
      <c r="D1" s="3683"/>
      <c r="E1" s="3683"/>
      <c r="F1" s="3683"/>
      <c r="G1" s="3683"/>
      <c r="H1" s="3683"/>
      <c r="I1" s="3683"/>
      <c r="J1" s="3683"/>
      <c r="K1" s="3683"/>
      <c r="L1" s="3683"/>
    </row>
    <row r="2" spans="2:16">
      <c r="B2" s="3683" t="s">
        <v>326</v>
      </c>
      <c r="C2" s="3683"/>
      <c r="D2" s="3683"/>
      <c r="E2" s="3683"/>
      <c r="F2" s="3683"/>
      <c r="G2" s="3683"/>
      <c r="H2" s="3683"/>
      <c r="I2" s="3683"/>
      <c r="J2" s="3683"/>
      <c r="K2" s="3683"/>
      <c r="L2" s="3683"/>
    </row>
    <row r="3" spans="2:16" ht="16.2" thickBot="1">
      <c r="B3" s="3684" t="s">
        <v>337</v>
      </c>
      <c r="C3" s="3684"/>
      <c r="D3" s="3684"/>
      <c r="E3" s="3684"/>
      <c r="F3" s="3684"/>
      <c r="G3" s="3684"/>
      <c r="H3" s="3684"/>
      <c r="I3" s="3684"/>
      <c r="J3" s="3684"/>
      <c r="K3" s="3684"/>
      <c r="L3" s="3684"/>
    </row>
    <row r="4" spans="2:16" s="102" customFormat="1" ht="21" customHeight="1" thickTop="1">
      <c r="B4" s="3685" t="s">
        <v>325</v>
      </c>
      <c r="C4" s="3641" t="s">
        <v>324</v>
      </c>
      <c r="D4" s="3698" t="s">
        <v>330</v>
      </c>
      <c r="E4" s="3699"/>
      <c r="F4" s="3699"/>
      <c r="G4" s="3700"/>
      <c r="H4" s="3688" t="s">
        <v>160</v>
      </c>
      <c r="I4" s="3698" t="s">
        <v>321</v>
      </c>
      <c r="J4" s="3699"/>
      <c r="K4" s="3700"/>
      <c r="L4" s="3701" t="s">
        <v>320</v>
      </c>
    </row>
    <row r="5" spans="2:16" s="102" customFormat="1" ht="27.75" customHeight="1">
      <c r="B5" s="3686"/>
      <c r="C5" s="3642"/>
      <c r="D5" s="153" t="s">
        <v>319</v>
      </c>
      <c r="E5" s="153" t="s">
        <v>318</v>
      </c>
      <c r="F5" s="152" t="s">
        <v>317</v>
      </c>
      <c r="G5" s="152" t="s">
        <v>316</v>
      </c>
      <c r="H5" s="3689"/>
      <c r="I5" s="152" t="s">
        <v>315</v>
      </c>
      <c r="J5" s="152" t="s">
        <v>314</v>
      </c>
      <c r="K5" s="152" t="s">
        <v>313</v>
      </c>
      <c r="L5" s="3702"/>
      <c r="P5" s="162" t="s">
        <v>336</v>
      </c>
    </row>
    <row r="6" spans="2:16" ht="17.25" customHeight="1">
      <c r="B6" s="151" t="s">
        <v>312</v>
      </c>
      <c r="C6" s="150" t="s">
        <v>311</v>
      </c>
      <c r="D6" s="155">
        <f>'A8.Govt. Finance'!D6/$P6*100</f>
        <v>3.2046262273357025</v>
      </c>
      <c r="E6" s="155">
        <f>'A8.Govt. Finance'!E6/$P6*100</f>
        <v>5.826757424251551</v>
      </c>
      <c r="F6" s="155">
        <f>'A8.Govt. Finance'!F6/$P6*100</f>
        <v>8.7344135895427985E-2</v>
      </c>
      <c r="G6" s="155">
        <f>'A8.Govt. Finance'!G6/$P6*100</f>
        <v>9.1187277874826815</v>
      </c>
      <c r="H6" s="155">
        <f>'A8.Govt. Finance'!H6/$P6*100</f>
        <v>6.0658996445997229</v>
      </c>
      <c r="I6" s="155">
        <f>'A8.Govt. Finance'!I6/$P6*100</f>
        <v>1.7035118366363473</v>
      </c>
      <c r="J6" s="155">
        <f>'A8.Govt. Finance'!J6/$P6*100</f>
        <v>0.62646828504306973</v>
      </c>
      <c r="K6" s="155">
        <f>'A8.Govt. Finance'!K6/$P6*100</f>
        <v>2.3299801216794171</v>
      </c>
      <c r="L6" s="154">
        <f>'A8.Govt. Finance'!L6/$P6*100</f>
        <v>0.60237335100295164</v>
      </c>
      <c r="N6" s="134"/>
      <c r="P6" s="103">
        <v>16601</v>
      </c>
    </row>
    <row r="7" spans="2:16" ht="17.25" customHeight="1">
      <c r="B7" s="145" t="s">
        <v>310</v>
      </c>
      <c r="C7" s="144" t="s">
        <v>309</v>
      </c>
      <c r="D7" s="155">
        <f>'A8.Govt. Finance'!D7/$P7*100</f>
        <v>3.7852132919397494</v>
      </c>
      <c r="E7" s="155">
        <f>'A8.Govt. Finance'!E7/$P7*100</f>
        <v>7.1225710014947694</v>
      </c>
      <c r="F7" s="155">
        <f>'A8.Govt. Finance'!F7/$P7*100</f>
        <v>9.2560653098769693E-2</v>
      </c>
      <c r="G7" s="155">
        <f>'A8.Govt. Finance'!G7/$P7*100</f>
        <v>11.000344946533287</v>
      </c>
      <c r="H7" s="155">
        <f>'A8.Govt. Finance'!H7/$P7*100</f>
        <v>6.3930090835920437</v>
      </c>
      <c r="I7" s="155">
        <f>'A8.Govt. Finance'!I7/$P7*100</f>
        <v>2.0679544670576062</v>
      </c>
      <c r="J7" s="155">
        <f>'A8.Govt. Finance'!J7/$P7*100</f>
        <v>0.83936989766586179</v>
      </c>
      <c r="K7" s="155">
        <f>'A8.Govt. Finance'!K7/$P7*100</f>
        <v>2.9073243647234679</v>
      </c>
      <c r="L7" s="154">
        <f>'A8.Govt. Finance'!L7/$P7*100</f>
        <v>1.1498217776244684</v>
      </c>
      <c r="N7" s="134"/>
      <c r="P7" s="103">
        <v>17394</v>
      </c>
    </row>
    <row r="8" spans="2:16" ht="17.25" customHeight="1">
      <c r="B8" s="145" t="s">
        <v>308</v>
      </c>
      <c r="C8" s="144" t="s">
        <v>307</v>
      </c>
      <c r="D8" s="155">
        <f>'A8.Govt. Finance'!D8/$P8*100</f>
        <v>4.5885416666666661</v>
      </c>
      <c r="E8" s="155">
        <f>'A8.Govt. Finance'!E8/$P8*100</f>
        <v>8.6707175925925917</v>
      </c>
      <c r="F8" s="155">
        <f>'A8.Govt. Finance'!F8/$P8*100</f>
        <v>0.22685185185185186</v>
      </c>
      <c r="G8" s="155">
        <f>'A8.Govt. Finance'!G8/$P8*100</f>
        <v>13.486111111111111</v>
      </c>
      <c r="H8" s="155">
        <f>'A8.Govt. Finance'!H8/$P8*100</f>
        <v>7.705439814814814</v>
      </c>
      <c r="I8" s="155">
        <f>'A8.Govt. Finance'!I8/$P8*100</f>
        <v>2.2719907407407409</v>
      </c>
      <c r="J8" s="155">
        <f>'A8.Govt. Finance'!J8/$P8*100</f>
        <v>0.95081018518518523</v>
      </c>
      <c r="K8" s="155">
        <f>'A8.Govt. Finance'!K8/$P8*100</f>
        <v>3.222800925925926</v>
      </c>
      <c r="L8" s="154">
        <f>'A8.Govt. Finance'!L8/$P8*100</f>
        <v>1.7361111111111112</v>
      </c>
      <c r="N8" s="134"/>
      <c r="P8" s="103">
        <v>17280</v>
      </c>
    </row>
    <row r="9" spans="2:16" ht="17.25" customHeight="1">
      <c r="B9" s="145" t="s">
        <v>306</v>
      </c>
      <c r="C9" s="144" t="s">
        <v>305</v>
      </c>
      <c r="D9" s="155">
        <f>'A8.Govt. Finance'!D9/$P9*100</f>
        <v>4.1699193998073714</v>
      </c>
      <c r="E9" s="155">
        <f>'A8.Govt. Finance'!E9/$P9*100</f>
        <v>9.1651036650276261</v>
      </c>
      <c r="F9" s="155">
        <f>'A8.Govt. Finance'!F9/$P9*100</f>
        <v>0.22456531657119683</v>
      </c>
      <c r="G9" s="155">
        <f>'A8.Govt. Finance'!G9/$P9*100</f>
        <v>13.559588381406195</v>
      </c>
      <c r="H9" s="155">
        <f>'A8.Govt. Finance'!H9/$P9*100</f>
        <v>7.8744867440563695</v>
      </c>
      <c r="I9" s="155">
        <f>'A8.Govt. Finance'!I9/$P9*100</f>
        <v>2.3652861560298071</v>
      </c>
      <c r="J9" s="155">
        <f>'A8.Govt. Finance'!J9/$P9*100</f>
        <v>1.9354184620063872</v>
      </c>
      <c r="K9" s="155">
        <f>'A8.Govt. Finance'!K9/$P9*100</f>
        <v>4.3007046180361952</v>
      </c>
      <c r="L9" s="154">
        <f>'A8.Govt. Finance'!L9/$P9*100</f>
        <v>1.2166066811983576</v>
      </c>
      <c r="N9" s="134"/>
      <c r="P9" s="103">
        <v>19727</v>
      </c>
    </row>
    <row r="10" spans="2:16" ht="17.25" customHeight="1">
      <c r="B10" s="145" t="s">
        <v>304</v>
      </c>
      <c r="C10" s="144" t="s">
        <v>303</v>
      </c>
      <c r="D10" s="155">
        <f>'A8.Govt. Finance'!D10/$P10*100</f>
        <v>3.7702847519902023</v>
      </c>
      <c r="E10" s="155">
        <f>'A8.Govt. Finance'!E10/$P10*100</f>
        <v>7.5734843845682782</v>
      </c>
      <c r="F10" s="155">
        <f>'A8.Govt. Finance'!F10/$P10*100</f>
        <v>0.21662584200857318</v>
      </c>
      <c r="G10" s="155">
        <f>'A8.Govt. Finance'!G10/$P10*100</f>
        <v>11.560394978567054</v>
      </c>
      <c r="H10" s="155">
        <f>'A8.Govt. Finance'!H10/$P10*100</f>
        <v>6.8811236987140232</v>
      </c>
      <c r="I10" s="155">
        <f>'A8.Govt. Finance'!I10/$P10*100</f>
        <v>2.2933251684017146</v>
      </c>
      <c r="J10" s="155">
        <f>'A8.Govt. Finance'!J10/$P10*100</f>
        <v>1.4933404776484998</v>
      </c>
      <c r="K10" s="155">
        <f>'A8.Govt. Finance'!K10/$P10*100</f>
        <v>3.7866656460502148</v>
      </c>
      <c r="L10" s="154">
        <f>'A8.Govt. Finance'!L10/$P10*100</f>
        <v>0.76546233925290874</v>
      </c>
      <c r="N10" s="134"/>
      <c r="P10" s="103">
        <v>26128</v>
      </c>
    </row>
    <row r="11" spans="2:16" ht="17.25" customHeight="1">
      <c r="B11" s="145" t="s">
        <v>302</v>
      </c>
      <c r="C11" s="144" t="s">
        <v>301</v>
      </c>
      <c r="D11" s="155">
        <f>'A8.Govt. Finance'!D11/$P11*100</f>
        <v>4.5702539505802742</v>
      </c>
      <c r="E11" s="155">
        <f>'A8.Govt. Finance'!E11/$P11*100</f>
        <v>9.8865144961671874</v>
      </c>
      <c r="F11" s="155">
        <f>'A8.Govt. Finance'!F11/$P11*100</f>
        <v>0.4064065778767505</v>
      </c>
      <c r="G11" s="155">
        <f>'A8.Govt. Finance'!G11/$P11*100</f>
        <v>14.863175024624212</v>
      </c>
      <c r="H11" s="155">
        <f>'A8.Govt. Finance'!H11/$P11*100</f>
        <v>7.9529784591666308</v>
      </c>
      <c r="I11" s="155">
        <f>'A8.Govt. Finance'!I11/$P11*100</f>
        <v>3.4499593165174938</v>
      </c>
      <c r="J11" s="155">
        <f>'A8.Govt. Finance'!J11/$P11*100</f>
        <v>2.2906941886857091</v>
      </c>
      <c r="K11" s="155">
        <f>'A8.Govt. Finance'!K11/$P11*100</f>
        <v>5.7406535052032037</v>
      </c>
      <c r="L11" s="154">
        <f>'A8.Govt. Finance'!L11/$P11*100</f>
        <v>0.77084493169457413</v>
      </c>
      <c r="N11" s="134"/>
      <c r="P11" s="103">
        <v>23351</v>
      </c>
    </row>
    <row r="12" spans="2:16" ht="17.25" customHeight="1">
      <c r="B12" s="145" t="s">
        <v>300</v>
      </c>
      <c r="C12" s="144" t="s">
        <v>299</v>
      </c>
      <c r="D12" s="155">
        <f>'A8.Govt. Finance'!D12/$P12*100</f>
        <v>4.6687662504119825</v>
      </c>
      <c r="E12" s="155">
        <f>'A8.Govt. Finance'!E12/$P12*100</f>
        <v>10.001464825868824</v>
      </c>
      <c r="F12" s="155">
        <f>'A8.Govt. Finance'!F12/$P12*100</f>
        <v>0.31603618119895999</v>
      </c>
      <c r="G12" s="155">
        <f>'A8.Govt. Finance'!G12/$P12*100</f>
        <v>14.986267257479769</v>
      </c>
      <c r="H12" s="155">
        <f>'A8.Govt. Finance'!H12/$P12*100</f>
        <v>8.790420038817885</v>
      </c>
      <c r="I12" s="155">
        <f>'A8.Govt. Finance'!I12/$P12*100</f>
        <v>3.1819679935547662</v>
      </c>
      <c r="J12" s="155">
        <f>'A8.Govt. Finance'!J12/$P12*100</f>
        <v>2.5389094371406595</v>
      </c>
      <c r="K12" s="155">
        <f>'A8.Govt. Finance'!K12/$P12*100</f>
        <v>5.7208774306954258</v>
      </c>
      <c r="L12" s="154">
        <f>'A8.Govt. Finance'!L12/$P12*100</f>
        <v>0.91551616801552704</v>
      </c>
      <c r="N12" s="134"/>
      <c r="P12" s="103">
        <v>27307</v>
      </c>
    </row>
    <row r="13" spans="2:16" ht="17.25" customHeight="1">
      <c r="B13" s="145" t="s">
        <v>298</v>
      </c>
      <c r="C13" s="144" t="s">
        <v>297</v>
      </c>
      <c r="D13" s="155">
        <f>'A8.Govt. Finance'!D13/$P13*100</f>
        <v>4.9393313540725448</v>
      </c>
      <c r="E13" s="155">
        <f>'A8.Govt. Finance'!E13/$P13*100</f>
        <v>12.026913643991223</v>
      </c>
      <c r="F13" s="155">
        <f>'A8.Govt. Finance'!F13/$P13*100</f>
        <v>0.33496837485478248</v>
      </c>
      <c r="G13" s="155">
        <f>'A8.Govt. Finance'!G13/$P13*100</f>
        <v>17.30121337291855</v>
      </c>
      <c r="H13" s="155">
        <f>'A8.Govt. Finance'!H13/$P13*100</f>
        <v>8.6356008777591331</v>
      </c>
      <c r="I13" s="155">
        <f>'A8.Govt. Finance'!I13/$P13*100</f>
        <v>3.2054343616883951</v>
      </c>
      <c r="J13" s="155">
        <f>'A8.Govt. Finance'!J13/$P13*100</f>
        <v>2.3554279075771265</v>
      </c>
      <c r="K13" s="155">
        <f>'A8.Govt. Finance'!K13/$P13*100</f>
        <v>5.5608622692655212</v>
      </c>
      <c r="L13" s="154">
        <f>'A8.Govt. Finance'!L13/$P13*100</f>
        <v>1.6135278172195688</v>
      </c>
      <c r="N13" s="134"/>
      <c r="P13" s="103">
        <v>30988</v>
      </c>
    </row>
    <row r="14" spans="2:16" ht="17.25" customHeight="1">
      <c r="B14" s="145" t="s">
        <v>296</v>
      </c>
      <c r="C14" s="144" t="s">
        <v>295</v>
      </c>
      <c r="D14" s="155">
        <f>'A8.Govt. Finance'!D14/$P14*100</f>
        <v>5.628160018923154</v>
      </c>
      <c r="E14" s="155">
        <f>'A8.Govt. Finance'!E14/$P14*100</f>
        <v>14.730788563318651</v>
      </c>
      <c r="F14" s="155">
        <f>'A8.Govt. Finance'!F14/$P14*100</f>
        <v>0.27675113095414089</v>
      </c>
      <c r="G14" s="155">
        <f>'A8.Govt. Finance'!G14/$P14*100</f>
        <v>20.635699713195947</v>
      </c>
      <c r="H14" s="155">
        <f>'A8.Govt. Finance'!H14/$P14*100</f>
        <v>8.3832530084858519</v>
      </c>
      <c r="I14" s="155">
        <f>'A8.Govt. Finance'!I14/$P14*100</f>
        <v>3.2231453830460359</v>
      </c>
      <c r="J14" s="155">
        <f>'A8.Govt. Finance'!J14/$P14*100</f>
        <v>2.914757103574702</v>
      </c>
      <c r="K14" s="155">
        <f>'A8.Govt. Finance'!K14/$P14*100</f>
        <v>6.137902486620737</v>
      </c>
      <c r="L14" s="154">
        <f>'A8.Govt. Finance'!L14/$P14*100</f>
        <v>2.956742852074155</v>
      </c>
      <c r="N14" s="134"/>
      <c r="P14" s="103">
        <v>33821</v>
      </c>
    </row>
    <row r="15" spans="2:16" ht="17.25" customHeight="1">
      <c r="B15" s="145" t="s">
        <v>294</v>
      </c>
      <c r="C15" s="144" t="s">
        <v>293</v>
      </c>
      <c r="D15" s="155">
        <f>'A8.Govt. Finance'!D15/$P15*100</f>
        <v>5.3626877067956222</v>
      </c>
      <c r="E15" s="155">
        <f>'A8.Govt. Finance'!E15/$P15*100</f>
        <v>13.142784423517433</v>
      </c>
      <c r="F15" s="155">
        <f>'A8.Govt. Finance'!F15/$P15*100</f>
        <v>0.42377195215067448</v>
      </c>
      <c r="G15" s="155">
        <f>'A8.Govt. Finance'!G15/$P15*100</f>
        <v>18.929244082463732</v>
      </c>
      <c r="H15" s="155">
        <f>'A8.Govt. Finance'!H15/$P15*100</f>
        <v>8.6696360397047609</v>
      </c>
      <c r="I15" s="155">
        <f>'A8.Govt. Finance'!I15/$P15*100</f>
        <v>2.2311020615932811</v>
      </c>
      <c r="J15" s="155">
        <f>'A8.Govt. Finance'!J15/$P15*100</f>
        <v>4.2527360651565287</v>
      </c>
      <c r="K15" s="155">
        <f>'A8.Govt. Finance'!K15/$P15*100</f>
        <v>6.4838381267498093</v>
      </c>
      <c r="L15" s="154">
        <f>'A8.Govt. Finance'!L15/$P15*100</f>
        <v>4.0132349198269281</v>
      </c>
      <c r="N15" s="134"/>
      <c r="P15" s="103">
        <v>39290</v>
      </c>
    </row>
    <row r="16" spans="2:16" ht="17.25" customHeight="1">
      <c r="B16" s="145" t="s">
        <v>292</v>
      </c>
      <c r="C16" s="144" t="s">
        <v>291</v>
      </c>
      <c r="D16" s="155">
        <f>'A8.Govt. Finance'!D16/$P16*100</f>
        <v>5.8630089939253445</v>
      </c>
      <c r="E16" s="155">
        <f>'A8.Govt. Finance'!E16/$P16*100</f>
        <v>11.781612896301542</v>
      </c>
      <c r="F16" s="155">
        <f>'A8.Govt. Finance'!F16/$P16*100</f>
        <v>0.37499731684804771</v>
      </c>
      <c r="G16" s="155">
        <f>'A8.Govt. Finance'!G16/$P16*100</f>
        <v>18.019619207074939</v>
      </c>
      <c r="H16" s="155">
        <f>'A8.Govt. Finance'!H16/$P16*100</f>
        <v>8.407066348981477</v>
      </c>
      <c r="I16" s="155">
        <f>'A8.Govt. Finance'!I16/$P16*100</f>
        <v>1.982098010174512</v>
      </c>
      <c r="J16" s="155">
        <f>'A8.Govt. Finance'!J16/$P16*100</f>
        <v>3.7669306888187695</v>
      </c>
      <c r="K16" s="155">
        <f>'A8.Govt. Finance'!K16/$P16*100</f>
        <v>5.7490286989932819</v>
      </c>
      <c r="L16" s="154">
        <f>'A8.Govt. Finance'!L16/$P16*100</f>
        <v>3.8635241591001783</v>
      </c>
      <c r="N16" s="134"/>
      <c r="P16" s="103">
        <v>46587</v>
      </c>
    </row>
    <row r="17" spans="2:16" ht="17.25" customHeight="1">
      <c r="B17" s="145" t="s">
        <v>290</v>
      </c>
      <c r="C17" s="144" t="s">
        <v>289</v>
      </c>
      <c r="D17" s="155">
        <f>'A8.Govt. Finance'!D17/$P17*100</f>
        <v>5.8154806760684679</v>
      </c>
      <c r="E17" s="155">
        <f>'A8.Govt. Finance'!E17/$P17*100</f>
        <v>11.147773351993399</v>
      </c>
      <c r="F17" s="155">
        <f>'A8.Govt. Finance'!F17/$P17*100</f>
        <v>0.6150644131051064</v>
      </c>
      <c r="G17" s="155">
        <f>'A8.Govt. Finance'!G17/$P17*100</f>
        <v>17.578318441166967</v>
      </c>
      <c r="H17" s="155">
        <f>'A8.Govt. Finance'!H17/$P17*100</f>
        <v>8.3333333333333321</v>
      </c>
      <c r="I17" s="155">
        <f>'A8.Govt. Finance'!I17/$P17*100</f>
        <v>2.10446047296085</v>
      </c>
      <c r="J17" s="155">
        <f>'A8.Govt. Finance'!J17/$P17*100</f>
        <v>4.4875659382064805</v>
      </c>
      <c r="K17" s="155">
        <f>'A8.Govt. Finance'!K17/$P17*100</f>
        <v>6.5920264111673301</v>
      </c>
      <c r="L17" s="154">
        <f>'A8.Govt. Finance'!L17/$P17*100</f>
        <v>2.5180320809559698</v>
      </c>
      <c r="N17" s="134"/>
      <c r="P17" s="103">
        <v>55734</v>
      </c>
    </row>
    <row r="18" spans="2:16" ht="17.25" customHeight="1">
      <c r="B18" s="145" t="s">
        <v>288</v>
      </c>
      <c r="C18" s="144" t="s">
        <v>287</v>
      </c>
      <c r="D18" s="155">
        <f>'A8.Govt. Finance'!D18/$P18*100</f>
        <v>5.9260303144181385</v>
      </c>
      <c r="E18" s="155">
        <f>'A8.Govt. Finance'!E18/$P18*100</f>
        <v>11.552674433170488</v>
      </c>
      <c r="F18" s="155">
        <f>'A8.Govt. Finance'!F18/$P18*100</f>
        <v>0.54897908054616062</v>
      </c>
      <c r="G18" s="155">
        <f>'A8.Govt. Finance'!G18/$P18*100</f>
        <v>18.027683828134787</v>
      </c>
      <c r="H18" s="155">
        <f>'A8.Govt. Finance'!H18/$P18*100</f>
        <v>9.3559751972942493</v>
      </c>
      <c r="I18" s="155">
        <f>'A8.Govt. Finance'!I18/$P18*100</f>
        <v>2.0122447701365402</v>
      </c>
      <c r="J18" s="155">
        <f>'A8.Govt. Finance'!J18/$P18*100</f>
        <v>4.2368157334335468</v>
      </c>
      <c r="K18" s="155">
        <f>'A8.Govt. Finance'!K18/$P18*100</f>
        <v>6.2490605035700861</v>
      </c>
      <c r="L18" s="154">
        <f>'A8.Govt. Finance'!L18/$P18*100</f>
        <v>2.5753162971314043</v>
      </c>
      <c r="N18" s="134"/>
      <c r="P18" s="103">
        <v>63864</v>
      </c>
    </row>
    <row r="19" spans="2:16" ht="17.25" customHeight="1">
      <c r="B19" s="145" t="s">
        <v>286</v>
      </c>
      <c r="C19" s="144" t="s">
        <v>285</v>
      </c>
      <c r="D19" s="155">
        <f>'A8.Govt. Finance'!D19/$P19*100</f>
        <v>5.5645853379450241</v>
      </c>
      <c r="E19" s="155">
        <f>'A8.Govt. Finance'!E19/$P19*100</f>
        <v>12.259121524978545</v>
      </c>
      <c r="F19" s="155">
        <f>'A8.Govt. Finance'!F19/$P19*100</f>
        <v>0.51686474397316207</v>
      </c>
      <c r="G19" s="155">
        <f>'A8.Govt. Finance'!G19/$P19*100</f>
        <v>18.340571606896731</v>
      </c>
      <c r="H19" s="155">
        <f>'A8.Govt. Finance'!H19/$P19*100</f>
        <v>9.4796244766338127</v>
      </c>
      <c r="I19" s="155">
        <f>'A8.Govt. Finance'!I19/$P19*100</f>
        <v>2.7004394975684605</v>
      </c>
      <c r="J19" s="155">
        <f>'A8.Govt. Finance'!J19/$P19*100</f>
        <v>4.9616414844095384</v>
      </c>
      <c r="K19" s="155">
        <f>'A8.Govt. Finance'!K19/$P19*100</f>
        <v>7.6620809819779989</v>
      </c>
      <c r="L19" s="154">
        <f>'A8.Govt. Finance'!L19/$P19*100</f>
        <v>1.469326190414272</v>
      </c>
      <c r="N19" s="134"/>
      <c r="P19" s="103">
        <v>76906</v>
      </c>
    </row>
    <row r="20" spans="2:16" ht="17.25" customHeight="1">
      <c r="B20" s="145" t="s">
        <v>284</v>
      </c>
      <c r="C20" s="144" t="s">
        <v>283</v>
      </c>
      <c r="D20" s="155">
        <f>'A8.Govt. Finance'!D20/$P20*100</f>
        <v>5.7601657891788953</v>
      </c>
      <c r="E20" s="155">
        <f>'A8.Govt. Finance'!E20/$P20*100</f>
        <v>13.810686680855829</v>
      </c>
      <c r="F20" s="155">
        <f>'A8.Govt. Finance'!F20/$P20*100</f>
        <v>0.59829730032485728</v>
      </c>
      <c r="G20" s="155">
        <f>'A8.Govt. Finance'!G20/$P20*100</f>
        <v>20.169149770359578</v>
      </c>
      <c r="H20" s="155">
        <f>'A8.Govt. Finance'!H20/$P20*100</f>
        <v>8.7113251932340106</v>
      </c>
      <c r="I20" s="155">
        <f>'A8.Govt. Finance'!I20/$P20*100</f>
        <v>1.8826033381875207</v>
      </c>
      <c r="J20" s="155">
        <f>'A8.Govt. Finance'!J20/$P20*100</f>
        <v>6.3474851573877</v>
      </c>
      <c r="K20" s="155">
        <f>'A8.Govt. Finance'!K20/$P20*100</f>
        <v>8.230088495575222</v>
      </c>
      <c r="L20" s="154">
        <f>'A8.Govt. Finance'!L20/$P20*100</f>
        <v>1.4898622157499719</v>
      </c>
      <c r="N20" s="134"/>
      <c r="P20" s="103">
        <v>89270</v>
      </c>
    </row>
    <row r="21" spans="2:16" ht="17.25" customHeight="1">
      <c r="B21" s="145" t="s">
        <v>282</v>
      </c>
      <c r="C21" s="144" t="s">
        <v>281</v>
      </c>
      <c r="D21" s="155">
        <f>'A8.Govt. Finance'!D21/$P21*100</f>
        <v>5.6757174905237102</v>
      </c>
      <c r="E21" s="155">
        <f>'A8.Govt. Finance'!E21/$P21*100</f>
        <v>12.568171269436066</v>
      </c>
      <c r="F21" s="155">
        <f>'A8.Govt. Finance'!F21/$P21*100</f>
        <v>0.77570201902993741</v>
      </c>
      <c r="G21" s="155">
        <f>'A8.Govt. Finance'!G21/$P21*100</f>
        <v>19.019590778989713</v>
      </c>
      <c r="H21" s="155">
        <f>'A8.Govt. Finance'!H21/$P21*100</f>
        <v>8.9811054382300615</v>
      </c>
      <c r="I21" s="155">
        <f>'A8.Govt. Finance'!I21/$P21*100</f>
        <v>1.910149299914907</v>
      </c>
      <c r="J21" s="155">
        <f>'A8.Govt. Finance'!J21/$P21*100</f>
        <v>5.7627446429952816</v>
      </c>
      <c r="K21" s="155">
        <f>'A8.Govt. Finance'!K21/$P21*100</f>
        <v>7.6728939429101874</v>
      </c>
      <c r="L21" s="154">
        <f>'A8.Govt. Finance'!L21/$P21*100</f>
        <v>2.078981975709755</v>
      </c>
      <c r="N21" s="134"/>
      <c r="P21" s="103">
        <v>103416</v>
      </c>
    </row>
    <row r="22" spans="2:16" ht="17.25" customHeight="1">
      <c r="B22" s="145" t="s">
        <v>280</v>
      </c>
      <c r="C22" s="144" t="s">
        <v>279</v>
      </c>
      <c r="D22" s="155">
        <f>'A8.Govt. Finance'!D22/$P22*100</f>
        <v>5.6752513084655645</v>
      </c>
      <c r="E22" s="155">
        <f>'A8.Govt. Finance'!E22/$P22*100</f>
        <v>13.275317770208526</v>
      </c>
      <c r="F22" s="155">
        <f>'A8.Govt. Finance'!F22/$P22*100</f>
        <v>0.61394035058569418</v>
      </c>
      <c r="G22" s="155">
        <f>'A8.Govt. Finance'!G22/$P22*100</f>
        <v>19.564509429259783</v>
      </c>
      <c r="H22" s="155">
        <f>'A8.Govt. Finance'!H22/$P22*100</f>
        <v>8.914513583118719</v>
      </c>
      <c r="I22" s="155">
        <f>'A8.Govt. Finance'!I22/$P22*100</f>
        <v>1.7984547644761988</v>
      </c>
      <c r="J22" s="155">
        <f>'A8.Govt. Finance'!J22/$P22*100</f>
        <v>5.1978898396610447</v>
      </c>
      <c r="K22" s="155">
        <f>'A8.Govt. Finance'!K22/$P22*100</f>
        <v>6.996344604137243</v>
      </c>
      <c r="L22" s="154">
        <f>'A8.Govt. Finance'!L22/$P22*100</f>
        <v>3.7822547146298908</v>
      </c>
      <c r="N22" s="134"/>
      <c r="P22" s="103">
        <v>120370</v>
      </c>
    </row>
    <row r="23" spans="2:16" ht="17.25" customHeight="1">
      <c r="B23" s="145" t="s">
        <v>278</v>
      </c>
      <c r="C23" s="144" t="s">
        <v>277</v>
      </c>
      <c r="D23" s="155">
        <f>'A8.Govt. Finance'!D23/$P23*100</f>
        <v>5.8188337447403446</v>
      </c>
      <c r="E23" s="155">
        <f>'A8.Govt. Finance'!E23/$P23*100</f>
        <v>11.046311719413728</v>
      </c>
      <c r="F23" s="155">
        <f>'A8.Govt. Finance'!F23/$P23*100</f>
        <v>0.80742807066835243</v>
      </c>
      <c r="G23" s="155">
        <f>'A8.Govt. Finance'!G23/$P23*100</f>
        <v>17.672573534822426</v>
      </c>
      <c r="H23" s="155">
        <f>'A8.Govt. Finance'!H23/$P23*100</f>
        <v>9.039381350886698</v>
      </c>
      <c r="I23" s="155">
        <f>'A8.Govt. Finance'!I23/$P23*100</f>
        <v>1.0996273923484985</v>
      </c>
      <c r="J23" s="155">
        <f>'A8.Govt. Finance'!J23/$P23*100</f>
        <v>4.5601958698749723</v>
      </c>
      <c r="K23" s="155">
        <f>'A8.Govt. Finance'!K23/$P23*100</f>
        <v>5.6598232622234699</v>
      </c>
      <c r="L23" s="154">
        <f>'A8.Govt. Finance'!L23/$P23*100</f>
        <v>1.390622595944798</v>
      </c>
      <c r="N23" s="134"/>
      <c r="P23" s="103">
        <v>149487</v>
      </c>
    </row>
    <row r="24" spans="2:16" ht="17.25" customHeight="1">
      <c r="B24" s="145" t="s">
        <v>276</v>
      </c>
      <c r="C24" s="144" t="s">
        <v>275</v>
      </c>
      <c r="D24" s="155">
        <f>'A8.Govt. Finance'!D24/$P24*100</f>
        <v>5.7654221631267717</v>
      </c>
      <c r="E24" s="155">
        <f>'A8.Govt. Finance'!E24/$P24*100</f>
        <v>11.321599776059344</v>
      </c>
      <c r="F24" s="155">
        <f>'A8.Govt. Finance'!F24/$P24*100</f>
        <v>0.93186139006496627</v>
      </c>
      <c r="G24" s="155">
        <f>'A8.Govt. Finance'!G24/$P24*100</f>
        <v>18.018883329251082</v>
      </c>
      <c r="H24" s="155">
        <f>'A8.Govt. Finance'!H24/$P24*100</f>
        <v>8.8342255968834937</v>
      </c>
      <c r="I24" s="155">
        <f>'A8.Govt. Finance'!I24/$P24*100</f>
        <v>2.2121721077247867</v>
      </c>
      <c r="J24" s="155">
        <f>'A8.Govt. Finance'!J24/$P24*100</f>
        <v>4.0361220943116738</v>
      </c>
      <c r="K24" s="155">
        <f>'A8.Govt. Finance'!K24/$P24*100</f>
        <v>6.2482942020364609</v>
      </c>
      <c r="L24" s="154">
        <f>'A8.Govt. Finance'!L24/$P24*100</f>
        <v>0.94474964134504347</v>
      </c>
      <c r="N24" s="134"/>
      <c r="P24" s="103">
        <v>171474</v>
      </c>
    </row>
    <row r="25" spans="2:16" ht="17.25" customHeight="1">
      <c r="B25" s="145" t="s">
        <v>274</v>
      </c>
      <c r="C25" s="144" t="s">
        <v>273</v>
      </c>
      <c r="D25" s="155">
        <f>'A8.Govt. Finance'!D25/$P25*100</f>
        <v>5.274699907663897</v>
      </c>
      <c r="E25" s="155">
        <f>'A8.Govt. Finance'!E25/$P25*100</f>
        <v>10.632803404391987</v>
      </c>
      <c r="F25" s="155">
        <f>'A8.Govt. Finance'!F25/$P25*100</f>
        <v>0.95256734513629615</v>
      </c>
      <c r="G25" s="155">
        <f>'A8.Govt. Finance'!G25/$P25*100</f>
        <v>16.860070657192182</v>
      </c>
      <c r="H25" s="155">
        <f>'A8.Govt. Finance'!H25/$P25*100</f>
        <v>9.8261170661206787</v>
      </c>
      <c r="I25" s="155">
        <f>'A8.Govt. Finance'!I25/$P25*100</f>
        <v>1.2011722670520695</v>
      </c>
      <c r="J25" s="155">
        <f>'A8.Govt. Finance'!J25/$P25*100</f>
        <v>4.5985386807981055</v>
      </c>
      <c r="K25" s="155">
        <f>'A8.Govt. Finance'!K25/$P25*100</f>
        <v>5.7997109478501754</v>
      </c>
      <c r="L25" s="154">
        <f>'A8.Govt. Finance'!L25/$P25*100</f>
        <v>0.91332450118431097</v>
      </c>
      <c r="N25" s="134"/>
      <c r="P25" s="103">
        <v>199272</v>
      </c>
    </row>
    <row r="26" spans="2:16" ht="17.25" customHeight="1">
      <c r="B26" s="145" t="s">
        <v>272</v>
      </c>
      <c r="C26" s="144" t="s">
        <v>271</v>
      </c>
      <c r="D26" s="155">
        <f>'A8.Govt. Finance'!D26/$P26*100</f>
        <v>7.5792859587087937</v>
      </c>
      <c r="E26" s="155">
        <f>'A8.Govt. Finance'!E26/$P26*100</f>
        <v>9.0315501311737201</v>
      </c>
      <c r="F26" s="155">
        <f>'A8.Govt. Finance'!F26/$P26*100</f>
        <v>1.2105395232120451</v>
      </c>
      <c r="G26" s="155">
        <f>'A8.Govt. Finance'!G26/$P26*100</f>
        <v>17.82137561309456</v>
      </c>
      <c r="H26" s="155">
        <f>'A8.Govt. Finance'!H26/$P26*100</f>
        <v>11.212592677084523</v>
      </c>
      <c r="I26" s="155">
        <f>'A8.Govt. Finance'!I26/$P26*100</f>
        <v>1.7963271358503481</v>
      </c>
      <c r="J26" s="155">
        <f>'A8.Govt. Finance'!J26/$P26*100</f>
        <v>3.3362837914908177</v>
      </c>
      <c r="K26" s="155">
        <f>'A8.Govt. Finance'!K26/$P26*100</f>
        <v>5.1326109273411653</v>
      </c>
      <c r="L26" s="154">
        <f>'A8.Govt. Finance'!L26/$P26*100</f>
        <v>0.86688719060111796</v>
      </c>
      <c r="N26" s="134"/>
      <c r="P26" s="103">
        <v>219175</v>
      </c>
    </row>
    <row r="27" spans="2:16" ht="17.25" customHeight="1">
      <c r="B27" s="145" t="s">
        <v>270</v>
      </c>
      <c r="C27" s="144" t="s">
        <v>269</v>
      </c>
      <c r="D27" s="155">
        <f>'A8.Govt. Finance'!D27/$P27*100</f>
        <v>7.5184502215633584</v>
      </c>
      <c r="E27" s="155">
        <f>'A8.Govt. Finance'!E27/$P27*100</f>
        <v>10.035835814119793</v>
      </c>
      <c r="F27" s="155">
        <f>'A8.Govt. Finance'!F27/$P27*100</f>
        <v>1.1439739989474234</v>
      </c>
      <c r="G27" s="155">
        <f>'A8.Govt. Finance'!G27/$P27*100</f>
        <v>18.698260034630572</v>
      </c>
      <c r="H27" s="155">
        <f>'A8.Govt. Finance'!H27/$P27*100</f>
        <v>11.205963529425945</v>
      </c>
      <c r="I27" s="155">
        <f>'A8.Govt. Finance'!I27/$P27*100</f>
        <v>1.9384684608678537</v>
      </c>
      <c r="J27" s="155">
        <f>'A8.Govt. Finance'!J27/$P27*100</f>
        <v>3.8020914938151082</v>
      </c>
      <c r="K27" s="155">
        <f>'A8.Govt. Finance'!K27/$P27*100</f>
        <v>5.7405599546829622</v>
      </c>
      <c r="L27" s="154">
        <f>'A8.Govt. Finance'!L27/$P27*100</f>
        <v>0.88384294914287331</v>
      </c>
      <c r="N27" s="134"/>
      <c r="P27" s="103">
        <v>248913</v>
      </c>
    </row>
    <row r="28" spans="2:16" ht="15.75" customHeight="1">
      <c r="B28" s="145" t="s">
        <v>268</v>
      </c>
      <c r="C28" s="144" t="s">
        <v>267</v>
      </c>
      <c r="D28" s="155">
        <f>'A8.Govt. Finance'!D28/$P28*100</f>
        <v>7.3892832061259197</v>
      </c>
      <c r="E28" s="155">
        <f>'A8.Govt. Finance'!E28/$P28*100</f>
        <v>9.4621493478020628</v>
      </c>
      <c r="F28" s="155">
        <f>'A8.Govt. Finance'!F28/$P28*100</f>
        <v>1.2310659399029635</v>
      </c>
      <c r="G28" s="155">
        <f>'A8.Govt. Finance'!G28/$P28*100</f>
        <v>18.082498493830947</v>
      </c>
      <c r="H28" s="155">
        <f>'A8.Govt. Finance'!H28/$P28*100</f>
        <v>10.827804771971351</v>
      </c>
      <c r="I28" s="155">
        <f>'A8.Govt. Finance'!I28/$P28*100</f>
        <v>2.134763451248249</v>
      </c>
      <c r="J28" s="155">
        <f>'A8.Govt. Finance'!J28/$P28*100</f>
        <v>3.2239582479243385</v>
      </c>
      <c r="K28" s="155">
        <f>'A8.Govt. Finance'!K28/$P28*100</f>
        <v>5.3587216991725874</v>
      </c>
      <c r="L28" s="154">
        <f>'A8.Govt. Finance'!L28/$P28*100</f>
        <v>1.0694691511623347</v>
      </c>
      <c r="N28" s="134"/>
      <c r="P28" s="103">
        <v>280513</v>
      </c>
    </row>
    <row r="29" spans="2:16" ht="17.25" customHeight="1">
      <c r="B29" s="145" t="s">
        <v>266</v>
      </c>
      <c r="C29" s="144" t="s">
        <v>265</v>
      </c>
      <c r="D29" s="155">
        <f>'A8.Govt. Finance'!D29/$P29*100</f>
        <v>7.7259718459671927</v>
      </c>
      <c r="E29" s="155">
        <f>'A8.Govt. Finance'!E29/$P29*100</f>
        <v>9.6208732071332417</v>
      </c>
      <c r="F29" s="155">
        <f>'A8.Govt. Finance'!F29/$P29*100</f>
        <v>1.3067194070036066</v>
      </c>
      <c r="G29" s="155">
        <f>'A8.Govt. Finance'!G29/$P29*100</f>
        <v>18.65356446010404</v>
      </c>
      <c r="H29" s="155">
        <f>'A8.Govt. Finance'!H29/$P29*100</f>
        <v>10.948461832505112</v>
      </c>
      <c r="I29" s="155">
        <f>'A8.Govt. Finance'!I29/$P29*100</f>
        <v>1.7958117967724243</v>
      </c>
      <c r="J29" s="155">
        <f>'A8.Govt. Finance'!J29/$P29*100</f>
        <v>3.6744875267995152</v>
      </c>
      <c r="K29" s="155">
        <f>'A8.Govt. Finance'!K29/$P29*100</f>
        <v>5.4702993235719388</v>
      </c>
      <c r="L29" s="154">
        <f>'A8.Govt. Finance'!L29/$P29*100</f>
        <v>1.1301500772823214</v>
      </c>
      <c r="N29" s="134"/>
      <c r="P29" s="103">
        <v>300845</v>
      </c>
    </row>
    <row r="30" spans="2:16" ht="17.25" customHeight="1">
      <c r="B30" s="145" t="s">
        <v>264</v>
      </c>
      <c r="C30" s="144" t="s">
        <v>263</v>
      </c>
      <c r="D30" s="155">
        <f>'A8.Govt. Finance'!D30/$P30*100</f>
        <v>9.3394262592241759</v>
      </c>
      <c r="E30" s="155">
        <f>'A8.Govt. Finance'!E30/$P30*100</f>
        <v>6.722128664818908</v>
      </c>
      <c r="F30" s="155">
        <f>'A8.Govt. Finance'!F30/$P30*100</f>
        <v>1.3573717386473938</v>
      </c>
      <c r="G30" s="155">
        <f>'A8.Govt. Finance'!G30/$P30*100</f>
        <v>17.418926662690478</v>
      </c>
      <c r="H30" s="155">
        <f>'A8.Govt. Finance'!H30/$P30*100</f>
        <v>10.890958846437217</v>
      </c>
      <c r="I30" s="155">
        <f>'A8.Govt. Finance'!I30/$P30*100</f>
        <v>1.2678680021985989</v>
      </c>
      <c r="J30" s="155">
        <f>'A8.Govt. Finance'!J30/$P30*100</f>
        <v>3.4652592124805572</v>
      </c>
      <c r="K30" s="155">
        <f>'A8.Govt. Finance'!K30/$P30*100</f>
        <v>4.7331272146791568</v>
      </c>
      <c r="L30" s="154">
        <f>'A8.Govt. Finance'!L30/$P30*100</f>
        <v>1.3770480300319263</v>
      </c>
      <c r="N30" s="134"/>
      <c r="P30" s="103">
        <v>342036</v>
      </c>
    </row>
    <row r="31" spans="2:16" ht="17.25" customHeight="1">
      <c r="B31" s="145" t="s">
        <v>262</v>
      </c>
      <c r="C31" s="144" t="s">
        <v>261</v>
      </c>
      <c r="D31" s="155">
        <f>'A8.Govt. Finance'!D31/$P31*100</f>
        <v>9.3755533771818875</v>
      </c>
      <c r="E31" s="155">
        <f>'A8.Govt. Finance'!E31/$P31*100</f>
        <v>6.7144942659583444</v>
      </c>
      <c r="F31" s="155">
        <f>'A8.Govt. Finance'!F31/$P31*100</f>
        <v>1.3736139219158445</v>
      </c>
      <c r="G31" s="155">
        <f>'A8.Govt. Finance'!G31/$P31*100</f>
        <v>17.463661565056078</v>
      </c>
      <c r="H31" s="155">
        <f>'A8.Govt. Finance'!H31/$P31*100</f>
        <v>11.301964752508646</v>
      </c>
      <c r="I31" s="155">
        <f>'A8.Govt. Finance'!I31/$P31*100</f>
        <v>1.5050992389746185</v>
      </c>
      <c r="J31" s="155">
        <f>'A8.Govt. Finance'!J31/$P31*100</f>
        <v>3.112679979340585</v>
      </c>
      <c r="K31" s="155">
        <f>'A8.Govt. Finance'!K31/$P31*100</f>
        <v>4.6177792183152029</v>
      </c>
      <c r="L31" s="154">
        <f>'A8.Govt. Finance'!L31/$P31*100</f>
        <v>1.449321190656885</v>
      </c>
      <c r="N31" s="134"/>
      <c r="P31" s="103">
        <v>379488</v>
      </c>
    </row>
    <row r="32" spans="2:16" ht="17.25" customHeight="1">
      <c r="B32" s="145" t="s">
        <v>260</v>
      </c>
      <c r="C32" s="144" t="s">
        <v>259</v>
      </c>
      <c r="D32" s="155">
        <f>'A8.Govt. Finance'!D32/$P32*100</f>
        <v>10.381738310661266</v>
      </c>
      <c r="E32" s="155">
        <f>'A8.Govt. Finance'!E32/$P32*100</f>
        <v>6.411327515092526</v>
      </c>
      <c r="F32" s="155">
        <f>'A8.Govt. Finance'!F32/$P32*100</f>
        <v>1.2888699821029816</v>
      </c>
      <c r="G32" s="155">
        <f>'A8.Govt. Finance'!G32/$P32*100</f>
        <v>18.081935807856773</v>
      </c>
      <c r="H32" s="155">
        <f>'A8.Govt. Finance'!H32/$P32*100</f>
        <v>11.073962913743777</v>
      </c>
      <c r="I32" s="155">
        <f>'A8.Govt. Finance'!I32/$P32*100</f>
        <v>1.5295903347421764</v>
      </c>
      <c r="J32" s="155">
        <f>'A8.Govt. Finance'!J32/$P32*100</f>
        <v>2.7278641224243216</v>
      </c>
      <c r="K32" s="155">
        <f>'A8.Govt. Finance'!K32/$P32*100</f>
        <v>4.2574544571664985</v>
      </c>
      <c r="L32" s="154">
        <f>'A8.Govt. Finance'!L32/$P32*100</f>
        <v>1.5854373659580485</v>
      </c>
      <c r="M32" s="134"/>
      <c r="N32" s="134"/>
      <c r="P32" s="103">
        <v>441518.54562668502</v>
      </c>
    </row>
    <row r="33" spans="2:19" ht="17.25" customHeight="1">
      <c r="B33" s="145" t="s">
        <v>258</v>
      </c>
      <c r="C33" s="144" t="s">
        <v>257</v>
      </c>
      <c r="D33" s="155">
        <f>'A8.Govt. Finance'!D33/$P33*100</f>
        <v>10.635475510149456</v>
      </c>
      <c r="E33" s="155">
        <f>'A8.Govt. Finance'!E33/$P33*100</f>
        <v>5.3920560782732556</v>
      </c>
      <c r="F33" s="155">
        <f>'A8.Govt. Finance'!F33/$P33*100</f>
        <v>1.40058860140637</v>
      </c>
      <c r="G33" s="155">
        <f>'A8.Govt. Finance'!G33/$P33*100</f>
        <v>17.42812018982908</v>
      </c>
      <c r="H33" s="155">
        <f>'A8.Govt. Finance'!H33/$P33*100</f>
        <v>10.979740532270149</v>
      </c>
      <c r="I33" s="155">
        <f>'A8.Govt. Finance'!I33/$P33*100</f>
        <v>1.4552722608598718</v>
      </c>
      <c r="J33" s="155">
        <f>'A8.Govt. Finance'!J33/$P33*100</f>
        <v>1.6756628184363445</v>
      </c>
      <c r="K33" s="155">
        <f>'A8.Govt. Finance'!K33/$P33*100</f>
        <v>3.1309350792962163</v>
      </c>
      <c r="L33" s="154">
        <f>'A8.Govt. Finance'!L33/$P33*100</f>
        <v>1.7412405493870864</v>
      </c>
      <c r="M33" s="134"/>
      <c r="N33" s="134"/>
      <c r="P33" s="103">
        <v>459442.55104879028</v>
      </c>
    </row>
    <row r="34" spans="2:19" ht="17.25" customHeight="1">
      <c r="B34" s="145" t="s">
        <v>256</v>
      </c>
      <c r="C34" s="144" t="s">
        <v>255</v>
      </c>
      <c r="D34" s="155">
        <f>'A8.Govt. Finance'!D34/$P34*100</f>
        <v>10.582536122442148</v>
      </c>
      <c r="E34" s="155">
        <f>'A8.Govt. Finance'!E34/$P34*100</f>
        <v>4.541792376861979</v>
      </c>
      <c r="F34" s="155">
        <f>'A8.Govt. Finance'!F34/$P34*100</f>
        <v>1.9420768482254103</v>
      </c>
      <c r="G34" s="155">
        <f>'A8.Govt. Finance'!G34/$P34*100</f>
        <v>17.066405347529539</v>
      </c>
      <c r="H34" s="155">
        <f>'A8.Govt. Finance'!H34/$P34*100</f>
        <v>11.423442497270813</v>
      </c>
      <c r="I34" s="155">
        <f>'A8.Govt. Finance'!I34/$P34*100</f>
        <v>2.3036239264865075</v>
      </c>
      <c r="J34" s="155">
        <f>'A8.Govt. Finance'!J34/$P34*100</f>
        <v>0.92363647162921836</v>
      </c>
      <c r="K34" s="155">
        <f>'A8.Govt. Finance'!K34/$P34*100</f>
        <v>3.2272603981157255</v>
      </c>
      <c r="L34" s="154">
        <f>'A8.Govt. Finance'!L34/$P34*100</f>
        <v>1.8040318439501692</v>
      </c>
      <c r="M34" s="146"/>
      <c r="N34" s="134"/>
      <c r="P34" s="103">
        <v>492230.77906186244</v>
      </c>
    </row>
    <row r="35" spans="2:19" ht="17.25" customHeight="1">
      <c r="B35" s="145" t="s">
        <v>254</v>
      </c>
      <c r="C35" s="144" t="s">
        <v>253</v>
      </c>
      <c r="D35" s="155">
        <f>'A8.Govt. Finance'!D35/$P35*100</f>
        <v>10.349734106330928</v>
      </c>
      <c r="E35" s="155">
        <f>'A8.Govt. Finance'!E35/$P35*100</f>
        <v>4.3028673808222662</v>
      </c>
      <c r="F35" s="155">
        <f>'A8.Govt. Finance'!F35/$P35*100</f>
        <v>2.0111632990369714</v>
      </c>
      <c r="G35" s="155">
        <f>'A8.Govt. Finance'!G35/$P35*100</f>
        <v>16.663764786190168</v>
      </c>
      <c r="H35" s="155">
        <f>'A8.Govt. Finance'!H35/$P35*100</f>
        <v>11.612689287744534</v>
      </c>
      <c r="I35" s="155">
        <f>'A8.Govt. Finance'!I35/$P35*100</f>
        <v>2.10217230884221</v>
      </c>
      <c r="J35" s="155">
        <f>'A8.Govt. Finance'!J35/$P35*100</f>
        <v>1.4213327308932981</v>
      </c>
      <c r="K35" s="155">
        <f>'A8.Govt. Finance'!K35/$P35*100</f>
        <v>3.5235050397355074</v>
      </c>
      <c r="L35" s="154">
        <f>'A8.Govt. Finance'!L35/$P35*100</f>
        <v>1.0447712853606359</v>
      </c>
      <c r="M35" s="134"/>
      <c r="N35" s="134"/>
      <c r="P35" s="103">
        <v>536749.054896191</v>
      </c>
    </row>
    <row r="36" spans="2:19" ht="17.25" customHeight="1">
      <c r="B36" s="145" t="s">
        <v>252</v>
      </c>
      <c r="C36" s="144" t="s">
        <v>251</v>
      </c>
      <c r="D36" s="155">
        <f>'A8.Govt. Finance'!D36/$P36*100</f>
        <v>10.465763201522925</v>
      </c>
      <c r="E36" s="155">
        <f>'A8.Govt. Finance'!E36/$P36*100</f>
        <v>4.6386560095135012</v>
      </c>
      <c r="F36" s="155">
        <f>'A8.Govt. Finance'!F36/$P36*100</f>
        <v>2.2960726119250898</v>
      </c>
      <c r="G36" s="155">
        <f>'A8.Govt. Finance'!G36/$P36*100</f>
        <v>17.400491822961516</v>
      </c>
      <c r="H36" s="155">
        <f>'A8.Govt. Finance'!H36/$P36*100</f>
        <v>11.897304242114735</v>
      </c>
      <c r="I36" s="155">
        <f>'A8.Govt. Finance'!I36/$P36*100</f>
        <v>2.4416160476925097</v>
      </c>
      <c r="J36" s="155">
        <f>'A8.Govt. Finance'!J36/$P36*100</f>
        <v>1.5720981482398577</v>
      </c>
      <c r="K36" s="155">
        <f>'A8.Govt. Finance'!K36/$P36*100</f>
        <v>4.0137141959323674</v>
      </c>
      <c r="L36" s="154">
        <f>'A8.Govt. Finance'!L36/$P36*100</f>
        <v>1.5164443471851436</v>
      </c>
      <c r="M36" s="134"/>
      <c r="N36" s="134"/>
      <c r="P36" s="103">
        <v>589411.67320720293</v>
      </c>
    </row>
    <row r="37" spans="2:19" ht="17.25" customHeight="1">
      <c r="B37" s="145" t="s">
        <v>250</v>
      </c>
      <c r="C37" s="144" t="s">
        <v>249</v>
      </c>
      <c r="D37" s="155">
        <f>'A8.Govt. Finance'!D37/$P37*100</f>
        <v>10.246048648584107</v>
      </c>
      <c r="E37" s="155">
        <f>'A8.Govt. Finance'!E37/$P37*100</f>
        <v>4.5264214057255785</v>
      </c>
      <c r="F37" s="155">
        <f>'A8.Govt. Finance'!F37/$P37*100</f>
        <v>2.1808778688119888</v>
      </c>
      <c r="G37" s="155">
        <f>'A8.Govt. Finance'!G37/$P37*100</f>
        <v>16.953347923121676</v>
      </c>
      <c r="H37" s="155">
        <f>'A8.Govt. Finance'!H37/$P37*100</f>
        <v>11.050887318612999</v>
      </c>
      <c r="I37" s="155">
        <f>'A8.Govt. Finance'!I37/$P37*100</f>
        <v>2.1140243891135788</v>
      </c>
      <c r="J37" s="155">
        <f>'A8.Govt. Finance'!J37/$P37*100</f>
        <v>1.2558483906211821</v>
      </c>
      <c r="K37" s="155">
        <f>'A8.Govt. Finance'!K37/$P37*100</f>
        <v>3.3698727797347607</v>
      </c>
      <c r="L37" s="154">
        <f>'A8.Govt. Finance'!L37/$P37*100</f>
        <v>1.8092779637825955</v>
      </c>
      <c r="N37" s="134"/>
      <c r="P37" s="103">
        <v>654084.12841433403</v>
      </c>
    </row>
    <row r="38" spans="2:19" ht="17.25" customHeight="1">
      <c r="B38" s="145" t="s">
        <v>248</v>
      </c>
      <c r="C38" s="144" t="s">
        <v>247</v>
      </c>
      <c r="D38" s="155">
        <f>'A8.Govt. Finance'!D38/$P38*100</f>
        <v>10.596254816378686</v>
      </c>
      <c r="E38" s="155">
        <f>'A8.Govt. Finance'!E38/$P38*100</f>
        <v>5.4587012882021773</v>
      </c>
      <c r="F38" s="155">
        <f>'A8.Govt. Finance'!F38/$P38*100</f>
        <v>2.3016871824582825</v>
      </c>
      <c r="G38" s="155">
        <f>'A8.Govt. Finance'!G38/$P38*100</f>
        <v>18.356643287039141</v>
      </c>
      <c r="H38" s="155">
        <f>'A8.Govt. Finance'!H38/$P38*100</f>
        <v>12.0512297604806</v>
      </c>
      <c r="I38" s="155">
        <f>'A8.Govt. Finance'!I38/$P38*100</f>
        <v>2.1709555602864579</v>
      </c>
      <c r="J38" s="155">
        <f>'A8.Govt. Finance'!J38/$P38*100</f>
        <v>1.3813035874980955</v>
      </c>
      <c r="K38" s="155">
        <f>'A8.Govt. Finance'!K38/$P38*100</f>
        <v>3.5522591477845533</v>
      </c>
      <c r="L38" s="154">
        <f>'A8.Govt. Finance'!L38/$P38*100</f>
        <v>2.4583178175354026</v>
      </c>
      <c r="N38" s="134"/>
      <c r="P38" s="103">
        <v>727826.96656927792</v>
      </c>
    </row>
    <row r="39" spans="2:19" ht="17.25" customHeight="1">
      <c r="B39" s="145" t="s">
        <v>246</v>
      </c>
      <c r="C39" s="144" t="s">
        <v>245</v>
      </c>
      <c r="D39" s="155">
        <f>'A8.Govt. Finance'!D39/$P39*100</f>
        <v>11.211424084773917</v>
      </c>
      <c r="E39" s="155">
        <f>'A8.Govt. Finance'!E39/$P39*100</f>
        <v>6.5610938420347704</v>
      </c>
      <c r="F39" s="155">
        <f>'A8.Govt. Finance'!F39/$P39*100</f>
        <v>2.0090400585999277</v>
      </c>
      <c r="G39" s="155">
        <f>'A8.Govt. Finance'!G39/$P39*100</f>
        <v>19.781557985408615</v>
      </c>
      <c r="H39" s="155">
        <f>'A8.Govt. Finance'!H39/$P39*100</f>
        <v>13.194586496040342</v>
      </c>
      <c r="I39" s="155">
        <f>'A8.Govt. Finance'!I39/$P39*100</f>
        <v>2.4913254074163844</v>
      </c>
      <c r="J39" s="155">
        <f>'A8.Govt. Finance'!J39/$P39*100</f>
        <v>1.1009390929475062</v>
      </c>
      <c r="K39" s="155">
        <f>'A8.Govt. Finance'!K39/$P39*100</f>
        <v>3.5922645003638904</v>
      </c>
      <c r="L39" s="154">
        <f>'A8.Govt. Finance'!L39/$P39*100</f>
        <v>2.5128662930198855</v>
      </c>
      <c r="N39" s="134"/>
      <c r="P39" s="103">
        <v>815658.20103257697</v>
      </c>
    </row>
    <row r="40" spans="2:19" ht="17.25" customHeight="1">
      <c r="B40" s="145" t="s">
        <v>244</v>
      </c>
      <c r="C40" s="144" t="s">
        <v>243</v>
      </c>
      <c r="D40" s="155">
        <f>'A8.Govt. Finance'!D40/$P40*100</f>
        <v>12.925490365518973</v>
      </c>
      <c r="E40" s="155">
        <f>'A8.Govt. Finance'!E40/$P40*100</f>
        <v>7.3956257979211415</v>
      </c>
      <c r="F40" s="155">
        <f>'A8.Govt. Finance'!F40/$P40*100</f>
        <v>1.9057629898825892</v>
      </c>
      <c r="G40" s="155">
        <f>'A8.Govt. Finance'!G40/$P40*100</f>
        <v>22.226879153322702</v>
      </c>
      <c r="H40" s="155">
        <f>'A8.Govt. Finance'!H40/$P40*100</f>
        <v>14.517711152759189</v>
      </c>
      <c r="I40" s="155">
        <f>'A8.Govt. Finance'!I40/$P40*100</f>
        <v>2.6695969964497235</v>
      </c>
      <c r="J40" s="155">
        <f>'A8.Govt. Finance'!J40/$P40*100</f>
        <v>1.0087168079050994</v>
      </c>
      <c r="K40" s="155">
        <f>'A8.Govt. Finance'!K40/$P40*100</f>
        <v>3.6783138043548234</v>
      </c>
      <c r="L40" s="154">
        <f>'A8.Govt. Finance'!L40/$P40*100</f>
        <v>1.8635667929233848</v>
      </c>
      <c r="N40" s="134"/>
      <c r="P40" s="103">
        <v>988271.52694157092</v>
      </c>
    </row>
    <row r="41" spans="2:19" s="133" customFormat="1" ht="17.25" customHeight="1">
      <c r="B41" s="141" t="s">
        <v>242</v>
      </c>
      <c r="C41" s="140" t="s">
        <v>241</v>
      </c>
      <c r="D41" s="155">
        <f>'A8.Govt. Finance'!D41/$P41*100</f>
        <v>15.644004619862564</v>
      </c>
      <c r="E41" s="155">
        <f>'A8.Govt. Finance'!E41/$P41*100</f>
        <v>3.396266474006576</v>
      </c>
      <c r="F41" s="155">
        <f>'A8.Govt. Finance'!F41/$P41*100</f>
        <v>2.731598411793557</v>
      </c>
      <c r="G41" s="155">
        <f>'A8.Govt. Finance'!G41/$P41*100</f>
        <v>21.771869505662696</v>
      </c>
      <c r="H41" s="155">
        <f>'A8.Govt. Finance'!H41/$P41*100</f>
        <v>15.086335574727366</v>
      </c>
      <c r="I41" s="155">
        <f>'A8.Govt. Finance'!I41/$P41*100</f>
        <v>3.2316251671375791</v>
      </c>
      <c r="J41" s="155">
        <f>'A8.Govt. Finance'!J41/$P41*100</f>
        <v>0.94094824415238887</v>
      </c>
      <c r="K41" s="155">
        <f>'A8.Govt. Finance'!K41/$P41*100</f>
        <v>4.1725734112899673</v>
      </c>
      <c r="L41" s="154">
        <f>'A8.Govt. Finance'!L41/$P41*100</f>
        <v>2.5079361796270105</v>
      </c>
      <c r="M41" s="103"/>
      <c r="N41" s="134"/>
      <c r="P41" s="133">
        <v>1192773.5738653811</v>
      </c>
      <c r="S41" s="103"/>
    </row>
    <row r="42" spans="2:19" ht="17.25" customHeight="1">
      <c r="B42" s="145" t="s">
        <v>335</v>
      </c>
      <c r="C42" s="144" t="s">
        <v>239</v>
      </c>
      <c r="D42" s="155">
        <f>'A8.Govt. Finance'!D42/$P42*100</f>
        <v>13.449176728507755</v>
      </c>
      <c r="E42" s="155">
        <f>'A8.Govt. Finance'!E42/$P42*100</f>
        <v>3.0286207830540914</v>
      </c>
      <c r="F42" s="155">
        <f>'A8.Govt. Finance'!F42/$P42*100</f>
        <v>2.4232764352505458</v>
      </c>
      <c r="G42" s="155">
        <f>'A8.Govt. Finance'!G42/$P42*100</f>
        <v>18.901073946812392</v>
      </c>
      <c r="H42" s="155">
        <f>'A8.Govt. Finance'!H42/$P42*100</f>
        <v>12.786935802955915</v>
      </c>
      <c r="I42" s="155">
        <f>'A8.Govt. Finance'!I42/$P42*100</f>
        <v>2.9386788808999076</v>
      </c>
      <c r="J42" s="155">
        <f>'A8.Govt. Finance'!J42/$P42*100</f>
        <v>0.7727492135300672</v>
      </c>
      <c r="K42" s="155">
        <f>'A8.Govt. Finance'!K42/$P42*100</f>
        <v>3.7114280944299747</v>
      </c>
      <c r="L42" s="154">
        <f>'A8.Govt. Finance'!L42/$P42*100</f>
        <v>2.7206944657324659</v>
      </c>
      <c r="N42" s="134"/>
      <c r="P42" s="103">
        <v>1562680.9822084852</v>
      </c>
    </row>
    <row r="43" spans="2:19" ht="17.25" customHeight="1">
      <c r="B43" s="145" t="s">
        <v>238</v>
      </c>
      <c r="C43" s="144" t="s">
        <v>237</v>
      </c>
      <c r="D43" s="155">
        <f>'A8.Govt. Finance'!D43/$P43*100</f>
        <v>13.845705753673199</v>
      </c>
      <c r="E43" s="155">
        <f>'A8.Govt. Finance'!E43/$P43*100</f>
        <v>2.922618605084863</v>
      </c>
      <c r="F43" s="155">
        <f>'A8.Govt. Finance'!F43/$P43*100</f>
        <v>2.5203210182458609</v>
      </c>
      <c r="G43" s="155">
        <f>'A8.Govt. Finance'!G43/$P43*100</f>
        <v>19.28864537700392</v>
      </c>
      <c r="H43" s="155">
        <f>'A8.Govt. Finance'!H43/$P43*100</f>
        <v>13.90832575133159</v>
      </c>
      <c r="I43" s="155">
        <f>'A8.Govt. Finance'!I43/$P43*100</f>
        <v>2.3209033360896929</v>
      </c>
      <c r="J43" s="155">
        <f>'A8.Govt. Finance'!J43/$P43*100</f>
        <v>0.63030045735098628</v>
      </c>
      <c r="K43" s="155">
        <f>'A8.Govt. Finance'!K43/$P43*100</f>
        <v>2.9512037934406794</v>
      </c>
      <c r="L43" s="154">
        <f>'A8.Govt. Finance'!L43/$P43*100</f>
        <v>2.0711488999986605</v>
      </c>
      <c r="M43" s="132"/>
      <c r="N43" s="134"/>
      <c r="P43" s="103">
        <v>1758379.1778574469</v>
      </c>
    </row>
    <row r="44" spans="2:19" ht="17.25" customHeight="1">
      <c r="B44" s="141" t="s">
        <v>236</v>
      </c>
      <c r="C44" s="140" t="s">
        <v>235</v>
      </c>
      <c r="D44" s="155">
        <f>'A8.Govt. Finance'!D44/$P44*100</f>
        <v>12.694614978243285</v>
      </c>
      <c r="E44" s="155">
        <f>'A8.Govt. Finance'!E44/$P44*100</f>
        <v>2.8009321361602084</v>
      </c>
      <c r="F44" s="155">
        <f>'A8.Govt. Finance'!F44/$P44*100</f>
        <v>2.9027984614153768</v>
      </c>
      <c r="G44" s="155">
        <f>'A8.Govt. Finance'!G44/$P44*100</f>
        <v>18.398345575818869</v>
      </c>
      <c r="H44" s="155">
        <f>'A8.Govt. Finance'!H44/$P44*100</f>
        <v>15.224811464264704</v>
      </c>
      <c r="I44" s="155">
        <f>'A8.Govt. Finance'!I44/$P44*100</f>
        <v>1.8073102470475586</v>
      </c>
      <c r="J44" s="155">
        <f>'A8.Govt. Finance'!J44/$P44*100</f>
        <v>0.61402256274309219</v>
      </c>
      <c r="K44" s="155">
        <f>'A8.Govt. Finance'!K44/$P44*100</f>
        <v>2.421332809790651</v>
      </c>
      <c r="L44" s="154">
        <f>'A8.Govt. Finance'!L44/$P44*100</f>
        <v>0.97690994811185683</v>
      </c>
      <c r="N44" s="134"/>
      <c r="P44" s="103">
        <v>1949294.8185045589</v>
      </c>
    </row>
    <row r="45" spans="2:19" ht="17.25" customHeight="1">
      <c r="B45" s="141" t="s">
        <v>234</v>
      </c>
      <c r="C45" s="140" t="s">
        <v>233</v>
      </c>
      <c r="D45" s="155">
        <f>'A8.Govt. Finance'!D45/$P45*100</f>
        <v>13.595892832190923</v>
      </c>
      <c r="E45" s="155">
        <f>'A8.Govt. Finance'!E45/$P45*100</f>
        <v>2.9874119452126182</v>
      </c>
      <c r="F45" s="155">
        <f>'A8.Govt. Finance'!F45/$P45*100</f>
        <v>2.9036983580120834</v>
      </c>
      <c r="G45" s="155">
        <f>'A8.Govt. Finance'!G45/$P45*100</f>
        <v>19.487003135415623</v>
      </c>
      <c r="H45" s="155">
        <f>'A8.Govt. Finance'!H45/$P45*100</f>
        <v>16.281716927551255</v>
      </c>
      <c r="I45" s="155">
        <f>'A8.Govt. Finance'!I45/$P45*100</f>
        <v>1.8904944240231856</v>
      </c>
      <c r="J45" s="155">
        <f>'A8.Govt. Finance'!J45/$P45*100</f>
        <v>0.80620923457399418</v>
      </c>
      <c r="K45" s="155">
        <f>'A8.Govt. Finance'!K45/$P45*100</f>
        <v>2.6967036585971793</v>
      </c>
      <c r="L45" s="154">
        <f>'A8.Govt. Finance'!L45/$P45*100</f>
        <v>0.89508034455151908</v>
      </c>
      <c r="N45" s="134"/>
      <c r="P45" s="103">
        <v>2232525.2835277542</v>
      </c>
    </row>
    <row r="46" spans="2:19" ht="17.25" customHeight="1">
      <c r="B46" s="141" t="s">
        <v>232</v>
      </c>
      <c r="C46" s="140" t="s">
        <v>231</v>
      </c>
      <c r="D46" s="155">
        <f>'A8.Govt. Finance'!D46/$P46*100</f>
        <v>13.998705970426645</v>
      </c>
      <c r="E46" s="155">
        <f>'A8.Govt. Finance'!E46/$P46*100</f>
        <v>3.6620440147370972</v>
      </c>
      <c r="F46" s="155">
        <f>'A8.Govt. Finance'!F46/$P46*100</f>
        <v>4.2624859578316565</v>
      </c>
      <c r="G46" s="155">
        <f>'A8.Govt. Finance'!G46/$P46*100</f>
        <v>21.923235942995397</v>
      </c>
      <c r="H46" s="155">
        <f>'A8.Govt. Finance'!H46/$P46*100</f>
        <v>16.992973577315084</v>
      </c>
      <c r="I46" s="155">
        <f>'A8.Govt. Finance'!I46/$P46*100</f>
        <v>1.5750826400124545</v>
      </c>
      <c r="J46" s="155">
        <f>'A8.Govt. Finance'!J46/$P46*100</f>
        <v>1.0534277360540352</v>
      </c>
      <c r="K46" s="155">
        <f>'A8.Govt. Finance'!K46/$P46*100</f>
        <v>2.6285103760664894</v>
      </c>
      <c r="L46" s="154">
        <f>'A8.Govt. Finance'!L46/$P46*100</f>
        <v>1.7480980888789261</v>
      </c>
      <c r="N46" s="134"/>
      <c r="P46" s="103">
        <v>2423638.4828479951</v>
      </c>
    </row>
    <row r="47" spans="2:19" ht="17.25" customHeight="1">
      <c r="B47" s="141" t="s">
        <v>67</v>
      </c>
      <c r="C47" s="140" t="s">
        <v>230</v>
      </c>
      <c r="D47" s="155">
        <f>'A8.Govt. Finance'!D47/$P47*100</f>
        <v>14.223948338705512</v>
      </c>
      <c r="E47" s="155">
        <f>'A8.Govt. Finance'!E47/$P47*100</f>
        <v>4.6910190947528898</v>
      </c>
      <c r="F47" s="155">
        <f>'A8.Govt. Finance'!F47/$P47*100</f>
        <v>4.1291028518667101</v>
      </c>
      <c r="G47" s="155">
        <f>'A8.Govt. Finance'!G47/$P47*100</f>
        <v>23.044070285325112</v>
      </c>
      <c r="H47" s="155">
        <f>'A8.Govt. Finance'!H47/$P47*100</f>
        <v>18.604475127666287</v>
      </c>
      <c r="I47" s="155">
        <f>'A8.Govt. Finance'!I47/$P47*100</f>
        <v>1.5161487212349727</v>
      </c>
      <c r="J47" s="155">
        <f>'A8.Govt. Finance'!J47/$P47*100</f>
        <v>1.3210673103344344</v>
      </c>
      <c r="K47" s="155">
        <f>'A8.Govt. Finance'!K47/$P47*100</f>
        <v>2.8372160315694068</v>
      </c>
      <c r="L47" s="154">
        <f>'A8.Govt. Finance'!L47/$P47*100</f>
        <v>3.3653492341438764</v>
      </c>
      <c r="N47" s="134"/>
      <c r="P47" s="103">
        <v>2608184.437723869</v>
      </c>
    </row>
    <row r="48" spans="2:19" ht="17.25" customHeight="1">
      <c r="B48" s="141" t="s">
        <v>68</v>
      </c>
      <c r="C48" s="140" t="s">
        <v>229</v>
      </c>
      <c r="D48" s="155">
        <f>'A8.Govt. Finance'!D48/$P48*100</f>
        <v>16.853749615291651</v>
      </c>
      <c r="E48" s="155">
        <f>'A8.Govt. Finance'!E48/$P48*100</f>
        <v>6.7838663915406174</v>
      </c>
      <c r="F48" s="155">
        <f>'A8.Govt. Finance'!F48/$P48*100</f>
        <v>3.5709530386588617</v>
      </c>
      <c r="G48" s="155">
        <f>'A8.Govt. Finance'!G48/$P48*100</f>
        <v>27.208569045491132</v>
      </c>
      <c r="H48" s="155">
        <f>'A8.Govt. Finance'!H48/$P48*100</f>
        <v>19.907983408775323</v>
      </c>
      <c r="I48" s="155">
        <f>'A8.Govt. Finance'!I48/$P48*100</f>
        <v>1.0377249313032395</v>
      </c>
      <c r="J48" s="155">
        <f>'A8.Govt. Finance'!J48/$P48*100</f>
        <v>1.8852865731467772</v>
      </c>
      <c r="K48" s="155">
        <f>'A8.Govt. Finance'!K48/$P48*100</f>
        <v>2.9230115044500167</v>
      </c>
      <c r="L48" s="154">
        <f>'A8.Govt. Finance'!L48/$P48*100</f>
        <v>2.8707682711231635</v>
      </c>
      <c r="N48" s="134"/>
      <c r="P48" s="103">
        <v>3077144.9193089572</v>
      </c>
    </row>
    <row r="49" spans="2:16" ht="17.25" customHeight="1">
      <c r="B49" s="141" t="s">
        <v>69</v>
      </c>
      <c r="C49" s="140" t="s">
        <v>228</v>
      </c>
      <c r="D49" s="155">
        <f>'A8.Govt. Finance'!D49/$P49*100</f>
        <v>20.165793579499862</v>
      </c>
      <c r="E49" s="155">
        <f>'A8.Govt. Finance'!E49/$P49*100</f>
        <v>7.8332659798097977</v>
      </c>
      <c r="F49" s="155">
        <f>'A8.Govt. Finance'!F49/$P49*100</f>
        <v>3.4620473266772644</v>
      </c>
      <c r="G49" s="155">
        <f>'A8.Govt. Finance'!G49/$P49*100</f>
        <v>31.461106885986929</v>
      </c>
      <c r="H49" s="155">
        <f>'A8.Govt. Finance'!H49/$P49*100</f>
        <v>21.028016879119985</v>
      </c>
      <c r="I49" s="155">
        <f>'A8.Govt. Finance'!I49/$P49*100</f>
        <v>1.1377105594594861</v>
      </c>
      <c r="J49" s="155">
        <f>'A8.Govt. Finance'!J49/$P49*100</f>
        <v>2.6688094142852874</v>
      </c>
      <c r="K49" s="155">
        <f>'A8.Govt. Finance'!K49/$P49*100</f>
        <v>3.8065199737447735</v>
      </c>
      <c r="L49" s="154">
        <f>'A8.Govt. Finance'!L49/$P49*100</f>
        <v>4.1884555547681916</v>
      </c>
      <c r="N49" s="134"/>
      <c r="P49" s="103">
        <v>3455949.2898334255</v>
      </c>
    </row>
    <row r="50" spans="2:16" ht="17.25" customHeight="1">
      <c r="B50" s="141" t="s">
        <v>70</v>
      </c>
      <c r="C50" s="140" t="s">
        <v>227</v>
      </c>
      <c r="D50" s="155">
        <f>'A8.Govt. Finance'!D50/$P50*100</f>
        <v>18.565185823438306</v>
      </c>
      <c r="E50" s="155">
        <f>'A8.Govt. Finance'!E50/$P50*100</f>
        <v>6.2598304403385905</v>
      </c>
      <c r="F50" s="155">
        <f>'A8.Govt. Finance'!F50/$P50*100</f>
        <v>3.9512762372119323</v>
      </c>
      <c r="G50" s="155">
        <f>'A8.Govt. Finance'!G50/$P50*100</f>
        <v>28.776292500988831</v>
      </c>
      <c r="H50" s="155">
        <f>'A8.Govt. Finance'!H50/$P50*100</f>
        <v>21.758928315498217</v>
      </c>
      <c r="I50" s="155">
        <f>'A8.Govt. Finance'!I50/$P50*100</f>
        <v>0.59339499841316967</v>
      </c>
      <c r="J50" s="155">
        <f>'A8.Govt. Finance'!J50/$P50*100</f>
        <v>3.2229785725889215</v>
      </c>
      <c r="K50" s="155">
        <f>'A8.Govt. Finance'!K50/$P50*100</f>
        <v>3.8163735710020914</v>
      </c>
      <c r="L50" s="154">
        <f>'A8.Govt. Finance'!L50/$P50*100</f>
        <v>2.4976350944402133</v>
      </c>
      <c r="N50" s="134"/>
      <c r="P50" s="103">
        <v>3858930.4023853722</v>
      </c>
    </row>
    <row r="51" spans="2:16" ht="17.25" customHeight="1">
      <c r="B51" s="141" t="s">
        <v>71</v>
      </c>
      <c r="C51" s="140" t="s">
        <v>78</v>
      </c>
      <c r="D51" s="155">
        <f>'A8.Govt. Finance'!D51/$P51*100</f>
        <v>20.168453819197403</v>
      </c>
      <c r="E51" s="155">
        <f>'A8.Govt. Finance'!E51/$P51*100</f>
        <v>4.8638342486075699</v>
      </c>
      <c r="F51" s="155">
        <f>'A8.Govt. Finance'!F51/$P51*100</f>
        <v>3.031899845911207</v>
      </c>
      <c r="G51" s="155">
        <f>'A8.Govt. Finance'!G51/$P51*100</f>
        <v>28.064187913716175</v>
      </c>
      <c r="H51" s="155">
        <f>'A8.Govt. Finance'!H51/$P51*100</f>
        <v>21.634780521326025</v>
      </c>
      <c r="I51" s="155">
        <f>'A8.Govt. Finance'!I51/$P51*100</f>
        <v>0.60994105309171998</v>
      </c>
      <c r="J51" s="155">
        <f>'A8.Govt. Finance'!J51/$P51*100</f>
        <v>2.9995574482151408</v>
      </c>
      <c r="K51" s="155">
        <f>'A8.Govt. Finance'!K51/$P51*100</f>
        <v>3.6094985013068603</v>
      </c>
      <c r="L51" s="154">
        <f>'A8.Govt. Finance'!L51/$P51*100</f>
        <v>5.0053266454043017</v>
      </c>
      <c r="N51" s="134"/>
      <c r="P51" s="103">
        <v>3888703.6509138336</v>
      </c>
    </row>
    <row r="52" spans="2:16" ht="17.25" customHeight="1">
      <c r="B52" s="141" t="s">
        <v>431</v>
      </c>
      <c r="C52" s="140" t="s">
        <v>79</v>
      </c>
      <c r="D52" s="155">
        <f>'A8.Govt. Finance'!D52/$P52*100</f>
        <v>19.783904077262729</v>
      </c>
      <c r="E52" s="155">
        <f>'A8.Govt. Finance'!E52/$P52*100</f>
        <v>5.3500105136291838</v>
      </c>
      <c r="F52" s="155">
        <f>'A8.Govt. Finance'!F52/$P52*100</f>
        <v>2.8434420473645408</v>
      </c>
      <c r="G52" s="155">
        <f>'A8.Govt. Finance'!G52/$P52*100</f>
        <v>27.977356638256456</v>
      </c>
      <c r="H52" s="155">
        <f>'A8.Govt. Finance'!H52/$P52*100</f>
        <v>22.825356464976462</v>
      </c>
      <c r="I52" s="155">
        <f>'A8.Govt. Finance'!I52/$P52*100</f>
        <v>0.85290683398253908</v>
      </c>
      <c r="J52" s="155">
        <f>'A8.Govt. Finance'!J52/$P52*100</f>
        <v>4.0433947629471172</v>
      </c>
      <c r="K52" s="155">
        <f>'A8.Govt. Finance'!K52/$P52*100</f>
        <v>4.8963015969296562</v>
      </c>
      <c r="L52" s="154">
        <f>'A8.Govt. Finance'!L52/$P52*100</f>
        <v>5.2369462469118169</v>
      </c>
      <c r="N52" s="134"/>
      <c r="P52" s="103">
        <v>4277301.8747727443</v>
      </c>
    </row>
    <row r="53" spans="2:16" ht="17.25" customHeight="1" thickBot="1">
      <c r="B53" s="136" t="s">
        <v>437</v>
      </c>
      <c r="C53" s="135" t="s">
        <v>436</v>
      </c>
      <c r="D53" s="161">
        <f>'A8.Govt. Finance'!D53/$P53*100</f>
        <v>19.817573859309846</v>
      </c>
      <c r="E53" s="161">
        <f>'A8.Govt. Finance'!E53/$P53*100</f>
        <v>4.4597988353805107</v>
      </c>
      <c r="F53" s="161">
        <f>'A8.Govt. Finance'!F53/$P53*100</f>
        <v>2.4403722122602853</v>
      </c>
      <c r="G53" s="161">
        <f>'A8.Govt. Finance'!G53/$P53*100</f>
        <v>26.717744906950642</v>
      </c>
      <c r="H53" s="161">
        <f>'A8.Govt. Finance'!H53/$P53*100</f>
        <v>23.01121126777225</v>
      </c>
      <c r="I53" s="161">
        <f>'A8.Govt. Finance'!I53/$P53*100</f>
        <v>0.3770592593013507</v>
      </c>
      <c r="J53" s="161">
        <f>'A8.Govt. Finance'!J53/$P53*100</f>
        <v>2.5149864021912633</v>
      </c>
      <c r="K53" s="161">
        <f>'A8.Govt. Finance'!K53/$P53*100</f>
        <v>2.892045661492614</v>
      </c>
      <c r="L53" s="160">
        <f>'A8.Govt. Finance'!L53/$P53*100</f>
        <v>4.7675369860431482</v>
      </c>
      <c r="N53" s="134"/>
      <c r="P53" s="103">
        <v>4851624.6581229279</v>
      </c>
    </row>
    <row r="54" spans="2:16" ht="54.75" customHeight="1" thickTop="1">
      <c r="B54" s="3697" t="s">
        <v>226</v>
      </c>
      <c r="C54" s="3697"/>
      <c r="D54" s="3697"/>
      <c r="E54" s="3697"/>
      <c r="F54" s="3697"/>
      <c r="G54" s="3697"/>
      <c r="H54" s="3697"/>
      <c r="I54" s="3697"/>
      <c r="J54" s="3697"/>
      <c r="K54" s="3697"/>
      <c r="L54" s="3697"/>
    </row>
    <row r="55" spans="2:16" ht="33.75" customHeight="1">
      <c r="B55" s="3697" t="s">
        <v>225</v>
      </c>
      <c r="C55" s="3697"/>
      <c r="D55" s="3697"/>
      <c r="E55" s="3697"/>
      <c r="F55" s="3697"/>
      <c r="G55" s="3697"/>
      <c r="H55" s="3697"/>
      <c r="I55" s="3697"/>
      <c r="J55" s="3697"/>
      <c r="K55" s="3697"/>
      <c r="L55" s="3697"/>
    </row>
    <row r="56" spans="2:16" s="133" customFormat="1" ht="18.75" customHeight="1">
      <c r="B56" s="3693" t="s">
        <v>329</v>
      </c>
      <c r="C56" s="3693"/>
      <c r="D56" s="3693"/>
      <c r="E56" s="3693"/>
      <c r="F56" s="3693"/>
      <c r="G56" s="3693"/>
      <c r="H56" s="3693"/>
      <c r="I56" s="3693"/>
      <c r="J56" s="3693"/>
      <c r="K56" s="3693"/>
      <c r="L56" s="3693"/>
    </row>
    <row r="57" spans="2:16" s="133" customFormat="1" ht="18.75" customHeight="1">
      <c r="B57" s="3693" t="s">
        <v>223</v>
      </c>
      <c r="C57" s="3693"/>
      <c r="D57" s="3693"/>
      <c r="E57" s="3693"/>
      <c r="F57" s="3693"/>
      <c r="G57" s="3693"/>
      <c r="H57" s="3693"/>
      <c r="I57" s="3693"/>
      <c r="J57" s="3693"/>
      <c r="K57" s="3693"/>
      <c r="L57" s="3693"/>
    </row>
    <row r="58" spans="2:16" s="133" customFormat="1" ht="18.75" customHeight="1">
      <c r="B58" s="159" t="s">
        <v>334</v>
      </c>
      <c r="C58" s="272"/>
      <c r="D58" s="272"/>
      <c r="E58" s="272"/>
      <c r="F58" s="272"/>
      <c r="G58" s="272"/>
      <c r="H58" s="272"/>
      <c r="I58" s="272"/>
      <c r="J58" s="272"/>
      <c r="K58" s="272"/>
      <c r="L58" s="272"/>
    </row>
    <row r="59" spans="2:16" s="132" customFormat="1" ht="16.5" customHeight="1">
      <c r="B59" s="3695" t="s">
        <v>222</v>
      </c>
      <c r="C59" s="3695"/>
      <c r="D59" s="3695"/>
      <c r="E59" s="3695"/>
      <c r="F59" s="3695"/>
      <c r="G59" s="3695"/>
      <c r="H59" s="3695"/>
      <c r="I59" s="3695"/>
      <c r="J59" s="3695"/>
      <c r="K59" s="3695"/>
      <c r="L59" s="3695"/>
    </row>
    <row r="62" spans="2:16">
      <c r="B62" s="271"/>
      <c r="C62" s="271"/>
    </row>
    <row r="63" spans="2:16">
      <c r="B63" s="271"/>
      <c r="C63" s="271"/>
    </row>
    <row r="64" spans="2:16">
      <c r="B64" s="271"/>
      <c r="C64" s="271"/>
    </row>
    <row r="65" spans="3:3">
      <c r="C65" s="158"/>
    </row>
  </sheetData>
  <mergeCells count="14">
    <mergeCell ref="B57:L57"/>
    <mergeCell ref="B59:L59"/>
    <mergeCell ref="B1:L1"/>
    <mergeCell ref="B2:L2"/>
    <mergeCell ref="B3:L3"/>
    <mergeCell ref="B4:B5"/>
    <mergeCell ref="C4:C5"/>
    <mergeCell ref="D4:G4"/>
    <mergeCell ref="H4:H5"/>
    <mergeCell ref="I4:K4"/>
    <mergeCell ref="L4:L5"/>
    <mergeCell ref="B54:L54"/>
    <mergeCell ref="B55:L55"/>
    <mergeCell ref="B56:L56"/>
  </mergeCells>
  <printOptions horizontalCentered="1"/>
  <pageMargins left="0.65" right="0.34" top="0.61" bottom="0.57999999999999996" header="0.5" footer="0.5"/>
  <pageSetup paperSize="9" scale="69" orientation="portrait"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58"/>
  <sheetViews>
    <sheetView showGridLines="0" topLeftCell="A52" workbookViewId="0">
      <selection activeCell="B1" sqref="B1:L58"/>
    </sheetView>
  </sheetViews>
  <sheetFormatPr defaultColWidth="8.6640625" defaultRowHeight="13.2"/>
  <cols>
    <col min="1" max="1" width="6.44140625" style="163" customWidth="1"/>
    <col min="2" max="3" width="9.88671875" style="164" customWidth="1"/>
    <col min="4" max="4" width="11.88671875" style="164" customWidth="1"/>
    <col min="5" max="5" width="12" style="164" customWidth="1"/>
    <col min="6" max="6" width="10.6640625" style="164" customWidth="1"/>
    <col min="7" max="8" width="10" style="164" customWidth="1"/>
    <col min="9" max="9" width="9" style="164" customWidth="1"/>
    <col min="10" max="10" width="9.88671875" style="164" customWidth="1"/>
    <col min="11" max="12" width="8.6640625" style="164" customWidth="1"/>
    <col min="13" max="13" width="19.5546875" style="163" bestFit="1" customWidth="1"/>
    <col min="14" max="14" width="18.33203125" style="163" customWidth="1"/>
    <col min="15" max="16384" width="8.6640625" style="163"/>
  </cols>
  <sheetData>
    <row r="1" spans="2:12" ht="15.6">
      <c r="B1" s="3703" t="s">
        <v>327</v>
      </c>
      <c r="C1" s="3703"/>
      <c r="D1" s="3703"/>
      <c r="E1" s="3703"/>
      <c r="F1" s="3703"/>
      <c r="G1" s="3703"/>
      <c r="H1" s="3703"/>
      <c r="I1" s="3703"/>
      <c r="J1" s="3703"/>
      <c r="K1" s="3703"/>
      <c r="L1" s="3703"/>
    </row>
    <row r="2" spans="2:12" s="189" customFormat="1" ht="20.399999999999999">
      <c r="B2" s="3703" t="s">
        <v>165</v>
      </c>
      <c r="C2" s="3703"/>
      <c r="D2" s="3703"/>
      <c r="E2" s="3703"/>
      <c r="F2" s="3703"/>
      <c r="G2" s="3703"/>
      <c r="H2" s="3703"/>
      <c r="I2" s="3703"/>
      <c r="J2" s="3703"/>
      <c r="K2" s="3703"/>
      <c r="L2" s="3703"/>
    </row>
    <row r="3" spans="2:12" s="189" customFormat="1" ht="21" thickBot="1">
      <c r="B3" s="3704" t="s">
        <v>350</v>
      </c>
      <c r="C3" s="3705"/>
      <c r="D3" s="3705"/>
      <c r="E3" s="3705"/>
      <c r="F3" s="3705"/>
      <c r="G3" s="3705"/>
      <c r="H3" s="3705"/>
      <c r="I3" s="3705"/>
      <c r="J3" s="3705"/>
      <c r="K3" s="3705"/>
      <c r="L3" s="3705"/>
    </row>
    <row r="4" spans="2:12" s="175" customFormat="1" ht="21.6" thickTop="1">
      <c r="B4" s="3685" t="s">
        <v>325</v>
      </c>
      <c r="C4" s="3687" t="s">
        <v>324</v>
      </c>
      <c r="D4" s="3707" t="s">
        <v>349</v>
      </c>
      <c r="E4" s="3708"/>
      <c r="F4" s="3709"/>
      <c r="G4" s="3707" t="s">
        <v>348</v>
      </c>
      <c r="H4" s="3708"/>
      <c r="I4" s="3709"/>
      <c r="J4" s="3707" t="s">
        <v>347</v>
      </c>
      <c r="K4" s="3708"/>
      <c r="L4" s="3710"/>
    </row>
    <row r="5" spans="2:12" s="175" customFormat="1" ht="31.5" customHeight="1">
      <c r="B5" s="3686"/>
      <c r="C5" s="3706"/>
      <c r="D5" s="357" t="s">
        <v>346</v>
      </c>
      <c r="E5" s="357" t="s">
        <v>345</v>
      </c>
      <c r="F5" s="357" t="s">
        <v>344</v>
      </c>
      <c r="G5" s="357" t="s">
        <v>346</v>
      </c>
      <c r="H5" s="357" t="s">
        <v>345</v>
      </c>
      <c r="I5" s="357" t="s">
        <v>344</v>
      </c>
      <c r="J5" s="357" t="s">
        <v>346</v>
      </c>
      <c r="K5" s="357" t="s">
        <v>345</v>
      </c>
      <c r="L5" s="358" t="s">
        <v>344</v>
      </c>
    </row>
    <row r="6" spans="2:12" s="176" customFormat="1" ht="24.9" customHeight="1">
      <c r="B6" s="188" t="s">
        <v>312</v>
      </c>
      <c r="C6" s="187" t="s">
        <v>311</v>
      </c>
      <c r="D6" s="186">
        <v>599.29999999999995</v>
      </c>
      <c r="E6" s="186">
        <v>346.1</v>
      </c>
      <c r="F6" s="178">
        <f t="shared" ref="F6:F53" si="0">D6+E6</f>
        <v>945.4</v>
      </c>
      <c r="G6" s="186">
        <f>D6/'A10.Govt.Fin(as percent of GDP)'!$P6*100</f>
        <v>3.6100234925606891</v>
      </c>
      <c r="H6" s="186">
        <f>E6/'A10.Govt.Fin(as percent of GDP)'!$P6*100</f>
        <v>2.0848141678212158</v>
      </c>
      <c r="I6" s="186">
        <f>F6/'A10.Govt.Fin(as percent of GDP)'!$P6*100</f>
        <v>5.6948376603819044</v>
      </c>
      <c r="J6" s="186" t="s">
        <v>73</v>
      </c>
      <c r="K6" s="186" t="s">
        <v>73</v>
      </c>
      <c r="L6" s="185" t="s">
        <v>73</v>
      </c>
    </row>
    <row r="7" spans="2:12" s="176" customFormat="1" ht="24.9" customHeight="1">
      <c r="B7" s="184" t="s">
        <v>310</v>
      </c>
      <c r="C7" s="183" t="s">
        <v>309</v>
      </c>
      <c r="D7" s="178">
        <v>737.1</v>
      </c>
      <c r="E7" s="178">
        <v>477.2</v>
      </c>
      <c r="F7" s="178">
        <f t="shared" si="0"/>
        <v>1214.3</v>
      </c>
      <c r="G7" s="178">
        <f>D7/'A10.Govt.Fin(as percent of GDP)'!$P7*100</f>
        <v>4.2376681614349776</v>
      </c>
      <c r="H7" s="178">
        <f>E7/'A10.Govt.Fin(as percent of GDP)'!$P7*100</f>
        <v>2.743474761411981</v>
      </c>
      <c r="I7" s="178">
        <f>F7/'A10.Govt.Fin(as percent of GDP)'!$P7*100</f>
        <v>6.9811429228469581</v>
      </c>
      <c r="J7" s="178">
        <f t="shared" ref="J7:J53" si="1">D7/D6*100-100</f>
        <v>22.993492407809129</v>
      </c>
      <c r="K7" s="178">
        <f t="shared" ref="K7:K53" si="2">E7/E6*100-100</f>
        <v>37.879225657324469</v>
      </c>
      <c r="L7" s="177">
        <f t="shared" ref="L7:L53" si="3">F7/F6*100-100</f>
        <v>28.442987095409364</v>
      </c>
    </row>
    <row r="8" spans="2:12" s="176" customFormat="1" ht="24.9" customHeight="1">
      <c r="B8" s="184" t="s">
        <v>308</v>
      </c>
      <c r="C8" s="183" t="s">
        <v>307</v>
      </c>
      <c r="D8" s="178">
        <v>1013.8</v>
      </c>
      <c r="E8" s="178">
        <v>629.4</v>
      </c>
      <c r="F8" s="178">
        <f t="shared" si="0"/>
        <v>1643.1999999999998</v>
      </c>
      <c r="G8" s="178">
        <f>D8/'A10.Govt.Fin(as percent of GDP)'!$P8*100</f>
        <v>5.8668981481481479</v>
      </c>
      <c r="H8" s="178">
        <f>E8/'A10.Govt.Fin(as percent of GDP)'!$P8*100</f>
        <v>3.6423611111111107</v>
      </c>
      <c r="I8" s="178">
        <f>F8/'A10.Govt.Fin(as percent of GDP)'!$P8*100</f>
        <v>9.5092592592592577</v>
      </c>
      <c r="J8" s="178">
        <f t="shared" si="1"/>
        <v>37.539004205670864</v>
      </c>
      <c r="K8" s="178">
        <f t="shared" si="2"/>
        <v>31.894383906119032</v>
      </c>
      <c r="L8" s="177">
        <f t="shared" si="3"/>
        <v>35.320760932224317</v>
      </c>
    </row>
    <row r="9" spans="2:12" s="176" customFormat="1" ht="24.9" customHeight="1">
      <c r="B9" s="184" t="s">
        <v>306</v>
      </c>
      <c r="C9" s="183" t="s">
        <v>305</v>
      </c>
      <c r="D9" s="178">
        <v>1224.5999999999999</v>
      </c>
      <c r="E9" s="178">
        <v>972.3</v>
      </c>
      <c r="F9" s="178">
        <f t="shared" si="0"/>
        <v>2196.8999999999996</v>
      </c>
      <c r="G9" s="178">
        <f>D9/'A10.Govt.Fin(as percent of GDP)'!$P9*100</f>
        <v>6.207735590814619</v>
      </c>
      <c r="H9" s="178">
        <f>E9/'A10.Govt.Fin(as percent of GDP)'!$P9*100</f>
        <v>4.9287778172048453</v>
      </c>
      <c r="I9" s="178">
        <f>F9/'A10.Govt.Fin(as percent of GDP)'!$P9*100</f>
        <v>11.136513408019463</v>
      </c>
      <c r="J9" s="178">
        <f t="shared" si="1"/>
        <v>20.793055829552173</v>
      </c>
      <c r="K9" s="178">
        <f t="shared" si="2"/>
        <v>54.480457578646337</v>
      </c>
      <c r="L9" s="177">
        <f t="shared" si="3"/>
        <v>33.696445959104182</v>
      </c>
    </row>
    <row r="10" spans="2:12" s="176" customFormat="1" ht="24.9" customHeight="1">
      <c r="B10" s="184" t="s">
        <v>304</v>
      </c>
      <c r="C10" s="183" t="s">
        <v>303</v>
      </c>
      <c r="D10" s="178">
        <v>1395.2</v>
      </c>
      <c r="E10" s="178">
        <v>1320.9</v>
      </c>
      <c r="F10" s="178">
        <f t="shared" si="0"/>
        <v>2716.1000000000004</v>
      </c>
      <c r="G10" s="178">
        <f>D10/'A10.Govt.Fin(as percent of GDP)'!$P10*100</f>
        <v>5.3398652786282916</v>
      </c>
      <c r="H10" s="178">
        <f>E10/'A10.Govt.Fin(as percent of GDP)'!$P10*100</f>
        <v>5.0554960195958367</v>
      </c>
      <c r="I10" s="178">
        <f>F10/'A10.Govt.Fin(as percent of GDP)'!$P10*100</f>
        <v>10.395361298224129</v>
      </c>
      <c r="J10" s="178">
        <f t="shared" si="1"/>
        <v>13.931079536175091</v>
      </c>
      <c r="K10" s="178">
        <f t="shared" si="2"/>
        <v>35.853131749460061</v>
      </c>
      <c r="L10" s="177">
        <f t="shared" si="3"/>
        <v>23.633301470253571</v>
      </c>
    </row>
    <row r="11" spans="2:12" s="176" customFormat="1" ht="24.9" customHeight="1">
      <c r="B11" s="184" t="s">
        <v>302</v>
      </c>
      <c r="C11" s="183" t="s">
        <v>301</v>
      </c>
      <c r="D11" s="178">
        <v>1502.8</v>
      </c>
      <c r="E11" s="178">
        <v>1807.3</v>
      </c>
      <c r="F11" s="178">
        <f t="shared" si="0"/>
        <v>3310.1</v>
      </c>
      <c r="G11" s="178">
        <f>D11/'A10.Govt.Fin(as percent of GDP)'!$P11*100</f>
        <v>6.4356986852811442</v>
      </c>
      <c r="H11" s="178">
        <f>E11/'A10.Govt.Fin(as percent of GDP)'!$P11*100</f>
        <v>7.7397113613977986</v>
      </c>
      <c r="I11" s="178">
        <f>F11/'A10.Govt.Fin(as percent of GDP)'!$P11*100</f>
        <v>14.175410046678943</v>
      </c>
      <c r="J11" s="178">
        <f t="shared" si="1"/>
        <v>7.7121559633027488</v>
      </c>
      <c r="K11" s="178">
        <f t="shared" si="2"/>
        <v>36.823377999848589</v>
      </c>
      <c r="L11" s="177">
        <f t="shared" si="3"/>
        <v>21.869592430322868</v>
      </c>
    </row>
    <row r="12" spans="2:12" s="176" customFormat="1" ht="24.9" customHeight="1">
      <c r="B12" s="184" t="s">
        <v>300</v>
      </c>
      <c r="C12" s="183" t="s">
        <v>299</v>
      </c>
      <c r="D12" s="178">
        <v>1443.8</v>
      </c>
      <c r="E12" s="178">
        <v>2451.3000000000002</v>
      </c>
      <c r="F12" s="178">
        <f t="shared" si="0"/>
        <v>3895.1000000000004</v>
      </c>
      <c r="G12" s="178">
        <f>D12/'A10.Govt.Fin(as percent of GDP)'!$P12*100</f>
        <v>5.287288973523272</v>
      </c>
      <c r="H12" s="178">
        <f>E12/'A10.Govt.Fin(as percent of GDP)'!$P12*100</f>
        <v>8.9768191306258469</v>
      </c>
      <c r="I12" s="178">
        <f>F12/'A10.Govt.Fin(as percent of GDP)'!$P12*100</f>
        <v>14.26410810414912</v>
      </c>
      <c r="J12" s="178">
        <f t="shared" si="1"/>
        <v>-3.9260047910566982</v>
      </c>
      <c r="K12" s="178">
        <f t="shared" si="2"/>
        <v>35.633265091573065</v>
      </c>
      <c r="L12" s="177">
        <f t="shared" si="3"/>
        <v>17.673182079091276</v>
      </c>
    </row>
    <row r="13" spans="2:12" s="176" customFormat="1" ht="24.9" customHeight="1">
      <c r="B13" s="184" t="s">
        <v>298</v>
      </c>
      <c r="C13" s="183" t="s">
        <v>297</v>
      </c>
      <c r="D13" s="178">
        <v>1900</v>
      </c>
      <c r="E13" s="178">
        <v>3177.8</v>
      </c>
      <c r="F13" s="178">
        <f t="shared" si="0"/>
        <v>5077.8</v>
      </c>
      <c r="G13" s="178">
        <f>D13/'A10.Govt.Fin(as percent of GDP)'!$P13*100</f>
        <v>6.1314057054343616</v>
      </c>
      <c r="H13" s="178">
        <f>E13/'A10.Govt.Fin(as percent of GDP)'!$P13*100</f>
        <v>10.254937395120692</v>
      </c>
      <c r="I13" s="178">
        <f>F13/'A10.Govt.Fin(as percent of GDP)'!$P13*100</f>
        <v>16.386343100555052</v>
      </c>
      <c r="J13" s="178">
        <f t="shared" si="1"/>
        <v>31.597174123839864</v>
      </c>
      <c r="K13" s="178">
        <f t="shared" si="2"/>
        <v>29.637335291477996</v>
      </c>
      <c r="L13" s="177">
        <f t="shared" si="3"/>
        <v>30.363790403327243</v>
      </c>
    </row>
    <row r="14" spans="2:12" s="176" customFormat="1" ht="24.9" customHeight="1">
      <c r="B14" s="184" t="s">
        <v>296</v>
      </c>
      <c r="C14" s="183" t="s">
        <v>295</v>
      </c>
      <c r="D14" s="178">
        <v>2878.1</v>
      </c>
      <c r="E14" s="178">
        <v>4717.6000000000004</v>
      </c>
      <c r="F14" s="178">
        <f t="shared" si="0"/>
        <v>7595.7000000000007</v>
      </c>
      <c r="G14" s="178">
        <f>D14/'A10.Govt.Fin(as percent of GDP)'!$P14*100</f>
        <v>8.5098016025546261</v>
      </c>
      <c r="H14" s="178">
        <f>E14/'A10.Govt.Fin(as percent of GDP)'!$P14*100</f>
        <v>13.948730078945035</v>
      </c>
      <c r="I14" s="178">
        <f>F14/'A10.Govt.Fin(as percent of GDP)'!$P14*100</f>
        <v>22.458531681499665</v>
      </c>
      <c r="J14" s="178">
        <f t="shared" si="1"/>
        <v>51.478947368421046</v>
      </c>
      <c r="K14" s="178">
        <f t="shared" si="2"/>
        <v>48.454905909748874</v>
      </c>
      <c r="L14" s="177">
        <f t="shared" si="3"/>
        <v>49.586435070306038</v>
      </c>
    </row>
    <row r="15" spans="2:12" s="176" customFormat="1" ht="24.9" customHeight="1">
      <c r="B15" s="184" t="s">
        <v>294</v>
      </c>
      <c r="C15" s="183" t="s">
        <v>293</v>
      </c>
      <c r="D15" s="178">
        <v>4337.1000000000004</v>
      </c>
      <c r="E15" s="178">
        <v>6321.1</v>
      </c>
      <c r="F15" s="178">
        <f t="shared" si="0"/>
        <v>10658.2</v>
      </c>
      <c r="G15" s="178">
        <f>D15/'A10.Govt.Fin(as percent of GDP)'!$P15*100</f>
        <v>11.038686688724868</v>
      </c>
      <c r="H15" s="178">
        <f>E15/'A10.Govt.Fin(as percent of GDP)'!$P15*100</f>
        <v>16.088317638075846</v>
      </c>
      <c r="I15" s="178">
        <f>F15/'A10.Govt.Fin(as percent of GDP)'!$P15*100</f>
        <v>27.127004326800712</v>
      </c>
      <c r="J15" s="178">
        <f t="shared" si="1"/>
        <v>50.693165630103209</v>
      </c>
      <c r="K15" s="178">
        <f t="shared" si="2"/>
        <v>33.989740546040366</v>
      </c>
      <c r="L15" s="177">
        <f t="shared" si="3"/>
        <v>40.318864620772274</v>
      </c>
    </row>
    <row r="16" spans="2:12" s="176" customFormat="1" ht="24.9" customHeight="1">
      <c r="B16" s="184" t="s">
        <v>292</v>
      </c>
      <c r="C16" s="183" t="s">
        <v>291</v>
      </c>
      <c r="D16" s="178">
        <v>6031.6</v>
      </c>
      <c r="E16" s="178">
        <v>9203.2000000000007</v>
      </c>
      <c r="F16" s="178">
        <f t="shared" si="0"/>
        <v>15234.800000000001</v>
      </c>
      <c r="G16" s="178">
        <f>D16/'A10.Govt.Fin(as percent of GDP)'!$P16*100</f>
        <v>12.946959452207699</v>
      </c>
      <c r="H16" s="178">
        <f>E16/'A10.Govt.Fin(as percent of GDP)'!$P16*100</f>
        <v>19.754867237641406</v>
      </c>
      <c r="I16" s="178">
        <f>F16/'A10.Govt.Fin(as percent of GDP)'!$P16*100</f>
        <v>32.701826689849099</v>
      </c>
      <c r="J16" s="178">
        <f t="shared" si="1"/>
        <v>39.069885407299807</v>
      </c>
      <c r="K16" s="178">
        <f t="shared" si="2"/>
        <v>45.594912277926312</v>
      </c>
      <c r="L16" s="177">
        <f t="shared" si="3"/>
        <v>42.939708393537387</v>
      </c>
    </row>
    <row r="17" spans="2:12" s="176" customFormat="1" ht="24.9" customHeight="1">
      <c r="B17" s="184" t="s">
        <v>290</v>
      </c>
      <c r="C17" s="183" t="s">
        <v>289</v>
      </c>
      <c r="D17" s="178">
        <v>7190.2</v>
      </c>
      <c r="E17" s="178">
        <v>10330.200000000001</v>
      </c>
      <c r="F17" s="178">
        <f t="shared" si="0"/>
        <v>17520.400000000001</v>
      </c>
      <c r="G17" s="178">
        <f>D17/'A10.Govt.Fin(as percent of GDP)'!$P17*100</f>
        <v>12.900922237772274</v>
      </c>
      <c r="H17" s="178">
        <f>E17/'A10.Govt.Fin(as percent of GDP)'!$P17*100</f>
        <v>18.534826138443321</v>
      </c>
      <c r="I17" s="178">
        <f>F17/'A10.Govt.Fin(as percent of GDP)'!$P17*100</f>
        <v>31.435748376215599</v>
      </c>
      <c r="J17" s="178">
        <f t="shared" si="1"/>
        <v>19.208833477021003</v>
      </c>
      <c r="K17" s="178">
        <f t="shared" si="2"/>
        <v>12.245740611961068</v>
      </c>
      <c r="L17" s="177">
        <f t="shared" si="3"/>
        <v>15.002494289390086</v>
      </c>
    </row>
    <row r="18" spans="2:12" s="176" customFormat="1" ht="24.9" customHeight="1">
      <c r="B18" s="184" t="s">
        <v>288</v>
      </c>
      <c r="C18" s="183" t="s">
        <v>287</v>
      </c>
      <c r="D18" s="178">
        <v>8997.4</v>
      </c>
      <c r="E18" s="178">
        <v>15171.9</v>
      </c>
      <c r="F18" s="178">
        <f t="shared" si="0"/>
        <v>24169.3</v>
      </c>
      <c r="G18" s="178">
        <f>D18/'A10.Govt.Fin(as percent of GDP)'!$P18*100</f>
        <v>14.088375297507202</v>
      </c>
      <c r="H18" s="178">
        <f>E18/'A10.Govt.Fin(as percent of GDP)'!$P18*100</f>
        <v>23.756576475009396</v>
      </c>
      <c r="I18" s="178">
        <f>F18/'A10.Govt.Fin(as percent of GDP)'!$P18*100</f>
        <v>37.844951772516595</v>
      </c>
      <c r="J18" s="178">
        <f t="shared" si="1"/>
        <v>25.134210453116751</v>
      </c>
      <c r="K18" s="178">
        <f t="shared" si="2"/>
        <v>46.869373293837469</v>
      </c>
      <c r="L18" s="177">
        <f t="shared" si="3"/>
        <v>37.949476039359809</v>
      </c>
    </row>
    <row r="19" spans="2:12" s="176" customFormat="1" ht="24.9" customHeight="1">
      <c r="B19" s="184" t="s">
        <v>286</v>
      </c>
      <c r="C19" s="183" t="s">
        <v>285</v>
      </c>
      <c r="D19" s="178">
        <v>11636</v>
      </c>
      <c r="E19" s="178">
        <v>20826</v>
      </c>
      <c r="F19" s="178">
        <f t="shared" si="0"/>
        <v>32462</v>
      </c>
      <c r="G19" s="178">
        <f>D19/'A10.Govt.Fin(as percent of GDP)'!$P19*100</f>
        <v>15.13015889527475</v>
      </c>
      <c r="H19" s="178">
        <f>E19/'A10.Govt.Fin(as percent of GDP)'!$P19*100</f>
        <v>27.079811718201441</v>
      </c>
      <c r="I19" s="178">
        <f>F19/'A10.Govt.Fin(as percent of GDP)'!$P19*100</f>
        <v>42.209970613476195</v>
      </c>
      <c r="J19" s="178">
        <f t="shared" si="1"/>
        <v>29.326249805499373</v>
      </c>
      <c r="K19" s="178">
        <f t="shared" si="2"/>
        <v>37.266921084373081</v>
      </c>
      <c r="L19" s="177">
        <f t="shared" si="3"/>
        <v>34.310881986652475</v>
      </c>
    </row>
    <row r="20" spans="2:12" s="176" customFormat="1" ht="24.9" customHeight="1">
      <c r="B20" s="184" t="s">
        <v>284</v>
      </c>
      <c r="C20" s="183" t="s">
        <v>283</v>
      </c>
      <c r="D20" s="178">
        <v>12887.9</v>
      </c>
      <c r="E20" s="178">
        <v>29216.9</v>
      </c>
      <c r="F20" s="178">
        <f t="shared" si="0"/>
        <v>42104.800000000003</v>
      </c>
      <c r="G20" s="178">
        <f>D20/'A10.Govt.Fin(as percent of GDP)'!$P20*100</f>
        <v>14.436988910048168</v>
      </c>
      <c r="H20" s="178">
        <f>E20/'A10.Govt.Fin(as percent of GDP)'!$P20*100</f>
        <v>32.728688249131849</v>
      </c>
      <c r="I20" s="178">
        <f>F20/'A10.Govt.Fin(as percent of GDP)'!$P20*100</f>
        <v>47.165677159180021</v>
      </c>
      <c r="J20" s="178">
        <f t="shared" si="1"/>
        <v>10.75885183911997</v>
      </c>
      <c r="K20" s="178">
        <f t="shared" si="2"/>
        <v>40.290502256794412</v>
      </c>
      <c r="L20" s="177">
        <f t="shared" si="3"/>
        <v>29.704885712525424</v>
      </c>
    </row>
    <row r="21" spans="2:12" s="176" customFormat="1" ht="24.9" customHeight="1">
      <c r="B21" s="184" t="s">
        <v>282</v>
      </c>
      <c r="C21" s="183" t="s">
        <v>281</v>
      </c>
      <c r="D21" s="178">
        <v>14673.1</v>
      </c>
      <c r="E21" s="178">
        <v>36800.9</v>
      </c>
      <c r="F21" s="178">
        <f t="shared" si="0"/>
        <v>51474</v>
      </c>
      <c r="G21" s="178">
        <f>D21/'A10.Govt.Fin(as percent of GDP)'!$P21*100</f>
        <v>14.18842345478456</v>
      </c>
      <c r="H21" s="178">
        <f>E21/'A10.Govt.Fin(as percent of GDP)'!$P21*100</f>
        <v>35.585305948789362</v>
      </c>
      <c r="I21" s="178">
        <f>F21/'A10.Govt.Fin(as percent of GDP)'!$P21*100</f>
        <v>49.77372940357391</v>
      </c>
      <c r="J21" s="178">
        <f t="shared" si="1"/>
        <v>13.85175241893559</v>
      </c>
      <c r="K21" s="178">
        <f t="shared" si="2"/>
        <v>25.957579346200305</v>
      </c>
      <c r="L21" s="177">
        <f t="shared" si="3"/>
        <v>22.252094773042487</v>
      </c>
    </row>
    <row r="22" spans="2:12" s="176" customFormat="1" ht="24.9" customHeight="1">
      <c r="B22" s="184" t="s">
        <v>280</v>
      </c>
      <c r="C22" s="183" t="s">
        <v>279</v>
      </c>
      <c r="D22" s="178">
        <v>20855.900000000001</v>
      </c>
      <c r="E22" s="178">
        <v>59505.3</v>
      </c>
      <c r="F22" s="178">
        <f t="shared" si="0"/>
        <v>80361.200000000012</v>
      </c>
      <c r="G22" s="178">
        <f>D22/'A10.Govt.Fin(as percent of GDP)'!$P22*100</f>
        <v>17.326493312287116</v>
      </c>
      <c r="H22" s="178">
        <f>E22/'A10.Govt.Fin(as percent of GDP)'!$P22*100</f>
        <v>49.435324416382819</v>
      </c>
      <c r="I22" s="178">
        <f>F22/'A10.Govt.Fin(as percent of GDP)'!$P22*100</f>
        <v>66.761817728669953</v>
      </c>
      <c r="J22" s="178">
        <f t="shared" si="1"/>
        <v>42.136971737397005</v>
      </c>
      <c r="K22" s="178">
        <f t="shared" si="2"/>
        <v>61.695230279694272</v>
      </c>
      <c r="L22" s="177">
        <f t="shared" si="3"/>
        <v>56.119982903990376</v>
      </c>
    </row>
    <row r="23" spans="2:12" s="176" customFormat="1" ht="24.9" customHeight="1">
      <c r="B23" s="184" t="s">
        <v>278</v>
      </c>
      <c r="C23" s="183" t="s">
        <v>277</v>
      </c>
      <c r="D23" s="178">
        <v>23234.9</v>
      </c>
      <c r="E23" s="178">
        <v>70923.899999999994</v>
      </c>
      <c r="F23" s="178">
        <f t="shared" si="0"/>
        <v>94158.799999999988</v>
      </c>
      <c r="G23" s="178">
        <f>D23/'A10.Govt.Fin(as percent of GDP)'!$P23*100</f>
        <v>15.543090703539439</v>
      </c>
      <c r="H23" s="178">
        <f>E23/'A10.Govt.Fin(as percent of GDP)'!$P23*100</f>
        <v>47.444861426077182</v>
      </c>
      <c r="I23" s="178">
        <f>F23/'A10.Govt.Fin(as percent of GDP)'!$P23*100</f>
        <v>62.987952129616609</v>
      </c>
      <c r="J23" s="178">
        <f t="shared" si="1"/>
        <v>11.406844106463893</v>
      </c>
      <c r="K23" s="178">
        <f t="shared" si="2"/>
        <v>19.189215078320743</v>
      </c>
      <c r="L23" s="177">
        <f t="shared" si="3"/>
        <v>17.169479798708792</v>
      </c>
    </row>
    <row r="24" spans="2:12" s="176" customFormat="1" ht="24.9" customHeight="1">
      <c r="B24" s="184" t="s">
        <v>276</v>
      </c>
      <c r="C24" s="183" t="s">
        <v>275</v>
      </c>
      <c r="D24" s="178">
        <v>25456</v>
      </c>
      <c r="E24" s="178">
        <v>87420.800000000003</v>
      </c>
      <c r="F24" s="178">
        <f t="shared" si="0"/>
        <v>112876.8</v>
      </c>
      <c r="G24" s="178">
        <f>D24/'A10.Govt.Fin(as percent of GDP)'!$P24*100</f>
        <v>14.845399302518167</v>
      </c>
      <c r="H24" s="178">
        <f>E24/'A10.Govt.Fin(as percent of GDP)'!$P24*100</f>
        <v>50.981956448207889</v>
      </c>
      <c r="I24" s="178">
        <f>F24/'A10.Govt.Fin(as percent of GDP)'!$P24*100</f>
        <v>65.827355750726056</v>
      </c>
      <c r="J24" s="178">
        <f t="shared" si="1"/>
        <v>9.5593267025035402</v>
      </c>
      <c r="K24" s="178">
        <f t="shared" si="2"/>
        <v>23.260001212567289</v>
      </c>
      <c r="L24" s="177">
        <f t="shared" si="3"/>
        <v>19.879182827308782</v>
      </c>
    </row>
    <row r="25" spans="2:12" s="176" customFormat="1" ht="24.9" customHeight="1">
      <c r="B25" s="184" t="s">
        <v>274</v>
      </c>
      <c r="C25" s="183" t="s">
        <v>273</v>
      </c>
      <c r="D25" s="178">
        <v>30631.21</v>
      </c>
      <c r="E25" s="178">
        <v>101966.8</v>
      </c>
      <c r="F25" s="178">
        <f t="shared" si="0"/>
        <v>132598.01</v>
      </c>
      <c r="G25" s="178">
        <f>D25/'A10.Govt.Fin(as percent of GDP)'!$P25*100</f>
        <v>15.371557469187843</v>
      </c>
      <c r="H25" s="178">
        <f>E25/'A10.Govt.Fin(as percent of GDP)'!$P25*100</f>
        <v>51.169657553494716</v>
      </c>
      <c r="I25" s="178">
        <f>F25/'A10.Govt.Fin(as percent of GDP)'!$P25*100</f>
        <v>66.541215022682564</v>
      </c>
      <c r="J25" s="178">
        <f t="shared" si="1"/>
        <v>20.33002042740415</v>
      </c>
      <c r="K25" s="178">
        <f t="shared" si="2"/>
        <v>16.639060726966576</v>
      </c>
      <c r="L25" s="177">
        <f t="shared" si="3"/>
        <v>17.471446745478275</v>
      </c>
    </row>
    <row r="26" spans="2:12" s="176" customFormat="1" ht="24.9" customHeight="1">
      <c r="B26" s="184" t="s">
        <v>272</v>
      </c>
      <c r="C26" s="183" t="s">
        <v>271</v>
      </c>
      <c r="D26" s="178">
        <v>32057.9</v>
      </c>
      <c r="E26" s="178">
        <v>113000.9</v>
      </c>
      <c r="F26" s="178">
        <f t="shared" si="0"/>
        <v>145058.79999999999</v>
      </c>
      <c r="G26" s="178">
        <f>D26/'A10.Govt.Fin(as percent of GDP)'!$P26*100</f>
        <v>14.626622561879776</v>
      </c>
      <c r="H26" s="178">
        <f>E26/'A10.Govt.Fin(as percent of GDP)'!$P26*100</f>
        <v>51.557385650735711</v>
      </c>
      <c r="I26" s="178">
        <f>F26/'A10.Govt.Fin(as percent of GDP)'!$P26*100</f>
        <v>66.184008212615481</v>
      </c>
      <c r="J26" s="178">
        <f t="shared" si="1"/>
        <v>4.6576351374953902</v>
      </c>
      <c r="K26" s="178">
        <f t="shared" si="2"/>
        <v>10.821267314459206</v>
      </c>
      <c r="L26" s="177">
        <f t="shared" si="3"/>
        <v>9.3974185585439614</v>
      </c>
    </row>
    <row r="27" spans="2:12" s="176" customFormat="1" ht="24.9" customHeight="1">
      <c r="B27" s="184" t="s">
        <v>270</v>
      </c>
      <c r="C27" s="183" t="s">
        <v>269</v>
      </c>
      <c r="D27" s="178">
        <v>34241.800000000003</v>
      </c>
      <c r="E27" s="178">
        <v>128044.4</v>
      </c>
      <c r="F27" s="178">
        <f t="shared" si="0"/>
        <v>162286.20000000001</v>
      </c>
      <c r="G27" s="178">
        <f>D27/'A10.Govt.Fin(as percent of GDP)'!$P27*100</f>
        <v>13.756533407254745</v>
      </c>
      <c r="H27" s="178">
        <f>E27/'A10.Govt.Fin(as percent of GDP)'!$P27*100</f>
        <v>51.441427326013503</v>
      </c>
      <c r="I27" s="178">
        <f>F27/'A10.Govt.Fin(as percent of GDP)'!$P27*100</f>
        <v>65.19796073326826</v>
      </c>
      <c r="J27" s="178">
        <f t="shared" si="1"/>
        <v>6.8123613836215071</v>
      </c>
      <c r="K27" s="178">
        <f t="shared" si="2"/>
        <v>13.312725827847387</v>
      </c>
      <c r="L27" s="177">
        <f t="shared" si="3"/>
        <v>11.876149533844213</v>
      </c>
    </row>
    <row r="28" spans="2:12" s="176" customFormat="1" ht="24.9" customHeight="1">
      <c r="B28" s="184" t="s">
        <v>268</v>
      </c>
      <c r="C28" s="183" t="s">
        <v>267</v>
      </c>
      <c r="D28" s="178">
        <v>35890.800000000003</v>
      </c>
      <c r="E28" s="178">
        <v>132086.79999999999</v>
      </c>
      <c r="F28" s="178">
        <f t="shared" si="0"/>
        <v>167977.59999999998</v>
      </c>
      <c r="G28" s="178">
        <f>D28/'A10.Govt.Fin(as percent of GDP)'!$P28*100</f>
        <v>12.79470113684571</v>
      </c>
      <c r="H28" s="178">
        <f>E28/'A10.Govt.Fin(as percent of GDP)'!$P28*100</f>
        <v>47.08758595858302</v>
      </c>
      <c r="I28" s="178">
        <f>F28/'A10.Govt.Fin(as percent of GDP)'!$P28*100</f>
        <v>59.882287095428723</v>
      </c>
      <c r="J28" s="178">
        <f t="shared" si="1"/>
        <v>4.8157515083903348</v>
      </c>
      <c r="K28" s="178">
        <f t="shared" si="2"/>
        <v>3.1570299052516191</v>
      </c>
      <c r="L28" s="177">
        <f t="shared" si="3"/>
        <v>3.5070141515421369</v>
      </c>
    </row>
    <row r="29" spans="2:12" s="176" customFormat="1" ht="24.9" customHeight="1">
      <c r="B29" s="184" t="s">
        <v>266</v>
      </c>
      <c r="C29" s="183" t="s">
        <v>265</v>
      </c>
      <c r="D29" s="178">
        <v>38406.6</v>
      </c>
      <c r="E29" s="178">
        <v>161208</v>
      </c>
      <c r="F29" s="178">
        <f t="shared" si="0"/>
        <v>199614.6</v>
      </c>
      <c r="G29" s="178">
        <f>D29/'A10.Govt.Fin(as percent of GDP)'!$P29*100</f>
        <v>12.766241752397415</v>
      </c>
      <c r="H29" s="178">
        <f>E29/'A10.Govt.Fin(as percent of GDP)'!$P29*100</f>
        <v>53.585068723096605</v>
      </c>
      <c r="I29" s="178">
        <f>F29/'A10.Govt.Fin(as percent of GDP)'!$P29*100</f>
        <v>66.351310475494031</v>
      </c>
      <c r="J29" s="178">
        <f t="shared" si="1"/>
        <v>7.0095957738473231</v>
      </c>
      <c r="K29" s="178">
        <f t="shared" si="2"/>
        <v>22.047017567236111</v>
      </c>
      <c r="L29" s="177">
        <f t="shared" si="3"/>
        <v>18.834058826891223</v>
      </c>
    </row>
    <row r="30" spans="2:12" s="176" customFormat="1" ht="24.9" customHeight="1">
      <c r="B30" s="184" t="s">
        <v>264</v>
      </c>
      <c r="C30" s="183" t="s">
        <v>263</v>
      </c>
      <c r="D30" s="178">
        <v>49669.7</v>
      </c>
      <c r="E30" s="178">
        <v>169465.9</v>
      </c>
      <c r="F30" s="178">
        <f t="shared" si="0"/>
        <v>219135.59999999998</v>
      </c>
      <c r="G30" s="178">
        <f>D30/'A10.Govt.Fin(as percent of GDP)'!$P30*100</f>
        <v>14.521775485621397</v>
      </c>
      <c r="H30" s="178">
        <f>E30/'A10.Govt.Fin(as percent of GDP)'!$P30*100</f>
        <v>49.546217357237246</v>
      </c>
      <c r="I30" s="178">
        <f>F30/'A10.Govt.Fin(as percent of GDP)'!$P30*100</f>
        <v>64.067992842858629</v>
      </c>
      <c r="J30" s="178">
        <f t="shared" si="1"/>
        <v>29.325949185817024</v>
      </c>
      <c r="K30" s="178">
        <f t="shared" si="2"/>
        <v>5.122512530395511</v>
      </c>
      <c r="L30" s="177">
        <f t="shared" si="3"/>
        <v>9.7793447974246135</v>
      </c>
    </row>
    <row r="31" spans="2:12" s="176" customFormat="1" ht="24.9" customHeight="1">
      <c r="B31" s="184" t="s">
        <v>262</v>
      </c>
      <c r="C31" s="183" t="s">
        <v>261</v>
      </c>
      <c r="D31" s="178">
        <v>54357</v>
      </c>
      <c r="E31" s="178">
        <v>190691.20000000001</v>
      </c>
      <c r="F31" s="178">
        <f t="shared" si="0"/>
        <v>245048.2</v>
      </c>
      <c r="G31" s="178">
        <f>D31/'A10.Govt.Fin(as percent of GDP)'!$P31*100</f>
        <v>14.323773083733874</v>
      </c>
      <c r="H31" s="178">
        <f>E31/'A10.Govt.Fin(as percent of GDP)'!$P31*100</f>
        <v>50.249599460325491</v>
      </c>
      <c r="I31" s="178">
        <f>F31/'A10.Govt.Fin(as percent of GDP)'!$P31*100</f>
        <v>64.573372544059367</v>
      </c>
      <c r="J31" s="178">
        <f t="shared" si="1"/>
        <v>9.4369404284704785</v>
      </c>
      <c r="K31" s="178">
        <f t="shared" si="2"/>
        <v>12.524820627630689</v>
      </c>
      <c r="L31" s="177">
        <f t="shared" si="3"/>
        <v>11.824915714288338</v>
      </c>
    </row>
    <row r="32" spans="2:12" s="176" customFormat="1" ht="24.9" customHeight="1">
      <c r="B32" s="184" t="s">
        <v>260</v>
      </c>
      <c r="C32" s="183" t="s">
        <v>259</v>
      </c>
      <c r="D32" s="178">
        <v>60043.8</v>
      </c>
      <c r="E32" s="178">
        <v>201550.6</v>
      </c>
      <c r="F32" s="178">
        <f t="shared" si="0"/>
        <v>261594.40000000002</v>
      </c>
      <c r="G32" s="178">
        <f>D32/'A10.Govt.Fin(as percent of GDP)'!$P32*100</f>
        <v>13.599383444873126</v>
      </c>
      <c r="H32" s="178">
        <f>E32/'A10.Govt.Fin(as percent of GDP)'!$P32*100</f>
        <v>45.649407481609181</v>
      </c>
      <c r="I32" s="178">
        <f>F32/'A10.Govt.Fin(as percent of GDP)'!$P32*100</f>
        <v>59.248790926482307</v>
      </c>
      <c r="J32" s="178">
        <f t="shared" si="1"/>
        <v>10.461946023511231</v>
      </c>
      <c r="K32" s="178">
        <f t="shared" si="2"/>
        <v>5.694756758570918</v>
      </c>
      <c r="L32" s="177">
        <f t="shared" si="3"/>
        <v>6.7522226239572518</v>
      </c>
    </row>
    <row r="33" spans="2:12" s="176" customFormat="1" ht="24.9" customHeight="1">
      <c r="B33" s="184" t="s">
        <v>258</v>
      </c>
      <c r="C33" s="183" t="s">
        <v>257</v>
      </c>
      <c r="D33" s="178">
        <v>73620.899999999994</v>
      </c>
      <c r="E33" s="178">
        <v>220125.6</v>
      </c>
      <c r="F33" s="178">
        <f t="shared" si="0"/>
        <v>293746.5</v>
      </c>
      <c r="G33" s="178">
        <f>D33/'A10.Govt.Fin(as percent of GDP)'!$P33*100</f>
        <v>16.023962045296468</v>
      </c>
      <c r="H33" s="178">
        <f>E33/'A10.Govt.Fin(as percent of GDP)'!$P33*100</f>
        <v>47.911452584770245</v>
      </c>
      <c r="I33" s="178">
        <f>F33/'A10.Govt.Fin(as percent of GDP)'!$P33*100</f>
        <v>63.93541463006671</v>
      </c>
      <c r="J33" s="178">
        <f t="shared" si="1"/>
        <v>22.611993244931199</v>
      </c>
      <c r="K33" s="178">
        <f t="shared" si="2"/>
        <v>9.2160479800109698</v>
      </c>
      <c r="L33" s="177">
        <f t="shared" si="3"/>
        <v>12.290821210239969</v>
      </c>
    </row>
    <row r="34" spans="2:12" s="176" customFormat="1" ht="24.9" customHeight="1">
      <c r="B34" s="184" t="s">
        <v>256</v>
      </c>
      <c r="C34" s="183" t="s">
        <v>255</v>
      </c>
      <c r="D34" s="178">
        <v>79518.2</v>
      </c>
      <c r="E34" s="178">
        <v>223433.2</v>
      </c>
      <c r="F34" s="178">
        <f t="shared" si="0"/>
        <v>302951.40000000002</v>
      </c>
      <c r="G34" s="178">
        <f>D34/'A10.Govt.Fin(as percent of GDP)'!$P34*100</f>
        <v>16.15465821774756</v>
      </c>
      <c r="H34" s="178">
        <f>E34/'A10.Govt.Fin(as percent of GDP)'!$P34*100</f>
        <v>45.391960337352131</v>
      </c>
      <c r="I34" s="178">
        <f>F34/'A10.Govt.Fin(as percent of GDP)'!$P34*100</f>
        <v>61.546618555099698</v>
      </c>
      <c r="J34" s="178">
        <f t="shared" si="1"/>
        <v>8.0103611881952048</v>
      </c>
      <c r="K34" s="178">
        <f t="shared" si="2"/>
        <v>1.5025966993389233</v>
      </c>
      <c r="L34" s="177">
        <f t="shared" si="3"/>
        <v>3.133620315476108</v>
      </c>
    </row>
    <row r="35" spans="2:12" s="176" customFormat="1" ht="24.9" customHeight="1">
      <c r="B35" s="184" t="s">
        <v>254</v>
      </c>
      <c r="C35" s="183" t="s">
        <v>253</v>
      </c>
      <c r="D35" s="178">
        <v>86133.7</v>
      </c>
      <c r="E35" s="178">
        <v>232779.3</v>
      </c>
      <c r="F35" s="178">
        <f t="shared" si="0"/>
        <v>318913</v>
      </c>
      <c r="G35" s="178">
        <f>D35/'A10.Govt.Fin(as percent of GDP)'!$P35*100</f>
        <v>16.047294208400338</v>
      </c>
      <c r="H35" s="178">
        <f>E35/'A10.Govt.Fin(as percent of GDP)'!$P35*100</f>
        <v>43.368367000668542</v>
      </c>
      <c r="I35" s="178">
        <f>F35/'A10.Govt.Fin(as percent of GDP)'!$P35*100</f>
        <v>59.41566120906888</v>
      </c>
      <c r="J35" s="178">
        <f t="shared" si="1"/>
        <v>8.3194790626548496</v>
      </c>
      <c r="K35" s="178">
        <f t="shared" si="2"/>
        <v>4.1829504299271321</v>
      </c>
      <c r="L35" s="177">
        <f t="shared" si="3"/>
        <v>5.268699864070598</v>
      </c>
    </row>
    <row r="36" spans="2:12" s="176" customFormat="1" ht="24.9" customHeight="1">
      <c r="B36" s="184" t="s">
        <v>252</v>
      </c>
      <c r="C36" s="183" t="s">
        <v>251</v>
      </c>
      <c r="D36" s="178">
        <v>87564.3</v>
      </c>
      <c r="E36" s="178">
        <v>219641.9</v>
      </c>
      <c r="F36" s="178">
        <f t="shared" si="0"/>
        <v>307206.2</v>
      </c>
      <c r="G36" s="178">
        <f>D36/'A10.Govt.Fin(as percent of GDP)'!$P36*100</f>
        <v>14.856220869113578</v>
      </c>
      <c r="H36" s="178">
        <f>E36/'A10.Govt.Fin(as percent of GDP)'!$P36*100</f>
        <v>37.264599597230344</v>
      </c>
      <c r="I36" s="178">
        <f>F36/'A10.Govt.Fin(as percent of GDP)'!$P36*100</f>
        <v>52.120820466343929</v>
      </c>
      <c r="J36" s="178">
        <f t="shared" si="1"/>
        <v>1.6609062422722047</v>
      </c>
      <c r="K36" s="178">
        <f t="shared" si="2"/>
        <v>-5.6437148835828594</v>
      </c>
      <c r="L36" s="177">
        <f t="shared" si="3"/>
        <v>-3.6708443995697877</v>
      </c>
    </row>
    <row r="37" spans="2:12" s="176" customFormat="1" ht="24.9" customHeight="1">
      <c r="B37" s="184" t="s">
        <v>250</v>
      </c>
      <c r="C37" s="183" t="s">
        <v>249</v>
      </c>
      <c r="D37" s="178">
        <v>89954.934000000008</v>
      </c>
      <c r="E37" s="178">
        <v>233968.6</v>
      </c>
      <c r="F37" s="178">
        <f t="shared" si="0"/>
        <v>323923.53399999999</v>
      </c>
      <c r="G37" s="178">
        <f>D37/'A10.Govt.Fin(as percent of GDP)'!$P37*100</f>
        <v>13.752807948126428</v>
      </c>
      <c r="H37" s="178">
        <f>E37/'A10.Govt.Fin(as percent of GDP)'!$P37*100</f>
        <v>35.770413901832363</v>
      </c>
      <c r="I37" s="178">
        <f>F37/'A10.Govt.Fin(as percent of GDP)'!$P37*100</f>
        <v>49.523221849958794</v>
      </c>
      <c r="J37" s="178">
        <f t="shared" si="1"/>
        <v>2.7301468749250546</v>
      </c>
      <c r="K37" s="178">
        <f t="shared" si="2"/>
        <v>6.5227536276093048</v>
      </c>
      <c r="L37" s="177">
        <f t="shared" si="3"/>
        <v>5.4417306681961293</v>
      </c>
    </row>
    <row r="38" spans="2:12" s="176" customFormat="1" ht="24.9" customHeight="1">
      <c r="B38" s="184" t="s">
        <v>248</v>
      </c>
      <c r="C38" s="183" t="s">
        <v>247</v>
      </c>
      <c r="D38" s="178">
        <v>99303.8</v>
      </c>
      <c r="E38" s="178">
        <v>216628.9</v>
      </c>
      <c r="F38" s="178">
        <f t="shared" si="0"/>
        <v>315932.7</v>
      </c>
      <c r="G38" s="178">
        <f>D38/'A10.Govt.Fin(as percent of GDP)'!$P38*100</f>
        <v>13.643874789097666</v>
      </c>
      <c r="H38" s="178">
        <f>E38/'A10.Govt.Fin(as percent of GDP)'!$P38*100</f>
        <v>29.763791388647356</v>
      </c>
      <c r="I38" s="178">
        <f>F38/'A10.Govt.Fin(as percent of GDP)'!$P38*100</f>
        <v>43.407666177745021</v>
      </c>
      <c r="J38" s="178">
        <f t="shared" si="1"/>
        <v>10.392832926763077</v>
      </c>
      <c r="K38" s="178">
        <f t="shared" si="2"/>
        <v>-7.411122689112986</v>
      </c>
      <c r="L38" s="177">
        <f t="shared" si="3"/>
        <v>-2.4668889911530698</v>
      </c>
    </row>
    <row r="39" spans="2:12" s="176" customFormat="1" ht="24.9" customHeight="1">
      <c r="B39" s="184" t="s">
        <v>246</v>
      </c>
      <c r="C39" s="183" t="s">
        <v>245</v>
      </c>
      <c r="D39" s="178">
        <v>111239.13499999999</v>
      </c>
      <c r="E39" s="178">
        <v>249965.4</v>
      </c>
      <c r="F39" s="178">
        <f t="shared" si="0"/>
        <v>361204.53499999997</v>
      </c>
      <c r="G39" s="178">
        <f>D39/'A10.Govt.Fin(as percent of GDP)'!$P39*100</f>
        <v>13.637959485870132</v>
      </c>
      <c r="H39" s="178">
        <f>E39/'A10.Govt.Fin(as percent of GDP)'!$P39*100</f>
        <v>30.645851372984172</v>
      </c>
      <c r="I39" s="178">
        <f>F39/'A10.Govt.Fin(as percent of GDP)'!$P39*100</f>
        <v>44.283810858854302</v>
      </c>
      <c r="J39" s="178">
        <f t="shared" si="1"/>
        <v>12.019011357067882</v>
      </c>
      <c r="K39" s="178">
        <f t="shared" si="2"/>
        <v>15.388759302198366</v>
      </c>
      <c r="L39" s="177">
        <f t="shared" si="3"/>
        <v>14.329581901461921</v>
      </c>
    </row>
    <row r="40" spans="2:12" s="176" customFormat="1" ht="24.9" customHeight="1">
      <c r="B40" s="184" t="s">
        <v>244</v>
      </c>
      <c r="C40" s="183" t="s">
        <v>243</v>
      </c>
      <c r="D40" s="178">
        <v>120873.7</v>
      </c>
      <c r="E40" s="178">
        <v>277040.40000000002</v>
      </c>
      <c r="F40" s="178">
        <f t="shared" si="0"/>
        <v>397914.10000000003</v>
      </c>
      <c r="G40" s="178">
        <f>D40/'A10.Govt.Fin(as percent of GDP)'!$P40*100</f>
        <v>12.230818829119858</v>
      </c>
      <c r="H40" s="178">
        <f>E40/'A10.Govt.Fin(as percent of GDP)'!$P40*100</f>
        <v>28.03282219992354</v>
      </c>
      <c r="I40" s="178">
        <f>F40/'A10.Govt.Fin(as percent of GDP)'!$P40*100</f>
        <v>40.263641029043399</v>
      </c>
      <c r="J40" s="178">
        <f t="shared" si="1"/>
        <v>8.6611290172294133</v>
      </c>
      <c r="K40" s="178">
        <f t="shared" si="2"/>
        <v>10.831499079472607</v>
      </c>
      <c r="L40" s="177">
        <f t="shared" si="3"/>
        <v>10.16309637419144</v>
      </c>
    </row>
    <row r="41" spans="2:12" s="176" customFormat="1" ht="24.9" customHeight="1">
      <c r="B41" s="184" t="s">
        <v>242</v>
      </c>
      <c r="C41" s="183" t="s">
        <v>241</v>
      </c>
      <c r="D41" s="178">
        <v>142859.70000000001</v>
      </c>
      <c r="E41" s="178">
        <v>256243.3</v>
      </c>
      <c r="F41" s="178">
        <f t="shared" si="0"/>
        <v>399103</v>
      </c>
      <c r="G41" s="178">
        <f>D41/'A10.Govt.Fin(as percent of GDP)'!$P41*100</f>
        <v>11.977101365269135</v>
      </c>
      <c r="H41" s="178">
        <f>E41/'A10.Govt.Fin(as percent of GDP)'!$P41*100</f>
        <v>21.482979302567962</v>
      </c>
      <c r="I41" s="178">
        <f>F41/'A10.Govt.Fin(as percent of GDP)'!$P41*100</f>
        <v>33.460080667837097</v>
      </c>
      <c r="J41" s="178">
        <f t="shared" si="1"/>
        <v>18.189233886279666</v>
      </c>
      <c r="K41" s="178">
        <f t="shared" si="2"/>
        <v>-7.5068834725910136</v>
      </c>
      <c r="L41" s="177">
        <f t="shared" si="3"/>
        <v>0.29878307906152202</v>
      </c>
    </row>
    <row r="42" spans="2:12" s="176" customFormat="1" ht="20.399999999999999">
      <c r="B42" s="184" t="s">
        <v>335</v>
      </c>
      <c r="C42" s="183" t="s">
        <v>239</v>
      </c>
      <c r="D42" s="178">
        <v>179328.39</v>
      </c>
      <c r="E42" s="178">
        <v>259551.8</v>
      </c>
      <c r="F42" s="178">
        <f t="shared" si="0"/>
        <v>438880.19</v>
      </c>
      <c r="G42" s="178">
        <f>D42/'A10.Govt.Fin(as percent of GDP)'!$P42*100</f>
        <v>11.475687747000103</v>
      </c>
      <c r="H42" s="178">
        <f>E42/'A10.Govt.Fin(as percent of GDP)'!$P42*100</f>
        <v>16.609391357229168</v>
      </c>
      <c r="I42" s="178">
        <f>F42/'A10.Govt.Fin(as percent of GDP)'!$P42*100</f>
        <v>28.085079104229273</v>
      </c>
      <c r="J42" s="178">
        <f t="shared" si="1"/>
        <v>25.527626055493613</v>
      </c>
      <c r="K42" s="178">
        <f t="shared" si="2"/>
        <v>1.2911557102175806</v>
      </c>
      <c r="L42" s="177">
        <f t="shared" si="3"/>
        <v>9.9666477074840287</v>
      </c>
    </row>
    <row r="43" spans="2:12" s="176" customFormat="1" ht="24.9" customHeight="1">
      <c r="B43" s="184" t="s">
        <v>238</v>
      </c>
      <c r="C43" s="183" t="s">
        <v>237</v>
      </c>
      <c r="D43" s="178">
        <v>209120.204</v>
      </c>
      <c r="E43" s="178">
        <v>309287.09999999998</v>
      </c>
      <c r="F43" s="178">
        <f t="shared" si="0"/>
        <v>518407.304</v>
      </c>
      <c r="G43" s="178">
        <f>D43/'A10.Govt.Fin(as percent of GDP)'!$P43*100</f>
        <v>11.89278209349642</v>
      </c>
      <c r="H43" s="178">
        <f>E43/'A10.Govt.Fin(as percent of GDP)'!$P43*100</f>
        <v>17.589329076158684</v>
      </c>
      <c r="I43" s="178">
        <f>F43/'A10.Govt.Fin(as percent of GDP)'!$P43*100</f>
        <v>29.482111169655106</v>
      </c>
      <c r="J43" s="178">
        <f t="shared" si="1"/>
        <v>16.612993625827997</v>
      </c>
      <c r="K43" s="178">
        <f t="shared" si="2"/>
        <v>19.161993867890729</v>
      </c>
      <c r="L43" s="177">
        <f t="shared" si="3"/>
        <v>18.120461076176625</v>
      </c>
    </row>
    <row r="44" spans="2:12" s="176" customFormat="1" ht="24.9" customHeight="1">
      <c r="B44" s="184" t="s">
        <v>236</v>
      </c>
      <c r="C44" s="183" t="s">
        <v>235</v>
      </c>
      <c r="D44" s="178">
        <v>207001.70900000003</v>
      </c>
      <c r="E44" s="178">
        <v>333441.5</v>
      </c>
      <c r="F44" s="178">
        <f t="shared" si="0"/>
        <v>540443.20900000003</v>
      </c>
      <c r="G44" s="178">
        <f>D44/'A10.Govt.Fin(as percent of GDP)'!$P44*100</f>
        <v>10.619312534714764</v>
      </c>
      <c r="H44" s="178">
        <f>E44/'A10.Govt.Fin(as percent of GDP)'!$P44*100</f>
        <v>17.10575008124253</v>
      </c>
      <c r="I44" s="178">
        <f>F44/'A10.Govt.Fin(as percent of GDP)'!$P44*100</f>
        <v>27.725062615957292</v>
      </c>
      <c r="J44" s="178">
        <f t="shared" si="1"/>
        <v>-1.0130513262123486</v>
      </c>
      <c r="K44" s="178">
        <f t="shared" si="2"/>
        <v>7.809701730204722</v>
      </c>
      <c r="L44" s="177">
        <f t="shared" si="3"/>
        <v>4.250693389150257</v>
      </c>
    </row>
    <row r="45" spans="2:12" s="176" customFormat="1" ht="24.9" customHeight="1">
      <c r="B45" s="184" t="s">
        <v>234</v>
      </c>
      <c r="C45" s="183" t="s">
        <v>233</v>
      </c>
      <c r="D45" s="178">
        <v>201817.5</v>
      </c>
      <c r="E45" s="178">
        <v>346819.1</v>
      </c>
      <c r="F45" s="178">
        <f t="shared" si="0"/>
        <v>548636.6</v>
      </c>
      <c r="G45" s="178">
        <f>D45/'A10.Govt.Fin(as percent of GDP)'!$P45*100</f>
        <v>9.0398752251125867</v>
      </c>
      <c r="H45" s="178">
        <f>E45/'A10.Govt.Fin(as percent of GDP)'!$P45*100</f>
        <v>15.534834143153317</v>
      </c>
      <c r="I45" s="178">
        <f>F45/'A10.Govt.Fin(as percent of GDP)'!$P45*100</f>
        <v>24.574709368265903</v>
      </c>
      <c r="J45" s="178">
        <f t="shared" si="1"/>
        <v>-2.5044281156152266</v>
      </c>
      <c r="K45" s="178">
        <f t="shared" si="2"/>
        <v>4.0119781131023018</v>
      </c>
      <c r="L45" s="177">
        <f t="shared" si="3"/>
        <v>1.51605032009941</v>
      </c>
    </row>
    <row r="46" spans="2:12" s="176" customFormat="1" ht="24.9" customHeight="1">
      <c r="B46" s="184" t="s">
        <v>232</v>
      </c>
      <c r="C46" s="183" t="s">
        <v>231</v>
      </c>
      <c r="D46" s="178">
        <v>196785.80000000002</v>
      </c>
      <c r="E46" s="178">
        <v>343261.8</v>
      </c>
      <c r="F46" s="178">
        <f t="shared" si="0"/>
        <v>540047.6</v>
      </c>
      <c r="G46" s="178">
        <f>D46/'A10.Govt.Fin(as percent of GDP)'!$P46*100</f>
        <v>8.1194370114456529</v>
      </c>
      <c r="H46" s="178">
        <f>E46/'A10.Govt.Fin(as percent of GDP)'!$P46*100</f>
        <v>14.163077638404067</v>
      </c>
      <c r="I46" s="178">
        <f>F46/'A10.Govt.Fin(as percent of GDP)'!$P46*100</f>
        <v>22.28251464984972</v>
      </c>
      <c r="J46" s="178">
        <f t="shared" si="1"/>
        <v>-2.4931931076343687</v>
      </c>
      <c r="K46" s="178">
        <f t="shared" si="2"/>
        <v>-1.0256932216247634</v>
      </c>
      <c r="L46" s="177">
        <f t="shared" si="3"/>
        <v>-1.565517138302468</v>
      </c>
    </row>
    <row r="47" spans="2:12" s="176" customFormat="1" ht="24.9" customHeight="1">
      <c r="B47" s="184" t="s">
        <v>67</v>
      </c>
      <c r="C47" s="183" t="s">
        <v>230</v>
      </c>
      <c r="D47" s="178">
        <v>234157.976</v>
      </c>
      <c r="E47" s="178">
        <v>388762.78499999997</v>
      </c>
      <c r="F47" s="178">
        <f t="shared" si="0"/>
        <v>622920.76099999994</v>
      </c>
      <c r="G47" s="178">
        <f>D47/'A10.Govt.Fin(as percent of GDP)'!$P47*100</f>
        <v>8.9778150890412807</v>
      </c>
      <c r="H47" s="178">
        <f>E47/'A10.Govt.Fin(as percent of GDP)'!$P47*100</f>
        <v>14.905494388244589</v>
      </c>
      <c r="I47" s="178">
        <f>F47/'A10.Govt.Fin(as percent of GDP)'!$P47*100</f>
        <v>23.88330947728587</v>
      </c>
      <c r="J47" s="178">
        <f t="shared" si="1"/>
        <v>18.991297136277097</v>
      </c>
      <c r="K47" s="178">
        <f t="shared" si="2"/>
        <v>13.255475849628468</v>
      </c>
      <c r="L47" s="177">
        <f t="shared" si="3"/>
        <v>15.345528986704139</v>
      </c>
    </row>
    <row r="48" spans="2:12" s="176" customFormat="1" ht="24.9" customHeight="1">
      <c r="B48" s="184" t="s">
        <v>68</v>
      </c>
      <c r="C48" s="183" t="s">
        <v>229</v>
      </c>
      <c r="D48" s="178">
        <v>283710.69999999995</v>
      </c>
      <c r="E48" s="178">
        <v>413978.80236999999</v>
      </c>
      <c r="F48" s="178">
        <f t="shared" si="0"/>
        <v>697689.50236999989</v>
      </c>
      <c r="G48" s="178">
        <f>D48/'A10.Govt.Fin(as percent of GDP)'!$P48*100</f>
        <v>9.2199330041210299</v>
      </c>
      <c r="H48" s="178">
        <f>E48/'A10.Govt.Fin(as percent of GDP)'!$P48*100</f>
        <v>13.453341107605954</v>
      </c>
      <c r="I48" s="178">
        <f>F48/'A10.Govt.Fin(as percent of GDP)'!$P48*100</f>
        <v>22.673274111726982</v>
      </c>
      <c r="J48" s="178">
        <f t="shared" si="1"/>
        <v>21.162091014999191</v>
      </c>
      <c r="K48" s="178">
        <f t="shared" si="2"/>
        <v>6.4862220209683983</v>
      </c>
      <c r="L48" s="177">
        <f t="shared" si="3"/>
        <v>12.002929754656222</v>
      </c>
    </row>
    <row r="49" spans="2:16" s="175" customFormat="1" ht="24.9" customHeight="1">
      <c r="B49" s="184" t="s">
        <v>69</v>
      </c>
      <c r="C49" s="183" t="s">
        <v>228</v>
      </c>
      <c r="D49" s="178">
        <v>390898.7</v>
      </c>
      <c r="E49" s="178">
        <v>525351.272</v>
      </c>
      <c r="F49" s="178">
        <f t="shared" si="0"/>
        <v>916249.97200000007</v>
      </c>
      <c r="G49" s="178">
        <f>D49/'A10.Govt.Fin(as percent of GDP)'!$P49*100</f>
        <v>11.310892238781694</v>
      </c>
      <c r="H49" s="178">
        <f>E49/'A10.Govt.Fin(as percent of GDP)'!$P49*100</f>
        <v>15.201359393364292</v>
      </c>
      <c r="I49" s="178">
        <f>F49/'A10.Govt.Fin(as percent of GDP)'!$P49*100</f>
        <v>26.51225163214599</v>
      </c>
      <c r="J49" s="178">
        <f t="shared" si="1"/>
        <v>37.780739323543344</v>
      </c>
      <c r="K49" s="178">
        <f t="shared" si="2"/>
        <v>26.902940197034326</v>
      </c>
      <c r="L49" s="177">
        <f t="shared" si="3"/>
        <v>31.326323369861001</v>
      </c>
      <c r="O49" s="176"/>
      <c r="P49" s="176"/>
    </row>
    <row r="50" spans="2:16" s="175" customFormat="1" ht="24.9" customHeight="1">
      <c r="B50" s="181" t="s">
        <v>70</v>
      </c>
      <c r="C50" s="180" t="s">
        <v>227</v>
      </c>
      <c r="D50" s="179">
        <v>452967.7</v>
      </c>
      <c r="E50" s="179">
        <v>594614.48</v>
      </c>
      <c r="F50" s="178">
        <f t="shared" si="0"/>
        <v>1047582.1799999999</v>
      </c>
      <c r="G50" s="178">
        <f>D50/'A10.Govt.Fin(as percent of GDP)'!$P50*100</f>
        <v>11.73816712838358</v>
      </c>
      <c r="H50" s="178">
        <f>E50/'A10.Govt.Fin(as percent of GDP)'!$P50*100</f>
        <v>15.408789949475196</v>
      </c>
      <c r="I50" s="178">
        <f>F50/'A10.Govt.Fin(as percent of GDP)'!$P50*100</f>
        <v>27.146957077858776</v>
      </c>
      <c r="J50" s="178">
        <f t="shared" si="1"/>
        <v>15.87853835277528</v>
      </c>
      <c r="K50" s="178">
        <f t="shared" si="2"/>
        <v>13.18417060956503</v>
      </c>
      <c r="L50" s="177">
        <f t="shared" si="3"/>
        <v>14.333665704057424</v>
      </c>
      <c r="O50" s="176"/>
      <c r="P50" s="176"/>
    </row>
    <row r="51" spans="2:16" s="175" customFormat="1" ht="24.9" customHeight="1">
      <c r="B51" s="181" t="s">
        <v>71</v>
      </c>
      <c r="C51" s="180" t="s">
        <v>78</v>
      </c>
      <c r="D51" s="179">
        <v>613212</v>
      </c>
      <c r="E51" s="179">
        <v>813973.92514284002</v>
      </c>
      <c r="F51" s="178">
        <f t="shared" si="0"/>
        <v>1427185.92514284</v>
      </c>
      <c r="G51" s="178">
        <f>D51/'A10.Govt.Fin(as percent of GDP)'!$P51*100</f>
        <v>15.769059693090703</v>
      </c>
      <c r="H51" s="178">
        <f>E51/'A10.Govt.Fin(as percent of GDP)'!$P51*100</f>
        <v>20.931755109483817</v>
      </c>
      <c r="I51" s="178">
        <f>F51/'A10.Govt.Fin(as percent of GDP)'!$P51*100</f>
        <v>36.70081480257452</v>
      </c>
      <c r="J51" s="178">
        <f t="shared" si="1"/>
        <v>35.376540093256096</v>
      </c>
      <c r="K51" s="178">
        <f t="shared" si="2"/>
        <v>36.891036549066229</v>
      </c>
      <c r="L51" s="177">
        <f t="shared" si="3"/>
        <v>36.236178162446407</v>
      </c>
      <c r="M51" s="231"/>
      <c r="N51" s="182"/>
      <c r="O51" s="176"/>
      <c r="P51" s="176"/>
    </row>
    <row r="52" spans="2:16" s="175" customFormat="1" ht="24.9" customHeight="1">
      <c r="B52" s="181" t="s">
        <v>431</v>
      </c>
      <c r="C52" s="180" t="s">
        <v>79</v>
      </c>
      <c r="D52" s="179">
        <v>800320.06738585012</v>
      </c>
      <c r="E52" s="179">
        <v>934147.1</v>
      </c>
      <c r="F52" s="178">
        <f t="shared" si="0"/>
        <v>1734467.1673858501</v>
      </c>
      <c r="G52" s="178">
        <f>D52/'A10.Govt.Fin(as percent of GDP)'!$P52*100</f>
        <v>18.710862380466697</v>
      </c>
      <c r="H52" s="178">
        <f>E52/'A10.Govt.Fin(as percent of GDP)'!$P52*100</f>
        <v>21.839634595573916</v>
      </c>
      <c r="I52" s="178">
        <f>F52/'A10.Govt.Fin(as percent of GDP)'!$P52*100</f>
        <v>40.550496976040613</v>
      </c>
      <c r="J52" s="178">
        <f t="shared" si="1"/>
        <v>30.512786342382441</v>
      </c>
      <c r="K52" s="178">
        <f t="shared" si="2"/>
        <v>14.76376222199886</v>
      </c>
      <c r="L52" s="177">
        <f t="shared" si="3"/>
        <v>21.53056843047662</v>
      </c>
      <c r="M52" s="231"/>
      <c r="N52" s="182"/>
      <c r="O52" s="176"/>
      <c r="P52" s="176"/>
    </row>
    <row r="53" spans="2:16" s="175" customFormat="1" ht="24.9" customHeight="1" thickBot="1">
      <c r="B53" s="181" t="s">
        <v>437</v>
      </c>
      <c r="C53" s="180" t="s">
        <v>436</v>
      </c>
      <c r="D53" s="179">
        <v>984285.24726090021</v>
      </c>
      <c r="E53" s="179">
        <v>1027297.08540139</v>
      </c>
      <c r="F53" s="178">
        <f t="shared" si="0"/>
        <v>2011582.3326622902</v>
      </c>
      <c r="G53" s="178">
        <f>D53/'A10.Govt.Fin(as percent of GDP)'!$P53*100</f>
        <v>20.287745170330549</v>
      </c>
      <c r="H53" s="178">
        <f>E53/'A10.Govt.Fin(as percent of GDP)'!$P53*100</f>
        <v>21.174290218049279</v>
      </c>
      <c r="I53" s="178">
        <f>F53/'A10.Govt.Fin(as percent of GDP)'!$P53*100</f>
        <v>41.462035388379824</v>
      </c>
      <c r="J53" s="178">
        <f t="shared" si="1"/>
        <v>22.986450967792223</v>
      </c>
      <c r="K53" s="178">
        <f t="shared" si="2"/>
        <v>9.9716613584081273</v>
      </c>
      <c r="L53" s="177">
        <f t="shared" si="3"/>
        <v>15.976962290621046</v>
      </c>
      <c r="O53" s="176"/>
      <c r="P53" s="176"/>
    </row>
    <row r="54" spans="2:16" s="171" customFormat="1" ht="21.6" thickTop="1">
      <c r="B54" s="399" t="s">
        <v>343</v>
      </c>
      <c r="C54" s="173"/>
      <c r="D54" s="173"/>
      <c r="E54" s="174"/>
      <c r="F54" s="173"/>
      <c r="G54" s="173"/>
      <c r="H54" s="173"/>
      <c r="I54" s="173"/>
      <c r="J54" s="172"/>
      <c r="K54" s="172"/>
      <c r="L54" s="172"/>
    </row>
    <row r="55" spans="2:16" s="165" customFormat="1" ht="15.6">
      <c r="B55" s="400" t="s">
        <v>342</v>
      </c>
      <c r="C55" s="169"/>
      <c r="D55" s="169"/>
      <c r="E55" s="169"/>
      <c r="F55" s="169"/>
      <c r="G55" s="169"/>
      <c r="H55" s="169"/>
      <c r="I55" s="169"/>
      <c r="J55" s="168"/>
    </row>
    <row r="56" spans="2:16" s="165" customFormat="1" ht="15.6">
      <c r="B56" s="400" t="s">
        <v>341</v>
      </c>
      <c r="C56" s="169"/>
      <c r="D56" s="169"/>
      <c r="E56" s="169"/>
      <c r="F56" s="169"/>
      <c r="G56" s="169"/>
      <c r="H56" s="169"/>
      <c r="I56" s="169"/>
      <c r="J56" s="168"/>
    </row>
    <row r="57" spans="2:16" s="165" customFormat="1" ht="15.6">
      <c r="B57" s="170" t="s">
        <v>334</v>
      </c>
      <c r="C57" s="169"/>
      <c r="D57" s="169"/>
      <c r="E57" s="169"/>
      <c r="F57" s="169"/>
      <c r="G57" s="169"/>
      <c r="H57" s="169"/>
      <c r="I57" s="169"/>
      <c r="J57" s="168"/>
    </row>
    <row r="58" spans="2:16" s="165" customFormat="1" ht="15.6">
      <c r="B58" s="401" t="s">
        <v>340</v>
      </c>
      <c r="C58" s="167"/>
      <c r="D58" s="167"/>
      <c r="E58" s="167"/>
      <c r="F58" s="167"/>
      <c r="G58" s="167"/>
      <c r="H58" s="167"/>
      <c r="I58" s="167"/>
      <c r="J58" s="166"/>
    </row>
  </sheetData>
  <mergeCells count="8">
    <mergeCell ref="B1:L1"/>
    <mergeCell ref="B2:L2"/>
    <mergeCell ref="B3:L3"/>
    <mergeCell ref="B4:B5"/>
    <mergeCell ref="C4:C5"/>
    <mergeCell ref="D4:F4"/>
    <mergeCell ref="G4:I4"/>
    <mergeCell ref="J4:L4"/>
  </mergeCells>
  <pageMargins left="1.21" right="1.39" top="0.41" bottom="0.83" header="0.3" footer="0.3"/>
  <pageSetup paperSize="9" scale="53" fitToWidth="0" orientation="portrait" r:id="rId1"/>
  <rowBreaks count="1" manualBreakCount="1">
    <brk id="42" max="16383"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88"/>
  <sheetViews>
    <sheetView showGridLines="0" topLeftCell="B1" zoomScaleSheetLayoutView="85" workbookViewId="0">
      <selection activeCell="B1" sqref="B1:F89"/>
    </sheetView>
  </sheetViews>
  <sheetFormatPr defaultColWidth="9.109375" defaultRowHeight="14.4"/>
  <cols>
    <col min="1" max="1" width="7" style="104" customWidth="1"/>
    <col min="2" max="2" width="11.6640625" style="104" bestFit="1" customWidth="1"/>
    <col min="3" max="3" width="17.6640625" style="104" customWidth="1"/>
    <col min="4" max="4" width="13.6640625" style="190" customWidth="1"/>
    <col min="5" max="5" width="14.5546875" style="190" customWidth="1"/>
    <col min="6" max="6" width="19.6640625" style="190" customWidth="1"/>
    <col min="7" max="7" width="9.109375" style="104"/>
    <col min="8" max="8" width="14.44140625" style="104" hidden="1" customWidth="1"/>
    <col min="9" max="13" width="0" style="104" hidden="1" customWidth="1"/>
    <col min="14" max="16384" width="9.109375" style="104"/>
  </cols>
  <sheetData>
    <row r="1" spans="2:6" ht="15.6">
      <c r="B1" s="3260" t="s">
        <v>332</v>
      </c>
      <c r="C1" s="3260"/>
      <c r="D1" s="3260"/>
      <c r="E1" s="3260"/>
      <c r="F1" s="3260"/>
    </row>
    <row r="2" spans="2:6" ht="15.6">
      <c r="B2" s="3260" t="s">
        <v>166</v>
      </c>
      <c r="C2" s="3260"/>
      <c r="D2" s="3260"/>
      <c r="E2" s="3260"/>
      <c r="F2" s="3260"/>
    </row>
    <row r="3" spans="2:6" ht="15.6">
      <c r="B3" s="3260" t="s">
        <v>77</v>
      </c>
      <c r="C3" s="3260"/>
      <c r="D3" s="3260"/>
      <c r="E3" s="3260"/>
      <c r="F3" s="3260"/>
    </row>
    <row r="4" spans="2:6" ht="15" thickBot="1">
      <c r="B4" s="3714" t="s">
        <v>369</v>
      </c>
      <c r="C4" s="3714"/>
      <c r="D4" s="3714"/>
      <c r="E4" s="3714"/>
      <c r="F4" s="3714"/>
    </row>
    <row r="5" spans="2:6" ht="16.5" customHeight="1" thickTop="1">
      <c r="B5" s="3715" t="s">
        <v>325</v>
      </c>
      <c r="C5" s="3717" t="s">
        <v>143</v>
      </c>
      <c r="D5" s="3719" t="s">
        <v>323</v>
      </c>
      <c r="E5" s="3719" t="s">
        <v>425</v>
      </c>
      <c r="F5" s="3721" t="s">
        <v>368</v>
      </c>
    </row>
    <row r="6" spans="2:6">
      <c r="B6" s="3716"/>
      <c r="C6" s="3718"/>
      <c r="D6" s="3720"/>
      <c r="E6" s="3720"/>
      <c r="F6" s="3722"/>
    </row>
    <row r="7" spans="2:6" ht="15.6">
      <c r="B7" s="3711" t="s">
        <v>68</v>
      </c>
      <c r="C7" s="204" t="s">
        <v>362</v>
      </c>
      <c r="D7" s="197">
        <v>2305.4</v>
      </c>
      <c r="E7" s="197">
        <v>41065.9</v>
      </c>
      <c r="F7" s="196">
        <v>184972.80000000005</v>
      </c>
    </row>
    <row r="8" spans="2:6" ht="15.6">
      <c r="B8" s="3712"/>
      <c r="C8" s="203" t="s">
        <v>361</v>
      </c>
      <c r="D8" s="193">
        <v>31547.599999999995</v>
      </c>
      <c r="E8" s="193">
        <v>80474.600000000006</v>
      </c>
      <c r="F8" s="192">
        <v>200898.60000000003</v>
      </c>
    </row>
    <row r="9" spans="2:6" ht="15.6">
      <c r="B9" s="3712"/>
      <c r="C9" s="203" t="s">
        <v>360</v>
      </c>
      <c r="D9" s="193">
        <v>95161.7</v>
      </c>
      <c r="E9" s="193">
        <v>126115.3</v>
      </c>
      <c r="F9" s="192">
        <v>196623.90000000005</v>
      </c>
    </row>
    <row r="10" spans="2:6" ht="15.6">
      <c r="B10" s="3712"/>
      <c r="C10" s="203" t="s">
        <v>359</v>
      </c>
      <c r="D10" s="193">
        <v>140684.4</v>
      </c>
      <c r="E10" s="193">
        <v>168039.2</v>
      </c>
      <c r="F10" s="192">
        <v>195964.80000000005</v>
      </c>
    </row>
    <row r="11" spans="2:6" ht="15.6">
      <c r="B11" s="3712"/>
      <c r="C11" s="203" t="s">
        <v>358</v>
      </c>
      <c r="D11" s="193">
        <v>194609.4</v>
      </c>
      <c r="E11" s="193">
        <v>207599.5</v>
      </c>
      <c r="F11" s="192">
        <v>199137.00000000006</v>
      </c>
    </row>
    <row r="12" spans="2:6" ht="15.6">
      <c r="B12" s="3712"/>
      <c r="C12" s="203" t="s">
        <v>357</v>
      </c>
      <c r="D12" s="193">
        <v>248203.6</v>
      </c>
      <c r="E12" s="193">
        <v>277571.5</v>
      </c>
      <c r="F12" s="192">
        <v>217610.49999999997</v>
      </c>
    </row>
    <row r="13" spans="2:6" ht="15.6">
      <c r="B13" s="3712"/>
      <c r="C13" s="203" t="s">
        <v>356</v>
      </c>
      <c r="D13" s="193">
        <v>313304</v>
      </c>
      <c r="E13" s="193">
        <v>319152.3</v>
      </c>
      <c r="F13" s="192">
        <v>201611.4</v>
      </c>
    </row>
    <row r="14" spans="2:6" ht="15.6">
      <c r="B14" s="3712"/>
      <c r="C14" s="203" t="s">
        <v>355</v>
      </c>
      <c r="D14" s="193">
        <v>374956.10000000003</v>
      </c>
      <c r="E14" s="193">
        <v>354160.19999999995</v>
      </c>
      <c r="F14" s="192">
        <v>195712</v>
      </c>
    </row>
    <row r="15" spans="2:6" ht="15.6">
      <c r="B15" s="3712"/>
      <c r="C15" s="203" t="s">
        <v>354</v>
      </c>
      <c r="D15" s="193">
        <v>419933.9</v>
      </c>
      <c r="E15" s="193">
        <v>418946.9</v>
      </c>
      <c r="F15" s="192">
        <v>234661.10000000009</v>
      </c>
    </row>
    <row r="16" spans="2:6" ht="15.6">
      <c r="B16" s="3712"/>
      <c r="C16" s="203" t="s">
        <v>353</v>
      </c>
      <c r="D16" s="193">
        <v>478629.89999999997</v>
      </c>
      <c r="E16" s="193">
        <v>464416.8</v>
      </c>
      <c r="F16" s="192">
        <v>262349.49999999994</v>
      </c>
    </row>
    <row r="17" spans="2:6" ht="15.6">
      <c r="B17" s="3712"/>
      <c r="C17" s="203" t="s">
        <v>352</v>
      </c>
      <c r="D17" s="193">
        <v>555101.89999999991</v>
      </c>
      <c r="E17" s="193">
        <v>527140.6</v>
      </c>
      <c r="F17" s="192">
        <v>269072.99999999988</v>
      </c>
    </row>
    <row r="18" spans="2:6" ht="15.6">
      <c r="B18" s="3723"/>
      <c r="C18" s="359" t="s">
        <v>351</v>
      </c>
      <c r="D18" s="360">
        <v>815703</v>
      </c>
      <c r="E18" s="360">
        <v>609117.30000000005</v>
      </c>
      <c r="F18" s="361">
        <v>106272.10000000006</v>
      </c>
    </row>
    <row r="19" spans="2:6" ht="15.6">
      <c r="B19" s="3711" t="s">
        <v>69</v>
      </c>
      <c r="C19" s="198" t="s">
        <v>362</v>
      </c>
      <c r="D19" s="197">
        <v>18572</v>
      </c>
      <c r="E19" s="197">
        <v>45787.3</v>
      </c>
      <c r="F19" s="202">
        <v>228942.19999999998</v>
      </c>
    </row>
    <row r="20" spans="2:6" ht="15.6">
      <c r="B20" s="3712"/>
      <c r="C20" s="195" t="s">
        <v>361</v>
      </c>
      <c r="D20" s="193">
        <v>72376.100000000006</v>
      </c>
      <c r="E20" s="193">
        <v>88791.1</v>
      </c>
      <c r="F20" s="201">
        <v>258381.1</v>
      </c>
    </row>
    <row r="21" spans="2:6" ht="15.6">
      <c r="B21" s="3712"/>
      <c r="C21" s="195" t="s">
        <v>360</v>
      </c>
      <c r="D21" s="193">
        <v>138835.99999999997</v>
      </c>
      <c r="E21" s="193">
        <v>139648.79999999999</v>
      </c>
      <c r="F21" s="201">
        <v>246040.79999999996</v>
      </c>
    </row>
    <row r="22" spans="2:6" ht="15.6">
      <c r="B22" s="3712"/>
      <c r="C22" s="195" t="s">
        <v>359</v>
      </c>
      <c r="D22" s="193">
        <v>176703</v>
      </c>
      <c r="E22" s="193">
        <v>195425.6</v>
      </c>
      <c r="F22" s="201">
        <v>308740.19999999995</v>
      </c>
    </row>
    <row r="23" spans="2:6" ht="15.6">
      <c r="B23" s="3712"/>
      <c r="C23" s="195" t="s">
        <v>358</v>
      </c>
      <c r="D23" s="193">
        <v>256299</v>
      </c>
      <c r="E23" s="193">
        <v>242972.2</v>
      </c>
      <c r="F23" s="201">
        <v>348993.79999999993</v>
      </c>
    </row>
    <row r="24" spans="2:6" ht="15.6">
      <c r="B24" s="3712"/>
      <c r="C24" s="195" t="s">
        <v>357</v>
      </c>
      <c r="D24" s="193">
        <v>364946.2</v>
      </c>
      <c r="E24" s="193">
        <v>331206.8</v>
      </c>
      <c r="F24" s="192">
        <v>303173.90000000002</v>
      </c>
    </row>
    <row r="25" spans="2:6" ht="15.6">
      <c r="B25" s="3712"/>
      <c r="C25" s="195" t="s">
        <v>356</v>
      </c>
      <c r="D25" s="193">
        <v>428883.5</v>
      </c>
      <c r="E25" s="193">
        <v>381343.2</v>
      </c>
      <c r="F25" s="192">
        <v>301639.60000000009</v>
      </c>
    </row>
    <row r="26" spans="2:6" ht="15.6">
      <c r="B26" s="3712"/>
      <c r="C26" s="195" t="s">
        <v>355</v>
      </c>
      <c r="D26" s="193">
        <v>506550.99999999994</v>
      </c>
      <c r="E26" s="193">
        <v>430057.9</v>
      </c>
      <c r="F26" s="192">
        <v>274025.30000000016</v>
      </c>
    </row>
    <row r="27" spans="2:6" ht="15.6">
      <c r="B27" s="3712"/>
      <c r="C27" s="195" t="s">
        <v>354</v>
      </c>
      <c r="D27" s="193">
        <v>643636.39999999991</v>
      </c>
      <c r="E27" s="193">
        <v>505903.3</v>
      </c>
      <c r="F27" s="192">
        <v>288638.20000000019</v>
      </c>
    </row>
    <row r="28" spans="2:6" ht="15.6">
      <c r="B28" s="3712"/>
      <c r="C28" s="195" t="s">
        <v>353</v>
      </c>
      <c r="D28" s="193">
        <v>727560.3</v>
      </c>
      <c r="E28" s="193">
        <v>562536.6</v>
      </c>
      <c r="F28" s="192">
        <v>269507.60000000009</v>
      </c>
    </row>
    <row r="29" spans="2:6" ht="15.6">
      <c r="B29" s="3712"/>
      <c r="C29" s="195" t="s">
        <v>352</v>
      </c>
      <c r="D29" s="193">
        <v>832040.4</v>
      </c>
      <c r="E29" s="193">
        <v>625774.5</v>
      </c>
      <c r="F29" s="192">
        <v>248484.60000000012</v>
      </c>
    </row>
    <row r="30" spans="2:6" ht="15.6">
      <c r="B30" s="3723"/>
      <c r="C30" s="362" t="s">
        <v>351</v>
      </c>
      <c r="D30" s="360">
        <v>1066175.4000000001</v>
      </c>
      <c r="E30" s="360">
        <v>726724.6</v>
      </c>
      <c r="F30" s="361">
        <v>89497.199999999866</v>
      </c>
    </row>
    <row r="31" spans="2:6" ht="15.6">
      <c r="B31" s="3711" t="s">
        <v>70</v>
      </c>
      <c r="C31" s="198" t="s">
        <v>362</v>
      </c>
      <c r="D31" s="197">
        <v>10640</v>
      </c>
      <c r="E31" s="197">
        <v>65578.100000000006</v>
      </c>
      <c r="F31" s="196">
        <v>141466.99999999983</v>
      </c>
    </row>
    <row r="32" spans="2:6" ht="15.6">
      <c r="B32" s="3712"/>
      <c r="C32" s="195" t="s">
        <v>361</v>
      </c>
      <c r="D32" s="193">
        <v>66333.100000000006</v>
      </c>
      <c r="E32" s="193">
        <v>119202.8</v>
      </c>
      <c r="F32" s="192">
        <v>164798.99999999983</v>
      </c>
    </row>
    <row r="33" spans="2:13" ht="15.6">
      <c r="B33" s="3712"/>
      <c r="C33" s="195" t="s">
        <v>360</v>
      </c>
      <c r="D33" s="193">
        <v>170952.5</v>
      </c>
      <c r="E33" s="193">
        <v>200320.09999999998</v>
      </c>
      <c r="F33" s="192">
        <v>145228.59999999998</v>
      </c>
    </row>
    <row r="34" spans="2:13" ht="15.6">
      <c r="B34" s="3712"/>
      <c r="C34" s="195" t="s">
        <v>359</v>
      </c>
      <c r="D34" s="193">
        <v>207680.30000000002</v>
      </c>
      <c r="E34" s="193">
        <v>255016.80000000002</v>
      </c>
      <c r="F34" s="192">
        <v>169600.19999999981</v>
      </c>
    </row>
    <row r="35" spans="2:13" ht="15.6">
      <c r="B35" s="3712"/>
      <c r="C35" s="195" t="s">
        <v>358</v>
      </c>
      <c r="D35" s="193">
        <v>273736.5</v>
      </c>
      <c r="E35" s="193">
        <v>306868.8</v>
      </c>
      <c r="F35" s="192">
        <v>119379.99999999983</v>
      </c>
    </row>
    <row r="36" spans="2:13" ht="15.6">
      <c r="B36" s="3712"/>
      <c r="C36" s="195" t="s">
        <v>357</v>
      </c>
      <c r="D36" s="193">
        <v>339292.5</v>
      </c>
      <c r="E36" s="193">
        <v>411432.3</v>
      </c>
      <c r="F36" s="192">
        <v>178750</v>
      </c>
    </row>
    <row r="37" spans="2:13" ht="15.6">
      <c r="B37" s="3712"/>
      <c r="C37" s="195" t="s">
        <v>356</v>
      </c>
      <c r="D37" s="193">
        <v>415508</v>
      </c>
      <c r="E37" s="193">
        <v>465741.9</v>
      </c>
      <c r="F37" s="192">
        <v>179747.10000000003</v>
      </c>
      <c r="H37" s="104" t="s">
        <v>367</v>
      </c>
      <c r="I37" s="200" t="s">
        <v>366</v>
      </c>
      <c r="J37" s="200" t="s">
        <v>365</v>
      </c>
      <c r="K37" s="200" t="s">
        <v>364</v>
      </c>
      <c r="L37" s="200" t="s">
        <v>363</v>
      </c>
      <c r="M37" s="200" t="s">
        <v>113</v>
      </c>
    </row>
    <row r="38" spans="2:13" ht="15.6">
      <c r="B38" s="3712"/>
      <c r="C38" s="195" t="s">
        <v>355</v>
      </c>
      <c r="D38" s="193">
        <v>519577.1</v>
      </c>
      <c r="E38" s="193">
        <v>520792.4</v>
      </c>
      <c r="F38" s="192">
        <v>131944.39999999997</v>
      </c>
      <c r="H38" s="104" t="s">
        <v>323</v>
      </c>
      <c r="J38" s="104">
        <v>43</v>
      </c>
      <c r="K38" s="104">
        <f>D29/D17*100-100</f>
        <v>49.889668905835151</v>
      </c>
      <c r="L38" s="104">
        <f>D41/D29*100-100</f>
        <v>-4.7361762722098604</v>
      </c>
      <c r="M38" s="104">
        <f>D54/D41*100-100</f>
        <v>32.329733729396992</v>
      </c>
    </row>
    <row r="39" spans="2:13" ht="15.6">
      <c r="B39" s="3712"/>
      <c r="C39" s="195" t="s">
        <v>354</v>
      </c>
      <c r="D39" s="193">
        <v>596617.89999999991</v>
      </c>
      <c r="E39" s="193">
        <v>604601.9</v>
      </c>
      <c r="F39" s="192">
        <v>144921.59999999995</v>
      </c>
      <c r="H39" s="104" t="s">
        <v>160</v>
      </c>
      <c r="I39" s="199">
        <v>14.7</v>
      </c>
      <c r="J39" s="104">
        <v>33.1</v>
      </c>
      <c r="K39" s="104">
        <f>E29/E17*100-100</f>
        <v>18.711118058445891</v>
      </c>
      <c r="L39" s="104">
        <f>E41/E29*100-100</f>
        <v>19.147136867993183</v>
      </c>
      <c r="M39" s="104">
        <f>647795.3/E41*100-100</f>
        <v>-13.116697541444893</v>
      </c>
    </row>
    <row r="40" spans="2:13" ht="15.6">
      <c r="B40" s="3712"/>
      <c r="C40" s="195" t="s">
        <v>353</v>
      </c>
      <c r="D40" s="193">
        <v>677681.60000000009</v>
      </c>
      <c r="E40" s="193">
        <v>665912.30000000005</v>
      </c>
      <c r="F40" s="192">
        <v>137187</v>
      </c>
    </row>
    <row r="41" spans="2:13" ht="15.6">
      <c r="B41" s="3712"/>
      <c r="C41" s="194" t="s">
        <v>352</v>
      </c>
      <c r="D41" s="193">
        <v>792633.5</v>
      </c>
      <c r="E41" s="193">
        <v>745592.4</v>
      </c>
      <c r="F41" s="192">
        <v>164543.6</v>
      </c>
    </row>
    <row r="42" spans="2:13" ht="15.6">
      <c r="B42" s="3723"/>
      <c r="C42" s="363" t="s">
        <v>351</v>
      </c>
      <c r="D42" s="360">
        <v>1067289.5</v>
      </c>
      <c r="E42" s="360">
        <v>871781.8</v>
      </c>
      <c r="F42" s="361">
        <v>65653.700000000055</v>
      </c>
    </row>
    <row r="43" spans="2:13" ht="15.6">
      <c r="B43" s="3711" t="s">
        <v>71</v>
      </c>
      <c r="C43" s="198" t="s">
        <v>362</v>
      </c>
      <c r="D43" s="197">
        <v>2620.1</v>
      </c>
      <c r="E43" s="197">
        <v>77528.399999999994</v>
      </c>
      <c r="F43" s="196">
        <v>137536.09999999992</v>
      </c>
    </row>
    <row r="44" spans="2:13" ht="15.6">
      <c r="B44" s="3712"/>
      <c r="C44" s="195" t="s">
        <v>361</v>
      </c>
      <c r="D44" s="193">
        <v>43118.6</v>
      </c>
      <c r="E44" s="193">
        <v>141505.29999999999</v>
      </c>
      <c r="F44" s="192">
        <v>175870.2999999999</v>
      </c>
    </row>
    <row r="45" spans="2:13" ht="15.6">
      <c r="B45" s="3712"/>
      <c r="C45" s="195" t="s">
        <v>360</v>
      </c>
      <c r="D45" s="193">
        <v>172325</v>
      </c>
      <c r="E45" s="193">
        <v>211283.9</v>
      </c>
      <c r="F45" s="192">
        <v>121273.59999999992</v>
      </c>
    </row>
    <row r="46" spans="2:13" ht="15.6">
      <c r="B46" s="3712"/>
      <c r="C46" s="195" t="s">
        <v>359</v>
      </c>
      <c r="D46" s="193">
        <v>219170.4</v>
      </c>
      <c r="E46" s="193">
        <v>275023.40000000002</v>
      </c>
      <c r="F46" s="192">
        <v>150299.40000000014</v>
      </c>
    </row>
    <row r="47" spans="2:13" ht="15.6">
      <c r="B47" s="3712"/>
      <c r="C47" s="195" t="s">
        <v>358</v>
      </c>
      <c r="D47" s="193">
        <v>287840.09999999998</v>
      </c>
      <c r="E47" s="193">
        <v>337706.5</v>
      </c>
      <c r="F47" s="192">
        <v>163337.10000000015</v>
      </c>
    </row>
    <row r="48" spans="2:13" ht="15.6">
      <c r="B48" s="3712"/>
      <c r="C48" s="195" t="s">
        <v>357</v>
      </c>
      <c r="D48" s="193">
        <v>378165</v>
      </c>
      <c r="E48" s="193">
        <v>483718.6</v>
      </c>
      <c r="F48" s="192">
        <v>241779.90000000008</v>
      </c>
    </row>
    <row r="49" spans="2:6" ht="15.6">
      <c r="B49" s="3712"/>
      <c r="C49" s="195" t="s">
        <v>356</v>
      </c>
      <c r="D49" s="193">
        <v>449225.3</v>
      </c>
      <c r="E49" s="193">
        <v>551818.5</v>
      </c>
      <c r="F49" s="192">
        <v>241312.2</v>
      </c>
    </row>
    <row r="50" spans="2:6" ht="15.6">
      <c r="B50" s="3712"/>
      <c r="C50" s="195" t="s">
        <v>355</v>
      </c>
      <c r="D50" s="193">
        <v>562972.9</v>
      </c>
      <c r="E50" s="193">
        <v>630801.4</v>
      </c>
      <c r="F50" s="192">
        <v>213945.80000000005</v>
      </c>
    </row>
    <row r="51" spans="2:6" ht="15.6">
      <c r="B51" s="3712"/>
      <c r="C51" s="195" t="s">
        <v>354</v>
      </c>
      <c r="D51" s="193">
        <v>638013.69999999995</v>
      </c>
      <c r="E51" s="193">
        <v>590761.6</v>
      </c>
      <c r="F51" s="192">
        <v>162307.30000000005</v>
      </c>
    </row>
    <row r="52" spans="2:6" ht="15.6">
      <c r="B52" s="3712"/>
      <c r="C52" s="195" t="s">
        <v>353</v>
      </c>
      <c r="D52" s="193">
        <v>725610</v>
      </c>
      <c r="E52" s="193">
        <v>606824.1</v>
      </c>
      <c r="F52" s="192">
        <v>204333.00000000012</v>
      </c>
    </row>
    <row r="53" spans="2:6" ht="15.6">
      <c r="B53" s="3712"/>
      <c r="C53" s="194" t="s">
        <v>352</v>
      </c>
      <c r="D53" s="193">
        <v>843937.3</v>
      </c>
      <c r="E53" s="193">
        <v>647795.30000000005</v>
      </c>
      <c r="F53" s="192">
        <v>164504.79999999996</v>
      </c>
    </row>
    <row r="54" spans="2:6" ht="15.6">
      <c r="B54" s="3723"/>
      <c r="C54" s="363" t="s">
        <v>351</v>
      </c>
      <c r="D54" s="360">
        <v>1048889.8</v>
      </c>
      <c r="E54" s="360">
        <v>794851.2</v>
      </c>
      <c r="F54" s="361">
        <v>140812</v>
      </c>
    </row>
    <row r="55" spans="2:6" ht="15.6">
      <c r="B55" s="3711" t="s">
        <v>72</v>
      </c>
      <c r="C55" s="198" t="s">
        <v>362</v>
      </c>
      <c r="D55" s="197">
        <v>1951</v>
      </c>
      <c r="E55" s="197">
        <v>58814.8</v>
      </c>
      <c r="F55" s="196">
        <v>196556.60000000012</v>
      </c>
    </row>
    <row r="56" spans="2:6" ht="15.6">
      <c r="B56" s="3712"/>
      <c r="C56" s="195" t="s">
        <v>361</v>
      </c>
      <c r="D56" s="193">
        <v>53546</v>
      </c>
      <c r="E56" s="193">
        <v>105367.3</v>
      </c>
      <c r="F56" s="192">
        <v>207989.00000000015</v>
      </c>
    </row>
    <row r="57" spans="2:6" ht="15.6">
      <c r="B57" s="3712"/>
      <c r="C57" s="195" t="s">
        <v>360</v>
      </c>
      <c r="D57" s="193">
        <v>176991.5</v>
      </c>
      <c r="E57" s="193">
        <v>172364</v>
      </c>
      <c r="F57" s="192">
        <v>213387.40000000008</v>
      </c>
    </row>
    <row r="58" spans="2:6" ht="15.6">
      <c r="B58" s="3712"/>
      <c r="C58" s="195" t="s">
        <v>359</v>
      </c>
      <c r="D58" s="193">
        <v>250412.2</v>
      </c>
      <c r="E58" s="193">
        <v>240145.4</v>
      </c>
      <c r="F58" s="192">
        <v>220977.00000000012</v>
      </c>
    </row>
    <row r="59" spans="2:6" ht="15.6">
      <c r="B59" s="3712"/>
      <c r="C59" s="195" t="s">
        <v>358</v>
      </c>
      <c r="D59" s="193">
        <v>306657</v>
      </c>
      <c r="E59" s="193">
        <v>301234.90000000002</v>
      </c>
      <c r="F59" s="192">
        <v>245702.90000000014</v>
      </c>
    </row>
    <row r="60" spans="2:6" ht="15.6">
      <c r="B60" s="3712"/>
      <c r="C60" s="195" t="s">
        <v>357</v>
      </c>
      <c r="D60" s="193">
        <v>404201</v>
      </c>
      <c r="E60" s="193">
        <v>422235.9</v>
      </c>
      <c r="F60" s="192">
        <v>294807.59999999998</v>
      </c>
    </row>
    <row r="61" spans="2:6" ht="15.6">
      <c r="B61" s="3712"/>
      <c r="C61" s="195" t="s">
        <v>356</v>
      </c>
      <c r="D61" s="193">
        <v>487643.7</v>
      </c>
      <c r="E61" s="193">
        <v>498524.6</v>
      </c>
      <c r="F61" s="192">
        <v>344301.5</v>
      </c>
    </row>
    <row r="62" spans="2:6" ht="15.6">
      <c r="B62" s="3712"/>
      <c r="C62" s="195" t="s">
        <v>355</v>
      </c>
      <c r="D62" s="193">
        <v>557809.80000000005</v>
      </c>
      <c r="E62" s="193">
        <v>571203.4</v>
      </c>
      <c r="F62" s="192">
        <v>385643.8</v>
      </c>
    </row>
    <row r="63" spans="2:6" ht="15.6">
      <c r="B63" s="3712"/>
      <c r="C63" s="195" t="s">
        <v>354</v>
      </c>
      <c r="D63" s="193">
        <v>674083.7</v>
      </c>
      <c r="E63" s="193">
        <v>683870.2</v>
      </c>
      <c r="F63" s="192">
        <v>390541.7</v>
      </c>
    </row>
    <row r="64" spans="2:6" ht="15.6">
      <c r="B64" s="3712"/>
      <c r="C64" s="195" t="s">
        <v>353</v>
      </c>
      <c r="D64" s="193">
        <v>803976</v>
      </c>
      <c r="E64" s="193">
        <v>761003.5</v>
      </c>
      <c r="F64" s="192">
        <v>317453.90000000002</v>
      </c>
    </row>
    <row r="65" spans="2:6" ht="15.6">
      <c r="B65" s="3712"/>
      <c r="C65" s="194" t="s">
        <v>352</v>
      </c>
      <c r="D65" s="193">
        <v>898486.3</v>
      </c>
      <c r="E65" s="193">
        <v>812352.9</v>
      </c>
      <c r="F65" s="192">
        <v>315479.8</v>
      </c>
    </row>
    <row r="66" spans="2:6" ht="15.6">
      <c r="B66" s="3712"/>
      <c r="C66" s="363" t="s">
        <v>351</v>
      </c>
      <c r="D66" s="360">
        <v>1160259</v>
      </c>
      <c r="E66" s="360">
        <v>935887.1</v>
      </c>
      <c r="F66" s="361">
        <v>198761.29999999993</v>
      </c>
    </row>
    <row r="67" spans="2:6" ht="15.6">
      <c r="B67" s="3711" t="s">
        <v>221</v>
      </c>
      <c r="C67" s="275" t="s">
        <v>362</v>
      </c>
      <c r="D67" s="197">
        <v>9791.2000000000007</v>
      </c>
      <c r="E67" s="197">
        <v>93261.2</v>
      </c>
      <c r="F67" s="196">
        <v>278254.3</v>
      </c>
    </row>
    <row r="68" spans="2:6" ht="15.6">
      <c r="B68" s="3712"/>
      <c r="C68" s="248" t="s">
        <v>361</v>
      </c>
      <c r="D68" s="193">
        <v>76508.399999999994</v>
      </c>
      <c r="E68" s="193">
        <v>168577.7</v>
      </c>
      <c r="F68" s="192">
        <v>293552.7</v>
      </c>
    </row>
    <row r="69" spans="2:6" ht="15.6">
      <c r="B69" s="3712"/>
      <c r="C69" s="248" t="s">
        <v>360</v>
      </c>
      <c r="D69" s="193">
        <v>230862</v>
      </c>
      <c r="E69" s="193">
        <v>255039.3</v>
      </c>
      <c r="F69" s="249">
        <v>238768.6</v>
      </c>
    </row>
    <row r="70" spans="2:6" ht="15.6">
      <c r="B70" s="3712"/>
      <c r="C70" s="203" t="s">
        <v>359</v>
      </c>
      <c r="D70" s="193">
        <v>283310.40000000002</v>
      </c>
      <c r="E70" s="193">
        <v>334313.8</v>
      </c>
      <c r="F70" s="249">
        <v>275656.8</v>
      </c>
    </row>
    <row r="71" spans="2:6" ht="15.6">
      <c r="B71" s="3712"/>
      <c r="C71" s="203" t="s">
        <v>358</v>
      </c>
      <c r="D71" s="193">
        <v>379276.79999999999</v>
      </c>
      <c r="E71" s="193">
        <v>412403.3</v>
      </c>
      <c r="F71" s="249">
        <v>291190.2</v>
      </c>
    </row>
    <row r="72" spans="2:6" ht="15.6">
      <c r="B72" s="3712"/>
      <c r="C72" s="203" t="s">
        <v>357</v>
      </c>
      <c r="D72" s="193">
        <v>486736.7</v>
      </c>
      <c r="E72" s="193">
        <v>542054.5</v>
      </c>
      <c r="F72" s="249">
        <v>277818.7</v>
      </c>
    </row>
    <row r="73" spans="2:6" ht="15.6">
      <c r="B73" s="3712"/>
      <c r="C73" s="203" t="s">
        <v>356</v>
      </c>
      <c r="D73" s="193">
        <v>582135.6</v>
      </c>
      <c r="E73" s="193">
        <v>613410.9</v>
      </c>
      <c r="F73" s="249">
        <v>304421.40000000008</v>
      </c>
    </row>
    <row r="74" spans="2:6" ht="15.6">
      <c r="B74" s="3712"/>
      <c r="C74" s="203" t="s">
        <v>355</v>
      </c>
      <c r="D74" s="193">
        <v>663592.19999999995</v>
      </c>
      <c r="E74" s="193">
        <v>684699.5</v>
      </c>
      <c r="F74" s="249">
        <v>335335.60387327021</v>
      </c>
    </row>
    <row r="75" spans="2:6" ht="15.6">
      <c r="B75" s="3712"/>
      <c r="C75" s="203" t="s">
        <v>354</v>
      </c>
      <c r="D75" s="193">
        <v>777633.9</v>
      </c>
      <c r="E75" s="193">
        <v>789260.4</v>
      </c>
      <c r="F75" s="249">
        <v>333084.80000000016</v>
      </c>
    </row>
    <row r="76" spans="2:6" ht="15.6">
      <c r="B76" s="3712"/>
      <c r="C76" s="203" t="s">
        <v>353</v>
      </c>
      <c r="D76" s="193">
        <v>891365.5</v>
      </c>
      <c r="E76" s="193">
        <v>865698.4</v>
      </c>
      <c r="F76" s="249">
        <v>325146.2</v>
      </c>
    </row>
    <row r="77" spans="2:6" ht="15.6">
      <c r="B77" s="3712"/>
      <c r="C77" s="203" t="s">
        <v>352</v>
      </c>
      <c r="D77" s="193">
        <v>1006169.4</v>
      </c>
      <c r="E77" s="193">
        <v>942125.7</v>
      </c>
      <c r="F77" s="249">
        <v>351912.6</v>
      </c>
    </row>
    <row r="78" spans="2:6" ht="15.6">
      <c r="B78" s="3712"/>
      <c r="C78" s="363" t="s">
        <v>351</v>
      </c>
      <c r="D78" s="360">
        <v>1262350.3</v>
      </c>
      <c r="E78" s="360">
        <v>1066346.5</v>
      </c>
      <c r="F78" s="361">
        <v>232527.1</v>
      </c>
    </row>
    <row r="79" spans="2:6" ht="15.6">
      <c r="B79" s="3711" t="s">
        <v>432</v>
      </c>
      <c r="C79" s="204" t="s">
        <v>362</v>
      </c>
      <c r="D79" s="197">
        <v>21383.3</v>
      </c>
      <c r="E79" s="197">
        <v>79722.5</v>
      </c>
      <c r="F79" s="283">
        <v>294247.30000000005</v>
      </c>
    </row>
    <row r="80" spans="2:6" ht="15.6">
      <c r="B80" s="3712"/>
      <c r="C80" s="203" t="s">
        <v>361</v>
      </c>
      <c r="D80" s="193">
        <v>124712.4</v>
      </c>
      <c r="E80" s="193">
        <v>143811.6</v>
      </c>
      <c r="F80" s="249">
        <v>266379.40000000008</v>
      </c>
    </row>
    <row r="81" spans="2:6" ht="15.6">
      <c r="B81" s="3712"/>
      <c r="C81" s="203" t="s">
        <v>360</v>
      </c>
      <c r="D81" s="193">
        <v>273415</v>
      </c>
      <c r="E81" s="193">
        <v>208584.20000000004</v>
      </c>
      <c r="F81" s="249">
        <v>195624.0500000001</v>
      </c>
    </row>
    <row r="82" spans="2:6" ht="15.6">
      <c r="B82" s="3712"/>
      <c r="C82" s="203" t="s">
        <v>359</v>
      </c>
      <c r="D82" s="193">
        <v>343683.5</v>
      </c>
      <c r="E82" s="193">
        <v>268071.7</v>
      </c>
      <c r="F82" s="249">
        <v>182842.2</v>
      </c>
    </row>
    <row r="83" spans="2:6" ht="15.6">
      <c r="B83" s="3712"/>
      <c r="C83" s="203" t="s">
        <v>358</v>
      </c>
      <c r="D83" s="193">
        <v>427884</v>
      </c>
      <c r="E83" s="193">
        <v>326890.10000000003</v>
      </c>
      <c r="F83" s="249">
        <v>182432.83000000005</v>
      </c>
    </row>
    <row r="84" spans="2:6" ht="15.6">
      <c r="B84" s="3712"/>
      <c r="C84" s="203" t="s">
        <v>357</v>
      </c>
      <c r="D84" s="193">
        <v>560080.6</v>
      </c>
      <c r="E84" s="193">
        <v>458986.8</v>
      </c>
      <c r="F84" s="249">
        <v>199145.8</v>
      </c>
    </row>
    <row r="85" spans="2:6" ht="15" customHeight="1" thickBot="1">
      <c r="B85" s="3713"/>
      <c r="C85" s="276" t="s">
        <v>356</v>
      </c>
      <c r="D85" s="277">
        <v>655126.80000000005</v>
      </c>
      <c r="E85" s="277">
        <v>514689.6</v>
      </c>
      <c r="F85" s="278">
        <v>204922.8</v>
      </c>
    </row>
    <row r="86" spans="2:6" ht="15.75" customHeight="1" thickTop="1">
      <c r="B86" s="191" t="s">
        <v>426</v>
      </c>
    </row>
    <row r="87" spans="2:6" ht="25.5" customHeight="1">
      <c r="B87" s="191"/>
    </row>
    <row r="88" spans="2:6" ht="25.5" customHeight="1"/>
  </sheetData>
  <mergeCells count="16">
    <mergeCell ref="B79:B85"/>
    <mergeCell ref="B1:F1"/>
    <mergeCell ref="B2:F2"/>
    <mergeCell ref="B3:F3"/>
    <mergeCell ref="B4:F4"/>
    <mergeCell ref="B5:B6"/>
    <mergeCell ref="C5:C6"/>
    <mergeCell ref="D5:D6"/>
    <mergeCell ref="E5:E6"/>
    <mergeCell ref="F5:F6"/>
    <mergeCell ref="B67:B78"/>
    <mergeCell ref="B55:B66"/>
    <mergeCell ref="B7:B18"/>
    <mergeCell ref="B19:B30"/>
    <mergeCell ref="B31:B42"/>
    <mergeCell ref="B43:B54"/>
  </mergeCells>
  <pageMargins left="1.0900000000000001" right="0.7" top="0.38" bottom="0.36" header="0.3" footer="0.3"/>
  <pageSetup paperSize="9" scale="56"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Z53"/>
  <sheetViews>
    <sheetView showGridLines="0" workbookViewId="0">
      <pane xSplit="3" ySplit="7" topLeftCell="D8" activePane="bottomRight" state="frozen"/>
      <selection activeCell="T18" sqref="T18"/>
      <selection pane="topRight" activeCell="T18" sqref="T18"/>
      <selection pane="bottomLeft" activeCell="T18" sqref="T18"/>
      <selection pane="bottomRight"/>
    </sheetView>
  </sheetViews>
  <sheetFormatPr defaultRowHeight="14.4"/>
  <cols>
    <col min="1" max="1" width="7.44140625" customWidth="1"/>
    <col min="2" max="2" width="11.44140625" bestFit="1" customWidth="1"/>
    <col min="3" max="3" width="11.88671875" bestFit="1" customWidth="1"/>
    <col min="4" max="5" width="11.88671875" customWidth="1"/>
    <col min="6" max="6" width="10.5546875" bestFit="1" customWidth="1"/>
    <col min="7" max="8" width="9.5546875" bestFit="1" customWidth="1"/>
    <col min="9" max="9" width="12.88671875" bestFit="1" customWidth="1"/>
    <col min="10" max="10" width="11.44140625" bestFit="1" customWidth="1"/>
    <col min="11" max="12" width="10.6640625" bestFit="1" customWidth="1"/>
    <col min="13" max="13" width="13.44140625" customWidth="1"/>
    <col min="14" max="14" width="9.5546875" bestFit="1" customWidth="1"/>
    <col min="15" max="15" width="9.109375" customWidth="1"/>
    <col min="16" max="19" width="12" hidden="1" customWidth="1"/>
    <col min="20" max="20" width="8.44140625" hidden="1" customWidth="1"/>
    <col min="21" max="21" width="9.109375" hidden="1" customWidth="1"/>
    <col min="22" max="23" width="9.109375" customWidth="1"/>
  </cols>
  <sheetData>
    <row r="2" spans="2:13" ht="15.6">
      <c r="B2" s="3260" t="s">
        <v>338</v>
      </c>
      <c r="C2" s="3260"/>
      <c r="D2" s="3260"/>
      <c r="E2" s="3260"/>
      <c r="F2" s="3260"/>
      <c r="G2" s="3260"/>
      <c r="H2" s="3260"/>
      <c r="I2" s="3260"/>
      <c r="J2" s="3260"/>
      <c r="K2" s="3260"/>
      <c r="L2" s="3260"/>
      <c r="M2" s="3260"/>
    </row>
    <row r="3" spans="2:13" ht="15.6">
      <c r="B3" s="3260" t="s">
        <v>166</v>
      </c>
      <c r="C3" s="3260"/>
      <c r="D3" s="3260"/>
      <c r="E3" s="3260"/>
      <c r="F3" s="3260"/>
      <c r="G3" s="3260"/>
      <c r="H3" s="3260"/>
      <c r="I3" s="3260"/>
      <c r="J3" s="3260"/>
      <c r="K3" s="3260"/>
      <c r="L3" s="3260"/>
      <c r="M3" s="3260"/>
    </row>
    <row r="4" spans="2:13" ht="15.6">
      <c r="B4" s="3260" t="s">
        <v>380</v>
      </c>
      <c r="C4" s="3260"/>
      <c r="D4" s="3260"/>
      <c r="E4" s="3260"/>
      <c r="F4" s="3260"/>
      <c r="G4" s="3260"/>
      <c r="H4" s="3260"/>
      <c r="I4" s="3260"/>
      <c r="J4" s="3260"/>
      <c r="K4" s="3260"/>
      <c r="L4" s="3260"/>
      <c r="M4" s="3260"/>
    </row>
    <row r="5" spans="2:13" ht="15" thickBot="1">
      <c r="B5" s="3724" t="s">
        <v>379</v>
      </c>
      <c r="C5" s="3724"/>
      <c r="D5" s="3724"/>
      <c r="E5" s="3724"/>
      <c r="F5" s="3724"/>
      <c r="G5" s="3724"/>
      <c r="H5" s="3724"/>
      <c r="I5" s="3724"/>
      <c r="J5" s="3724"/>
      <c r="K5" s="3724"/>
      <c r="L5" s="3724"/>
      <c r="M5" s="3724"/>
    </row>
    <row r="6" spans="2:13" ht="15.75" customHeight="1" thickTop="1">
      <c r="B6" s="2950" t="s">
        <v>325</v>
      </c>
      <c r="C6" s="2953" t="s">
        <v>143</v>
      </c>
      <c r="D6" s="2941" t="s">
        <v>378</v>
      </c>
      <c r="E6" s="2942"/>
      <c r="F6" s="2942"/>
      <c r="G6" s="2942"/>
      <c r="H6" s="2942"/>
      <c r="I6" s="3730"/>
      <c r="J6" s="3727" t="s">
        <v>377</v>
      </c>
      <c r="K6" s="3728"/>
      <c r="L6" s="3728"/>
      <c r="M6" s="3729"/>
    </row>
    <row r="7" spans="2:13" ht="42" thickBot="1">
      <c r="B7" s="3725"/>
      <c r="C7" s="3726"/>
      <c r="D7" s="220" t="s">
        <v>427</v>
      </c>
      <c r="E7" s="220" t="s">
        <v>428</v>
      </c>
      <c r="F7" s="220" t="s">
        <v>376</v>
      </c>
      <c r="G7" s="220" t="s">
        <v>168</v>
      </c>
      <c r="H7" s="220" t="s">
        <v>375</v>
      </c>
      <c r="I7" s="219" t="s">
        <v>374</v>
      </c>
      <c r="J7" s="364" t="s">
        <v>319</v>
      </c>
      <c r="K7" s="220" t="s">
        <v>373</v>
      </c>
      <c r="L7" s="220" t="s">
        <v>372</v>
      </c>
      <c r="M7" s="218" t="s">
        <v>80</v>
      </c>
    </row>
    <row r="8" spans="2:13">
      <c r="B8" s="3623" t="s">
        <v>71</v>
      </c>
      <c r="C8" s="214" t="s">
        <v>362</v>
      </c>
      <c r="D8" s="207">
        <v>63395.199999999997</v>
      </c>
      <c r="E8" s="207">
        <v>3377.7</v>
      </c>
      <c r="F8" s="214">
        <v>66772.899999999994</v>
      </c>
      <c r="G8" s="207">
        <v>7038.5</v>
      </c>
      <c r="H8" s="207">
        <v>0</v>
      </c>
      <c r="I8" s="209">
        <v>73888.5</v>
      </c>
      <c r="J8" s="208">
        <v>3590.4</v>
      </c>
      <c r="K8" s="207">
        <v>596.5</v>
      </c>
      <c r="L8" s="207">
        <v>109.1</v>
      </c>
      <c r="M8" s="211">
        <v>4296</v>
      </c>
    </row>
    <row r="9" spans="2:13">
      <c r="B9" s="3623"/>
      <c r="C9" s="214" t="s">
        <v>361</v>
      </c>
      <c r="D9" s="207">
        <v>119630.3</v>
      </c>
      <c r="E9" s="207">
        <v>6586.1</v>
      </c>
      <c r="F9" s="207">
        <v>126216.4</v>
      </c>
      <c r="G9" s="207">
        <v>9782.5</v>
      </c>
      <c r="H9" s="207">
        <v>0</v>
      </c>
      <c r="I9" s="209">
        <v>135998.9</v>
      </c>
      <c r="J9" s="208">
        <v>53678</v>
      </c>
      <c r="K9" s="207">
        <v>5134</v>
      </c>
      <c r="L9" s="207">
        <v>593</v>
      </c>
      <c r="M9" s="211">
        <v>59405</v>
      </c>
    </row>
    <row r="10" spans="2:13">
      <c r="B10" s="3623"/>
      <c r="C10" s="214" t="s">
        <v>360</v>
      </c>
      <c r="D10" s="207">
        <v>177410.1</v>
      </c>
      <c r="E10" s="207">
        <v>12257.8</v>
      </c>
      <c r="F10" s="207">
        <v>189667.9</v>
      </c>
      <c r="G10" s="207">
        <v>11474.4</v>
      </c>
      <c r="H10" s="207">
        <v>0</v>
      </c>
      <c r="I10" s="209">
        <v>201142.3</v>
      </c>
      <c r="J10" s="208">
        <v>156755.20000000001</v>
      </c>
      <c r="K10" s="207">
        <v>18367.599999999999</v>
      </c>
      <c r="L10" s="207">
        <v>2883.2</v>
      </c>
      <c r="M10" s="211">
        <v>178006.00000000003</v>
      </c>
    </row>
    <row r="11" spans="2:13">
      <c r="B11" s="3623"/>
      <c r="C11" s="214" t="s">
        <v>359</v>
      </c>
      <c r="D11" s="207">
        <v>232235.5</v>
      </c>
      <c r="E11" s="207">
        <v>15568.6</v>
      </c>
      <c r="F11" s="207">
        <v>247804.1</v>
      </c>
      <c r="G11" s="207">
        <v>12271.1</v>
      </c>
      <c r="H11" s="207">
        <v>0</v>
      </c>
      <c r="I11" s="209">
        <v>260075.2</v>
      </c>
      <c r="J11" s="208">
        <v>196906.7</v>
      </c>
      <c r="K11" s="207">
        <v>24835.5</v>
      </c>
      <c r="L11" s="207">
        <v>4273.5</v>
      </c>
      <c r="M11" s="211">
        <v>226015.7</v>
      </c>
    </row>
    <row r="12" spans="2:13">
      <c r="B12" s="3623"/>
      <c r="C12" s="214" t="s">
        <v>358</v>
      </c>
      <c r="D12" s="207">
        <v>288668.79999999999</v>
      </c>
      <c r="E12" s="207">
        <v>20151.3</v>
      </c>
      <c r="F12" s="207">
        <v>308822.5</v>
      </c>
      <c r="G12" s="207">
        <v>13259.3</v>
      </c>
      <c r="H12" s="207">
        <v>0</v>
      </c>
      <c r="I12" s="209">
        <v>322081.8</v>
      </c>
      <c r="J12" s="208">
        <v>246928.1</v>
      </c>
      <c r="K12" s="207">
        <v>37610.300000000003</v>
      </c>
      <c r="L12" s="207">
        <v>14168.6</v>
      </c>
      <c r="M12" s="211">
        <v>298707</v>
      </c>
    </row>
    <row r="13" spans="2:13">
      <c r="B13" s="3623"/>
      <c r="C13" s="214" t="s">
        <v>357</v>
      </c>
      <c r="D13" s="207">
        <v>391975</v>
      </c>
      <c r="E13" s="207">
        <v>41179.1</v>
      </c>
      <c r="F13" s="207">
        <v>433154.1</v>
      </c>
      <c r="G13" s="207">
        <v>26489.200000000001</v>
      </c>
      <c r="H13" s="207">
        <v>0</v>
      </c>
      <c r="I13" s="209">
        <v>459643.3</v>
      </c>
      <c r="J13" s="208">
        <v>309648.2</v>
      </c>
      <c r="K13" s="207">
        <v>63143.7</v>
      </c>
      <c r="L13" s="207">
        <v>37675.4</v>
      </c>
      <c r="M13" s="211">
        <v>410467.30000000005</v>
      </c>
    </row>
    <row r="14" spans="2:13">
      <c r="B14" s="3623"/>
      <c r="C14" s="214" t="s">
        <v>371</v>
      </c>
      <c r="D14" s="207">
        <v>447814.6</v>
      </c>
      <c r="E14" s="207">
        <v>44469.7</v>
      </c>
      <c r="F14" s="207">
        <v>492284.3</v>
      </c>
      <c r="G14" s="207">
        <v>32387.4</v>
      </c>
      <c r="H14" s="207">
        <v>10492.4</v>
      </c>
      <c r="I14" s="209">
        <v>535164.1</v>
      </c>
      <c r="J14" s="208">
        <v>365750.3</v>
      </c>
      <c r="K14" s="207">
        <v>77275.3</v>
      </c>
      <c r="L14" s="207">
        <v>44061.599999999999</v>
      </c>
      <c r="M14" s="211">
        <v>487087.19999999995</v>
      </c>
    </row>
    <row r="15" spans="2:13">
      <c r="B15" s="3623"/>
      <c r="C15" s="214" t="s">
        <v>355</v>
      </c>
      <c r="D15" s="207">
        <v>497544.4</v>
      </c>
      <c r="E15" s="207">
        <v>49174.400000000001</v>
      </c>
      <c r="F15" s="207">
        <v>546718.80000000005</v>
      </c>
      <c r="G15" s="207">
        <v>35376.1</v>
      </c>
      <c r="H15" s="207">
        <v>10492.4</v>
      </c>
      <c r="I15" s="209">
        <v>592587.30000000005</v>
      </c>
      <c r="J15" s="208">
        <v>450822.9</v>
      </c>
      <c r="K15" s="207">
        <v>96848.7</v>
      </c>
      <c r="L15" s="207">
        <v>63525.599999999999</v>
      </c>
      <c r="M15" s="211">
        <v>611197.19999999995</v>
      </c>
    </row>
    <row r="16" spans="2:13">
      <c r="B16" s="3623"/>
      <c r="C16" s="214" t="s">
        <v>354</v>
      </c>
      <c r="D16" s="207">
        <v>539537.4</v>
      </c>
      <c r="E16" s="207">
        <v>51097.7</v>
      </c>
      <c r="F16" s="207">
        <v>590635.19999999995</v>
      </c>
      <c r="G16" s="207">
        <v>43973.8</v>
      </c>
      <c r="H16" s="207">
        <v>10492.4</v>
      </c>
      <c r="I16" s="209">
        <v>645101.4</v>
      </c>
      <c r="J16" s="208">
        <v>495430.7</v>
      </c>
      <c r="K16" s="207">
        <v>105592</v>
      </c>
      <c r="L16" s="207">
        <v>74784.800000000003</v>
      </c>
      <c r="M16" s="211">
        <v>675807.5</v>
      </c>
    </row>
    <row r="17" spans="2:26">
      <c r="B17" s="3623"/>
      <c r="C17" s="214" t="s">
        <v>353</v>
      </c>
      <c r="D17" s="207">
        <v>551874.5</v>
      </c>
      <c r="E17" s="207">
        <v>54824</v>
      </c>
      <c r="F17" s="207">
        <v>606698.5</v>
      </c>
      <c r="G17" s="207">
        <v>44253.9</v>
      </c>
      <c r="H17" s="207">
        <v>10492.4</v>
      </c>
      <c r="I17" s="209">
        <v>661444.80000000005</v>
      </c>
      <c r="J17" s="208">
        <v>572163.5</v>
      </c>
      <c r="K17" s="207">
        <v>114646.9</v>
      </c>
      <c r="L17" s="207">
        <v>74784.800000000003</v>
      </c>
      <c r="M17" s="211">
        <v>761595.20000000007</v>
      </c>
      <c r="P17" s="217"/>
      <c r="Q17" s="217"/>
      <c r="R17" s="217"/>
      <c r="S17" s="217"/>
    </row>
    <row r="18" spans="2:26">
      <c r="B18" s="3623"/>
      <c r="C18" s="214" t="s">
        <v>352</v>
      </c>
      <c r="D18" s="207">
        <v>588351.30000000005</v>
      </c>
      <c r="E18" s="207">
        <v>59443.8</v>
      </c>
      <c r="F18" s="207">
        <v>647795.1</v>
      </c>
      <c r="G18" s="207">
        <v>44684.9</v>
      </c>
      <c r="H18" s="207">
        <v>10492.4</v>
      </c>
      <c r="I18" s="254">
        <v>702972.4</v>
      </c>
      <c r="J18" s="208">
        <v>670549.9</v>
      </c>
      <c r="K18" s="207">
        <v>126585.7</v>
      </c>
      <c r="L18" s="207">
        <v>86756.1</v>
      </c>
      <c r="M18" s="211">
        <v>883891.7</v>
      </c>
      <c r="P18" s="205" t="e">
        <f>F18/D6-1</f>
        <v>#VALUE!</v>
      </c>
      <c r="Q18" s="205" t="e">
        <f t="shared" ref="Q18:Q41" si="0">J18/J6-1</f>
        <v>#VALUE!</v>
      </c>
      <c r="R18" s="205" t="e">
        <f t="shared" ref="R18:R41" si="1">K18/K6-1</f>
        <v>#DIV/0!</v>
      </c>
      <c r="S18" s="205" t="e">
        <f t="shared" ref="S18:S41" si="2">L18/L6-1</f>
        <v>#DIV/0!</v>
      </c>
      <c r="T18" s="205" t="e">
        <f t="shared" ref="T18:T41" si="3">M18/M6-1</f>
        <v>#DIV/0!</v>
      </c>
    </row>
    <row r="19" spans="2:26">
      <c r="B19" s="3624"/>
      <c r="C19" s="216" t="s">
        <v>351</v>
      </c>
      <c r="D19" s="216">
        <v>700054.8</v>
      </c>
      <c r="E19" s="216">
        <v>93729.4</v>
      </c>
      <c r="F19" s="216">
        <v>793784.2</v>
      </c>
      <c r="G19" s="216">
        <v>47565.8</v>
      </c>
      <c r="H19" s="253">
        <v>18421</v>
      </c>
      <c r="I19" s="245">
        <v>859780.8</v>
      </c>
      <c r="J19" s="216">
        <v>784291.39999999991</v>
      </c>
      <c r="K19" s="216">
        <v>189140.1</v>
      </c>
      <c r="L19" s="216">
        <v>117901.6</v>
      </c>
      <c r="M19" s="215">
        <v>1091333.0999999999</v>
      </c>
      <c r="P19" s="205" t="e">
        <f t="shared" ref="P19:P41" si="4">F19/F7-1</f>
        <v>#VALUE!</v>
      </c>
      <c r="Q19" s="205" t="e">
        <f t="shared" si="0"/>
        <v>#VALUE!</v>
      </c>
      <c r="R19" s="205" t="e">
        <f t="shared" si="1"/>
        <v>#VALUE!</v>
      </c>
      <c r="S19" s="205" t="e">
        <f t="shared" si="2"/>
        <v>#VALUE!</v>
      </c>
      <c r="T19" s="205" t="e">
        <f t="shared" si="3"/>
        <v>#VALUE!</v>
      </c>
      <c r="U19" s="252"/>
    </row>
    <row r="20" spans="2:26">
      <c r="B20" s="3625" t="s">
        <v>72</v>
      </c>
      <c r="C20" s="214" t="s">
        <v>362</v>
      </c>
      <c r="D20" s="207">
        <v>56556.5</v>
      </c>
      <c r="E20" s="207">
        <v>2258.4</v>
      </c>
      <c r="F20" s="207">
        <v>58814.8</v>
      </c>
      <c r="G20" s="207">
        <v>7809.8</v>
      </c>
      <c r="H20" s="207">
        <v>0</v>
      </c>
      <c r="I20" s="209">
        <v>66624.600000000006</v>
      </c>
      <c r="J20" s="208">
        <v>1728.3</v>
      </c>
      <c r="K20" s="207">
        <v>133.30000000000001</v>
      </c>
      <c r="L20" s="207">
        <v>117.5</v>
      </c>
      <c r="M20" s="211">
        <f t="shared" ref="M20:M25" si="5">SUM(J20:L20)</f>
        <v>1979.1</v>
      </c>
      <c r="P20" s="205">
        <f t="shared" si="4"/>
        <v>-0.11918158414566371</v>
      </c>
      <c r="Q20" s="205">
        <f t="shared" si="0"/>
        <v>-0.51863302139037437</v>
      </c>
      <c r="R20" s="205">
        <f t="shared" si="1"/>
        <v>-0.77652975691533943</v>
      </c>
      <c r="S20" s="205">
        <f t="shared" si="2"/>
        <v>7.699358386801114E-2</v>
      </c>
      <c r="T20" s="205">
        <f t="shared" si="3"/>
        <v>-0.5393156424581006</v>
      </c>
    </row>
    <row r="21" spans="2:26">
      <c r="B21" s="3623"/>
      <c r="C21" s="214" t="s">
        <v>361</v>
      </c>
      <c r="D21" s="207">
        <v>101516.7</v>
      </c>
      <c r="E21" s="207">
        <v>3864.2</v>
      </c>
      <c r="F21" s="207">
        <v>105380.8</v>
      </c>
      <c r="G21" s="207">
        <v>11155.7</v>
      </c>
      <c r="H21" s="207">
        <v>0</v>
      </c>
      <c r="I21" s="209">
        <v>116536.5</v>
      </c>
      <c r="J21" s="208">
        <v>63243.4</v>
      </c>
      <c r="K21" s="207">
        <v>3752.5</v>
      </c>
      <c r="L21" s="207">
        <v>1572.8</v>
      </c>
      <c r="M21" s="211">
        <f t="shared" si="5"/>
        <v>68568.7</v>
      </c>
      <c r="P21" s="205">
        <f t="shared" si="4"/>
        <v>-0.16507838917921913</v>
      </c>
      <c r="Q21" s="205">
        <f t="shared" si="0"/>
        <v>0.17819963485971901</v>
      </c>
      <c r="R21" s="205">
        <f t="shared" si="1"/>
        <v>-0.26908843007401639</v>
      </c>
      <c r="S21" s="205">
        <f t="shared" si="2"/>
        <v>1.6522765598650926</v>
      </c>
      <c r="T21" s="205">
        <f t="shared" si="3"/>
        <v>0.15425805908593548</v>
      </c>
    </row>
    <row r="22" spans="2:26">
      <c r="B22" s="3623"/>
      <c r="C22" s="207" t="s">
        <v>360</v>
      </c>
      <c r="D22" s="207">
        <v>163427.9</v>
      </c>
      <c r="E22" s="207">
        <v>8936.1</v>
      </c>
      <c r="F22" s="207">
        <v>172364</v>
      </c>
      <c r="G22" s="207">
        <v>22564.799999999999</v>
      </c>
      <c r="H22" s="207">
        <v>5001.6000000000004</v>
      </c>
      <c r="I22" s="209">
        <v>199930.4</v>
      </c>
      <c r="J22" s="208">
        <v>182618.9</v>
      </c>
      <c r="K22" s="207">
        <v>15045.8</v>
      </c>
      <c r="L22" s="207">
        <v>3413.9</v>
      </c>
      <c r="M22" s="211">
        <f t="shared" si="5"/>
        <v>201078.59999999998</v>
      </c>
      <c r="P22" s="205">
        <f t="shared" si="4"/>
        <v>-9.12326229161603E-2</v>
      </c>
      <c r="Q22" s="205">
        <f t="shared" si="0"/>
        <v>0.16499420752868144</v>
      </c>
      <c r="R22" s="205">
        <f t="shared" si="1"/>
        <v>-0.18085106382978722</v>
      </c>
      <c r="S22" s="205">
        <f t="shared" si="2"/>
        <v>0.18406631520532746</v>
      </c>
      <c r="T22" s="205">
        <f t="shared" si="3"/>
        <v>0.12961697920294779</v>
      </c>
      <c r="U22" s="213"/>
    </row>
    <row r="23" spans="2:26">
      <c r="B23" s="3623"/>
      <c r="C23" s="207" t="s">
        <v>359</v>
      </c>
      <c r="D23" s="207">
        <v>226039.3</v>
      </c>
      <c r="E23" s="207">
        <v>14113.4</v>
      </c>
      <c r="F23" s="207">
        <v>240152.8</v>
      </c>
      <c r="G23" s="207">
        <v>24522.7</v>
      </c>
      <c r="H23" s="207">
        <v>5001.6000000000004</v>
      </c>
      <c r="I23" s="209">
        <v>269677.09999999998</v>
      </c>
      <c r="J23" s="208">
        <v>230122</v>
      </c>
      <c r="K23" s="207">
        <v>29445.200000000001</v>
      </c>
      <c r="L23" s="207">
        <v>9503.1</v>
      </c>
      <c r="M23" s="211">
        <f t="shared" si="5"/>
        <v>269070.3</v>
      </c>
      <c r="O23" s="213"/>
      <c r="P23" s="205">
        <f t="shared" si="4"/>
        <v>-3.0876405999739398E-2</v>
      </c>
      <c r="Q23" s="205">
        <f t="shared" si="0"/>
        <v>0.16868547388179267</v>
      </c>
      <c r="R23" s="205">
        <f t="shared" si="1"/>
        <v>0.18560930925489716</v>
      </c>
      <c r="S23" s="205">
        <f t="shared" si="2"/>
        <v>1.223727623727624</v>
      </c>
      <c r="T23" s="205">
        <f t="shared" si="3"/>
        <v>0.19049384622395693</v>
      </c>
    </row>
    <row r="24" spans="2:26">
      <c r="B24" s="3623"/>
      <c r="C24" s="207" t="s">
        <v>358</v>
      </c>
      <c r="D24" s="207">
        <v>284584.59999999998</v>
      </c>
      <c r="E24" s="207">
        <v>16703.8</v>
      </c>
      <c r="F24" s="207">
        <v>301288.40000000002</v>
      </c>
      <c r="G24" s="207">
        <v>25535.3</v>
      </c>
      <c r="H24" s="207">
        <v>5001.6000000000004</v>
      </c>
      <c r="I24" s="209">
        <v>331825.3</v>
      </c>
      <c r="J24" s="208">
        <v>280742.8</v>
      </c>
      <c r="K24" s="207">
        <v>35941.699999999997</v>
      </c>
      <c r="L24" s="207">
        <v>11773.6</v>
      </c>
      <c r="M24" s="211">
        <f t="shared" si="5"/>
        <v>328458.09999999998</v>
      </c>
      <c r="P24" s="205">
        <f t="shared" si="4"/>
        <v>-2.4396214654048731E-2</v>
      </c>
      <c r="Q24" s="205">
        <f t="shared" si="0"/>
        <v>0.13694148215614166</v>
      </c>
      <c r="R24" s="205">
        <f t="shared" si="1"/>
        <v>-4.43655062575945E-2</v>
      </c>
      <c r="S24" s="205">
        <f t="shared" si="2"/>
        <v>-0.16903575512047764</v>
      </c>
      <c r="T24" s="205">
        <f t="shared" si="3"/>
        <v>9.9599607642271382E-2</v>
      </c>
    </row>
    <row r="25" spans="2:26">
      <c r="B25" s="3623"/>
      <c r="C25" s="207" t="s">
        <v>357</v>
      </c>
      <c r="D25" s="207">
        <v>386534.2</v>
      </c>
      <c r="E25" s="207">
        <v>35701.699999999997</v>
      </c>
      <c r="F25" s="207">
        <v>422235.9</v>
      </c>
      <c r="G25" s="207">
        <v>27828.3</v>
      </c>
      <c r="H25" s="207">
        <v>5307.7</v>
      </c>
      <c r="I25" s="209">
        <v>455371.9</v>
      </c>
      <c r="J25" s="208">
        <v>342356.3</v>
      </c>
      <c r="K25" s="207">
        <v>50816.9</v>
      </c>
      <c r="L25" s="207">
        <v>22572.2</v>
      </c>
      <c r="M25" s="211">
        <f t="shared" si="5"/>
        <v>415745.4</v>
      </c>
      <c r="N25" s="106"/>
      <c r="O25" s="106"/>
      <c r="P25" s="205">
        <f t="shared" si="4"/>
        <v>-2.5206271855674367E-2</v>
      </c>
      <c r="Q25" s="205">
        <f t="shared" si="0"/>
        <v>0.10562987286862957</v>
      </c>
      <c r="R25" s="205">
        <f t="shared" si="1"/>
        <v>-0.19521820862572192</v>
      </c>
      <c r="S25" s="205">
        <f t="shared" si="2"/>
        <v>-0.40087696480992907</v>
      </c>
      <c r="T25" s="205">
        <f t="shared" si="3"/>
        <v>1.2858758785413649E-2</v>
      </c>
    </row>
    <row r="26" spans="2:26">
      <c r="B26" s="3623"/>
      <c r="C26" s="214" t="s">
        <v>371</v>
      </c>
      <c r="D26" s="214">
        <v>458101.5</v>
      </c>
      <c r="E26" s="214">
        <v>40423.1</v>
      </c>
      <c r="F26" s="214">
        <v>498524.6</v>
      </c>
      <c r="G26" s="214">
        <v>32196.6</v>
      </c>
      <c r="H26" s="214">
        <v>5307.8</v>
      </c>
      <c r="I26" s="254">
        <v>536029</v>
      </c>
      <c r="J26" s="255">
        <v>406725.6</v>
      </c>
      <c r="K26" s="214">
        <v>62843.3</v>
      </c>
      <c r="L26" s="214">
        <v>30113.200000000001</v>
      </c>
      <c r="M26" s="256">
        <v>499682.1</v>
      </c>
      <c r="N26" s="105"/>
      <c r="O26" s="105"/>
      <c r="P26" s="258">
        <f t="shared" si="4"/>
        <v>1.2676211693121164E-2</v>
      </c>
      <c r="Q26" s="258">
        <f t="shared" si="0"/>
        <v>0.11203080352907424</v>
      </c>
      <c r="R26" s="258">
        <f t="shared" si="1"/>
        <v>-0.18676084078612443</v>
      </c>
      <c r="S26" s="258">
        <f t="shared" si="2"/>
        <v>-0.3165658986509795</v>
      </c>
      <c r="T26" s="258">
        <f t="shared" si="3"/>
        <v>2.5857587717353248E-2</v>
      </c>
      <c r="W26" s="212"/>
      <c r="Z26" s="212"/>
    </row>
    <row r="27" spans="2:26">
      <c r="B27" s="3623"/>
      <c r="C27" s="207" t="s">
        <v>355</v>
      </c>
      <c r="D27" s="207">
        <v>527669.19999999995</v>
      </c>
      <c r="E27" s="207">
        <v>43534.2</v>
      </c>
      <c r="F27" s="207">
        <v>571203.4</v>
      </c>
      <c r="G27" s="207">
        <v>32726.2</v>
      </c>
      <c r="H27" s="207">
        <v>5307.8</v>
      </c>
      <c r="I27" s="209">
        <v>609237.4</v>
      </c>
      <c r="J27" s="208">
        <v>455816</v>
      </c>
      <c r="K27" s="207">
        <v>79696.7</v>
      </c>
      <c r="L27" s="207">
        <v>35508.300000000003</v>
      </c>
      <c r="M27" s="211">
        <v>571021</v>
      </c>
      <c r="P27" s="258">
        <f t="shared" si="4"/>
        <v>4.4784631514409146E-2</v>
      </c>
      <c r="Q27" s="258">
        <f t="shared" si="0"/>
        <v>1.1075524335609321E-2</v>
      </c>
      <c r="R27" s="258">
        <f t="shared" si="1"/>
        <v>-0.17710098328630119</v>
      </c>
      <c r="S27" s="258">
        <f t="shared" si="2"/>
        <v>-0.4410395179266311</v>
      </c>
      <c r="T27" s="258">
        <f t="shared" si="3"/>
        <v>-6.5733612653984586E-2</v>
      </c>
    </row>
    <row r="28" spans="2:26">
      <c r="B28" s="3623"/>
      <c r="C28" s="207" t="s">
        <v>354</v>
      </c>
      <c r="D28" s="207">
        <v>636697.5</v>
      </c>
      <c r="E28" s="207">
        <v>47172.7</v>
      </c>
      <c r="F28" s="207">
        <v>683870.2</v>
      </c>
      <c r="G28" s="207">
        <v>35590.300000000003</v>
      </c>
      <c r="H28" s="207">
        <v>10075.4</v>
      </c>
      <c r="I28" s="209">
        <v>729535.9</v>
      </c>
      <c r="J28" s="208">
        <v>527046.30000000005</v>
      </c>
      <c r="K28" s="207">
        <v>105839.5</v>
      </c>
      <c r="L28" s="207">
        <v>57588.5</v>
      </c>
      <c r="M28" s="211">
        <v>690474.3</v>
      </c>
      <c r="P28" s="258">
        <f t="shared" si="4"/>
        <v>0.1578554749192056</v>
      </c>
      <c r="Q28" s="258">
        <f t="shared" si="0"/>
        <v>6.3814374038589028E-2</v>
      </c>
      <c r="R28" s="258">
        <f t="shared" si="1"/>
        <v>2.3439275702705764E-3</v>
      </c>
      <c r="S28" s="258">
        <f t="shared" si="2"/>
        <v>-0.22994378536814974</v>
      </c>
      <c r="T28" s="258">
        <f t="shared" si="3"/>
        <v>2.1702629816922725E-2</v>
      </c>
    </row>
    <row r="29" spans="2:26">
      <c r="B29" s="3623"/>
      <c r="C29" s="207" t="s">
        <v>353</v>
      </c>
      <c r="D29" s="207">
        <v>709619.1</v>
      </c>
      <c r="E29" s="207">
        <v>51384.4</v>
      </c>
      <c r="F29" s="207">
        <v>761003.5</v>
      </c>
      <c r="G29" s="207">
        <v>36324.800000000003</v>
      </c>
      <c r="H29" s="207">
        <v>10075.4</v>
      </c>
      <c r="I29" s="209">
        <v>807403.7</v>
      </c>
      <c r="J29" s="208">
        <v>630204.19999999995</v>
      </c>
      <c r="K29" s="207">
        <v>125883.3</v>
      </c>
      <c r="L29" s="207">
        <v>68721</v>
      </c>
      <c r="M29" s="211">
        <v>824808.5</v>
      </c>
      <c r="P29" s="258">
        <f t="shared" si="4"/>
        <v>0.2543355554694795</v>
      </c>
      <c r="Q29" s="258">
        <f t="shared" si="0"/>
        <v>0.10144075950318387</v>
      </c>
      <c r="R29" s="258">
        <f t="shared" si="1"/>
        <v>9.8008755579086726E-2</v>
      </c>
      <c r="S29" s="258">
        <f t="shared" si="2"/>
        <v>-8.1083321744525705E-2</v>
      </c>
      <c r="T29" s="258">
        <f t="shared" si="3"/>
        <v>8.3001179629283328E-2</v>
      </c>
    </row>
    <row r="30" spans="2:26">
      <c r="B30" s="3623"/>
      <c r="C30" s="207" t="s">
        <v>352</v>
      </c>
      <c r="D30" s="210">
        <v>758375.6</v>
      </c>
      <c r="E30" s="210">
        <v>53977.4</v>
      </c>
      <c r="F30" s="210">
        <v>812353</v>
      </c>
      <c r="G30" s="207">
        <v>37065.599999999999</v>
      </c>
      <c r="H30" s="207">
        <v>10075.4</v>
      </c>
      <c r="I30" s="209">
        <v>859494</v>
      </c>
      <c r="J30" s="208">
        <v>700614.1</v>
      </c>
      <c r="K30" s="207">
        <v>143089.4</v>
      </c>
      <c r="L30" s="207">
        <v>73150.5</v>
      </c>
      <c r="M30" s="206">
        <v>916854</v>
      </c>
      <c r="P30" s="258">
        <f t="shared" si="4"/>
        <v>0.25402770104312311</v>
      </c>
      <c r="Q30" s="258">
        <f t="shared" si="0"/>
        <v>4.4835142022987329E-2</v>
      </c>
      <c r="R30" s="258">
        <f t="shared" si="1"/>
        <v>0.13037570594466819</v>
      </c>
      <c r="S30" s="258">
        <f t="shared" si="2"/>
        <v>-0.15682586008361377</v>
      </c>
      <c r="T30" s="258">
        <f t="shared" si="3"/>
        <v>3.7292238404320388E-2</v>
      </c>
    </row>
    <row r="31" spans="2:26">
      <c r="B31" s="3623"/>
      <c r="C31" s="221" t="s">
        <v>351</v>
      </c>
      <c r="D31" s="221">
        <v>870113.6</v>
      </c>
      <c r="E31" s="221">
        <v>65775.7</v>
      </c>
      <c r="F31" s="221">
        <f>D31+E31</f>
        <v>935889.29999999993</v>
      </c>
      <c r="G31" s="221">
        <v>40420.1</v>
      </c>
      <c r="H31" s="221">
        <v>36481.4</v>
      </c>
      <c r="I31" s="222">
        <f>F31+G31+H31</f>
        <v>1012790.7999999999</v>
      </c>
      <c r="J31" s="223">
        <v>846217.3</v>
      </c>
      <c r="K31" s="221">
        <v>228836.1</v>
      </c>
      <c r="L31" s="221">
        <v>121622.59999999999</v>
      </c>
      <c r="M31" s="274">
        <f>J31+K31+L31</f>
        <v>1196676.0000000002</v>
      </c>
      <c r="P31" s="258">
        <f t="shared" si="4"/>
        <v>0.17902233377787069</v>
      </c>
      <c r="Q31" s="258">
        <f t="shared" si="0"/>
        <v>7.8957770032924257E-2</v>
      </c>
      <c r="R31" s="258">
        <f t="shared" si="1"/>
        <v>0.20987617115566715</v>
      </c>
      <c r="S31" s="258">
        <f t="shared" si="2"/>
        <v>3.1560216315978717E-2</v>
      </c>
      <c r="T31" s="258">
        <f t="shared" si="3"/>
        <v>9.6526807443117368E-2</v>
      </c>
    </row>
    <row r="32" spans="2:26">
      <c r="B32" s="3625" t="s">
        <v>221</v>
      </c>
      <c r="C32" s="250" t="s">
        <v>362</v>
      </c>
      <c r="D32" s="244">
        <v>76188</v>
      </c>
      <c r="E32" s="244">
        <v>17073.2</v>
      </c>
      <c r="F32" s="244">
        <v>93261.2</v>
      </c>
      <c r="G32" s="246">
        <v>12670.4</v>
      </c>
      <c r="H32" s="224">
        <v>0</v>
      </c>
      <c r="I32" s="247">
        <v>105931.6</v>
      </c>
      <c r="J32" s="224">
        <v>9557.5</v>
      </c>
      <c r="K32" s="224">
        <v>935</v>
      </c>
      <c r="L32" s="243">
        <v>0</v>
      </c>
      <c r="M32" s="225">
        <v>10492.5</v>
      </c>
      <c r="P32" s="205">
        <f t="shared" si="4"/>
        <v>0.58567571427599852</v>
      </c>
      <c r="Q32" s="205">
        <f t="shared" si="0"/>
        <v>4.5300005786032518</v>
      </c>
      <c r="R32" s="205">
        <f t="shared" si="1"/>
        <v>6.0142535633908469</v>
      </c>
      <c r="S32" s="205">
        <f t="shared" si="2"/>
        <v>-1</v>
      </c>
      <c r="T32" s="205">
        <f t="shared" si="3"/>
        <v>4.3016522661815983</v>
      </c>
    </row>
    <row r="33" spans="2:20">
      <c r="B33" s="3623"/>
      <c r="C33" s="207" t="s">
        <v>361</v>
      </c>
      <c r="D33" s="207">
        <v>148560</v>
      </c>
      <c r="E33" s="207">
        <v>20017.599999999999</v>
      </c>
      <c r="F33" s="207">
        <v>168577.6</v>
      </c>
      <c r="G33" s="207">
        <v>16166.9</v>
      </c>
      <c r="H33" s="210">
        <v>0</v>
      </c>
      <c r="I33" s="209">
        <v>184744.5</v>
      </c>
      <c r="J33" s="208">
        <v>58594.8</v>
      </c>
      <c r="K33" s="207">
        <v>2608.6999999999998</v>
      </c>
      <c r="L33" s="207">
        <v>28732.3</v>
      </c>
      <c r="M33" s="211">
        <v>89935.8</v>
      </c>
      <c r="N33" s="106"/>
      <c r="P33" s="288">
        <f t="shared" si="4"/>
        <v>0.59969937597740763</v>
      </c>
      <c r="Q33" s="288">
        <f t="shared" si="0"/>
        <v>-7.3503322085782807E-2</v>
      </c>
      <c r="R33" s="288">
        <f t="shared" si="1"/>
        <v>-0.30481012658227857</v>
      </c>
      <c r="S33" s="288">
        <f t="shared" si="2"/>
        <v>17.268247711088506</v>
      </c>
      <c r="T33" s="288">
        <f t="shared" si="3"/>
        <v>0.31161594138433446</v>
      </c>
    </row>
    <row r="34" spans="2:20">
      <c r="B34" s="3623"/>
      <c r="C34" s="207" t="s">
        <v>360</v>
      </c>
      <c r="D34" s="207">
        <v>229079.9</v>
      </c>
      <c r="E34" s="207">
        <v>25959.4</v>
      </c>
      <c r="F34" s="207">
        <v>255039.3</v>
      </c>
      <c r="G34" s="207">
        <v>22814.799999999999</v>
      </c>
      <c r="H34" s="210">
        <v>0</v>
      </c>
      <c r="I34" s="209">
        <v>277854.09999999998</v>
      </c>
      <c r="J34" s="208">
        <v>186523.4</v>
      </c>
      <c r="K34" s="207">
        <v>14889.3</v>
      </c>
      <c r="L34" s="207">
        <v>33111</v>
      </c>
      <c r="M34" s="211">
        <v>234523.7</v>
      </c>
      <c r="N34" s="106"/>
      <c r="P34" s="205">
        <f t="shared" si="4"/>
        <v>0.47965526444037021</v>
      </c>
      <c r="Q34" s="205">
        <f t="shared" si="0"/>
        <v>2.1380590946501243E-2</v>
      </c>
      <c r="R34" s="205">
        <f t="shared" si="1"/>
        <v>-1.0401573861143931E-2</v>
      </c>
      <c r="S34" s="205">
        <f t="shared" si="2"/>
        <v>8.6988781159377844</v>
      </c>
      <c r="T34" s="205">
        <f t="shared" si="3"/>
        <v>0.16632849045099807</v>
      </c>
    </row>
    <row r="35" spans="2:20">
      <c r="B35" s="3623"/>
      <c r="C35" s="207" t="s">
        <v>359</v>
      </c>
      <c r="D35" s="210">
        <v>305398.5</v>
      </c>
      <c r="E35" s="210">
        <v>28915.4</v>
      </c>
      <c r="F35" s="210">
        <v>334313.90000000002</v>
      </c>
      <c r="G35" s="210">
        <v>28268.9</v>
      </c>
      <c r="H35" s="210">
        <v>0</v>
      </c>
      <c r="I35" s="209">
        <v>362582.8</v>
      </c>
      <c r="J35" s="210">
        <v>233507.9</v>
      </c>
      <c r="K35" s="210">
        <v>20792.099999999999</v>
      </c>
      <c r="L35" s="210">
        <v>33239.199999999997</v>
      </c>
      <c r="M35" s="206">
        <v>287539.20000000001</v>
      </c>
      <c r="N35" s="106"/>
      <c r="P35" s="205">
        <f t="shared" si="4"/>
        <v>0.39208828712386468</v>
      </c>
      <c r="Q35" s="205">
        <f t="shared" si="0"/>
        <v>1.4713499795760532E-2</v>
      </c>
      <c r="R35" s="205">
        <f t="shared" si="1"/>
        <v>-0.29387132707538077</v>
      </c>
      <c r="S35" s="205">
        <f t="shared" si="2"/>
        <v>2.4977217960455005</v>
      </c>
      <c r="T35" s="205">
        <f t="shared" si="3"/>
        <v>6.8639682640559085E-2</v>
      </c>
    </row>
    <row r="36" spans="2:20">
      <c r="B36" s="3623"/>
      <c r="C36" s="207" t="s">
        <v>358</v>
      </c>
      <c r="D36" s="210">
        <v>380230.2</v>
      </c>
      <c r="E36" s="210">
        <v>32173.200000000001</v>
      </c>
      <c r="F36" s="210">
        <v>412403.4</v>
      </c>
      <c r="G36" s="210">
        <v>31391.5</v>
      </c>
      <c r="H36" s="210">
        <v>0</v>
      </c>
      <c r="I36" s="209">
        <v>443794.9</v>
      </c>
      <c r="J36" s="210">
        <v>317328.8</v>
      </c>
      <c r="K36" s="210">
        <v>28403.5</v>
      </c>
      <c r="L36" s="210">
        <v>41302</v>
      </c>
      <c r="M36" s="206">
        <v>387034.3</v>
      </c>
      <c r="N36" s="106"/>
      <c r="P36" s="205">
        <f t="shared" si="4"/>
        <v>0.36879946257472906</v>
      </c>
      <c r="Q36" s="205">
        <f t="shared" si="0"/>
        <v>0.13031856916722351</v>
      </c>
      <c r="R36" s="205">
        <f t="shared" si="1"/>
        <v>-0.20973409716290536</v>
      </c>
      <c r="S36" s="205">
        <f t="shared" si="2"/>
        <v>2.5080179384385404</v>
      </c>
      <c r="T36" s="205">
        <f t="shared" si="3"/>
        <v>0.1783369020279908</v>
      </c>
    </row>
    <row r="37" spans="2:20">
      <c r="B37" s="3623"/>
      <c r="C37" s="207" t="s">
        <v>357</v>
      </c>
      <c r="D37" s="210">
        <v>493992.9</v>
      </c>
      <c r="E37" s="210">
        <v>48061.599999999999</v>
      </c>
      <c r="F37" s="210">
        <v>542054.5</v>
      </c>
      <c r="G37" s="210">
        <v>34193.9</v>
      </c>
      <c r="H37" s="210">
        <v>13883.3</v>
      </c>
      <c r="I37" s="209">
        <v>590131.69999999995</v>
      </c>
      <c r="J37" s="210">
        <v>406410.2</v>
      </c>
      <c r="K37" s="210">
        <v>50808</v>
      </c>
      <c r="L37" s="210">
        <v>49474.8</v>
      </c>
      <c r="M37" s="206">
        <v>506693</v>
      </c>
      <c r="N37" s="106"/>
      <c r="P37" s="205">
        <f t="shared" si="4"/>
        <v>0.28377170202723168</v>
      </c>
      <c r="Q37" s="205">
        <f t="shared" si="0"/>
        <v>0.18709718500871753</v>
      </c>
      <c r="R37" s="205">
        <f t="shared" si="1"/>
        <v>-1.7513858578543928E-4</v>
      </c>
      <c r="S37" s="205">
        <f t="shared" si="2"/>
        <v>1.1918466077741647</v>
      </c>
      <c r="T37" s="205">
        <f t="shared" si="3"/>
        <v>0.21875792251700199</v>
      </c>
    </row>
    <row r="38" spans="2:20">
      <c r="B38" s="3623"/>
      <c r="C38" s="207" t="s">
        <v>371</v>
      </c>
      <c r="D38" s="210">
        <v>560843.19999999995</v>
      </c>
      <c r="E38" s="210">
        <v>52567.7</v>
      </c>
      <c r="F38" s="210">
        <v>613410.9</v>
      </c>
      <c r="G38" s="210">
        <v>37067.599999999999</v>
      </c>
      <c r="H38" s="210">
        <v>13883.3</v>
      </c>
      <c r="I38" s="209">
        <v>664361.80000000005</v>
      </c>
      <c r="J38" s="210">
        <v>475624</v>
      </c>
      <c r="K38" s="210">
        <v>60789.599999999999</v>
      </c>
      <c r="L38" s="210">
        <v>54611.3</v>
      </c>
      <c r="M38" s="206">
        <v>591024.9</v>
      </c>
      <c r="N38" s="106"/>
      <c r="P38" s="205">
        <f t="shared" si="4"/>
        <v>0.23045261958988594</v>
      </c>
      <c r="Q38" s="205">
        <f t="shared" si="0"/>
        <v>0.16939774629381588</v>
      </c>
      <c r="R38" s="205">
        <f t="shared" si="1"/>
        <v>-3.2679696960535187E-2</v>
      </c>
      <c r="S38" s="205">
        <f t="shared" si="2"/>
        <v>0.81353359988310769</v>
      </c>
      <c r="T38" s="205">
        <f t="shared" si="3"/>
        <v>0.18280182540058987</v>
      </c>
    </row>
    <row r="39" spans="2:20">
      <c r="B39" s="3623"/>
      <c r="C39" s="207" t="s">
        <v>355</v>
      </c>
      <c r="D39" s="210">
        <v>627904.6</v>
      </c>
      <c r="E39" s="210">
        <v>56794.8</v>
      </c>
      <c r="F39" s="210">
        <v>684699.4</v>
      </c>
      <c r="G39" s="210">
        <v>38046.1</v>
      </c>
      <c r="H39" s="210">
        <v>13883.3</v>
      </c>
      <c r="I39" s="209">
        <v>736628.8</v>
      </c>
      <c r="J39" s="210">
        <v>538435.69999999995</v>
      </c>
      <c r="K39" s="210">
        <v>77146.8</v>
      </c>
      <c r="L39" s="210">
        <v>59714.5</v>
      </c>
      <c r="M39" s="206">
        <v>675297</v>
      </c>
      <c r="N39" s="106"/>
      <c r="P39" s="205">
        <f t="shared" si="4"/>
        <v>0.19869629627554741</v>
      </c>
      <c r="Q39" s="205">
        <f t="shared" si="0"/>
        <v>0.18125669129648792</v>
      </c>
      <c r="R39" s="205">
        <f t="shared" si="1"/>
        <v>-3.1995051238006056E-2</v>
      </c>
      <c r="S39" s="205">
        <f t="shared" si="2"/>
        <v>0.68170540408862146</v>
      </c>
      <c r="T39" s="205">
        <f t="shared" si="3"/>
        <v>0.18261324889977781</v>
      </c>
    </row>
    <row r="40" spans="2:20">
      <c r="B40" s="3623"/>
      <c r="C40" s="207" t="s">
        <v>354</v>
      </c>
      <c r="D40" s="210">
        <v>727788</v>
      </c>
      <c r="E40" s="210">
        <v>61472.4</v>
      </c>
      <c r="F40" s="210">
        <v>789260.4</v>
      </c>
      <c r="G40" s="210">
        <v>38615.300000000003</v>
      </c>
      <c r="H40" s="210">
        <v>13883.3</v>
      </c>
      <c r="I40" s="209">
        <v>841759</v>
      </c>
      <c r="J40" s="210">
        <v>625500.80000000005</v>
      </c>
      <c r="K40" s="210">
        <v>103789.6</v>
      </c>
      <c r="L40" s="210">
        <v>64965.599999999999</v>
      </c>
      <c r="M40" s="206">
        <v>794256</v>
      </c>
      <c r="N40" s="106"/>
      <c r="P40" s="205">
        <f t="shared" si="4"/>
        <v>0.15410848432933633</v>
      </c>
      <c r="Q40" s="205">
        <f t="shared" si="0"/>
        <v>0.18680427127559751</v>
      </c>
      <c r="R40" s="205">
        <f t="shared" si="1"/>
        <v>-1.9368005328823323E-2</v>
      </c>
      <c r="S40" s="205">
        <f t="shared" si="2"/>
        <v>0.12810022834420054</v>
      </c>
      <c r="T40" s="205">
        <f t="shared" si="3"/>
        <v>0.15030494255904947</v>
      </c>
    </row>
    <row r="41" spans="2:20">
      <c r="B41" s="3623"/>
      <c r="C41" s="207" t="s">
        <v>353</v>
      </c>
      <c r="D41" s="210">
        <v>799657.1</v>
      </c>
      <c r="E41" s="210">
        <v>66041.3</v>
      </c>
      <c r="F41" s="210">
        <v>865698.4</v>
      </c>
      <c r="G41" s="210">
        <v>42776.4</v>
      </c>
      <c r="H41" s="210">
        <v>13883.3</v>
      </c>
      <c r="I41" s="209">
        <v>922358.1</v>
      </c>
      <c r="J41" s="210">
        <v>716874.7</v>
      </c>
      <c r="K41" s="210">
        <v>118269.2</v>
      </c>
      <c r="L41" s="210">
        <v>73713.7</v>
      </c>
      <c r="M41" s="206">
        <v>908857.6</v>
      </c>
      <c r="N41" s="106"/>
      <c r="P41" s="205">
        <f t="shared" si="4"/>
        <v>0.13757479433406017</v>
      </c>
      <c r="Q41" s="205">
        <f t="shared" si="0"/>
        <v>0.13752764580115473</v>
      </c>
      <c r="R41" s="205">
        <f t="shared" si="1"/>
        <v>-6.048538606788989E-2</v>
      </c>
      <c r="S41" s="205">
        <f t="shared" si="2"/>
        <v>7.2651736732585404E-2</v>
      </c>
      <c r="T41" s="205">
        <f t="shared" si="3"/>
        <v>0.10190135043467663</v>
      </c>
    </row>
    <row r="42" spans="2:20">
      <c r="B42" s="3623"/>
      <c r="C42" s="207" t="s">
        <v>352</v>
      </c>
      <c r="D42" s="210">
        <v>872539.7</v>
      </c>
      <c r="E42" s="210">
        <v>69586</v>
      </c>
      <c r="F42" s="210">
        <v>942125.7</v>
      </c>
      <c r="G42" s="210">
        <v>43449.4</v>
      </c>
      <c r="H42" s="210">
        <v>13883.3</v>
      </c>
      <c r="I42" s="209">
        <v>999458.4</v>
      </c>
      <c r="J42" s="210">
        <v>814541.1</v>
      </c>
      <c r="K42" s="210">
        <v>137963.1</v>
      </c>
      <c r="L42" s="210">
        <v>83103.5</v>
      </c>
      <c r="M42" s="206">
        <v>1035607.7</v>
      </c>
      <c r="N42" s="106"/>
      <c r="P42" s="205">
        <f t="shared" ref="P42" si="6">F42/F30-1</f>
        <v>0.1597491484613216</v>
      </c>
      <c r="Q42" s="205">
        <f t="shared" ref="Q42" si="7">J42/J30-1</f>
        <v>0.16261020153605243</v>
      </c>
      <c r="R42" s="205">
        <f t="shared" ref="R42" si="8">K42/K30-1</f>
        <v>-3.5825854326036688E-2</v>
      </c>
      <c r="S42" s="205">
        <f t="shared" ref="S42" si="9">L42/L30-1</f>
        <v>0.13606195446374247</v>
      </c>
      <c r="T42" s="205">
        <f t="shared" ref="T42" si="10">M42/M30-1</f>
        <v>0.12952302111350322</v>
      </c>
    </row>
    <row r="43" spans="2:20">
      <c r="B43" s="3624"/>
      <c r="C43" s="216" t="s">
        <v>351</v>
      </c>
      <c r="D43" s="216">
        <v>984164.2</v>
      </c>
      <c r="E43" s="216">
        <v>83794.3</v>
      </c>
      <c r="F43" s="216">
        <v>1067958.5</v>
      </c>
      <c r="G43" s="216">
        <v>48459.1</v>
      </c>
      <c r="H43" s="216">
        <v>18293.5</v>
      </c>
      <c r="I43" s="245">
        <v>1134711.1000000001</v>
      </c>
      <c r="J43" s="279">
        <v>961474.3</v>
      </c>
      <c r="K43" s="216">
        <v>216372.7</v>
      </c>
      <c r="L43" s="216">
        <v>118397.7</v>
      </c>
      <c r="M43" s="280">
        <v>1296244.7</v>
      </c>
      <c r="N43" s="251"/>
      <c r="O43" s="257"/>
      <c r="P43" s="258">
        <f t="shared" ref="P43" si="11">F43/F31-1</f>
        <v>0.14111626236137131</v>
      </c>
      <c r="Q43" s="258">
        <f t="shared" ref="Q43" si="12">J43/J31-1</f>
        <v>0.13620260422470687</v>
      </c>
      <c r="R43" s="258">
        <f t="shared" ref="R43" si="13">K43/K31-1</f>
        <v>-5.4464308734504696E-2</v>
      </c>
      <c r="S43" s="258">
        <f t="shared" ref="S43" si="14">L43/L31-1</f>
        <v>-2.6515631140922813E-2</v>
      </c>
      <c r="T43" s="258">
        <f t="shared" ref="T43" si="15">M43/M31-1</f>
        <v>8.3204392834818952E-2</v>
      </c>
    </row>
    <row r="44" spans="2:20">
      <c r="B44" s="3625" t="s">
        <v>432</v>
      </c>
      <c r="C44" s="250" t="s">
        <v>362</v>
      </c>
      <c r="D44" s="224">
        <v>70638.600000000006</v>
      </c>
      <c r="E44" s="224">
        <v>9083.9</v>
      </c>
      <c r="F44" s="224">
        <v>79722.5</v>
      </c>
      <c r="G44" s="224">
        <v>10484.799999999999</v>
      </c>
      <c r="H44" s="224">
        <v>793</v>
      </c>
      <c r="I44" s="286">
        <v>91000.3</v>
      </c>
      <c r="J44" s="224">
        <v>5657.2</v>
      </c>
      <c r="K44" s="224">
        <v>1484.6</v>
      </c>
      <c r="L44" s="224">
        <v>15116.9</v>
      </c>
      <c r="M44" s="225">
        <v>22258.7</v>
      </c>
      <c r="N44" s="251"/>
      <c r="O44" s="257"/>
      <c r="P44" s="205">
        <f t="shared" ref="P44" si="16">F44/F32-1</f>
        <v>-0.14516969543604408</v>
      </c>
      <c r="Q44" s="205">
        <f t="shared" ref="Q44" si="17">J44/J32-1</f>
        <v>-0.40808788909233584</v>
      </c>
      <c r="R44" s="205">
        <f t="shared" ref="R44" si="18">K44/K32-1</f>
        <v>0.5878074866310159</v>
      </c>
      <c r="S44" s="205" t="e">
        <f t="shared" ref="S44" si="19">L44/L32-1</f>
        <v>#DIV/0!</v>
      </c>
      <c r="T44" s="205">
        <f t="shared" ref="T44" si="20">M44/M32-1</f>
        <v>1.1213914700976888</v>
      </c>
    </row>
    <row r="45" spans="2:20">
      <c r="B45" s="3623"/>
      <c r="C45" s="207" t="s">
        <v>361</v>
      </c>
      <c r="D45" s="210">
        <v>130703.6</v>
      </c>
      <c r="E45" s="210">
        <v>13108</v>
      </c>
      <c r="F45" s="210">
        <v>143811.6</v>
      </c>
      <c r="G45" s="210">
        <v>18420.099999999999</v>
      </c>
      <c r="H45" s="210">
        <v>793</v>
      </c>
      <c r="I45" s="209">
        <v>163024.70000000001</v>
      </c>
      <c r="J45" s="210">
        <v>108731.3</v>
      </c>
      <c r="K45" s="210">
        <v>5860.5</v>
      </c>
      <c r="L45" s="210">
        <v>19747.5</v>
      </c>
      <c r="M45" s="206">
        <v>134339.29999999999</v>
      </c>
      <c r="N45" s="251"/>
      <c r="O45" s="257"/>
      <c r="P45" s="205"/>
      <c r="Q45" s="205"/>
      <c r="R45" s="205"/>
      <c r="S45" s="205"/>
      <c r="T45" s="205"/>
    </row>
    <row r="46" spans="2:20">
      <c r="B46" s="3623"/>
      <c r="C46" s="207" t="s">
        <v>360</v>
      </c>
      <c r="D46" s="210">
        <v>189380.7</v>
      </c>
      <c r="E46" s="210">
        <v>19203.5</v>
      </c>
      <c r="F46" s="210">
        <v>208584.2</v>
      </c>
      <c r="G46" s="210">
        <v>22749.4</v>
      </c>
      <c r="H46" s="210">
        <v>793</v>
      </c>
      <c r="I46" s="209">
        <v>232126.6</v>
      </c>
      <c r="J46" s="210">
        <v>223752.7</v>
      </c>
      <c r="K46" s="210">
        <v>19681.099999999999</v>
      </c>
      <c r="L46" s="210">
        <v>34732.5</v>
      </c>
      <c r="M46" s="206">
        <v>278166.3</v>
      </c>
      <c r="N46" s="251"/>
      <c r="O46" s="257"/>
      <c r="P46" s="205"/>
      <c r="Q46" s="205"/>
      <c r="R46" s="205"/>
      <c r="S46" s="205"/>
      <c r="T46" s="205"/>
    </row>
    <row r="47" spans="2:20">
      <c r="B47" s="3623"/>
      <c r="C47" s="207" t="s">
        <v>359</v>
      </c>
      <c r="D47" s="210">
        <v>245786.8</v>
      </c>
      <c r="E47" s="210">
        <v>22284.9</v>
      </c>
      <c r="F47" s="210">
        <v>268071.7</v>
      </c>
      <c r="G47" s="210">
        <v>23905.599999999999</v>
      </c>
      <c r="H47" s="210">
        <v>3415.9</v>
      </c>
      <c r="I47" s="209">
        <v>295393.2</v>
      </c>
      <c r="J47" s="210">
        <v>281386.09999999998</v>
      </c>
      <c r="K47" s="210">
        <v>26296.1</v>
      </c>
      <c r="L47" s="210">
        <v>43305.1</v>
      </c>
      <c r="M47" s="206">
        <v>350987.3</v>
      </c>
      <c r="N47" s="251"/>
      <c r="O47" s="257"/>
      <c r="P47" s="205"/>
      <c r="Q47" s="205"/>
      <c r="R47" s="205"/>
      <c r="S47" s="205"/>
      <c r="T47" s="205"/>
    </row>
    <row r="48" spans="2:20">
      <c r="B48" s="3623"/>
      <c r="C48" s="207" t="s">
        <v>358</v>
      </c>
      <c r="D48" s="210">
        <v>301464.5</v>
      </c>
      <c r="E48" s="210">
        <v>25425.599999999999</v>
      </c>
      <c r="F48" s="210">
        <v>326890.09999999998</v>
      </c>
      <c r="G48" s="210">
        <v>27521.4</v>
      </c>
      <c r="H48" s="210">
        <v>3415.9</v>
      </c>
      <c r="I48" s="209">
        <v>357827.4</v>
      </c>
      <c r="J48" s="210">
        <v>354256.9</v>
      </c>
      <c r="K48" s="210">
        <v>33991.599999999999</v>
      </c>
      <c r="L48" s="210">
        <v>46962.6</v>
      </c>
      <c r="M48" s="206">
        <v>435211.1</v>
      </c>
      <c r="N48" s="251"/>
      <c r="O48" s="257"/>
      <c r="P48" s="205"/>
      <c r="Q48" s="205"/>
      <c r="R48" s="205"/>
      <c r="S48" s="205"/>
      <c r="T48" s="205"/>
    </row>
    <row r="49" spans="2:22">
      <c r="B49" s="3623"/>
      <c r="C49" s="207" t="s">
        <v>357</v>
      </c>
      <c r="D49" s="210">
        <v>405269.3</v>
      </c>
      <c r="E49" s="210">
        <v>53717.5</v>
      </c>
      <c r="F49" s="210">
        <v>458986.8</v>
      </c>
      <c r="G49" s="210">
        <v>31057</v>
      </c>
      <c r="H49" s="210">
        <v>4802</v>
      </c>
      <c r="I49" s="209">
        <v>494845.8</v>
      </c>
      <c r="J49" s="210">
        <v>455127</v>
      </c>
      <c r="K49" s="210">
        <v>53455.199999999997</v>
      </c>
      <c r="L49" s="210">
        <v>67765.399999999994</v>
      </c>
      <c r="M49" s="206">
        <v>576347.6</v>
      </c>
      <c r="N49" s="251"/>
      <c r="O49" s="257"/>
      <c r="P49" s="205"/>
      <c r="Q49" s="205"/>
      <c r="R49" s="205"/>
      <c r="S49" s="205"/>
      <c r="T49" s="205"/>
    </row>
    <row r="50" spans="2:22" ht="15" thickBot="1">
      <c r="B50" s="3626"/>
      <c r="C50" s="284" t="s">
        <v>371</v>
      </c>
      <c r="D50" s="282">
        <v>464190.8</v>
      </c>
      <c r="E50" s="448">
        <v>50498.8</v>
      </c>
      <c r="F50" s="282">
        <v>514689.6</v>
      </c>
      <c r="G50" s="282">
        <v>34744.5</v>
      </c>
      <c r="H50" s="282">
        <v>4802</v>
      </c>
      <c r="I50" s="285">
        <v>554236.1</v>
      </c>
      <c r="J50" s="282">
        <v>531501</v>
      </c>
      <c r="K50" s="282">
        <v>66298.399999999994</v>
      </c>
      <c r="L50" s="282">
        <v>69858</v>
      </c>
      <c r="M50" s="281">
        <v>667657.4</v>
      </c>
      <c r="N50" s="251"/>
      <c r="O50" s="257"/>
      <c r="P50" s="287">
        <f t="shared" ref="P50" si="21">F50/F33-1</f>
        <v>2.0531316141646339</v>
      </c>
      <c r="Q50" s="287">
        <f t="shared" ref="Q50" si="22">J50/J33-1</f>
        <v>8.0707878514817004</v>
      </c>
      <c r="R50" s="287">
        <f t="shared" ref="R50" si="23">K50/K33-1</f>
        <v>24.414344309426152</v>
      </c>
      <c r="S50" s="287">
        <f t="shared" ref="S50" si="24">L50/L33-1</f>
        <v>1.4313403382256209</v>
      </c>
      <c r="T50" s="287">
        <f t="shared" ref="T50" si="25">M50/M33-1</f>
        <v>6.4237111361660206</v>
      </c>
      <c r="V50" s="258"/>
    </row>
    <row r="51" spans="2:22" ht="15" thickTop="1">
      <c r="B51" s="393" t="s">
        <v>370</v>
      </c>
      <c r="P51" s="205">
        <f>F50/F35-1</f>
        <v>0.53953993537211575</v>
      </c>
      <c r="Q51" s="205"/>
      <c r="R51" s="205"/>
      <c r="S51" s="205"/>
      <c r="T51" s="205">
        <f>M50/M35-1</f>
        <v>1.3219700131321224</v>
      </c>
    </row>
    <row r="52" spans="2:22">
      <c r="P52" s="205"/>
      <c r="Q52" s="205"/>
      <c r="R52" s="205"/>
      <c r="S52" s="205"/>
      <c r="T52" s="205"/>
    </row>
    <row r="53" spans="2:22">
      <c r="D53" s="257"/>
    </row>
  </sheetData>
  <mergeCells count="12">
    <mergeCell ref="B44:B50"/>
    <mergeCell ref="B32:B43"/>
    <mergeCell ref="B8:B19"/>
    <mergeCell ref="B20:B31"/>
    <mergeCell ref="B2:M2"/>
    <mergeCell ref="B3:M3"/>
    <mergeCell ref="B4:M4"/>
    <mergeCell ref="B5:M5"/>
    <mergeCell ref="B6:B7"/>
    <mergeCell ref="C6:C7"/>
    <mergeCell ref="J6:M6"/>
    <mergeCell ref="D6:I6"/>
  </mergeCells>
  <pageMargins left="0.7" right="0.7" top="0.75" bottom="0.75" header="0.3" footer="0.3"/>
  <pageSetup scale="63"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0"/>
  <sheetViews>
    <sheetView view="pageBreakPreview" zoomScale="80" zoomScaleNormal="80" zoomScaleSheetLayoutView="80" workbookViewId="0">
      <pane xSplit="2" ySplit="17" topLeftCell="C74" activePane="bottomRight" state="frozen"/>
      <selection activeCell="K53" sqref="K53"/>
      <selection pane="topRight" activeCell="K53" sqref="K53"/>
      <selection pane="bottomLeft" activeCell="K53" sqref="K53"/>
      <selection pane="bottomRight" sqref="A1:N96"/>
    </sheetView>
  </sheetViews>
  <sheetFormatPr defaultColWidth="19" defaultRowHeight="13.8"/>
  <cols>
    <col min="1" max="1" width="8.109375" style="622" customWidth="1"/>
    <col min="2" max="2" width="13.5546875" style="622" customWidth="1"/>
    <col min="3" max="3" width="14" style="622" bestFit="1" customWidth="1"/>
    <col min="4" max="4" width="11.5546875" style="622" customWidth="1"/>
    <col min="5" max="5" width="17" style="622" customWidth="1"/>
    <col min="6" max="6" width="11.5546875" style="622" customWidth="1"/>
    <col min="7" max="7" width="12.6640625" style="622" customWidth="1"/>
    <col min="8" max="8" width="11.5546875" style="622" customWidth="1"/>
    <col min="9" max="9" width="16.33203125" style="622" customWidth="1"/>
    <col min="10" max="12" width="11.5546875" style="622" customWidth="1"/>
    <col min="13" max="13" width="12.88671875" style="622" bestFit="1" customWidth="1"/>
    <col min="14" max="14" width="11" style="622" bestFit="1" customWidth="1"/>
    <col min="15" max="16384" width="19" style="1723"/>
  </cols>
  <sheetData>
    <row r="1" spans="1:14" ht="19.5" customHeight="1" thickTop="1">
      <c r="A1" s="3739" t="s">
        <v>1439</v>
      </c>
      <c r="B1" s="3740"/>
      <c r="C1" s="3740"/>
      <c r="D1" s="3740"/>
      <c r="E1" s="3740"/>
      <c r="F1" s="3740"/>
      <c r="G1" s="3740"/>
      <c r="H1" s="3740"/>
      <c r="I1" s="3740"/>
      <c r="J1" s="3740"/>
      <c r="K1" s="3740"/>
      <c r="L1" s="3740"/>
      <c r="M1" s="3740"/>
      <c r="N1" s="3741"/>
    </row>
    <row r="2" spans="1:14" ht="16.5" customHeight="1">
      <c r="A2" s="3742" t="s">
        <v>448</v>
      </c>
      <c r="B2" s="3627"/>
      <c r="C2" s="3627"/>
      <c r="D2" s="3627"/>
      <c r="E2" s="3627"/>
      <c r="F2" s="3627"/>
      <c r="G2" s="3627"/>
      <c r="H2" s="3627"/>
      <c r="I2" s="3627"/>
      <c r="J2" s="3627"/>
      <c r="K2" s="3627"/>
      <c r="L2" s="3627"/>
      <c r="M2" s="3627"/>
      <c r="N2" s="3743"/>
    </row>
    <row r="3" spans="1:14" ht="16.5" customHeight="1" thickBot="1">
      <c r="A3" s="1754"/>
      <c r="B3" s="958"/>
      <c r="C3" s="958"/>
      <c r="D3" s="958"/>
      <c r="E3" s="958"/>
      <c r="F3" s="958"/>
      <c r="G3" s="958"/>
      <c r="H3" s="958"/>
      <c r="I3" s="958"/>
      <c r="J3" s="958"/>
      <c r="K3" s="958"/>
      <c r="L3" s="958"/>
      <c r="M3" s="3744" t="s">
        <v>1400</v>
      </c>
      <c r="N3" s="3745"/>
    </row>
    <row r="4" spans="1:14" ht="15" customHeight="1" thickTop="1">
      <c r="A4" s="3746" t="s">
        <v>1399</v>
      </c>
      <c r="B4" s="3735" t="s">
        <v>143</v>
      </c>
      <c r="C4" s="3735" t="s">
        <v>1398</v>
      </c>
      <c r="D4" s="3735" t="s">
        <v>1393</v>
      </c>
      <c r="E4" s="3735" t="s">
        <v>1397</v>
      </c>
      <c r="F4" s="3735" t="s">
        <v>1393</v>
      </c>
      <c r="G4" s="3735" t="s">
        <v>1396</v>
      </c>
      <c r="H4" s="3735" t="s">
        <v>1393</v>
      </c>
      <c r="I4" s="3733" t="s">
        <v>1395</v>
      </c>
      <c r="J4" s="3735" t="s">
        <v>1393</v>
      </c>
      <c r="K4" s="3733" t="s">
        <v>1394</v>
      </c>
      <c r="L4" s="3735" t="s">
        <v>1393</v>
      </c>
      <c r="M4" s="3735" t="s">
        <v>1392</v>
      </c>
      <c r="N4" s="3731" t="s">
        <v>1391</v>
      </c>
    </row>
    <row r="5" spans="1:14" ht="16.5" customHeight="1">
      <c r="A5" s="3747"/>
      <c r="B5" s="3736"/>
      <c r="C5" s="3736"/>
      <c r="D5" s="3736"/>
      <c r="E5" s="3736"/>
      <c r="F5" s="3736"/>
      <c r="G5" s="3736"/>
      <c r="H5" s="3736"/>
      <c r="I5" s="3734"/>
      <c r="J5" s="3736"/>
      <c r="K5" s="3734"/>
      <c r="L5" s="3736"/>
      <c r="M5" s="3736"/>
      <c r="N5" s="3732"/>
    </row>
    <row r="6" spans="1:14" hidden="1">
      <c r="A6" s="1753" t="s">
        <v>67</v>
      </c>
      <c r="B6" s="1752" t="s">
        <v>362</v>
      </c>
      <c r="C6" s="1747">
        <v>1866360.2317567593</v>
      </c>
      <c r="D6" s="1747"/>
      <c r="E6" s="1747">
        <v>1362659.2232283393</v>
      </c>
      <c r="F6" s="1747"/>
      <c r="G6" s="1747">
        <v>268303.76906417101</v>
      </c>
      <c r="H6" s="1747"/>
      <c r="I6" s="1747">
        <v>950790.74149766902</v>
      </c>
      <c r="J6" s="1747"/>
      <c r="K6" s="1747">
        <v>503701.00852841994</v>
      </c>
      <c r="L6" s="1747"/>
      <c r="M6" s="1751">
        <v>1675570.8252183264</v>
      </c>
      <c r="N6" s="1750"/>
    </row>
    <row r="7" spans="1:14" hidden="1">
      <c r="A7" s="1753" t="s">
        <v>67</v>
      </c>
      <c r="B7" s="1752" t="s">
        <v>361</v>
      </c>
      <c r="C7" s="1747">
        <v>1895795.5455795517</v>
      </c>
      <c r="D7" s="1747"/>
      <c r="E7" s="1747">
        <v>1384743.7900708707</v>
      </c>
      <c r="F7" s="1747"/>
      <c r="G7" s="1747">
        <v>269572.42775105097</v>
      </c>
      <c r="H7" s="1747"/>
      <c r="I7" s="1747">
        <v>973010.58653265366</v>
      </c>
      <c r="J7" s="1747"/>
      <c r="K7" s="1747">
        <v>511051.755508681</v>
      </c>
      <c r="L7" s="1747"/>
      <c r="M7" s="1751">
        <v>1703730.5259626617</v>
      </c>
      <c r="N7" s="1750"/>
    </row>
    <row r="8" spans="1:14" hidden="1">
      <c r="A8" s="1753" t="s">
        <v>67</v>
      </c>
      <c r="B8" s="1752" t="s">
        <v>360</v>
      </c>
      <c r="C8" s="1747">
        <v>1962194.3593943398</v>
      </c>
      <c r="D8" s="1747"/>
      <c r="E8" s="1747">
        <v>1451849.3239387209</v>
      </c>
      <c r="F8" s="1747"/>
      <c r="G8" s="1747">
        <v>312971.20817148103</v>
      </c>
      <c r="H8" s="1747"/>
      <c r="I8" s="1747">
        <v>996181.59889818763</v>
      </c>
      <c r="J8" s="1747"/>
      <c r="K8" s="1747">
        <v>510345.03545561922</v>
      </c>
      <c r="L8" s="1747"/>
      <c r="M8" s="1751">
        <v>1731015.0404985859</v>
      </c>
      <c r="N8" s="1750"/>
    </row>
    <row r="9" spans="1:14" hidden="1">
      <c r="A9" s="1753" t="s">
        <v>67</v>
      </c>
      <c r="B9" s="1752" t="s">
        <v>359</v>
      </c>
      <c r="C9" s="1747">
        <v>1999082.8772372429</v>
      </c>
      <c r="D9" s="1747"/>
      <c r="E9" s="1747">
        <v>1491555.8552634059</v>
      </c>
      <c r="F9" s="1747"/>
      <c r="G9" s="1747">
        <v>312740.78595778998</v>
      </c>
      <c r="H9" s="1747"/>
      <c r="I9" s="1747">
        <v>1003649.6253792936</v>
      </c>
      <c r="J9" s="1747"/>
      <c r="K9" s="1747">
        <v>507527.02197383682</v>
      </c>
      <c r="L9" s="1747"/>
      <c r="M9" s="1751">
        <v>1740337.7878616909</v>
      </c>
      <c r="N9" s="1750"/>
    </row>
    <row r="10" spans="1:14" hidden="1">
      <c r="A10" s="1753" t="s">
        <v>67</v>
      </c>
      <c r="B10" s="1752" t="s">
        <v>358</v>
      </c>
      <c r="C10" s="1747">
        <v>2031571.1431763493</v>
      </c>
      <c r="D10" s="1747"/>
      <c r="E10" s="1747">
        <v>1521306.3881864438</v>
      </c>
      <c r="F10" s="1747"/>
      <c r="G10" s="1747">
        <v>306882.27135911002</v>
      </c>
      <c r="H10" s="1747"/>
      <c r="I10" s="1747">
        <v>1011763.2556780233</v>
      </c>
      <c r="J10" s="1747"/>
      <c r="K10" s="1747">
        <v>510264.75498990569</v>
      </c>
      <c r="L10" s="1747"/>
      <c r="M10" s="1751">
        <v>1767293.4413029191</v>
      </c>
      <c r="N10" s="1750"/>
    </row>
    <row r="11" spans="1:14" hidden="1">
      <c r="A11" s="1753" t="s">
        <v>67</v>
      </c>
      <c r="B11" s="1752" t="s">
        <v>357</v>
      </c>
      <c r="C11" s="1747">
        <v>2047570.8333756023</v>
      </c>
      <c r="D11" s="1747"/>
      <c r="E11" s="1747">
        <v>1533567.7325115462</v>
      </c>
      <c r="F11" s="1747"/>
      <c r="G11" s="1747">
        <v>308108.88164971798</v>
      </c>
      <c r="H11" s="1747"/>
      <c r="I11" s="1747">
        <v>1036150.9460592483</v>
      </c>
      <c r="J11" s="1747"/>
      <c r="K11" s="1747">
        <v>514003.10086405574</v>
      </c>
      <c r="L11" s="1747"/>
      <c r="M11" s="1751">
        <v>1789748.5966942392</v>
      </c>
      <c r="N11" s="1750"/>
    </row>
    <row r="12" spans="1:14" hidden="1">
      <c r="A12" s="1753" t="s">
        <v>67</v>
      </c>
      <c r="B12" s="1752" t="s">
        <v>356</v>
      </c>
      <c r="C12" s="1747">
        <v>2052722.5647833562</v>
      </c>
      <c r="D12" s="1747"/>
      <c r="E12" s="1747">
        <v>1543029.0055267103</v>
      </c>
      <c r="F12" s="1747"/>
      <c r="G12" s="1747">
        <v>311430.62012907001</v>
      </c>
      <c r="H12" s="1747"/>
      <c r="I12" s="1747">
        <v>1070785.5701415441</v>
      </c>
      <c r="J12" s="1747"/>
      <c r="K12" s="1747">
        <v>509693.55925664573</v>
      </c>
      <c r="L12" s="1747"/>
      <c r="M12" s="1751">
        <v>1826700.3712037331</v>
      </c>
      <c r="N12" s="1750"/>
    </row>
    <row r="13" spans="1:14" hidden="1">
      <c r="A13" s="1753" t="s">
        <v>67</v>
      </c>
      <c r="B13" s="1752" t="s">
        <v>355</v>
      </c>
      <c r="C13" s="1747">
        <v>2093186.6819856544</v>
      </c>
      <c r="D13" s="1747"/>
      <c r="E13" s="1747">
        <v>1576626.1937340233</v>
      </c>
      <c r="F13" s="1747"/>
      <c r="G13" s="1747">
        <v>311621.06375740003</v>
      </c>
      <c r="H13" s="1747"/>
      <c r="I13" s="1747">
        <v>1066734.0079232878</v>
      </c>
      <c r="J13" s="1747"/>
      <c r="K13" s="1747">
        <v>516560.48825163103</v>
      </c>
      <c r="L13" s="1747"/>
      <c r="M13" s="1751">
        <v>1830624.3210781119</v>
      </c>
      <c r="N13" s="1750"/>
    </row>
    <row r="14" spans="1:14" hidden="1">
      <c r="A14" s="1753" t="s">
        <v>67</v>
      </c>
      <c r="B14" s="1752" t="s">
        <v>354</v>
      </c>
      <c r="C14" s="1747">
        <v>2121430.3878746387</v>
      </c>
      <c r="D14" s="1747"/>
      <c r="E14" s="1747">
        <v>1583649.7195882713</v>
      </c>
      <c r="F14" s="1747"/>
      <c r="G14" s="1747">
        <v>317781.09141528001</v>
      </c>
      <c r="H14" s="1747"/>
      <c r="I14" s="1747">
        <v>1093906.7722021295</v>
      </c>
      <c r="J14" s="1747"/>
      <c r="K14" s="1747">
        <v>537780.66828636732</v>
      </c>
      <c r="L14" s="1747"/>
      <c r="M14" s="1751">
        <v>1893232.2626758383</v>
      </c>
      <c r="N14" s="1750"/>
    </row>
    <row r="15" spans="1:14" hidden="1">
      <c r="A15" s="1753" t="s">
        <v>67</v>
      </c>
      <c r="B15" s="1752" t="s">
        <v>353</v>
      </c>
      <c r="C15" s="1747">
        <v>2109088.4075584509</v>
      </c>
      <c r="D15" s="1747"/>
      <c r="E15" s="1747">
        <v>1553898.7583036409</v>
      </c>
      <c r="F15" s="1747"/>
      <c r="G15" s="1747">
        <v>315406.7795911401</v>
      </c>
      <c r="H15" s="1747"/>
      <c r="I15" s="1747">
        <v>1085665.9718993928</v>
      </c>
      <c r="J15" s="1747"/>
      <c r="K15" s="1747">
        <v>555189.64925481018</v>
      </c>
      <c r="L15" s="1747"/>
      <c r="M15" s="1751">
        <v>1889843.4590958427</v>
      </c>
      <c r="N15" s="1750"/>
    </row>
    <row r="16" spans="1:14" hidden="1">
      <c r="A16" s="1753" t="s">
        <v>67</v>
      </c>
      <c r="B16" s="1752" t="s">
        <v>352</v>
      </c>
      <c r="C16" s="1747">
        <v>2143679.8769240505</v>
      </c>
      <c r="D16" s="1747"/>
      <c r="E16" s="1747">
        <v>1568417.0691888295</v>
      </c>
      <c r="F16" s="1747"/>
      <c r="G16" s="1747">
        <v>316515.18408543</v>
      </c>
      <c r="H16" s="1747"/>
      <c r="I16" s="1747">
        <v>1095226.4135845711</v>
      </c>
      <c r="J16" s="1747"/>
      <c r="K16" s="1747">
        <v>575262.80773522111</v>
      </c>
      <c r="L16" s="1747"/>
      <c r="M16" s="1751">
        <v>1922956.6910947021</v>
      </c>
      <c r="N16" s="1750"/>
    </row>
    <row r="17" spans="1:14" hidden="1">
      <c r="A17" s="1749" t="s">
        <v>67</v>
      </c>
      <c r="B17" s="1748" t="s">
        <v>351</v>
      </c>
      <c r="C17" s="1747">
        <v>2244578.5723777702</v>
      </c>
      <c r="D17" s="1747"/>
      <c r="E17" s="1747">
        <v>1634481.7499847095</v>
      </c>
      <c r="F17" s="1747"/>
      <c r="G17" s="1747">
        <v>327482.67803007999</v>
      </c>
      <c r="H17" s="1747"/>
      <c r="I17" s="1747">
        <v>1131194.6351445443</v>
      </c>
      <c r="J17" s="1747"/>
      <c r="K17" s="1747">
        <v>610096.82239306055</v>
      </c>
      <c r="L17" s="1747"/>
      <c r="M17" s="1746">
        <v>2016816.1615412112</v>
      </c>
      <c r="N17" s="1745"/>
    </row>
    <row r="18" spans="1:14">
      <c r="A18" s="3625" t="s">
        <v>68</v>
      </c>
      <c r="B18" s="1733" t="s">
        <v>362</v>
      </c>
      <c r="C18" s="224">
        <v>2248423.2526470441</v>
      </c>
      <c r="D18" s="224">
        <f t="shared" ref="D18:D49" si="0">(C18-C6)/C6*100</f>
        <v>20.47102238835523</v>
      </c>
      <c r="E18" s="224">
        <v>1638318.9226639052</v>
      </c>
      <c r="F18" s="224">
        <f t="shared" ref="F18:F49" si="1">(E18-E6)/E6*100</f>
        <v>20.229540499677363</v>
      </c>
      <c r="G18" s="224">
        <v>320886.96895001602</v>
      </c>
      <c r="H18" s="224">
        <f t="shared" ref="H18:H49" si="2">(G18-G6)/G6*100</f>
        <v>19.598382858821687</v>
      </c>
      <c r="I18" s="224">
        <v>1143319.3335506036</v>
      </c>
      <c r="J18" s="224">
        <f t="shared" ref="J18:J49" si="3">(I18-I6)/I6*100</f>
        <v>20.249312877160214</v>
      </c>
      <c r="K18" s="224">
        <v>610104.32998313999</v>
      </c>
      <c r="L18" s="224">
        <f t="shared" ref="L18:L46" si="4">(K18-K6)/K6*100</f>
        <v>21.124301848348697</v>
      </c>
      <c r="M18" s="224">
        <v>2019705.6913098048</v>
      </c>
      <c r="N18" s="225">
        <f t="shared" ref="N18:N49" si="5">(M18-M6)/M6*100</f>
        <v>20.538365845958062</v>
      </c>
    </row>
    <row r="19" spans="1:14">
      <c r="A19" s="3623"/>
      <c r="B19" s="1732" t="s">
        <v>361</v>
      </c>
      <c r="C19" s="210">
        <v>2278207.1369756605</v>
      </c>
      <c r="D19" s="210">
        <f t="shared" si="0"/>
        <v>20.171562924482139</v>
      </c>
      <c r="E19" s="210">
        <v>1668463.4076806023</v>
      </c>
      <c r="F19" s="210">
        <f t="shared" si="1"/>
        <v>20.48896118141905</v>
      </c>
      <c r="G19" s="210">
        <v>323052.97571360995</v>
      </c>
      <c r="H19" s="210">
        <f t="shared" si="2"/>
        <v>19.839027458679137</v>
      </c>
      <c r="I19" s="210">
        <v>1171344.0319215497</v>
      </c>
      <c r="J19" s="210">
        <f t="shared" si="3"/>
        <v>20.383482783641849</v>
      </c>
      <c r="K19" s="210">
        <v>609743.72929505818</v>
      </c>
      <c r="L19" s="210">
        <f t="shared" si="4"/>
        <v>19.311541878599563</v>
      </c>
      <c r="M19" s="210">
        <v>2040717.305375532</v>
      </c>
      <c r="N19" s="206">
        <f t="shared" si="5"/>
        <v>19.779347395472772</v>
      </c>
    </row>
    <row r="20" spans="1:14">
      <c r="A20" s="3623"/>
      <c r="B20" s="1732" t="s">
        <v>360</v>
      </c>
      <c r="C20" s="210">
        <v>2364968.9167993534</v>
      </c>
      <c r="D20" s="210">
        <f t="shared" si="0"/>
        <v>20.526741169989698</v>
      </c>
      <c r="E20" s="210">
        <v>1742358.2608635474</v>
      </c>
      <c r="F20" s="210">
        <f t="shared" si="1"/>
        <v>20.009578964895965</v>
      </c>
      <c r="G20" s="210">
        <v>365161.18529377994</v>
      </c>
      <c r="H20" s="210">
        <f t="shared" si="2"/>
        <v>16.675648033956953</v>
      </c>
      <c r="I20" s="210">
        <v>1203411.189528499</v>
      </c>
      <c r="J20" s="210">
        <f t="shared" si="3"/>
        <v>20.802390935499584</v>
      </c>
      <c r="K20" s="210">
        <v>622610.65593580599</v>
      </c>
      <c r="L20" s="210">
        <f t="shared" si="4"/>
        <v>21.997984242162701</v>
      </c>
      <c r="M20" s="210">
        <v>2093868.0093048585</v>
      </c>
      <c r="N20" s="206">
        <f t="shared" si="5"/>
        <v>20.961861122925871</v>
      </c>
    </row>
    <row r="21" spans="1:14">
      <c r="A21" s="3623"/>
      <c r="B21" s="1732" t="s">
        <v>359</v>
      </c>
      <c r="C21" s="210">
        <v>2371071.9382863049</v>
      </c>
      <c r="D21" s="210">
        <f t="shared" si="0"/>
        <v>18.607985956197851</v>
      </c>
      <c r="E21" s="210">
        <v>1722999.9280382004</v>
      </c>
      <c r="F21" s="210">
        <f t="shared" si="1"/>
        <v>15.516956469184443</v>
      </c>
      <c r="G21" s="210">
        <v>360616.26645162998</v>
      </c>
      <c r="H21" s="210">
        <f t="shared" si="2"/>
        <v>15.308358437233597</v>
      </c>
      <c r="I21" s="210">
        <v>1187100.1838393647</v>
      </c>
      <c r="J21" s="210">
        <f t="shared" si="3"/>
        <v>18.27834672789745</v>
      </c>
      <c r="K21" s="210">
        <v>648072.01024810446</v>
      </c>
      <c r="L21" s="210">
        <f t="shared" si="4"/>
        <v>27.692119274294086</v>
      </c>
      <c r="M21" s="210">
        <v>2096330.5892069302</v>
      </c>
      <c r="N21" s="206">
        <f t="shared" si="5"/>
        <v>20.455385375653929</v>
      </c>
    </row>
    <row r="22" spans="1:14">
      <c r="A22" s="3623"/>
      <c r="B22" s="1732" t="s">
        <v>358</v>
      </c>
      <c r="C22" s="210">
        <v>2389497.4916316015</v>
      </c>
      <c r="D22" s="210">
        <f t="shared" si="0"/>
        <v>17.618204002230335</v>
      </c>
      <c r="E22" s="210">
        <v>1712720.4443709231</v>
      </c>
      <c r="F22" s="210">
        <f t="shared" si="1"/>
        <v>12.582216026363028</v>
      </c>
      <c r="G22" s="210">
        <v>359304.28639188001</v>
      </c>
      <c r="H22" s="210">
        <f t="shared" si="2"/>
        <v>17.082125598394825</v>
      </c>
      <c r="I22" s="210">
        <v>1188142.2973198637</v>
      </c>
      <c r="J22" s="210">
        <f t="shared" si="3"/>
        <v>17.432837242507055</v>
      </c>
      <c r="K22" s="210">
        <v>676777.04726067884</v>
      </c>
      <c r="L22" s="210">
        <f t="shared" si="4"/>
        <v>32.632528631938762</v>
      </c>
      <c r="M22" s="210">
        <v>2131445.6481447392</v>
      </c>
      <c r="N22" s="206">
        <f t="shared" si="5"/>
        <v>20.605078835880963</v>
      </c>
    </row>
    <row r="23" spans="1:14">
      <c r="A23" s="3623"/>
      <c r="B23" s="1732" t="s">
        <v>357</v>
      </c>
      <c r="C23" s="210">
        <v>2425538.1450943802</v>
      </c>
      <c r="D23" s="210">
        <f t="shared" si="0"/>
        <v>18.459303363667537</v>
      </c>
      <c r="E23" s="210">
        <v>1717913.715552873</v>
      </c>
      <c r="F23" s="210">
        <f t="shared" si="1"/>
        <v>12.020726514597477</v>
      </c>
      <c r="G23" s="210">
        <v>356954.53706253995</v>
      </c>
      <c r="H23" s="210">
        <f t="shared" si="2"/>
        <v>15.853374674331361</v>
      </c>
      <c r="I23" s="210">
        <v>1188950.434974364</v>
      </c>
      <c r="J23" s="210">
        <f t="shared" si="3"/>
        <v>14.746836790165752</v>
      </c>
      <c r="K23" s="210">
        <v>707624.42954150715</v>
      </c>
      <c r="L23" s="210">
        <f t="shared" si="4"/>
        <v>37.66929194628743</v>
      </c>
      <c r="M23" s="210">
        <v>2161200.5134773413</v>
      </c>
      <c r="N23" s="206">
        <f t="shared" si="5"/>
        <v>20.754418663559427</v>
      </c>
    </row>
    <row r="24" spans="1:14">
      <c r="A24" s="3623"/>
      <c r="B24" s="1732" t="s">
        <v>356</v>
      </c>
      <c r="C24" s="210">
        <v>2458777.8322609407</v>
      </c>
      <c r="D24" s="210">
        <f t="shared" si="0"/>
        <v>19.781302863031542</v>
      </c>
      <c r="E24" s="210">
        <v>1691065.8790377728</v>
      </c>
      <c r="F24" s="210">
        <f t="shared" si="1"/>
        <v>9.5939138526129213</v>
      </c>
      <c r="G24" s="210">
        <v>356224.49940938002</v>
      </c>
      <c r="H24" s="210">
        <f t="shared" si="2"/>
        <v>14.383261113420872</v>
      </c>
      <c r="I24" s="210">
        <v>1162917.8725423566</v>
      </c>
      <c r="J24" s="210">
        <f t="shared" si="3"/>
        <v>8.6041785554351282</v>
      </c>
      <c r="K24" s="210">
        <v>767711.95322316838</v>
      </c>
      <c r="L24" s="210">
        <f t="shared" si="4"/>
        <v>50.622259057545364</v>
      </c>
      <c r="M24" s="210">
        <v>2196480.6470557395</v>
      </c>
      <c r="N24" s="206">
        <f t="shared" si="5"/>
        <v>20.243072245522882</v>
      </c>
    </row>
    <row r="25" spans="1:14">
      <c r="A25" s="3623"/>
      <c r="B25" s="1732" t="s">
        <v>355</v>
      </c>
      <c r="C25" s="210">
        <v>2475105.8302794332</v>
      </c>
      <c r="D25" s="210">
        <f t="shared" si="0"/>
        <v>18.245823536937458</v>
      </c>
      <c r="E25" s="210">
        <v>1641966.5638398682</v>
      </c>
      <c r="F25" s="210">
        <f t="shared" si="1"/>
        <v>4.1443159047798899</v>
      </c>
      <c r="G25" s="210">
        <v>361859.18262527004</v>
      </c>
      <c r="H25" s="210">
        <f t="shared" si="2"/>
        <v>16.121541420249073</v>
      </c>
      <c r="I25" s="210">
        <v>1110176.6456963825</v>
      </c>
      <c r="J25" s="210">
        <f t="shared" si="3"/>
        <v>4.0724901850339057</v>
      </c>
      <c r="K25" s="210">
        <v>833139.26643956488</v>
      </c>
      <c r="L25" s="210">
        <f t="shared" si="4"/>
        <v>61.285906566225691</v>
      </c>
      <c r="M25" s="210">
        <v>2200651.8924451345</v>
      </c>
      <c r="N25" s="206">
        <f t="shared" si="5"/>
        <v>20.213189954184692</v>
      </c>
    </row>
    <row r="26" spans="1:14">
      <c r="A26" s="3623"/>
      <c r="B26" s="1732" t="s">
        <v>354</v>
      </c>
      <c r="C26" s="210">
        <v>2464390.3410096364</v>
      </c>
      <c r="D26" s="210">
        <f t="shared" si="0"/>
        <v>16.166448595025226</v>
      </c>
      <c r="E26" s="210">
        <v>1579406.8398266707</v>
      </c>
      <c r="F26" s="210">
        <f t="shared" si="1"/>
        <v>-0.2679178172496206</v>
      </c>
      <c r="G26" s="210">
        <v>354443.18212958996</v>
      </c>
      <c r="H26" s="210">
        <f t="shared" si="2"/>
        <v>11.536901252063329</v>
      </c>
      <c r="I26" s="210">
        <v>1057396.9106542633</v>
      </c>
      <c r="J26" s="210">
        <f t="shared" si="3"/>
        <v>-3.3375660957257454</v>
      </c>
      <c r="K26" s="210">
        <v>884983.5011829657</v>
      </c>
      <c r="L26" s="210">
        <f t="shared" si="4"/>
        <v>64.562163233378527</v>
      </c>
      <c r="M26" s="210">
        <v>2195440.2497896338</v>
      </c>
      <c r="N26" s="206">
        <f t="shared" si="5"/>
        <v>15.962541578848001</v>
      </c>
    </row>
    <row r="27" spans="1:14">
      <c r="A27" s="3623"/>
      <c r="B27" s="1732" t="s">
        <v>353</v>
      </c>
      <c r="C27" s="210">
        <v>2477223.2236062852</v>
      </c>
      <c r="D27" s="210">
        <f t="shared" si="0"/>
        <v>17.454688704775492</v>
      </c>
      <c r="E27" s="210">
        <v>1564234.9146167098</v>
      </c>
      <c r="F27" s="210">
        <f t="shared" si="1"/>
        <v>0.66517565947170842</v>
      </c>
      <c r="G27" s="210">
        <v>354766.22070260003</v>
      </c>
      <c r="H27" s="210">
        <f t="shared" si="2"/>
        <v>12.478945811653549</v>
      </c>
      <c r="I27" s="210">
        <v>1032153.4124248056</v>
      </c>
      <c r="J27" s="210">
        <f t="shared" si="3"/>
        <v>-4.929007711365033</v>
      </c>
      <c r="K27" s="210">
        <v>912988.30898957537</v>
      </c>
      <c r="L27" s="210">
        <f t="shared" si="4"/>
        <v>64.446205042729403</v>
      </c>
      <c r="M27" s="210">
        <v>2203389.7950979439</v>
      </c>
      <c r="N27" s="206">
        <f t="shared" si="5"/>
        <v>16.591127402272306</v>
      </c>
    </row>
    <row r="28" spans="1:14">
      <c r="A28" s="3623"/>
      <c r="B28" s="1743" t="s">
        <v>352</v>
      </c>
      <c r="C28" s="1738">
        <v>2504628.8026739494</v>
      </c>
      <c r="D28" s="1738">
        <f t="shared" si="0"/>
        <v>16.83781844646607</v>
      </c>
      <c r="E28" s="1738">
        <v>1567395.8487023783</v>
      </c>
      <c r="F28" s="1738">
        <f t="shared" si="1"/>
        <v>-6.5111538666136726E-2</v>
      </c>
      <c r="G28" s="1738">
        <v>351955.85463524994</v>
      </c>
      <c r="H28" s="1738">
        <f t="shared" si="2"/>
        <v>11.197147034896823</v>
      </c>
      <c r="I28" s="1738">
        <v>1029426.4527694039</v>
      </c>
      <c r="J28" s="1738">
        <f t="shared" si="3"/>
        <v>-6.0078865884735375</v>
      </c>
      <c r="K28" s="1738">
        <v>937232.95397157106</v>
      </c>
      <c r="L28" s="1738">
        <f t="shared" si="4"/>
        <v>62.922570583244728</v>
      </c>
      <c r="M28" s="1738">
        <v>2220250.7821709784</v>
      </c>
      <c r="N28" s="1737">
        <f t="shared" si="5"/>
        <v>15.460259321130756</v>
      </c>
    </row>
    <row r="29" spans="1:14">
      <c r="A29" s="3624"/>
      <c r="B29" s="1736" t="s">
        <v>351</v>
      </c>
      <c r="C29" s="1735">
        <v>2591701.9945694054</v>
      </c>
      <c r="D29" s="1735">
        <f t="shared" si="0"/>
        <v>15.464970861942861</v>
      </c>
      <c r="E29" s="1735">
        <v>1623172.4922257666</v>
      </c>
      <c r="F29" s="1735">
        <f t="shared" si="1"/>
        <v>-0.69191704092436002</v>
      </c>
      <c r="G29" s="1735">
        <v>361745.91183872998</v>
      </c>
      <c r="H29" s="1735">
        <f t="shared" si="2"/>
        <v>10.462609508006663</v>
      </c>
      <c r="I29" s="1735">
        <v>1053770.1054989251</v>
      </c>
      <c r="J29" s="1735">
        <f t="shared" si="3"/>
        <v>-6.8444922951500651</v>
      </c>
      <c r="K29" s="1735">
        <v>968529.50234363868</v>
      </c>
      <c r="L29" s="1735">
        <f t="shared" si="4"/>
        <v>58.750130601344871</v>
      </c>
      <c r="M29" s="1735">
        <v>2299807.5981313302</v>
      </c>
      <c r="N29" s="1734">
        <f t="shared" si="5"/>
        <v>14.031593061702885</v>
      </c>
    </row>
    <row r="30" spans="1:14">
      <c r="A30" s="3625" t="s">
        <v>69</v>
      </c>
      <c r="B30" s="1733" t="s">
        <v>362</v>
      </c>
      <c r="C30" s="224">
        <v>2615589.850573271</v>
      </c>
      <c r="D30" s="224">
        <f t="shared" si="0"/>
        <v>16.329959116637209</v>
      </c>
      <c r="E30" s="224">
        <v>1622250.7148154411</v>
      </c>
      <c r="F30" s="224">
        <f t="shared" si="1"/>
        <v>-0.9807741109610848</v>
      </c>
      <c r="G30" s="224">
        <v>364748.28399586002</v>
      </c>
      <c r="H30" s="224">
        <f t="shared" si="2"/>
        <v>13.668774144791215</v>
      </c>
      <c r="I30" s="224">
        <v>1074454.5998256991</v>
      </c>
      <c r="J30" s="224">
        <f t="shared" si="3"/>
        <v>-6.0232283058700249</v>
      </c>
      <c r="K30" s="224">
        <v>993339.13575782988</v>
      </c>
      <c r="L30" s="224">
        <f t="shared" si="4"/>
        <v>62.814634635568055</v>
      </c>
      <c r="M30" s="224">
        <v>2329330.9878227925</v>
      </c>
      <c r="N30" s="225">
        <f t="shared" si="5"/>
        <v>15.330218548435726</v>
      </c>
    </row>
    <row r="31" spans="1:14">
      <c r="A31" s="3623"/>
      <c r="B31" s="1732" t="s">
        <v>361</v>
      </c>
      <c r="C31" s="210">
        <v>2639437.3617012161</v>
      </c>
      <c r="D31" s="210">
        <f t="shared" si="0"/>
        <v>15.85589909112004</v>
      </c>
      <c r="E31" s="210">
        <v>1633073.4115327019</v>
      </c>
      <c r="F31" s="210">
        <f t="shared" si="1"/>
        <v>-2.1211131143174069</v>
      </c>
      <c r="G31" s="210">
        <v>366829.43883411994</v>
      </c>
      <c r="H31" s="210">
        <f t="shared" si="2"/>
        <v>13.550862060257977</v>
      </c>
      <c r="I31" s="210">
        <v>1075517.0553009086</v>
      </c>
      <c r="J31" s="210">
        <f t="shared" si="3"/>
        <v>-8.1809420639161168</v>
      </c>
      <c r="K31" s="210">
        <v>1006363.9501685147</v>
      </c>
      <c r="L31" s="210">
        <f t="shared" si="4"/>
        <v>65.047035634462418</v>
      </c>
      <c r="M31" s="210">
        <v>2355404.7317384272</v>
      </c>
      <c r="N31" s="206">
        <f t="shared" si="5"/>
        <v>15.420432096790911</v>
      </c>
    </row>
    <row r="32" spans="1:14">
      <c r="A32" s="3623"/>
      <c r="B32" s="1732" t="s">
        <v>360</v>
      </c>
      <c r="C32" s="210">
        <v>2699674.6807937725</v>
      </c>
      <c r="D32" s="210">
        <f t="shared" si="0"/>
        <v>14.152649602151868</v>
      </c>
      <c r="E32" s="210">
        <v>1694196.5348597376</v>
      </c>
      <c r="F32" s="210">
        <f t="shared" si="1"/>
        <v>-2.7641689476617697</v>
      </c>
      <c r="G32" s="210">
        <v>400872.28780599998</v>
      </c>
      <c r="H32" s="210">
        <f t="shared" si="2"/>
        <v>9.7795450202325558</v>
      </c>
      <c r="I32" s="210">
        <v>1100897.0532704452</v>
      </c>
      <c r="J32" s="210">
        <f t="shared" si="3"/>
        <v>-8.5186291394065599</v>
      </c>
      <c r="K32" s="210">
        <v>1005478.1459340348</v>
      </c>
      <c r="L32" s="210">
        <f t="shared" si="4"/>
        <v>61.493886483964097</v>
      </c>
      <c r="M32" s="210">
        <v>2387125.3786899806</v>
      </c>
      <c r="N32" s="206">
        <f t="shared" si="5"/>
        <v>14.005532730904102</v>
      </c>
    </row>
    <row r="33" spans="1:14">
      <c r="A33" s="3623"/>
      <c r="B33" s="1732" t="s">
        <v>359</v>
      </c>
      <c r="C33" s="210">
        <v>2700463.1093405876</v>
      </c>
      <c r="D33" s="210">
        <f t="shared" si="0"/>
        <v>13.892078335352007</v>
      </c>
      <c r="E33" s="210">
        <v>1686701.5591099695</v>
      </c>
      <c r="F33" s="210">
        <f t="shared" si="1"/>
        <v>-2.1066959050636749</v>
      </c>
      <c r="G33" s="210">
        <v>384311.66610050999</v>
      </c>
      <c r="H33" s="210">
        <f t="shared" si="2"/>
        <v>6.5708072134506175</v>
      </c>
      <c r="I33" s="210">
        <v>1119805.3971870914</v>
      </c>
      <c r="J33" s="210">
        <f t="shared" si="3"/>
        <v>-5.6688380280277526</v>
      </c>
      <c r="K33" s="210">
        <v>1013761.550230619</v>
      </c>
      <c r="L33" s="210">
        <f t="shared" si="4"/>
        <v>56.427300392515932</v>
      </c>
      <c r="M33" s="210">
        <v>2409346.6953803338</v>
      </c>
      <c r="N33" s="206">
        <f t="shared" si="5"/>
        <v>14.931619458542638</v>
      </c>
    </row>
    <row r="34" spans="1:14">
      <c r="A34" s="3623"/>
      <c r="B34" s="1732" t="s">
        <v>358</v>
      </c>
      <c r="C34" s="210">
        <v>2724035.3475584937</v>
      </c>
      <c r="D34" s="210">
        <f t="shared" si="0"/>
        <v>14.000343465456517</v>
      </c>
      <c r="E34" s="210">
        <v>1709434.0571949368</v>
      </c>
      <c r="F34" s="210">
        <f t="shared" si="1"/>
        <v>-0.19188112028366602</v>
      </c>
      <c r="G34" s="210">
        <v>388393.05082282005</v>
      </c>
      <c r="H34" s="210">
        <f t="shared" si="2"/>
        <v>8.0958578933327789</v>
      </c>
      <c r="I34" s="210">
        <v>1133371.759416593</v>
      </c>
      <c r="J34" s="210">
        <f t="shared" si="3"/>
        <v>-4.6097624860943505</v>
      </c>
      <c r="K34" s="210">
        <v>1014601.2903635569</v>
      </c>
      <c r="L34" s="210">
        <f t="shared" si="4"/>
        <v>49.91662238993694</v>
      </c>
      <c r="M34" s="210">
        <v>2429583.0088010496</v>
      </c>
      <c r="N34" s="206">
        <f t="shared" si="5"/>
        <v>13.987565712304987</v>
      </c>
    </row>
    <row r="35" spans="1:14">
      <c r="A35" s="3623"/>
      <c r="B35" s="1732" t="s">
        <v>357</v>
      </c>
      <c r="C35" s="210">
        <v>2764806.0969660752</v>
      </c>
      <c r="D35" s="210">
        <f t="shared" si="0"/>
        <v>13.987327000313726</v>
      </c>
      <c r="E35" s="210">
        <v>1718607.1408525496</v>
      </c>
      <c r="F35" s="210">
        <f t="shared" si="1"/>
        <v>4.0364384625303319E-2</v>
      </c>
      <c r="G35" s="210">
        <v>386588.86944615789</v>
      </c>
      <c r="H35" s="210">
        <f t="shared" si="2"/>
        <v>8.3019906757554036</v>
      </c>
      <c r="I35" s="210">
        <v>1135299.0047727937</v>
      </c>
      <c r="J35" s="210">
        <f t="shared" si="3"/>
        <v>-4.5125035176699431</v>
      </c>
      <c r="K35" s="210">
        <v>1046198.9561135252</v>
      </c>
      <c r="L35" s="210">
        <f t="shared" si="4"/>
        <v>47.84664186783256</v>
      </c>
      <c r="M35" s="210">
        <v>2457452.9227162963</v>
      </c>
      <c r="N35" s="206">
        <f t="shared" si="5"/>
        <v>13.707770629865761</v>
      </c>
    </row>
    <row r="36" spans="1:14">
      <c r="A36" s="3623"/>
      <c r="B36" s="1732" t="s">
        <v>356</v>
      </c>
      <c r="C36" s="210">
        <v>2790543.9192355303</v>
      </c>
      <c r="D36" s="210">
        <f t="shared" si="0"/>
        <v>13.493129904685938</v>
      </c>
      <c r="E36" s="210">
        <v>1717509.8610948795</v>
      </c>
      <c r="F36" s="210">
        <f t="shared" si="1"/>
        <v>1.5637464149033318</v>
      </c>
      <c r="G36" s="210">
        <v>397305.25555106788</v>
      </c>
      <c r="H36" s="210">
        <f t="shared" si="2"/>
        <v>11.532265807040146</v>
      </c>
      <c r="I36" s="210">
        <v>1125556.1517644632</v>
      </c>
      <c r="J36" s="210">
        <f t="shared" si="3"/>
        <v>-3.2127566064672917</v>
      </c>
      <c r="K36" s="210">
        <v>1073034.0581406513</v>
      </c>
      <c r="L36" s="210">
        <f t="shared" si="4"/>
        <v>39.77039873296436</v>
      </c>
      <c r="M36" s="210">
        <v>2455759.1514042071</v>
      </c>
      <c r="N36" s="206">
        <f t="shared" si="5"/>
        <v>11.804269921340579</v>
      </c>
    </row>
    <row r="37" spans="1:14">
      <c r="A37" s="3623"/>
      <c r="B37" s="1732" t="s">
        <v>355</v>
      </c>
      <c r="C37" s="210">
        <v>2827079.2440897557</v>
      </c>
      <c r="D37" s="210">
        <f t="shared" si="0"/>
        <v>14.220539966591476</v>
      </c>
      <c r="E37" s="210">
        <v>1738625.8742463831</v>
      </c>
      <c r="F37" s="210">
        <f t="shared" si="1"/>
        <v>5.886801384095758</v>
      </c>
      <c r="G37" s="210">
        <v>403872.95392760786</v>
      </c>
      <c r="H37" s="210">
        <f t="shared" si="2"/>
        <v>11.610530648284239</v>
      </c>
      <c r="I37" s="210">
        <v>1132958.8115772319</v>
      </c>
      <c r="J37" s="210">
        <f t="shared" si="3"/>
        <v>2.0521208016007884</v>
      </c>
      <c r="K37" s="210">
        <v>1088453.3698433726</v>
      </c>
      <c r="L37" s="210">
        <f t="shared" si="4"/>
        <v>30.644828984582251</v>
      </c>
      <c r="M37" s="210">
        <v>2487143.3183821137</v>
      </c>
      <c r="N37" s="206">
        <f t="shared" si="5"/>
        <v>13.018479974979591</v>
      </c>
    </row>
    <row r="38" spans="1:14">
      <c r="A38" s="3623"/>
      <c r="B38" s="1732" t="s">
        <v>354</v>
      </c>
      <c r="C38" s="210">
        <v>2873803.1390021173</v>
      </c>
      <c r="D38" s="210">
        <f t="shared" si="0"/>
        <v>16.613147324086189</v>
      </c>
      <c r="E38" s="210">
        <v>1746794.4167908428</v>
      </c>
      <c r="F38" s="210">
        <f t="shared" si="1"/>
        <v>10.598129167437424</v>
      </c>
      <c r="G38" s="210">
        <v>409164.62591939</v>
      </c>
      <c r="H38" s="210">
        <f t="shared" si="2"/>
        <v>15.4387068361758</v>
      </c>
      <c r="I38" s="210">
        <v>1126570.734318882</v>
      </c>
      <c r="J38" s="210">
        <f t="shared" si="3"/>
        <v>6.5418976514521319</v>
      </c>
      <c r="K38" s="210">
        <v>1127008.722211275</v>
      </c>
      <c r="L38" s="210">
        <f t="shared" si="4"/>
        <v>27.34799244333843</v>
      </c>
      <c r="M38" s="210">
        <v>2531173.810541451</v>
      </c>
      <c r="N38" s="206">
        <f t="shared" si="5"/>
        <v>15.292311452520153</v>
      </c>
    </row>
    <row r="39" spans="1:14">
      <c r="A39" s="3623"/>
      <c r="B39" s="1732" t="s">
        <v>353</v>
      </c>
      <c r="C39" s="210">
        <v>2900306.475994458</v>
      </c>
      <c r="D39" s="210">
        <f t="shared" si="0"/>
        <v>17.078931295188564</v>
      </c>
      <c r="E39" s="210">
        <v>1752666.0142938986</v>
      </c>
      <c r="F39" s="210">
        <f t="shared" si="1"/>
        <v>12.046214920561388</v>
      </c>
      <c r="G39" s="210">
        <v>406967.67612013995</v>
      </c>
      <c r="H39" s="210">
        <f t="shared" si="2"/>
        <v>14.714325201017466</v>
      </c>
      <c r="I39" s="210">
        <v>1132762.5855439969</v>
      </c>
      <c r="J39" s="210">
        <f t="shared" si="3"/>
        <v>9.7475018643627163</v>
      </c>
      <c r="K39" s="210">
        <v>1147640.4617005594</v>
      </c>
      <c r="L39" s="210">
        <f t="shared" si="4"/>
        <v>25.701550655197199</v>
      </c>
      <c r="M39" s="210">
        <v>2556049.0731449826</v>
      </c>
      <c r="N39" s="206">
        <f t="shared" si="5"/>
        <v>16.005305953201191</v>
      </c>
    </row>
    <row r="40" spans="1:14">
      <c r="A40" s="3623"/>
      <c r="B40" s="1743" t="s">
        <v>352</v>
      </c>
      <c r="C40" s="1738">
        <v>2947218.3516100664</v>
      </c>
      <c r="D40" s="1738">
        <f t="shared" si="0"/>
        <v>17.670863980467168</v>
      </c>
      <c r="E40" s="1738">
        <v>1766803.6479564197</v>
      </c>
      <c r="F40" s="1738">
        <f t="shared" si="1"/>
        <v>12.722236020921446</v>
      </c>
      <c r="G40" s="1738">
        <v>404471.35555736005</v>
      </c>
      <c r="H40" s="1738">
        <f t="shared" si="2"/>
        <v>14.921047691203954</v>
      </c>
      <c r="I40" s="1738">
        <v>1145411.066991522</v>
      </c>
      <c r="J40" s="1738">
        <f t="shared" si="3"/>
        <v>11.266916049232234</v>
      </c>
      <c r="K40" s="1738">
        <v>1180414.7036536462</v>
      </c>
      <c r="L40" s="1738">
        <f t="shared" si="4"/>
        <v>25.94677754890931</v>
      </c>
      <c r="M40" s="1738">
        <v>2610174.4054326573</v>
      </c>
      <c r="N40" s="1737">
        <f t="shared" si="5"/>
        <v>17.562143267455969</v>
      </c>
    </row>
    <row r="41" spans="1:14">
      <c r="A41" s="3624"/>
      <c r="B41" s="1736" t="s">
        <v>351</v>
      </c>
      <c r="C41" s="1735">
        <v>3094466.6397536714</v>
      </c>
      <c r="D41" s="1735">
        <f t="shared" si="0"/>
        <v>19.399014479201227</v>
      </c>
      <c r="E41" s="1735">
        <v>1878960.2463264198</v>
      </c>
      <c r="F41" s="1735">
        <f t="shared" si="1"/>
        <v>15.758507202762258</v>
      </c>
      <c r="G41" s="1735">
        <v>415985.43141382997</v>
      </c>
      <c r="H41" s="1735">
        <f t="shared" si="2"/>
        <v>14.993816875332241</v>
      </c>
      <c r="I41" s="1735">
        <v>1209565.2949770796</v>
      </c>
      <c r="J41" s="1735">
        <f t="shared" si="3"/>
        <v>14.78455202564232</v>
      </c>
      <c r="K41" s="1735">
        <v>1215506.3934272516</v>
      </c>
      <c r="L41" s="1735">
        <f t="shared" si="4"/>
        <v>25.500192868258587</v>
      </c>
      <c r="M41" s="1735">
        <v>2742102.9318979895</v>
      </c>
      <c r="N41" s="1734">
        <f t="shared" si="5"/>
        <v>19.23184070380665</v>
      </c>
    </row>
    <row r="42" spans="1:14">
      <c r="A42" s="3625" t="s">
        <v>70</v>
      </c>
      <c r="B42" s="1733" t="s">
        <v>362</v>
      </c>
      <c r="C42" s="224">
        <v>3069546.6740825754</v>
      </c>
      <c r="D42" s="224">
        <f t="shared" si="0"/>
        <v>17.355810713587548</v>
      </c>
      <c r="E42" s="224">
        <v>1814770.1967476024</v>
      </c>
      <c r="F42" s="224">
        <f t="shared" si="1"/>
        <v>11.867430858494878</v>
      </c>
      <c r="G42" s="224">
        <v>411882.03236638004</v>
      </c>
      <c r="H42" s="224">
        <f t="shared" si="2"/>
        <v>12.92226733849555</v>
      </c>
      <c r="I42" s="224">
        <v>1199271.0155345239</v>
      </c>
      <c r="J42" s="224">
        <f t="shared" si="3"/>
        <v>11.616723101103837</v>
      </c>
      <c r="K42" s="224">
        <v>1254776.4773349729</v>
      </c>
      <c r="L42" s="224">
        <f t="shared" si="4"/>
        <v>26.319041721605934</v>
      </c>
      <c r="M42" s="224">
        <v>2731766.3618438463</v>
      </c>
      <c r="N42" s="225">
        <f t="shared" si="5"/>
        <v>17.276865165358359</v>
      </c>
    </row>
    <row r="43" spans="1:14">
      <c r="A43" s="3623"/>
      <c r="B43" s="1732" t="s">
        <v>361</v>
      </c>
      <c r="C43" s="210">
        <v>3098684.9709072169</v>
      </c>
      <c r="D43" s="210">
        <f t="shared" si="0"/>
        <v>17.39945095381989</v>
      </c>
      <c r="E43" s="210">
        <v>1830616.5217407779</v>
      </c>
      <c r="F43" s="210">
        <f t="shared" si="1"/>
        <v>12.09640110561069</v>
      </c>
      <c r="G43" s="210">
        <v>400814.17380667996</v>
      </c>
      <c r="H43" s="210">
        <f t="shared" si="2"/>
        <v>9.2644513702532745</v>
      </c>
      <c r="I43" s="210">
        <v>1221105.3627470115</v>
      </c>
      <c r="J43" s="210">
        <f t="shared" si="3"/>
        <v>13.536587516538273</v>
      </c>
      <c r="K43" s="210">
        <v>1268068.449166439</v>
      </c>
      <c r="L43" s="210">
        <f t="shared" si="4"/>
        <v>26.004955657851426</v>
      </c>
      <c r="M43" s="210">
        <v>2778194.7810532846</v>
      </c>
      <c r="N43" s="206">
        <f t="shared" si="5"/>
        <v>17.949783475335618</v>
      </c>
    </row>
    <row r="44" spans="1:14">
      <c r="A44" s="3623"/>
      <c r="B44" s="1732" t="s">
        <v>360</v>
      </c>
      <c r="C44" s="210">
        <v>3202641.2898177868</v>
      </c>
      <c r="D44" s="210">
        <f t="shared" si="0"/>
        <v>18.630637706174635</v>
      </c>
      <c r="E44" s="210">
        <v>1908281.3249095178</v>
      </c>
      <c r="F44" s="210">
        <f t="shared" si="1"/>
        <v>12.63636099146574</v>
      </c>
      <c r="G44" s="210">
        <v>462253.09167127992</v>
      </c>
      <c r="H44" s="210">
        <f t="shared" si="2"/>
        <v>15.311810203000329</v>
      </c>
      <c r="I44" s="210">
        <v>1232917.4985487591</v>
      </c>
      <c r="J44" s="210">
        <f t="shared" si="3"/>
        <v>11.992079085516631</v>
      </c>
      <c r="K44" s="210">
        <v>1294359.964908269</v>
      </c>
      <c r="L44" s="210">
        <f t="shared" si="4"/>
        <v>28.730790434622381</v>
      </c>
      <c r="M44" s="210">
        <v>2808873.1430202951</v>
      </c>
      <c r="N44" s="206">
        <f t="shared" si="5"/>
        <v>17.667600038744656</v>
      </c>
    </row>
    <row r="45" spans="1:14">
      <c r="A45" s="3623"/>
      <c r="B45" s="1732" t="s">
        <v>359</v>
      </c>
      <c r="C45" s="210">
        <v>3201534.7764732335</v>
      </c>
      <c r="D45" s="210">
        <f t="shared" si="0"/>
        <v>18.555027298817645</v>
      </c>
      <c r="E45" s="210">
        <v>1892029.2507643208</v>
      </c>
      <c r="F45" s="210">
        <f t="shared" si="1"/>
        <v>12.173326724301935</v>
      </c>
      <c r="G45" s="210">
        <v>435257.99105167005</v>
      </c>
      <c r="H45" s="210">
        <f t="shared" si="2"/>
        <v>13.256512733036821</v>
      </c>
      <c r="I45" s="210">
        <v>1254355.7640768087</v>
      </c>
      <c r="J45" s="210">
        <f t="shared" si="3"/>
        <v>12.015513340773557</v>
      </c>
      <c r="K45" s="210">
        <v>1309505.5257089131</v>
      </c>
      <c r="L45" s="210">
        <f t="shared" si="4"/>
        <v>29.172932768165822</v>
      </c>
      <c r="M45" s="210">
        <v>2841367.339693238</v>
      </c>
      <c r="N45" s="206">
        <f t="shared" si="5"/>
        <v>17.931028570577155</v>
      </c>
    </row>
    <row r="46" spans="1:14">
      <c r="A46" s="3623"/>
      <c r="B46" s="1732" t="s">
        <v>358</v>
      </c>
      <c r="C46" s="210">
        <v>3252780.9404502329</v>
      </c>
      <c r="D46" s="210">
        <f t="shared" si="0"/>
        <v>19.410379287685998</v>
      </c>
      <c r="E46" s="210">
        <v>1875182.7080473788</v>
      </c>
      <c r="F46" s="210">
        <f t="shared" si="1"/>
        <v>9.6961125908784176</v>
      </c>
      <c r="G46" s="210">
        <v>418829.81774028006</v>
      </c>
      <c r="H46" s="210">
        <f t="shared" si="2"/>
        <v>7.8365889536331794</v>
      </c>
      <c r="I46" s="210">
        <v>1217792.7925944128</v>
      </c>
      <c r="J46" s="210">
        <f t="shared" si="3"/>
        <v>7.4486621425326334</v>
      </c>
      <c r="K46" s="210">
        <v>1377598.2324028537</v>
      </c>
      <c r="L46" s="210">
        <f t="shared" si="4"/>
        <v>35.777299466002638</v>
      </c>
      <c r="M46" s="210">
        <v>2911147.9059036169</v>
      </c>
      <c r="N46" s="206">
        <f t="shared" si="5"/>
        <v>19.820886767734269</v>
      </c>
    </row>
    <row r="47" spans="1:14">
      <c r="A47" s="3623"/>
      <c r="B47" s="1732" t="s">
        <v>357</v>
      </c>
      <c r="C47" s="210">
        <v>3294006.2490107808</v>
      </c>
      <c r="D47" s="210">
        <f t="shared" si="0"/>
        <v>19.140588290275279</v>
      </c>
      <c r="E47" s="210">
        <v>1884686.182023681</v>
      </c>
      <c r="F47" s="210">
        <f t="shared" si="1"/>
        <v>9.663583795465005</v>
      </c>
      <c r="G47" s="210">
        <v>409844.69655408</v>
      </c>
      <c r="H47" s="210">
        <f t="shared" si="2"/>
        <v>6.0156483918534205</v>
      </c>
      <c r="I47" s="210">
        <v>1231709.7444871513</v>
      </c>
      <c r="J47" s="210">
        <f t="shared" si="3"/>
        <v>8.4921011389111651</v>
      </c>
      <c r="K47" s="210">
        <v>1409320.0669870994</v>
      </c>
      <c r="L47" s="210"/>
      <c r="M47" s="210">
        <v>2952847.6549506201</v>
      </c>
      <c r="N47" s="206">
        <f t="shared" si="5"/>
        <v>20.158869683930678</v>
      </c>
    </row>
    <row r="48" spans="1:14">
      <c r="A48" s="3623"/>
      <c r="B48" s="1744" t="s">
        <v>356</v>
      </c>
      <c r="C48" s="1740">
        <v>3325914.8325709468</v>
      </c>
      <c r="D48" s="1740">
        <f t="shared" si="0"/>
        <v>19.185181413739631</v>
      </c>
      <c r="E48" s="1740">
        <v>1911703.7650607913</v>
      </c>
      <c r="F48" s="1740">
        <f t="shared" si="1"/>
        <v>11.306712605546087</v>
      </c>
      <c r="G48" s="1740">
        <v>416966.74842905102</v>
      </c>
      <c r="H48" s="1740">
        <f t="shared" si="2"/>
        <v>4.9487120050079314</v>
      </c>
      <c r="I48" s="1740">
        <v>1248004.9299014672</v>
      </c>
      <c r="J48" s="1740">
        <f t="shared" si="3"/>
        <v>10.878957744138203</v>
      </c>
      <c r="K48" s="1740">
        <v>1414211.0675101555</v>
      </c>
      <c r="L48" s="1740">
        <f t="shared" ref="L48:L79" si="6">(K48-K36)/K36*100</f>
        <v>31.795543373590039</v>
      </c>
      <c r="M48" s="1740">
        <v>2979404.3899325789</v>
      </c>
      <c r="N48" s="1739">
        <f t="shared" si="5"/>
        <v>21.323151263793545</v>
      </c>
    </row>
    <row r="49" spans="1:14">
      <c r="A49" s="3623"/>
      <c r="B49" s="1732" t="s">
        <v>355</v>
      </c>
      <c r="C49" s="210">
        <v>3354558.9047238198</v>
      </c>
      <c r="D49" s="210">
        <f t="shared" si="0"/>
        <v>18.658113731222929</v>
      </c>
      <c r="E49" s="210">
        <v>1931641.4261648064</v>
      </c>
      <c r="F49" s="210">
        <f t="shared" si="1"/>
        <v>11.101615061497167</v>
      </c>
      <c r="G49" s="210">
        <v>422263.776375057</v>
      </c>
      <c r="H49" s="210">
        <f t="shared" si="2"/>
        <v>4.5536157518350686</v>
      </c>
      <c r="I49" s="210">
        <v>1267223.110836304</v>
      </c>
      <c r="J49" s="210">
        <f t="shared" si="3"/>
        <v>11.850766143224405</v>
      </c>
      <c r="K49" s="210">
        <v>1422917.4785590135</v>
      </c>
      <c r="L49" s="210">
        <f t="shared" si="6"/>
        <v>30.728381939206994</v>
      </c>
      <c r="M49" s="210">
        <v>3008612.5130567853</v>
      </c>
      <c r="N49" s="206">
        <f t="shared" si="5"/>
        <v>20.966592106718128</v>
      </c>
    </row>
    <row r="50" spans="1:14">
      <c r="A50" s="3623"/>
      <c r="B50" s="1732" t="s">
        <v>354</v>
      </c>
      <c r="C50" s="210">
        <v>3382985.577445033</v>
      </c>
      <c r="D50" s="210">
        <f t="shared" ref="D50:D81" si="7">(C50-C38)/C38*100</f>
        <v>17.718069534147745</v>
      </c>
      <c r="E50" s="210">
        <v>1955171.9752524947</v>
      </c>
      <c r="F50" s="210">
        <f t="shared" ref="F50:F81" si="8">(E50-E38)/E38*100</f>
        <v>11.929140399044599</v>
      </c>
      <c r="G50" s="210">
        <v>427335.57886481297</v>
      </c>
      <c r="H50" s="210">
        <f t="shared" ref="H50:H81" si="9">(G50-G38)/G38*100</f>
        <v>4.4409882463795496</v>
      </c>
      <c r="I50" s="210">
        <v>1278671.1844793088</v>
      </c>
      <c r="J50" s="210">
        <f t="shared" ref="J50:J81" si="10">(I50-I38)/I38*100</f>
        <v>13.501189541585759</v>
      </c>
      <c r="K50" s="210">
        <v>1427813.6021925393</v>
      </c>
      <c r="L50" s="210">
        <f t="shared" si="6"/>
        <v>26.690554744870354</v>
      </c>
      <c r="M50" s="210">
        <v>3033520.1672635567</v>
      </c>
      <c r="N50" s="206">
        <f t="shared" ref="N50:N81" si="11">(M50-M38)/M38*100</f>
        <v>19.846379360832884</v>
      </c>
    </row>
    <row r="51" spans="1:14">
      <c r="A51" s="3623"/>
      <c r="B51" s="1732" t="s">
        <v>353</v>
      </c>
      <c r="C51" s="210">
        <v>3408507.863996963</v>
      </c>
      <c r="D51" s="210">
        <f t="shared" si="7"/>
        <v>17.52233400879653</v>
      </c>
      <c r="E51" s="210">
        <v>1952703.7061393068</v>
      </c>
      <c r="F51" s="210">
        <f t="shared" si="8"/>
        <v>11.413337750261444</v>
      </c>
      <c r="G51" s="210">
        <v>424071.76142749999</v>
      </c>
      <c r="H51" s="210">
        <f t="shared" si="9"/>
        <v>4.2028117491844217</v>
      </c>
      <c r="I51" s="210">
        <v>1273251.1517548484</v>
      </c>
      <c r="J51" s="210">
        <f t="shared" si="10"/>
        <v>12.402295768215494</v>
      </c>
      <c r="K51" s="210">
        <v>1455805.6257454057</v>
      </c>
      <c r="L51" s="210">
        <f t="shared" si="6"/>
        <v>26.852065113512207</v>
      </c>
      <c r="M51" s="210">
        <v>3062731.7619261239</v>
      </c>
      <c r="N51" s="206">
        <f t="shared" si="11"/>
        <v>19.82288580076888</v>
      </c>
    </row>
    <row r="52" spans="1:14">
      <c r="A52" s="3623"/>
      <c r="B52" s="1743" t="s">
        <v>352</v>
      </c>
      <c r="C52" s="1738">
        <v>3440493.9091508915</v>
      </c>
      <c r="D52" s="1738">
        <f t="shared" si="7"/>
        <v>16.736987175427586</v>
      </c>
      <c r="E52" s="1738">
        <v>1972207.1927667879</v>
      </c>
      <c r="F52" s="1738">
        <f t="shared" si="8"/>
        <v>11.625714325864621</v>
      </c>
      <c r="G52" s="1738">
        <v>418092.12706382107</v>
      </c>
      <c r="H52" s="1738">
        <f t="shared" si="9"/>
        <v>3.367549103122927</v>
      </c>
      <c r="I52" s="1738">
        <v>1283203.2551588542</v>
      </c>
      <c r="J52" s="1738">
        <f t="shared" si="10"/>
        <v>12.029933369619879</v>
      </c>
      <c r="K52" s="1738">
        <v>1468286.7163841035</v>
      </c>
      <c r="L52" s="1738">
        <f t="shared" si="6"/>
        <v>24.387362495522076</v>
      </c>
      <c r="M52" s="1738">
        <v>3105742.4131259751</v>
      </c>
      <c r="N52" s="1737">
        <f t="shared" si="11"/>
        <v>18.986011304910232</v>
      </c>
    </row>
    <row r="53" spans="1:14">
      <c r="A53" s="3624"/>
      <c r="B53" s="1736" t="s">
        <v>351</v>
      </c>
      <c r="C53" s="1735">
        <v>3582137.6497642044</v>
      </c>
      <c r="D53" s="1735">
        <f t="shared" si="7"/>
        <v>15.759452816377854</v>
      </c>
      <c r="E53" s="1735">
        <v>2093758.3599650555</v>
      </c>
      <c r="F53" s="1735">
        <f t="shared" si="8"/>
        <v>11.431754027717743</v>
      </c>
      <c r="G53" s="1735">
        <v>423204.34043245297</v>
      </c>
      <c r="H53" s="1735">
        <f t="shared" si="9"/>
        <v>1.7353754418965455</v>
      </c>
      <c r="I53" s="1735">
        <v>1367115.6025136779</v>
      </c>
      <c r="J53" s="1735">
        <f t="shared" si="10"/>
        <v>13.025366070839835</v>
      </c>
      <c r="K53" s="1735">
        <v>1488379.2897991484</v>
      </c>
      <c r="L53" s="1735">
        <f t="shared" si="6"/>
        <v>22.44931806590521</v>
      </c>
      <c r="M53" s="1735">
        <v>3235066.7569785174</v>
      </c>
      <c r="N53" s="1734">
        <f t="shared" si="11"/>
        <v>17.977582801361702</v>
      </c>
    </row>
    <row r="54" spans="1:14">
      <c r="A54" s="3625" t="s">
        <v>71</v>
      </c>
      <c r="B54" s="1741" t="s">
        <v>362</v>
      </c>
      <c r="C54" s="224">
        <v>3569086.4215881834</v>
      </c>
      <c r="D54" s="224">
        <f t="shared" si="7"/>
        <v>16.274056091846532</v>
      </c>
      <c r="E54" s="224">
        <v>2029579.6271554003</v>
      </c>
      <c r="F54" s="224">
        <f t="shared" si="8"/>
        <v>11.836729013556395</v>
      </c>
      <c r="G54" s="224">
        <v>427593.28049456148</v>
      </c>
      <c r="H54" s="224">
        <f t="shared" si="9"/>
        <v>3.814501943169462</v>
      </c>
      <c r="I54" s="224">
        <v>1357469.0176389497</v>
      </c>
      <c r="J54" s="224">
        <f t="shared" si="10"/>
        <v>13.191180313310232</v>
      </c>
      <c r="K54" s="224">
        <v>1539506.794432783</v>
      </c>
      <c r="L54" s="224">
        <f t="shared" si="6"/>
        <v>22.691716193353457</v>
      </c>
      <c r="M54" s="224">
        <v>3220859.9590161131</v>
      </c>
      <c r="N54" s="225">
        <f t="shared" si="11"/>
        <v>17.903932195802639</v>
      </c>
    </row>
    <row r="55" spans="1:14">
      <c r="A55" s="3623"/>
      <c r="B55" s="1742" t="s">
        <v>361</v>
      </c>
      <c r="C55" s="210">
        <v>3576095.5645430819</v>
      </c>
      <c r="D55" s="210">
        <f t="shared" si="7"/>
        <v>15.406877372761492</v>
      </c>
      <c r="E55" s="1731">
        <v>2008314.0255622896</v>
      </c>
      <c r="F55" s="210">
        <f t="shared" si="8"/>
        <v>9.7069758581952961</v>
      </c>
      <c r="G55" s="210">
        <v>413299.7913854575</v>
      </c>
      <c r="H55" s="210">
        <f t="shared" si="9"/>
        <v>3.1150638861388136</v>
      </c>
      <c r="I55" s="210">
        <v>1353629.0327015105</v>
      </c>
      <c r="J55" s="210">
        <f t="shared" si="10"/>
        <v>10.852762914444366</v>
      </c>
      <c r="K55" s="210">
        <v>1567781.5389807923</v>
      </c>
      <c r="L55" s="210">
        <f t="shared" si="6"/>
        <v>23.635403121288032</v>
      </c>
      <c r="M55" s="210">
        <v>3249236.0471998099</v>
      </c>
      <c r="N55" s="206">
        <f t="shared" si="11"/>
        <v>16.954940285646263</v>
      </c>
    </row>
    <row r="56" spans="1:14">
      <c r="A56" s="3623"/>
      <c r="B56" s="1742" t="s">
        <v>360</v>
      </c>
      <c r="C56" s="1731">
        <v>3696691.173671437</v>
      </c>
      <c r="D56" s="210">
        <f t="shared" si="7"/>
        <v>15.426325933672047</v>
      </c>
      <c r="E56" s="1731">
        <v>2105924.5512072947</v>
      </c>
      <c r="F56" s="210">
        <f t="shared" si="8"/>
        <v>10.357132552620262</v>
      </c>
      <c r="G56" s="210">
        <v>456003.40562454454</v>
      </c>
      <c r="H56" s="210">
        <f t="shared" si="9"/>
        <v>-1.3520052454683626</v>
      </c>
      <c r="I56" s="1731">
        <v>1390853.0082468153</v>
      </c>
      <c r="J56" s="210">
        <f t="shared" si="10"/>
        <v>12.809900896366436</v>
      </c>
      <c r="K56" s="1731">
        <v>1590766.6224641425</v>
      </c>
      <c r="L56" s="210">
        <f t="shared" si="6"/>
        <v>22.899862912314333</v>
      </c>
      <c r="M56" s="1731">
        <v>3331565.3882900197</v>
      </c>
      <c r="N56" s="206">
        <f t="shared" si="11"/>
        <v>18.608609882171102</v>
      </c>
    </row>
    <row r="57" spans="1:14">
      <c r="A57" s="3623"/>
      <c r="B57" s="1742" t="s">
        <v>359</v>
      </c>
      <c r="C57" s="1731">
        <v>3694279.9053084655</v>
      </c>
      <c r="D57" s="210">
        <f t="shared" si="7"/>
        <v>15.390903527152474</v>
      </c>
      <c r="E57" s="1731">
        <v>2071077.1993880731</v>
      </c>
      <c r="F57" s="210">
        <f t="shared" si="8"/>
        <v>9.4632759272311677</v>
      </c>
      <c r="G57" s="1731">
        <v>444412.01679606445</v>
      </c>
      <c r="H57" s="210">
        <f t="shared" si="9"/>
        <v>2.1031264060830792</v>
      </c>
      <c r="I57" s="1731">
        <v>1382218.7725000032</v>
      </c>
      <c r="J57" s="210">
        <f t="shared" si="10"/>
        <v>10.193520218508361</v>
      </c>
      <c r="K57" s="1731">
        <v>1623202.7059203924</v>
      </c>
      <c r="L57" s="210">
        <f t="shared" si="6"/>
        <v>23.955391867602575</v>
      </c>
      <c r="M57" s="1731">
        <v>3336382.1452492238</v>
      </c>
      <c r="N57" s="206">
        <f t="shared" si="11"/>
        <v>17.421710971360323</v>
      </c>
    </row>
    <row r="58" spans="1:14">
      <c r="A58" s="3623"/>
      <c r="B58" s="1742" t="s">
        <v>358</v>
      </c>
      <c r="C58" s="1731">
        <v>3711404.2160411784</v>
      </c>
      <c r="D58" s="210">
        <f t="shared" si="7"/>
        <v>14.0994208951392</v>
      </c>
      <c r="E58" s="1731">
        <v>2056537.6444481274</v>
      </c>
      <c r="F58" s="210">
        <f t="shared" si="8"/>
        <v>9.6713208596933367</v>
      </c>
      <c r="G58" s="1731">
        <v>431254.17144337995</v>
      </c>
      <c r="H58" s="210">
        <f t="shared" si="9"/>
        <v>2.9664444069749432</v>
      </c>
      <c r="I58" s="1731">
        <v>1368688.9906084335</v>
      </c>
      <c r="J58" s="210">
        <f t="shared" si="10"/>
        <v>12.390958374170378</v>
      </c>
      <c r="K58" s="1731">
        <v>1654866.5715930511</v>
      </c>
      <c r="L58" s="210">
        <f t="shared" si="6"/>
        <v>20.126937786975567</v>
      </c>
      <c r="M58" s="1731">
        <v>3365557.3964377404</v>
      </c>
      <c r="N58" s="206">
        <f t="shared" si="11"/>
        <v>15.609289023502065</v>
      </c>
    </row>
    <row r="59" spans="1:14">
      <c r="A59" s="3623"/>
      <c r="B59" s="1742" t="s">
        <v>357</v>
      </c>
      <c r="C59" s="1731">
        <v>3770560.2212886368</v>
      </c>
      <c r="D59" s="210">
        <f t="shared" si="7"/>
        <v>14.467306260301399</v>
      </c>
      <c r="E59" s="1731">
        <v>2083474.3373919942</v>
      </c>
      <c r="F59" s="210">
        <f t="shared" si="8"/>
        <v>10.547546709068801</v>
      </c>
      <c r="G59" s="1731">
        <v>424838.68137010094</v>
      </c>
      <c r="H59" s="210">
        <f t="shared" si="9"/>
        <v>3.658455249534367</v>
      </c>
      <c r="I59" s="1731">
        <v>1381540.4541739677</v>
      </c>
      <c r="J59" s="210">
        <f t="shared" si="10"/>
        <v>12.164449486368371</v>
      </c>
      <c r="K59" s="1731">
        <v>1687085.8838966426</v>
      </c>
      <c r="L59" s="210">
        <f t="shared" si="6"/>
        <v>19.709207540297221</v>
      </c>
      <c r="M59" s="1731">
        <v>3434978.5455636065</v>
      </c>
      <c r="N59" s="206">
        <f t="shared" si="11"/>
        <v>16.327658821296318</v>
      </c>
    </row>
    <row r="60" spans="1:14">
      <c r="A60" s="3623"/>
      <c r="B60" s="1742" t="s">
        <v>356</v>
      </c>
      <c r="C60" s="1731">
        <v>3783413.5355752483</v>
      </c>
      <c r="D60" s="1740">
        <f t="shared" si="7"/>
        <v>13.755574812799793</v>
      </c>
      <c r="E60" s="1731">
        <v>2065062.3611986963</v>
      </c>
      <c r="F60" s="1740">
        <f t="shared" si="8"/>
        <v>8.0220899775770604</v>
      </c>
      <c r="G60" s="1731">
        <v>431112.667132603</v>
      </c>
      <c r="H60" s="1740">
        <f t="shared" si="9"/>
        <v>3.3925771675673526</v>
      </c>
      <c r="I60" s="1731">
        <v>1367324.5756160431</v>
      </c>
      <c r="J60" s="1740">
        <f t="shared" si="10"/>
        <v>9.560831280049225</v>
      </c>
      <c r="K60" s="1731">
        <v>1718351.174376552</v>
      </c>
      <c r="L60" s="1740">
        <f t="shared" si="6"/>
        <v>21.505991139064005</v>
      </c>
      <c r="M60" s="1731">
        <v>3443194.2061225483</v>
      </c>
      <c r="N60" s="1739">
        <f t="shared" si="11"/>
        <v>15.566527919376011</v>
      </c>
    </row>
    <row r="61" spans="1:14">
      <c r="A61" s="3623"/>
      <c r="B61" s="1742" t="s">
        <v>355</v>
      </c>
      <c r="C61" s="1731">
        <v>3843290.2319305018</v>
      </c>
      <c r="D61" s="210">
        <f t="shared" si="7"/>
        <v>14.569168140659587</v>
      </c>
      <c r="E61" s="1731">
        <v>2101258.5077807195</v>
      </c>
      <c r="F61" s="210">
        <f t="shared" si="8"/>
        <v>8.7809817763476357</v>
      </c>
      <c r="G61" s="1731">
        <v>444491.46516348294</v>
      </c>
      <c r="H61" s="210">
        <f t="shared" si="9"/>
        <v>5.2639345432943738</v>
      </c>
      <c r="I61" s="1731">
        <v>1382750.1658924615</v>
      </c>
      <c r="J61" s="210">
        <f t="shared" si="10"/>
        <v>9.1165520947542884</v>
      </c>
      <c r="K61" s="1731">
        <v>1742031.7241497822</v>
      </c>
      <c r="L61" s="210">
        <f t="shared" si="6"/>
        <v>22.426757025568012</v>
      </c>
      <c r="M61" s="1731">
        <v>3494206.498708324</v>
      </c>
      <c r="N61" s="206">
        <f t="shared" si="11"/>
        <v>16.140130493513421</v>
      </c>
    </row>
    <row r="62" spans="1:14">
      <c r="A62" s="3623"/>
      <c r="B62" s="1742" t="s">
        <v>354</v>
      </c>
      <c r="C62" s="1731">
        <v>3901018.747980875</v>
      </c>
      <c r="D62" s="210">
        <f t="shared" si="7"/>
        <v>15.312899173725755</v>
      </c>
      <c r="E62" s="1731">
        <v>2153950.0905375429</v>
      </c>
      <c r="F62" s="210">
        <f t="shared" si="8"/>
        <v>10.166784190908713</v>
      </c>
      <c r="G62" s="1731">
        <v>451079.43179496296</v>
      </c>
      <c r="H62" s="210">
        <f t="shared" si="9"/>
        <v>5.5562546402581026</v>
      </c>
      <c r="I62" s="1731">
        <v>1417849.3340406045</v>
      </c>
      <c r="J62" s="210">
        <f t="shared" si="10"/>
        <v>10.884592634186159</v>
      </c>
      <c r="K62" s="1731">
        <v>1747068.657443332</v>
      </c>
      <c r="L62" s="210">
        <f t="shared" si="6"/>
        <v>22.359715214965544</v>
      </c>
      <c r="M62" s="1731">
        <v>3547615.3449821468</v>
      </c>
      <c r="N62" s="206">
        <f t="shared" si="11"/>
        <v>16.947148836077762</v>
      </c>
    </row>
    <row r="63" spans="1:14">
      <c r="A63" s="3623"/>
      <c r="B63" s="1742" t="s">
        <v>353</v>
      </c>
      <c r="C63" s="1731">
        <v>3958186.0975636463</v>
      </c>
      <c r="D63" s="210">
        <f t="shared" si="7"/>
        <v>16.126652937279921</v>
      </c>
      <c r="E63" s="1731">
        <v>2211768.208468054</v>
      </c>
      <c r="F63" s="210">
        <f t="shared" si="8"/>
        <v>13.266964236010182</v>
      </c>
      <c r="G63" s="1731">
        <v>465533.77838749299</v>
      </c>
      <c r="H63" s="210">
        <f t="shared" si="9"/>
        <v>9.7771228200681328</v>
      </c>
      <c r="I63" s="1731">
        <v>1455997.8988156079</v>
      </c>
      <c r="J63" s="210">
        <f t="shared" si="10"/>
        <v>14.35276510913736</v>
      </c>
      <c r="K63" s="1731">
        <v>1746417.8890955923</v>
      </c>
      <c r="L63" s="210">
        <f t="shared" si="6"/>
        <v>19.96229841476169</v>
      </c>
      <c r="M63" s="1731">
        <v>3592517.8415158624</v>
      </c>
      <c r="N63" s="206">
        <f t="shared" si="11"/>
        <v>17.297828238688489</v>
      </c>
    </row>
    <row r="64" spans="1:14">
      <c r="A64" s="3623"/>
      <c r="B64" s="1742" t="s">
        <v>352</v>
      </c>
      <c r="C64" s="1731">
        <v>4044083.6906115832</v>
      </c>
      <c r="D64" s="1738">
        <f t="shared" si="7"/>
        <v>17.543695684369247</v>
      </c>
      <c r="E64" s="1731">
        <v>2281568.2941955104</v>
      </c>
      <c r="F64" s="1738">
        <f t="shared" si="8"/>
        <v>15.686034538527526</v>
      </c>
      <c r="G64" s="1731">
        <v>482686.63081452285</v>
      </c>
      <c r="H64" s="1738">
        <f t="shared" si="9"/>
        <v>15.449825425878336</v>
      </c>
      <c r="I64" s="1731">
        <v>1498684.9047761532</v>
      </c>
      <c r="J64" s="1738">
        <f t="shared" si="10"/>
        <v>16.792479971586687</v>
      </c>
      <c r="K64" s="1731">
        <v>1762515.3964160725</v>
      </c>
      <c r="L64" s="1738">
        <f t="shared" si="6"/>
        <v>20.038911797591911</v>
      </c>
      <c r="M64" s="1731">
        <v>3666616.9250125135</v>
      </c>
      <c r="N64" s="1737">
        <f t="shared" si="11"/>
        <v>18.059273348494155</v>
      </c>
    </row>
    <row r="65" spans="1:14">
      <c r="A65" s="3624"/>
      <c r="B65" s="1736" t="s">
        <v>351</v>
      </c>
      <c r="C65" s="1735">
        <v>4230969.78441469</v>
      </c>
      <c r="D65" s="1735">
        <f t="shared" si="7"/>
        <v>18.112987218489362</v>
      </c>
      <c r="E65" s="1735">
        <v>2368304.5445506191</v>
      </c>
      <c r="F65" s="1735">
        <f t="shared" si="8"/>
        <v>13.11260123590125</v>
      </c>
      <c r="G65" s="1735">
        <v>490396.40995969303</v>
      </c>
      <c r="H65" s="1735">
        <f t="shared" si="9"/>
        <v>15.876980245188316</v>
      </c>
      <c r="I65" s="1735">
        <v>1512043.699055169</v>
      </c>
      <c r="J65" s="1735">
        <f t="shared" si="10"/>
        <v>10.601012546050663</v>
      </c>
      <c r="K65" s="1735">
        <v>1862665.2398640709</v>
      </c>
      <c r="L65" s="1735">
        <f t="shared" si="6"/>
        <v>25.147215674804979</v>
      </c>
      <c r="M65" s="1735">
        <v>3839727.4096063534</v>
      </c>
      <c r="N65" s="1734">
        <f t="shared" si="11"/>
        <v>18.690824581084563</v>
      </c>
    </row>
    <row r="66" spans="1:14">
      <c r="A66" s="3625" t="s">
        <v>72</v>
      </c>
      <c r="B66" s="1741" t="s">
        <v>362</v>
      </c>
      <c r="C66" s="1731">
        <v>4244536.666591268</v>
      </c>
      <c r="D66" s="224">
        <f t="shared" si="7"/>
        <v>18.925017923845079</v>
      </c>
      <c r="E66" s="1731">
        <v>2307823.8352119247</v>
      </c>
      <c r="F66" s="224">
        <f t="shared" si="8"/>
        <v>13.709450190259515</v>
      </c>
      <c r="G66" s="1731">
        <v>504610.27024638304</v>
      </c>
      <c r="H66" s="224">
        <f t="shared" si="9"/>
        <v>18.01173995595591</v>
      </c>
      <c r="I66" s="1731">
        <v>1523597.493023633</v>
      </c>
      <c r="J66" s="224">
        <f t="shared" si="10"/>
        <v>12.238104385883602</v>
      </c>
      <c r="K66" s="1731">
        <v>1936712.8313793433</v>
      </c>
      <c r="L66" s="224">
        <f t="shared" si="6"/>
        <v>25.800862872638842</v>
      </c>
      <c r="M66" s="1731">
        <v>3834316.3332879986</v>
      </c>
      <c r="N66" s="225">
        <f t="shared" si="11"/>
        <v>19.046353522904489</v>
      </c>
    </row>
    <row r="67" spans="1:14">
      <c r="A67" s="3623"/>
      <c r="B67" s="1732" t="s">
        <v>361</v>
      </c>
      <c r="C67" s="1724">
        <v>4270506.0708539058</v>
      </c>
      <c r="D67" s="210">
        <f t="shared" si="7"/>
        <v>19.418119392442712</v>
      </c>
      <c r="E67" s="1731">
        <v>2306906.8989596311</v>
      </c>
      <c r="F67" s="210">
        <f t="shared" si="8"/>
        <v>14.867837877781149</v>
      </c>
      <c r="G67" s="1731">
        <v>500650.95316330303</v>
      </c>
      <c r="H67" s="210">
        <f t="shared" si="9"/>
        <v>21.135060698924683</v>
      </c>
      <c r="I67" s="1731">
        <v>1530203.2272486412</v>
      </c>
      <c r="J67" s="210">
        <f t="shared" si="10"/>
        <v>13.044504090957037</v>
      </c>
      <c r="K67" s="1731">
        <v>1963599.1718942747</v>
      </c>
      <c r="L67" s="210">
        <f t="shared" si="6"/>
        <v>25.24698901422207</v>
      </c>
      <c r="M67" s="1731">
        <v>3857725.2179286703</v>
      </c>
      <c r="N67" s="206">
        <f t="shared" si="11"/>
        <v>18.72714576256336</v>
      </c>
    </row>
    <row r="68" spans="1:14">
      <c r="A68" s="3623"/>
      <c r="B68" s="1732" t="s">
        <v>360</v>
      </c>
      <c r="C68" s="1724">
        <v>4467986.6612575967</v>
      </c>
      <c r="D68" s="210">
        <f t="shared" si="7"/>
        <v>20.864482623798228</v>
      </c>
      <c r="E68" s="1731">
        <v>2473912.774465262</v>
      </c>
      <c r="F68" s="210">
        <f t="shared" si="8"/>
        <v>17.473950956457827</v>
      </c>
      <c r="G68" s="1731">
        <v>531481.65598235303</v>
      </c>
      <c r="H68" s="210">
        <f t="shared" si="9"/>
        <v>16.55212426636005</v>
      </c>
      <c r="I68" s="1731">
        <v>1608262.2393903043</v>
      </c>
      <c r="J68" s="210">
        <f t="shared" si="10"/>
        <v>15.631359306439983</v>
      </c>
      <c r="K68" s="1731">
        <v>1994073.8867923345</v>
      </c>
      <c r="L68" s="210">
        <f t="shared" si="6"/>
        <v>25.353012731902663</v>
      </c>
      <c r="M68" s="1731">
        <v>4027371.4719348815</v>
      </c>
      <c r="N68" s="206">
        <f t="shared" si="11"/>
        <v>20.885259706758919</v>
      </c>
    </row>
    <row r="69" spans="1:14">
      <c r="A69" s="3623"/>
      <c r="B69" s="1732" t="s">
        <v>359</v>
      </c>
      <c r="C69" s="1724">
        <v>4502807.7514766036</v>
      </c>
      <c r="D69" s="210">
        <f t="shared" si="7"/>
        <v>21.885938989255539</v>
      </c>
      <c r="E69" s="1731">
        <v>2483437.0530953705</v>
      </c>
      <c r="F69" s="210">
        <f t="shared" si="8"/>
        <v>19.910404780137341</v>
      </c>
      <c r="G69" s="1731">
        <v>564206.61019686295</v>
      </c>
      <c r="H69" s="210">
        <f t="shared" si="9"/>
        <v>26.955750266260431</v>
      </c>
      <c r="I69" s="1731">
        <v>1625375.4494644001</v>
      </c>
      <c r="J69" s="210">
        <f t="shared" si="10"/>
        <v>17.591764907417815</v>
      </c>
      <c r="K69" s="1731">
        <v>2019370.6983812333</v>
      </c>
      <c r="L69" s="210">
        <f t="shared" si="6"/>
        <v>24.406563087646202</v>
      </c>
      <c r="M69" s="1731">
        <v>4030752.0315857534</v>
      </c>
      <c r="N69" s="206">
        <f t="shared" si="11"/>
        <v>20.812060972249956</v>
      </c>
    </row>
    <row r="70" spans="1:14">
      <c r="A70" s="3623"/>
      <c r="B70" s="1732" t="s">
        <v>358</v>
      </c>
      <c r="C70" s="1724">
        <v>4545662.7174436245</v>
      </c>
      <c r="D70" s="210">
        <f t="shared" si="7"/>
        <v>22.478244158819212</v>
      </c>
      <c r="E70" s="1731">
        <v>2495421.5233453512</v>
      </c>
      <c r="F70" s="210">
        <f t="shared" si="8"/>
        <v>21.340911511250187</v>
      </c>
      <c r="G70" s="1731">
        <v>533920.43668430299</v>
      </c>
      <c r="H70" s="210">
        <f t="shared" si="9"/>
        <v>23.806439923190922</v>
      </c>
      <c r="I70" s="1731">
        <v>1644863.3816856237</v>
      </c>
      <c r="J70" s="210">
        <f t="shared" si="10"/>
        <v>20.178023858759929</v>
      </c>
      <c r="K70" s="1731">
        <v>2050241.1940982733</v>
      </c>
      <c r="L70" s="210">
        <f t="shared" si="6"/>
        <v>23.891631463956418</v>
      </c>
      <c r="M70" s="1731">
        <v>4091066.0207114657</v>
      </c>
      <c r="N70" s="206">
        <f t="shared" si="11"/>
        <v>21.556863806323339</v>
      </c>
    </row>
    <row r="71" spans="1:14">
      <c r="A71" s="3623"/>
      <c r="B71" s="1732" t="s">
        <v>357</v>
      </c>
      <c r="C71" s="1724">
        <v>4637223.8778025238</v>
      </c>
      <c r="D71" s="210">
        <f t="shared" si="7"/>
        <v>22.985010334026537</v>
      </c>
      <c r="E71" s="1731">
        <v>2569060.2601793818</v>
      </c>
      <c r="F71" s="210">
        <f t="shared" si="8"/>
        <v>23.306546861298216</v>
      </c>
      <c r="G71" s="1731">
        <v>523526.20181629917</v>
      </c>
      <c r="H71" s="210">
        <f t="shared" si="9"/>
        <v>23.22941030885697</v>
      </c>
      <c r="I71" s="1731">
        <v>1701247.3730293619</v>
      </c>
      <c r="J71" s="210">
        <f t="shared" si="10"/>
        <v>23.141336027438236</v>
      </c>
      <c r="K71" s="1731">
        <v>2068163.6176231422</v>
      </c>
      <c r="L71" s="210">
        <f t="shared" si="6"/>
        <v>22.587927346432942</v>
      </c>
      <c r="M71" s="1731">
        <v>4191939.1324938848</v>
      </c>
      <c r="N71" s="206">
        <f t="shared" si="11"/>
        <v>22.036835947866951</v>
      </c>
    </row>
    <row r="72" spans="1:14">
      <c r="A72" s="3623"/>
      <c r="B72" s="1732" t="s">
        <v>356</v>
      </c>
      <c r="C72" s="1724">
        <v>4666806.7977286996</v>
      </c>
      <c r="D72" s="1740">
        <f t="shared" si="7"/>
        <v>23.349106669068785</v>
      </c>
      <c r="E72" s="1731">
        <v>2598663.3902889108</v>
      </c>
      <c r="F72" s="1740">
        <f t="shared" si="8"/>
        <v>25.839463210228569</v>
      </c>
      <c r="G72" s="1731">
        <v>526677.8805079317</v>
      </c>
      <c r="H72" s="1740">
        <f t="shared" si="9"/>
        <v>22.167108661164541</v>
      </c>
      <c r="I72" s="1731">
        <v>1732956.8094796578</v>
      </c>
      <c r="J72" s="1740">
        <f t="shared" si="10"/>
        <v>26.740705197877428</v>
      </c>
      <c r="K72" s="1731">
        <v>2068143.4074397886</v>
      </c>
      <c r="L72" s="1740">
        <f t="shared" si="6"/>
        <v>20.356271656179207</v>
      </c>
      <c r="M72" s="1731">
        <v>4215354.7380089052</v>
      </c>
      <c r="N72" s="1739">
        <f t="shared" si="11"/>
        <v>22.425703740826826</v>
      </c>
    </row>
    <row r="73" spans="1:14">
      <c r="A73" s="3623"/>
      <c r="B73" s="1732" t="s">
        <v>355</v>
      </c>
      <c r="C73" s="1724">
        <v>4712684.6862551309</v>
      </c>
      <c r="D73" s="210">
        <f t="shared" si="7"/>
        <v>22.62109811800314</v>
      </c>
      <c r="E73" s="1731">
        <v>2640293.1965870988</v>
      </c>
      <c r="F73" s="210">
        <f t="shared" si="8"/>
        <v>25.652944976089113</v>
      </c>
      <c r="G73" s="1731">
        <v>531364.75621461589</v>
      </c>
      <c r="H73" s="210">
        <f t="shared" si="9"/>
        <v>19.544422752680113</v>
      </c>
      <c r="I73" s="1731">
        <v>1761037.6329019053</v>
      </c>
      <c r="J73" s="210">
        <f t="shared" si="10"/>
        <v>27.357615015384042</v>
      </c>
      <c r="K73" s="1731">
        <v>2072391.4896680322</v>
      </c>
      <c r="L73" s="210">
        <f t="shared" si="6"/>
        <v>18.964049904400316</v>
      </c>
      <c r="M73" s="1731">
        <v>4260472.516553618</v>
      </c>
      <c r="N73" s="206">
        <f t="shared" si="11"/>
        <v>21.929614581409357</v>
      </c>
    </row>
    <row r="74" spans="1:14">
      <c r="A74" s="3623"/>
      <c r="B74" s="1732" t="s">
        <v>354</v>
      </c>
      <c r="C74" s="1724">
        <v>4833170.8335730843</v>
      </c>
      <c r="D74" s="210">
        <f t="shared" si="7"/>
        <v>23.895093713012304</v>
      </c>
      <c r="E74" s="1731">
        <v>2728464.72134426</v>
      </c>
      <c r="F74" s="210">
        <f t="shared" si="8"/>
        <v>26.672606451310131</v>
      </c>
      <c r="G74" s="1731">
        <v>544804.11801096448</v>
      </c>
      <c r="H74" s="210">
        <f t="shared" si="9"/>
        <v>20.777867401988711</v>
      </c>
      <c r="I74" s="1731">
        <v>1818039.5532741232</v>
      </c>
      <c r="J74" s="210">
        <f t="shared" si="10"/>
        <v>28.225158317284084</v>
      </c>
      <c r="K74" s="1731">
        <v>2104706.1122288243</v>
      </c>
      <c r="L74" s="210">
        <f t="shared" si="6"/>
        <v>20.470715518923022</v>
      </c>
      <c r="M74" s="1731">
        <v>4364357.8110821443</v>
      </c>
      <c r="N74" s="206">
        <f t="shared" si="11"/>
        <v>23.02229488479416</v>
      </c>
    </row>
    <row r="75" spans="1:14">
      <c r="A75" s="3623"/>
      <c r="B75" s="1732" t="s">
        <v>353</v>
      </c>
      <c r="C75" s="1724">
        <v>4882812.1854642387</v>
      </c>
      <c r="D75" s="210">
        <f t="shared" si="7"/>
        <v>23.359843754433903</v>
      </c>
      <c r="E75" s="1731">
        <v>2713565.4316595253</v>
      </c>
      <c r="F75" s="210">
        <f t="shared" si="8"/>
        <v>22.687604481802058</v>
      </c>
      <c r="G75" s="1731">
        <v>572553.95435293321</v>
      </c>
      <c r="H75" s="210">
        <f t="shared" si="9"/>
        <v>22.988702632091417</v>
      </c>
      <c r="I75" s="1731">
        <v>1788402.6720226901</v>
      </c>
      <c r="J75" s="210">
        <f t="shared" si="10"/>
        <v>22.83003110632778</v>
      </c>
      <c r="K75" s="1731">
        <v>2169246.7538047135</v>
      </c>
      <c r="L75" s="210">
        <f t="shared" si="6"/>
        <v>24.211207829993612</v>
      </c>
      <c r="M75" s="1731">
        <v>4390294.1364244018</v>
      </c>
      <c r="N75" s="206">
        <f t="shared" si="11"/>
        <v>22.206606344143243</v>
      </c>
    </row>
    <row r="76" spans="1:14">
      <c r="A76" s="3623"/>
      <c r="B76" s="1732" t="s">
        <v>352</v>
      </c>
      <c r="C76" s="1724">
        <v>4910437.2441975623</v>
      </c>
      <c r="D76" s="1738">
        <f t="shared" si="7"/>
        <v>21.422740473873855</v>
      </c>
      <c r="E76" s="1731">
        <v>2765753.9002425619</v>
      </c>
      <c r="F76" s="1738">
        <f t="shared" si="8"/>
        <v>21.221613540074948</v>
      </c>
      <c r="G76" s="1731">
        <v>562162.30750370468</v>
      </c>
      <c r="H76" s="1738">
        <f t="shared" si="9"/>
        <v>16.465274075453138</v>
      </c>
      <c r="I76" s="1731">
        <v>1829929.7765018835</v>
      </c>
      <c r="J76" s="1738">
        <f t="shared" si="10"/>
        <v>22.102369261883361</v>
      </c>
      <c r="K76" s="1731">
        <v>2144683.3439550004</v>
      </c>
      <c r="L76" s="1738">
        <f t="shared" si="6"/>
        <v>21.683098389723824</v>
      </c>
      <c r="M76" s="1731">
        <v>4427941.6128557762</v>
      </c>
      <c r="N76" s="1737">
        <f t="shared" si="11"/>
        <v>20.763682255698541</v>
      </c>
    </row>
    <row r="77" spans="1:14">
      <c r="A77" s="3623"/>
      <c r="B77" s="1736" t="s">
        <v>351</v>
      </c>
      <c r="C77" s="1735">
        <v>5154853.1632666979</v>
      </c>
      <c r="D77" s="1735">
        <f t="shared" si="7"/>
        <v>21.836208385492345</v>
      </c>
      <c r="E77" s="1735">
        <v>2964265.3873976171</v>
      </c>
      <c r="F77" s="1735">
        <f t="shared" si="8"/>
        <v>25.164029018914896</v>
      </c>
      <c r="G77" s="1735">
        <v>571971.76198110427</v>
      </c>
      <c r="H77" s="1735">
        <f t="shared" si="9"/>
        <v>16.634573656058397</v>
      </c>
      <c r="I77" s="1735">
        <v>1914855.2089852802</v>
      </c>
      <c r="J77" s="1735">
        <f t="shared" si="10"/>
        <v>26.64020293737649</v>
      </c>
      <c r="K77" s="1735">
        <v>2190587.7758690817</v>
      </c>
      <c r="L77" s="1735">
        <f t="shared" si="6"/>
        <v>17.605017207973514</v>
      </c>
      <c r="M77" s="1735">
        <v>4662729.3025787203</v>
      </c>
      <c r="N77" s="1734">
        <f t="shared" si="11"/>
        <v>21.433862490169336</v>
      </c>
    </row>
    <row r="78" spans="1:14">
      <c r="A78" s="3625" t="s">
        <v>221</v>
      </c>
      <c r="B78" s="1732" t="s">
        <v>362</v>
      </c>
      <c r="C78" s="1724">
        <v>5073485.3782246131</v>
      </c>
      <c r="D78" s="224">
        <f t="shared" si="7"/>
        <v>19.52978091008136</v>
      </c>
      <c r="E78" s="1731">
        <v>2803498.6374063538</v>
      </c>
      <c r="F78" s="224">
        <f t="shared" si="8"/>
        <v>21.478017283278117</v>
      </c>
      <c r="G78" s="1731">
        <v>566797.7036534131</v>
      </c>
      <c r="H78" s="224">
        <f t="shared" si="9"/>
        <v>12.323854085781129</v>
      </c>
      <c r="I78" s="1731">
        <v>1889120.623423147</v>
      </c>
      <c r="J78" s="224">
        <f t="shared" si="10"/>
        <v>23.99079363632454</v>
      </c>
      <c r="K78" s="1731">
        <v>2269986.7408182593</v>
      </c>
      <c r="L78" s="224">
        <f t="shared" si="6"/>
        <v>17.208225403327116</v>
      </c>
      <c r="M78" s="1731">
        <v>4586716.1677089753</v>
      </c>
      <c r="N78" s="225">
        <f t="shared" si="11"/>
        <v>19.622789801898783</v>
      </c>
    </row>
    <row r="79" spans="1:14">
      <c r="A79" s="3623"/>
      <c r="B79" s="1732" t="s">
        <v>361</v>
      </c>
      <c r="C79" s="1724">
        <v>5164408.0599403828</v>
      </c>
      <c r="D79" s="210">
        <f t="shared" si="7"/>
        <v>20.931991999433865</v>
      </c>
      <c r="E79" s="1731">
        <v>2854213.3651717207</v>
      </c>
      <c r="F79" s="210">
        <f t="shared" si="8"/>
        <v>23.724688085978414</v>
      </c>
      <c r="G79" s="1731">
        <v>549133.2057794031</v>
      </c>
      <c r="H79" s="210">
        <f t="shared" si="9"/>
        <v>9.6838430666656627</v>
      </c>
      <c r="I79" s="1731">
        <v>1944965.8994753622</v>
      </c>
      <c r="J79" s="210">
        <f t="shared" si="10"/>
        <v>27.105071067748217</v>
      </c>
      <c r="K79" s="1731">
        <v>2310194.6947686621</v>
      </c>
      <c r="L79" s="210">
        <f t="shared" si="6"/>
        <v>17.651032238928295</v>
      </c>
      <c r="M79" s="1731">
        <v>4693941.4922465663</v>
      </c>
      <c r="N79" s="206">
        <f t="shared" si="11"/>
        <v>21.676408429288955</v>
      </c>
    </row>
    <row r="80" spans="1:14">
      <c r="A80" s="3623"/>
      <c r="B80" s="1732" t="s">
        <v>360</v>
      </c>
      <c r="C80" s="1724">
        <v>5266222.2898720158</v>
      </c>
      <c r="D80" s="210">
        <f t="shared" si="7"/>
        <v>17.865667226270123</v>
      </c>
      <c r="E80" s="1731">
        <v>2890548.1239137235</v>
      </c>
      <c r="F80" s="210">
        <f t="shared" si="8"/>
        <v>16.841149524300331</v>
      </c>
      <c r="G80" s="1731">
        <v>625423.8565481829</v>
      </c>
      <c r="H80" s="210">
        <f t="shared" si="9"/>
        <v>17.67553019157242</v>
      </c>
      <c r="I80" s="1731">
        <v>1910380.4118660227</v>
      </c>
      <c r="J80" s="210">
        <f t="shared" si="10"/>
        <v>18.785379963298279</v>
      </c>
      <c r="K80" s="1731">
        <v>2375674.1659582923</v>
      </c>
      <c r="L80" s="210">
        <f t="shared" ref="L80:L96" si="12">(K80-K68)/K68*100</f>
        <v>19.136717134378593</v>
      </c>
      <c r="M80" s="1731">
        <v>4718830.039238208</v>
      </c>
      <c r="N80" s="206">
        <f t="shared" si="11"/>
        <v>17.168979125015429</v>
      </c>
    </row>
    <row r="81" spans="1:14">
      <c r="A81" s="3623"/>
      <c r="B81" s="1732" t="s">
        <v>359</v>
      </c>
      <c r="C81" s="1724">
        <v>5229197.4296889603</v>
      </c>
      <c r="D81" s="210">
        <f t="shared" si="7"/>
        <v>16.131927417379792</v>
      </c>
      <c r="E81" s="1731">
        <v>2754097.479836876</v>
      </c>
      <c r="F81" s="210">
        <f t="shared" si="8"/>
        <v>10.89862239126024</v>
      </c>
      <c r="G81" s="1731">
        <v>580189.89876534312</v>
      </c>
      <c r="H81" s="210">
        <f t="shared" si="9"/>
        <v>2.8328786440313567</v>
      </c>
      <c r="I81" s="1731">
        <v>1850547.8479719125</v>
      </c>
      <c r="J81" s="210">
        <f t="shared" si="10"/>
        <v>13.853562177385667</v>
      </c>
      <c r="K81" s="1731">
        <v>2475099.9498520843</v>
      </c>
      <c r="L81" s="210">
        <f t="shared" si="12"/>
        <v>22.567884729444298</v>
      </c>
      <c r="M81" s="1731">
        <v>4725147.3083209731</v>
      </c>
      <c r="N81" s="206">
        <f t="shared" si="11"/>
        <v>17.227437244807017</v>
      </c>
    </row>
    <row r="82" spans="1:14">
      <c r="A82" s="3623"/>
      <c r="B82" s="1732" t="s">
        <v>358</v>
      </c>
      <c r="C82" s="1724">
        <v>5224114.190851558</v>
      </c>
      <c r="D82" s="210">
        <f t="shared" ref="D82:D96" si="13">(C82-C70)/C70*100</f>
        <v>14.925248870850648</v>
      </c>
      <c r="E82" s="1731">
        <v>2649837.9450287009</v>
      </c>
      <c r="F82" s="210">
        <f t="shared" ref="F82:F96" si="14">(E82-E70)/E70*100</f>
        <v>6.1879894935080815</v>
      </c>
      <c r="G82" s="1731">
        <v>557331.456572633</v>
      </c>
      <c r="H82" s="210">
        <f t="shared" ref="H82:H96" si="15">(G82-G70)/G70*100</f>
        <v>4.3847394255433807</v>
      </c>
      <c r="I82" s="1731">
        <v>1762941.1002786127</v>
      </c>
      <c r="J82" s="210">
        <f t="shared" ref="J82:J96" si="16">(I82-I70)/I70*100</f>
        <v>7.1785729992958629</v>
      </c>
      <c r="K82" s="1731">
        <v>2574276.2442491446</v>
      </c>
      <c r="L82" s="210">
        <f t="shared" si="12"/>
        <v>25.559678132472101</v>
      </c>
      <c r="M82" s="1731">
        <v>4741164.4908012999</v>
      </c>
      <c r="N82" s="206">
        <f t="shared" ref="N82:N96" si="17">(M82-M70)/M70*100</f>
        <v>15.890686358974412</v>
      </c>
    </row>
    <row r="83" spans="1:14">
      <c r="A83" s="3623"/>
      <c r="B83" s="1732" t="s">
        <v>357</v>
      </c>
      <c r="C83" s="1724">
        <v>5298673.6693921555</v>
      </c>
      <c r="D83" s="210">
        <f t="shared" si="13"/>
        <v>14.26391757266371</v>
      </c>
      <c r="E83" s="1731">
        <v>2664576.2199473954</v>
      </c>
      <c r="F83" s="210">
        <f t="shared" si="14"/>
        <v>3.717933800484083</v>
      </c>
      <c r="G83" s="1731">
        <v>532505.46299295791</v>
      </c>
      <c r="H83" s="210">
        <f t="shared" si="15"/>
        <v>1.7151502915243737</v>
      </c>
      <c r="I83" s="1731">
        <v>1728613.6815647301</v>
      </c>
      <c r="J83" s="210">
        <f t="shared" si="16"/>
        <v>1.6086025447691235</v>
      </c>
      <c r="K83" s="1731">
        <v>2634097.4494447601</v>
      </c>
      <c r="L83" s="210">
        <f t="shared" si="12"/>
        <v>27.364074437786652</v>
      </c>
      <c r="M83" s="1731">
        <v>4841795.2102504475</v>
      </c>
      <c r="N83" s="206">
        <f t="shared" si="17"/>
        <v>15.502517026528192</v>
      </c>
    </row>
    <row r="84" spans="1:14">
      <c r="A84" s="3623"/>
      <c r="B84" s="1732" t="s">
        <v>356</v>
      </c>
      <c r="C84" s="1724">
        <v>5298615.7274678489</v>
      </c>
      <c r="D84" s="1740">
        <f t="shared" si="13"/>
        <v>13.538356249216188</v>
      </c>
      <c r="E84" s="1731">
        <v>2652726.6693117335</v>
      </c>
      <c r="F84" s="1740">
        <f t="shared" si="14"/>
        <v>2.0804263924621669</v>
      </c>
      <c r="G84" s="1731">
        <v>546303.94819603546</v>
      </c>
      <c r="H84" s="1740">
        <f t="shared" si="15"/>
        <v>3.7263892057088586</v>
      </c>
      <c r="I84" s="1731">
        <v>1714349.0234783664</v>
      </c>
      <c r="J84" s="1740">
        <f t="shared" si="16"/>
        <v>-1.0737593631591189</v>
      </c>
      <c r="K84" s="1731">
        <v>2645889.0581561155</v>
      </c>
      <c r="L84" s="1740">
        <f t="shared" si="12"/>
        <v>27.935473364080398</v>
      </c>
      <c r="M84" s="1731">
        <v>4830067.9292633571</v>
      </c>
      <c r="N84" s="1739">
        <f t="shared" si="17"/>
        <v>14.582715559184647</v>
      </c>
    </row>
    <row r="85" spans="1:14">
      <c r="A85" s="3623"/>
      <c r="B85" s="1732" t="s">
        <v>355</v>
      </c>
      <c r="C85" s="1724">
        <v>5312967.8123681378</v>
      </c>
      <c r="D85" s="210">
        <f t="shared" si="13"/>
        <v>12.737604276046174</v>
      </c>
      <c r="E85" s="1731">
        <v>2606745.6335475263</v>
      </c>
      <c r="F85" s="210">
        <f t="shared" si="14"/>
        <v>-1.2705999122724991</v>
      </c>
      <c r="G85" s="1731">
        <v>536367.38864436059</v>
      </c>
      <c r="H85" s="210">
        <f t="shared" si="15"/>
        <v>0.94146861854047348</v>
      </c>
      <c r="I85" s="1731">
        <v>1669339.3553716412</v>
      </c>
      <c r="J85" s="210">
        <f t="shared" si="16"/>
        <v>-5.207059509521109</v>
      </c>
      <c r="K85" s="1731">
        <v>2706222.1788206114</v>
      </c>
      <c r="L85" s="210">
        <f t="shared" si="12"/>
        <v>30.584505500652774</v>
      </c>
      <c r="M85" s="1731">
        <v>4854845.771245786</v>
      </c>
      <c r="N85" s="206">
        <f t="shared" si="17"/>
        <v>13.950876396521588</v>
      </c>
    </row>
    <row r="86" spans="1:14">
      <c r="A86" s="3623"/>
      <c r="B86" s="1732" t="s">
        <v>354</v>
      </c>
      <c r="C86" s="1724">
        <v>5337804.2133581452</v>
      </c>
      <c r="D86" s="210">
        <f t="shared" si="13"/>
        <v>10.441041650745742</v>
      </c>
      <c r="E86" s="1731">
        <v>2584876.9760950729</v>
      </c>
      <c r="F86" s="210">
        <f t="shared" si="14"/>
        <v>-5.2625839039049147</v>
      </c>
      <c r="G86" s="1731">
        <v>526189.21239264077</v>
      </c>
      <c r="H86" s="210">
        <f t="shared" si="15"/>
        <v>-3.4168070693527826</v>
      </c>
      <c r="I86" s="1731">
        <v>1641851.9224356811</v>
      </c>
      <c r="J86" s="210">
        <f t="shared" si="16"/>
        <v>-9.6910779812872772</v>
      </c>
      <c r="K86" s="1731">
        <v>2752927.2372630723</v>
      </c>
      <c r="L86" s="210">
        <f t="shared" si="12"/>
        <v>30.798652660717561</v>
      </c>
      <c r="M86" s="1731">
        <v>4898958.1122411927</v>
      </c>
      <c r="N86" s="206">
        <f t="shared" si="17"/>
        <v>12.249231715180889</v>
      </c>
    </row>
    <row r="87" spans="1:14">
      <c r="A87" s="3623"/>
      <c r="B87" s="1732" t="s">
        <v>353</v>
      </c>
      <c r="C87" s="1724">
        <v>5350473.8394525498</v>
      </c>
      <c r="D87" s="210">
        <f t="shared" si="13"/>
        <v>9.5777112906473096</v>
      </c>
      <c r="E87" s="1731">
        <v>2578430.6485944539</v>
      </c>
      <c r="F87" s="210">
        <f t="shared" si="14"/>
        <v>-4.9799714238851962</v>
      </c>
      <c r="G87" s="1731">
        <v>544406.28408899053</v>
      </c>
      <c r="H87" s="210">
        <f t="shared" si="15"/>
        <v>-4.9161603111716383</v>
      </c>
      <c r="I87" s="1731">
        <v>1626602.0180056319</v>
      </c>
      <c r="J87" s="210">
        <f t="shared" si="16"/>
        <v>-9.0472160743341465</v>
      </c>
      <c r="K87" s="1731">
        <v>2772043.1908580959</v>
      </c>
      <c r="L87" s="210">
        <f t="shared" si="12"/>
        <v>27.788283467342655</v>
      </c>
      <c r="M87" s="1731">
        <v>4894052.7239744095</v>
      </c>
      <c r="N87" s="206">
        <f t="shared" si="17"/>
        <v>11.474369868992083</v>
      </c>
    </row>
    <row r="88" spans="1:14">
      <c r="A88" s="3623"/>
      <c r="B88" s="1732" t="s">
        <v>352</v>
      </c>
      <c r="C88" s="1724">
        <v>5353550.8560650507</v>
      </c>
      <c r="D88" s="1738">
        <f t="shared" si="13"/>
        <v>9.0239135504907484</v>
      </c>
      <c r="E88" s="1731">
        <v>2531401.4628636101</v>
      </c>
      <c r="F88" s="1738">
        <f t="shared" si="14"/>
        <v>-8.4733655210031031</v>
      </c>
      <c r="G88" s="1731">
        <v>513400.50755578309</v>
      </c>
      <c r="H88" s="1738">
        <f t="shared" si="15"/>
        <v>-8.6739717866268098</v>
      </c>
      <c r="I88" s="1731">
        <v>1593530.8096076404</v>
      </c>
      <c r="J88" s="1738">
        <f t="shared" si="16"/>
        <v>-12.91847205995775</v>
      </c>
      <c r="K88" s="1731">
        <v>2822149.3932014406</v>
      </c>
      <c r="L88" s="1738">
        <f t="shared" si="12"/>
        <v>31.588162007969355</v>
      </c>
      <c r="M88" s="1731">
        <v>4928487.2544113379</v>
      </c>
      <c r="N88" s="1737">
        <f t="shared" si="17"/>
        <v>11.304251169489508</v>
      </c>
    </row>
    <row r="89" spans="1:14">
      <c r="A89" s="3624"/>
      <c r="B89" s="1736" t="s">
        <v>351</v>
      </c>
      <c r="C89" s="1735">
        <v>5505400.8078384958</v>
      </c>
      <c r="D89" s="1735">
        <f t="shared" si="13"/>
        <v>6.8003419975138781</v>
      </c>
      <c r="E89" s="1735">
        <v>2652266.1137062353</v>
      </c>
      <c r="F89" s="1735">
        <f t="shared" si="14"/>
        <v>-10.525348877932002</v>
      </c>
      <c r="G89" s="1735">
        <v>505902.88640760048</v>
      </c>
      <c r="H89" s="1735">
        <f t="shared" si="15"/>
        <v>-11.551072966375994</v>
      </c>
      <c r="I89" s="1735">
        <v>1704152.738450414</v>
      </c>
      <c r="J89" s="1735">
        <f t="shared" si="16"/>
        <v>-11.003571943516379</v>
      </c>
      <c r="K89" s="1735">
        <v>2853134.6941322605</v>
      </c>
      <c r="L89" s="1735">
        <f t="shared" si="12"/>
        <v>30.245166414311957</v>
      </c>
      <c r="M89" s="1735">
        <v>5082769.302173119</v>
      </c>
      <c r="N89" s="1734">
        <f t="shared" si="17"/>
        <v>9.0084577580366041</v>
      </c>
    </row>
    <row r="90" spans="1:14">
      <c r="A90" s="3737" t="s">
        <v>432</v>
      </c>
      <c r="B90" s="1733" t="s">
        <v>362</v>
      </c>
      <c r="C90" s="243">
        <v>5399622.7009027908</v>
      </c>
      <c r="D90" s="224">
        <f t="shared" si="13"/>
        <v>6.4282696876974992</v>
      </c>
      <c r="E90" s="246">
        <v>2455716.3671883363</v>
      </c>
      <c r="F90" s="224">
        <f t="shared" si="14"/>
        <v>-12.405294783369932</v>
      </c>
      <c r="G90" s="246">
        <v>503797.84821810253</v>
      </c>
      <c r="H90" s="224">
        <f t="shared" si="15"/>
        <v>-11.115051283594099</v>
      </c>
      <c r="I90" s="246">
        <v>1602109.2393522086</v>
      </c>
      <c r="J90" s="224">
        <f t="shared" si="16"/>
        <v>-15.192856428133458</v>
      </c>
      <c r="K90" s="224">
        <v>2943906.3337144544</v>
      </c>
      <c r="L90" s="210">
        <f t="shared" si="12"/>
        <v>29.688261203379017</v>
      </c>
      <c r="M90" s="1731">
        <v>4982002.3045228859</v>
      </c>
      <c r="N90" s="206">
        <f t="shared" si="17"/>
        <v>8.6180640432205475</v>
      </c>
    </row>
    <row r="91" spans="1:14">
      <c r="A91" s="3738"/>
      <c r="B91" s="1732" t="s">
        <v>361</v>
      </c>
      <c r="C91" s="1724">
        <v>5446563.265817442</v>
      </c>
      <c r="D91" s="210">
        <f t="shared" si="13"/>
        <v>5.463456849308618</v>
      </c>
      <c r="E91" s="1731">
        <v>2468153.630604777</v>
      </c>
      <c r="F91" s="210">
        <f t="shared" si="14"/>
        <v>-13.525959175925758</v>
      </c>
      <c r="G91" s="1731">
        <v>495886.9180680525</v>
      </c>
      <c r="H91" s="210">
        <f t="shared" si="15"/>
        <v>-9.6964246836569199</v>
      </c>
      <c r="I91" s="1731">
        <v>1594336.9956442225</v>
      </c>
      <c r="J91" s="210">
        <f t="shared" si="16"/>
        <v>-18.027509064591765</v>
      </c>
      <c r="K91" s="1731">
        <v>2978409.635212665</v>
      </c>
      <c r="L91" s="210">
        <f t="shared" si="12"/>
        <v>28.924615832472789</v>
      </c>
      <c r="M91" s="1731">
        <v>5039109.3819318414</v>
      </c>
      <c r="N91" s="206">
        <f t="shared" si="17"/>
        <v>7.3534766092722279</v>
      </c>
    </row>
    <row r="92" spans="1:14">
      <c r="A92" s="3738"/>
      <c r="B92" s="1732" t="s">
        <v>360</v>
      </c>
      <c r="C92" s="1724">
        <v>5544512.4257233469</v>
      </c>
      <c r="D92" s="210">
        <f t="shared" si="13"/>
        <v>5.284435797298908</v>
      </c>
      <c r="E92" s="1731">
        <v>2530141.4800814013</v>
      </c>
      <c r="F92" s="210">
        <f t="shared" si="14"/>
        <v>-12.468453330724742</v>
      </c>
      <c r="G92" s="1731">
        <v>532216.27816977259</v>
      </c>
      <c r="H92" s="210">
        <f t="shared" si="15"/>
        <v>-14.903105694246822</v>
      </c>
      <c r="I92" s="1731">
        <v>1624277.2726778346</v>
      </c>
      <c r="J92" s="210">
        <f t="shared" si="16"/>
        <v>-14.976239151694823</v>
      </c>
      <c r="K92" s="210">
        <v>3014370.9456419456</v>
      </c>
      <c r="L92" s="210">
        <f t="shared" si="12"/>
        <v>26.88486446650472</v>
      </c>
      <c r="M92" s="210">
        <v>5105455.4709630925</v>
      </c>
      <c r="N92" s="206">
        <f t="shared" si="17"/>
        <v>8.1932476590595762</v>
      </c>
    </row>
    <row r="93" spans="1:14">
      <c r="A93" s="3738"/>
      <c r="B93" s="1732" t="s">
        <v>359</v>
      </c>
      <c r="C93" s="1724">
        <v>5562919.3016505158</v>
      </c>
      <c r="D93" s="210">
        <f t="shared" si="13"/>
        <v>6.3818946683259128</v>
      </c>
      <c r="E93" s="1731">
        <v>2584411.9573275992</v>
      </c>
      <c r="F93" s="210">
        <f t="shared" si="14"/>
        <v>-6.1612024901648459</v>
      </c>
      <c r="G93" s="1731">
        <v>525140.3294202676</v>
      </c>
      <c r="H93" s="210">
        <f t="shared" si="15"/>
        <v>-9.4881985126287471</v>
      </c>
      <c r="I93" s="1731">
        <v>1693884.2841706516</v>
      </c>
      <c r="J93" s="210">
        <f t="shared" si="16"/>
        <v>-8.4657937363227109</v>
      </c>
      <c r="K93" s="1731">
        <v>2978507.3443229166</v>
      </c>
      <c r="L93" s="210">
        <f t="shared" si="12"/>
        <v>20.338871345414422</v>
      </c>
      <c r="M93" s="210">
        <v>5129510.0551558547</v>
      </c>
      <c r="N93" s="206">
        <f t="shared" si="17"/>
        <v>8.5576749347644636</v>
      </c>
    </row>
    <row r="94" spans="1:14">
      <c r="A94" s="3738"/>
      <c r="B94" s="1732" t="s">
        <v>358</v>
      </c>
      <c r="C94" s="1724">
        <v>5612522.083966353</v>
      </c>
      <c r="D94" s="210">
        <f t="shared" si="13"/>
        <v>7.4349043478983079</v>
      </c>
      <c r="E94" s="1731">
        <v>2488063.265261617</v>
      </c>
      <c r="F94" s="210">
        <f t="shared" si="14"/>
        <v>-6.1050782396178436</v>
      </c>
      <c r="G94" s="1731">
        <v>511980.77698171255</v>
      </c>
      <c r="H94" s="210">
        <f t="shared" si="15"/>
        <v>-8.1371110595136891</v>
      </c>
      <c r="I94" s="1731">
        <v>1591208.2670933383</v>
      </c>
      <c r="J94" s="210">
        <f t="shared" si="16"/>
        <v>-9.7412689033192308</v>
      </c>
      <c r="K94" s="1731">
        <v>3124458.818704736</v>
      </c>
      <c r="L94" s="210">
        <f t="shared" si="12"/>
        <v>21.372320693425294</v>
      </c>
      <c r="M94" s="210">
        <v>5193924.080119255</v>
      </c>
      <c r="N94" s="206">
        <f t="shared" si="17"/>
        <v>9.549544003301067</v>
      </c>
    </row>
    <row r="95" spans="1:14">
      <c r="A95" s="3738"/>
      <c r="B95" s="1732" t="s">
        <v>357</v>
      </c>
      <c r="C95" s="1724">
        <v>5705068.1540693948</v>
      </c>
      <c r="D95" s="210">
        <f t="shared" si="13"/>
        <v>7.669739826115002</v>
      </c>
      <c r="E95" s="1731">
        <v>2507290.5505413106</v>
      </c>
      <c r="F95" s="210">
        <f t="shared" si="14"/>
        <v>-5.9028399423751505</v>
      </c>
      <c r="G95" s="1731">
        <v>495238.60782098549</v>
      </c>
      <c r="H95" s="210">
        <f t="shared" si="15"/>
        <v>-6.9983986572669687</v>
      </c>
      <c r="I95" s="1731">
        <v>1609565.352073051</v>
      </c>
      <c r="J95" s="210">
        <f t="shared" si="16"/>
        <v>-6.8869250984937995</v>
      </c>
      <c r="K95" s="1731">
        <v>3197777.6035280842</v>
      </c>
      <c r="L95" s="210">
        <f t="shared" si="12"/>
        <v>21.399366003036143</v>
      </c>
      <c r="M95" s="210">
        <v>5297904.3603672981</v>
      </c>
      <c r="N95" s="206">
        <f t="shared" si="17"/>
        <v>9.4202486951788664</v>
      </c>
    </row>
    <row r="96" spans="1:14" ht="14.4" thickBot="1">
      <c r="A96" s="3738"/>
      <c r="B96" s="1730" t="s">
        <v>356</v>
      </c>
      <c r="C96" s="1729">
        <v>5763470.8925215267</v>
      </c>
      <c r="D96" s="1727">
        <f t="shared" si="13"/>
        <v>8.7731435711384762</v>
      </c>
      <c r="E96" s="1727">
        <v>2560704.380770993</v>
      </c>
      <c r="F96" s="1727">
        <f t="shared" si="14"/>
        <v>-3.4689698567631266</v>
      </c>
      <c r="G96" s="1727">
        <v>516000.21475537948</v>
      </c>
      <c r="H96" s="1727">
        <f t="shared" si="15"/>
        <v>-5.5470463906993039</v>
      </c>
      <c r="I96" s="1727">
        <v>1642327.8146995273</v>
      </c>
      <c r="J96" s="1727">
        <f t="shared" si="16"/>
        <v>-4.2010820312838089</v>
      </c>
      <c r="K96" s="1728">
        <v>3202766.5117505337</v>
      </c>
      <c r="L96" s="1727">
        <f t="shared" si="12"/>
        <v>21.046893552766672</v>
      </c>
      <c r="M96" s="1727">
        <v>5336735.025834702</v>
      </c>
      <c r="N96" s="1726">
        <f t="shared" si="17"/>
        <v>10.489854469782118</v>
      </c>
    </row>
    <row r="97" spans="1:14" ht="14.4" thickTop="1">
      <c r="A97" s="1725"/>
      <c r="B97" s="893"/>
      <c r="C97" s="1724"/>
      <c r="D97" s="1724"/>
      <c r="E97" s="1724"/>
      <c r="F97" s="1724"/>
      <c r="G97" s="1724"/>
      <c r="H97" s="1724"/>
      <c r="I97" s="1724"/>
      <c r="J97" s="1724"/>
      <c r="K97" s="1724"/>
      <c r="L97" s="1724"/>
      <c r="M97" s="1724"/>
      <c r="N97" s="1724"/>
    </row>
    <row r="98" spans="1:14" ht="14.4">
      <c r="A98" s="1725"/>
      <c r="B98" s="304"/>
      <c r="C98" s="1724"/>
      <c r="D98" s="1724"/>
      <c r="E98" s="1724"/>
      <c r="F98" s="1724"/>
      <c r="G98" s="1724"/>
      <c r="H98" s="1724"/>
      <c r="I98" s="1724"/>
      <c r="J98" s="1724"/>
      <c r="K98" s="1724"/>
      <c r="L98" s="1724"/>
      <c r="M98" s="1724"/>
      <c r="N98" s="1724"/>
    </row>
    <row r="99" spans="1:14">
      <c r="M99" s="1724"/>
    </row>
    <row r="100" spans="1:14">
      <c r="C100" s="622" t="s">
        <v>1251</v>
      </c>
      <c r="M100" s="1724"/>
    </row>
  </sheetData>
  <mergeCells count="24">
    <mergeCell ref="A90:A96"/>
    <mergeCell ref="A1:N1"/>
    <mergeCell ref="A2:N2"/>
    <mergeCell ref="M3:N3"/>
    <mergeCell ref="A4:A5"/>
    <mergeCell ref="B4:B5"/>
    <mergeCell ref="C4:C5"/>
    <mergeCell ref="D4:D5"/>
    <mergeCell ref="E4:E5"/>
    <mergeCell ref="F4:F5"/>
    <mergeCell ref="K4:K5"/>
    <mergeCell ref="L4:L5"/>
    <mergeCell ref="M4:M5"/>
    <mergeCell ref="A54:A65"/>
    <mergeCell ref="A66:A77"/>
    <mergeCell ref="H4:H5"/>
    <mergeCell ref="A78:A89"/>
    <mergeCell ref="N4:N5"/>
    <mergeCell ref="A18:A29"/>
    <mergeCell ref="A30:A41"/>
    <mergeCell ref="A42:A53"/>
    <mergeCell ref="I4:I5"/>
    <mergeCell ref="J4:J5"/>
    <mergeCell ref="G4:G5"/>
  </mergeCells>
  <printOptions horizontalCentered="1"/>
  <pageMargins left="0" right="0" top="0.47" bottom="0.52" header="0.3" footer="0.3"/>
  <pageSetup paperSize="9" scale="44"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1"/>
  <sheetViews>
    <sheetView showGridLines="0" view="pageBreakPreview" zoomScaleSheetLayoutView="100" workbookViewId="0">
      <pane ySplit="8" topLeftCell="A21" activePane="bottomLeft" state="frozen"/>
      <selection activeCell="K17" sqref="K17"/>
      <selection pane="bottomLeft" activeCell="M33" sqref="M33"/>
    </sheetView>
  </sheetViews>
  <sheetFormatPr defaultColWidth="9.109375" defaultRowHeight="13.2"/>
  <cols>
    <col min="1" max="1" width="4.88671875" style="784" bestFit="1" customWidth="1"/>
    <col min="2" max="2" width="29.109375" style="783" bestFit="1" customWidth="1"/>
    <col min="3" max="3" width="10.44140625" style="783" bestFit="1" customWidth="1"/>
    <col min="4" max="4" width="8.44140625" style="783" bestFit="1" customWidth="1"/>
    <col min="5" max="6" width="7.33203125" style="783" bestFit="1" customWidth="1"/>
    <col min="7" max="8" width="8.44140625" style="783" bestFit="1" customWidth="1"/>
    <col min="9" max="12" width="6.6640625" style="783" bestFit="1" customWidth="1"/>
    <col min="13" max="16384" width="9.109375" style="783"/>
  </cols>
  <sheetData>
    <row r="1" spans="1:12" ht="13.8">
      <c r="A1" s="2935" t="s">
        <v>812</v>
      </c>
      <c r="B1" s="2935"/>
      <c r="C1" s="2935"/>
      <c r="D1" s="2935"/>
      <c r="E1" s="2935"/>
      <c r="F1" s="2935"/>
      <c r="G1" s="2935"/>
      <c r="H1" s="2935"/>
      <c r="I1" s="2935"/>
      <c r="J1" s="2935"/>
      <c r="K1" s="2935"/>
      <c r="L1" s="2935"/>
    </row>
    <row r="2" spans="1:12" ht="13.8">
      <c r="A2" s="2936" t="s">
        <v>791</v>
      </c>
      <c r="B2" s="2936"/>
      <c r="C2" s="2936"/>
      <c r="D2" s="2936"/>
      <c r="E2" s="2936"/>
      <c r="F2" s="2936"/>
      <c r="G2" s="2936"/>
      <c r="H2" s="2936"/>
      <c r="I2" s="2936"/>
      <c r="J2" s="2936"/>
      <c r="K2" s="2936"/>
      <c r="L2" s="2936"/>
    </row>
    <row r="3" spans="1:12" s="844" customFormat="1" ht="22.8">
      <c r="A3" s="3011" t="s">
        <v>790</v>
      </c>
      <c r="B3" s="3011"/>
      <c r="C3" s="3011"/>
      <c r="D3" s="3011"/>
      <c r="E3" s="3011"/>
      <c r="F3" s="3011"/>
      <c r="G3" s="3011"/>
      <c r="H3" s="3011"/>
      <c r="I3" s="3011"/>
      <c r="J3" s="3011"/>
      <c r="K3" s="3011"/>
      <c r="L3" s="3011"/>
    </row>
    <row r="4" spans="1:12">
      <c r="A4" s="2938" t="s">
        <v>143</v>
      </c>
      <c r="B4" s="2938"/>
      <c r="C4" s="2938"/>
      <c r="D4" s="2938"/>
      <c r="E4" s="2938"/>
      <c r="F4" s="2938"/>
      <c r="G4" s="2938"/>
      <c r="H4" s="2938"/>
      <c r="I4" s="2938"/>
      <c r="J4" s="2938"/>
      <c r="K4" s="2938"/>
      <c r="L4" s="2938"/>
    </row>
    <row r="5" spans="1:12" ht="16.2" thickBot="1">
      <c r="A5" s="3012"/>
      <c r="B5" s="3012"/>
      <c r="C5" s="3012"/>
      <c r="D5" s="3012"/>
      <c r="E5" s="3012"/>
      <c r="F5" s="3012"/>
      <c r="G5" s="3012"/>
      <c r="H5" s="3012"/>
      <c r="I5" s="3012"/>
      <c r="J5" s="3012"/>
      <c r="K5" s="3012"/>
      <c r="L5" s="3012"/>
    </row>
    <row r="6" spans="1:12" ht="17.399999999999999" thickTop="1">
      <c r="A6" s="3005" t="s">
        <v>127</v>
      </c>
      <c r="B6" s="3008" t="s">
        <v>789</v>
      </c>
      <c r="C6" s="3013" t="s">
        <v>702</v>
      </c>
      <c r="D6" s="843" t="s">
        <v>72</v>
      </c>
      <c r="E6" s="3016" t="s">
        <v>221</v>
      </c>
      <c r="F6" s="3017"/>
      <c r="G6" s="3016" t="s">
        <v>720</v>
      </c>
      <c r="H6" s="3017"/>
      <c r="I6" s="3018" t="s">
        <v>757</v>
      </c>
      <c r="J6" s="3018"/>
      <c r="K6" s="3018"/>
      <c r="L6" s="3019"/>
    </row>
    <row r="7" spans="1:12">
      <c r="A7" s="3006"/>
      <c r="B7" s="3009"/>
      <c r="C7" s="3014"/>
      <c r="D7" s="675" t="s">
        <v>698</v>
      </c>
      <c r="E7" s="675" t="s">
        <v>699</v>
      </c>
      <c r="F7" s="675" t="s">
        <v>698</v>
      </c>
      <c r="G7" s="675" t="s">
        <v>699</v>
      </c>
      <c r="H7" s="675" t="s">
        <v>698</v>
      </c>
      <c r="I7" s="3020" t="s">
        <v>788</v>
      </c>
      <c r="J7" s="3020" t="s">
        <v>787</v>
      </c>
      <c r="K7" s="3020" t="s">
        <v>786</v>
      </c>
      <c r="L7" s="3022" t="s">
        <v>785</v>
      </c>
    </row>
    <row r="8" spans="1:12">
      <c r="A8" s="3007"/>
      <c r="B8" s="3010"/>
      <c r="C8" s="3015"/>
      <c r="D8" s="842">
        <v>1</v>
      </c>
      <c r="E8" s="842">
        <v>2</v>
      </c>
      <c r="F8" s="842">
        <v>3</v>
      </c>
      <c r="G8" s="842">
        <v>4</v>
      </c>
      <c r="H8" s="842">
        <v>5</v>
      </c>
      <c r="I8" s="3021"/>
      <c r="J8" s="3021"/>
      <c r="K8" s="3021"/>
      <c r="L8" s="3023"/>
    </row>
    <row r="9" spans="1:12" ht="13.8">
      <c r="A9" s="841"/>
      <c r="B9" s="840" t="s">
        <v>666</v>
      </c>
      <c r="C9" s="839">
        <v>100</v>
      </c>
      <c r="D9" s="838">
        <v>547.46884747454749</v>
      </c>
      <c r="E9" s="838">
        <v>578.79493234286156</v>
      </c>
      <c r="F9" s="838">
        <v>578.79493234286156</v>
      </c>
      <c r="G9" s="838">
        <v>638.23312969754124</v>
      </c>
      <c r="H9" s="838">
        <v>638.23312969754124</v>
      </c>
      <c r="I9" s="834">
        <v>5.7219849152732678</v>
      </c>
      <c r="J9" s="834">
        <v>0</v>
      </c>
      <c r="K9" s="817">
        <v>10.269301618465136</v>
      </c>
      <c r="L9" s="837">
        <v>0</v>
      </c>
    </row>
    <row r="10" spans="1:12" ht="13.8">
      <c r="A10" s="836">
        <v>1</v>
      </c>
      <c r="B10" s="835" t="s">
        <v>784</v>
      </c>
      <c r="C10" s="834">
        <v>26.97</v>
      </c>
      <c r="D10" s="820">
        <v>446.41839022926877</v>
      </c>
      <c r="E10" s="819">
        <v>488.56571319353856</v>
      </c>
      <c r="F10" s="819">
        <v>488.56571319353856</v>
      </c>
      <c r="G10" s="819">
        <v>549.12293221100049</v>
      </c>
      <c r="H10" s="819">
        <v>549.12293221100049</v>
      </c>
      <c r="I10" s="834">
        <v>9.4412156592885879</v>
      </c>
      <c r="J10" s="834">
        <v>0</v>
      </c>
      <c r="K10" s="817">
        <v>12.394897427743359</v>
      </c>
      <c r="L10" s="833">
        <v>0</v>
      </c>
    </row>
    <row r="11" spans="1:12" ht="13.8">
      <c r="A11" s="832"/>
      <c r="B11" s="805" t="s">
        <v>778</v>
      </c>
      <c r="C11" s="803">
        <v>9.8000000000000007</v>
      </c>
      <c r="D11" s="791">
        <v>425.3875771969374</v>
      </c>
      <c r="E11" s="804">
        <v>453.77795980751426</v>
      </c>
      <c r="F11" s="804">
        <v>453.77795980751426</v>
      </c>
      <c r="G11" s="804">
        <v>495.7851459456873</v>
      </c>
      <c r="H11" s="804">
        <v>495.7851459456873</v>
      </c>
      <c r="I11" s="803">
        <v>6.6740036927390776</v>
      </c>
      <c r="J11" s="803">
        <v>0</v>
      </c>
      <c r="K11" s="802">
        <v>9.2572116450944151</v>
      </c>
      <c r="L11" s="801">
        <v>0</v>
      </c>
    </row>
    <row r="12" spans="1:12" ht="13.8">
      <c r="A12" s="832"/>
      <c r="B12" s="805" t="s">
        <v>777</v>
      </c>
      <c r="C12" s="803">
        <v>17.170000000000002</v>
      </c>
      <c r="D12" s="791">
        <v>458.39527086474277</v>
      </c>
      <c r="E12" s="804">
        <v>508.40481133846424</v>
      </c>
      <c r="F12" s="804">
        <v>508.40481133846424</v>
      </c>
      <c r="G12" s="804">
        <v>579.53845651206416</v>
      </c>
      <c r="H12" s="804">
        <v>579.53845651206416</v>
      </c>
      <c r="I12" s="803">
        <v>10.909698169307163</v>
      </c>
      <c r="J12" s="803">
        <v>0</v>
      </c>
      <c r="K12" s="802">
        <v>13.991536584071312</v>
      </c>
      <c r="L12" s="801">
        <v>0</v>
      </c>
    </row>
    <row r="13" spans="1:12" ht="13.8">
      <c r="A13" s="806">
        <v>1.1000000000000001</v>
      </c>
      <c r="B13" s="813" t="s">
        <v>783</v>
      </c>
      <c r="C13" s="812">
        <v>2.82</v>
      </c>
      <c r="D13" s="811">
        <v>541.80018862208669</v>
      </c>
      <c r="E13" s="810">
        <v>580.07408547870193</v>
      </c>
      <c r="F13" s="810">
        <v>580.07408547870193</v>
      </c>
      <c r="G13" s="810">
        <v>661.37554837140158</v>
      </c>
      <c r="H13" s="810">
        <v>661.37554837140158</v>
      </c>
      <c r="I13" s="809">
        <v>7.0642088467990192</v>
      </c>
      <c r="J13" s="809">
        <v>0</v>
      </c>
      <c r="K13" s="808">
        <v>14.015703326171902</v>
      </c>
      <c r="L13" s="807">
        <v>0</v>
      </c>
    </row>
    <row r="14" spans="1:12" ht="13.8">
      <c r="A14" s="806"/>
      <c r="B14" s="805" t="s">
        <v>778</v>
      </c>
      <c r="C14" s="831">
        <v>0.31</v>
      </c>
      <c r="D14" s="791">
        <v>421.45267989739443</v>
      </c>
      <c r="E14" s="804">
        <v>437.6533009315512</v>
      </c>
      <c r="F14" s="804">
        <v>437.6533009315512</v>
      </c>
      <c r="G14" s="804">
        <v>500.87241798298908</v>
      </c>
      <c r="H14" s="804">
        <v>500.87241798298908</v>
      </c>
      <c r="I14" s="803">
        <v>3.8439952589934592</v>
      </c>
      <c r="J14" s="803">
        <v>0</v>
      </c>
      <c r="K14" s="802">
        <v>14.445022330889557</v>
      </c>
      <c r="L14" s="801">
        <v>0</v>
      </c>
    </row>
    <row r="15" spans="1:12" ht="13.8">
      <c r="A15" s="806"/>
      <c r="B15" s="805" t="s">
        <v>777</v>
      </c>
      <c r="C15" s="831">
        <v>2.5099999999999998</v>
      </c>
      <c r="D15" s="791">
        <v>556.40735133518035</v>
      </c>
      <c r="E15" s="804">
        <v>597.36038908109504</v>
      </c>
      <c r="F15" s="804">
        <v>597.36038908109504</v>
      </c>
      <c r="G15" s="804">
        <v>680.8565942724656</v>
      </c>
      <c r="H15" s="804">
        <v>680.8565942724656</v>
      </c>
      <c r="I15" s="803">
        <v>7.3602618023723068</v>
      </c>
      <c r="J15" s="803">
        <v>0</v>
      </c>
      <c r="K15" s="802">
        <v>13.977526250076735</v>
      </c>
      <c r="L15" s="801">
        <v>0</v>
      </c>
    </row>
    <row r="16" spans="1:12" ht="13.8">
      <c r="A16" s="806">
        <v>1.2</v>
      </c>
      <c r="B16" s="813" t="s">
        <v>782</v>
      </c>
      <c r="C16" s="812">
        <v>1.1399999999999999</v>
      </c>
      <c r="D16" s="811">
        <v>442.08984607299396</v>
      </c>
      <c r="E16" s="810">
        <v>486.70281762244554</v>
      </c>
      <c r="F16" s="810">
        <v>486.70281762244554</v>
      </c>
      <c r="G16" s="810">
        <v>583.31755854925746</v>
      </c>
      <c r="H16" s="810">
        <v>583.31755854925746</v>
      </c>
      <c r="I16" s="809">
        <v>10.091381185462794</v>
      </c>
      <c r="J16" s="809">
        <v>0</v>
      </c>
      <c r="K16" s="808">
        <v>19.850869448173157</v>
      </c>
      <c r="L16" s="807">
        <v>0</v>
      </c>
    </row>
    <row r="17" spans="1:12" ht="13.8">
      <c r="A17" s="806"/>
      <c r="B17" s="805" t="s">
        <v>778</v>
      </c>
      <c r="C17" s="831">
        <v>0.19</v>
      </c>
      <c r="D17" s="791">
        <v>393.64550663246212</v>
      </c>
      <c r="E17" s="804">
        <v>428.5332285943723</v>
      </c>
      <c r="F17" s="804">
        <v>428.5332285943723</v>
      </c>
      <c r="G17" s="804">
        <v>474.90476935982298</v>
      </c>
      <c r="H17" s="804">
        <v>474.90476935982298</v>
      </c>
      <c r="I17" s="803">
        <v>8.8627258216068157</v>
      </c>
      <c r="J17" s="803">
        <v>0</v>
      </c>
      <c r="K17" s="802">
        <v>10.820990688995934</v>
      </c>
      <c r="L17" s="801">
        <v>0</v>
      </c>
    </row>
    <row r="18" spans="1:12" ht="13.8">
      <c r="A18" s="806"/>
      <c r="B18" s="805" t="s">
        <v>777</v>
      </c>
      <c r="C18" s="831">
        <v>0.95</v>
      </c>
      <c r="D18" s="791">
        <v>451.77871396110038</v>
      </c>
      <c r="E18" s="804">
        <v>498.33673542806025</v>
      </c>
      <c r="F18" s="804">
        <v>498.33673542806025</v>
      </c>
      <c r="G18" s="804">
        <v>605.00011638714443</v>
      </c>
      <c r="H18" s="804">
        <v>605.00011638714443</v>
      </c>
      <c r="I18" s="803">
        <v>10.305492496259717</v>
      </c>
      <c r="J18" s="803">
        <v>0</v>
      </c>
      <c r="K18" s="802">
        <v>21.403876811823366</v>
      </c>
      <c r="L18" s="801">
        <v>0</v>
      </c>
    </row>
    <row r="19" spans="1:12" ht="13.8">
      <c r="A19" s="806">
        <v>1.3</v>
      </c>
      <c r="B19" s="813" t="s">
        <v>781</v>
      </c>
      <c r="C19" s="812">
        <v>0.55000000000000004</v>
      </c>
      <c r="D19" s="811">
        <v>663.84597934936596</v>
      </c>
      <c r="E19" s="810">
        <v>851.35287051284365</v>
      </c>
      <c r="F19" s="810">
        <v>851.35287051284365</v>
      </c>
      <c r="G19" s="810">
        <v>1064.5432498204509</v>
      </c>
      <c r="H19" s="810">
        <v>1064.5432498204509</v>
      </c>
      <c r="I19" s="809">
        <v>28.245541435266773</v>
      </c>
      <c r="J19" s="809">
        <v>0</v>
      </c>
      <c r="K19" s="808">
        <v>25.041364948847146</v>
      </c>
      <c r="L19" s="807">
        <v>0</v>
      </c>
    </row>
    <row r="20" spans="1:12" ht="13.8">
      <c r="A20" s="806"/>
      <c r="B20" s="805" t="s">
        <v>778</v>
      </c>
      <c r="C20" s="831">
        <v>0.1</v>
      </c>
      <c r="D20" s="791">
        <v>481.54649230169167</v>
      </c>
      <c r="E20" s="804">
        <v>604.63293501259682</v>
      </c>
      <c r="F20" s="804">
        <v>604.63293501259682</v>
      </c>
      <c r="G20" s="804">
        <v>777.26984754955492</v>
      </c>
      <c r="H20" s="804">
        <v>777.26984754955492</v>
      </c>
      <c r="I20" s="803">
        <v>25.560656069277471</v>
      </c>
      <c r="J20" s="803">
        <v>0</v>
      </c>
      <c r="K20" s="802">
        <v>28.552350118565982</v>
      </c>
      <c r="L20" s="801">
        <v>0</v>
      </c>
    </row>
    <row r="21" spans="1:12" ht="13.8">
      <c r="A21" s="806"/>
      <c r="B21" s="805" t="s">
        <v>777</v>
      </c>
      <c r="C21" s="831">
        <v>0.45</v>
      </c>
      <c r="D21" s="791">
        <v>705.57718722774916</v>
      </c>
      <c r="E21" s="804">
        <v>907.83092803699662</v>
      </c>
      <c r="F21" s="804">
        <v>907.83092803699662</v>
      </c>
      <c r="G21" s="804">
        <v>1130.3046310631864</v>
      </c>
      <c r="H21" s="804">
        <v>1130.3046310631864</v>
      </c>
      <c r="I21" s="803">
        <v>28.665005681931603</v>
      </c>
      <c r="J21" s="803">
        <v>0</v>
      </c>
      <c r="K21" s="802">
        <v>24.506072238279515</v>
      </c>
      <c r="L21" s="801">
        <v>0</v>
      </c>
    </row>
    <row r="22" spans="1:12" ht="13.8">
      <c r="A22" s="806">
        <v>1.4</v>
      </c>
      <c r="B22" s="813" t="s">
        <v>780</v>
      </c>
      <c r="C22" s="812">
        <v>4.01</v>
      </c>
      <c r="D22" s="811">
        <v>483.75723466725458</v>
      </c>
      <c r="E22" s="810">
        <v>561.71943343457281</v>
      </c>
      <c r="F22" s="810">
        <v>561.71943343457281</v>
      </c>
      <c r="G22" s="810">
        <v>658.85599203045297</v>
      </c>
      <c r="H22" s="810">
        <v>658.85599203045297</v>
      </c>
      <c r="I22" s="809">
        <v>16.115975778831171</v>
      </c>
      <c r="J22" s="809">
        <v>0</v>
      </c>
      <c r="K22" s="808">
        <v>17.292718181735168</v>
      </c>
      <c r="L22" s="807">
        <v>0</v>
      </c>
    </row>
    <row r="23" spans="1:12" ht="13.8">
      <c r="A23" s="806"/>
      <c r="B23" s="805" t="s">
        <v>778</v>
      </c>
      <c r="C23" s="831">
        <v>0.17</v>
      </c>
      <c r="D23" s="791">
        <v>382.61385851987751</v>
      </c>
      <c r="E23" s="804">
        <v>420.08473549238954</v>
      </c>
      <c r="F23" s="804">
        <v>420.08473549238954</v>
      </c>
      <c r="G23" s="804">
        <v>483.09715914449487</v>
      </c>
      <c r="H23" s="804">
        <v>483.09715914449487</v>
      </c>
      <c r="I23" s="803">
        <v>9.7933925126147301</v>
      </c>
      <c r="J23" s="803">
        <v>0</v>
      </c>
      <c r="K23" s="802">
        <v>14.999931758588474</v>
      </c>
      <c r="L23" s="801">
        <v>0</v>
      </c>
    </row>
    <row r="24" spans="1:12" ht="13.8">
      <c r="A24" s="806"/>
      <c r="B24" s="805" t="s">
        <v>777</v>
      </c>
      <c r="C24" s="831">
        <v>3.84</v>
      </c>
      <c r="D24" s="791">
        <v>488.2998143679086</v>
      </c>
      <c r="E24" s="804">
        <v>568.08057074566034</v>
      </c>
      <c r="F24" s="804">
        <v>568.08057074566034</v>
      </c>
      <c r="G24" s="804">
        <v>666.74972206883979</v>
      </c>
      <c r="H24" s="804">
        <v>666.74972206883979</v>
      </c>
      <c r="I24" s="803">
        <v>16.338477720092087</v>
      </c>
      <c r="J24" s="803">
        <v>0</v>
      </c>
      <c r="K24" s="802">
        <v>17.368865686370285</v>
      </c>
      <c r="L24" s="801">
        <v>0</v>
      </c>
    </row>
    <row r="25" spans="1:12" s="784" customFormat="1" ht="13.8">
      <c r="A25" s="806">
        <v>1.5</v>
      </c>
      <c r="B25" s="813" t="s">
        <v>672</v>
      </c>
      <c r="C25" s="812">
        <v>10.55</v>
      </c>
      <c r="D25" s="811">
        <v>467.33980786816142</v>
      </c>
      <c r="E25" s="810">
        <v>509.9541206291309</v>
      </c>
      <c r="F25" s="810">
        <v>509.9541206291309</v>
      </c>
      <c r="G25" s="810">
        <v>567.64040521558138</v>
      </c>
      <c r="H25" s="810">
        <v>567.64040521558138</v>
      </c>
      <c r="I25" s="809">
        <v>9.1184855309803083</v>
      </c>
      <c r="J25" s="809">
        <v>0</v>
      </c>
      <c r="K25" s="808">
        <v>11.312053820701124</v>
      </c>
      <c r="L25" s="807">
        <v>0</v>
      </c>
    </row>
    <row r="26" spans="1:12" ht="13.8">
      <c r="A26" s="806"/>
      <c r="B26" s="805" t="s">
        <v>778</v>
      </c>
      <c r="C26" s="831">
        <v>6.8</v>
      </c>
      <c r="D26" s="791">
        <v>452.53735126181283</v>
      </c>
      <c r="E26" s="804">
        <v>486.81405445341881</v>
      </c>
      <c r="F26" s="804">
        <v>486.81405445341881</v>
      </c>
      <c r="G26" s="804">
        <v>530.18909248977855</v>
      </c>
      <c r="H26" s="804">
        <v>530.18909248977855</v>
      </c>
      <c r="I26" s="803">
        <v>7.5743368135319713</v>
      </c>
      <c r="J26" s="803">
        <v>0</v>
      </c>
      <c r="K26" s="802">
        <v>8.9099806465242608</v>
      </c>
      <c r="L26" s="801">
        <v>0</v>
      </c>
    </row>
    <row r="27" spans="1:12" ht="13.8">
      <c r="A27" s="806"/>
      <c r="B27" s="805" t="s">
        <v>777</v>
      </c>
      <c r="C27" s="831">
        <v>3.75</v>
      </c>
      <c r="D27" s="791">
        <v>494.16726516838042</v>
      </c>
      <c r="E27" s="804">
        <v>551.89237140481021</v>
      </c>
      <c r="F27" s="804">
        <v>551.89237140481021</v>
      </c>
      <c r="G27" s="804">
        <v>635.51586127722692</v>
      </c>
      <c r="H27" s="804">
        <v>635.51586127722692</v>
      </c>
      <c r="I27" s="803">
        <v>11.681288969385847</v>
      </c>
      <c r="J27" s="803">
        <v>0</v>
      </c>
      <c r="K27" s="802">
        <v>15.152137301618779</v>
      </c>
      <c r="L27" s="801">
        <v>0</v>
      </c>
    </row>
    <row r="28" spans="1:12" s="784" customFormat="1" ht="13.8">
      <c r="A28" s="806">
        <v>1.6</v>
      </c>
      <c r="B28" s="813" t="s">
        <v>779</v>
      </c>
      <c r="C28" s="812">
        <v>7.9</v>
      </c>
      <c r="D28" s="811">
        <v>350.96560194670059</v>
      </c>
      <c r="E28" s="810">
        <v>365.21673065799683</v>
      </c>
      <c r="F28" s="810">
        <v>365.21673065799683</v>
      </c>
      <c r="G28" s="810">
        <v>387.80592760878858</v>
      </c>
      <c r="H28" s="810">
        <v>387.80592760878858</v>
      </c>
      <c r="I28" s="809">
        <v>4.0605485643748267</v>
      </c>
      <c r="J28" s="809">
        <v>0</v>
      </c>
      <c r="K28" s="808">
        <v>6.1851484487289667</v>
      </c>
      <c r="L28" s="807">
        <v>0</v>
      </c>
    </row>
    <row r="29" spans="1:12" ht="13.8">
      <c r="A29" s="806"/>
      <c r="B29" s="805" t="s">
        <v>778</v>
      </c>
      <c r="C29" s="831">
        <v>2.2400000000000002</v>
      </c>
      <c r="D29" s="791">
        <v>346.35155257159397</v>
      </c>
      <c r="E29" s="804">
        <v>352.90485423419631</v>
      </c>
      <c r="F29" s="804">
        <v>352.90485423419631</v>
      </c>
      <c r="G29" s="804">
        <v>379.85049863427173</v>
      </c>
      <c r="H29" s="804">
        <v>379.85049863427173</v>
      </c>
      <c r="I29" s="803">
        <v>1.8920953620520322</v>
      </c>
      <c r="J29" s="803">
        <v>0</v>
      </c>
      <c r="K29" s="802">
        <v>7.6353850270910755</v>
      </c>
      <c r="L29" s="801">
        <v>0</v>
      </c>
    </row>
    <row r="30" spans="1:12" ht="13.8">
      <c r="A30" s="830"/>
      <c r="B30" s="829" t="s">
        <v>777</v>
      </c>
      <c r="C30" s="828">
        <v>5.66</v>
      </c>
      <c r="D30" s="827">
        <v>352.78838204253037</v>
      </c>
      <c r="E30" s="827">
        <v>370.08053714621883</v>
      </c>
      <c r="F30" s="827">
        <v>370.08053714621883</v>
      </c>
      <c r="G30" s="827">
        <v>390.9487196358466</v>
      </c>
      <c r="H30" s="827">
        <v>390.9487196358466</v>
      </c>
      <c r="I30" s="826">
        <v>4.9015659199354928</v>
      </c>
      <c r="J30" s="826">
        <v>0</v>
      </c>
      <c r="K30" s="825">
        <v>5.6388219306390539</v>
      </c>
      <c r="L30" s="824">
        <v>0</v>
      </c>
    </row>
    <row r="31" spans="1:12" s="815" customFormat="1" ht="13.8">
      <c r="A31" s="823">
        <v>2</v>
      </c>
      <c r="B31" s="822" t="s">
        <v>776</v>
      </c>
      <c r="C31" s="821">
        <v>73.03</v>
      </c>
      <c r="D31" s="820">
        <v>584.7868103925972</v>
      </c>
      <c r="E31" s="819">
        <v>612.1166089203947</v>
      </c>
      <c r="F31" s="819">
        <v>612.1166089203947</v>
      </c>
      <c r="G31" s="819">
        <v>671.14155125323077</v>
      </c>
      <c r="H31" s="819">
        <v>671.14155125323077</v>
      </c>
      <c r="I31" s="818">
        <v>4.6734635669107689</v>
      </c>
      <c r="J31" s="818">
        <v>0</v>
      </c>
      <c r="K31" s="817">
        <v>9.6427611132688895</v>
      </c>
      <c r="L31" s="816">
        <v>0</v>
      </c>
    </row>
    <row r="32" spans="1:12" ht="13.8">
      <c r="A32" s="806">
        <v>2.1</v>
      </c>
      <c r="B32" s="813" t="s">
        <v>775</v>
      </c>
      <c r="C32" s="812">
        <v>39.49</v>
      </c>
      <c r="D32" s="811">
        <v>670.95405280706564</v>
      </c>
      <c r="E32" s="810">
        <v>688.29706753895789</v>
      </c>
      <c r="F32" s="810">
        <v>688.29706753895789</v>
      </c>
      <c r="G32" s="810">
        <v>736.05767628129161</v>
      </c>
      <c r="H32" s="810">
        <v>736.05767628129161</v>
      </c>
      <c r="I32" s="809">
        <v>2.5848289699323459</v>
      </c>
      <c r="J32" s="809">
        <v>0</v>
      </c>
      <c r="K32" s="808">
        <v>6.9389528148222865</v>
      </c>
      <c r="L32" s="814">
        <v>0</v>
      </c>
    </row>
    <row r="33" spans="1:12" ht="13.8">
      <c r="A33" s="806"/>
      <c r="B33" s="805" t="s">
        <v>765</v>
      </c>
      <c r="C33" s="803">
        <v>20.49</v>
      </c>
      <c r="D33" s="791">
        <v>652.27500192828791</v>
      </c>
      <c r="E33" s="804">
        <v>655.34593711818559</v>
      </c>
      <c r="F33" s="804">
        <v>655.34593711818559</v>
      </c>
      <c r="G33" s="804">
        <v>691.95812206358949</v>
      </c>
      <c r="H33" s="804">
        <v>691.95812206358949</v>
      </c>
      <c r="I33" s="803">
        <v>0.47080375314388334</v>
      </c>
      <c r="J33" s="803">
        <v>0</v>
      </c>
      <c r="K33" s="802">
        <v>5.5866959527363775</v>
      </c>
      <c r="L33" s="801">
        <v>0</v>
      </c>
    </row>
    <row r="34" spans="1:12" ht="13.8">
      <c r="A34" s="806"/>
      <c r="B34" s="805" t="s">
        <v>764</v>
      </c>
      <c r="C34" s="803">
        <v>19</v>
      </c>
      <c r="D34" s="791">
        <v>691.11249026063331</v>
      </c>
      <c r="E34" s="804">
        <v>723.85793762396668</v>
      </c>
      <c r="F34" s="804">
        <v>723.85793762396668</v>
      </c>
      <c r="G34" s="804">
        <v>783.64992875691246</v>
      </c>
      <c r="H34" s="804">
        <v>783.64992875691246</v>
      </c>
      <c r="I34" s="803">
        <v>4.7380777839775874</v>
      </c>
      <c r="J34" s="803">
        <v>0</v>
      </c>
      <c r="K34" s="802">
        <v>8.2601831139975417</v>
      </c>
      <c r="L34" s="801">
        <v>0</v>
      </c>
    </row>
    <row r="35" spans="1:12" ht="13.8">
      <c r="A35" s="806">
        <v>2.2000000000000002</v>
      </c>
      <c r="B35" s="813" t="s">
        <v>774</v>
      </c>
      <c r="C35" s="812">
        <v>25.25</v>
      </c>
      <c r="D35" s="811">
        <v>473.90037791518301</v>
      </c>
      <c r="E35" s="810">
        <v>520.92276944109085</v>
      </c>
      <c r="F35" s="810">
        <v>520.92276944109085</v>
      </c>
      <c r="G35" s="810">
        <v>601.95538638221194</v>
      </c>
      <c r="H35" s="810">
        <v>601.95538638221194</v>
      </c>
      <c r="I35" s="809">
        <v>9.922421191722222</v>
      </c>
      <c r="J35" s="809">
        <v>0</v>
      </c>
      <c r="K35" s="808">
        <v>15.555591288140988</v>
      </c>
      <c r="L35" s="807">
        <v>0</v>
      </c>
    </row>
    <row r="36" spans="1:12" ht="13.8">
      <c r="A36" s="806"/>
      <c r="B36" s="805" t="s">
        <v>773</v>
      </c>
      <c r="C36" s="803">
        <v>6.31</v>
      </c>
      <c r="D36" s="791">
        <v>451.73692049565062</v>
      </c>
      <c r="E36" s="804">
        <v>488.32035837704274</v>
      </c>
      <c r="F36" s="804">
        <v>488.32035837704274</v>
      </c>
      <c r="G36" s="804">
        <v>580.38461223215586</v>
      </c>
      <c r="H36" s="804">
        <v>580.38461223215586</v>
      </c>
      <c r="I36" s="803">
        <v>8.0983944905925256</v>
      </c>
      <c r="J36" s="803">
        <v>0</v>
      </c>
      <c r="K36" s="802">
        <v>18.853249158215178</v>
      </c>
      <c r="L36" s="801">
        <v>0</v>
      </c>
    </row>
    <row r="37" spans="1:12" ht="13.8">
      <c r="A37" s="806"/>
      <c r="B37" s="805" t="s">
        <v>768</v>
      </c>
      <c r="C37" s="803">
        <v>6.31</v>
      </c>
      <c r="D37" s="791">
        <v>452.91019933147709</v>
      </c>
      <c r="E37" s="804">
        <v>497.44016470516124</v>
      </c>
      <c r="F37" s="804">
        <v>497.44016470516124</v>
      </c>
      <c r="G37" s="804">
        <v>573.87265257020499</v>
      </c>
      <c r="H37" s="804">
        <v>573.87265257020499</v>
      </c>
      <c r="I37" s="803">
        <v>9.8319634751906904</v>
      </c>
      <c r="J37" s="803">
        <v>0</v>
      </c>
      <c r="K37" s="802">
        <v>15.365162141731403</v>
      </c>
      <c r="L37" s="801">
        <v>0</v>
      </c>
    </row>
    <row r="38" spans="1:12" ht="13.8">
      <c r="A38" s="806"/>
      <c r="B38" s="805" t="s">
        <v>772</v>
      </c>
      <c r="C38" s="803">
        <v>6.31</v>
      </c>
      <c r="D38" s="791">
        <v>455.35674890992379</v>
      </c>
      <c r="E38" s="804">
        <v>510.52392604354793</v>
      </c>
      <c r="F38" s="804">
        <v>510.52392604354793</v>
      </c>
      <c r="G38" s="804">
        <v>581.65947935065913</v>
      </c>
      <c r="H38" s="804">
        <v>581.65947935065913</v>
      </c>
      <c r="I38" s="803">
        <v>12.115155263579297</v>
      </c>
      <c r="J38" s="803">
        <v>0</v>
      </c>
      <c r="K38" s="802">
        <v>13.933833397074395</v>
      </c>
      <c r="L38" s="801">
        <v>0</v>
      </c>
    </row>
    <row r="39" spans="1:12" ht="13.8">
      <c r="A39" s="806"/>
      <c r="B39" s="805" t="s">
        <v>767</v>
      </c>
      <c r="C39" s="803">
        <v>6.32</v>
      </c>
      <c r="D39" s="791">
        <v>535.52631660575128</v>
      </c>
      <c r="E39" s="804">
        <v>587.32976868578191</v>
      </c>
      <c r="F39" s="804">
        <v>587.32976868578191</v>
      </c>
      <c r="G39" s="804">
        <v>671.8239350001121</v>
      </c>
      <c r="H39" s="804">
        <v>671.8239350001121</v>
      </c>
      <c r="I39" s="803">
        <v>9.67337187243551</v>
      </c>
      <c r="J39" s="803">
        <v>0</v>
      </c>
      <c r="K39" s="802">
        <v>14.38615422191107</v>
      </c>
      <c r="L39" s="801">
        <v>0</v>
      </c>
    </row>
    <row r="40" spans="1:12" ht="13.8">
      <c r="A40" s="806">
        <v>2.2999999999999998</v>
      </c>
      <c r="B40" s="813" t="s">
        <v>771</v>
      </c>
      <c r="C40" s="812">
        <v>8.2899999999999991</v>
      </c>
      <c r="D40" s="811">
        <v>511.96033470711359</v>
      </c>
      <c r="E40" s="810">
        <v>526.8947436082924</v>
      </c>
      <c r="F40" s="810">
        <v>526.8947436082924</v>
      </c>
      <c r="G40" s="810">
        <v>572.5602013037668</v>
      </c>
      <c r="H40" s="810">
        <v>572.5602013037668</v>
      </c>
      <c r="I40" s="809">
        <v>2.9171027301798063</v>
      </c>
      <c r="J40" s="809">
        <v>0</v>
      </c>
      <c r="K40" s="808">
        <v>8.6669032571377045</v>
      </c>
      <c r="L40" s="814">
        <v>0</v>
      </c>
    </row>
    <row r="41" spans="1:12" s="784" customFormat="1" ht="13.8">
      <c r="A41" s="806"/>
      <c r="B41" s="813" t="s">
        <v>770</v>
      </c>
      <c r="C41" s="812">
        <v>2.76</v>
      </c>
      <c r="D41" s="791">
        <v>470.22832851822039</v>
      </c>
      <c r="E41" s="810">
        <v>485.91367054193614</v>
      </c>
      <c r="F41" s="810">
        <v>485.91367054193614</v>
      </c>
      <c r="G41" s="810">
        <v>523.10980830348853</v>
      </c>
      <c r="H41" s="810">
        <v>523.10980830348853</v>
      </c>
      <c r="I41" s="809">
        <v>3.3356863192703088</v>
      </c>
      <c r="J41" s="809">
        <v>0</v>
      </c>
      <c r="K41" s="808">
        <v>7.6548860459241297</v>
      </c>
      <c r="L41" s="807">
        <v>0</v>
      </c>
    </row>
    <row r="42" spans="1:12" ht="13.8">
      <c r="A42" s="806"/>
      <c r="B42" s="805" t="s">
        <v>768</v>
      </c>
      <c r="C42" s="803">
        <v>1.38</v>
      </c>
      <c r="D42" s="791">
        <v>459.54610747705226</v>
      </c>
      <c r="E42" s="804">
        <v>475.53813968715656</v>
      </c>
      <c r="F42" s="804">
        <v>475.53813968715656</v>
      </c>
      <c r="G42" s="804">
        <v>508.27964555495635</v>
      </c>
      <c r="H42" s="804">
        <v>508.27964555495635</v>
      </c>
      <c r="I42" s="803">
        <v>3.4799624999332366</v>
      </c>
      <c r="J42" s="803">
        <v>0</v>
      </c>
      <c r="K42" s="802">
        <v>6.885148242649791</v>
      </c>
      <c r="L42" s="801">
        <v>0</v>
      </c>
    </row>
    <row r="43" spans="1:12" ht="13.8">
      <c r="A43" s="806"/>
      <c r="B43" s="805" t="s">
        <v>767</v>
      </c>
      <c r="C43" s="803">
        <v>1.38</v>
      </c>
      <c r="D43" s="791">
        <v>480.91054955938841</v>
      </c>
      <c r="E43" s="804">
        <v>496.28920139671561</v>
      </c>
      <c r="F43" s="804">
        <v>496.28920139671561</v>
      </c>
      <c r="G43" s="804">
        <v>537.9399710520205</v>
      </c>
      <c r="H43" s="804">
        <v>537.9399710520205</v>
      </c>
      <c r="I43" s="803">
        <v>3.1978196052087355</v>
      </c>
      <c r="J43" s="803">
        <v>0</v>
      </c>
      <c r="K43" s="802">
        <v>8.3924392346410741</v>
      </c>
      <c r="L43" s="801">
        <v>0</v>
      </c>
    </row>
    <row r="44" spans="1:12" ht="13.8">
      <c r="A44" s="806"/>
      <c r="B44" s="813" t="s">
        <v>769</v>
      </c>
      <c r="C44" s="812">
        <v>2.76</v>
      </c>
      <c r="D44" s="811">
        <v>464.2198810902571</v>
      </c>
      <c r="E44" s="810">
        <v>471.41619821431146</v>
      </c>
      <c r="F44" s="810">
        <v>471.41619821431146</v>
      </c>
      <c r="G44" s="810">
        <v>508.26666566776413</v>
      </c>
      <c r="H44" s="810">
        <v>508.26666566776413</v>
      </c>
      <c r="I44" s="809">
        <v>1.5501958053052931</v>
      </c>
      <c r="J44" s="809">
        <v>0</v>
      </c>
      <c r="K44" s="808">
        <v>7.8169709893379604</v>
      </c>
      <c r="L44" s="807">
        <v>0</v>
      </c>
    </row>
    <row r="45" spans="1:12" ht="13.8">
      <c r="A45" s="806"/>
      <c r="B45" s="805" t="s">
        <v>768</v>
      </c>
      <c r="C45" s="803">
        <v>1.38</v>
      </c>
      <c r="D45" s="791">
        <v>444.02781573289383</v>
      </c>
      <c r="E45" s="804">
        <v>452.50961746925924</v>
      </c>
      <c r="F45" s="804">
        <v>452.50961746925924</v>
      </c>
      <c r="G45" s="804">
        <v>485.9089996563111</v>
      </c>
      <c r="H45" s="804">
        <v>485.9089996563111</v>
      </c>
      <c r="I45" s="803">
        <v>1.9101960363374388</v>
      </c>
      <c r="J45" s="803">
        <v>0</v>
      </c>
      <c r="K45" s="802">
        <v>7.3809220616887501</v>
      </c>
      <c r="L45" s="801">
        <v>0</v>
      </c>
    </row>
    <row r="46" spans="1:12" ht="13.8">
      <c r="A46" s="806"/>
      <c r="B46" s="805" t="s">
        <v>767</v>
      </c>
      <c r="C46" s="803">
        <v>1.38</v>
      </c>
      <c r="D46" s="791">
        <v>484.41194644762027</v>
      </c>
      <c r="E46" s="804">
        <v>490.32277895936363</v>
      </c>
      <c r="F46" s="804">
        <v>490.32277895936363</v>
      </c>
      <c r="G46" s="804">
        <v>530.62433167921711</v>
      </c>
      <c r="H46" s="804">
        <v>530.62433167921711</v>
      </c>
      <c r="I46" s="803">
        <v>1.2202078324223322</v>
      </c>
      <c r="J46" s="803">
        <v>0</v>
      </c>
      <c r="K46" s="802">
        <v>8.2193922961089925</v>
      </c>
      <c r="L46" s="801">
        <v>0</v>
      </c>
    </row>
    <row r="47" spans="1:12" ht="13.8">
      <c r="A47" s="806"/>
      <c r="B47" s="813" t="s">
        <v>766</v>
      </c>
      <c r="C47" s="812">
        <v>2.77</v>
      </c>
      <c r="D47" s="811">
        <v>601.19671942102764</v>
      </c>
      <c r="E47" s="810">
        <v>623.09985120197973</v>
      </c>
      <c r="F47" s="810">
        <v>623.09985120197973</v>
      </c>
      <c r="G47" s="810">
        <v>686.00401403335582</v>
      </c>
      <c r="H47" s="810">
        <v>686.00401403335582</v>
      </c>
      <c r="I47" s="809">
        <v>3.6432553727248518</v>
      </c>
      <c r="J47" s="809">
        <v>0</v>
      </c>
      <c r="K47" s="808">
        <v>10.095358345862522</v>
      </c>
      <c r="L47" s="807">
        <v>0</v>
      </c>
    </row>
    <row r="48" spans="1:12" ht="13.8">
      <c r="A48" s="806"/>
      <c r="B48" s="805" t="s">
        <v>765</v>
      </c>
      <c r="C48" s="803">
        <v>1.38</v>
      </c>
      <c r="D48" s="791">
        <v>599.13817797532818</v>
      </c>
      <c r="E48" s="804">
        <v>625.59608353717658</v>
      </c>
      <c r="F48" s="804">
        <v>625.59608353717658</v>
      </c>
      <c r="G48" s="804">
        <v>663.4244808893834</v>
      </c>
      <c r="H48" s="804">
        <v>663.4244808893834</v>
      </c>
      <c r="I48" s="803">
        <v>4.4159939283551921</v>
      </c>
      <c r="J48" s="803">
        <v>0</v>
      </c>
      <c r="K48" s="802">
        <v>6.0467765620145286</v>
      </c>
      <c r="L48" s="801">
        <v>0</v>
      </c>
    </row>
    <row r="49" spans="1:12" ht="14.4" thickBot="1">
      <c r="A49" s="800"/>
      <c r="B49" s="799" t="s">
        <v>764</v>
      </c>
      <c r="C49" s="796">
        <v>1.39</v>
      </c>
      <c r="D49" s="798">
        <v>603.24442643806537</v>
      </c>
      <c r="E49" s="797">
        <v>620.61675693170548</v>
      </c>
      <c r="F49" s="797">
        <v>620.61675693170548</v>
      </c>
      <c r="G49" s="797">
        <v>708.46470752920231</v>
      </c>
      <c r="H49" s="797">
        <v>708.46470752920231</v>
      </c>
      <c r="I49" s="796">
        <v>2.8798161627811965</v>
      </c>
      <c r="J49" s="796">
        <v>0</v>
      </c>
      <c r="K49" s="795">
        <v>14.154943387576608</v>
      </c>
      <c r="L49" s="794">
        <v>0</v>
      </c>
    </row>
    <row r="50" spans="1:12" ht="14.4" thickTop="1">
      <c r="A50" s="793"/>
      <c r="B50" s="792" t="s">
        <v>763</v>
      </c>
      <c r="C50" s="789"/>
      <c r="D50" s="791"/>
      <c r="E50" s="791"/>
      <c r="F50" s="791"/>
      <c r="G50" s="791"/>
      <c r="H50" s="791"/>
      <c r="I50" s="789"/>
      <c r="J50" s="789"/>
      <c r="K50" s="790"/>
      <c r="L50" s="789"/>
    </row>
    <row r="51" spans="1:12">
      <c r="A51" s="787"/>
      <c r="B51" s="788" t="s">
        <v>122</v>
      </c>
      <c r="C51" s="787"/>
      <c r="D51" s="785"/>
      <c r="E51" s="785"/>
      <c r="F51" s="785"/>
      <c r="G51" s="785"/>
      <c r="H51" s="785"/>
      <c r="I51" s="785"/>
      <c r="J51" s="785"/>
      <c r="K51" s="785"/>
      <c r="L51" s="785"/>
    </row>
    <row r="52" spans="1:12">
      <c r="B52" s="786"/>
      <c r="C52" s="786"/>
      <c r="D52" s="786"/>
      <c r="E52" s="786"/>
      <c r="F52" s="786"/>
      <c r="G52" s="786"/>
      <c r="H52" s="786"/>
      <c r="I52" s="786"/>
      <c r="J52" s="786"/>
      <c r="K52" s="786"/>
      <c r="L52" s="786"/>
    </row>
    <row r="53" spans="1:12">
      <c r="D53" s="785"/>
      <c r="E53" s="785"/>
      <c r="G53" s="785"/>
      <c r="H53" s="785"/>
      <c r="I53" s="785"/>
      <c r="J53" s="785"/>
      <c r="K53" s="785"/>
      <c r="L53" s="785"/>
    </row>
    <row r="54" spans="1:12">
      <c r="D54" s="785"/>
      <c r="E54" s="785"/>
      <c r="F54" s="785"/>
      <c r="G54" s="785"/>
      <c r="H54" s="785"/>
      <c r="I54" s="785"/>
      <c r="J54" s="785"/>
      <c r="K54" s="785"/>
      <c r="L54" s="785"/>
    </row>
    <row r="55" spans="1:12">
      <c r="D55" s="785"/>
      <c r="E55" s="785"/>
      <c r="F55" s="785"/>
      <c r="G55" s="785"/>
      <c r="H55" s="785"/>
      <c r="I55" s="785"/>
      <c r="J55" s="785"/>
      <c r="K55" s="785"/>
      <c r="L55" s="785"/>
    </row>
    <row r="56" spans="1:12">
      <c r="D56" s="785"/>
      <c r="E56" s="785"/>
      <c r="F56" s="785"/>
      <c r="G56" s="785"/>
      <c r="H56" s="785"/>
      <c r="I56" s="785"/>
      <c r="J56" s="785"/>
      <c r="K56" s="785"/>
      <c r="L56" s="785"/>
    </row>
    <row r="57" spans="1:12">
      <c r="D57" s="785"/>
      <c r="E57" s="785"/>
      <c r="F57" s="785"/>
      <c r="G57" s="785"/>
      <c r="H57" s="785"/>
      <c r="I57" s="785"/>
      <c r="J57" s="785"/>
      <c r="K57" s="785"/>
      <c r="L57" s="785"/>
    </row>
    <row r="58" spans="1:12">
      <c r="D58" s="785"/>
      <c r="E58" s="785"/>
      <c r="F58" s="785"/>
      <c r="G58" s="785"/>
      <c r="H58" s="785"/>
      <c r="I58" s="785"/>
      <c r="J58" s="785"/>
      <c r="K58" s="785"/>
      <c r="L58" s="785"/>
    </row>
    <row r="59" spans="1:12">
      <c r="D59" s="785"/>
      <c r="E59" s="785"/>
      <c r="F59" s="785"/>
      <c r="G59" s="785"/>
      <c r="H59" s="785"/>
      <c r="I59" s="785"/>
      <c r="J59" s="785"/>
      <c r="K59" s="785"/>
      <c r="L59" s="785"/>
    </row>
    <row r="60" spans="1:12">
      <c r="D60" s="785"/>
      <c r="E60" s="785"/>
      <c r="F60" s="785"/>
      <c r="G60" s="785"/>
      <c r="H60" s="785"/>
      <c r="I60" s="785"/>
      <c r="J60" s="785"/>
      <c r="K60" s="785"/>
      <c r="L60" s="785"/>
    </row>
    <row r="61" spans="1:12">
      <c r="D61" s="785"/>
      <c r="E61" s="785"/>
      <c r="F61" s="785"/>
      <c r="G61" s="785"/>
      <c r="H61" s="785"/>
      <c r="I61" s="785"/>
      <c r="J61" s="785"/>
      <c r="K61" s="785"/>
      <c r="L61" s="785"/>
    </row>
    <row r="62" spans="1:12">
      <c r="D62" s="785"/>
      <c r="E62" s="785"/>
      <c r="F62" s="785"/>
      <c r="G62" s="785"/>
      <c r="H62" s="785"/>
      <c r="I62" s="785"/>
      <c r="J62" s="785"/>
      <c r="K62" s="785"/>
      <c r="L62" s="785"/>
    </row>
    <row r="63" spans="1:12">
      <c r="D63" s="785"/>
      <c r="E63" s="785"/>
      <c r="F63" s="785"/>
      <c r="G63" s="785"/>
      <c r="H63" s="785"/>
      <c r="I63" s="785"/>
      <c r="J63" s="785"/>
      <c r="K63" s="785"/>
      <c r="L63" s="785"/>
    </row>
    <row r="64" spans="1:12">
      <c r="D64" s="785"/>
      <c r="E64" s="785"/>
      <c r="F64" s="785"/>
      <c r="G64" s="785"/>
      <c r="H64" s="785"/>
      <c r="I64" s="785"/>
      <c r="J64" s="785"/>
      <c r="K64" s="785"/>
      <c r="L64" s="785"/>
    </row>
    <row r="65" spans="1:12">
      <c r="D65" s="785"/>
      <c r="E65" s="785"/>
      <c r="F65" s="785"/>
      <c r="G65" s="785"/>
      <c r="H65" s="785"/>
      <c r="I65" s="785"/>
      <c r="J65" s="785"/>
      <c r="K65" s="785"/>
      <c r="L65" s="785"/>
    </row>
    <row r="66" spans="1:12">
      <c r="A66" s="783"/>
      <c r="D66" s="785"/>
      <c r="E66" s="785"/>
      <c r="F66" s="785"/>
      <c r="G66" s="785"/>
      <c r="H66" s="785"/>
      <c r="I66" s="785"/>
      <c r="J66" s="785"/>
      <c r="K66" s="785"/>
      <c r="L66" s="785"/>
    </row>
    <row r="67" spans="1:12">
      <c r="A67" s="783"/>
      <c r="D67" s="785"/>
      <c r="E67" s="785"/>
      <c r="F67" s="785"/>
      <c r="G67" s="785"/>
      <c r="H67" s="785"/>
      <c r="I67" s="785"/>
      <c r="J67" s="785"/>
      <c r="K67" s="785"/>
      <c r="L67" s="785"/>
    </row>
    <row r="68" spans="1:12">
      <c r="A68" s="783"/>
      <c r="D68" s="785"/>
      <c r="E68" s="785"/>
      <c r="F68" s="785"/>
      <c r="G68" s="785"/>
      <c r="H68" s="785"/>
      <c r="I68" s="785"/>
      <c r="J68" s="785"/>
      <c r="K68" s="785"/>
      <c r="L68" s="785"/>
    </row>
    <row r="69" spans="1:12">
      <c r="A69" s="783"/>
      <c r="D69" s="785"/>
      <c r="E69" s="785"/>
      <c r="F69" s="785"/>
      <c r="G69" s="785"/>
      <c r="H69" s="785"/>
      <c r="I69" s="785"/>
      <c r="J69" s="785"/>
      <c r="K69" s="785"/>
      <c r="L69" s="785"/>
    </row>
    <row r="70" spans="1:12">
      <c r="A70" s="783"/>
      <c r="D70" s="785"/>
      <c r="E70" s="785"/>
      <c r="F70" s="785"/>
      <c r="G70" s="785"/>
      <c r="H70" s="785"/>
      <c r="I70" s="785"/>
      <c r="J70" s="785"/>
      <c r="K70" s="785"/>
      <c r="L70" s="785"/>
    </row>
    <row r="71" spans="1:12">
      <c r="A71" s="783"/>
      <c r="D71" s="785"/>
      <c r="E71" s="785"/>
      <c r="F71" s="785"/>
      <c r="G71" s="785"/>
      <c r="H71" s="785"/>
      <c r="I71" s="785"/>
      <c r="J71" s="785"/>
      <c r="K71" s="785"/>
      <c r="L71" s="785"/>
    </row>
    <row r="72" spans="1:12">
      <c r="A72" s="783"/>
      <c r="D72" s="785"/>
      <c r="E72" s="785"/>
      <c r="F72" s="785"/>
      <c r="G72" s="785"/>
      <c r="H72" s="785"/>
      <c r="I72" s="785"/>
      <c r="J72" s="785"/>
      <c r="K72" s="785"/>
      <c r="L72" s="785"/>
    </row>
    <row r="73" spans="1:12">
      <c r="A73" s="783"/>
      <c r="D73" s="785"/>
      <c r="E73" s="785"/>
      <c r="F73" s="785"/>
      <c r="G73" s="785"/>
      <c r="H73" s="785"/>
      <c r="I73" s="785"/>
      <c r="J73" s="785"/>
      <c r="K73" s="785"/>
      <c r="L73" s="785"/>
    </row>
    <row r="74" spans="1:12">
      <c r="A74" s="783"/>
      <c r="D74" s="785"/>
      <c r="E74" s="785"/>
      <c r="F74" s="785"/>
      <c r="G74" s="785"/>
      <c r="H74" s="785"/>
      <c r="I74" s="785"/>
      <c r="J74" s="785"/>
      <c r="K74" s="785"/>
      <c r="L74" s="785"/>
    </row>
    <row r="75" spans="1:12">
      <c r="A75" s="783"/>
      <c r="D75" s="785"/>
      <c r="E75" s="785"/>
      <c r="F75" s="785"/>
      <c r="G75" s="785"/>
      <c r="H75" s="785"/>
      <c r="I75" s="785"/>
      <c r="J75" s="785"/>
      <c r="K75" s="785"/>
      <c r="L75" s="785"/>
    </row>
    <row r="76" spans="1:12">
      <c r="A76" s="783"/>
      <c r="D76" s="785"/>
      <c r="E76" s="785"/>
      <c r="F76" s="785"/>
      <c r="G76" s="785"/>
      <c r="H76" s="785"/>
      <c r="I76" s="785"/>
      <c r="J76" s="785"/>
      <c r="K76" s="785"/>
      <c r="L76" s="785"/>
    </row>
    <row r="77" spans="1:12">
      <c r="A77" s="783"/>
      <c r="D77" s="785"/>
      <c r="E77" s="785"/>
      <c r="F77" s="785"/>
      <c r="G77" s="785"/>
      <c r="H77" s="785"/>
      <c r="I77" s="785"/>
      <c r="J77" s="785"/>
      <c r="K77" s="785"/>
      <c r="L77" s="785"/>
    </row>
    <row r="78" spans="1:12">
      <c r="A78" s="783"/>
      <c r="D78" s="785"/>
      <c r="E78" s="785"/>
      <c r="F78" s="785"/>
      <c r="G78" s="785"/>
      <c r="H78" s="785"/>
      <c r="I78" s="785"/>
      <c r="J78" s="785"/>
      <c r="K78" s="785"/>
      <c r="L78" s="785"/>
    </row>
    <row r="79" spans="1:12">
      <c r="A79" s="783"/>
      <c r="D79" s="785"/>
      <c r="E79" s="785"/>
      <c r="F79" s="785"/>
      <c r="G79" s="785"/>
      <c r="H79" s="785"/>
      <c r="I79" s="785"/>
      <c r="J79" s="785"/>
      <c r="K79" s="785"/>
      <c r="L79" s="785"/>
    </row>
    <row r="80" spans="1:12">
      <c r="A80" s="783"/>
      <c r="D80" s="785"/>
      <c r="E80" s="785"/>
      <c r="F80" s="785"/>
      <c r="G80" s="785"/>
      <c r="H80" s="785"/>
      <c r="I80" s="785"/>
      <c r="J80" s="785"/>
      <c r="K80" s="785"/>
      <c r="L80" s="785"/>
    </row>
    <row r="81" spans="1:12">
      <c r="A81" s="783"/>
      <c r="D81" s="785"/>
      <c r="E81" s="785"/>
      <c r="F81" s="785"/>
      <c r="G81" s="785"/>
      <c r="H81" s="785"/>
      <c r="I81" s="785"/>
      <c r="J81" s="785"/>
      <c r="K81" s="785"/>
      <c r="L81" s="785"/>
    </row>
    <row r="82" spans="1:12">
      <c r="A82" s="783"/>
      <c r="D82" s="785"/>
      <c r="E82" s="785"/>
      <c r="F82" s="785"/>
      <c r="G82" s="785"/>
      <c r="H82" s="785"/>
      <c r="I82" s="785"/>
      <c r="J82" s="785"/>
      <c r="K82" s="785"/>
      <c r="L82" s="785"/>
    </row>
    <row r="83" spans="1:12">
      <c r="A83" s="783"/>
      <c r="D83" s="785"/>
      <c r="E83" s="785"/>
      <c r="F83" s="785"/>
      <c r="G83" s="785"/>
      <c r="H83" s="785"/>
      <c r="I83" s="785"/>
      <c r="J83" s="785"/>
      <c r="K83" s="785"/>
      <c r="L83" s="785"/>
    </row>
    <row r="84" spans="1:12">
      <c r="A84" s="783"/>
      <c r="D84" s="785"/>
      <c r="E84" s="785"/>
      <c r="F84" s="785"/>
      <c r="G84" s="785"/>
      <c r="H84" s="785"/>
      <c r="I84" s="785"/>
      <c r="J84" s="785"/>
      <c r="K84" s="785"/>
      <c r="L84" s="785"/>
    </row>
    <row r="85" spans="1:12">
      <c r="A85" s="783"/>
      <c r="D85" s="785"/>
      <c r="E85" s="785"/>
      <c r="F85" s="785"/>
      <c r="G85" s="785"/>
      <c r="H85" s="785"/>
      <c r="I85" s="785"/>
      <c r="J85" s="785"/>
      <c r="K85" s="785"/>
      <c r="L85" s="785"/>
    </row>
    <row r="86" spans="1:12">
      <c r="A86" s="783"/>
      <c r="D86" s="785"/>
      <c r="E86" s="785"/>
      <c r="F86" s="785"/>
      <c r="G86" s="785"/>
      <c r="H86" s="785"/>
      <c r="I86" s="785"/>
      <c r="J86" s="785"/>
      <c r="K86" s="785"/>
      <c r="L86" s="785"/>
    </row>
    <row r="87" spans="1:12">
      <c r="A87" s="783"/>
      <c r="D87" s="785"/>
      <c r="E87" s="785"/>
      <c r="F87" s="785"/>
      <c r="G87" s="785"/>
      <c r="H87" s="785"/>
      <c r="I87" s="785"/>
      <c r="J87" s="785"/>
      <c r="K87" s="785"/>
      <c r="L87" s="785"/>
    </row>
    <row r="88" spans="1:12">
      <c r="A88" s="783"/>
      <c r="D88" s="785"/>
      <c r="E88" s="785"/>
      <c r="F88" s="785"/>
      <c r="G88" s="785"/>
      <c r="H88" s="785"/>
      <c r="I88" s="785"/>
      <c r="J88" s="785"/>
      <c r="K88" s="785"/>
      <c r="L88" s="785"/>
    </row>
    <row r="89" spans="1:12">
      <c r="A89" s="783"/>
      <c r="D89" s="785"/>
      <c r="E89" s="785"/>
      <c r="F89" s="785"/>
      <c r="G89" s="785"/>
      <c r="H89" s="785"/>
      <c r="I89" s="785"/>
      <c r="J89" s="785"/>
      <c r="K89" s="785"/>
      <c r="L89" s="785"/>
    </row>
    <row r="90" spans="1:12">
      <c r="A90" s="783"/>
      <c r="D90" s="785"/>
      <c r="E90" s="785"/>
      <c r="F90" s="785"/>
      <c r="G90" s="785"/>
      <c r="H90" s="785"/>
      <c r="I90" s="785"/>
      <c r="J90" s="785"/>
      <c r="K90" s="785"/>
      <c r="L90" s="785"/>
    </row>
    <row r="91" spans="1:12">
      <c r="A91" s="783"/>
      <c r="D91" s="785"/>
      <c r="E91" s="785"/>
      <c r="F91" s="785"/>
      <c r="G91" s="785"/>
      <c r="H91" s="785"/>
      <c r="I91" s="785"/>
      <c r="J91" s="785"/>
      <c r="K91" s="785"/>
      <c r="L91" s="785"/>
    </row>
    <row r="92" spans="1:12">
      <c r="A92" s="783"/>
      <c r="D92" s="785"/>
      <c r="E92" s="785"/>
      <c r="F92" s="785"/>
      <c r="G92" s="785"/>
      <c r="H92" s="785"/>
      <c r="I92" s="785"/>
      <c r="J92" s="785"/>
      <c r="K92" s="785"/>
      <c r="L92" s="785"/>
    </row>
    <row r="93" spans="1:12">
      <c r="A93" s="783"/>
      <c r="D93" s="785"/>
      <c r="E93" s="785"/>
      <c r="F93" s="785"/>
      <c r="G93" s="785"/>
      <c r="H93" s="785"/>
      <c r="I93" s="785"/>
      <c r="J93" s="785"/>
      <c r="K93" s="785"/>
      <c r="L93" s="785"/>
    </row>
    <row r="94" spans="1:12">
      <c r="A94" s="783"/>
      <c r="D94" s="785"/>
      <c r="E94" s="785"/>
      <c r="F94" s="785"/>
      <c r="G94" s="785"/>
      <c r="H94" s="785"/>
      <c r="I94" s="785"/>
      <c r="J94" s="785"/>
      <c r="K94" s="785"/>
      <c r="L94" s="785"/>
    </row>
    <row r="95" spans="1:12">
      <c r="A95" s="783"/>
      <c r="D95" s="785"/>
      <c r="E95" s="785"/>
      <c r="F95" s="785"/>
      <c r="G95" s="785"/>
      <c r="H95" s="785"/>
      <c r="I95" s="785"/>
      <c r="J95" s="785"/>
      <c r="K95" s="785"/>
      <c r="L95" s="785"/>
    </row>
    <row r="96" spans="1:12">
      <c r="A96" s="783"/>
      <c r="D96" s="785"/>
      <c r="E96" s="785"/>
      <c r="F96" s="785"/>
      <c r="G96" s="785"/>
      <c r="H96" s="785"/>
      <c r="I96" s="785"/>
      <c r="J96" s="785"/>
      <c r="K96" s="785"/>
      <c r="L96" s="785"/>
    </row>
    <row r="97" spans="1:12">
      <c r="A97" s="783"/>
      <c r="D97" s="785"/>
      <c r="E97" s="785"/>
      <c r="F97" s="785"/>
      <c r="G97" s="785"/>
      <c r="H97" s="785"/>
      <c r="I97" s="785"/>
      <c r="J97" s="785"/>
      <c r="K97" s="785"/>
      <c r="L97" s="785"/>
    </row>
    <row r="98" spans="1:12">
      <c r="A98" s="783"/>
      <c r="D98" s="785"/>
      <c r="E98" s="785"/>
      <c r="F98" s="785"/>
      <c r="G98" s="785"/>
      <c r="H98" s="785"/>
      <c r="I98" s="785"/>
      <c r="J98" s="785"/>
      <c r="K98" s="785"/>
      <c r="L98" s="785"/>
    </row>
    <row r="99" spans="1:12">
      <c r="A99" s="783"/>
      <c r="D99" s="785"/>
      <c r="E99" s="785"/>
      <c r="F99" s="785"/>
      <c r="G99" s="785"/>
      <c r="H99" s="785"/>
      <c r="I99" s="785"/>
      <c r="J99" s="785"/>
      <c r="K99" s="785"/>
      <c r="L99" s="785"/>
    </row>
    <row r="100" spans="1:12">
      <c r="A100" s="783"/>
      <c r="D100" s="785"/>
      <c r="E100" s="785"/>
      <c r="F100" s="785"/>
      <c r="G100" s="785"/>
      <c r="H100" s="785"/>
      <c r="I100" s="785"/>
      <c r="J100" s="785"/>
      <c r="K100" s="785"/>
      <c r="L100" s="785"/>
    </row>
    <row r="101" spans="1:12">
      <c r="A101" s="783"/>
      <c r="D101" s="785"/>
      <c r="E101" s="785"/>
      <c r="F101" s="785"/>
      <c r="G101" s="785"/>
      <c r="H101" s="785"/>
      <c r="I101" s="785"/>
      <c r="J101" s="785"/>
      <c r="K101" s="785"/>
      <c r="L101" s="785"/>
    </row>
    <row r="102" spans="1:12">
      <c r="A102" s="783"/>
      <c r="D102" s="785"/>
      <c r="E102" s="785"/>
      <c r="F102" s="785"/>
      <c r="G102" s="785"/>
      <c r="H102" s="785"/>
      <c r="I102" s="785"/>
      <c r="J102" s="785"/>
      <c r="K102" s="785"/>
      <c r="L102" s="785"/>
    </row>
    <row r="103" spans="1:12">
      <c r="A103" s="783"/>
      <c r="D103" s="785"/>
      <c r="E103" s="785"/>
      <c r="F103" s="785"/>
      <c r="G103" s="785"/>
      <c r="H103" s="785"/>
      <c r="I103" s="785"/>
      <c r="J103" s="785"/>
      <c r="K103" s="785"/>
      <c r="L103" s="785"/>
    </row>
    <row r="104" spans="1:12">
      <c r="A104" s="783"/>
      <c r="D104" s="785"/>
      <c r="E104" s="785"/>
      <c r="F104" s="785"/>
      <c r="G104" s="785"/>
      <c r="H104" s="785"/>
      <c r="I104" s="785"/>
      <c r="J104" s="785"/>
      <c r="K104" s="785"/>
      <c r="L104" s="785"/>
    </row>
    <row r="105" spans="1:12">
      <c r="A105" s="783"/>
      <c r="D105" s="785"/>
      <c r="E105" s="785"/>
      <c r="F105" s="785"/>
      <c r="G105" s="785"/>
      <c r="H105" s="785"/>
      <c r="I105" s="785"/>
      <c r="J105" s="785"/>
      <c r="K105" s="785"/>
      <c r="L105" s="785"/>
    </row>
    <row r="106" spans="1:12">
      <c r="A106" s="783"/>
      <c r="D106" s="785"/>
      <c r="E106" s="785"/>
      <c r="F106" s="785"/>
      <c r="G106" s="785"/>
      <c r="H106" s="785"/>
      <c r="I106" s="785"/>
      <c r="J106" s="785"/>
      <c r="K106" s="785"/>
      <c r="L106" s="785"/>
    </row>
    <row r="107" spans="1:12">
      <c r="A107" s="783"/>
      <c r="D107" s="785"/>
      <c r="E107" s="785"/>
      <c r="F107" s="785"/>
      <c r="G107" s="785"/>
      <c r="H107" s="785"/>
      <c r="I107" s="785"/>
      <c r="J107" s="785"/>
      <c r="K107" s="785"/>
      <c r="L107" s="785"/>
    </row>
    <row r="108" spans="1:12">
      <c r="A108" s="783"/>
      <c r="D108" s="785"/>
      <c r="E108" s="785"/>
      <c r="F108" s="785"/>
      <c r="G108" s="785"/>
      <c r="H108" s="785"/>
      <c r="I108" s="785"/>
      <c r="J108" s="785"/>
      <c r="K108" s="785"/>
      <c r="L108" s="785"/>
    </row>
    <row r="109" spans="1:12">
      <c r="A109" s="783"/>
      <c r="D109" s="785"/>
      <c r="E109" s="785"/>
      <c r="F109" s="785"/>
      <c r="G109" s="785"/>
      <c r="H109" s="785"/>
      <c r="I109" s="785"/>
      <c r="J109" s="785"/>
      <c r="K109" s="785"/>
      <c r="L109" s="785"/>
    </row>
    <row r="110" spans="1:12">
      <c r="A110" s="783"/>
      <c r="D110" s="785"/>
      <c r="E110" s="785"/>
      <c r="F110" s="785"/>
      <c r="G110" s="785"/>
      <c r="H110" s="785"/>
      <c r="I110" s="785"/>
      <c r="J110" s="785"/>
      <c r="K110" s="785"/>
      <c r="L110" s="785"/>
    </row>
    <row r="111" spans="1:12">
      <c r="A111" s="783"/>
      <c r="D111" s="785"/>
      <c r="E111" s="785"/>
      <c r="F111" s="785"/>
      <c r="G111" s="785"/>
      <c r="H111" s="785"/>
      <c r="I111" s="785"/>
      <c r="J111" s="785"/>
      <c r="K111" s="785"/>
      <c r="L111" s="785"/>
    </row>
    <row r="112" spans="1:12">
      <c r="A112" s="783"/>
      <c r="D112" s="785"/>
      <c r="E112" s="785"/>
      <c r="F112" s="785"/>
      <c r="G112" s="785"/>
      <c r="H112" s="785"/>
      <c r="I112" s="785"/>
      <c r="J112" s="785"/>
      <c r="K112" s="785"/>
      <c r="L112" s="785"/>
    </row>
    <row r="113" spans="1:12">
      <c r="A113" s="783"/>
      <c r="D113" s="785"/>
      <c r="E113" s="785"/>
      <c r="F113" s="785"/>
      <c r="G113" s="785"/>
      <c r="H113" s="785"/>
      <c r="I113" s="785"/>
      <c r="J113" s="785"/>
      <c r="K113" s="785"/>
      <c r="L113" s="785"/>
    </row>
    <row r="114" spans="1:12">
      <c r="A114" s="783"/>
      <c r="D114" s="785"/>
      <c r="E114" s="785"/>
      <c r="F114" s="785"/>
      <c r="G114" s="785"/>
      <c r="H114" s="785"/>
      <c r="I114" s="785"/>
      <c r="J114" s="785"/>
      <c r="K114" s="785"/>
      <c r="L114" s="785"/>
    </row>
    <row r="115" spans="1:12">
      <c r="A115" s="783"/>
      <c r="D115" s="785"/>
      <c r="E115" s="785"/>
      <c r="F115" s="785"/>
      <c r="G115" s="785"/>
      <c r="H115" s="785"/>
      <c r="I115" s="785"/>
      <c r="J115" s="785"/>
      <c r="K115" s="785"/>
      <c r="L115" s="785"/>
    </row>
    <row r="116" spans="1:12">
      <c r="A116" s="783"/>
      <c r="D116" s="785"/>
      <c r="E116" s="785"/>
      <c r="F116" s="785"/>
      <c r="G116" s="785"/>
      <c r="H116" s="785"/>
      <c r="I116" s="785"/>
      <c r="J116" s="785"/>
      <c r="K116" s="785"/>
      <c r="L116" s="785"/>
    </row>
    <row r="117" spans="1:12">
      <c r="A117" s="783"/>
      <c r="D117" s="785"/>
      <c r="E117" s="785"/>
      <c r="F117" s="785"/>
      <c r="G117" s="785"/>
      <c r="H117" s="785"/>
      <c r="I117" s="785"/>
      <c r="J117" s="785"/>
      <c r="K117" s="785"/>
      <c r="L117" s="785"/>
    </row>
    <row r="118" spans="1:12">
      <c r="A118" s="783"/>
      <c r="D118" s="785"/>
      <c r="E118" s="785"/>
      <c r="F118" s="785"/>
      <c r="G118" s="785"/>
      <c r="H118" s="785"/>
      <c r="I118" s="785"/>
      <c r="J118" s="785"/>
      <c r="K118" s="785"/>
      <c r="L118" s="785"/>
    </row>
    <row r="119" spans="1:12">
      <c r="A119" s="783"/>
      <c r="D119" s="785"/>
      <c r="E119" s="785"/>
      <c r="F119" s="785"/>
      <c r="G119" s="785"/>
      <c r="H119" s="785"/>
      <c r="I119" s="785"/>
      <c r="J119" s="785"/>
      <c r="K119" s="785"/>
      <c r="L119" s="785"/>
    </row>
    <row r="120" spans="1:12">
      <c r="A120" s="783"/>
      <c r="D120" s="785"/>
      <c r="E120" s="785"/>
      <c r="F120" s="785"/>
      <c r="G120" s="785"/>
      <c r="H120" s="785"/>
      <c r="I120" s="785"/>
      <c r="J120" s="785"/>
      <c r="K120" s="785"/>
      <c r="L120" s="785"/>
    </row>
    <row r="121" spans="1:12">
      <c r="A121" s="783"/>
      <c r="D121" s="785"/>
      <c r="E121" s="785"/>
      <c r="F121" s="785"/>
      <c r="G121" s="785"/>
      <c r="H121" s="785"/>
      <c r="I121" s="785"/>
      <c r="J121" s="785"/>
      <c r="K121" s="785"/>
      <c r="L121" s="785"/>
    </row>
    <row r="122" spans="1:12">
      <c r="A122" s="783"/>
      <c r="D122" s="785"/>
      <c r="E122" s="785"/>
      <c r="F122" s="785"/>
      <c r="G122" s="785"/>
      <c r="H122" s="785"/>
      <c r="I122" s="785"/>
      <c r="J122" s="785"/>
      <c r="K122" s="785"/>
      <c r="L122" s="785"/>
    </row>
    <row r="123" spans="1:12">
      <c r="A123" s="783"/>
      <c r="D123" s="785"/>
      <c r="E123" s="785"/>
      <c r="F123" s="785"/>
      <c r="G123" s="785"/>
      <c r="H123" s="785"/>
      <c r="I123" s="785"/>
      <c r="J123" s="785"/>
      <c r="K123" s="785"/>
      <c r="L123" s="785"/>
    </row>
    <row r="124" spans="1:12">
      <c r="A124" s="783"/>
      <c r="D124" s="785"/>
      <c r="E124" s="785"/>
      <c r="F124" s="785"/>
      <c r="G124" s="785"/>
      <c r="H124" s="785"/>
      <c r="I124" s="785"/>
      <c r="J124" s="785"/>
      <c r="K124" s="785"/>
      <c r="L124" s="785"/>
    </row>
    <row r="125" spans="1:12">
      <c r="A125" s="783"/>
      <c r="D125" s="785"/>
      <c r="E125" s="785"/>
      <c r="F125" s="785"/>
      <c r="G125" s="785"/>
      <c r="H125" s="785"/>
      <c r="I125" s="785"/>
      <c r="J125" s="785"/>
      <c r="K125" s="785"/>
      <c r="L125" s="785"/>
    </row>
    <row r="126" spans="1:12">
      <c r="A126" s="783"/>
      <c r="D126" s="785"/>
      <c r="E126" s="785"/>
      <c r="F126" s="785"/>
      <c r="G126" s="785"/>
      <c r="H126" s="785"/>
      <c r="I126" s="785"/>
      <c r="J126" s="785"/>
      <c r="K126" s="785"/>
      <c r="L126" s="785"/>
    </row>
    <row r="127" spans="1:12">
      <c r="A127" s="783"/>
      <c r="D127" s="785"/>
      <c r="E127" s="785"/>
      <c r="F127" s="785"/>
      <c r="G127" s="785"/>
      <c r="H127" s="785"/>
      <c r="I127" s="785"/>
      <c r="J127" s="785"/>
      <c r="K127" s="785"/>
      <c r="L127" s="785"/>
    </row>
    <row r="128" spans="1:12">
      <c r="A128" s="783"/>
      <c r="D128" s="785"/>
      <c r="E128" s="785"/>
      <c r="F128" s="785"/>
      <c r="G128" s="785"/>
      <c r="H128" s="785"/>
      <c r="I128" s="785"/>
      <c r="J128" s="785"/>
      <c r="K128" s="785"/>
      <c r="L128" s="785"/>
    </row>
    <row r="129" spans="1:12">
      <c r="A129" s="783"/>
      <c r="D129" s="785"/>
      <c r="E129" s="785"/>
      <c r="F129" s="785"/>
      <c r="G129" s="785"/>
      <c r="H129" s="785"/>
      <c r="I129" s="785"/>
      <c r="J129" s="785"/>
      <c r="K129" s="785"/>
      <c r="L129" s="785"/>
    </row>
    <row r="130" spans="1:12">
      <c r="A130" s="783"/>
      <c r="D130" s="785"/>
      <c r="E130" s="785"/>
      <c r="F130" s="785"/>
      <c r="G130" s="785"/>
      <c r="H130" s="785"/>
      <c r="I130" s="785"/>
      <c r="J130" s="785"/>
      <c r="K130" s="785"/>
      <c r="L130" s="785"/>
    </row>
    <row r="131" spans="1:12">
      <c r="A131" s="783"/>
      <c r="D131" s="785"/>
      <c r="E131" s="785"/>
      <c r="F131" s="785"/>
      <c r="G131" s="785"/>
      <c r="H131" s="785"/>
      <c r="I131" s="785"/>
      <c r="J131" s="785"/>
      <c r="K131" s="785"/>
      <c r="L131" s="785"/>
    </row>
  </sheetData>
  <mergeCells count="15">
    <mergeCell ref="A6:A8"/>
    <mergeCell ref="B6:B8"/>
    <mergeCell ref="A1:L1"/>
    <mergeCell ref="A2:L2"/>
    <mergeCell ref="A3:L3"/>
    <mergeCell ref="A4:L4"/>
    <mergeCell ref="A5:L5"/>
    <mergeCell ref="C6:C8"/>
    <mergeCell ref="E6:F6"/>
    <mergeCell ref="G6:H6"/>
    <mergeCell ref="I6:L6"/>
    <mergeCell ref="I7:I8"/>
    <mergeCell ref="J7:J8"/>
    <mergeCell ref="K7:K8"/>
    <mergeCell ref="L7:L8"/>
  </mergeCells>
  <printOptions horizontalCentered="1"/>
  <pageMargins left="0" right="0" top="0.75" bottom="0.75" header="0.3" footer="0.3"/>
  <pageSetup paperSize="9" scale="90" fitToHeight="0"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9"/>
  <sheetViews>
    <sheetView view="pageBreakPreview" zoomScale="80" zoomScaleNormal="80" zoomScaleSheetLayoutView="80" workbookViewId="0">
      <pane xSplit="2" ySplit="17" topLeftCell="C18" activePane="bottomRight" state="frozen"/>
      <selection activeCell="K53" sqref="K53"/>
      <selection pane="topRight" activeCell="K53" sqref="K53"/>
      <selection pane="bottomLeft" activeCell="K53" sqref="K53"/>
      <selection pane="bottomRight" activeCell="N97" sqref="N97"/>
    </sheetView>
  </sheetViews>
  <sheetFormatPr defaultColWidth="19" defaultRowHeight="13.8"/>
  <cols>
    <col min="1" max="1" width="8.109375" style="622" bestFit="1" customWidth="1"/>
    <col min="2" max="2" width="13.5546875" style="622" customWidth="1"/>
    <col min="3" max="3" width="12.44140625" style="622" bestFit="1" customWidth="1"/>
    <col min="4" max="4" width="11" style="622" customWidth="1"/>
    <col min="5" max="5" width="14" style="622" bestFit="1" customWidth="1"/>
    <col min="6" max="6" width="11" style="622" bestFit="1" customWidth="1"/>
    <col min="7" max="7" width="12.88671875" style="622" bestFit="1" customWidth="1"/>
    <col min="8" max="8" width="10.88671875" style="622" customWidth="1"/>
    <col min="9" max="9" width="15.109375" style="622" customWidth="1"/>
    <col min="10" max="10" width="10.88671875" style="622" customWidth="1"/>
    <col min="11" max="11" width="16.88671875" style="622" customWidth="1"/>
    <col min="12" max="12" width="10.88671875" style="622" customWidth="1"/>
    <col min="13" max="13" width="15.109375" style="622" bestFit="1" customWidth="1"/>
    <col min="14" max="14" width="11.5546875" style="622" customWidth="1"/>
    <col min="15" max="16384" width="19" style="622"/>
  </cols>
  <sheetData>
    <row r="1" spans="1:14" ht="18" thickTop="1">
      <c r="A1" s="3739" t="s">
        <v>1440</v>
      </c>
      <c r="B1" s="3740"/>
      <c r="C1" s="3740"/>
      <c r="D1" s="3740"/>
      <c r="E1" s="3740"/>
      <c r="F1" s="3740"/>
      <c r="G1" s="3740"/>
      <c r="H1" s="3740"/>
      <c r="I1" s="3740"/>
      <c r="J1" s="3740"/>
      <c r="K1" s="3740"/>
      <c r="L1" s="3740"/>
      <c r="M1" s="3740"/>
      <c r="N1" s="3741"/>
    </row>
    <row r="2" spans="1:14" ht="17.399999999999999">
      <c r="A2" s="3742" t="s">
        <v>449</v>
      </c>
      <c r="B2" s="3627"/>
      <c r="C2" s="3627"/>
      <c r="D2" s="3627"/>
      <c r="E2" s="3627"/>
      <c r="F2" s="3627"/>
      <c r="G2" s="3627"/>
      <c r="H2" s="3627"/>
      <c r="I2" s="3627"/>
      <c r="J2" s="3627"/>
      <c r="K2" s="3627"/>
      <c r="L2" s="3627"/>
      <c r="M2" s="3627"/>
      <c r="N2" s="3743"/>
    </row>
    <row r="3" spans="1:14" ht="16.2" thickBot="1">
      <c r="A3" s="3748" t="s">
        <v>1400</v>
      </c>
      <c r="B3" s="3749"/>
      <c r="C3" s="3749"/>
      <c r="D3" s="3749"/>
      <c r="E3" s="3749"/>
      <c r="F3" s="3749"/>
      <c r="G3" s="3749"/>
      <c r="H3" s="3749"/>
      <c r="I3" s="3749"/>
      <c r="J3" s="3749"/>
      <c r="K3" s="3749"/>
      <c r="L3" s="3749"/>
      <c r="M3" s="3749"/>
      <c r="N3" s="3750"/>
    </row>
    <row r="4" spans="1:14" ht="15" customHeight="1" thickTop="1">
      <c r="A4" s="3746" t="s">
        <v>1407</v>
      </c>
      <c r="B4" s="3735" t="s">
        <v>143</v>
      </c>
      <c r="C4" s="3735" t="s">
        <v>1406</v>
      </c>
      <c r="D4" s="3735" t="s">
        <v>1393</v>
      </c>
      <c r="E4" s="3735" t="s">
        <v>1405</v>
      </c>
      <c r="F4" s="3735" t="s">
        <v>1391</v>
      </c>
      <c r="G4" s="3735" t="s">
        <v>1404</v>
      </c>
      <c r="H4" s="3735" t="s">
        <v>1393</v>
      </c>
      <c r="I4" s="3735" t="s">
        <v>1403</v>
      </c>
      <c r="J4" s="3735" t="s">
        <v>1393</v>
      </c>
      <c r="K4" s="3735" t="s">
        <v>1402</v>
      </c>
      <c r="L4" s="3735" t="s">
        <v>1393</v>
      </c>
      <c r="M4" s="3735" t="s">
        <v>1401</v>
      </c>
      <c r="N4" s="3731" t="s">
        <v>1393</v>
      </c>
    </row>
    <row r="5" spans="1:14" ht="33.75" customHeight="1">
      <c r="A5" s="3747"/>
      <c r="B5" s="3736"/>
      <c r="C5" s="3736"/>
      <c r="D5" s="3736"/>
      <c r="E5" s="3736"/>
      <c r="F5" s="3736"/>
      <c r="G5" s="3736"/>
      <c r="H5" s="3736"/>
      <c r="I5" s="3736"/>
      <c r="J5" s="3736"/>
      <c r="K5" s="3736"/>
      <c r="L5" s="3736"/>
      <c r="M5" s="3736"/>
      <c r="N5" s="3732"/>
    </row>
    <row r="6" spans="1:14" hidden="1">
      <c r="A6" s="1753" t="s">
        <v>67</v>
      </c>
      <c r="B6" s="1752" t="s">
        <v>362</v>
      </c>
      <c r="C6" s="1751">
        <v>761386.19648636004</v>
      </c>
      <c r="D6" s="1751"/>
      <c r="E6" s="1751">
        <v>1104974.0352703992</v>
      </c>
      <c r="F6" s="1751"/>
      <c r="G6" s="1751">
        <v>1485920.2068525481</v>
      </c>
      <c r="H6" s="1751"/>
      <c r="I6" s="1751">
        <v>160997.43947424999</v>
      </c>
      <c r="J6" s="1751"/>
      <c r="K6" s="1751">
        <v>73830.970726729895</v>
      </c>
      <c r="L6" s="1751"/>
      <c r="M6" s="1751">
        <v>1374207.9472096113</v>
      </c>
      <c r="N6" s="1750"/>
    </row>
    <row r="7" spans="1:14" hidden="1">
      <c r="A7" s="1753" t="s">
        <v>67</v>
      </c>
      <c r="B7" s="1752" t="s">
        <v>361</v>
      </c>
      <c r="C7" s="1751">
        <v>797817.34828989743</v>
      </c>
      <c r="D7" s="1751"/>
      <c r="E7" s="1751">
        <v>1097978.1972896545</v>
      </c>
      <c r="F7" s="1751"/>
      <c r="G7" s="1751">
        <v>1490331.6466218212</v>
      </c>
      <c r="H7" s="1751"/>
      <c r="I7" s="1751">
        <v>154874.11747428999</v>
      </c>
      <c r="J7" s="1751"/>
      <c r="K7" s="1751">
        <v>85762.272289960005</v>
      </c>
      <c r="L7" s="1751"/>
      <c r="M7" s="1751">
        <v>1396801.376991038</v>
      </c>
      <c r="N7" s="1750"/>
    </row>
    <row r="8" spans="1:14" hidden="1">
      <c r="A8" s="1753" t="s">
        <v>67</v>
      </c>
      <c r="B8" s="1752" t="s">
        <v>360</v>
      </c>
      <c r="C8" s="1751">
        <v>819282.25861470995</v>
      </c>
      <c r="D8" s="1751"/>
      <c r="E8" s="1751">
        <v>1142912.10077963</v>
      </c>
      <c r="F8" s="1751"/>
      <c r="G8" s="1751">
        <v>1504913.0621274498</v>
      </c>
      <c r="H8" s="1751"/>
      <c r="I8" s="1751">
        <v>151539.63447428998</v>
      </c>
      <c r="J8" s="1751"/>
      <c r="K8" s="1751">
        <v>84617.621207030024</v>
      </c>
      <c r="L8" s="1751"/>
      <c r="M8" s="1751">
        <v>1414280.6089761041</v>
      </c>
      <c r="N8" s="1750"/>
    </row>
    <row r="9" spans="1:14" hidden="1">
      <c r="A9" s="1753" t="s">
        <v>67</v>
      </c>
      <c r="B9" s="1752" t="s">
        <v>359</v>
      </c>
      <c r="C9" s="1751">
        <v>846732.64821535815</v>
      </c>
      <c r="D9" s="1751"/>
      <c r="E9" s="1751">
        <v>1152350.2290218847</v>
      </c>
      <c r="F9" s="1751"/>
      <c r="G9" s="1751">
        <v>1516385.1947821002</v>
      </c>
      <c r="H9" s="1751"/>
      <c r="I9" s="1751">
        <v>151539.63447429001</v>
      </c>
      <c r="J9" s="1751"/>
      <c r="K9" s="1751">
        <v>80815.472701440187</v>
      </c>
      <c r="L9" s="1751"/>
      <c r="M9" s="1751">
        <v>1419164.074184929</v>
      </c>
      <c r="N9" s="1750"/>
    </row>
    <row r="10" spans="1:14" hidden="1">
      <c r="A10" s="1753" t="s">
        <v>67</v>
      </c>
      <c r="B10" s="1752" t="s">
        <v>358</v>
      </c>
      <c r="C10" s="1751">
        <v>899313.73598867329</v>
      </c>
      <c r="D10" s="1751"/>
      <c r="E10" s="1751">
        <v>1132257.4071876765</v>
      </c>
      <c r="F10" s="1751"/>
      <c r="G10" s="1751">
        <v>1522371.8578006772</v>
      </c>
      <c r="H10" s="1751"/>
      <c r="I10" s="1751">
        <v>146070.08447429002</v>
      </c>
      <c r="J10" s="1751"/>
      <c r="K10" s="1751">
        <v>82076.889457140074</v>
      </c>
      <c r="L10" s="1751"/>
      <c r="M10" s="1751">
        <v>1431372.2566010868</v>
      </c>
      <c r="N10" s="1750"/>
    </row>
    <row r="11" spans="1:14" hidden="1">
      <c r="A11" s="1753" t="s">
        <v>67</v>
      </c>
      <c r="B11" s="1752" t="s">
        <v>357</v>
      </c>
      <c r="C11" s="1751">
        <v>902750.81895720644</v>
      </c>
      <c r="D11" s="1751"/>
      <c r="E11" s="1751">
        <v>1144820.0144183955</v>
      </c>
      <c r="F11" s="1751"/>
      <c r="G11" s="1751">
        <v>1544110.3174265623</v>
      </c>
      <c r="H11" s="1751"/>
      <c r="I11" s="1751">
        <v>142261.07947428999</v>
      </c>
      <c r="J11" s="1751"/>
      <c r="K11" s="1751">
        <v>81894.767704680053</v>
      </c>
      <c r="L11" s="1751"/>
      <c r="M11" s="1751">
        <v>1455358.173766803</v>
      </c>
      <c r="N11" s="1750"/>
    </row>
    <row r="12" spans="1:14" hidden="1">
      <c r="A12" s="1753" t="s">
        <v>67</v>
      </c>
      <c r="B12" s="1752" t="s">
        <v>356</v>
      </c>
      <c r="C12" s="1751">
        <v>931701.86175068433</v>
      </c>
      <c r="D12" s="1751"/>
      <c r="E12" s="1751">
        <v>1121020.7030326719</v>
      </c>
      <c r="F12" s="1751"/>
      <c r="G12" s="1751">
        <v>1569875.9346912659</v>
      </c>
      <c r="H12" s="1751"/>
      <c r="I12" s="1751">
        <v>141295.11447428999</v>
      </c>
      <c r="J12" s="1751"/>
      <c r="K12" s="1751">
        <v>76197.417757990057</v>
      </c>
      <c r="L12" s="1751"/>
      <c r="M12" s="1751">
        <v>1478456.5531649431</v>
      </c>
      <c r="N12" s="1750"/>
    </row>
    <row r="13" spans="1:14" hidden="1">
      <c r="A13" s="1753" t="s">
        <v>67</v>
      </c>
      <c r="B13" s="1752" t="s">
        <v>355</v>
      </c>
      <c r="C13" s="1751">
        <v>930794.17288193398</v>
      </c>
      <c r="D13" s="1751"/>
      <c r="E13" s="1751">
        <v>1162392.5091037205</v>
      </c>
      <c r="F13" s="1751"/>
      <c r="G13" s="1751">
        <v>1612062.2424614911</v>
      </c>
      <c r="H13" s="1751"/>
      <c r="I13" s="1751">
        <v>146357.78847425</v>
      </c>
      <c r="J13" s="1751"/>
      <c r="K13" s="1751">
        <v>96088.176132629917</v>
      </c>
      <c r="L13" s="1751"/>
      <c r="M13" s="1751">
        <v>1532969.0318797815</v>
      </c>
      <c r="N13" s="1750"/>
    </row>
    <row r="14" spans="1:14" hidden="1">
      <c r="A14" s="1753" t="s">
        <v>67</v>
      </c>
      <c r="B14" s="1752" t="s">
        <v>354</v>
      </c>
      <c r="C14" s="1751">
        <v>928209.6686021022</v>
      </c>
      <c r="D14" s="1751"/>
      <c r="E14" s="1751">
        <v>1193220.7192725362</v>
      </c>
      <c r="F14" s="1751"/>
      <c r="G14" s="1751">
        <v>1616792.2144954938</v>
      </c>
      <c r="H14" s="1751"/>
      <c r="I14" s="1751">
        <v>168085.68847425</v>
      </c>
      <c r="J14" s="1751"/>
      <c r="K14" s="1751">
        <v>150768.7830912401</v>
      </c>
      <c r="L14" s="1751"/>
      <c r="M14" s="1751">
        <v>1570964.480300507</v>
      </c>
      <c r="N14" s="1750"/>
    </row>
    <row r="15" spans="1:14" hidden="1">
      <c r="A15" s="1753" t="s">
        <v>67</v>
      </c>
      <c r="B15" s="1752" t="s">
        <v>353</v>
      </c>
      <c r="C15" s="1751">
        <v>931995.50796766439</v>
      </c>
      <c r="D15" s="1751"/>
      <c r="E15" s="1751">
        <v>1177092.8995907865</v>
      </c>
      <c r="F15" s="1751"/>
      <c r="G15" s="1751">
        <v>1624779.3707057792</v>
      </c>
      <c r="H15" s="1751"/>
      <c r="I15" s="1751">
        <v>205021.92687424997</v>
      </c>
      <c r="J15" s="1751"/>
      <c r="K15" s="1751">
        <v>210216.03372714997</v>
      </c>
      <c r="L15" s="1751"/>
      <c r="M15" s="1751">
        <v>1601023.5634234138</v>
      </c>
      <c r="N15" s="1750"/>
    </row>
    <row r="16" spans="1:14" hidden="1">
      <c r="A16" s="1753" t="s">
        <v>67</v>
      </c>
      <c r="B16" s="1752" t="s">
        <v>352</v>
      </c>
      <c r="C16" s="1751">
        <v>939742.43607074092</v>
      </c>
      <c r="D16" s="1751"/>
      <c r="E16" s="1751">
        <v>1203937.4408533098</v>
      </c>
      <c r="F16" s="1751"/>
      <c r="G16" s="1751">
        <v>1662751.9908886857</v>
      </c>
      <c r="H16" s="1751"/>
      <c r="I16" s="1751">
        <v>211433.42687424997</v>
      </c>
      <c r="J16" s="1751"/>
      <c r="K16" s="1751">
        <v>217465.69470120998</v>
      </c>
      <c r="L16" s="1751"/>
      <c r="M16" s="1751">
        <v>1640613.1749226695</v>
      </c>
      <c r="N16" s="1750"/>
    </row>
    <row r="17" spans="1:16" s="1758" customFormat="1" hidden="1">
      <c r="A17" s="1749" t="s">
        <v>67</v>
      </c>
      <c r="B17" s="1748" t="s">
        <v>351</v>
      </c>
      <c r="C17" s="1746">
        <v>955980.88294919219</v>
      </c>
      <c r="D17" s="1746"/>
      <c r="E17" s="1746">
        <v>1288597.6894285779</v>
      </c>
      <c r="F17" s="1746"/>
      <c r="G17" s="1746">
        <v>1805735.9748320361</v>
      </c>
      <c r="H17" s="1746"/>
      <c r="I17" s="1746">
        <v>202777.81187425001</v>
      </c>
      <c r="J17" s="1746"/>
      <c r="K17" s="1746">
        <v>115018.4562489799</v>
      </c>
      <c r="L17" s="1746"/>
      <c r="M17" s="1746">
        <v>1692306.0682793078</v>
      </c>
      <c r="N17" s="1745"/>
    </row>
    <row r="18" spans="1:16">
      <c r="A18" s="3625" t="s">
        <v>68</v>
      </c>
      <c r="B18" s="250" t="s">
        <v>362</v>
      </c>
      <c r="C18" s="224">
        <v>954172.62292690307</v>
      </c>
      <c r="D18" s="224">
        <f t="shared" ref="D18:D49" si="0">(C18-C6)/C6*100</f>
        <v>25.320452003229445</v>
      </c>
      <c r="E18" s="224">
        <v>1294250.6297201414</v>
      </c>
      <c r="F18" s="224">
        <f t="shared" ref="F18:F49" si="1">(E18-E6)/E6*100</f>
        <v>17.129506070558861</v>
      </c>
      <c r="G18" s="224">
        <v>1767404.0268099653</v>
      </c>
      <c r="H18" s="224">
        <f t="shared" ref="H18:H49" si="2">(G18-G6)/G6*100</f>
        <v>18.943400773427239</v>
      </c>
      <c r="I18" s="224">
        <v>202797.89347425001</v>
      </c>
      <c r="J18" s="224">
        <f t="shared" ref="J18:J49" si="3">(I18-I6)/I6*100</f>
        <v>25.963427826245404</v>
      </c>
      <c r="K18" s="224">
        <v>172611.48391627008</v>
      </c>
      <c r="L18" s="224">
        <f t="shared" ref="L18:L46" si="4">(K18-K6)/K6*100</f>
        <v>133.79278670892177</v>
      </c>
      <c r="M18" s="224">
        <v>1710544.7616483746</v>
      </c>
      <c r="N18" s="225">
        <f t="shared" ref="N18:N49" si="5">(M18-M6)/M6*100</f>
        <v>24.474957747239763</v>
      </c>
    </row>
    <row r="19" spans="1:16">
      <c r="A19" s="3623"/>
      <c r="B19" s="207" t="s">
        <v>361</v>
      </c>
      <c r="C19" s="210">
        <v>952629.95083158556</v>
      </c>
      <c r="D19" s="210">
        <f t="shared" si="0"/>
        <v>19.40451694532906</v>
      </c>
      <c r="E19" s="210">
        <v>1325577.1861440751</v>
      </c>
      <c r="F19" s="210">
        <f t="shared" si="1"/>
        <v>20.728916969047827</v>
      </c>
      <c r="G19" s="210">
        <v>1807355.305064003</v>
      </c>
      <c r="H19" s="210">
        <f t="shared" si="2"/>
        <v>21.272020839172857</v>
      </c>
      <c r="I19" s="210">
        <v>203626.69347425</v>
      </c>
      <c r="J19" s="210">
        <f t="shared" si="3"/>
        <v>31.478840231682497</v>
      </c>
      <c r="K19" s="210">
        <v>188537.29436024994</v>
      </c>
      <c r="L19" s="210">
        <f t="shared" si="4"/>
        <v>119.83710240653404</v>
      </c>
      <c r="M19" s="210">
        <v>1764512.5026789661</v>
      </c>
      <c r="N19" s="206">
        <f t="shared" si="5"/>
        <v>26.325226459902566</v>
      </c>
    </row>
    <row r="20" spans="1:16">
      <c r="A20" s="3623"/>
      <c r="B20" s="207" t="s">
        <v>360</v>
      </c>
      <c r="C20" s="210">
        <v>971723.29379718937</v>
      </c>
      <c r="D20" s="210">
        <f t="shared" si="0"/>
        <v>18.606656445879295</v>
      </c>
      <c r="E20" s="210">
        <v>1393245.6230021643</v>
      </c>
      <c r="F20" s="210">
        <f t="shared" si="1"/>
        <v>21.903129912770275</v>
      </c>
      <c r="G20" s="210">
        <v>1812563.1866172729</v>
      </c>
      <c r="H20" s="210">
        <f t="shared" si="2"/>
        <v>20.443049650649421</v>
      </c>
      <c r="I20" s="210">
        <v>203626.65767424999</v>
      </c>
      <c r="J20" s="210">
        <f t="shared" si="3"/>
        <v>34.37188124457105</v>
      </c>
      <c r="K20" s="210">
        <v>184262.64910605011</v>
      </c>
      <c r="L20" s="210">
        <f t="shared" si="4"/>
        <v>117.7591930352464</v>
      </c>
      <c r="M20" s="210">
        <v>1765046.8897170981</v>
      </c>
      <c r="N20" s="206">
        <f t="shared" si="5"/>
        <v>24.801745743720414</v>
      </c>
    </row>
    <row r="21" spans="1:16">
      <c r="A21" s="3623"/>
      <c r="B21" s="207" t="s">
        <v>359</v>
      </c>
      <c r="C21" s="210">
        <v>976875.03875332512</v>
      </c>
      <c r="D21" s="210">
        <f t="shared" si="0"/>
        <v>15.369950693677106</v>
      </c>
      <c r="E21" s="210">
        <v>1394196.8995329801</v>
      </c>
      <c r="F21" s="210">
        <f t="shared" si="1"/>
        <v>20.987254084756408</v>
      </c>
      <c r="G21" s="210">
        <v>1873119.9117085577</v>
      </c>
      <c r="H21" s="210">
        <f t="shared" si="2"/>
        <v>23.525336316523408</v>
      </c>
      <c r="I21" s="210">
        <v>203627.46957425002</v>
      </c>
      <c r="J21" s="210">
        <f t="shared" si="3"/>
        <v>34.372417011997712</v>
      </c>
      <c r="K21" s="210">
        <v>183603.48755300004</v>
      </c>
      <c r="L21" s="210">
        <f t="shared" si="4"/>
        <v>127.18853384833089</v>
      </c>
      <c r="M21" s="210">
        <v>1824286.1686535927</v>
      </c>
      <c r="N21" s="206">
        <f t="shared" si="5"/>
        <v>28.546529738031744</v>
      </c>
    </row>
    <row r="22" spans="1:16">
      <c r="A22" s="3623"/>
      <c r="B22" s="207" t="s">
        <v>358</v>
      </c>
      <c r="C22" s="210">
        <v>985397.79289073485</v>
      </c>
      <c r="D22" s="210">
        <f t="shared" si="0"/>
        <v>9.5721941584072248</v>
      </c>
      <c r="E22" s="210">
        <v>1404099.6987408667</v>
      </c>
      <c r="F22" s="210">
        <f t="shared" si="1"/>
        <v>24.008877294819161</v>
      </c>
      <c r="G22" s="210">
        <v>1905700.1076798423</v>
      </c>
      <c r="H22" s="210">
        <f t="shared" si="2"/>
        <v>25.179672621704093</v>
      </c>
      <c r="I22" s="210">
        <v>196927.46957425002</v>
      </c>
      <c r="J22" s="210">
        <f t="shared" si="3"/>
        <v>34.817112130110026</v>
      </c>
      <c r="K22" s="210">
        <v>186775.7484373301</v>
      </c>
      <c r="L22" s="210">
        <f t="shared" si="4"/>
        <v>127.56192354836129</v>
      </c>
      <c r="M22" s="210">
        <v>1866117.4459997485</v>
      </c>
      <c r="N22" s="206">
        <f t="shared" si="5"/>
        <v>30.372615327266477</v>
      </c>
    </row>
    <row r="23" spans="1:16">
      <c r="A23" s="3623"/>
      <c r="B23" s="207" t="s">
        <v>357</v>
      </c>
      <c r="C23" s="210">
        <v>1006437.9793432481</v>
      </c>
      <c r="D23" s="210">
        <f t="shared" si="0"/>
        <v>11.485689983179817</v>
      </c>
      <c r="E23" s="210">
        <v>1419163.3462111321</v>
      </c>
      <c r="F23" s="210">
        <f t="shared" si="1"/>
        <v>23.963883260034695</v>
      </c>
      <c r="G23" s="210">
        <v>1914800.5099128229</v>
      </c>
      <c r="H23" s="210">
        <f t="shared" si="2"/>
        <v>24.006716897278327</v>
      </c>
      <c r="I23" s="210">
        <v>196932.20537424998</v>
      </c>
      <c r="J23" s="210">
        <f t="shared" si="3"/>
        <v>38.43013570682232</v>
      </c>
      <c r="K23" s="210">
        <v>217594.30937773001</v>
      </c>
      <c r="L23" s="210">
        <f t="shared" si="4"/>
        <v>165.69989203998333</v>
      </c>
      <c r="M23" s="210">
        <v>1904771.6748261056</v>
      </c>
      <c r="N23" s="206">
        <f t="shared" si="5"/>
        <v>30.879924211104452</v>
      </c>
    </row>
    <row r="24" spans="1:16">
      <c r="A24" s="3623"/>
      <c r="B24" s="207" t="s">
        <v>356</v>
      </c>
      <c r="C24" s="210">
        <v>996551.39839059534</v>
      </c>
      <c r="D24" s="210">
        <f t="shared" si="0"/>
        <v>6.9603313358264165</v>
      </c>
      <c r="E24" s="210">
        <v>1462299.8884003458</v>
      </c>
      <c r="F24" s="210">
        <f t="shared" si="1"/>
        <v>30.44361129499384</v>
      </c>
      <c r="G24" s="210">
        <v>1973489.1114274317</v>
      </c>
      <c r="H24" s="210">
        <f t="shared" si="2"/>
        <v>25.709877310498484</v>
      </c>
      <c r="I24" s="210">
        <v>191964.20014425</v>
      </c>
      <c r="J24" s="210">
        <f t="shared" si="3"/>
        <v>35.860465422659566</v>
      </c>
      <c r="K24" s="210">
        <v>201611.38262585981</v>
      </c>
      <c r="L24" s="210">
        <f t="shared" si="4"/>
        <v>164.59083333531845</v>
      </c>
      <c r="M24" s="210">
        <v>1952610.079988376</v>
      </c>
      <c r="N24" s="206">
        <f t="shared" si="5"/>
        <v>32.070846167809854</v>
      </c>
    </row>
    <row r="25" spans="1:16">
      <c r="A25" s="3623"/>
      <c r="B25" s="207" t="s">
        <v>355</v>
      </c>
      <c r="C25" s="210">
        <v>997476.25393599598</v>
      </c>
      <c r="D25" s="210">
        <f t="shared" si="0"/>
        <v>7.1639985505710992</v>
      </c>
      <c r="E25" s="210">
        <v>1477705.5117984372</v>
      </c>
      <c r="F25" s="210">
        <f t="shared" si="1"/>
        <v>27.126207389089537</v>
      </c>
      <c r="G25" s="210">
        <v>1999671.1868674534</v>
      </c>
      <c r="H25" s="210">
        <f t="shared" si="2"/>
        <v>24.044291479348473</v>
      </c>
      <c r="I25" s="210">
        <v>199176.27293025001</v>
      </c>
      <c r="J25" s="210">
        <f t="shared" si="3"/>
        <v>36.088605195952944</v>
      </c>
      <c r="K25" s="210">
        <v>195712.04799220996</v>
      </c>
      <c r="L25" s="210">
        <f t="shared" si="4"/>
        <v>103.67963663091058</v>
      </c>
      <c r="M25" s="210">
        <v>1966192.4415676568</v>
      </c>
      <c r="N25" s="206">
        <f t="shared" si="5"/>
        <v>28.260414964589419</v>
      </c>
    </row>
    <row r="26" spans="1:16">
      <c r="A26" s="3623"/>
      <c r="B26" s="207" t="s">
        <v>354</v>
      </c>
      <c r="C26" s="210">
        <v>980711.7960873358</v>
      </c>
      <c r="D26" s="210">
        <f t="shared" si="0"/>
        <v>5.6562788840911971</v>
      </c>
      <c r="E26" s="210">
        <v>1483754.4829773009</v>
      </c>
      <c r="F26" s="210">
        <f t="shared" si="1"/>
        <v>24.348702550345642</v>
      </c>
      <c r="G26" s="210">
        <v>1968430.5723282853</v>
      </c>
      <c r="H26" s="210">
        <f t="shared" si="2"/>
        <v>21.749137253392657</v>
      </c>
      <c r="I26" s="210">
        <v>217614.81201525001</v>
      </c>
      <c r="J26" s="210">
        <f t="shared" si="3"/>
        <v>29.46659170723369</v>
      </c>
      <c r="K26" s="210">
        <v>234661.13859361975</v>
      </c>
      <c r="L26" s="210">
        <f t="shared" si="4"/>
        <v>55.643054074138718</v>
      </c>
      <c r="M26" s="210">
        <v>1954922.0490185816</v>
      </c>
      <c r="N26" s="206">
        <f t="shared" si="5"/>
        <v>24.440881606987578</v>
      </c>
    </row>
    <row r="27" spans="1:16">
      <c r="A27" s="3623"/>
      <c r="B27" s="207" t="s">
        <v>353</v>
      </c>
      <c r="C27" s="210">
        <v>981153.09150331188</v>
      </c>
      <c r="D27" s="210">
        <f t="shared" si="0"/>
        <v>5.274444255943024</v>
      </c>
      <c r="E27" s="210">
        <v>1496146.0701579733</v>
      </c>
      <c r="F27" s="210">
        <f t="shared" si="1"/>
        <v>27.105181815140067</v>
      </c>
      <c r="G27" s="210">
        <v>1995072.4358219197</v>
      </c>
      <c r="H27" s="210">
        <f t="shared" si="2"/>
        <v>22.790359835458208</v>
      </c>
      <c r="I27" s="210">
        <v>245828.71201525</v>
      </c>
      <c r="J27" s="210">
        <f t="shared" si="3"/>
        <v>19.90361995086937</v>
      </c>
      <c r="K27" s="210">
        <v>262349.51710455999</v>
      </c>
      <c r="L27" s="210">
        <f t="shared" si="4"/>
        <v>24.799955766017685</v>
      </c>
      <c r="M27" s="210">
        <v>1980856.8750880051</v>
      </c>
      <c r="N27" s="206">
        <f t="shared" si="5"/>
        <v>23.724404833393383</v>
      </c>
      <c r="O27" s="1757"/>
      <c r="P27" s="1757"/>
    </row>
    <row r="28" spans="1:16">
      <c r="A28" s="3623"/>
      <c r="B28" s="1759" t="s">
        <v>352</v>
      </c>
      <c r="C28" s="1738">
        <v>1004652.0514026189</v>
      </c>
      <c r="D28" s="1738">
        <f t="shared" si="0"/>
        <v>6.9071708204727456</v>
      </c>
      <c r="E28" s="1738">
        <v>1500052.6893163305</v>
      </c>
      <c r="F28" s="1738">
        <f t="shared" si="1"/>
        <v>24.595567710988725</v>
      </c>
      <c r="G28" s="1738">
        <v>2009790.8638556148</v>
      </c>
      <c r="H28" s="1738">
        <f t="shared" si="2"/>
        <v>20.871355131046833</v>
      </c>
      <c r="I28" s="1738">
        <v>249952.45475525002</v>
      </c>
      <c r="J28" s="1738">
        <f t="shared" si="3"/>
        <v>18.218040756587293</v>
      </c>
      <c r="K28" s="1738">
        <v>269072.99572035001</v>
      </c>
      <c r="L28" s="1738">
        <f t="shared" si="4"/>
        <v>23.73123774305947</v>
      </c>
      <c r="M28" s="1738">
        <v>1998058.3564058489</v>
      </c>
      <c r="N28" s="1737">
        <f t="shared" si="5"/>
        <v>21.787291906882775</v>
      </c>
      <c r="O28" s="1757"/>
      <c r="P28" s="1757"/>
    </row>
    <row r="29" spans="1:16" s="1758" customFormat="1">
      <c r="A29" s="3624"/>
      <c r="B29" s="1756" t="s">
        <v>351</v>
      </c>
      <c r="C29" s="1735">
        <v>1014634.8957572373</v>
      </c>
      <c r="D29" s="1735">
        <f t="shared" si="0"/>
        <v>6.1354796789553001</v>
      </c>
      <c r="E29" s="1735">
        <v>1577067.098812168</v>
      </c>
      <c r="F29" s="1735">
        <f t="shared" si="1"/>
        <v>22.386305031441616</v>
      </c>
      <c r="G29" s="1735">
        <v>2177792.0340676117</v>
      </c>
      <c r="H29" s="1735">
        <f t="shared" si="2"/>
        <v>20.604122885140121</v>
      </c>
      <c r="I29" s="1735">
        <v>255761.09999525</v>
      </c>
      <c r="J29" s="1735">
        <f t="shared" si="3"/>
        <v>26.128740433325554</v>
      </c>
      <c r="K29" s="1735">
        <v>106272.09723108003</v>
      </c>
      <c r="L29" s="1735">
        <f t="shared" si="4"/>
        <v>-7.6043091718833971</v>
      </c>
      <c r="M29" s="1735">
        <v>1997159.9994325647</v>
      </c>
      <c r="N29" s="1734">
        <f t="shared" si="5"/>
        <v>18.014113219083612</v>
      </c>
      <c r="O29" s="1757"/>
      <c r="P29" s="1757"/>
    </row>
    <row r="30" spans="1:16">
      <c r="A30" s="3625" t="s">
        <v>69</v>
      </c>
      <c r="B30" s="250" t="s">
        <v>362</v>
      </c>
      <c r="C30" s="224">
        <v>1009512.7854103781</v>
      </c>
      <c r="D30" s="224">
        <f t="shared" si="0"/>
        <v>5.7998061518177231</v>
      </c>
      <c r="E30" s="224">
        <v>1606077.0651628929</v>
      </c>
      <c r="F30" s="224">
        <f t="shared" si="1"/>
        <v>24.093203300984943</v>
      </c>
      <c r="G30" s="224">
        <v>2100097.6323734559</v>
      </c>
      <c r="H30" s="224">
        <f t="shared" si="2"/>
        <v>18.823856940281971</v>
      </c>
      <c r="I30" s="224">
        <v>280761.69999524998</v>
      </c>
      <c r="J30" s="224">
        <f t="shared" si="3"/>
        <v>38.444090905164806</v>
      </c>
      <c r="K30" s="224">
        <v>228942.2035587696</v>
      </c>
      <c r="L30" s="224">
        <f t="shared" si="4"/>
        <v>32.634398572127608</v>
      </c>
      <c r="M30" s="224">
        <v>2016811.5132564057</v>
      </c>
      <c r="N30" s="225">
        <f t="shared" si="5"/>
        <v>17.904632399849955</v>
      </c>
      <c r="O30" s="1757"/>
      <c r="P30" s="1757"/>
    </row>
    <row r="31" spans="1:16">
      <c r="A31" s="3623"/>
      <c r="B31" s="207" t="s">
        <v>361</v>
      </c>
      <c r="C31" s="210">
        <v>1010636.4901320457</v>
      </c>
      <c r="D31" s="210">
        <f t="shared" si="0"/>
        <v>6.0890946426599442</v>
      </c>
      <c r="E31" s="210">
        <v>1628800.8715691706</v>
      </c>
      <c r="F31" s="210">
        <f t="shared" si="1"/>
        <v>22.87484188733907</v>
      </c>
      <c r="G31" s="210">
        <v>2141527.0795266856</v>
      </c>
      <c r="H31" s="210">
        <f t="shared" si="2"/>
        <v>18.489545111930759</v>
      </c>
      <c r="I31" s="210">
        <v>304418.79809524998</v>
      </c>
      <c r="J31" s="210">
        <f t="shared" si="3"/>
        <v>49.498473358919334</v>
      </c>
      <c r="K31" s="210">
        <v>258381.09799923995</v>
      </c>
      <c r="L31" s="210">
        <f t="shared" si="4"/>
        <v>37.045086424935697</v>
      </c>
      <c r="M31" s="210">
        <v>2061569.2312064581</v>
      </c>
      <c r="N31" s="206">
        <f t="shared" si="5"/>
        <v>16.835059432930418</v>
      </c>
      <c r="O31" s="1757"/>
      <c r="P31" s="1757"/>
    </row>
    <row r="32" spans="1:16">
      <c r="A32" s="3623"/>
      <c r="B32" s="207" t="s">
        <v>360</v>
      </c>
      <c r="C32" s="210">
        <v>1025424.8580087306</v>
      </c>
      <c r="D32" s="210">
        <f t="shared" si="0"/>
        <v>5.5264255322821745</v>
      </c>
      <c r="E32" s="210">
        <v>1674249.8227850418</v>
      </c>
      <c r="F32" s="210">
        <f t="shared" si="1"/>
        <v>20.16903517538924</v>
      </c>
      <c r="G32" s="210">
        <v>2192034.3167827185</v>
      </c>
      <c r="H32" s="210">
        <f t="shared" si="2"/>
        <v>20.93560836759794</v>
      </c>
      <c r="I32" s="210">
        <v>313305.39959525003</v>
      </c>
      <c r="J32" s="210">
        <f t="shared" si="3"/>
        <v>53.862663746343898</v>
      </c>
      <c r="K32" s="210">
        <v>246040.80308249054</v>
      </c>
      <c r="L32" s="210">
        <f t="shared" si="4"/>
        <v>33.527225553391872</v>
      </c>
      <c r="M32" s="210">
        <v>2092192.0544757424</v>
      </c>
      <c r="N32" s="206">
        <f t="shared" si="5"/>
        <v>18.534644414521996</v>
      </c>
      <c r="O32" s="1757"/>
      <c r="P32" s="1757"/>
    </row>
    <row r="33" spans="1:16">
      <c r="A33" s="3623"/>
      <c r="B33" s="207" t="s">
        <v>359</v>
      </c>
      <c r="C33" s="210">
        <v>1025842.112370234</v>
      </c>
      <c r="D33" s="210">
        <f t="shared" si="0"/>
        <v>5.0126240997415579</v>
      </c>
      <c r="E33" s="210">
        <v>1674620.9969703543</v>
      </c>
      <c r="F33" s="210">
        <f t="shared" si="1"/>
        <v>20.113665260000875</v>
      </c>
      <c r="G33" s="210">
        <v>2222117.3233385733</v>
      </c>
      <c r="H33" s="210">
        <f t="shared" si="2"/>
        <v>18.631877727020647</v>
      </c>
      <c r="I33" s="210">
        <v>352879.69359525002</v>
      </c>
      <c r="J33" s="210">
        <f t="shared" si="3"/>
        <v>73.296704188811418</v>
      </c>
      <c r="K33" s="210">
        <v>308740.20358884038</v>
      </c>
      <c r="L33" s="210">
        <f t="shared" si="4"/>
        <v>68.155958094051812</v>
      </c>
      <c r="M33" s="210">
        <v>2144328.6953300023</v>
      </c>
      <c r="N33" s="206">
        <f t="shared" si="5"/>
        <v>17.543438752957041</v>
      </c>
      <c r="O33" s="1757"/>
      <c r="P33" s="1757"/>
    </row>
    <row r="34" spans="1:16">
      <c r="A34" s="3623"/>
      <c r="B34" s="207" t="s">
        <v>358</v>
      </c>
      <c r="C34" s="210">
        <v>1010490.8521258051</v>
      </c>
      <c r="D34" s="210">
        <f t="shared" si="0"/>
        <v>2.5464903023029883</v>
      </c>
      <c r="E34" s="210">
        <v>1713544.4954326886</v>
      </c>
      <c r="F34" s="210">
        <f t="shared" si="1"/>
        <v>22.038662708162249</v>
      </c>
      <c r="G34" s="210">
        <v>2240258.686180504</v>
      </c>
      <c r="H34" s="210">
        <f t="shared" si="2"/>
        <v>17.555678207311495</v>
      </c>
      <c r="I34" s="210">
        <v>359833.99315325002</v>
      </c>
      <c r="J34" s="210">
        <f t="shared" si="3"/>
        <v>82.724123724941947</v>
      </c>
      <c r="K34" s="210">
        <v>348993.79929880059</v>
      </c>
      <c r="L34" s="210">
        <f t="shared" si="4"/>
        <v>86.851773968878206</v>
      </c>
      <c r="M34" s="210">
        <v>2195748.1605404131</v>
      </c>
      <c r="N34" s="206">
        <f t="shared" si="5"/>
        <v>17.663985471400441</v>
      </c>
      <c r="O34" s="1757"/>
      <c r="P34" s="1757"/>
    </row>
    <row r="35" spans="1:16">
      <c r="A35" s="3623"/>
      <c r="B35" s="207" t="s">
        <v>357</v>
      </c>
      <c r="C35" s="210">
        <v>1005319.3142656083</v>
      </c>
      <c r="D35" s="210">
        <f t="shared" si="0"/>
        <v>-0.11115092043423576</v>
      </c>
      <c r="E35" s="210">
        <v>1759486.7827004667</v>
      </c>
      <c r="F35" s="210">
        <f t="shared" si="1"/>
        <v>23.980568367829299</v>
      </c>
      <c r="G35" s="210">
        <v>2331180.9963526726</v>
      </c>
      <c r="H35" s="210">
        <f t="shared" si="2"/>
        <v>21.745371608387902</v>
      </c>
      <c r="I35" s="210">
        <v>365534.90352149005</v>
      </c>
      <c r="J35" s="210">
        <f t="shared" si="3"/>
        <v>85.614588952999071</v>
      </c>
      <c r="K35" s="210">
        <v>303173.90185436967</v>
      </c>
      <c r="L35" s="210">
        <f t="shared" si="4"/>
        <v>39.329885382286761</v>
      </c>
      <c r="M35" s="210">
        <v>2234183.3633572566</v>
      </c>
      <c r="N35" s="206">
        <f t="shared" si="5"/>
        <v>17.294024941925095</v>
      </c>
      <c r="O35" s="1757"/>
      <c r="P35" s="1757"/>
    </row>
    <row r="36" spans="1:16">
      <c r="A36" s="3623"/>
      <c r="B36" s="207" t="s">
        <v>356</v>
      </c>
      <c r="C36" s="210">
        <v>1004769.2513237557</v>
      </c>
      <c r="D36" s="210">
        <f t="shared" si="0"/>
        <v>0.82462911059399424</v>
      </c>
      <c r="E36" s="210">
        <v>1785774.6679117749</v>
      </c>
      <c r="F36" s="210">
        <f t="shared" si="1"/>
        <v>22.120960418405559</v>
      </c>
      <c r="G36" s="210">
        <v>2378528.8949547014</v>
      </c>
      <c r="H36" s="210">
        <f t="shared" si="2"/>
        <v>20.524044504826431</v>
      </c>
      <c r="I36" s="210">
        <v>365576.69735607994</v>
      </c>
      <c r="J36" s="210">
        <f t="shared" si="3"/>
        <v>90.440038862126471</v>
      </c>
      <c r="K36" s="210">
        <v>301639.59747978993</v>
      </c>
      <c r="L36" s="210">
        <f t="shared" si="4"/>
        <v>49.614368767837583</v>
      </c>
      <c r="M36" s="210">
        <v>2278189.9051264036</v>
      </c>
      <c r="N36" s="206">
        <f t="shared" si="5"/>
        <v>16.674082986397661</v>
      </c>
      <c r="O36" s="1757"/>
      <c r="P36" s="1757"/>
    </row>
    <row r="37" spans="1:16">
      <c r="A37" s="3623"/>
      <c r="B37" s="207" t="s">
        <v>355</v>
      </c>
      <c r="C37" s="210">
        <v>1003101.3548839149</v>
      </c>
      <c r="D37" s="210">
        <f t="shared" si="0"/>
        <v>0.56393331928680612</v>
      </c>
      <c r="E37" s="210">
        <v>1823977.8892058409</v>
      </c>
      <c r="F37" s="210">
        <f t="shared" si="1"/>
        <v>23.433111309571679</v>
      </c>
      <c r="G37" s="210">
        <v>2431564.0644178838</v>
      </c>
      <c r="H37" s="210">
        <f t="shared" si="2"/>
        <v>21.598194762560134</v>
      </c>
      <c r="I37" s="210">
        <v>359499.09692729003</v>
      </c>
      <c r="J37" s="210">
        <f t="shared" si="3"/>
        <v>80.492933037854272</v>
      </c>
      <c r="K37" s="210">
        <v>274025.29593716009</v>
      </c>
      <c r="L37" s="210">
        <f t="shared" si="4"/>
        <v>40.014525803780501</v>
      </c>
      <c r="M37" s="210">
        <v>2308223.7733100606</v>
      </c>
      <c r="N37" s="206">
        <f t="shared" si="5"/>
        <v>17.39561827781721</v>
      </c>
      <c r="O37" s="1757"/>
      <c r="P37" s="1757"/>
    </row>
    <row r="38" spans="1:16">
      <c r="A38" s="3623"/>
      <c r="B38" s="207" t="s">
        <v>354</v>
      </c>
      <c r="C38" s="210">
        <v>1017958.6172089119</v>
      </c>
      <c r="D38" s="210">
        <f t="shared" si="0"/>
        <v>3.797937505205573</v>
      </c>
      <c r="E38" s="210">
        <v>1855844.5217932058</v>
      </c>
      <c r="F38" s="210">
        <f t="shared" si="1"/>
        <v>25.077601657470261</v>
      </c>
      <c r="G38" s="210">
        <v>2452564.5565113211</v>
      </c>
      <c r="H38" s="210">
        <f t="shared" si="2"/>
        <v>24.594923031011241</v>
      </c>
      <c r="I38" s="210">
        <v>370320.43228229007</v>
      </c>
      <c r="J38" s="210">
        <f t="shared" si="3"/>
        <v>70.172438563758604</v>
      </c>
      <c r="K38" s="210">
        <v>288638.1979828896</v>
      </c>
      <c r="L38" s="210">
        <f t="shared" si="4"/>
        <v>23.002129672074066</v>
      </c>
      <c r="M38" s="210">
        <v>2332845.1384076765</v>
      </c>
      <c r="N38" s="206">
        <f t="shared" si="5"/>
        <v>19.331875129180798</v>
      </c>
      <c r="O38" s="1757"/>
      <c r="P38" s="1757"/>
    </row>
    <row r="39" spans="1:16">
      <c r="A39" s="3623"/>
      <c r="B39" s="207" t="s">
        <v>353</v>
      </c>
      <c r="C39" s="210">
        <v>1030213.1777250756</v>
      </c>
      <c r="D39" s="210">
        <f t="shared" si="0"/>
        <v>5.000247835594589</v>
      </c>
      <c r="E39" s="210">
        <v>1870093.2982693822</v>
      </c>
      <c r="F39" s="210">
        <f t="shared" si="1"/>
        <v>24.99403203805662</v>
      </c>
      <c r="G39" s="210">
        <v>2508999.0118683758</v>
      </c>
      <c r="H39" s="210">
        <f t="shared" si="2"/>
        <v>25.759795324661045</v>
      </c>
      <c r="I39" s="210">
        <v>371081.50061729003</v>
      </c>
      <c r="J39" s="210">
        <f t="shared" si="3"/>
        <v>50.951244700118657</v>
      </c>
      <c r="K39" s="210">
        <v>269507.60209390003</v>
      </c>
      <c r="L39" s="210">
        <f t="shared" si="4"/>
        <v>2.7284536553910157</v>
      </c>
      <c r="M39" s="210">
        <v>2369378.7450861768</v>
      </c>
      <c r="N39" s="206">
        <f t="shared" si="5"/>
        <v>19.613828484246774</v>
      </c>
      <c r="O39" s="1757"/>
      <c r="P39" s="1757"/>
    </row>
    <row r="40" spans="1:16">
      <c r="A40" s="3623"/>
      <c r="B40" s="1759" t="s">
        <v>352</v>
      </c>
      <c r="C40" s="1738">
        <v>1046424.4457863326</v>
      </c>
      <c r="D40" s="1738">
        <f t="shared" si="0"/>
        <v>4.1578966892462192</v>
      </c>
      <c r="E40" s="1738">
        <v>1900793.9058237332</v>
      </c>
      <c r="F40" s="1738">
        <f t="shared" si="1"/>
        <v>26.715142698757198</v>
      </c>
      <c r="G40" s="1738">
        <v>2578215.3923033234</v>
      </c>
      <c r="H40" s="1738">
        <f t="shared" si="2"/>
        <v>28.282770046891041</v>
      </c>
      <c r="I40" s="1738">
        <v>371070.99971229001</v>
      </c>
      <c r="J40" s="1738">
        <f t="shared" si="3"/>
        <v>48.456633512816502</v>
      </c>
      <c r="K40" s="1738">
        <v>248484.60310085019</v>
      </c>
      <c r="L40" s="1738">
        <f t="shared" si="4"/>
        <v>-7.6516012186141191</v>
      </c>
      <c r="M40" s="1738">
        <v>2417231.6860998981</v>
      </c>
      <c r="N40" s="1737">
        <f t="shared" si="5"/>
        <v>20.979033387596715</v>
      </c>
      <c r="O40" s="1757"/>
      <c r="P40" s="1757"/>
    </row>
    <row r="41" spans="1:16" s="1758" customFormat="1">
      <c r="A41" s="3624"/>
      <c r="B41" s="1756" t="s">
        <v>351</v>
      </c>
      <c r="C41" s="1735">
        <v>1054291.6968571884</v>
      </c>
      <c r="D41" s="1735">
        <f t="shared" si="0"/>
        <v>3.9084799138861239</v>
      </c>
      <c r="E41" s="1735">
        <v>2040174.942896483</v>
      </c>
      <c r="F41" s="1735">
        <f t="shared" si="1"/>
        <v>29.36513255733529</v>
      </c>
      <c r="G41" s="1735">
        <v>2755893.0441511483</v>
      </c>
      <c r="H41" s="1735">
        <f t="shared" si="2"/>
        <v>26.545280772460984</v>
      </c>
      <c r="I41" s="1735">
        <v>362128.10588888003</v>
      </c>
      <c r="J41" s="1735">
        <f t="shared" si="3"/>
        <v>41.588422123460319</v>
      </c>
      <c r="K41" s="1735">
        <v>89497.802038999842</v>
      </c>
      <c r="L41" s="1735">
        <f t="shared" si="4"/>
        <v>-15.784289224673758</v>
      </c>
      <c r="M41" s="1735">
        <v>2442783.9931672919</v>
      </c>
      <c r="N41" s="1734">
        <f t="shared" si="5"/>
        <v>22.312883988330345</v>
      </c>
      <c r="O41" s="1757"/>
      <c r="P41" s="1757"/>
    </row>
    <row r="42" spans="1:16">
      <c r="A42" s="3625" t="s">
        <v>70</v>
      </c>
      <c r="B42" s="250" t="s">
        <v>362</v>
      </c>
      <c r="C42" s="224">
        <v>1037899.4571764965</v>
      </c>
      <c r="D42" s="224">
        <f t="shared" si="0"/>
        <v>2.8119180040477527</v>
      </c>
      <c r="E42" s="224">
        <v>2031647.2169060786</v>
      </c>
      <c r="F42" s="224">
        <f t="shared" si="1"/>
        <v>26.497492615649993</v>
      </c>
      <c r="G42" s="224">
        <v>2734940.363603299</v>
      </c>
      <c r="H42" s="224">
        <f t="shared" si="2"/>
        <v>30.229200844932453</v>
      </c>
      <c r="I42" s="224">
        <v>362156.50669888</v>
      </c>
      <c r="J42" s="224">
        <f t="shared" si="3"/>
        <v>28.990708741615073</v>
      </c>
      <c r="K42" s="224">
        <v>141467.00368526916</v>
      </c>
      <c r="L42" s="224">
        <f t="shared" si="4"/>
        <v>-38.208420515637044</v>
      </c>
      <c r="M42" s="224">
        <v>2473553.5002126526</v>
      </c>
      <c r="N42" s="225">
        <f t="shared" si="5"/>
        <v>22.646736393267474</v>
      </c>
      <c r="O42" s="1757"/>
      <c r="P42" s="1757"/>
    </row>
    <row r="43" spans="1:16">
      <c r="A43" s="3623"/>
      <c r="B43" s="207" t="s">
        <v>361</v>
      </c>
      <c r="C43" s="210">
        <v>1057217.3397140403</v>
      </c>
      <c r="D43" s="210">
        <f t="shared" si="0"/>
        <v>4.609060729234951</v>
      </c>
      <c r="E43" s="210">
        <v>2041467.6311931766</v>
      </c>
      <c r="F43" s="210">
        <f t="shared" si="1"/>
        <v>25.335617559342715</v>
      </c>
      <c r="G43" s="210">
        <v>2785578.9441015068</v>
      </c>
      <c r="H43" s="210">
        <f t="shared" si="2"/>
        <v>30.074420759468879</v>
      </c>
      <c r="I43" s="210">
        <v>362168.50082888</v>
      </c>
      <c r="J43" s="210">
        <f t="shared" si="3"/>
        <v>18.970478529897044</v>
      </c>
      <c r="K43" s="210">
        <v>164799.00024111979</v>
      </c>
      <c r="L43" s="210">
        <f t="shared" si="4"/>
        <v>-36.21863150314325</v>
      </c>
      <c r="M43" s="210">
        <v>2520752.0312292022</v>
      </c>
      <c r="N43" s="206">
        <f t="shared" si="5"/>
        <v>22.273460093989865</v>
      </c>
      <c r="O43" s="1757"/>
      <c r="P43" s="1757"/>
    </row>
    <row r="44" spans="1:16">
      <c r="A44" s="3623"/>
      <c r="B44" s="207" t="s">
        <v>360</v>
      </c>
      <c r="C44" s="210">
        <v>1073704.025527</v>
      </c>
      <c r="D44" s="210">
        <f t="shared" si="0"/>
        <v>4.7082111518168723</v>
      </c>
      <c r="E44" s="210">
        <v>2128937.2642907873</v>
      </c>
      <c r="F44" s="210">
        <f t="shared" si="1"/>
        <v>27.157681925233401</v>
      </c>
      <c r="G44" s="210">
        <v>2876905.4014130658</v>
      </c>
      <c r="H44" s="210">
        <f t="shared" si="2"/>
        <v>31.243629690777052</v>
      </c>
      <c r="I44" s="210">
        <v>362168.50714887999</v>
      </c>
      <c r="J44" s="210">
        <f t="shared" si="3"/>
        <v>15.595999180593365</v>
      </c>
      <c r="K44" s="210">
        <v>145228.59943412992</v>
      </c>
      <c r="L44" s="210">
        <f t="shared" si="4"/>
        <v>-40.973774424952239</v>
      </c>
      <c r="M44" s="210">
        <v>2620345.5460789455</v>
      </c>
      <c r="N44" s="206">
        <f t="shared" si="5"/>
        <v>25.244025302234828</v>
      </c>
      <c r="O44" s="1757"/>
      <c r="P44" s="1757"/>
    </row>
    <row r="45" spans="1:16">
      <c r="A45" s="3623"/>
      <c r="B45" s="207" t="s">
        <v>359</v>
      </c>
      <c r="C45" s="210">
        <v>1028488.3199681719</v>
      </c>
      <c r="D45" s="210">
        <f t="shared" si="0"/>
        <v>0.25795466632031427</v>
      </c>
      <c r="E45" s="210">
        <v>2173046.4565050621</v>
      </c>
      <c r="F45" s="210">
        <f t="shared" si="1"/>
        <v>29.763478448940724</v>
      </c>
      <c r="G45" s="210">
        <v>2897586.0996095887</v>
      </c>
      <c r="H45" s="210">
        <f t="shared" si="2"/>
        <v>30.397529832320984</v>
      </c>
      <c r="I45" s="210">
        <v>362168.50665887998</v>
      </c>
      <c r="J45" s="210">
        <f t="shared" si="3"/>
        <v>2.6322889166538865</v>
      </c>
      <c r="K45" s="210">
        <v>169600.49798243993</v>
      </c>
      <c r="L45" s="210">
        <f t="shared" si="4"/>
        <v>-45.066921634766246</v>
      </c>
      <c r="M45" s="210">
        <v>2666141.771623563</v>
      </c>
      <c r="N45" s="206">
        <f t="shared" si="5"/>
        <v>24.334565751509288</v>
      </c>
    </row>
    <row r="46" spans="1:16">
      <c r="A46" s="3623"/>
      <c r="B46" s="207" t="s">
        <v>358</v>
      </c>
      <c r="C46" s="210">
        <v>1010819.030963213</v>
      </c>
      <c r="D46" s="210">
        <f t="shared" si="0"/>
        <v>3.2477170547110315E-2</v>
      </c>
      <c r="E46" s="210">
        <v>2241961.9094870198</v>
      </c>
      <c r="F46" s="210">
        <f t="shared" si="1"/>
        <v>30.837682678377139</v>
      </c>
      <c r="G46" s="210">
        <v>3014278.8134505991</v>
      </c>
      <c r="H46" s="210">
        <f t="shared" si="2"/>
        <v>34.550479908628283</v>
      </c>
      <c r="I46" s="210">
        <v>371419.59883588</v>
      </c>
      <c r="J46" s="210">
        <f t="shared" si="3"/>
        <v>3.2197085053317274</v>
      </c>
      <c r="K46" s="210">
        <v>119380.29907893972</v>
      </c>
      <c r="L46" s="210">
        <f t="shared" si="4"/>
        <v>-65.793002821597696</v>
      </c>
      <c r="M46" s="210">
        <v>2721507.1851408896</v>
      </c>
      <c r="N46" s="206">
        <f t="shared" si="5"/>
        <v>23.944413756041939</v>
      </c>
    </row>
    <row r="47" spans="1:16">
      <c r="A47" s="3623"/>
      <c r="B47" s="207" t="s">
        <v>357</v>
      </c>
      <c r="C47" s="210">
        <v>1012200.6977463202</v>
      </c>
      <c r="D47" s="210">
        <f t="shared" si="0"/>
        <v>0.6844972918618133</v>
      </c>
      <c r="E47" s="210">
        <v>2281805.5512644602</v>
      </c>
      <c r="F47" s="210">
        <f t="shared" si="1"/>
        <v>29.685859177773231</v>
      </c>
      <c r="G47" s="210">
        <v>2995078.9073007479</v>
      </c>
      <c r="H47" s="210">
        <f t="shared" si="2"/>
        <v>28.479037534485702</v>
      </c>
      <c r="I47" s="210">
        <v>371876.40831587999</v>
      </c>
      <c r="J47" s="210">
        <f t="shared" si="3"/>
        <v>1.7348561610114803</v>
      </c>
      <c r="K47" s="210">
        <v>178750.00005694019</v>
      </c>
      <c r="L47" s="210"/>
      <c r="M47" s="210">
        <v>2752212.3603497478</v>
      </c>
      <c r="N47" s="206">
        <f t="shared" si="5"/>
        <v>23.186503197931827</v>
      </c>
    </row>
    <row r="48" spans="1:16" s="1757" customFormat="1">
      <c r="A48" s="3623"/>
      <c r="B48" s="214" t="s">
        <v>356</v>
      </c>
      <c r="C48" s="1740">
        <v>1031472.867693829</v>
      </c>
      <c r="D48" s="1740">
        <f t="shared" si="0"/>
        <v>2.6576864623287397</v>
      </c>
      <c r="E48" s="1740">
        <v>2294441.9648771179</v>
      </c>
      <c r="F48" s="1740">
        <f t="shared" si="1"/>
        <v>28.484405457501616</v>
      </c>
      <c r="G48" s="1740">
        <v>3039234.8852378377</v>
      </c>
      <c r="H48" s="210">
        <f t="shared" si="2"/>
        <v>27.777925745809334</v>
      </c>
      <c r="I48" s="1740">
        <v>372219.10731588001</v>
      </c>
      <c r="J48" s="210">
        <f t="shared" si="3"/>
        <v>1.8169675495837798</v>
      </c>
      <c r="K48" s="1740">
        <v>179747.10039717003</v>
      </c>
      <c r="L48" s="1740">
        <f t="shared" ref="L48:L79" si="6">(K48-K36)/K36*100</f>
        <v>-40.409978696774644</v>
      </c>
      <c r="M48" s="1740">
        <v>2797554.4045978151</v>
      </c>
      <c r="N48" s="1739">
        <f t="shared" si="5"/>
        <v>22.797243473984892</v>
      </c>
    </row>
    <row r="49" spans="1:16">
      <c r="A49" s="3623"/>
      <c r="B49" s="207" t="s">
        <v>355</v>
      </c>
      <c r="C49" s="210">
        <v>1005578.125671429</v>
      </c>
      <c r="D49" s="210">
        <f t="shared" si="0"/>
        <v>0.24691131912593967</v>
      </c>
      <c r="E49" s="210">
        <v>2348980.7790523907</v>
      </c>
      <c r="F49" s="210">
        <f t="shared" si="1"/>
        <v>28.783402088011922</v>
      </c>
      <c r="G49" s="210">
        <v>3114627.3728445875</v>
      </c>
      <c r="H49" s="210">
        <f t="shared" si="2"/>
        <v>28.091520121647672</v>
      </c>
      <c r="I49" s="210">
        <v>372096.90731587994</v>
      </c>
      <c r="J49" s="210">
        <f t="shared" si="3"/>
        <v>3.5042676035255438</v>
      </c>
      <c r="K49" s="210">
        <v>131944.40473655998</v>
      </c>
      <c r="L49" s="210">
        <f t="shared" si="6"/>
        <v>-51.84955305483269</v>
      </c>
      <c r="M49" s="210">
        <v>2825323.0387634817</v>
      </c>
      <c r="N49" s="206">
        <f t="shared" si="5"/>
        <v>22.402475506605043</v>
      </c>
    </row>
    <row r="50" spans="1:16">
      <c r="A50" s="3623"/>
      <c r="B50" s="207" t="s">
        <v>354</v>
      </c>
      <c r="C50" s="210">
        <v>994479.82637478202</v>
      </c>
      <c r="D50" s="210">
        <f t="shared" ref="D50:D81" si="7">(C50-C38)/C38*100</f>
        <v>-2.3064582820179065</v>
      </c>
      <c r="E50" s="210">
        <v>2388505.7510702517</v>
      </c>
      <c r="F50" s="210">
        <f t="shared" ref="F50:F81" si="8">(E50-E38)/E38*100</f>
        <v>28.701824049482504</v>
      </c>
      <c r="G50" s="210">
        <v>3119138.8402484576</v>
      </c>
      <c r="H50" s="210">
        <f t="shared" ref="H50:H81" si="9">(G50-G38)/G38*100</f>
        <v>27.178664144331961</v>
      </c>
      <c r="I50" s="210">
        <v>372102.60214588</v>
      </c>
      <c r="J50" s="210">
        <f t="shared" ref="J50:J81" si="10">(I50-I38)/I38*100</f>
        <v>0.48125075157381531</v>
      </c>
      <c r="K50" s="210">
        <v>144921.60423761987</v>
      </c>
      <c r="L50" s="210">
        <f t="shared" si="6"/>
        <v>-49.791259351539189</v>
      </c>
      <c r="M50" s="210">
        <v>2842997.3065938028</v>
      </c>
      <c r="N50" s="206">
        <f t="shared" ref="N50:N81" si="11">(M50-M38)/M38*100</f>
        <v>21.868239763842166</v>
      </c>
      <c r="O50" s="1757"/>
      <c r="P50" s="1757"/>
    </row>
    <row r="51" spans="1:16">
      <c r="A51" s="3623"/>
      <c r="B51" s="207" t="s">
        <v>353</v>
      </c>
      <c r="C51" s="210">
        <v>1001774.4521331531</v>
      </c>
      <c r="D51" s="210">
        <f t="shared" si="7"/>
        <v>-2.7604699888154345</v>
      </c>
      <c r="E51" s="210">
        <v>2406734.8797515593</v>
      </c>
      <c r="F51" s="210">
        <f t="shared" si="8"/>
        <v>28.695979071140187</v>
      </c>
      <c r="G51" s="210">
        <v>3162151.7780568283</v>
      </c>
      <c r="H51" s="210">
        <f t="shared" si="9"/>
        <v>26.032404281501464</v>
      </c>
      <c r="I51" s="210">
        <v>374376.90518587996</v>
      </c>
      <c r="J51" s="210">
        <f t="shared" si="10"/>
        <v>0.88805412371893055</v>
      </c>
      <c r="K51" s="210">
        <v>137107.00472289955</v>
      </c>
      <c r="L51" s="210">
        <f t="shared" si="6"/>
        <v>-49.126850724184898</v>
      </c>
      <c r="M51" s="210">
        <v>2873425.8362927265</v>
      </c>
      <c r="N51" s="206">
        <f t="shared" si="11"/>
        <v>21.273386209439341</v>
      </c>
      <c r="O51" s="1757"/>
      <c r="P51" s="1757"/>
    </row>
    <row r="52" spans="1:16">
      <c r="A52" s="3623"/>
      <c r="B52" s="1759" t="s">
        <v>352</v>
      </c>
      <c r="C52" s="1738">
        <v>968852.08321545459</v>
      </c>
      <c r="D52" s="1738">
        <f t="shared" si="7"/>
        <v>-7.4130877659864369</v>
      </c>
      <c r="E52" s="1738">
        <v>2471641.8259354369</v>
      </c>
      <c r="F52" s="1738">
        <f t="shared" si="8"/>
        <v>30.032078615294143</v>
      </c>
      <c r="G52" s="1738">
        <v>3224406.9170643571</v>
      </c>
      <c r="H52" s="210">
        <f t="shared" si="9"/>
        <v>25.063519777676131</v>
      </c>
      <c r="I52" s="1738">
        <v>424594.90466387995</v>
      </c>
      <c r="J52" s="210">
        <f t="shared" si="10"/>
        <v>14.424168149246293</v>
      </c>
      <c r="K52" s="1738">
        <v>164543.59836656955</v>
      </c>
      <c r="L52" s="1738">
        <f t="shared" si="6"/>
        <v>-33.781169411213888</v>
      </c>
      <c r="M52" s="1738">
        <v>2915038.2898802687</v>
      </c>
      <c r="N52" s="1737">
        <f t="shared" si="11"/>
        <v>20.594079030279499</v>
      </c>
      <c r="O52" s="1757"/>
      <c r="P52" s="1757"/>
    </row>
    <row r="53" spans="1:16" s="1758" customFormat="1">
      <c r="A53" s="3624"/>
      <c r="B53" s="1756" t="s">
        <v>351</v>
      </c>
      <c r="C53" s="1735">
        <v>984783.10750740638</v>
      </c>
      <c r="D53" s="1735">
        <f t="shared" si="7"/>
        <v>-6.592918217698668</v>
      </c>
      <c r="E53" s="1735">
        <v>2597354.5422567977</v>
      </c>
      <c r="F53" s="1735">
        <f t="shared" si="8"/>
        <v>27.310383420809693</v>
      </c>
      <c r="G53" s="1735">
        <v>3417982.9569227807</v>
      </c>
      <c r="H53" s="1735">
        <f t="shared" si="9"/>
        <v>24.024514092692769</v>
      </c>
      <c r="I53" s="1735">
        <v>441199.50541387993</v>
      </c>
      <c r="J53" s="1735">
        <f t="shared" si="10"/>
        <v>21.835200924521214</v>
      </c>
      <c r="K53" s="1735">
        <v>65653.699967379231</v>
      </c>
      <c r="L53" s="1735">
        <f t="shared" si="6"/>
        <v>-26.642109111495532</v>
      </c>
      <c r="M53" s="1735">
        <v>2910275.9432925903</v>
      </c>
      <c r="N53" s="1734">
        <f t="shared" si="11"/>
        <v>19.137670438029708</v>
      </c>
      <c r="O53" s="1757"/>
      <c r="P53" s="1757"/>
    </row>
    <row r="54" spans="1:16">
      <c r="A54" s="3625" t="s">
        <v>71</v>
      </c>
      <c r="B54" s="250" t="s">
        <v>362</v>
      </c>
      <c r="C54" s="224">
        <v>1010953.041463849</v>
      </c>
      <c r="D54" s="224">
        <f t="shared" si="7"/>
        <v>-2.5962452842930053</v>
      </c>
      <c r="E54" s="224">
        <v>2558133.3801243342</v>
      </c>
      <c r="F54" s="224">
        <f t="shared" si="8"/>
        <v>25.914251196623699</v>
      </c>
      <c r="G54" s="224">
        <v>3376722.466460404</v>
      </c>
      <c r="H54" s="210">
        <f t="shared" si="9"/>
        <v>23.466036459074871</v>
      </c>
      <c r="I54" s="224">
        <v>441082.60541387997</v>
      </c>
      <c r="J54" s="210">
        <f t="shared" si="10"/>
        <v>21.79336757868171</v>
      </c>
      <c r="K54" s="224">
        <v>137536.10097457003</v>
      </c>
      <c r="L54" s="224">
        <f t="shared" si="6"/>
        <v>-2.7786710740297167</v>
      </c>
      <c r="M54" s="224">
        <v>2942605.3743234952</v>
      </c>
      <c r="N54" s="225">
        <f t="shared" si="11"/>
        <v>18.96267350071539</v>
      </c>
      <c r="O54" s="1757"/>
      <c r="P54" s="1757"/>
    </row>
    <row r="55" spans="1:16">
      <c r="A55" s="3623"/>
      <c r="B55" s="207" t="s">
        <v>361</v>
      </c>
      <c r="C55" s="210">
        <v>1017359.5226966743</v>
      </c>
      <c r="D55" s="210">
        <f t="shared" si="7"/>
        <v>-3.7700684164097069</v>
      </c>
      <c r="E55" s="210">
        <v>2558736.0418464076</v>
      </c>
      <c r="F55" s="210">
        <f t="shared" si="8"/>
        <v>25.338065749830335</v>
      </c>
      <c r="G55" s="210">
        <v>3414069.7170967446</v>
      </c>
      <c r="H55" s="210">
        <f t="shared" si="9"/>
        <v>22.562303406481217</v>
      </c>
      <c r="I55" s="210">
        <v>441055.39953587996</v>
      </c>
      <c r="J55" s="210">
        <f t="shared" si="10"/>
        <v>21.781822142581365</v>
      </c>
      <c r="K55" s="210">
        <v>175870.29927345007</v>
      </c>
      <c r="L55" s="210">
        <f t="shared" si="6"/>
        <v>6.7180620125921298</v>
      </c>
      <c r="M55" s="210">
        <v>3016243.6188059105</v>
      </c>
      <c r="N55" s="206">
        <f t="shared" si="11"/>
        <v>19.656498593996577</v>
      </c>
      <c r="O55" s="1757"/>
      <c r="P55" s="1757"/>
    </row>
    <row r="56" spans="1:16">
      <c r="A56" s="3623"/>
      <c r="B56" s="207" t="s">
        <v>360</v>
      </c>
      <c r="C56" s="210">
        <v>1020773.6677751009</v>
      </c>
      <c r="D56" s="210">
        <f t="shared" si="7"/>
        <v>-4.9296972436998683</v>
      </c>
      <c r="E56" s="210">
        <v>2675917.5058963359</v>
      </c>
      <c r="F56" s="210">
        <f t="shared" si="8"/>
        <v>25.692642558340683</v>
      </c>
      <c r="G56" s="210">
        <v>3495846.8370932215</v>
      </c>
      <c r="H56" s="210">
        <f t="shared" si="9"/>
        <v>21.514139303160494</v>
      </c>
      <c r="I56" s="210">
        <v>441060.29953587992</v>
      </c>
      <c r="J56" s="210">
        <f t="shared" si="10"/>
        <v>21.783172978806007</v>
      </c>
      <c r="K56" s="210">
        <v>121273.60036778977</v>
      </c>
      <c r="L56" s="210">
        <f t="shared" si="6"/>
        <v>-16.494684352585264</v>
      </c>
      <c r="M56" s="210">
        <v>3038149.0197461816</v>
      </c>
      <c r="N56" s="1755">
        <f t="shared" si="11"/>
        <v>15.944594570453974</v>
      </c>
    </row>
    <row r="57" spans="1:16">
      <c r="A57" s="3623"/>
      <c r="B57" s="207" t="s">
        <v>359</v>
      </c>
      <c r="C57" s="210">
        <v>1040272.2221347867</v>
      </c>
      <c r="D57" s="210">
        <f t="shared" si="7"/>
        <v>1.145749731701323</v>
      </c>
      <c r="E57" s="210">
        <v>2654007.6831736788</v>
      </c>
      <c r="F57" s="210">
        <f t="shared" si="8"/>
        <v>22.133039320390452</v>
      </c>
      <c r="G57" s="210">
        <v>3499089.5032042055</v>
      </c>
      <c r="H57" s="210">
        <f t="shared" si="9"/>
        <v>20.758775854000039</v>
      </c>
      <c r="I57" s="210">
        <v>440210.29949588003</v>
      </c>
      <c r="J57" s="210">
        <f t="shared" si="10"/>
        <v>21.548475751511496</v>
      </c>
      <c r="K57" s="210">
        <v>150299.40217035994</v>
      </c>
      <c r="L57" s="210">
        <f t="shared" si="6"/>
        <v>-11.380329681625337</v>
      </c>
      <c r="M57" s="210">
        <v>3074722.5113475164</v>
      </c>
      <c r="N57" s="1755">
        <f t="shared" si="11"/>
        <v>15.324794205341366</v>
      </c>
      <c r="P57" s="213"/>
    </row>
    <row r="58" spans="1:16">
      <c r="A58" s="3623"/>
      <c r="B58" s="207" t="s">
        <v>358</v>
      </c>
      <c r="C58" s="210">
        <v>1026258.0599349339</v>
      </c>
      <c r="D58" s="210">
        <f t="shared" si="7"/>
        <v>1.5273781457210049</v>
      </c>
      <c r="E58" s="210">
        <v>2685146.1561062448</v>
      </c>
      <c r="F58" s="210">
        <f t="shared" si="8"/>
        <v>19.767697423576184</v>
      </c>
      <c r="G58" s="210">
        <v>3536544.4989248058</v>
      </c>
      <c r="H58" s="210">
        <f t="shared" si="9"/>
        <v>17.3263894216986</v>
      </c>
      <c r="I58" s="210">
        <v>440290.69949587999</v>
      </c>
      <c r="J58" s="210">
        <f t="shared" si="10"/>
        <v>18.542667343311685</v>
      </c>
      <c r="K58" s="210">
        <v>163337.1048375401</v>
      </c>
      <c r="L58" s="210">
        <f t="shared" si="6"/>
        <v>36.820820602513429</v>
      </c>
      <c r="M58" s="210">
        <v>3124115.7350093699</v>
      </c>
      <c r="N58" s="1755">
        <f t="shared" si="11"/>
        <v>14.793587614490816</v>
      </c>
      <c r="O58" s="213"/>
      <c r="P58" s="213"/>
    </row>
    <row r="59" spans="1:16">
      <c r="A59" s="3623"/>
      <c r="B59" s="207" t="s">
        <v>357</v>
      </c>
      <c r="C59" s="210">
        <v>1031945.2794796961</v>
      </c>
      <c r="D59" s="210">
        <f t="shared" si="7"/>
        <v>1.9506587752149851</v>
      </c>
      <c r="E59" s="210">
        <v>2738614.9418089408</v>
      </c>
      <c r="F59" s="210">
        <f t="shared" si="8"/>
        <v>20.019645858576347</v>
      </c>
      <c r="G59" s="210">
        <v>3509019.7708766824</v>
      </c>
      <c r="H59" s="210">
        <f t="shared" si="9"/>
        <v>17.159509965602638</v>
      </c>
      <c r="I59" s="210">
        <v>439642.53079588001</v>
      </c>
      <c r="J59" s="210">
        <f t="shared" si="10"/>
        <v>18.222753840958362</v>
      </c>
      <c r="K59" s="210">
        <v>241779.89976621981</v>
      </c>
      <c r="L59" s="210">
        <f t="shared" si="6"/>
        <v>35.261482343609323</v>
      </c>
      <c r="M59" s="210">
        <v>3162766.8087829994</v>
      </c>
      <c r="N59" s="1755">
        <f t="shared" si="11"/>
        <v>14.917251820679958</v>
      </c>
      <c r="O59" s="213"/>
      <c r="P59" s="213"/>
    </row>
    <row r="60" spans="1:16">
      <c r="A60" s="3623"/>
      <c r="B60" s="207" t="s">
        <v>356</v>
      </c>
      <c r="C60" s="210">
        <v>1028386.098918079</v>
      </c>
      <c r="D60" s="210">
        <f t="shared" si="7"/>
        <v>-0.29925835884092244</v>
      </c>
      <c r="E60" s="210">
        <v>2755027.4366571694</v>
      </c>
      <c r="F60" s="210">
        <f t="shared" si="8"/>
        <v>20.07396477359665</v>
      </c>
      <c r="G60" s="210">
        <v>3547336.7201147671</v>
      </c>
      <c r="H60" s="210">
        <f t="shared" si="9"/>
        <v>16.718083796184366</v>
      </c>
      <c r="I60" s="210">
        <v>439643.50000588002</v>
      </c>
      <c r="J60" s="210">
        <f t="shared" si="10"/>
        <v>18.114167533259106</v>
      </c>
      <c r="K60" s="210">
        <v>241312.20312511019</v>
      </c>
      <c r="L60" s="210">
        <f t="shared" si="6"/>
        <v>34.250957368383482</v>
      </c>
      <c r="M60" s="210">
        <v>3186715.6706810039</v>
      </c>
      <c r="N60" s="1755">
        <f t="shared" si="11"/>
        <v>13.910766684057958</v>
      </c>
      <c r="O60" s="213"/>
      <c r="P60" s="213"/>
    </row>
    <row r="61" spans="1:16">
      <c r="A61" s="3623"/>
      <c r="B61" s="207" t="s">
        <v>355</v>
      </c>
      <c r="C61" s="210">
        <v>1068228.4094179187</v>
      </c>
      <c r="D61" s="210">
        <f t="shared" si="7"/>
        <v>6.2302751170783273</v>
      </c>
      <c r="E61" s="210">
        <v>2775061.8225125829</v>
      </c>
      <c r="F61" s="210">
        <f t="shared" si="8"/>
        <v>18.138975306221056</v>
      </c>
      <c r="G61" s="210">
        <v>3609826.2516547618</v>
      </c>
      <c r="H61" s="210">
        <f t="shared" si="9"/>
        <v>15.899137185001667</v>
      </c>
      <c r="I61" s="210">
        <v>426479.20000588003</v>
      </c>
      <c r="J61" s="210">
        <f t="shared" si="10"/>
        <v>14.615088602129648</v>
      </c>
      <c r="K61" s="210">
        <v>213945.80010196034</v>
      </c>
      <c r="L61" s="210">
        <f t="shared" si="6"/>
        <v>62.148444664344979</v>
      </c>
      <c r="M61" s="210">
        <v>3238366.883464281</v>
      </c>
      <c r="N61" s="1755">
        <f t="shared" si="11"/>
        <v>14.619349328690227</v>
      </c>
      <c r="O61" s="213"/>
      <c r="P61" s="213"/>
    </row>
    <row r="62" spans="1:16">
      <c r="A62" s="3623"/>
      <c r="B62" s="207" t="s">
        <v>354</v>
      </c>
      <c r="C62" s="210">
        <v>1084639.6014168221</v>
      </c>
      <c r="D62" s="210">
        <f t="shared" si="7"/>
        <v>9.0660235281698132</v>
      </c>
      <c r="E62" s="210">
        <v>2816379.1465640529</v>
      </c>
      <c r="F62" s="210">
        <f t="shared" si="8"/>
        <v>17.913852428535201</v>
      </c>
      <c r="G62" s="210">
        <v>3753168.0133877699</v>
      </c>
      <c r="H62" s="210">
        <f t="shared" si="9"/>
        <v>20.327058384127849</v>
      </c>
      <c r="I62" s="210">
        <v>470131.90000588004</v>
      </c>
      <c r="J62" s="210">
        <f t="shared" si="10"/>
        <v>26.344695601340735</v>
      </c>
      <c r="K62" s="210">
        <v>162307.30218291996</v>
      </c>
      <c r="L62" s="210">
        <f t="shared" si="6"/>
        <v>11.996622613143119</v>
      </c>
      <c r="M62" s="210">
        <v>3280363.1273459354</v>
      </c>
      <c r="N62" s="1755">
        <f t="shared" si="11"/>
        <v>15.383968874600907</v>
      </c>
      <c r="O62" s="213"/>
      <c r="P62" s="213"/>
    </row>
    <row r="63" spans="1:16">
      <c r="A63" s="3623"/>
      <c r="B63" s="207" t="s">
        <v>353</v>
      </c>
      <c r="C63" s="210">
        <v>1161903.9867559471</v>
      </c>
      <c r="D63" s="210">
        <f t="shared" si="7"/>
        <v>15.984589573213636</v>
      </c>
      <c r="E63" s="210">
        <v>2796282.1108076992</v>
      </c>
      <c r="F63" s="210">
        <f t="shared" si="8"/>
        <v>16.185714277608827</v>
      </c>
      <c r="G63" s="210">
        <v>3791257.4911217154</v>
      </c>
      <c r="H63" s="210">
        <f t="shared" si="9"/>
        <v>19.89486138617541</v>
      </c>
      <c r="I63" s="210">
        <v>550081.90000588004</v>
      </c>
      <c r="J63" s="210">
        <f t="shared" si="10"/>
        <v>46.93264792409181</v>
      </c>
      <c r="K63" s="210">
        <v>204332.9997030097</v>
      </c>
      <c r="L63" s="210">
        <f t="shared" si="6"/>
        <v>49.031772750033745</v>
      </c>
      <c r="M63" s="210">
        <v>3292425.344886634</v>
      </c>
      <c r="N63" s="1755">
        <f t="shared" si="11"/>
        <v>14.581880043735451</v>
      </c>
      <c r="O63" s="213"/>
      <c r="P63" s="213"/>
    </row>
    <row r="64" spans="1:16">
      <c r="A64" s="3623"/>
      <c r="B64" s="207" t="s">
        <v>352</v>
      </c>
      <c r="C64" s="210">
        <v>1227505.0588745445</v>
      </c>
      <c r="D64" s="210">
        <f t="shared" si="7"/>
        <v>26.696848790443305</v>
      </c>
      <c r="E64" s="210">
        <v>2816578.6317370385</v>
      </c>
      <c r="F64" s="210">
        <f t="shared" si="8"/>
        <v>13.955776366223862</v>
      </c>
      <c r="G64" s="210">
        <v>3866983.0503828656</v>
      </c>
      <c r="H64" s="210">
        <f t="shared" si="9"/>
        <v>19.928506229094008</v>
      </c>
      <c r="I64" s="210">
        <v>585202.20000588009</v>
      </c>
      <c r="J64" s="210">
        <f t="shared" si="10"/>
        <v>37.826006289251382</v>
      </c>
      <c r="K64" s="210">
        <v>164504.80004827</v>
      </c>
      <c r="L64" s="210">
        <f t="shared" si="6"/>
        <v>-2.3579354459671811E-2</v>
      </c>
      <c r="M64" s="210">
        <v>3294761.3561151479</v>
      </c>
      <c r="N64" s="1755">
        <f t="shared" si="11"/>
        <v>13.026349175347395</v>
      </c>
      <c r="O64" s="213"/>
      <c r="P64" s="213"/>
    </row>
    <row r="65" spans="1:16">
      <c r="A65" s="3624"/>
      <c r="B65" s="1756" t="s">
        <v>351</v>
      </c>
      <c r="C65" s="1735">
        <v>1328349.04034554</v>
      </c>
      <c r="D65" s="1735">
        <f t="shared" si="7"/>
        <v>34.887472197582326</v>
      </c>
      <c r="E65" s="1735">
        <v>2902620.7440691497</v>
      </c>
      <c r="F65" s="1735">
        <f t="shared" si="8"/>
        <v>11.752966214119978</v>
      </c>
      <c r="G65" s="1735">
        <v>3897627.8711150149</v>
      </c>
      <c r="H65" s="1735">
        <f t="shared" si="9"/>
        <v>14.03298144657982</v>
      </c>
      <c r="I65" s="1735">
        <v>602216.10000588011</v>
      </c>
      <c r="J65" s="1735">
        <f t="shared" si="10"/>
        <v>36.495189277457122</v>
      </c>
      <c r="K65" s="1735">
        <v>140812.00136667996</v>
      </c>
      <c r="L65" s="1735">
        <f t="shared" si="6"/>
        <v>114.4768709709338</v>
      </c>
      <c r="M65" s="1735">
        <v>3276891.9931538226</v>
      </c>
      <c r="N65" s="1734">
        <f t="shared" si="11"/>
        <v>12.597295136434896</v>
      </c>
      <c r="O65" s="213"/>
      <c r="P65" s="213"/>
    </row>
    <row r="66" spans="1:16">
      <c r="A66" s="3625" t="s">
        <v>72</v>
      </c>
      <c r="B66" s="207" t="s">
        <v>362</v>
      </c>
      <c r="C66" s="210">
        <v>1373768.0057925372</v>
      </c>
      <c r="D66" s="210">
        <f t="shared" si="7"/>
        <v>35.888409198842318</v>
      </c>
      <c r="E66" s="210">
        <v>2870768.6607987303</v>
      </c>
      <c r="F66" s="210">
        <f t="shared" si="8"/>
        <v>12.221226739131206</v>
      </c>
      <c r="G66" s="210">
        <v>3838855.9587409166</v>
      </c>
      <c r="H66" s="210">
        <f t="shared" si="9"/>
        <v>13.685859494545216</v>
      </c>
      <c r="I66" s="210">
        <v>602281.70000587997</v>
      </c>
      <c r="J66" s="210">
        <f t="shared" si="10"/>
        <v>36.546237057057027</v>
      </c>
      <c r="K66" s="210">
        <v>196556.6002976</v>
      </c>
      <c r="L66" s="210">
        <f t="shared" si="6"/>
        <v>42.9127326605999</v>
      </c>
      <c r="M66" s="210">
        <v>3276076.4645082462</v>
      </c>
      <c r="N66" s="1755">
        <f t="shared" si="11"/>
        <v>11.33251142319469</v>
      </c>
      <c r="O66" s="213"/>
      <c r="P66" s="213"/>
    </row>
    <row r="67" spans="1:16">
      <c r="A67" s="3623"/>
      <c r="B67" s="207" t="s">
        <v>361</v>
      </c>
      <c r="C67" s="210">
        <v>1380184.8964660531</v>
      </c>
      <c r="D67" s="210">
        <f t="shared" si="7"/>
        <v>35.663437130627337</v>
      </c>
      <c r="E67" s="210">
        <v>2890321.1743878531</v>
      </c>
      <c r="F67" s="210">
        <f t="shared" si="8"/>
        <v>12.95894250593237</v>
      </c>
      <c r="G67" s="210">
        <v>3878489.8398389127</v>
      </c>
      <c r="H67" s="210">
        <f t="shared" si="9"/>
        <v>13.603123580531376</v>
      </c>
      <c r="I67" s="210">
        <v>602131.80000587995</v>
      </c>
      <c r="J67" s="210">
        <f t="shared" si="10"/>
        <v>36.520673058191726</v>
      </c>
      <c r="K67" s="210">
        <v>207989.00001348008</v>
      </c>
      <c r="L67" s="210">
        <f t="shared" si="6"/>
        <v>18.262720239129511</v>
      </c>
      <c r="M67" s="210">
        <v>3327990.8346443996</v>
      </c>
      <c r="N67" s="1755">
        <f t="shared" si="11"/>
        <v>10.335611284671547</v>
      </c>
      <c r="O67" s="213"/>
      <c r="P67" s="213"/>
    </row>
    <row r="68" spans="1:16">
      <c r="A68" s="3623"/>
      <c r="B68" s="207" t="s">
        <v>360</v>
      </c>
      <c r="C68" s="210">
        <v>1410665.3336564964</v>
      </c>
      <c r="D68" s="210">
        <f t="shared" si="7"/>
        <v>38.195701769150382</v>
      </c>
      <c r="E68" s="210">
        <v>3057321.3276010999</v>
      </c>
      <c r="F68" s="210">
        <f t="shared" si="8"/>
        <v>14.253198047561163</v>
      </c>
      <c r="G68" s="210">
        <v>4017268.5183259025</v>
      </c>
      <c r="H68" s="210">
        <f t="shared" si="9"/>
        <v>14.915461275364125</v>
      </c>
      <c r="I68" s="210">
        <v>634333.70000587997</v>
      </c>
      <c r="J68" s="210">
        <f t="shared" si="10"/>
        <v>43.820176214766619</v>
      </c>
      <c r="K68" s="210">
        <v>213387.39995429997</v>
      </c>
      <c r="L68" s="210">
        <f t="shared" si="6"/>
        <v>75.955359869876176</v>
      </c>
      <c r="M68" s="210">
        <v>3413866.1559826965</v>
      </c>
      <c r="N68" s="1755">
        <f t="shared" si="11"/>
        <v>12.36664606622567</v>
      </c>
      <c r="O68" s="213"/>
      <c r="P68" s="213"/>
    </row>
    <row r="69" spans="1:16">
      <c r="A69" s="3623"/>
      <c r="B69" s="207" t="s">
        <v>359</v>
      </c>
      <c r="C69" s="210">
        <v>1440625.7669668926</v>
      </c>
      <c r="D69" s="210">
        <f t="shared" si="7"/>
        <v>38.485459508908498</v>
      </c>
      <c r="E69" s="210">
        <v>3062181.9845097112</v>
      </c>
      <c r="F69" s="210">
        <f t="shared" si="8"/>
        <v>15.379544826634978</v>
      </c>
      <c r="G69" s="210">
        <v>4071310.1629398577</v>
      </c>
      <c r="H69" s="210">
        <f t="shared" si="9"/>
        <v>16.353415916102033</v>
      </c>
      <c r="I69" s="210">
        <v>658358.70041588007</v>
      </c>
      <c r="J69" s="210">
        <f t="shared" si="10"/>
        <v>49.555496809097654</v>
      </c>
      <c r="K69" s="210">
        <v>220977.00006180033</v>
      </c>
      <c r="L69" s="210">
        <f t="shared" si="6"/>
        <v>47.02453693816387</v>
      </c>
      <c r="M69" s="210">
        <v>3453053.3105158149</v>
      </c>
      <c r="N69" s="1755">
        <f t="shared" si="11"/>
        <v>12.304550988651416</v>
      </c>
      <c r="O69" s="213"/>
      <c r="P69" s="213"/>
    </row>
    <row r="70" spans="1:16">
      <c r="A70" s="3623"/>
      <c r="B70" s="207" t="s">
        <v>358</v>
      </c>
      <c r="C70" s="210">
        <v>1427032.7386469967</v>
      </c>
      <c r="D70" s="210">
        <f t="shared" si="7"/>
        <v>39.052037139418175</v>
      </c>
      <c r="E70" s="210">
        <v>3118629.9787966278</v>
      </c>
      <c r="F70" s="210">
        <f t="shared" si="8"/>
        <v>16.143770114882013</v>
      </c>
      <c r="G70" s="210">
        <v>4136213.0319809671</v>
      </c>
      <c r="H70" s="210">
        <f t="shared" si="9"/>
        <v>16.956340666389888</v>
      </c>
      <c r="I70" s="210">
        <v>658388.70041587995</v>
      </c>
      <c r="J70" s="210">
        <f t="shared" si="10"/>
        <v>49.535000664269269</v>
      </c>
      <c r="K70" s="210">
        <v>245702.89982897975</v>
      </c>
      <c r="L70" s="210">
        <f t="shared" si="6"/>
        <v>50.426873350891768</v>
      </c>
      <c r="M70" s="210">
        <v>3534924.2550380733</v>
      </c>
      <c r="N70" s="1755">
        <f t="shared" si="11"/>
        <v>13.149593512977562</v>
      </c>
      <c r="O70" s="213"/>
      <c r="P70" s="213"/>
    </row>
    <row r="71" spans="1:16">
      <c r="A71" s="3623"/>
      <c r="B71" s="207" t="s">
        <v>357</v>
      </c>
      <c r="C71" s="210">
        <v>1444621.8098065816</v>
      </c>
      <c r="D71" s="210">
        <f t="shared" si="7"/>
        <v>39.990156312838202</v>
      </c>
      <c r="E71" s="210">
        <v>3192602.0679959422</v>
      </c>
      <c r="F71" s="210">
        <f t="shared" si="8"/>
        <v>16.577252948423947</v>
      </c>
      <c r="G71" s="210">
        <v>4235634.9885318289</v>
      </c>
      <c r="H71" s="210">
        <f t="shared" si="9"/>
        <v>20.707071065422102</v>
      </c>
      <c r="I71" s="210">
        <v>652585.80000588007</v>
      </c>
      <c r="J71" s="210">
        <f t="shared" si="10"/>
        <v>48.435548040475339</v>
      </c>
      <c r="K71" s="210">
        <v>264742.7725147701</v>
      </c>
      <c r="L71" s="210">
        <f t="shared" si="6"/>
        <v>9.497428351468999</v>
      </c>
      <c r="M71" s="210">
        <v>3637843.11104505</v>
      </c>
      <c r="N71" s="1755">
        <f t="shared" si="11"/>
        <v>15.020908305435743</v>
      </c>
      <c r="O71" s="213"/>
      <c r="P71" s="213"/>
    </row>
    <row r="72" spans="1:16">
      <c r="A72" s="3623"/>
      <c r="B72" s="207" t="s">
        <v>356</v>
      </c>
      <c r="C72" s="210">
        <v>1412384.6756613147</v>
      </c>
      <c r="D72" s="210">
        <f t="shared" si="7"/>
        <v>37.339922928482224</v>
      </c>
      <c r="E72" s="210">
        <v>3254422.1220673849</v>
      </c>
      <c r="F72" s="210">
        <f t="shared" si="8"/>
        <v>18.126668314278543</v>
      </c>
      <c r="G72" s="210">
        <v>4316922.2410434447</v>
      </c>
      <c r="H72" s="210">
        <f t="shared" si="9"/>
        <v>21.694741200203268</v>
      </c>
      <c r="I72" s="210">
        <v>686089.60000588011</v>
      </c>
      <c r="J72" s="210">
        <f t="shared" si="10"/>
        <v>56.055895287136956</v>
      </c>
      <c r="K72" s="210">
        <v>307533.97285741946</v>
      </c>
      <c r="L72" s="210">
        <f t="shared" si="6"/>
        <v>27.442362580385577</v>
      </c>
      <c r="M72" s="210">
        <v>3735772.6285939305</v>
      </c>
      <c r="N72" s="1755">
        <f t="shared" si="11"/>
        <v>17.229555901847768</v>
      </c>
      <c r="O72" s="213"/>
      <c r="P72" s="213"/>
    </row>
    <row r="73" spans="1:16">
      <c r="A73" s="3623"/>
      <c r="B73" s="207" t="s">
        <v>355</v>
      </c>
      <c r="C73" s="210">
        <v>1383140.8616863994</v>
      </c>
      <c r="D73" s="210">
        <f t="shared" si="7"/>
        <v>29.47987991070914</v>
      </c>
      <c r="E73" s="210">
        <v>3329543.8245687312</v>
      </c>
      <c r="F73" s="210">
        <f t="shared" si="8"/>
        <v>19.980888265549055</v>
      </c>
      <c r="G73" s="210">
        <v>4404969.4648415688</v>
      </c>
      <c r="H73" s="210">
        <f t="shared" si="9"/>
        <v>22.027187951838663</v>
      </c>
      <c r="I73" s="210">
        <v>703691.89999726997</v>
      </c>
      <c r="J73" s="210">
        <f t="shared" si="10"/>
        <v>65.000286060273964</v>
      </c>
      <c r="K73" s="210">
        <v>354546.31524693011</v>
      </c>
      <c r="L73" s="210">
        <f t="shared" si="6"/>
        <v>65.717819689829696</v>
      </c>
      <c r="M73" s="210">
        <v>3849981.1782114855</v>
      </c>
      <c r="N73" s="1755">
        <f t="shared" si="11"/>
        <v>18.88650411632554</v>
      </c>
      <c r="O73" s="213"/>
      <c r="P73" s="213"/>
    </row>
    <row r="74" spans="1:16">
      <c r="A74" s="3623"/>
      <c r="B74" s="207" t="s">
        <v>354</v>
      </c>
      <c r="C74" s="210">
        <v>1380879.2337588191</v>
      </c>
      <c r="D74" s="210">
        <f t="shared" si="7"/>
        <v>27.312264088000365</v>
      </c>
      <c r="E74" s="210">
        <v>3452291.599814265</v>
      </c>
      <c r="F74" s="210">
        <f t="shared" si="8"/>
        <v>22.579078318557265</v>
      </c>
      <c r="G74" s="210">
        <v>4560796.1104315892</v>
      </c>
      <c r="H74" s="210">
        <f t="shared" si="9"/>
        <v>21.518570289498435</v>
      </c>
      <c r="I74" s="210">
        <v>687173.94538726984</v>
      </c>
      <c r="J74" s="210">
        <f t="shared" si="10"/>
        <v>46.166202586694325</v>
      </c>
      <c r="K74" s="210">
        <v>345145.53052237077</v>
      </c>
      <c r="L74" s="210">
        <f t="shared" si="6"/>
        <v>112.64941618793746</v>
      </c>
      <c r="M74" s="210">
        <v>3992208.379229303</v>
      </c>
      <c r="N74" s="1755">
        <f t="shared" si="11"/>
        <v>21.700196723626288</v>
      </c>
      <c r="O74" s="213"/>
      <c r="P74" s="213"/>
    </row>
    <row r="75" spans="1:16">
      <c r="A75" s="3623"/>
      <c r="B75" s="207" t="s">
        <v>353</v>
      </c>
      <c r="C75" s="210">
        <v>1330478.2815633407</v>
      </c>
      <c r="D75" s="210">
        <f t="shared" si="7"/>
        <v>14.508453084669712</v>
      </c>
      <c r="E75" s="210">
        <v>3552333.9039008981</v>
      </c>
      <c r="F75" s="210">
        <f t="shared" si="8"/>
        <v>27.037750954062901</v>
      </c>
      <c r="G75" s="210">
        <v>4653000.8540301295</v>
      </c>
      <c r="H75" s="210">
        <f t="shared" si="9"/>
        <v>22.729750351339259</v>
      </c>
      <c r="I75" s="210">
        <v>681162.70000267006</v>
      </c>
      <c r="J75" s="210">
        <f t="shared" si="10"/>
        <v>23.829324323412358</v>
      </c>
      <c r="K75" s="210">
        <v>300918.23968005</v>
      </c>
      <c r="L75" s="210">
        <f t="shared" si="6"/>
        <v>47.268546988212037</v>
      </c>
      <c r="M75" s="210">
        <v>4047916.4553666734</v>
      </c>
      <c r="N75" s="1755">
        <f t="shared" si="11"/>
        <v>22.946339896616628</v>
      </c>
      <c r="O75" s="213"/>
      <c r="P75" s="213"/>
    </row>
    <row r="76" spans="1:16">
      <c r="A76" s="3623"/>
      <c r="B76" s="207" t="s">
        <v>352</v>
      </c>
      <c r="C76" s="210">
        <v>1305165.9662314251</v>
      </c>
      <c r="D76" s="210">
        <f t="shared" si="7"/>
        <v>6.3267280892581503</v>
      </c>
      <c r="E76" s="210">
        <v>3605271.277966137</v>
      </c>
      <c r="F76" s="210">
        <f t="shared" si="8"/>
        <v>28.001797547640152</v>
      </c>
      <c r="G76" s="210">
        <v>4749996.7760471012</v>
      </c>
      <c r="H76" s="210">
        <f t="shared" si="9"/>
        <v>22.834693458943644</v>
      </c>
      <c r="I76" s="210">
        <v>714462.52738267009</v>
      </c>
      <c r="J76" s="210">
        <f t="shared" si="10"/>
        <v>22.088147887258657</v>
      </c>
      <c r="K76" s="210">
        <v>290600.16608156968</v>
      </c>
      <c r="L76" s="210">
        <f t="shared" si="6"/>
        <v>76.651481291913683</v>
      </c>
      <c r="M76" s="210">
        <v>4104076.6117427088</v>
      </c>
      <c r="N76" s="1755">
        <f t="shared" si="11"/>
        <v>24.56369879795556</v>
      </c>
      <c r="O76" s="213"/>
      <c r="P76" s="213"/>
    </row>
    <row r="77" spans="1:16">
      <c r="A77" s="3623"/>
      <c r="B77" s="1756" t="s">
        <v>351</v>
      </c>
      <c r="C77" s="1735">
        <v>1335620.0863360981</v>
      </c>
      <c r="D77" s="1735">
        <f t="shared" si="7"/>
        <v>0.54737465603669266</v>
      </c>
      <c r="E77" s="1735">
        <v>3819233.0769306002</v>
      </c>
      <c r="F77" s="1735">
        <f t="shared" si="8"/>
        <v>31.578783922575514</v>
      </c>
      <c r="G77" s="1735">
        <v>4955476.5157426633</v>
      </c>
      <c r="H77" s="1735">
        <f t="shared" si="9"/>
        <v>27.140832311552209</v>
      </c>
      <c r="I77" s="1735">
        <v>787627.51738267008</v>
      </c>
      <c r="J77" s="1735">
        <f t="shared" si="10"/>
        <v>30.788186728149508</v>
      </c>
      <c r="K77" s="1735">
        <v>198761.30255906042</v>
      </c>
      <c r="L77" s="1735">
        <f t="shared" si="6"/>
        <v>41.153666328112337</v>
      </c>
      <c r="M77" s="1735">
        <v>4139555.3970571719</v>
      </c>
      <c r="N77" s="1734">
        <f t="shared" si="11"/>
        <v>26.325658755480823</v>
      </c>
      <c r="O77" s="213"/>
      <c r="P77" s="213"/>
    </row>
    <row r="78" spans="1:16">
      <c r="A78" s="3625" t="s">
        <v>221</v>
      </c>
      <c r="B78" s="207" t="s">
        <v>362</v>
      </c>
      <c r="C78" s="210">
        <v>1293472.3014410166</v>
      </c>
      <c r="D78" s="210">
        <f t="shared" si="7"/>
        <v>-5.8449246170351321</v>
      </c>
      <c r="E78" s="210">
        <v>3780013.0767835961</v>
      </c>
      <c r="F78" s="210">
        <f t="shared" si="8"/>
        <v>31.672507381068034</v>
      </c>
      <c r="G78" s="210">
        <v>4937403.6402163748</v>
      </c>
      <c r="H78" s="210">
        <f t="shared" si="9"/>
        <v>28.616538189564277</v>
      </c>
      <c r="I78" s="210">
        <v>787717.51738267008</v>
      </c>
      <c r="J78" s="210">
        <f t="shared" si="10"/>
        <v>30.788884565972985</v>
      </c>
      <c r="K78" s="210">
        <v>282317.80021238024</v>
      </c>
      <c r="L78" s="210">
        <f t="shared" si="6"/>
        <v>43.63180874360463</v>
      </c>
      <c r="M78" s="210">
        <v>4204350.674729269</v>
      </c>
      <c r="N78" s="1755">
        <f t="shared" si="11"/>
        <v>28.334937242081772</v>
      </c>
      <c r="O78" s="213"/>
      <c r="P78" s="213"/>
    </row>
    <row r="79" spans="1:16">
      <c r="A79" s="3623"/>
      <c r="B79" s="207" t="s">
        <v>361</v>
      </c>
      <c r="C79" s="210">
        <v>1230445.1648370826</v>
      </c>
      <c r="D79" s="210">
        <f t="shared" si="7"/>
        <v>-10.84925157581258</v>
      </c>
      <c r="E79" s="210">
        <v>3933962.8940427937</v>
      </c>
      <c r="F79" s="210">
        <f t="shared" si="8"/>
        <v>36.108157422192896</v>
      </c>
      <c r="G79" s="210">
        <v>5106012.1252668658</v>
      </c>
      <c r="H79" s="210">
        <f t="shared" si="9"/>
        <v>31.649490810034877</v>
      </c>
      <c r="I79" s="210">
        <v>766480.11738267005</v>
      </c>
      <c r="J79" s="210">
        <f t="shared" si="10"/>
        <v>27.294409193333617</v>
      </c>
      <c r="K79" s="210">
        <v>297616.20004165027</v>
      </c>
      <c r="L79" s="210">
        <f t="shared" si="6"/>
        <v>43.092278929347863</v>
      </c>
      <c r="M79" s="210">
        <v>4409192.1325566517</v>
      </c>
      <c r="N79" s="1755">
        <f t="shared" si="11"/>
        <v>32.48810924167644</v>
      </c>
      <c r="O79" s="213"/>
      <c r="P79" s="213"/>
    </row>
    <row r="80" spans="1:16">
      <c r="A80" s="3623"/>
      <c r="B80" s="207" t="s">
        <v>360</v>
      </c>
      <c r="C80" s="210">
        <v>1251619.9710098084</v>
      </c>
      <c r="D80" s="210">
        <f t="shared" si="7"/>
        <v>-11.274492883045236</v>
      </c>
      <c r="E80" s="210">
        <v>4014602.3217089586</v>
      </c>
      <c r="F80" s="210">
        <f t="shared" si="8"/>
        <v>31.311101828442116</v>
      </c>
      <c r="G80" s="210">
        <v>5210095.9855317743</v>
      </c>
      <c r="H80" s="210">
        <f t="shared" si="9"/>
        <v>29.692500308716063</v>
      </c>
      <c r="I80" s="210">
        <v>758731.61726267007</v>
      </c>
      <c r="J80" s="210">
        <f t="shared" si="10"/>
        <v>19.610800633111086</v>
      </c>
      <c r="K80" s="210">
        <v>242832.10015472001</v>
      </c>
      <c r="L80" s="210">
        <f t="shared" ref="L80:L96" si="12">(K80-K68)/K68*100</f>
        <v>13.798706112322497</v>
      </c>
      <c r="M80" s="210">
        <v>4462617.1878385665</v>
      </c>
      <c r="N80" s="1755">
        <f t="shared" si="11"/>
        <v>30.720332430665621</v>
      </c>
      <c r="O80" s="213"/>
      <c r="P80" s="213"/>
    </row>
    <row r="81" spans="1:16">
      <c r="A81" s="3623"/>
      <c r="B81" s="207" t="s">
        <v>359</v>
      </c>
      <c r="C81" s="210">
        <v>1176406.6913599535</v>
      </c>
      <c r="D81" s="210">
        <f t="shared" si="7"/>
        <v>-18.340576828861568</v>
      </c>
      <c r="E81" s="210">
        <v>4052790.7383290064</v>
      </c>
      <c r="F81" s="210">
        <f t="shared" si="8"/>
        <v>32.349767545833906</v>
      </c>
      <c r="G81" s="210">
        <v>5241404.7806144059</v>
      </c>
      <c r="H81" s="210">
        <f t="shared" si="9"/>
        <v>28.740001887491495</v>
      </c>
      <c r="I81" s="210">
        <v>758793.96726267016</v>
      </c>
      <c r="J81" s="210">
        <f t="shared" si="10"/>
        <v>15.255402075395361</v>
      </c>
      <c r="K81" s="210">
        <v>279720.30100410996</v>
      </c>
      <c r="L81" s="210">
        <f t="shared" si="12"/>
        <v>26.583445754934214</v>
      </c>
      <c r="M81" s="210">
        <v>4528429.6231822101</v>
      </c>
      <c r="N81" s="1755">
        <f t="shared" si="11"/>
        <v>31.142766009186118</v>
      </c>
      <c r="O81" s="213"/>
      <c r="P81" s="213"/>
    </row>
    <row r="82" spans="1:16">
      <c r="A82" s="3623"/>
      <c r="B82" s="207" t="s">
        <v>358</v>
      </c>
      <c r="C82" s="210">
        <v>1141143.8682757295</v>
      </c>
      <c r="D82" s="210">
        <f t="shared" ref="D82:D96" si="13">(C82-C70)/C70*100</f>
        <v>-20.033798989245696</v>
      </c>
      <c r="E82" s="210">
        <v>4082970.3225758281</v>
      </c>
      <c r="F82" s="210">
        <f t="shared" ref="F82:F96" si="14">(E82-E70)/E70*100</f>
        <v>30.921922457479422</v>
      </c>
      <c r="G82" s="210">
        <v>5309866.4506092649</v>
      </c>
      <c r="H82" s="210">
        <f t="shared" ref="H82:H96" si="15">(G82-G70)/G70*100</f>
        <v>28.37507182424298</v>
      </c>
      <c r="I82" s="210">
        <v>764866.63826122007</v>
      </c>
      <c r="J82" s="210">
        <f t="shared" ref="J82:J96" si="16">(I82-I70)/I70*100</f>
        <v>16.172503838246602</v>
      </c>
      <c r="K82" s="210">
        <v>295253.69654062</v>
      </c>
      <c r="L82" s="210">
        <f t="shared" si="12"/>
        <v>20.166956412044726</v>
      </c>
      <c r="M82" s="210">
        <v>4600908.4756879862</v>
      </c>
      <c r="N82" s="1755">
        <f t="shared" ref="N82:N96" si="17">(M82-M70)/M70*100</f>
        <v>30.155786764897218</v>
      </c>
      <c r="O82" s="213"/>
      <c r="P82" s="213"/>
    </row>
    <row r="83" spans="1:16">
      <c r="A83" s="3623"/>
      <c r="B83" s="207" t="s">
        <v>357</v>
      </c>
      <c r="C83" s="210">
        <v>1091260.3215022257</v>
      </c>
      <c r="D83" s="210">
        <f t="shared" si="13"/>
        <v>-24.460484114639456</v>
      </c>
      <c r="E83" s="210">
        <v>4207413.34788993</v>
      </c>
      <c r="F83" s="210">
        <f t="shared" si="14"/>
        <v>31.786337861110404</v>
      </c>
      <c r="G83" s="210">
        <v>5359839.9125322057</v>
      </c>
      <c r="H83" s="210">
        <f t="shared" si="15"/>
        <v>26.54159121463988</v>
      </c>
      <c r="I83" s="210">
        <v>765008.21726622013</v>
      </c>
      <c r="J83" s="210">
        <f t="shared" si="16"/>
        <v>17.227223954202973</v>
      </c>
      <c r="K83" s="210">
        <v>281882.19999999995</v>
      </c>
      <c r="L83" s="210">
        <f t="shared" si="12"/>
        <v>6.4739925938010785</v>
      </c>
      <c r="M83" s="210">
        <v>4636400.4948264062</v>
      </c>
      <c r="N83" s="1755">
        <f t="shared" si="17"/>
        <v>27.44916021115872</v>
      </c>
      <c r="O83" s="213"/>
      <c r="P83" s="213"/>
    </row>
    <row r="84" spans="1:16">
      <c r="A84" s="3623"/>
      <c r="B84" s="207" t="s">
        <v>356</v>
      </c>
      <c r="C84" s="210">
        <v>1092609.3608473914</v>
      </c>
      <c r="D84" s="210">
        <f t="shared" si="13"/>
        <v>-22.640808862089663</v>
      </c>
      <c r="E84" s="210">
        <v>4206006.3666204577</v>
      </c>
      <c r="F84" s="210">
        <f t="shared" si="14"/>
        <v>29.239730092191451</v>
      </c>
      <c r="G84" s="210">
        <v>5422358.9301301474</v>
      </c>
      <c r="H84" s="210">
        <f t="shared" si="15"/>
        <v>25.607055845868267</v>
      </c>
      <c r="I84" s="210">
        <v>811526.94726622012</v>
      </c>
      <c r="J84" s="210">
        <f t="shared" si="16"/>
        <v>18.282939613027942</v>
      </c>
      <c r="K84" s="210">
        <v>303004.49999999994</v>
      </c>
      <c r="L84" s="210">
        <f t="shared" si="12"/>
        <v>-1.4728365830072037</v>
      </c>
      <c r="M84" s="210">
        <v>4673943.6006553518</v>
      </c>
      <c r="N84" s="1755">
        <f t="shared" si="17"/>
        <v>25.113171098277732</v>
      </c>
      <c r="O84" s="213"/>
      <c r="P84" s="213"/>
    </row>
    <row r="85" spans="1:16">
      <c r="A85" s="3623"/>
      <c r="B85" s="207" t="s">
        <v>355</v>
      </c>
      <c r="C85" s="210">
        <v>1098742.0188201324</v>
      </c>
      <c r="D85" s="210">
        <f t="shared" si="13"/>
        <v>-20.561813387503626</v>
      </c>
      <c r="E85" s="210">
        <v>4214225.7935480056</v>
      </c>
      <c r="F85" s="210">
        <f t="shared" si="14"/>
        <v>26.570666000885733</v>
      </c>
      <c r="G85" s="210">
        <v>5475349.5000336841</v>
      </c>
      <c r="H85" s="210">
        <f t="shared" si="15"/>
        <v>24.299374688868884</v>
      </c>
      <c r="I85" s="210">
        <v>848898.31000622001</v>
      </c>
      <c r="J85" s="210">
        <f t="shared" si="16"/>
        <v>20.634941230602966</v>
      </c>
      <c r="K85" s="210">
        <v>335335.60029971</v>
      </c>
      <c r="L85" s="210">
        <f t="shared" si="12"/>
        <v>-5.4183936261868828</v>
      </c>
      <c r="M85" s="210">
        <v>4715332.7539848508</v>
      </c>
      <c r="N85" s="1755">
        <f t="shared" si="17"/>
        <v>22.476774189721251</v>
      </c>
      <c r="O85" s="213"/>
      <c r="P85" s="213"/>
    </row>
    <row r="86" spans="1:16">
      <c r="A86" s="3623"/>
      <c r="B86" s="207" t="s">
        <v>354</v>
      </c>
      <c r="C86" s="210">
        <v>1082836.9056006786</v>
      </c>
      <c r="D86" s="210">
        <f t="shared" si="13"/>
        <v>-21.583518737323249</v>
      </c>
      <c r="E86" s="210">
        <v>4254967.3077574661</v>
      </c>
      <c r="F86" s="210">
        <f t="shared" si="14"/>
        <v>23.250518814412587</v>
      </c>
      <c r="G86" s="210">
        <v>5482226.6730566779</v>
      </c>
      <c r="H86" s="210">
        <f t="shared" si="15"/>
        <v>20.203283381108953</v>
      </c>
      <c r="I86" s="210">
        <v>864208.90000621998</v>
      </c>
      <c r="J86" s="210">
        <f t="shared" si="16"/>
        <v>25.762757131191687</v>
      </c>
      <c r="K86" s="210">
        <v>333084.78452172998</v>
      </c>
      <c r="L86" s="210">
        <f t="shared" si="12"/>
        <v>-3.4943943739868506</v>
      </c>
      <c r="M86" s="210">
        <v>4705734.7530526007</v>
      </c>
      <c r="N86" s="1755">
        <f t="shared" si="17"/>
        <v>17.872974204844592</v>
      </c>
      <c r="O86" s="213"/>
      <c r="P86" s="213"/>
    </row>
    <row r="87" spans="1:16">
      <c r="A87" s="3623"/>
      <c r="B87" s="207" t="s">
        <v>353</v>
      </c>
      <c r="C87" s="210">
        <v>1062609.0338923857</v>
      </c>
      <c r="D87" s="210">
        <f t="shared" si="13"/>
        <v>-20.133304795941719</v>
      </c>
      <c r="E87" s="210">
        <v>4287864.8055601642</v>
      </c>
      <c r="F87" s="210">
        <f t="shared" si="14"/>
        <v>20.705567707235037</v>
      </c>
      <c r="G87" s="210">
        <v>5531686.6767936368</v>
      </c>
      <c r="H87" s="210">
        <f t="shared" si="15"/>
        <v>18.884282430389977</v>
      </c>
      <c r="I87" s="210">
        <v>883296.69999767025</v>
      </c>
      <c r="J87" s="210">
        <f t="shared" si="16"/>
        <v>29.674848607272221</v>
      </c>
      <c r="K87" s="210">
        <v>325146.19650376</v>
      </c>
      <c r="L87" s="210">
        <f t="shared" si="12"/>
        <v>8.0513420686862549</v>
      </c>
      <c r="M87" s="210">
        <v>4730155.2178128231</v>
      </c>
      <c r="N87" s="1755">
        <f t="shared" si="17"/>
        <v>16.854072211437238</v>
      </c>
      <c r="O87" s="213"/>
      <c r="P87" s="213"/>
    </row>
    <row r="88" spans="1:16">
      <c r="A88" s="3623"/>
      <c r="B88" s="207" t="s">
        <v>352</v>
      </c>
      <c r="C88" s="210">
        <v>1086974.4617472123</v>
      </c>
      <c r="D88" s="210">
        <f t="shared" si="13"/>
        <v>-16.717529427634812</v>
      </c>
      <c r="E88" s="210">
        <v>4266576.3943178384</v>
      </c>
      <c r="F88" s="210">
        <f t="shared" si="14"/>
        <v>18.342728337623658</v>
      </c>
      <c r="G88" s="210">
        <v>5571777.5946345124</v>
      </c>
      <c r="H88" s="210">
        <f t="shared" si="15"/>
        <v>17.30066055479071</v>
      </c>
      <c r="I88" s="210">
        <v>924441.73725667014</v>
      </c>
      <c r="J88" s="210">
        <f t="shared" si="16"/>
        <v>29.389814276646316</v>
      </c>
      <c r="K88" s="210">
        <v>351912.60425698</v>
      </c>
      <c r="L88" s="210">
        <f t="shared" si="12"/>
        <v>21.098555793048064</v>
      </c>
      <c r="M88" s="210">
        <v>4759350.3346328726</v>
      </c>
      <c r="N88" s="1755">
        <f t="shared" si="17"/>
        <v>15.966410593195912</v>
      </c>
      <c r="O88" s="213"/>
      <c r="P88" s="213"/>
    </row>
    <row r="89" spans="1:16">
      <c r="A89" s="3624"/>
      <c r="B89" s="1736" t="s">
        <v>351</v>
      </c>
      <c r="C89" s="1735">
        <v>1112363.6059690623</v>
      </c>
      <c r="D89" s="1735">
        <f t="shared" si="13"/>
        <v>-16.715567746474811</v>
      </c>
      <c r="E89" s="1735">
        <v>4393037.2018694337</v>
      </c>
      <c r="F89" s="1735">
        <f t="shared" si="14"/>
        <v>15.024066700846186</v>
      </c>
      <c r="G89" s="1735">
        <v>5671677.0644956613</v>
      </c>
      <c r="H89" s="1735">
        <f t="shared" si="15"/>
        <v>14.452707958109718</v>
      </c>
      <c r="I89" s="1735">
        <v>971587.75226090022</v>
      </c>
      <c r="J89" s="1735">
        <f t="shared" si="16"/>
        <v>23.356247822516433</v>
      </c>
      <c r="K89" s="1735">
        <v>227694.30470353001</v>
      </c>
      <c r="L89" s="1735">
        <f t="shared" si="12"/>
        <v>14.556657544479698</v>
      </c>
      <c r="M89" s="1735">
        <v>4688998.9460282642</v>
      </c>
      <c r="N89" s="1734">
        <f t="shared" si="17"/>
        <v>13.273008723634769</v>
      </c>
      <c r="O89" s="213"/>
      <c r="P89" s="213"/>
    </row>
    <row r="90" spans="1:16">
      <c r="A90" s="3751" t="s">
        <v>432</v>
      </c>
      <c r="B90" s="1733" t="s">
        <v>362</v>
      </c>
      <c r="C90" s="243">
        <v>1094102.0508951459</v>
      </c>
      <c r="D90" s="224">
        <f t="shared" si="13"/>
        <v>-15.413569376302735</v>
      </c>
      <c r="E90" s="246">
        <v>4305520.6500076447</v>
      </c>
      <c r="F90" s="224">
        <f t="shared" si="14"/>
        <v>13.902268657525433</v>
      </c>
      <c r="G90" s="246">
        <v>5619700.5216962621</v>
      </c>
      <c r="H90" s="224">
        <f t="shared" si="15"/>
        <v>13.818940706455724</v>
      </c>
      <c r="I90" s="246">
        <v>958241.17725167028</v>
      </c>
      <c r="J90" s="224">
        <f t="shared" si="16"/>
        <v>21.647818679416325</v>
      </c>
      <c r="K90" s="246">
        <v>294247.29658363003</v>
      </c>
      <c r="L90" s="224">
        <f t="shared" si="12"/>
        <v>4.2255558672799021</v>
      </c>
      <c r="M90" s="246">
        <v>4714235.2080741432</v>
      </c>
      <c r="N90" s="225">
        <f t="shared" si="17"/>
        <v>12.127545316559665</v>
      </c>
      <c r="O90" s="213"/>
      <c r="P90" s="213"/>
    </row>
    <row r="91" spans="1:16" s="1723" customFormat="1">
      <c r="A91" s="3752"/>
      <c r="B91" s="1732" t="s">
        <v>361</v>
      </c>
      <c r="C91" s="1724">
        <v>1081391.2723248687</v>
      </c>
      <c r="D91" s="210">
        <f t="shared" si="13"/>
        <v>-12.113818378241133</v>
      </c>
      <c r="E91" s="1731">
        <v>4365171.9934925735</v>
      </c>
      <c r="F91" s="210">
        <f t="shared" si="14"/>
        <v>10.961188782506325</v>
      </c>
      <c r="G91" s="1731">
        <v>5704797.8599947272</v>
      </c>
      <c r="H91" s="210">
        <f t="shared" si="15"/>
        <v>11.727072322543023</v>
      </c>
      <c r="I91" s="1731">
        <v>957898.4374216703</v>
      </c>
      <c r="J91" s="210">
        <f t="shared" si="16"/>
        <v>24.973683687013821</v>
      </c>
      <c r="K91" s="1731">
        <v>266379.39788469003</v>
      </c>
      <c r="L91" s="210">
        <f t="shared" si="12"/>
        <v>-10.495665945801596</v>
      </c>
      <c r="M91" s="1731">
        <v>4770328.7889906662</v>
      </c>
      <c r="N91" s="206">
        <f t="shared" si="17"/>
        <v>8.1905402526564632</v>
      </c>
    </row>
    <row r="92" spans="1:16">
      <c r="A92" s="3752"/>
      <c r="B92" s="1732" t="s">
        <v>360</v>
      </c>
      <c r="C92" s="1724">
        <v>1128761.7065290126</v>
      </c>
      <c r="D92" s="210">
        <f t="shared" si="13"/>
        <v>-9.8159399279697919</v>
      </c>
      <c r="E92" s="1731">
        <v>4415750.719194334</v>
      </c>
      <c r="F92" s="210">
        <f t="shared" si="14"/>
        <v>9.9922324887863923</v>
      </c>
      <c r="G92" s="1731">
        <v>5756845.5175234713</v>
      </c>
      <c r="H92" s="210">
        <f t="shared" si="15"/>
        <v>10.494039524607574</v>
      </c>
      <c r="I92" s="1731">
        <v>943146.85742167034</v>
      </c>
      <c r="J92" s="210">
        <f t="shared" si="16"/>
        <v>24.305727606861595</v>
      </c>
      <c r="K92" s="1731">
        <v>195624.04631541</v>
      </c>
      <c r="L92" s="210">
        <f t="shared" si="12"/>
        <v>-19.440615062519122</v>
      </c>
      <c r="M92" s="1731">
        <v>4766108.9115351979</v>
      </c>
      <c r="N92" s="206">
        <f t="shared" si="17"/>
        <v>6.800756392990662</v>
      </c>
      <c r="O92" s="213"/>
      <c r="P92" s="213"/>
    </row>
    <row r="93" spans="1:16">
      <c r="A93" s="3752"/>
      <c r="B93" s="1732" t="s">
        <v>359</v>
      </c>
      <c r="C93" s="1724">
        <v>1136982.1602867169</v>
      </c>
      <c r="D93" s="210">
        <f t="shared" si="13"/>
        <v>-3.3512671563998779</v>
      </c>
      <c r="E93" s="1731">
        <v>4425937.1413637986</v>
      </c>
      <c r="F93" s="210">
        <f t="shared" si="14"/>
        <v>9.2071470531597956</v>
      </c>
      <c r="G93" s="1731">
        <v>5794054.8331732564</v>
      </c>
      <c r="H93" s="210">
        <f t="shared" si="15"/>
        <v>10.543930028126313</v>
      </c>
      <c r="I93" s="1731">
        <v>937194.80742609035</v>
      </c>
      <c r="J93" s="210">
        <f t="shared" si="16"/>
        <v>23.511104181151659</v>
      </c>
      <c r="K93" s="1731">
        <v>182842.23106822002</v>
      </c>
      <c r="L93" s="210">
        <f t="shared" si="12"/>
        <v>-34.633907366797274</v>
      </c>
      <c r="M93" s="1731">
        <v>4801980.8801553529</v>
      </c>
      <c r="N93" s="206">
        <f t="shared" si="17"/>
        <v>6.0407531911893395</v>
      </c>
      <c r="O93" s="213"/>
      <c r="P93" s="213"/>
    </row>
    <row r="94" spans="1:16">
      <c r="A94" s="3752"/>
      <c r="B94" s="1732" t="s">
        <v>358</v>
      </c>
      <c r="C94" s="1724">
        <v>1181691.4369819611</v>
      </c>
      <c r="D94" s="210">
        <f t="shared" si="13"/>
        <v>3.5532389765629739</v>
      </c>
      <c r="E94" s="1731">
        <v>4430830.64698439</v>
      </c>
      <c r="F94" s="210">
        <f t="shared" si="14"/>
        <v>8.5197857668753976</v>
      </c>
      <c r="G94" s="1731">
        <v>5844198.6293224813</v>
      </c>
      <c r="H94" s="210">
        <f t="shared" si="15"/>
        <v>10.063005984866269</v>
      </c>
      <c r="I94" s="1731">
        <v>950182.39242609031</v>
      </c>
      <c r="J94" s="210">
        <f t="shared" si="16"/>
        <v>24.228505322986845</v>
      </c>
      <c r="K94" s="1731">
        <v>182432.83042285001</v>
      </c>
      <c r="L94" s="210">
        <f t="shared" si="12"/>
        <v>-38.211499953989055</v>
      </c>
      <c r="M94" s="1731">
        <v>4832111.3526898613</v>
      </c>
      <c r="N94" s="206">
        <f t="shared" si="17"/>
        <v>5.025157058080854</v>
      </c>
      <c r="O94" s="213"/>
      <c r="P94" s="213"/>
    </row>
    <row r="95" spans="1:16">
      <c r="A95" s="3752"/>
      <c r="B95" s="1732" t="s">
        <v>357</v>
      </c>
      <c r="C95" s="1724">
        <v>1231439.213817236</v>
      </c>
      <c r="D95" s="210">
        <f t="shared" si="13"/>
        <v>12.845596009762406</v>
      </c>
      <c r="E95" s="1731">
        <v>4473628.9402521588</v>
      </c>
      <c r="F95" s="210">
        <f t="shared" si="14"/>
        <v>6.3272982792560466</v>
      </c>
      <c r="G95" s="1731">
        <v>5827862.347924402</v>
      </c>
      <c r="H95" s="210">
        <f t="shared" si="15"/>
        <v>8.7320226542192287</v>
      </c>
      <c r="I95" s="1731">
        <v>950450.04742609034</v>
      </c>
      <c r="J95" s="210">
        <f t="shared" si="16"/>
        <v>24.240501732458792</v>
      </c>
      <c r="K95" s="1731">
        <v>199145.83999999988</v>
      </c>
      <c r="L95" s="210">
        <f t="shared" si="12"/>
        <v>-29.351395724880852</v>
      </c>
      <c r="M95" s="1731">
        <v>4844097.1804294474</v>
      </c>
      <c r="N95" s="206">
        <f t="shared" si="17"/>
        <v>4.4796968215925803</v>
      </c>
      <c r="O95" s="213"/>
      <c r="P95" s="213"/>
    </row>
    <row r="96" spans="1:16" ht="14.4" thickBot="1">
      <c r="A96" s="3753"/>
      <c r="B96" s="1730" t="s">
        <v>356</v>
      </c>
      <c r="C96" s="1729">
        <v>1275274.2949192449</v>
      </c>
      <c r="D96" s="1727">
        <f t="shared" si="13"/>
        <v>16.718228913047632</v>
      </c>
      <c r="E96" s="1728">
        <v>4488196.5976022817</v>
      </c>
      <c r="F96" s="1727">
        <f t="shared" si="14"/>
        <v>6.7092202527635481</v>
      </c>
      <c r="G96" s="1728">
        <v>5890591.9031183841</v>
      </c>
      <c r="H96" s="1727">
        <f t="shared" si="15"/>
        <v>8.6352264581090381</v>
      </c>
      <c r="I96" s="1728">
        <v>974489.30742609024</v>
      </c>
      <c r="J96" s="1727">
        <f t="shared" si="16"/>
        <v>20.080954884965831</v>
      </c>
      <c r="K96" s="1728">
        <v>204922.83999999979</v>
      </c>
      <c r="L96" s="1727">
        <f t="shared" si="12"/>
        <v>-32.36970408030249</v>
      </c>
      <c r="M96" s="1728">
        <v>4888943.0148783019</v>
      </c>
      <c r="N96" s="1726">
        <f t="shared" si="17"/>
        <v>4.5999573934269167</v>
      </c>
      <c r="O96" s="213"/>
      <c r="P96" s="213"/>
    </row>
    <row r="97" spans="5:16" ht="14.4" thickTop="1">
      <c r="M97" s="1724"/>
      <c r="P97" s="213"/>
    </row>
    <row r="98" spans="5:16">
      <c r="M98" s="1724"/>
      <c r="P98" s="213"/>
    </row>
    <row r="99" spans="5:16">
      <c r="E99" s="213"/>
      <c r="M99" s="1724"/>
    </row>
  </sheetData>
  <mergeCells count="24">
    <mergeCell ref="A90:A96"/>
    <mergeCell ref="A78:A89"/>
    <mergeCell ref="N4:N5"/>
    <mergeCell ref="A18:A29"/>
    <mergeCell ref="A30:A41"/>
    <mergeCell ref="A42:A53"/>
    <mergeCell ref="A54:A65"/>
    <mergeCell ref="A66:A77"/>
    <mergeCell ref="H4:H5"/>
    <mergeCell ref="I4:I5"/>
    <mergeCell ref="K4:K5"/>
    <mergeCell ref="L4:L5"/>
    <mergeCell ref="M4:M5"/>
    <mergeCell ref="A1:N1"/>
    <mergeCell ref="A2:N2"/>
    <mergeCell ref="A3:N3"/>
    <mergeCell ref="A4:A5"/>
    <mergeCell ref="B4:B5"/>
    <mergeCell ref="C4:C5"/>
    <mergeCell ref="D4:D5"/>
    <mergeCell ref="E4:E5"/>
    <mergeCell ref="F4:F5"/>
    <mergeCell ref="G4:G5"/>
    <mergeCell ref="J4:J5"/>
  </mergeCells>
  <printOptions horizontalCentered="1"/>
  <pageMargins left="0" right="0" top="0.53" bottom="0.57999999999999996" header="0.3" footer="0.3"/>
  <pageSetup paperSize="9" scale="42"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6"/>
  <sheetViews>
    <sheetView view="pageBreakPreview" zoomScale="89" zoomScaleSheetLayoutView="89" workbookViewId="0">
      <pane ySplit="5" topLeftCell="A69" activePane="bottomLeft" state="frozen"/>
      <selection activeCell="K53" sqref="K53"/>
      <selection pane="bottomLeft" activeCell="H84" sqref="H84"/>
    </sheetView>
  </sheetViews>
  <sheetFormatPr defaultColWidth="19" defaultRowHeight="13.8"/>
  <cols>
    <col min="1" max="1" width="14.109375" style="622" customWidth="1"/>
    <col min="2" max="2" width="13.5546875" style="622" customWidth="1"/>
    <col min="3" max="3" width="16.33203125" style="622" customWidth="1"/>
    <col min="4" max="6" width="19" style="622" customWidth="1"/>
    <col min="7" max="7" width="15.44140625" style="622" customWidth="1"/>
    <col min="8" max="16384" width="19" style="622"/>
  </cols>
  <sheetData>
    <row r="1" spans="1:7" ht="18" thickTop="1">
      <c r="A1" s="3739" t="s">
        <v>1441</v>
      </c>
      <c r="B1" s="3740"/>
      <c r="C1" s="3740"/>
      <c r="D1" s="3740"/>
      <c r="E1" s="3740"/>
      <c r="F1" s="3740"/>
      <c r="G1" s="3741"/>
    </row>
    <row r="2" spans="1:7" ht="17.399999999999999">
      <c r="A2" s="3742" t="s">
        <v>1413</v>
      </c>
      <c r="B2" s="3627"/>
      <c r="C2" s="3627"/>
      <c r="D2" s="3627"/>
      <c r="E2" s="3627"/>
      <c r="F2" s="3627"/>
      <c r="G2" s="3743"/>
    </row>
    <row r="3" spans="1:7" ht="17.399999999999999" thickBot="1">
      <c r="A3" s="3754"/>
      <c r="B3" s="3755"/>
      <c r="C3" s="3755"/>
      <c r="D3" s="3755"/>
      <c r="E3" s="3755"/>
      <c r="F3" s="3755"/>
      <c r="G3" s="3756"/>
    </row>
    <row r="4" spans="1:7" ht="15" customHeight="1" thickTop="1">
      <c r="A4" s="3757" t="s">
        <v>325</v>
      </c>
      <c r="B4" s="3733" t="s">
        <v>143</v>
      </c>
      <c r="C4" s="3733" t="s">
        <v>1412</v>
      </c>
      <c r="D4" s="3733" t="s">
        <v>1411</v>
      </c>
      <c r="E4" s="3733" t="s">
        <v>1410</v>
      </c>
      <c r="F4" s="3733" t="s">
        <v>1409</v>
      </c>
      <c r="G4" s="3759" t="s">
        <v>1408</v>
      </c>
    </row>
    <row r="5" spans="1:7" ht="33" customHeight="1">
      <c r="A5" s="3758"/>
      <c r="B5" s="3734"/>
      <c r="C5" s="3734"/>
      <c r="D5" s="3734"/>
      <c r="E5" s="3734"/>
      <c r="F5" s="3734"/>
      <c r="G5" s="3760"/>
    </row>
    <row r="6" spans="1:7">
      <c r="A6" s="3623" t="s">
        <v>68</v>
      </c>
      <c r="B6" s="1732" t="s">
        <v>362</v>
      </c>
      <c r="C6" s="1763">
        <v>0.82</v>
      </c>
      <c r="D6" s="1763">
        <v>0.43990000000000001</v>
      </c>
      <c r="E6" s="1763">
        <v>3.29</v>
      </c>
      <c r="F6" s="1763">
        <v>8.8800000000000008</v>
      </c>
      <c r="G6" s="1765">
        <v>6.1</v>
      </c>
    </row>
    <row r="7" spans="1:7">
      <c r="A7" s="3623"/>
      <c r="B7" s="1732" t="s">
        <v>361</v>
      </c>
      <c r="C7" s="1763">
        <v>2.56</v>
      </c>
      <c r="D7" s="1763">
        <v>2.0503999999999998</v>
      </c>
      <c r="E7" s="1763">
        <v>3.27</v>
      </c>
      <c r="F7" s="1763">
        <v>8.77</v>
      </c>
      <c r="G7" s="1765">
        <v>6.23</v>
      </c>
    </row>
    <row r="8" spans="1:7">
      <c r="A8" s="3623"/>
      <c r="B8" s="1732" t="s">
        <v>360</v>
      </c>
      <c r="C8" s="1763">
        <v>3.2654353261213163</v>
      </c>
      <c r="D8" s="1763">
        <v>2.1162000000000001</v>
      </c>
      <c r="E8" s="1763">
        <v>3.3</v>
      </c>
      <c r="F8" s="1763">
        <v>8.6199999999999992</v>
      </c>
      <c r="G8" s="1765">
        <v>6.43</v>
      </c>
    </row>
    <row r="9" spans="1:7">
      <c r="A9" s="3623"/>
      <c r="B9" s="1732" t="s">
        <v>359</v>
      </c>
      <c r="C9" s="1763">
        <v>3.5897992254016362</v>
      </c>
      <c r="D9" s="1763">
        <v>3.0040184818481848</v>
      </c>
      <c r="E9" s="1763">
        <v>3.46</v>
      </c>
      <c r="F9" s="1763">
        <v>8.8800000000000008</v>
      </c>
      <c r="G9" s="1765">
        <v>6.55</v>
      </c>
    </row>
    <row r="10" spans="1:7">
      <c r="A10" s="3623"/>
      <c r="B10" s="1732" t="s">
        <v>358</v>
      </c>
      <c r="C10" s="1763">
        <v>2.6726999999999999</v>
      </c>
      <c r="D10" s="1763">
        <v>2.3419982353698852</v>
      </c>
      <c r="E10" s="1763">
        <v>3.74</v>
      </c>
      <c r="F10" s="1763">
        <v>9.11</v>
      </c>
      <c r="G10" s="1765">
        <v>6.78</v>
      </c>
    </row>
    <row r="11" spans="1:7">
      <c r="A11" s="3623"/>
      <c r="B11" s="1732" t="s">
        <v>357</v>
      </c>
      <c r="C11" s="1763">
        <v>2.71</v>
      </c>
      <c r="D11" s="1763">
        <v>1.7373000000000001</v>
      </c>
      <c r="E11" s="1763">
        <v>3.98</v>
      </c>
      <c r="F11" s="1763">
        <v>9.31</v>
      </c>
      <c r="G11" s="1765">
        <v>7.1</v>
      </c>
    </row>
    <row r="12" spans="1:7">
      <c r="A12" s="3623"/>
      <c r="B12" s="1732" t="s">
        <v>356</v>
      </c>
      <c r="C12" s="1763">
        <v>4.1268000000000002</v>
      </c>
      <c r="D12" s="1763">
        <v>2.6432000000000002</v>
      </c>
      <c r="E12" s="1763">
        <v>4.7</v>
      </c>
      <c r="F12" s="1763">
        <v>10.119999999999999</v>
      </c>
      <c r="G12" s="1765">
        <v>7.8</v>
      </c>
    </row>
    <row r="13" spans="1:7">
      <c r="A13" s="3623"/>
      <c r="B13" s="1732" t="s">
        <v>355</v>
      </c>
      <c r="C13" s="1763">
        <v>0.89629999999999999</v>
      </c>
      <c r="D13" s="1763">
        <v>0.74419999999999997</v>
      </c>
      <c r="E13" s="1763">
        <v>5.04</v>
      </c>
      <c r="F13" s="1763">
        <v>10.6</v>
      </c>
      <c r="G13" s="1765">
        <v>8.3000000000000007</v>
      </c>
    </row>
    <row r="14" spans="1:7">
      <c r="A14" s="3623"/>
      <c r="B14" s="1732" t="s">
        <v>354</v>
      </c>
      <c r="C14" s="1763">
        <v>0.75</v>
      </c>
      <c r="D14" s="1763">
        <v>0.92610000000000003</v>
      </c>
      <c r="E14" s="1763">
        <v>5.0843628028065915</v>
      </c>
      <c r="F14" s="1763">
        <v>10.768996824709188</v>
      </c>
      <c r="G14" s="1765">
        <v>8.6</v>
      </c>
    </row>
    <row r="15" spans="1:7">
      <c r="A15" s="3623"/>
      <c r="B15" s="1732" t="s">
        <v>353</v>
      </c>
      <c r="C15" s="1763">
        <v>2.7259000000000002</v>
      </c>
      <c r="D15" s="1763">
        <v>0.77629999999999999</v>
      </c>
      <c r="E15" s="1763">
        <v>5.51</v>
      </c>
      <c r="F15" s="1763">
        <v>10.69</v>
      </c>
      <c r="G15" s="1765">
        <v>9</v>
      </c>
    </row>
    <row r="16" spans="1:7">
      <c r="A16" s="3623"/>
      <c r="B16" s="1732" t="s">
        <v>352</v>
      </c>
      <c r="C16" s="1763">
        <v>2.46</v>
      </c>
      <c r="D16" s="1763">
        <v>1.03</v>
      </c>
      <c r="E16" s="1763">
        <v>5.91</v>
      </c>
      <c r="F16" s="1763">
        <v>11.29</v>
      </c>
      <c r="G16" s="1765">
        <v>9.4</v>
      </c>
    </row>
    <row r="17" spans="1:7" s="1758" customFormat="1">
      <c r="A17" s="3623"/>
      <c r="B17" s="1777" t="s">
        <v>351</v>
      </c>
      <c r="C17" s="1776">
        <v>0.6364510804822362</v>
      </c>
      <c r="D17" s="1776">
        <v>0.71033567156063082</v>
      </c>
      <c r="E17" s="1776">
        <v>6.15</v>
      </c>
      <c r="F17" s="1776">
        <v>11.33</v>
      </c>
      <c r="G17" s="1775">
        <v>9.89</v>
      </c>
    </row>
    <row r="18" spans="1:7">
      <c r="A18" s="3623" t="s">
        <v>69</v>
      </c>
      <c r="B18" s="1732" t="s">
        <v>362</v>
      </c>
      <c r="C18" s="1763">
        <v>0.28739999999999999</v>
      </c>
      <c r="D18" s="1763">
        <v>0.55069999999999997</v>
      </c>
      <c r="E18" s="1763">
        <v>6.25</v>
      </c>
      <c r="F18" s="1763">
        <v>11.68</v>
      </c>
      <c r="G18" s="1765">
        <v>9.67</v>
      </c>
    </row>
    <row r="19" spans="1:7">
      <c r="A19" s="3623"/>
      <c r="B19" s="1732" t="s">
        <v>361</v>
      </c>
      <c r="C19" s="1763">
        <v>0.39</v>
      </c>
      <c r="D19" s="1763">
        <v>0.48</v>
      </c>
      <c r="E19" s="1763">
        <v>6.19</v>
      </c>
      <c r="F19" s="1763">
        <v>11.78</v>
      </c>
      <c r="G19" s="1765">
        <v>10.130000000000001</v>
      </c>
    </row>
    <row r="20" spans="1:7">
      <c r="A20" s="3623"/>
      <c r="B20" s="1732" t="s">
        <v>360</v>
      </c>
      <c r="C20" s="1763">
        <v>1.1299999999999999</v>
      </c>
      <c r="D20" s="1763">
        <v>1.1832</v>
      </c>
      <c r="E20" s="1763">
        <v>6.17</v>
      </c>
      <c r="F20" s="1763">
        <v>11.1</v>
      </c>
      <c r="G20" s="1765">
        <v>10.08</v>
      </c>
    </row>
    <row r="21" spans="1:7">
      <c r="A21" s="3623"/>
      <c r="B21" s="1732" t="s">
        <v>359</v>
      </c>
      <c r="C21" s="1763">
        <v>2.6753</v>
      </c>
      <c r="D21" s="1763">
        <v>2.5548000000000002</v>
      </c>
      <c r="E21" s="1763">
        <v>6.1</v>
      </c>
      <c r="F21" s="1763">
        <v>11.64</v>
      </c>
      <c r="G21" s="1765">
        <v>10.11</v>
      </c>
    </row>
    <row r="22" spans="1:7">
      <c r="A22" s="3623"/>
      <c r="B22" s="1732" t="s">
        <v>358</v>
      </c>
      <c r="C22" s="1763">
        <v>4.8301971251968672</v>
      </c>
      <c r="D22" s="1763">
        <v>5.5149176531715014</v>
      </c>
      <c r="E22" s="1763">
        <v>6.17</v>
      </c>
      <c r="F22" s="1763">
        <v>11.25</v>
      </c>
      <c r="G22" s="1765">
        <v>9.8699999999999992</v>
      </c>
    </row>
    <row r="23" spans="1:7">
      <c r="A23" s="3623"/>
      <c r="B23" s="1732" t="s">
        <v>357</v>
      </c>
      <c r="C23" s="1763">
        <v>4.4000000000000004</v>
      </c>
      <c r="D23" s="1763">
        <v>5.8220000000000001</v>
      </c>
      <c r="E23" s="1763">
        <v>6.21</v>
      </c>
      <c r="F23" s="1763">
        <v>11.79</v>
      </c>
      <c r="G23" s="1765">
        <v>9.94</v>
      </c>
    </row>
    <row r="24" spans="1:7">
      <c r="A24" s="3623"/>
      <c r="B24" s="1732" t="s">
        <v>356</v>
      </c>
      <c r="C24" s="1763">
        <v>4.3062330467845928</v>
      </c>
      <c r="D24" s="1763">
        <v>3.9250794520547947</v>
      </c>
      <c r="E24" s="1763">
        <v>6.38</v>
      </c>
      <c r="F24" s="1763">
        <v>11.9</v>
      </c>
      <c r="G24" s="1765">
        <v>10.19</v>
      </c>
    </row>
    <row r="25" spans="1:7">
      <c r="A25" s="3623"/>
      <c r="B25" s="1732" t="s">
        <v>355</v>
      </c>
      <c r="C25" s="1763">
        <v>4.87</v>
      </c>
      <c r="D25" s="1763">
        <v>4.7</v>
      </c>
      <c r="E25" s="1763">
        <v>6.45</v>
      </c>
      <c r="F25" s="1763">
        <v>11.96</v>
      </c>
      <c r="G25" s="1765">
        <v>10.36</v>
      </c>
    </row>
    <row r="26" spans="1:7">
      <c r="A26" s="3623"/>
      <c r="B26" s="1732" t="s">
        <v>354</v>
      </c>
      <c r="C26" s="1763">
        <v>4.1199000000000003</v>
      </c>
      <c r="D26" s="1763">
        <v>4.9848999999999997</v>
      </c>
      <c r="E26" s="1763">
        <v>6.6412435274607677</v>
      </c>
      <c r="F26" s="1763">
        <v>12.095760392136375</v>
      </c>
      <c r="G26" s="1765">
        <v>10.4</v>
      </c>
    </row>
    <row r="27" spans="1:7">
      <c r="A27" s="3623"/>
      <c r="B27" s="1732" t="s">
        <v>353</v>
      </c>
      <c r="C27" s="1763">
        <v>4.53</v>
      </c>
      <c r="D27" s="1763">
        <v>5.1452</v>
      </c>
      <c r="E27" s="1763">
        <v>6.6100840639480261</v>
      </c>
      <c r="F27" s="1763">
        <v>12.317973192508507</v>
      </c>
      <c r="G27" s="1765">
        <v>10.32</v>
      </c>
    </row>
    <row r="28" spans="1:7">
      <c r="A28" s="3623"/>
      <c r="B28" s="1732" t="s">
        <v>352</v>
      </c>
      <c r="C28" s="1763">
        <v>4.1825550203065518</v>
      </c>
      <c r="D28" s="1763">
        <v>4.3784369186716257</v>
      </c>
      <c r="E28" s="1763">
        <v>6.61</v>
      </c>
      <c r="F28" s="1763">
        <v>12.42</v>
      </c>
      <c r="G28" s="1765">
        <v>10.41</v>
      </c>
    </row>
    <row r="29" spans="1:7" s="1758" customFormat="1">
      <c r="A29" s="3623"/>
      <c r="B29" s="1777" t="s">
        <v>351</v>
      </c>
      <c r="C29" s="1776">
        <v>2.96</v>
      </c>
      <c r="D29" s="1776">
        <v>3.7410999999999999</v>
      </c>
      <c r="E29" s="1776">
        <v>6.49</v>
      </c>
      <c r="F29" s="1776">
        <v>12.47</v>
      </c>
      <c r="G29" s="1775">
        <v>10.47</v>
      </c>
    </row>
    <row r="30" spans="1:7">
      <c r="A30" s="3623" t="s">
        <v>70</v>
      </c>
      <c r="B30" s="1732" t="s">
        <v>362</v>
      </c>
      <c r="C30" s="1763">
        <v>1.88</v>
      </c>
      <c r="D30" s="1763">
        <v>3.34</v>
      </c>
      <c r="E30" s="1763">
        <v>6.3993076371430346</v>
      </c>
      <c r="F30" s="1763">
        <v>12.474039051717256</v>
      </c>
      <c r="G30" s="1765">
        <v>10.119999999999999</v>
      </c>
    </row>
    <row r="31" spans="1:7">
      <c r="A31" s="3623"/>
      <c r="B31" s="1732" t="s">
        <v>361</v>
      </c>
      <c r="C31" s="1763">
        <v>1.6778837822512049</v>
      </c>
      <c r="D31" s="1763">
        <v>2.74</v>
      </c>
      <c r="E31" s="1763">
        <v>6.3</v>
      </c>
      <c r="F31" s="1763">
        <v>12.31</v>
      </c>
      <c r="G31" s="1765">
        <v>10.029999999999999</v>
      </c>
    </row>
    <row r="32" spans="1:7">
      <c r="A32" s="3623"/>
      <c r="B32" s="1732" t="s">
        <v>360</v>
      </c>
      <c r="C32" s="1763">
        <v>1.8590457492096282</v>
      </c>
      <c r="D32" s="1763">
        <v>1.7707999999999999</v>
      </c>
      <c r="E32" s="1763">
        <v>6.57</v>
      </c>
      <c r="F32" s="1763">
        <v>12.26</v>
      </c>
      <c r="G32" s="1765">
        <v>10.23</v>
      </c>
    </row>
    <row r="33" spans="1:7">
      <c r="A33" s="3623"/>
      <c r="B33" s="1732" t="s">
        <v>359</v>
      </c>
      <c r="C33" s="1763">
        <v>1.6787000000000001</v>
      </c>
      <c r="D33" s="1763">
        <v>2.2000000000000002</v>
      </c>
      <c r="E33" s="1763">
        <v>6.61</v>
      </c>
      <c r="F33" s="1763">
        <v>12.26</v>
      </c>
      <c r="G33" s="1765">
        <v>10.210000000000001</v>
      </c>
    </row>
    <row r="34" spans="1:7">
      <c r="A34" s="3623"/>
      <c r="B34" s="1732" t="s">
        <v>358</v>
      </c>
      <c r="C34" s="1763">
        <v>1.1969024903247523</v>
      </c>
      <c r="D34" s="1763">
        <v>0.99690000000000001</v>
      </c>
      <c r="E34" s="1763">
        <v>6.6161021257179744</v>
      </c>
      <c r="F34" s="1763">
        <v>12.322112864374549</v>
      </c>
      <c r="G34" s="1765">
        <v>10.3</v>
      </c>
    </row>
    <row r="35" spans="1:7">
      <c r="A35" s="3623"/>
      <c r="B35" s="1732" t="s">
        <v>357</v>
      </c>
      <c r="C35" s="1763">
        <v>2.839016408473598</v>
      </c>
      <c r="D35" s="1763">
        <v>0.86</v>
      </c>
      <c r="E35" s="1763">
        <v>6.72</v>
      </c>
      <c r="F35" s="1763">
        <v>12.29</v>
      </c>
      <c r="G35" s="1765">
        <v>9.8000000000000007</v>
      </c>
    </row>
    <row r="36" spans="1:7" s="1757" customFormat="1">
      <c r="A36" s="3623"/>
      <c r="B36" s="1744" t="s">
        <v>356</v>
      </c>
      <c r="C36" s="1762">
        <v>5.7944945932845968</v>
      </c>
      <c r="D36" s="1762">
        <v>3.4394</v>
      </c>
      <c r="E36" s="1762">
        <v>6.67</v>
      </c>
      <c r="F36" s="1762">
        <v>12.34</v>
      </c>
      <c r="G36" s="1778">
        <v>9.69</v>
      </c>
    </row>
    <row r="37" spans="1:7">
      <c r="A37" s="3623"/>
      <c r="B37" s="1732" t="s">
        <v>355</v>
      </c>
      <c r="C37" s="1763">
        <v>5.15</v>
      </c>
      <c r="D37" s="1763">
        <v>3.5543999999999998</v>
      </c>
      <c r="E37" s="1763">
        <v>6.62</v>
      </c>
      <c r="F37" s="1763">
        <v>12.33</v>
      </c>
      <c r="G37" s="1765">
        <v>9.65</v>
      </c>
    </row>
    <row r="38" spans="1:7">
      <c r="A38" s="3623"/>
      <c r="B38" s="1732" t="s">
        <v>354</v>
      </c>
      <c r="C38" s="1763">
        <v>5.28</v>
      </c>
      <c r="D38" s="1763">
        <v>4.4381650070126222</v>
      </c>
      <c r="E38" s="1763">
        <v>6.67</v>
      </c>
      <c r="F38" s="1763">
        <v>12.28</v>
      </c>
      <c r="G38" s="1765">
        <v>9.64</v>
      </c>
    </row>
    <row r="39" spans="1:7">
      <c r="A39" s="3623"/>
      <c r="B39" s="1732" t="s">
        <v>353</v>
      </c>
      <c r="C39" s="1763">
        <v>6.1207865018683529</v>
      </c>
      <c r="D39" s="1763">
        <v>4.2913156626506019</v>
      </c>
      <c r="E39" s="1763">
        <v>6.67</v>
      </c>
      <c r="F39" s="1763">
        <v>12.23</v>
      </c>
      <c r="G39" s="1765">
        <v>9.5894974304395255</v>
      </c>
    </row>
    <row r="40" spans="1:7">
      <c r="A40" s="3623"/>
      <c r="B40" s="1732" t="s">
        <v>352</v>
      </c>
      <c r="C40" s="1763">
        <v>6.9056876664303326</v>
      </c>
      <c r="D40" s="1763">
        <v>5.503210042397539</v>
      </c>
      <c r="E40" s="1763">
        <v>6.6352719667952442</v>
      </c>
      <c r="F40" s="1763">
        <v>12.199304661279438</v>
      </c>
      <c r="G40" s="1765">
        <v>9.4796379999999996</v>
      </c>
    </row>
    <row r="41" spans="1:7" s="1758" customFormat="1">
      <c r="A41" s="3623"/>
      <c r="B41" s="1777" t="s">
        <v>351</v>
      </c>
      <c r="C41" s="1776">
        <v>4.5187192718019418</v>
      </c>
      <c r="D41" s="1776">
        <v>4.9685157869012704</v>
      </c>
      <c r="E41" s="1776">
        <v>6.60176688176995</v>
      </c>
      <c r="F41" s="1776">
        <v>12.134092700177552</v>
      </c>
      <c r="G41" s="1775">
        <v>9.5652932561843897</v>
      </c>
    </row>
    <row r="42" spans="1:7">
      <c r="A42" s="3623" t="s">
        <v>71</v>
      </c>
      <c r="B42" s="1732" t="s">
        <v>362</v>
      </c>
      <c r="C42" s="1763">
        <v>1.1887814391479412</v>
      </c>
      <c r="D42" s="1763">
        <v>0.20724000000000001</v>
      </c>
      <c r="E42" s="1763">
        <v>6.7657105159902322</v>
      </c>
      <c r="F42" s="1763">
        <v>12.084038186426156</v>
      </c>
      <c r="G42" s="1765">
        <v>9.4547594819898606</v>
      </c>
    </row>
    <row r="43" spans="1:7">
      <c r="A43" s="3623"/>
      <c r="B43" s="1732" t="s">
        <v>361</v>
      </c>
      <c r="C43" s="1763">
        <v>1.6882129461871012</v>
      </c>
      <c r="D43" s="1763">
        <v>2.7289786548069812</v>
      </c>
      <c r="E43" s="1763">
        <v>6.7969344556380094</v>
      </c>
      <c r="F43" s="1763">
        <v>11.965903360305679</v>
      </c>
      <c r="G43" s="1765">
        <v>9.5279797654207865</v>
      </c>
    </row>
    <row r="44" spans="1:7">
      <c r="A44" s="3623"/>
      <c r="B44" s="1732" t="s">
        <v>360</v>
      </c>
      <c r="C44" s="1763">
        <v>4.6173710940626007</v>
      </c>
      <c r="D44" s="1763">
        <v>4.3273659852820936</v>
      </c>
      <c r="E44" s="1763">
        <v>6.7528365303814386</v>
      </c>
      <c r="F44" s="1763">
        <v>11.98479244278075</v>
      </c>
      <c r="G44" s="1765">
        <v>9.5638687499999993</v>
      </c>
    </row>
    <row r="45" spans="1:7">
      <c r="A45" s="3623"/>
      <c r="B45" s="1732" t="s">
        <v>359</v>
      </c>
      <c r="C45" s="1763">
        <v>2.589154460713186</v>
      </c>
      <c r="D45" s="1763">
        <v>3.8337399999999997</v>
      </c>
      <c r="E45" s="1763">
        <v>6.81</v>
      </c>
      <c r="F45" s="1763">
        <v>12.073929961045465</v>
      </c>
      <c r="G45" s="1765">
        <v>9.5000099773974007</v>
      </c>
    </row>
    <row r="46" spans="1:7">
      <c r="A46" s="3623"/>
      <c r="B46" s="1732" t="s">
        <v>358</v>
      </c>
      <c r="C46" s="1763">
        <v>0.78108827465870911</v>
      </c>
      <c r="D46" s="1763">
        <v>1.63758383074237</v>
      </c>
      <c r="E46" s="1763">
        <v>6.7990752801041694</v>
      </c>
      <c r="F46" s="1763">
        <v>11.932860907827484</v>
      </c>
      <c r="G46" s="1765">
        <v>9.4647699060531565</v>
      </c>
    </row>
    <row r="47" spans="1:7">
      <c r="A47" s="3623"/>
      <c r="B47" s="1732" t="s">
        <v>357</v>
      </c>
      <c r="C47" s="1763">
        <v>1.7622490321978828</v>
      </c>
      <c r="D47" s="1763">
        <v>3.1710930596285434</v>
      </c>
      <c r="E47" s="1763">
        <v>6.786162197889281</v>
      </c>
      <c r="F47" s="1763">
        <v>11.938543027385922</v>
      </c>
      <c r="G47" s="1765">
        <v>9.4327912959906328</v>
      </c>
    </row>
    <row r="48" spans="1:7">
      <c r="A48" s="3623"/>
      <c r="B48" s="1732" t="s">
        <v>356</v>
      </c>
      <c r="C48" s="1763">
        <v>4.587902172601086</v>
      </c>
      <c r="D48" s="1763">
        <v>3.9069000000000003</v>
      </c>
      <c r="E48" s="1763">
        <v>6.7800412401803731</v>
      </c>
      <c r="F48" s="1763">
        <v>11.93890115549449</v>
      </c>
      <c r="G48" s="1765">
        <v>9.4531177329610987</v>
      </c>
    </row>
    <row r="49" spans="1:7">
      <c r="A49" s="3623"/>
      <c r="B49" s="1732" t="s">
        <v>355</v>
      </c>
      <c r="C49" s="1763">
        <v>4.3541351930413725</v>
      </c>
      <c r="D49" s="1763">
        <v>3.9651105287222541</v>
      </c>
      <c r="E49" s="1763">
        <v>6.7732241274743972</v>
      </c>
      <c r="F49" s="1763">
        <v>11.795105403448739</v>
      </c>
      <c r="G49" s="1765">
        <v>9.4520602603713133</v>
      </c>
    </row>
    <row r="50" spans="1:7">
      <c r="A50" s="3623"/>
      <c r="B50" s="1732" t="s">
        <v>354</v>
      </c>
      <c r="C50" s="1763">
        <v>2.1265040008082443</v>
      </c>
      <c r="D50" s="1763">
        <v>2.1309222357229651</v>
      </c>
      <c r="E50" s="1763">
        <v>6.7445847855517354</v>
      </c>
      <c r="F50" s="1763">
        <v>11.771392780728133</v>
      </c>
      <c r="G50" s="1765">
        <v>9.3605305329798512</v>
      </c>
    </row>
    <row r="51" spans="1:7">
      <c r="A51" s="3623"/>
      <c r="B51" s="1732" t="s">
        <v>353</v>
      </c>
      <c r="C51" s="1763">
        <v>4.0623203194575632</v>
      </c>
      <c r="D51" s="1763">
        <v>3.5118599999999995</v>
      </c>
      <c r="E51" s="1763">
        <v>6.4431100717597527</v>
      </c>
      <c r="F51" s="1763">
        <v>10.987853651584457</v>
      </c>
      <c r="G51" s="1765">
        <v>8.9575083042526025</v>
      </c>
    </row>
    <row r="52" spans="1:7">
      <c r="A52" s="3623"/>
      <c r="B52" s="1732" t="s">
        <v>352</v>
      </c>
      <c r="C52" s="1763">
        <v>2.8046806924460426</v>
      </c>
      <c r="D52" s="1763">
        <v>2.8078835500835742</v>
      </c>
      <c r="E52" s="1763">
        <v>6.1706504902350536</v>
      </c>
      <c r="F52" s="1763">
        <v>10.426250629386633</v>
      </c>
      <c r="G52" s="1765">
        <v>8.6625455891258856</v>
      </c>
    </row>
    <row r="53" spans="1:7">
      <c r="A53" s="3623"/>
      <c r="B53" s="1777" t="s">
        <v>351</v>
      </c>
      <c r="C53" s="1776">
        <v>0.34559453310159571</v>
      </c>
      <c r="D53" s="1776">
        <v>1.2727017155928326</v>
      </c>
      <c r="E53" s="1776">
        <v>6.0117202188965875</v>
      </c>
      <c r="F53" s="1776">
        <v>10.109165203675886</v>
      </c>
      <c r="G53" s="1775">
        <v>8.5048589199702214</v>
      </c>
    </row>
    <row r="54" spans="1:7">
      <c r="A54" s="3623" t="s">
        <v>72</v>
      </c>
      <c r="B54" s="1732" t="s">
        <v>362</v>
      </c>
      <c r="C54" s="1763">
        <v>0.02</v>
      </c>
      <c r="D54" s="1763">
        <v>0.21474000000000001</v>
      </c>
      <c r="E54" s="1763">
        <v>5.7671504362585431</v>
      </c>
      <c r="F54" s="1763">
        <v>10.466635724383908</v>
      </c>
      <c r="G54" s="1765">
        <v>8.0839937488962672</v>
      </c>
    </row>
    <row r="55" spans="1:7">
      <c r="A55" s="3623"/>
      <c r="B55" s="1732" t="s">
        <v>361</v>
      </c>
      <c r="C55" s="1763">
        <v>8.2701050321366973E-2</v>
      </c>
      <c r="D55" s="1763">
        <v>0.12893633038707711</v>
      </c>
      <c r="E55" s="1763">
        <v>5.605723681566924</v>
      </c>
      <c r="F55" s="1763">
        <v>10.178098954428284</v>
      </c>
      <c r="G55" s="1765">
        <v>7.8336111428311135</v>
      </c>
    </row>
    <row r="56" spans="1:7">
      <c r="A56" s="3623"/>
      <c r="B56" s="1732" t="s">
        <v>360</v>
      </c>
      <c r="C56" s="1763">
        <v>0.10538818783282233</v>
      </c>
      <c r="D56" s="1763">
        <v>0.62888439046333788</v>
      </c>
      <c r="E56" s="1763">
        <v>5.4485346781296711</v>
      </c>
      <c r="F56" s="1763">
        <v>9.8318649812907015</v>
      </c>
      <c r="G56" s="1765">
        <v>7.7349848742244127</v>
      </c>
    </row>
    <row r="57" spans="1:7">
      <c r="A57" s="3623"/>
      <c r="B57" s="1732" t="s">
        <v>359</v>
      </c>
      <c r="C57" s="1763">
        <v>0.13902292584665743</v>
      </c>
      <c r="D57" s="1763">
        <v>0.78642000000000012</v>
      </c>
      <c r="E57" s="1763">
        <v>5.3083686809997035</v>
      </c>
      <c r="F57" s="1763">
        <v>9.517731632300432</v>
      </c>
      <c r="G57" s="1765">
        <v>7.565152851903175</v>
      </c>
    </row>
    <row r="58" spans="1:7">
      <c r="A58" s="3623"/>
      <c r="B58" s="1732" t="s">
        <v>358</v>
      </c>
      <c r="C58" s="1763">
        <v>0.10294872021182701</v>
      </c>
      <c r="D58" s="1763">
        <v>0.5988099918723967</v>
      </c>
      <c r="E58" s="1763">
        <v>5.1433643034573233</v>
      </c>
      <c r="F58" s="1763">
        <v>9.3697289946410578</v>
      </c>
      <c r="G58" s="1765">
        <v>7.3632620325038927</v>
      </c>
    </row>
    <row r="59" spans="1:7">
      <c r="A59" s="3623"/>
      <c r="B59" s="1732" t="s">
        <v>357</v>
      </c>
      <c r="C59" s="1763">
        <v>0.14140719079261957</v>
      </c>
      <c r="D59" s="1763">
        <v>0.8661787674313991</v>
      </c>
      <c r="E59" s="1763">
        <v>5.000981577404195</v>
      </c>
      <c r="F59" s="1763">
        <v>9.0942202201108095</v>
      </c>
      <c r="G59" s="1765">
        <v>7.1770263092806994</v>
      </c>
    </row>
    <row r="60" spans="1:7">
      <c r="A60" s="3623"/>
      <c r="B60" s="1732" t="s">
        <v>356</v>
      </c>
      <c r="C60" s="1763">
        <v>0.57912853647881191</v>
      </c>
      <c r="D60" s="1763">
        <v>1.1301000000000001</v>
      </c>
      <c r="E60" s="1763">
        <v>4.8643516895826258</v>
      </c>
      <c r="F60" s="1763">
        <v>8.8912745435893399</v>
      </c>
      <c r="G60" s="1765">
        <v>6.9718357360598722</v>
      </c>
    </row>
    <row r="61" spans="1:7">
      <c r="A61" s="3623"/>
      <c r="B61" s="1732" t="s">
        <v>355</v>
      </c>
      <c r="C61" s="1763">
        <v>1.2601731088716375</v>
      </c>
      <c r="D61" s="1763">
        <v>2.0299999999999998</v>
      </c>
      <c r="E61" s="1763">
        <v>4.7646465856273448</v>
      </c>
      <c r="F61" s="1763">
        <v>8.7276050942080641</v>
      </c>
      <c r="G61" s="1765">
        <v>6.8351330238781616</v>
      </c>
    </row>
    <row r="62" spans="1:7">
      <c r="A62" s="3623"/>
      <c r="B62" s="1732" t="s">
        <v>354</v>
      </c>
      <c r="C62" s="1763">
        <v>2.0314999999999999</v>
      </c>
      <c r="D62" s="1763">
        <v>2.7635000000000001</v>
      </c>
      <c r="E62" s="1763">
        <v>4.785174100990238</v>
      </c>
      <c r="F62" s="1763">
        <v>8.6132691841477431</v>
      </c>
      <c r="G62" s="1765">
        <v>6.8967934660178933</v>
      </c>
    </row>
    <row r="63" spans="1:7">
      <c r="A63" s="3623"/>
      <c r="B63" s="1732" t="s">
        <v>353</v>
      </c>
      <c r="C63" s="1763">
        <v>4.12</v>
      </c>
      <c r="D63" s="1763">
        <v>2.2838474999999998</v>
      </c>
      <c r="E63" s="1763">
        <v>4.8141802093800887</v>
      </c>
      <c r="F63" s="1763">
        <v>8.5342448085804961</v>
      </c>
      <c r="G63" s="1765">
        <v>6.8289021574931139</v>
      </c>
    </row>
    <row r="64" spans="1:7">
      <c r="A64" s="3623"/>
      <c r="B64" s="1732" t="s">
        <v>352</v>
      </c>
      <c r="C64" s="1763">
        <v>3.2117112170745541</v>
      </c>
      <c r="D64" s="1763">
        <v>3.7905938603285909</v>
      </c>
      <c r="E64" s="1763">
        <v>4.7183868094842252</v>
      </c>
      <c r="F64" s="1763">
        <v>8.4591292533300528</v>
      </c>
      <c r="G64" s="1765">
        <v>6.6641308725619615</v>
      </c>
    </row>
    <row r="65" spans="1:10">
      <c r="A65" s="3623"/>
      <c r="B65" s="1777" t="s">
        <v>351</v>
      </c>
      <c r="C65" s="1776">
        <v>4.1223589310193738</v>
      </c>
      <c r="D65" s="1776">
        <v>4.5516872152678021</v>
      </c>
      <c r="E65" s="1776">
        <v>4.6500000000000004</v>
      </c>
      <c r="F65" s="1776">
        <v>8.4348018971758574</v>
      </c>
      <c r="G65" s="1775">
        <v>6.864127077806029</v>
      </c>
      <c r="I65" s="1761"/>
      <c r="J65" s="1761"/>
    </row>
    <row r="66" spans="1:10">
      <c r="A66" s="3623" t="s">
        <v>221</v>
      </c>
      <c r="B66" s="1732" t="s">
        <v>362</v>
      </c>
      <c r="C66" s="1763">
        <v>2.1317363444759359</v>
      </c>
      <c r="D66" s="1763">
        <v>0.65619249999999996</v>
      </c>
      <c r="E66" s="1763">
        <v>4.756080599332158</v>
      </c>
      <c r="F66" s="1763">
        <v>8.481912703311691</v>
      </c>
      <c r="G66" s="1765">
        <v>6.7135184666013972</v>
      </c>
      <c r="I66" s="1761"/>
      <c r="J66" s="1761"/>
    </row>
    <row r="67" spans="1:10">
      <c r="A67" s="3623"/>
      <c r="B67" s="1732" t="s">
        <v>361</v>
      </c>
      <c r="C67" s="1763">
        <v>4.7490881310553306</v>
      </c>
      <c r="D67" s="1763">
        <v>3.9754420183839456</v>
      </c>
      <c r="E67" s="1763">
        <v>4.9200856193909939</v>
      </c>
      <c r="F67" s="1763">
        <v>8.5654920397279479</v>
      </c>
      <c r="G67" s="1765">
        <v>6.8925962754309023</v>
      </c>
      <c r="I67" s="1761"/>
      <c r="J67" s="1761"/>
    </row>
    <row r="68" spans="1:10">
      <c r="A68" s="3623"/>
      <c r="B68" s="1732" t="s">
        <v>360</v>
      </c>
      <c r="C68" s="1763">
        <v>4.9520318446043641</v>
      </c>
      <c r="D68" s="1763">
        <v>4.8556569252077564</v>
      </c>
      <c r="E68" s="1763">
        <v>5.4272512703314533</v>
      </c>
      <c r="F68" s="1763">
        <v>8.69</v>
      </c>
      <c r="G68" s="1765">
        <v>7.5702518351583477</v>
      </c>
      <c r="I68" s="1761"/>
      <c r="J68" s="1761"/>
    </row>
    <row r="69" spans="1:10">
      <c r="A69" s="3623"/>
      <c r="B69" s="1732" t="s">
        <v>359</v>
      </c>
      <c r="C69" s="1763">
        <v>4.9594291149276666</v>
      </c>
      <c r="D69" s="1763">
        <v>4.8066100000000009</v>
      </c>
      <c r="E69" s="1763">
        <v>5.8032763736382114</v>
      </c>
      <c r="F69" s="1763">
        <v>9.0221076527410951</v>
      </c>
      <c r="G69" s="1765">
        <v>7.8163103691076605</v>
      </c>
      <c r="I69" s="1761"/>
      <c r="J69" s="1761"/>
    </row>
    <row r="70" spans="1:10">
      <c r="A70" s="3623"/>
      <c r="B70" s="1732" t="s">
        <v>358</v>
      </c>
      <c r="C70" s="1763">
        <v>4.96</v>
      </c>
      <c r="D70" s="1763">
        <v>5.0384472400021885</v>
      </c>
      <c r="E70" s="1763">
        <v>6.24</v>
      </c>
      <c r="F70" s="1763">
        <v>9.2899999999999991</v>
      </c>
      <c r="G70" s="1765">
        <v>8.25</v>
      </c>
      <c r="I70" s="1761"/>
      <c r="J70" s="1761"/>
    </row>
    <row r="71" spans="1:10">
      <c r="A71" s="3623"/>
      <c r="B71" s="1732" t="s">
        <v>357</v>
      </c>
      <c r="C71" s="1763">
        <v>4.76</v>
      </c>
      <c r="D71" s="1763">
        <v>5.0671839583989913</v>
      </c>
      <c r="E71" s="1763">
        <v>6.3672618620484949</v>
      </c>
      <c r="F71" s="1763">
        <v>9.4402244568434135</v>
      </c>
      <c r="G71" s="1765">
        <v>8.4249284549153085</v>
      </c>
      <c r="I71" s="1761"/>
      <c r="J71" s="1761"/>
    </row>
    <row r="72" spans="1:10">
      <c r="A72" s="3623"/>
      <c r="B72" s="1732" t="s">
        <v>356</v>
      </c>
      <c r="C72" s="1763">
        <v>4.7774571310969343</v>
      </c>
      <c r="D72" s="1763">
        <v>5.3154368749999996</v>
      </c>
      <c r="E72" s="1763">
        <v>6.4862041801871824</v>
      </c>
      <c r="F72" s="1763">
        <v>10.312665491616761</v>
      </c>
      <c r="G72" s="1765">
        <v>8.5271331068310232</v>
      </c>
      <c r="I72" s="1761"/>
      <c r="J72" s="1761"/>
    </row>
    <row r="73" spans="1:10">
      <c r="A73" s="3623"/>
      <c r="B73" s="1732" t="s">
        <v>355</v>
      </c>
      <c r="C73" s="1763">
        <v>6.558013114312641</v>
      </c>
      <c r="D73" s="1763">
        <v>6.816769571202423</v>
      </c>
      <c r="E73" s="1763">
        <v>6.9292818797363882</v>
      </c>
      <c r="F73" s="1763">
        <v>10.603007556868986</v>
      </c>
      <c r="G73" s="1765">
        <v>8.9751879882816752</v>
      </c>
      <c r="I73" s="1761"/>
      <c r="J73" s="1761"/>
    </row>
    <row r="74" spans="1:10">
      <c r="A74" s="3623"/>
      <c r="B74" s="1732" t="s">
        <v>354</v>
      </c>
      <c r="C74" s="1763">
        <v>6.9899069755237422</v>
      </c>
      <c r="D74" s="1763">
        <v>7.5807637081404851</v>
      </c>
      <c r="E74" s="1763">
        <v>7.1057230357513985</v>
      </c>
      <c r="F74" s="1763">
        <v>10.784276371814389</v>
      </c>
      <c r="G74" s="1765">
        <v>9.1748486753806073</v>
      </c>
      <c r="I74" s="1761"/>
      <c r="J74" s="1761"/>
    </row>
    <row r="75" spans="1:10">
      <c r="A75" s="3623"/>
      <c r="B75" s="1732" t="s">
        <v>353</v>
      </c>
      <c r="C75" s="1763">
        <v>6.9939910712563886</v>
      </c>
      <c r="D75" s="1763">
        <v>8.3004745161290323</v>
      </c>
      <c r="E75" s="1763">
        <v>7.253697766488381</v>
      </c>
      <c r="F75" s="1763">
        <v>11.418644910857113</v>
      </c>
      <c r="G75" s="1765">
        <v>9.3007064886979389</v>
      </c>
      <c r="I75" s="1761"/>
      <c r="J75" s="1761"/>
    </row>
    <row r="76" spans="1:10">
      <c r="A76" s="3623"/>
      <c r="B76" s="1732" t="s">
        <v>352</v>
      </c>
      <c r="C76" s="1763">
        <v>7.0057836518569614</v>
      </c>
      <c r="D76" s="1763">
        <v>9.9033679687072578</v>
      </c>
      <c r="E76" s="1763">
        <v>7.3449635025112583</v>
      </c>
      <c r="F76" s="1763">
        <v>11.53937423853144</v>
      </c>
      <c r="G76" s="1765">
        <v>9.3895255591023101</v>
      </c>
      <c r="I76" s="1761"/>
      <c r="J76" s="1761"/>
    </row>
    <row r="77" spans="1:10">
      <c r="A77" s="3623"/>
      <c r="B77" s="1774" t="s">
        <v>351</v>
      </c>
      <c r="C77" s="1773">
        <v>6.992068185213566</v>
      </c>
      <c r="D77" s="1773">
        <v>10.664216608887488</v>
      </c>
      <c r="E77" s="1773">
        <v>7.4065960507324</v>
      </c>
      <c r="F77" s="1773">
        <v>11.620299693912473</v>
      </c>
      <c r="G77" s="1772">
        <v>9.5417696777585999</v>
      </c>
      <c r="I77" s="1761"/>
      <c r="J77" s="1761"/>
    </row>
    <row r="78" spans="1:10">
      <c r="A78" s="3761" t="s">
        <v>432</v>
      </c>
      <c r="B78" s="1771" t="s">
        <v>362</v>
      </c>
      <c r="C78" s="1770">
        <v>8.0218625338168916</v>
      </c>
      <c r="D78" s="1770">
        <v>10.642646521739131</v>
      </c>
      <c r="E78" s="1770">
        <v>7.6373473426779883</v>
      </c>
      <c r="F78" s="1770">
        <v>11.9352313050618</v>
      </c>
      <c r="G78" s="1769">
        <v>9.716983741172184</v>
      </c>
      <c r="I78" s="1761"/>
      <c r="J78" s="1761"/>
    </row>
    <row r="79" spans="1:10">
      <c r="A79" s="3762"/>
      <c r="B79" s="1768" t="s">
        <v>361</v>
      </c>
      <c r="C79" s="1767">
        <v>8.4999065288953783</v>
      </c>
      <c r="D79" s="1767">
        <v>9.09</v>
      </c>
      <c r="E79" s="1767">
        <v>7.8057588495833068</v>
      </c>
      <c r="F79" s="1767">
        <v>12.060672464651923</v>
      </c>
      <c r="G79" s="1766">
        <v>10.005106428718225</v>
      </c>
      <c r="H79" s="1761"/>
      <c r="I79" s="1761"/>
      <c r="J79" s="1761"/>
    </row>
    <row r="80" spans="1:10">
      <c r="A80" s="3762"/>
      <c r="B80" s="1764" t="s">
        <v>360</v>
      </c>
      <c r="C80" s="1763">
        <v>8.4975821140395134</v>
      </c>
      <c r="D80" s="1762">
        <v>10.14114322653176</v>
      </c>
      <c r="E80" s="1762">
        <v>8.1564657988665061</v>
      </c>
      <c r="F80" s="1762">
        <v>12.186941726100326</v>
      </c>
      <c r="G80" s="1765">
        <v>10.344957282097605</v>
      </c>
      <c r="H80" s="1761"/>
    </row>
    <row r="81" spans="1:8">
      <c r="A81" s="3762"/>
      <c r="B81" s="1764" t="s">
        <v>359</v>
      </c>
      <c r="C81" s="1763">
        <v>8.4970646521399953</v>
      </c>
      <c r="D81" s="1762">
        <v>10.880964347826087</v>
      </c>
      <c r="E81" s="1762">
        <v>8.3195105687519515</v>
      </c>
      <c r="F81" s="1762">
        <v>12.649630175408365</v>
      </c>
      <c r="G81" s="1765">
        <v>10.597351812859308</v>
      </c>
      <c r="H81" s="1761"/>
    </row>
    <row r="82" spans="1:8">
      <c r="A82" s="3762"/>
      <c r="B82" s="1732" t="s">
        <v>358</v>
      </c>
      <c r="C82" s="1763">
        <v>7.9621780291429545</v>
      </c>
      <c r="D82" s="1762">
        <v>10.6659864010098</v>
      </c>
      <c r="E82" s="1762">
        <v>8.4596475239991538</v>
      </c>
      <c r="F82" s="1762">
        <v>12.735165389766548</v>
      </c>
      <c r="G82" s="1765">
        <v>10.693651046404524</v>
      </c>
      <c r="H82" s="1761"/>
    </row>
    <row r="83" spans="1:8">
      <c r="A83" s="3762"/>
      <c r="B83" s="1732" t="s">
        <v>357</v>
      </c>
      <c r="C83" s="1763">
        <v>7.484409518586796</v>
      </c>
      <c r="D83" s="1762">
        <v>10.893919805316362</v>
      </c>
      <c r="E83" s="1762">
        <v>8.5077644149471325</v>
      </c>
      <c r="F83" s="1762">
        <v>12.78585747325813</v>
      </c>
      <c r="G83" s="1765">
        <v>10.913824406250901</v>
      </c>
      <c r="H83" s="1761"/>
    </row>
    <row r="84" spans="1:8" ht="14.4" thickBot="1">
      <c r="A84" s="3763"/>
      <c r="B84" s="1730" t="s">
        <v>356</v>
      </c>
      <c r="C84" s="2913">
        <v>5.2752339108489279</v>
      </c>
      <c r="D84" s="2913">
        <v>9.7928928571428564</v>
      </c>
      <c r="E84" s="2914">
        <v>8.4057994980988742</v>
      </c>
      <c r="F84" s="2914">
        <v>13.0333481903709</v>
      </c>
      <c r="G84" s="2915">
        <v>10.724862279815689</v>
      </c>
      <c r="H84" s="1761"/>
    </row>
    <row r="85" spans="1:8" ht="14.4" thickTop="1"/>
    <row r="86" spans="1:8">
      <c r="D86" s="1760"/>
    </row>
  </sheetData>
  <mergeCells count="17">
    <mergeCell ref="A6:A17"/>
    <mergeCell ref="A18:A29"/>
    <mergeCell ref="A30:A41"/>
    <mergeCell ref="A42:A53"/>
    <mergeCell ref="A78:A84"/>
    <mergeCell ref="A54:A65"/>
    <mergeCell ref="A66:A77"/>
    <mergeCell ref="A1:G1"/>
    <mergeCell ref="A2:G2"/>
    <mergeCell ref="A3:G3"/>
    <mergeCell ref="A4:A5"/>
    <mergeCell ref="B4:B5"/>
    <mergeCell ref="C4:C5"/>
    <mergeCell ref="D4:D5"/>
    <mergeCell ref="E4:E5"/>
    <mergeCell ref="F4:F5"/>
    <mergeCell ref="G4:G5"/>
  </mergeCells>
  <printOptions horizontalCentered="1"/>
  <pageMargins left="0" right="0" top="0.75" bottom="0.75" header="0.3" footer="0.3"/>
  <pageSetup paperSize="9" scale="40"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0"/>
  <sheetViews>
    <sheetView view="pageBreakPreview" zoomScaleNormal="100" zoomScaleSheetLayoutView="100" workbookViewId="0">
      <pane xSplit="1" ySplit="5" topLeftCell="B45" activePane="bottomRight" state="frozen"/>
      <selection activeCell="K53" sqref="K53"/>
      <selection pane="topRight" activeCell="K53" sqref="K53"/>
      <selection pane="bottomLeft" activeCell="K53" sqref="K53"/>
      <selection pane="bottomRight" sqref="A1:L54"/>
    </sheetView>
  </sheetViews>
  <sheetFormatPr defaultColWidth="9.109375" defaultRowHeight="14.4"/>
  <cols>
    <col min="1" max="2" width="10.109375" style="1779" customWidth="1"/>
    <col min="3" max="3" width="12.6640625" style="1779" customWidth="1"/>
    <col min="4" max="4" width="11.5546875" style="1779" customWidth="1"/>
    <col min="5" max="5" width="12.6640625" style="1779" customWidth="1"/>
    <col min="6" max="6" width="12" style="1779" customWidth="1"/>
    <col min="7" max="7" width="12.21875" style="1779" customWidth="1"/>
    <col min="8" max="12" width="8.33203125" style="1779" customWidth="1"/>
    <col min="13" max="13" width="9.109375" style="105"/>
    <col min="14" max="14" width="12.109375" style="105" bestFit="1" customWidth="1"/>
    <col min="15" max="15" width="9.5546875" style="105" bestFit="1" customWidth="1"/>
    <col min="16" max="16" width="13.33203125" style="105" bestFit="1" customWidth="1"/>
    <col min="17" max="19" width="9.5546875" style="105" bestFit="1" customWidth="1"/>
    <col min="20" max="21" width="9.109375" style="105"/>
    <col min="22" max="22" width="11.5546875" style="105" bestFit="1" customWidth="1"/>
    <col min="23" max="23" width="13.44140625" style="105" bestFit="1" customWidth="1"/>
    <col min="24" max="16384" width="9.109375" style="105"/>
  </cols>
  <sheetData>
    <row r="1" spans="1:12">
      <c r="A1" s="3769" t="s">
        <v>1424</v>
      </c>
      <c r="B1" s="3769"/>
      <c r="C1" s="3769"/>
      <c r="D1" s="3769"/>
      <c r="E1" s="3769"/>
      <c r="F1" s="3769"/>
      <c r="G1" s="3769"/>
      <c r="H1" s="3769"/>
      <c r="I1" s="3769"/>
      <c r="J1" s="3769"/>
      <c r="K1" s="3769"/>
      <c r="L1" s="3769"/>
    </row>
    <row r="2" spans="1:12" ht="15.6">
      <c r="A2" s="3770" t="s">
        <v>1423</v>
      </c>
      <c r="B2" s="3770"/>
      <c r="C2" s="3770"/>
      <c r="D2" s="3770"/>
      <c r="E2" s="3770"/>
      <c r="F2" s="3770"/>
      <c r="G2" s="3770"/>
      <c r="H2" s="3770"/>
      <c r="I2" s="3770"/>
      <c r="J2" s="3770"/>
      <c r="K2" s="3770"/>
      <c r="L2" s="3770"/>
    </row>
    <row r="3" spans="1:12" ht="15" thickBot="1">
      <c r="A3" s="3771" t="s">
        <v>369</v>
      </c>
      <c r="B3" s="3771"/>
      <c r="C3" s="3771"/>
      <c r="D3" s="3771"/>
      <c r="E3" s="3771"/>
      <c r="F3" s="3771"/>
      <c r="G3" s="3771"/>
      <c r="H3" s="3771"/>
      <c r="I3" s="3771"/>
      <c r="J3" s="3771"/>
      <c r="K3" s="3771"/>
      <c r="L3" s="3771"/>
    </row>
    <row r="4" spans="1:12" ht="15" customHeight="1" thickTop="1">
      <c r="A4" s="3772" t="s">
        <v>325</v>
      </c>
      <c r="B4" s="3774" t="s">
        <v>1422</v>
      </c>
      <c r="C4" s="3764" t="s">
        <v>1420</v>
      </c>
      <c r="D4" s="3764" t="s">
        <v>1419</v>
      </c>
      <c r="E4" s="3774" t="s">
        <v>1418</v>
      </c>
      <c r="F4" s="3774" t="s">
        <v>162</v>
      </c>
      <c r="G4" s="3764" t="s">
        <v>1417</v>
      </c>
      <c r="H4" s="3766" t="s">
        <v>1421</v>
      </c>
      <c r="I4" s="3767"/>
      <c r="J4" s="3767"/>
      <c r="K4" s="3767"/>
      <c r="L4" s="3768"/>
    </row>
    <row r="5" spans="1:12" ht="39.6">
      <c r="A5" s="3773"/>
      <c r="B5" s="3765"/>
      <c r="C5" s="3765"/>
      <c r="D5" s="3765"/>
      <c r="E5" s="3765"/>
      <c r="F5" s="3765"/>
      <c r="G5" s="3765"/>
      <c r="H5" s="1803" t="s">
        <v>1420</v>
      </c>
      <c r="I5" s="1803" t="s">
        <v>1419</v>
      </c>
      <c r="J5" s="1802" t="s">
        <v>1418</v>
      </c>
      <c r="K5" s="1802" t="s">
        <v>162</v>
      </c>
      <c r="L5" s="1801" t="s">
        <v>1417</v>
      </c>
    </row>
    <row r="6" spans="1:12">
      <c r="A6" s="1797" t="s">
        <v>312</v>
      </c>
      <c r="B6" s="1796" t="s">
        <v>311</v>
      </c>
      <c r="C6" s="1794">
        <v>1337.7</v>
      </c>
      <c r="D6" s="1794">
        <v>2064.4</v>
      </c>
      <c r="E6" s="1794">
        <v>1637.8000000000002</v>
      </c>
      <c r="F6" s="1794">
        <v>783.4</v>
      </c>
      <c r="G6" s="1794">
        <v>1166.1999999999998</v>
      </c>
      <c r="H6" s="1792">
        <v>4.4180782140348436</v>
      </c>
      <c r="I6" s="1792">
        <v>8.0272108843537726</v>
      </c>
      <c r="J6" s="1792">
        <v>68.810554524840256</v>
      </c>
      <c r="K6" s="1792">
        <v>11.643152344306673</v>
      </c>
      <c r="L6" s="1791">
        <v>24.474330238018982</v>
      </c>
    </row>
    <row r="7" spans="1:12">
      <c r="A7" s="1797" t="s">
        <v>310</v>
      </c>
      <c r="B7" s="1796" t="s">
        <v>309</v>
      </c>
      <c r="C7" s="1794">
        <v>1452.5000000000002</v>
      </c>
      <c r="D7" s="1794">
        <v>2524</v>
      </c>
      <c r="E7" s="1794">
        <v>1763.3</v>
      </c>
      <c r="F7" s="1794">
        <v>716.2</v>
      </c>
      <c r="G7" s="1794">
        <v>1600.6</v>
      </c>
      <c r="H7" s="1792">
        <v>8.5818942961800229</v>
      </c>
      <c r="I7" s="1792">
        <v>22.263127300910671</v>
      </c>
      <c r="J7" s="1792">
        <v>7.6627182806203304</v>
      </c>
      <c r="K7" s="1792">
        <v>-8.5779933622670317</v>
      </c>
      <c r="L7" s="1791">
        <v>37.249185388441106</v>
      </c>
    </row>
    <row r="8" spans="1:12">
      <c r="A8" s="1797" t="s">
        <v>308</v>
      </c>
      <c r="B8" s="1796" t="s">
        <v>307</v>
      </c>
      <c r="C8" s="1794">
        <v>1852.8999999999999</v>
      </c>
      <c r="D8" s="1794">
        <v>3223</v>
      </c>
      <c r="E8" s="1794">
        <v>2125</v>
      </c>
      <c r="F8" s="1794">
        <v>864.2</v>
      </c>
      <c r="G8" s="1794">
        <v>2132.9</v>
      </c>
      <c r="H8" s="1792">
        <v>27.566265060240937</v>
      </c>
      <c r="I8" s="1792">
        <v>27.694136291600636</v>
      </c>
      <c r="J8" s="1792">
        <v>20.512675097827941</v>
      </c>
      <c r="K8" s="1792">
        <v>20.664618821558221</v>
      </c>
      <c r="L8" s="1791">
        <v>33.256278895414233</v>
      </c>
    </row>
    <row r="9" spans="1:12">
      <c r="A9" s="1797" t="s">
        <v>306</v>
      </c>
      <c r="B9" s="1796" t="s">
        <v>305</v>
      </c>
      <c r="C9" s="1794">
        <v>2060.6000000000004</v>
      </c>
      <c r="D9" s="1794">
        <v>3772.1000000000004</v>
      </c>
      <c r="E9" s="1794">
        <v>2905.2999999999997</v>
      </c>
      <c r="F9" s="1794">
        <v>1071.0999999999999</v>
      </c>
      <c r="G9" s="1794">
        <v>2517.8000000000002</v>
      </c>
      <c r="H9" s="1792">
        <v>11.209455448216337</v>
      </c>
      <c r="I9" s="1792">
        <v>17.036922122246363</v>
      </c>
      <c r="J9" s="1792">
        <v>36.719999999999985</v>
      </c>
      <c r="K9" s="1792">
        <v>23.941217310807666</v>
      </c>
      <c r="L9" s="1791">
        <v>18.045853063903607</v>
      </c>
    </row>
    <row r="10" spans="1:12">
      <c r="A10" s="1797" t="s">
        <v>304</v>
      </c>
      <c r="B10" s="1796" t="s">
        <v>303</v>
      </c>
      <c r="C10" s="1794">
        <v>2504.900000000001</v>
      </c>
      <c r="D10" s="1794">
        <v>4511.4000000000015</v>
      </c>
      <c r="E10" s="1794">
        <v>3540.7999999999997</v>
      </c>
      <c r="F10" s="1794">
        <v>1331.6</v>
      </c>
      <c r="G10" s="1794">
        <v>2902.2</v>
      </c>
      <c r="H10" s="1792">
        <v>21.561681063767864</v>
      </c>
      <c r="I10" s="1792">
        <v>19.599162270353414</v>
      </c>
      <c r="J10" s="1792">
        <v>21.873816817540359</v>
      </c>
      <c r="K10" s="1792">
        <v>24.32079170945757</v>
      </c>
      <c r="L10" s="1791">
        <v>15.267296846453238</v>
      </c>
    </row>
    <row r="11" spans="1:12">
      <c r="A11" s="1797" t="s">
        <v>302</v>
      </c>
      <c r="B11" s="1796" t="s">
        <v>301</v>
      </c>
      <c r="C11" s="1794">
        <v>2830.3999999999996</v>
      </c>
      <c r="D11" s="1794">
        <v>5285.2999999999993</v>
      </c>
      <c r="E11" s="1794">
        <v>4305.8</v>
      </c>
      <c r="F11" s="1794">
        <v>1916.5</v>
      </c>
      <c r="G11" s="1794">
        <v>3329.7</v>
      </c>
      <c r="H11" s="1792">
        <v>12.994530719789154</v>
      </c>
      <c r="I11" s="1792">
        <v>17.15432016668878</v>
      </c>
      <c r="J11" s="1792">
        <v>21.605286940804351</v>
      </c>
      <c r="K11" s="1792">
        <v>43.924601982577357</v>
      </c>
      <c r="L11" s="1791">
        <v>14.730204672317553</v>
      </c>
    </row>
    <row r="12" spans="1:12">
      <c r="A12" s="1797" t="s">
        <v>300</v>
      </c>
      <c r="B12" s="1796" t="s">
        <v>299</v>
      </c>
      <c r="C12" s="1794">
        <v>3207.8</v>
      </c>
      <c r="D12" s="1794">
        <v>6307.7000000000007</v>
      </c>
      <c r="E12" s="1794">
        <v>5161.3999999999996</v>
      </c>
      <c r="F12" s="1794">
        <v>2498.1</v>
      </c>
      <c r="G12" s="1794">
        <v>4143.2000000000007</v>
      </c>
      <c r="H12" s="1792">
        <v>13.333804409270794</v>
      </c>
      <c r="I12" s="1792">
        <v>19.344218871208856</v>
      </c>
      <c r="J12" s="1792">
        <v>19.870871847275755</v>
      </c>
      <c r="K12" s="1792">
        <v>30.346986694495172</v>
      </c>
      <c r="L12" s="1791">
        <v>24.4316304772202</v>
      </c>
    </row>
    <row r="13" spans="1:12">
      <c r="A13" s="1797" t="s">
        <v>298</v>
      </c>
      <c r="B13" s="1796" t="s">
        <v>297</v>
      </c>
      <c r="C13" s="1794">
        <v>3611.5</v>
      </c>
      <c r="D13" s="1794">
        <v>7458</v>
      </c>
      <c r="E13" s="1794">
        <v>6043.1</v>
      </c>
      <c r="F13" s="1794">
        <v>2638.2</v>
      </c>
      <c r="G13" s="1794">
        <v>4907</v>
      </c>
      <c r="H13" s="1792">
        <v>12.584949186358246</v>
      </c>
      <c r="I13" s="1792">
        <v>18.236441175071725</v>
      </c>
      <c r="J13" s="1792">
        <v>17.08257449529199</v>
      </c>
      <c r="K13" s="1792">
        <v>5.6082622793322896</v>
      </c>
      <c r="L13" s="1791">
        <v>18.435026066808245</v>
      </c>
    </row>
    <row r="14" spans="1:12">
      <c r="A14" s="1797" t="s">
        <v>296</v>
      </c>
      <c r="B14" s="1796" t="s">
        <v>295</v>
      </c>
      <c r="C14" s="1794">
        <v>4348.9000000000015</v>
      </c>
      <c r="D14" s="1794">
        <v>9222.4000000000015</v>
      </c>
      <c r="E14" s="1794">
        <v>8490.9</v>
      </c>
      <c r="F14" s="1794">
        <v>2699.1</v>
      </c>
      <c r="G14" s="1794">
        <v>6286.5</v>
      </c>
      <c r="H14" s="1792">
        <v>20.418108819050296</v>
      </c>
      <c r="I14" s="1792">
        <v>23.657817109144563</v>
      </c>
      <c r="J14" s="1792">
        <v>40.505700716519655</v>
      </c>
      <c r="K14" s="1792">
        <v>2.3083920855128532</v>
      </c>
      <c r="L14" s="1791">
        <v>28.112899938862849</v>
      </c>
    </row>
    <row r="15" spans="1:12">
      <c r="A15" s="1797" t="s">
        <v>294</v>
      </c>
      <c r="B15" s="1796" t="s">
        <v>293</v>
      </c>
      <c r="C15" s="1794">
        <v>4931.5</v>
      </c>
      <c r="D15" s="1794">
        <v>10455.200000000001</v>
      </c>
      <c r="E15" s="1794">
        <v>9824.5</v>
      </c>
      <c r="F15" s="1794">
        <v>3174</v>
      </c>
      <c r="G15" s="1794">
        <v>7067</v>
      </c>
      <c r="H15" s="1792">
        <v>13.396491066706487</v>
      </c>
      <c r="I15" s="1792">
        <v>13.367453157529482</v>
      </c>
      <c r="J15" s="1792">
        <v>15.70622666619558</v>
      </c>
      <c r="K15" s="1792">
        <v>17.5947538068245</v>
      </c>
      <c r="L15" s="1791">
        <v>12.415493517855722</v>
      </c>
    </row>
    <row r="16" spans="1:12">
      <c r="A16" s="1797" t="s">
        <v>292</v>
      </c>
      <c r="B16" s="1796" t="s">
        <v>291</v>
      </c>
      <c r="C16" s="1794">
        <v>5480.0000000000018</v>
      </c>
      <c r="D16" s="1794">
        <v>12296.600000000002</v>
      </c>
      <c r="E16" s="1794">
        <v>12550.900000000001</v>
      </c>
      <c r="F16" s="1794">
        <v>4036.6</v>
      </c>
      <c r="G16" s="1794">
        <v>8536.1</v>
      </c>
      <c r="H16" s="1792">
        <v>11.122376558856368</v>
      </c>
      <c r="I16" s="1792">
        <v>17.612288621929771</v>
      </c>
      <c r="J16" s="1792">
        <v>27.751030586798326</v>
      </c>
      <c r="K16" s="1792">
        <v>27.177063642091991</v>
      </c>
      <c r="L16" s="1791">
        <v>20.788170369322206</v>
      </c>
    </row>
    <row r="17" spans="1:12">
      <c r="A17" s="1797" t="s">
        <v>290</v>
      </c>
      <c r="B17" s="1796" t="s">
        <v>289</v>
      </c>
      <c r="C17" s="1794">
        <v>7029.3000000000011</v>
      </c>
      <c r="D17" s="1794">
        <v>15159</v>
      </c>
      <c r="E17" s="1794">
        <v>15322.9</v>
      </c>
      <c r="F17" s="1794">
        <v>5167.8999999999996</v>
      </c>
      <c r="G17" s="1794">
        <v>10275.700000000001</v>
      </c>
      <c r="H17" s="1792">
        <v>28.271897810218956</v>
      </c>
      <c r="I17" s="1792">
        <v>23.277979278825018</v>
      </c>
      <c r="J17" s="1792">
        <v>22.086065541116557</v>
      </c>
      <c r="K17" s="1792">
        <v>28.026061536937018</v>
      </c>
      <c r="L17" s="1791">
        <v>20.379330139056481</v>
      </c>
    </row>
    <row r="18" spans="1:12">
      <c r="A18" s="1797" t="s">
        <v>288</v>
      </c>
      <c r="B18" s="1796" t="s">
        <v>287</v>
      </c>
      <c r="C18" s="1794">
        <v>8120.2</v>
      </c>
      <c r="D18" s="1794">
        <v>17498.2</v>
      </c>
      <c r="E18" s="1794">
        <v>17803.099999999999</v>
      </c>
      <c r="F18" s="1794">
        <v>6132.5</v>
      </c>
      <c r="G18" s="1794">
        <v>11812.4</v>
      </c>
      <c r="H18" s="1792">
        <v>15.519326248701843</v>
      </c>
      <c r="I18" s="1792">
        <v>15.431097038063202</v>
      </c>
      <c r="J18" s="1792">
        <v>16.186231065920936</v>
      </c>
      <c r="K18" s="1792">
        <v>18.665221850268011</v>
      </c>
      <c r="L18" s="1791">
        <v>14.95469894994987</v>
      </c>
    </row>
    <row r="19" spans="1:12">
      <c r="A19" s="1797" t="s">
        <v>286</v>
      </c>
      <c r="B19" s="1796" t="s">
        <v>285</v>
      </c>
      <c r="C19" s="1794">
        <v>9596.6000000000022</v>
      </c>
      <c r="D19" s="1794">
        <v>21422.600000000002</v>
      </c>
      <c r="E19" s="1794">
        <v>20469.300000000003</v>
      </c>
      <c r="F19" s="1794">
        <v>7947.1</v>
      </c>
      <c r="G19" s="1794">
        <v>14951.9</v>
      </c>
      <c r="H19" s="1792">
        <v>18.181818181818208</v>
      </c>
      <c r="I19" s="1792">
        <v>22.427449680538576</v>
      </c>
      <c r="J19" s="1792">
        <v>14.976043498042502</v>
      </c>
      <c r="K19" s="1792">
        <v>29.589889930697112</v>
      </c>
      <c r="L19" s="1791">
        <v>26.578002776743087</v>
      </c>
    </row>
    <row r="20" spans="1:12">
      <c r="A20" s="1797" t="s">
        <v>284</v>
      </c>
      <c r="B20" s="1796" t="s">
        <v>283</v>
      </c>
      <c r="C20" s="1794">
        <v>11775.400000000001</v>
      </c>
      <c r="D20" s="1794">
        <v>26605.100000000002</v>
      </c>
      <c r="E20" s="1794">
        <v>26584.3</v>
      </c>
      <c r="F20" s="1794">
        <v>10357</v>
      </c>
      <c r="G20" s="1794">
        <v>18954.599999999999</v>
      </c>
      <c r="H20" s="1792">
        <v>22.703874288810606</v>
      </c>
      <c r="I20" s="1792">
        <v>24.191741431945697</v>
      </c>
      <c r="J20" s="1792">
        <v>29.874006438910932</v>
      </c>
      <c r="K20" s="1792">
        <v>30.324269230285257</v>
      </c>
      <c r="L20" s="1791">
        <v>26.770510771206329</v>
      </c>
    </row>
    <row r="21" spans="1:12">
      <c r="A21" s="1797" t="s">
        <v>282</v>
      </c>
      <c r="B21" s="1796" t="s">
        <v>281</v>
      </c>
      <c r="C21" s="1794">
        <v>14222.999999999998</v>
      </c>
      <c r="D21" s="1794">
        <v>31552.400000000001</v>
      </c>
      <c r="E21" s="1794">
        <v>29661.599999999999</v>
      </c>
      <c r="F21" s="1794">
        <v>11687.6</v>
      </c>
      <c r="G21" s="1794">
        <v>21885</v>
      </c>
      <c r="H21" s="1792">
        <v>20.785705793433738</v>
      </c>
      <c r="I21" s="1792">
        <v>18.595306914839632</v>
      </c>
      <c r="J21" s="1792">
        <v>11.575629224767999</v>
      </c>
      <c r="K21" s="1792">
        <v>12.847349618615434</v>
      </c>
      <c r="L21" s="1791">
        <v>15.460099395397432</v>
      </c>
    </row>
    <row r="22" spans="1:12">
      <c r="A22" s="1797" t="s">
        <v>280</v>
      </c>
      <c r="B22" s="1796" t="s">
        <v>279</v>
      </c>
      <c r="C22" s="1794">
        <v>16283.600000000004</v>
      </c>
      <c r="D22" s="1794">
        <v>37712.500000000007</v>
      </c>
      <c r="E22" s="1794">
        <v>34491.399999999994</v>
      </c>
      <c r="F22" s="1794">
        <v>14108.7</v>
      </c>
      <c r="G22" s="1794">
        <v>26687.5</v>
      </c>
      <c r="H22" s="1792">
        <v>14.487801448358336</v>
      </c>
      <c r="I22" s="1792">
        <v>19.523396001572006</v>
      </c>
      <c r="J22" s="1792">
        <v>16.283005636917753</v>
      </c>
      <c r="K22" s="1792">
        <v>20.715116876005339</v>
      </c>
      <c r="L22" s="1791">
        <v>21.944254055289012</v>
      </c>
    </row>
    <row r="23" spans="1:12">
      <c r="A23" s="1797" t="s">
        <v>278</v>
      </c>
      <c r="B23" s="1796" t="s">
        <v>277</v>
      </c>
      <c r="C23" s="1794">
        <v>19457.699999999997</v>
      </c>
      <c r="D23" s="1794">
        <v>45670.5</v>
      </c>
      <c r="E23" s="1794">
        <v>41609.1</v>
      </c>
      <c r="F23" s="1794">
        <v>17780.2</v>
      </c>
      <c r="G23" s="1794">
        <v>33328.5</v>
      </c>
      <c r="H23" s="1792">
        <v>19.492618339924785</v>
      </c>
      <c r="I23" s="1792">
        <v>21.101756711965507</v>
      </c>
      <c r="J23" s="1792">
        <v>20.636158578660204</v>
      </c>
      <c r="K23" s="1792">
        <v>26.022950378135473</v>
      </c>
      <c r="L23" s="1791">
        <v>24.884309133489459</v>
      </c>
    </row>
    <row r="24" spans="1:12">
      <c r="A24" s="1797" t="s">
        <v>276</v>
      </c>
      <c r="B24" s="1796" t="s">
        <v>275</v>
      </c>
      <c r="C24" s="1794">
        <v>23832.999999999993</v>
      </c>
      <c r="D24" s="1794">
        <v>58322.499999999993</v>
      </c>
      <c r="E24" s="1794">
        <v>49404.9</v>
      </c>
      <c r="F24" s="1794">
        <v>21208.9</v>
      </c>
      <c r="G24" s="1794">
        <v>43543.100000000006</v>
      </c>
      <c r="H24" s="1792">
        <v>22.486213684042802</v>
      </c>
      <c r="I24" s="1792">
        <v>27.702784072869779</v>
      </c>
      <c r="J24" s="1792">
        <v>18.735805388725073</v>
      </c>
      <c r="K24" s="1792">
        <v>19.283810080876485</v>
      </c>
      <c r="L24" s="1791">
        <v>30.64824399537935</v>
      </c>
    </row>
    <row r="25" spans="1:12">
      <c r="A25" s="1797" t="s">
        <v>274</v>
      </c>
      <c r="B25" s="1796" t="s">
        <v>273</v>
      </c>
      <c r="C25" s="1794">
        <v>28510.400000000016</v>
      </c>
      <c r="D25" s="1794">
        <v>69777.100000000006</v>
      </c>
      <c r="E25" s="1794">
        <v>57828.100000000006</v>
      </c>
      <c r="F25" s="1794">
        <v>29606.9</v>
      </c>
      <c r="G25" s="1794">
        <v>52168.5</v>
      </c>
      <c r="H25" s="1792">
        <v>19.625729031175364</v>
      </c>
      <c r="I25" s="1792">
        <v>19.640104590852612</v>
      </c>
      <c r="J25" s="1792">
        <v>17.049321018765355</v>
      </c>
      <c r="K25" s="1792">
        <v>39.596584452753326</v>
      </c>
      <c r="L25" s="1791">
        <v>19.808879018719367</v>
      </c>
    </row>
    <row r="26" spans="1:12">
      <c r="A26" s="1797" t="s">
        <v>272</v>
      </c>
      <c r="B26" s="1796" t="s">
        <v>271</v>
      </c>
      <c r="C26" s="1794">
        <v>32985.39999999998</v>
      </c>
      <c r="D26" s="1794">
        <v>80984.699999999983</v>
      </c>
      <c r="E26" s="1794">
        <v>72184.7</v>
      </c>
      <c r="F26" s="1794">
        <v>41943.1</v>
      </c>
      <c r="G26" s="1794">
        <v>61045.499999999993</v>
      </c>
      <c r="H26" s="1792">
        <v>15.696026713058957</v>
      </c>
      <c r="I26" s="1792">
        <v>16.062003150030563</v>
      </c>
      <c r="J26" s="1792">
        <v>24.826338752267478</v>
      </c>
      <c r="K26" s="1792">
        <v>41.666638520074699</v>
      </c>
      <c r="L26" s="1791">
        <v>17.016015411598939</v>
      </c>
    </row>
    <row r="27" spans="1:12">
      <c r="A27" s="1797" t="s">
        <v>270</v>
      </c>
      <c r="B27" s="1796" t="s">
        <v>269</v>
      </c>
      <c r="C27" s="1794">
        <v>36498.000000000007</v>
      </c>
      <c r="D27" s="1794">
        <v>92652.200000000012</v>
      </c>
      <c r="E27" s="1794">
        <v>89265.7</v>
      </c>
      <c r="F27" s="1794">
        <v>55524.7</v>
      </c>
      <c r="G27" s="1794">
        <v>71211.399999999994</v>
      </c>
      <c r="H27" s="1792">
        <v>10.648953779551043</v>
      </c>
      <c r="I27" s="1792">
        <v>14.407042317869958</v>
      </c>
      <c r="J27" s="1792">
        <v>23.662909176044231</v>
      </c>
      <c r="K27" s="1792">
        <v>32.381011417849422</v>
      </c>
      <c r="L27" s="1791">
        <v>16.652988344759244</v>
      </c>
    </row>
    <row r="28" spans="1:12">
      <c r="A28" s="1797" t="s">
        <v>268</v>
      </c>
      <c r="B28" s="1796" t="s">
        <v>267</v>
      </c>
      <c r="C28" s="1794">
        <v>38460.299999999988</v>
      </c>
      <c r="D28" s="1794">
        <v>103720.59999999999</v>
      </c>
      <c r="E28" s="1794">
        <v>100916.7</v>
      </c>
      <c r="F28" s="1794">
        <v>64658.7</v>
      </c>
      <c r="G28" s="1794">
        <v>81544.7</v>
      </c>
      <c r="H28" s="1792">
        <v>5.3764589840538681</v>
      </c>
      <c r="I28" s="1792">
        <v>11.946181526180682</v>
      </c>
      <c r="J28" s="1792">
        <v>13.052045746574553</v>
      </c>
      <c r="K28" s="1792">
        <v>16.450336516901487</v>
      </c>
      <c r="L28" s="1791">
        <v>14.510738449180897</v>
      </c>
    </row>
    <row r="29" spans="1:12">
      <c r="A29" s="1797" t="s">
        <v>266</v>
      </c>
      <c r="B29" s="1796" t="s">
        <v>265</v>
      </c>
      <c r="C29" s="1794">
        <v>45163.799999999988</v>
      </c>
      <c r="D29" s="1794">
        <v>126462.59999999999</v>
      </c>
      <c r="E29" s="1794">
        <v>115812.1</v>
      </c>
      <c r="F29" s="1794">
        <v>76830.100000000006</v>
      </c>
      <c r="G29" s="1794">
        <v>102405.2</v>
      </c>
      <c r="H29" s="1792">
        <v>17.429661235091775</v>
      </c>
      <c r="I29" s="1792">
        <v>21.926213307674658</v>
      </c>
      <c r="J29" s="1792">
        <v>14.760094216319015</v>
      </c>
      <c r="K29" s="1792">
        <v>18.824071625318801</v>
      </c>
      <c r="L29" s="1791">
        <v>25.581674836010187</v>
      </c>
    </row>
    <row r="30" spans="1:12">
      <c r="A30" s="1797" t="s">
        <v>264</v>
      </c>
      <c r="B30" s="1796" t="s">
        <v>263</v>
      </c>
      <c r="C30" s="1794">
        <v>51062.499999999993</v>
      </c>
      <c r="D30" s="1794">
        <v>152800.19999999998</v>
      </c>
      <c r="E30" s="1794">
        <v>134832.70000000001</v>
      </c>
      <c r="F30" s="1794">
        <v>90800.5</v>
      </c>
      <c r="G30" s="1794">
        <v>126889.60000000001</v>
      </c>
      <c r="H30" s="1792">
        <v>13.060681342136856</v>
      </c>
      <c r="I30" s="1792">
        <v>20.826394522965678</v>
      </c>
      <c r="J30" s="1792">
        <v>16.423672483272476</v>
      </c>
      <c r="K30" s="1792">
        <v>18.183498394509435</v>
      </c>
      <c r="L30" s="1791">
        <v>23.909332729197356</v>
      </c>
    </row>
    <row r="31" spans="1:12">
      <c r="A31" s="1800" t="s">
        <v>262</v>
      </c>
      <c r="B31" s="1796" t="s">
        <v>261</v>
      </c>
      <c r="C31" s="1794">
        <v>60979.7</v>
      </c>
      <c r="D31" s="1794">
        <v>186120.8</v>
      </c>
      <c r="E31" s="1794">
        <v>158001.1</v>
      </c>
      <c r="F31" s="1794">
        <v>109447.6</v>
      </c>
      <c r="G31" s="1794">
        <v>154610.30000000002</v>
      </c>
      <c r="H31" s="1792">
        <v>19.421689106487158</v>
      </c>
      <c r="I31" s="1792">
        <v>21.806646849938684</v>
      </c>
      <c r="J31" s="1792">
        <v>17.183072058929319</v>
      </c>
      <c r="K31" s="1792">
        <v>20.536340658917084</v>
      </c>
      <c r="L31" s="1791">
        <v>21.846313645877999</v>
      </c>
    </row>
    <row r="32" spans="1:12">
      <c r="A32" s="1797" t="s">
        <v>260</v>
      </c>
      <c r="B32" s="1796" t="s">
        <v>259</v>
      </c>
      <c r="C32" s="1794">
        <v>70576.999999999985</v>
      </c>
      <c r="D32" s="1794">
        <v>214454.2</v>
      </c>
      <c r="E32" s="1794">
        <v>187871.4</v>
      </c>
      <c r="F32" s="1794">
        <v>126757.9</v>
      </c>
      <c r="G32" s="1794">
        <v>181203.4</v>
      </c>
      <c r="H32" s="1792">
        <v>15.738516260329238</v>
      </c>
      <c r="I32" s="1792">
        <v>15.223123906624098</v>
      </c>
      <c r="J32" s="1792">
        <v>18.905121546622137</v>
      </c>
      <c r="K32" s="1792">
        <v>15.816061750097751</v>
      </c>
      <c r="L32" s="1791">
        <v>17.200083047507167</v>
      </c>
    </row>
    <row r="33" spans="1:19">
      <c r="A33" s="1797" t="s">
        <v>258</v>
      </c>
      <c r="B33" s="1796" t="s">
        <v>257</v>
      </c>
      <c r="C33" s="1794">
        <v>77156.199999999968</v>
      </c>
      <c r="D33" s="1794">
        <v>223988.3</v>
      </c>
      <c r="E33" s="1794">
        <v>207323</v>
      </c>
      <c r="F33" s="1794">
        <v>133315.29999999999</v>
      </c>
      <c r="G33" s="1794">
        <v>183728.09999999998</v>
      </c>
      <c r="H33" s="1792">
        <v>9.3220170877197717</v>
      </c>
      <c r="I33" s="1792">
        <v>4.4457511207521128</v>
      </c>
      <c r="J33" s="1792">
        <v>10.353678101084043</v>
      </c>
      <c r="K33" s="1792">
        <v>5.1731686940222223</v>
      </c>
      <c r="L33" s="1791">
        <v>1.3932961522796938</v>
      </c>
    </row>
    <row r="34" spans="1:19">
      <c r="A34" s="1797" t="s">
        <v>256</v>
      </c>
      <c r="B34" s="1796" t="s">
        <v>255</v>
      </c>
      <c r="C34" s="1794">
        <v>83754.099999999977</v>
      </c>
      <c r="D34" s="1794">
        <v>245911.19999999998</v>
      </c>
      <c r="E34" s="1794">
        <v>228443.8</v>
      </c>
      <c r="F34" s="1794">
        <v>150956.9</v>
      </c>
      <c r="G34" s="1794">
        <v>202733.74000000002</v>
      </c>
      <c r="H34" s="1792">
        <v>8.5513542657621961</v>
      </c>
      <c r="I34" s="1792">
        <v>9.7875201517222088</v>
      </c>
      <c r="J34" s="1792">
        <v>10.187388760533075</v>
      </c>
      <c r="K34" s="1792">
        <v>13.2329897618653</v>
      </c>
      <c r="L34" s="1791">
        <v>10.344438330337082</v>
      </c>
    </row>
    <row r="35" spans="1:19">
      <c r="A35" s="1797" t="s">
        <v>254</v>
      </c>
      <c r="B35" s="1796" t="s">
        <v>253</v>
      </c>
      <c r="C35" s="1794">
        <v>93969.699999999953</v>
      </c>
      <c r="D35" s="1794">
        <v>277306.09999999998</v>
      </c>
      <c r="E35" s="1794">
        <v>251089</v>
      </c>
      <c r="F35" s="1794">
        <v>172516.5</v>
      </c>
      <c r="G35" s="1794">
        <v>232576.26999999996</v>
      </c>
      <c r="H35" s="1792">
        <v>12.197134229846634</v>
      </c>
      <c r="I35" s="1792">
        <v>12.766762961589384</v>
      </c>
      <c r="J35" s="1792">
        <v>9.9128100653202296</v>
      </c>
      <c r="K35" s="1792">
        <v>14.281957300395018</v>
      </c>
      <c r="L35" s="1791">
        <v>14.720060903527918</v>
      </c>
    </row>
    <row r="36" spans="1:19">
      <c r="A36" s="1797" t="s">
        <v>252</v>
      </c>
      <c r="B36" s="1796" t="s">
        <v>251</v>
      </c>
      <c r="C36" s="1794">
        <v>100205.79999999996</v>
      </c>
      <c r="D36" s="1794">
        <v>300440</v>
      </c>
      <c r="E36" s="1794">
        <v>285157.5</v>
      </c>
      <c r="F36" s="1794">
        <v>197016.9</v>
      </c>
      <c r="G36" s="1794">
        <v>250464.905</v>
      </c>
      <c r="H36" s="1792">
        <v>6.6362880800939124</v>
      </c>
      <c r="I36" s="1792">
        <v>8.3423696774070333</v>
      </c>
      <c r="J36" s="1792">
        <v>13.568296500444067</v>
      </c>
      <c r="K36" s="1792">
        <v>14.201772004416965</v>
      </c>
      <c r="L36" s="1791">
        <v>7.6915134119229105</v>
      </c>
    </row>
    <row r="37" spans="1:19">
      <c r="A37" s="1797" t="s">
        <v>250</v>
      </c>
      <c r="B37" s="1796" t="s">
        <v>249</v>
      </c>
      <c r="C37" s="1794">
        <v>113060.80000000005</v>
      </c>
      <c r="D37" s="1794">
        <v>346824.10000000003</v>
      </c>
      <c r="E37" s="1794">
        <v>327634.39999999997</v>
      </c>
      <c r="F37" s="1794">
        <v>243570.4</v>
      </c>
      <c r="G37" s="1794">
        <v>289975.95799999998</v>
      </c>
      <c r="H37" s="1792">
        <v>12.828598743785383</v>
      </c>
      <c r="I37" s="1792">
        <v>15.438723205964596</v>
      </c>
      <c r="J37" s="1792">
        <v>14.895943469836832</v>
      </c>
      <c r="K37" s="1792">
        <v>23.629191201363945</v>
      </c>
      <c r="L37" s="1791">
        <v>15.775085535436586</v>
      </c>
    </row>
    <row r="38" spans="1:19">
      <c r="A38" s="1797" t="s">
        <v>248</v>
      </c>
      <c r="B38" s="1796" t="s">
        <v>247</v>
      </c>
      <c r="C38" s="1794">
        <v>126887.99000000002</v>
      </c>
      <c r="D38" s="1794">
        <v>395518.22</v>
      </c>
      <c r="E38" s="1794">
        <v>365225.12</v>
      </c>
      <c r="F38" s="1794">
        <v>273477.40000000002</v>
      </c>
      <c r="G38" s="1794">
        <v>334453.30300000001</v>
      </c>
      <c r="H38" s="1792">
        <v>12.229871007457906</v>
      </c>
      <c r="I38" s="1792">
        <v>14.040004717088555</v>
      </c>
      <c r="J38" s="1792">
        <v>11.473373980265819</v>
      </c>
      <c r="K38" s="1792">
        <v>12.278585575258747</v>
      </c>
      <c r="L38" s="1791">
        <v>15.338287114133797</v>
      </c>
    </row>
    <row r="39" spans="1:19">
      <c r="A39" s="1797" t="s">
        <v>246</v>
      </c>
      <c r="B39" s="1796" t="s">
        <v>245</v>
      </c>
      <c r="C39" s="1794">
        <v>154343.89999999994</v>
      </c>
      <c r="D39" s="1794">
        <v>495377.1</v>
      </c>
      <c r="E39" s="1794">
        <v>442282.3</v>
      </c>
      <c r="F39" s="1794">
        <v>339834.2</v>
      </c>
      <c r="G39" s="1794">
        <v>421523.64899999998</v>
      </c>
      <c r="H39" s="1792">
        <v>21.637910727406044</v>
      </c>
      <c r="I39" s="1792">
        <v>25.247605533823453</v>
      </c>
      <c r="J39" s="1792">
        <v>21.098543276541328</v>
      </c>
      <c r="K39" s="1792">
        <v>24.264089098404469</v>
      </c>
      <c r="L39" s="1791">
        <v>26.033633161637503</v>
      </c>
    </row>
    <row r="40" spans="1:19">
      <c r="A40" s="1797" t="s">
        <v>244</v>
      </c>
      <c r="B40" s="1796" t="s">
        <v>243</v>
      </c>
      <c r="C40" s="1794">
        <v>196459.3765561</v>
      </c>
      <c r="D40" s="1794">
        <v>630521.16755610006</v>
      </c>
      <c r="E40" s="1794">
        <v>560670.69604045991</v>
      </c>
      <c r="F40" s="1794">
        <v>438354.35884814995</v>
      </c>
      <c r="G40" s="1794">
        <v>550676.97901970008</v>
      </c>
      <c r="H40" s="1792">
        <v>27.286777485925967</v>
      </c>
      <c r="I40" s="1792">
        <v>27.281048630649273</v>
      </c>
      <c r="J40" s="1792">
        <v>26.767608841787233</v>
      </c>
      <c r="K40" s="1792">
        <v>28.990654515687336</v>
      </c>
      <c r="L40" s="1791">
        <v>30.639640344283535</v>
      </c>
    </row>
    <row r="41" spans="1:19">
      <c r="A41" s="1797" t="s">
        <v>242</v>
      </c>
      <c r="B41" s="1796" t="s">
        <v>241</v>
      </c>
      <c r="C41" s="1794">
        <v>218159.01777419643</v>
      </c>
      <c r="D41" s="1794">
        <v>719599.11883428646</v>
      </c>
      <c r="E41" s="1794">
        <v>654666.40063278715</v>
      </c>
      <c r="F41" s="1794">
        <v>500650.55666935712</v>
      </c>
      <c r="G41" s="1799">
        <v>620608.65806646517</v>
      </c>
      <c r="H41" s="1792">
        <v>11.04535787422698</v>
      </c>
      <c r="I41" s="1792">
        <v>14.127670229288658</v>
      </c>
      <c r="J41" s="1792">
        <v>16.76486844348009</v>
      </c>
      <c r="K41" s="1792">
        <v>14.211378662892947</v>
      </c>
      <c r="L41" s="1791">
        <v>12.699219635303354</v>
      </c>
      <c r="Q41" s="1798"/>
      <c r="R41" s="1798"/>
      <c r="S41" s="1798"/>
    </row>
    <row r="42" spans="1:19">
      <c r="A42" s="1797" t="s">
        <v>1416</v>
      </c>
      <c r="B42" s="1796" t="s">
        <v>1415</v>
      </c>
      <c r="C42" s="1794">
        <v>222351.33831141551</v>
      </c>
      <c r="D42" s="1794">
        <v>921320.13831141556</v>
      </c>
      <c r="E42" s="1794">
        <v>910224.85896628164</v>
      </c>
      <c r="F42" s="1794">
        <v>727322.4</v>
      </c>
      <c r="G42" s="1794">
        <v>823234.47743076005</v>
      </c>
      <c r="H42" s="1792">
        <v>1.9216810654869698</v>
      </c>
      <c r="I42" s="1792">
        <v>28.032416132458131</v>
      </c>
      <c r="J42" s="1792">
        <v>39.036440252085171</v>
      </c>
      <c r="K42" s="1792">
        <v>45.275460160996687</v>
      </c>
      <c r="L42" s="1791">
        <v>32.649531509209837</v>
      </c>
      <c r="N42" s="251"/>
      <c r="O42" s="1782"/>
      <c r="P42" s="1782"/>
      <c r="Q42" s="1782"/>
      <c r="R42" s="1782"/>
      <c r="S42" s="1782"/>
    </row>
    <row r="43" spans="1:19">
      <c r="A43" s="1797" t="s">
        <v>238</v>
      </c>
      <c r="B43" s="1796" t="s">
        <v>237</v>
      </c>
      <c r="C43" s="1794">
        <v>263705.70088052825</v>
      </c>
      <c r="D43" s="1794">
        <v>1130302.292475211</v>
      </c>
      <c r="E43" s="1794">
        <v>994691.47032589104</v>
      </c>
      <c r="F43" s="1794">
        <v>809825.84939824732</v>
      </c>
      <c r="G43" s="1794">
        <v>1011822.9419802342</v>
      </c>
      <c r="H43" s="1792">
        <v>18.598656919794941</v>
      </c>
      <c r="I43" s="1792">
        <v>22.682903094554664</v>
      </c>
      <c r="J43" s="1792">
        <v>9.2797521983233811</v>
      </c>
      <c r="K43" s="1792">
        <v>11.343449534655784</v>
      </c>
      <c r="L43" s="1791">
        <v>22.908232067495721</v>
      </c>
      <c r="N43" s="251"/>
      <c r="O43" s="1782"/>
      <c r="P43" s="1782"/>
      <c r="Q43" s="1782"/>
      <c r="R43" s="1782"/>
      <c r="S43" s="1782"/>
    </row>
    <row r="44" spans="1:19">
      <c r="A44" s="1797" t="s">
        <v>236</v>
      </c>
      <c r="B44" s="1796" t="s">
        <v>235</v>
      </c>
      <c r="C44" s="1794">
        <v>301590.19350571884</v>
      </c>
      <c r="D44" s="1794">
        <v>1315376.2767305411</v>
      </c>
      <c r="E44" s="1794">
        <v>1165866.2782705703</v>
      </c>
      <c r="F44" s="1794">
        <v>973026.07832097355</v>
      </c>
      <c r="G44" s="1794">
        <v>1188090.2428831779</v>
      </c>
      <c r="H44" s="1792">
        <v>14.366201602275613</v>
      </c>
      <c r="I44" s="1792">
        <v>16.373848437486831</v>
      </c>
      <c r="J44" s="1792">
        <v>17.208834402550696</v>
      </c>
      <c r="K44" s="1792">
        <v>20.15250921466566</v>
      </c>
      <c r="L44" s="1791">
        <v>17.420765391815664</v>
      </c>
      <c r="N44" s="251"/>
      <c r="O44" s="1782"/>
      <c r="P44" s="1782"/>
      <c r="Q44" s="1782"/>
      <c r="R44" s="1782"/>
      <c r="S44" s="1782"/>
    </row>
    <row r="45" spans="1:19">
      <c r="A45" s="1797" t="s">
        <v>234</v>
      </c>
      <c r="B45" s="1796" t="s">
        <v>233</v>
      </c>
      <c r="C45" s="1794">
        <v>354830.02748561837</v>
      </c>
      <c r="D45" s="1794">
        <v>1565967.1585125797</v>
      </c>
      <c r="E45" s="1794">
        <v>1314304.9647224669</v>
      </c>
      <c r="F45" s="1794">
        <v>1150824.6093921112</v>
      </c>
      <c r="G45" s="1794">
        <v>1406769.5015122239</v>
      </c>
      <c r="H45" s="1792">
        <v>17.653038834265008</v>
      </c>
      <c r="I45" s="1792">
        <v>19.050889560278492</v>
      </c>
      <c r="J45" s="1792">
        <v>12.73205076932909</v>
      </c>
      <c r="K45" s="1792">
        <v>18.27274058039038</v>
      </c>
      <c r="L45" s="1791">
        <v>18.40594684948929</v>
      </c>
      <c r="N45" s="251"/>
      <c r="O45" s="1782"/>
      <c r="P45" s="1782"/>
      <c r="Q45" s="1782"/>
      <c r="R45" s="1782"/>
      <c r="S45" s="1782"/>
    </row>
    <row r="46" spans="1:19">
      <c r="A46" s="1797" t="s">
        <v>232</v>
      </c>
      <c r="B46" s="1796" t="s">
        <v>231</v>
      </c>
      <c r="C46" s="1794">
        <v>424744.63430879061</v>
      </c>
      <c r="D46" s="1794">
        <v>1877801.5328829002</v>
      </c>
      <c r="E46" s="1794">
        <v>1527345.878273834</v>
      </c>
      <c r="F46" s="1794">
        <v>1373945.132353008</v>
      </c>
      <c r="G46" s="1794">
        <v>1688829.8648763529</v>
      </c>
      <c r="H46" s="1792">
        <v>19.703689487216796</v>
      </c>
      <c r="I46" s="1792">
        <v>19.913212909682834</v>
      </c>
      <c r="J46" s="1792">
        <v>16.209397306534072</v>
      </c>
      <c r="K46" s="1792">
        <v>19.387882492255148</v>
      </c>
      <c r="L46" s="1791">
        <v>20.050218821272775</v>
      </c>
      <c r="N46" s="251"/>
      <c r="O46" s="1782"/>
      <c r="P46" s="1782"/>
      <c r="Q46" s="1782"/>
      <c r="R46" s="1782"/>
      <c r="S46" s="1782"/>
    </row>
    <row r="47" spans="1:19">
      <c r="A47" s="1797" t="s">
        <v>67</v>
      </c>
      <c r="B47" s="1796" t="s">
        <v>230</v>
      </c>
      <c r="C47" s="1794">
        <v>503287.11484016501</v>
      </c>
      <c r="D47" s="1794">
        <v>2244578.5723777702</v>
      </c>
      <c r="E47" s="1794">
        <v>1805735.9748320361</v>
      </c>
      <c r="F47" s="1794">
        <v>1692306.0682793078</v>
      </c>
      <c r="G47" s="1794">
        <v>2016816.1615412112</v>
      </c>
      <c r="H47" s="1792">
        <v>18.491694582367291</v>
      </c>
      <c r="I47" s="1792">
        <v>19.532257966142698</v>
      </c>
      <c r="J47" s="1792">
        <v>18.22704997723444</v>
      </c>
      <c r="K47" s="1792">
        <v>23.171299088274161</v>
      </c>
      <c r="L47" s="1791">
        <v>19.420919980525785</v>
      </c>
      <c r="N47" s="251"/>
      <c r="O47" s="1782"/>
      <c r="P47" s="1782"/>
      <c r="Q47" s="1782"/>
      <c r="R47" s="1782"/>
      <c r="S47" s="1782"/>
    </row>
    <row r="48" spans="1:19">
      <c r="A48" s="1797" t="s">
        <v>68</v>
      </c>
      <c r="B48" s="1796" t="s">
        <v>229</v>
      </c>
      <c r="C48" s="1794">
        <v>569402.38672684168</v>
      </c>
      <c r="D48" s="1794">
        <v>2591701.9945694054</v>
      </c>
      <c r="E48" s="1794">
        <v>2177792.0340676117</v>
      </c>
      <c r="F48" s="1794">
        <v>1997159.9994325647</v>
      </c>
      <c r="G48" s="1794">
        <v>2299807.5981313302</v>
      </c>
      <c r="H48" s="1792">
        <f t="shared" ref="H48:L49" si="0">(C48-C47)/C47*100</f>
        <v>13.136690755072022</v>
      </c>
      <c r="I48" s="1792">
        <f t="shared" si="0"/>
        <v>15.464970861942861</v>
      </c>
      <c r="J48" s="1792">
        <f t="shared" si="0"/>
        <v>20.604122885140121</v>
      </c>
      <c r="K48" s="1792">
        <f t="shared" si="0"/>
        <v>18.014113219083612</v>
      </c>
      <c r="L48" s="1791">
        <f t="shared" si="0"/>
        <v>14.031593061702885</v>
      </c>
      <c r="N48" s="251"/>
      <c r="O48" s="1782"/>
      <c r="P48" s="1782"/>
      <c r="Q48" s="1782"/>
      <c r="R48" s="1782"/>
      <c r="S48" s="1782"/>
    </row>
    <row r="49" spans="1:19">
      <c r="A49" s="1797" t="s">
        <v>69</v>
      </c>
      <c r="B49" s="1796" t="s">
        <v>228</v>
      </c>
      <c r="C49" s="1794">
        <v>669394.92523709009</v>
      </c>
      <c r="D49" s="1794">
        <v>3094466.6136414213</v>
      </c>
      <c r="E49" s="1794">
        <v>2755893.0441511483</v>
      </c>
      <c r="F49" s="1794">
        <v>2442783.9931672919</v>
      </c>
      <c r="G49" s="1794">
        <v>2742102.9318979895</v>
      </c>
      <c r="H49" s="1792">
        <f t="shared" si="0"/>
        <v>17.560962307349378</v>
      </c>
      <c r="I49" s="1792">
        <f t="shared" si="0"/>
        <v>19.399013471668333</v>
      </c>
      <c r="J49" s="1792">
        <f t="shared" si="0"/>
        <v>26.545280772460984</v>
      </c>
      <c r="K49" s="1792">
        <f t="shared" si="0"/>
        <v>22.312883988330345</v>
      </c>
      <c r="L49" s="1791">
        <f t="shared" si="0"/>
        <v>19.23184070380665</v>
      </c>
      <c r="M49" s="1783"/>
      <c r="N49" s="251"/>
      <c r="O49" s="1782"/>
      <c r="P49" s="1782"/>
      <c r="Q49" s="1782"/>
      <c r="R49" s="1782"/>
      <c r="S49" s="1782"/>
    </row>
    <row r="50" spans="1:19">
      <c r="A50" s="1797" t="s">
        <v>70</v>
      </c>
      <c r="B50" s="1796" t="s">
        <v>227</v>
      </c>
      <c r="C50" s="1794">
        <v>726642.75745137758</v>
      </c>
      <c r="D50" s="1794">
        <v>3582137.6497642039</v>
      </c>
      <c r="E50" s="1795">
        <v>3417982.9569227807</v>
      </c>
      <c r="F50" s="1794">
        <v>2910275.9432925903</v>
      </c>
      <c r="G50" s="1794">
        <v>3235066.7569785174</v>
      </c>
      <c r="H50" s="1792">
        <v>8.5521760108968738</v>
      </c>
      <c r="I50" s="1792">
        <v>15.759453793198775</v>
      </c>
      <c r="J50" s="1792">
        <v>24.024514092692769</v>
      </c>
      <c r="K50" s="1792">
        <v>19.137670438029708</v>
      </c>
      <c r="L50" s="1791">
        <v>17.977582801361702</v>
      </c>
      <c r="M50" s="1783"/>
      <c r="N50" s="251"/>
      <c r="O50" s="1782"/>
      <c r="P50" s="1782"/>
      <c r="Q50" s="1782"/>
      <c r="R50" s="1782"/>
      <c r="S50" s="1782"/>
    </row>
    <row r="51" spans="1:19">
      <c r="A51" s="1797" t="s">
        <v>71</v>
      </c>
      <c r="B51" s="1796" t="s">
        <v>78</v>
      </c>
      <c r="C51" s="1794">
        <v>856260.84549545031</v>
      </c>
      <c r="D51" s="1794">
        <v>4230969.78441469</v>
      </c>
      <c r="E51" s="1795">
        <v>3897627.8711150149</v>
      </c>
      <c r="F51" s="1794">
        <v>3276891.9931538226</v>
      </c>
      <c r="G51" s="1794">
        <v>3839727.4096063534</v>
      </c>
      <c r="H51" s="1792">
        <v>17.837938236820122</v>
      </c>
      <c r="I51" s="1792">
        <v>18.11298716903022</v>
      </c>
      <c r="J51" s="1793">
        <v>14.03298144657982</v>
      </c>
      <c r="K51" s="1792">
        <v>12.597295136434896</v>
      </c>
      <c r="L51" s="1791">
        <v>18.690824581084563</v>
      </c>
      <c r="M51" s="1783"/>
      <c r="N51" s="251"/>
      <c r="O51" s="1782"/>
      <c r="P51" s="1782"/>
      <c r="Q51" s="1782"/>
      <c r="R51" s="1782"/>
      <c r="S51" s="1782"/>
    </row>
    <row r="52" spans="1:19">
      <c r="A52" s="1797" t="s">
        <v>72</v>
      </c>
      <c r="B52" s="1796" t="s">
        <v>79</v>
      </c>
      <c r="C52" s="1794">
        <v>1049410.1784123359</v>
      </c>
      <c r="D52" s="1794">
        <v>5154853.1632666979</v>
      </c>
      <c r="E52" s="1795">
        <v>4955476.5157426633</v>
      </c>
      <c r="F52" s="1794">
        <v>4139555.3970571719</v>
      </c>
      <c r="G52" s="1794">
        <v>4662729.3025787203</v>
      </c>
      <c r="H52" s="1792">
        <v>22.557300609153209</v>
      </c>
      <c r="I52" s="1792">
        <v>21.836208385492345</v>
      </c>
      <c r="J52" s="1793">
        <v>27.140832311552209</v>
      </c>
      <c r="K52" s="1792">
        <v>26.325658755480823</v>
      </c>
      <c r="L52" s="1791">
        <v>21.433862490169336</v>
      </c>
      <c r="M52" s="1783"/>
      <c r="N52" s="251"/>
      <c r="O52" s="1782"/>
      <c r="P52" s="1782"/>
      <c r="Q52" s="1782"/>
      <c r="R52" s="1782"/>
      <c r="S52" s="1782"/>
    </row>
    <row r="53" spans="1:19" ht="15" thickBot="1">
      <c r="A53" s="1790" t="s">
        <v>221</v>
      </c>
      <c r="B53" s="1789" t="s">
        <v>436</v>
      </c>
      <c r="C53" s="1787">
        <v>948113.37525582127</v>
      </c>
      <c r="D53" s="1787">
        <v>5505400.8078384958</v>
      </c>
      <c r="E53" s="1788">
        <v>5671677.0644956613</v>
      </c>
      <c r="F53" s="1787">
        <v>4688998.9460282642</v>
      </c>
      <c r="G53" s="1787">
        <v>5082769.302173119</v>
      </c>
      <c r="H53" s="1785">
        <v>-9.6527368649853749</v>
      </c>
      <c r="I53" s="1785">
        <v>6.8003419975138399</v>
      </c>
      <c r="J53" s="1786">
        <v>14.452707958109718</v>
      </c>
      <c r="K53" s="1785">
        <v>13.273008723634755</v>
      </c>
      <c r="L53" s="1784">
        <v>9.0084577580366041</v>
      </c>
      <c r="M53" s="1783"/>
      <c r="N53" s="251"/>
      <c r="O53" s="1782"/>
      <c r="P53" s="1782"/>
      <c r="Q53" s="1782"/>
      <c r="R53" s="1782"/>
      <c r="S53" s="1782"/>
    </row>
    <row r="54" spans="1:19" ht="15" thickTop="1">
      <c r="A54" s="1781" t="s">
        <v>1414</v>
      </c>
      <c r="B54" s="1781"/>
      <c r="C54" s="1781"/>
      <c r="D54" s="1781"/>
      <c r="E54" s="1781"/>
      <c r="F54" s="1781"/>
      <c r="G54" s="1781"/>
      <c r="H54" s="1781"/>
      <c r="I54" s="1781"/>
      <c r="J54" s="1781"/>
      <c r="K54" s="1781"/>
      <c r="L54" s="1781"/>
    </row>
    <row r="56" spans="1:19">
      <c r="C56" s="1780"/>
      <c r="D56" s="1780"/>
      <c r="E56" s="1780"/>
      <c r="F56" s="1780"/>
      <c r="G56" s="1780"/>
      <c r="I56" s="1780"/>
    </row>
    <row r="57" spans="1:19">
      <c r="C57" s="1780"/>
      <c r="D57" s="1780"/>
      <c r="E57" s="1780"/>
      <c r="F57" s="1780"/>
      <c r="G57" s="1780"/>
    </row>
    <row r="58" spans="1:19">
      <c r="C58" s="1780"/>
      <c r="D58" s="1780"/>
      <c r="E58" s="1780"/>
      <c r="F58" s="1780"/>
      <c r="G58" s="1780"/>
      <c r="J58" s="1780"/>
    </row>
    <row r="60" spans="1:19">
      <c r="C60" s="1780"/>
      <c r="D60" s="1780"/>
      <c r="E60" s="1780"/>
      <c r="F60" s="1780"/>
      <c r="G60" s="1780"/>
    </row>
  </sheetData>
  <mergeCells count="11">
    <mergeCell ref="G4:G5"/>
    <mergeCell ref="H4:L4"/>
    <mergeCell ref="A1:L1"/>
    <mergeCell ref="A2:L2"/>
    <mergeCell ref="A3:L3"/>
    <mergeCell ref="A4:A5"/>
    <mergeCell ref="B4:B5"/>
    <mergeCell ref="C4:C5"/>
    <mergeCell ref="D4:D5"/>
    <mergeCell ref="E4:E5"/>
    <mergeCell ref="F4:F5"/>
  </mergeCells>
  <pageMargins left="0.7" right="0.7" top="0.75" bottom="0.75" header="0.3" footer="0.3"/>
  <pageSetup paperSize="9" scale="71"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4"/>
  <sheetViews>
    <sheetView view="pageBreakPreview" zoomScaleNormal="100" zoomScaleSheetLayoutView="100" workbookViewId="0">
      <pane xSplit="2" ySplit="4" topLeftCell="C41" activePane="bottomRight" state="frozen"/>
      <selection activeCell="E104" sqref="E104"/>
      <selection pane="topRight" activeCell="E104" sqref="E104"/>
      <selection pane="bottomLeft" activeCell="E104" sqref="E104"/>
      <selection pane="bottomRight" sqref="A1:G54"/>
    </sheetView>
  </sheetViews>
  <sheetFormatPr defaultColWidth="9.109375" defaultRowHeight="14.4"/>
  <cols>
    <col min="1" max="1" width="11.6640625" style="1804" customWidth="1"/>
    <col min="2" max="2" width="10.6640625" style="1804" customWidth="1"/>
    <col min="3" max="7" width="10.33203125" style="1804" customWidth="1"/>
    <col min="8" max="8" width="9.109375" style="1804"/>
    <col min="9" max="9" width="10" customWidth="1"/>
    <col min="10" max="10" width="10.44140625" customWidth="1"/>
    <col min="11" max="11" width="9.88671875" customWidth="1"/>
    <col min="12" max="12" width="9.6640625" customWidth="1"/>
    <col min="13" max="13" width="9.88671875" customWidth="1"/>
    <col min="15" max="15" width="10.5546875" bestFit="1" customWidth="1"/>
    <col min="16" max="16" width="6.5546875" customWidth="1"/>
    <col min="17" max="17" width="6.44140625" customWidth="1"/>
    <col min="18" max="19" width="5.5546875" bestFit="1" customWidth="1"/>
    <col min="20" max="20" width="4.5546875" style="1804" bestFit="1" customWidth="1"/>
    <col min="21" max="21" width="5.5546875" style="1804" bestFit="1" customWidth="1"/>
    <col min="22" max="16384" width="9.109375" style="1804"/>
  </cols>
  <sheetData>
    <row r="1" spans="1:13">
      <c r="A1" s="3775" t="s">
        <v>1428</v>
      </c>
      <c r="B1" s="3775"/>
      <c r="C1" s="3775"/>
      <c r="D1" s="3775"/>
      <c r="E1" s="3775"/>
      <c r="F1" s="3775"/>
      <c r="G1" s="3775"/>
    </row>
    <row r="2" spans="1:13" ht="15.6">
      <c r="A2" s="3776" t="s">
        <v>1423</v>
      </c>
      <c r="B2" s="3776"/>
      <c r="C2" s="3776"/>
      <c r="D2" s="3776"/>
      <c r="E2" s="3776"/>
      <c r="F2" s="3776"/>
      <c r="G2" s="3776"/>
    </row>
    <row r="3" spans="1:13" ht="15" thickBot="1">
      <c r="A3" s="3777" t="s">
        <v>1427</v>
      </c>
      <c r="B3" s="3777"/>
      <c r="C3" s="3777"/>
      <c r="D3" s="3777"/>
      <c r="E3" s="3777"/>
      <c r="F3" s="3777"/>
      <c r="G3" s="3777"/>
    </row>
    <row r="4" spans="1:13" ht="40.200000000000003" thickTop="1">
      <c r="A4" s="1824" t="s">
        <v>325</v>
      </c>
      <c r="B4" s="1822" t="s">
        <v>1422</v>
      </c>
      <c r="C4" s="1823" t="s">
        <v>1420</v>
      </c>
      <c r="D4" s="1823" t="s">
        <v>1419</v>
      </c>
      <c r="E4" s="1822" t="s">
        <v>1418</v>
      </c>
      <c r="F4" s="1822" t="s">
        <v>162</v>
      </c>
      <c r="G4" s="1821" t="s">
        <v>1417</v>
      </c>
      <c r="I4" s="1819"/>
      <c r="J4" s="1819"/>
      <c r="K4" s="1820"/>
      <c r="L4" s="1820"/>
      <c r="M4" s="1819"/>
    </row>
    <row r="5" spans="1:13">
      <c r="A5" s="1818" t="s">
        <v>312</v>
      </c>
      <c r="B5" s="1817" t="s">
        <v>311</v>
      </c>
      <c r="C5" s="1816">
        <v>8.0725363586989332</v>
      </c>
      <c r="D5" s="1816">
        <v>12.457908394182608</v>
      </c>
      <c r="E5" s="1816">
        <v>9.8835314706414845</v>
      </c>
      <c r="F5" s="1816">
        <v>4.72753605696699</v>
      </c>
      <c r="G5" s="1815">
        <v>7.0375957998913758</v>
      </c>
    </row>
    <row r="6" spans="1:13">
      <c r="A6" s="1800" t="s">
        <v>310</v>
      </c>
      <c r="B6" s="1796" t="s">
        <v>309</v>
      </c>
      <c r="C6" s="1794">
        <v>8.3505806599977017</v>
      </c>
      <c r="D6" s="1794">
        <v>14.51075083362079</v>
      </c>
      <c r="E6" s="1794">
        <v>10.137403702426123</v>
      </c>
      <c r="F6" s="1794">
        <v>4.1175117856732211</v>
      </c>
      <c r="G6" s="1810">
        <v>9.2020236863286176</v>
      </c>
    </row>
    <row r="7" spans="1:13">
      <c r="A7" s="1800" t="s">
        <v>308</v>
      </c>
      <c r="B7" s="1796" t="s">
        <v>307</v>
      </c>
      <c r="C7" s="1794">
        <v>10.722800925925926</v>
      </c>
      <c r="D7" s="1794">
        <v>18.65162037037037</v>
      </c>
      <c r="E7" s="1794">
        <v>12.297453703703704</v>
      </c>
      <c r="F7" s="1794">
        <v>5.0011574074074074</v>
      </c>
      <c r="G7" s="1810">
        <v>12.343171296296298</v>
      </c>
    </row>
    <row r="8" spans="1:13">
      <c r="A8" s="1800" t="s">
        <v>306</v>
      </c>
      <c r="B8" s="1796" t="s">
        <v>305</v>
      </c>
      <c r="C8" s="1794">
        <v>10.44293533346848</v>
      </c>
      <c r="D8" s="1794">
        <v>19.116663288060007</v>
      </c>
      <c r="E8" s="1794">
        <v>14.723798905331439</v>
      </c>
      <c r="F8" s="1794">
        <v>5.4282383944861134</v>
      </c>
      <c r="G8" s="1810">
        <v>12.759983782688019</v>
      </c>
    </row>
    <row r="9" spans="1:13">
      <c r="A9" s="1800" t="s">
        <v>304</v>
      </c>
      <c r="B9" s="1796" t="s">
        <v>303</v>
      </c>
      <c r="C9" s="1794">
        <v>11.275714607247361</v>
      </c>
      <c r="D9" s="1794">
        <v>20.307900067521949</v>
      </c>
      <c r="E9" s="1794">
        <v>15.938780103533649</v>
      </c>
      <c r="F9" s="1794">
        <v>5.9941480981318929</v>
      </c>
      <c r="G9" s="1810">
        <v>13.064145847400404</v>
      </c>
    </row>
    <row r="10" spans="1:13">
      <c r="A10" s="1800" t="s">
        <v>302</v>
      </c>
      <c r="B10" s="1796" t="s">
        <v>301</v>
      </c>
      <c r="C10" s="1794">
        <v>12.121108303712901</v>
      </c>
      <c r="D10" s="1794">
        <v>22.634148430474067</v>
      </c>
      <c r="E10" s="1794">
        <v>18.439467260502763</v>
      </c>
      <c r="F10" s="1794">
        <v>8.2073572866258413</v>
      </c>
      <c r="G10" s="1810">
        <v>14.259346494796796</v>
      </c>
    </row>
    <row r="11" spans="1:13">
      <c r="A11" s="1800" t="s">
        <v>300</v>
      </c>
      <c r="B11" s="1796" t="s">
        <v>299</v>
      </c>
      <c r="C11" s="1794">
        <v>11.747171055040832</v>
      </c>
      <c r="D11" s="1794">
        <v>23.099205331966168</v>
      </c>
      <c r="E11" s="1794">
        <v>18.901380598381365</v>
      </c>
      <c r="F11" s="1794">
        <v>9.1482037572783526</v>
      </c>
      <c r="G11" s="1810">
        <v>15.172666349287731</v>
      </c>
    </row>
    <row r="12" spans="1:13">
      <c r="A12" s="1800" t="s">
        <v>298</v>
      </c>
      <c r="B12" s="1796" t="s">
        <v>297</v>
      </c>
      <c r="C12" s="1794">
        <v>11.654511423776945</v>
      </c>
      <c r="D12" s="1794">
        <v>24.067380921647089</v>
      </c>
      <c r="E12" s="1794">
        <v>19.501419904479153</v>
      </c>
      <c r="F12" s="1794">
        <v>8.5136181747773314</v>
      </c>
      <c r="G12" s="1810">
        <v>15.835161998192849</v>
      </c>
    </row>
    <row r="13" spans="1:13">
      <c r="A13" s="1800" t="s">
        <v>296</v>
      </c>
      <c r="B13" s="1796" t="s">
        <v>295</v>
      </c>
      <c r="C13" s="1794">
        <v>12.881431237226391</v>
      </c>
      <c r="D13" s="1794">
        <v>27.316726400284359</v>
      </c>
      <c r="E13" s="1794">
        <v>25.150025176979351</v>
      </c>
      <c r="F13" s="1794">
        <v>7.9947276443233308</v>
      </c>
      <c r="G13" s="1810">
        <v>18.620597731109861</v>
      </c>
    </row>
    <row r="14" spans="1:13">
      <c r="A14" s="1800" t="s">
        <v>294</v>
      </c>
      <c r="B14" s="1796" t="s">
        <v>293</v>
      </c>
      <c r="C14" s="1794">
        <v>12.519675044427519</v>
      </c>
      <c r="D14" s="1794">
        <v>26.542777354658543</v>
      </c>
      <c r="E14" s="1794">
        <v>24.941609545569943</v>
      </c>
      <c r="F14" s="1794">
        <v>8.0578827113480571</v>
      </c>
      <c r="G14" s="1810">
        <v>17.941101802487943</v>
      </c>
    </row>
    <row r="15" spans="1:13">
      <c r="A15" s="1800" t="s">
        <v>292</v>
      </c>
      <c r="B15" s="1796" t="s">
        <v>291</v>
      </c>
      <c r="C15" s="1794">
        <v>11.762938158713808</v>
      </c>
      <c r="D15" s="1794">
        <v>26.394917036941639</v>
      </c>
      <c r="E15" s="1794">
        <v>26.94077747010969</v>
      </c>
      <c r="F15" s="1794">
        <v>8.6646489363985655</v>
      </c>
      <c r="G15" s="1810">
        <v>18.322922703758561</v>
      </c>
    </row>
    <row r="16" spans="1:13">
      <c r="A16" s="1800" t="s">
        <v>290</v>
      </c>
      <c r="B16" s="1796" t="s">
        <v>289</v>
      </c>
      <c r="C16" s="1794">
        <v>12.612229518785661</v>
      </c>
      <c r="D16" s="1794">
        <v>27.198837334481645</v>
      </c>
      <c r="E16" s="1794">
        <v>27.492912764201382</v>
      </c>
      <c r="F16" s="1794">
        <v>9.2724369325725764</v>
      </c>
      <c r="G16" s="1810">
        <v>18.437040226791545</v>
      </c>
    </row>
    <row r="17" spans="1:7">
      <c r="A17" s="1800" t="s">
        <v>288</v>
      </c>
      <c r="B17" s="1796" t="s">
        <v>287</v>
      </c>
      <c r="C17" s="1794">
        <v>12.714831516973568</v>
      </c>
      <c r="D17" s="1794">
        <v>27.399160716522612</v>
      </c>
      <c r="E17" s="1794">
        <v>27.87658148565702</v>
      </c>
      <c r="F17" s="1794">
        <v>9.602436427408243</v>
      </c>
      <c r="G17" s="1810">
        <v>18.496179381185019</v>
      </c>
    </row>
    <row r="18" spans="1:7">
      <c r="A18" s="1800" t="s">
        <v>286</v>
      </c>
      <c r="B18" s="1796" t="s">
        <v>285</v>
      </c>
      <c r="C18" s="1794">
        <v>12.478350193743013</v>
      </c>
      <c r="D18" s="1794">
        <v>27.855563935193615</v>
      </c>
      <c r="E18" s="1794">
        <v>26.615998751722884</v>
      </c>
      <c r="F18" s="1794">
        <v>10.3335240423374</v>
      </c>
      <c r="G18" s="1810">
        <v>19.441786076508986</v>
      </c>
    </row>
    <row r="19" spans="1:7">
      <c r="A19" s="1800" t="s">
        <v>284</v>
      </c>
      <c r="B19" s="1796" t="s">
        <v>283</v>
      </c>
      <c r="C19" s="1794">
        <v>13.19076957544528</v>
      </c>
      <c r="D19" s="1794">
        <v>29.80295732048841</v>
      </c>
      <c r="E19" s="1794">
        <v>29.779657219670664</v>
      </c>
      <c r="F19" s="1794">
        <v>11.601881931219895</v>
      </c>
      <c r="G19" s="1810">
        <v>21.232888988461969</v>
      </c>
    </row>
    <row r="20" spans="1:7">
      <c r="A20" s="1800" t="s">
        <v>282</v>
      </c>
      <c r="B20" s="1796" t="s">
        <v>281</v>
      </c>
      <c r="C20" s="1794">
        <v>13.753190995590622</v>
      </c>
      <c r="D20" s="1794">
        <v>30.51017250715557</v>
      </c>
      <c r="E20" s="1794">
        <v>28.681828730563936</v>
      </c>
      <c r="F20" s="1794">
        <v>11.301539413630387</v>
      </c>
      <c r="G20" s="1810">
        <v>21.162102576003715</v>
      </c>
    </row>
    <row r="21" spans="1:7">
      <c r="A21" s="1800" t="s">
        <v>280</v>
      </c>
      <c r="B21" s="1796" t="s">
        <v>279</v>
      </c>
      <c r="C21" s="1794">
        <v>13.527955470632222</v>
      </c>
      <c r="D21" s="1794">
        <v>31.330481016864674</v>
      </c>
      <c r="E21" s="1794">
        <v>28.654482013790805</v>
      </c>
      <c r="F21" s="1794">
        <v>11.721109911107419</v>
      </c>
      <c r="G21" s="1810">
        <v>22.171222065298661</v>
      </c>
    </row>
    <row r="22" spans="1:7">
      <c r="A22" s="1800" t="s">
        <v>278</v>
      </c>
      <c r="B22" s="1796" t="s">
        <v>277</v>
      </c>
      <c r="C22" s="1794">
        <v>13.016315800036121</v>
      </c>
      <c r="D22" s="1794">
        <v>30.551486082401812</v>
      </c>
      <c r="E22" s="1794">
        <v>27.834594312548916</v>
      </c>
      <c r="F22" s="1794">
        <v>11.89414464134005</v>
      </c>
      <c r="G22" s="1810">
        <v>22.295249754159226</v>
      </c>
    </row>
    <row r="23" spans="1:7">
      <c r="A23" s="1800" t="s">
        <v>276</v>
      </c>
      <c r="B23" s="1796" t="s">
        <v>275</v>
      </c>
      <c r="C23" s="1794">
        <v>13.898900124800257</v>
      </c>
      <c r="D23" s="1794">
        <v>34.012445035398947</v>
      </c>
      <c r="E23" s="1794">
        <v>28.811889849189964</v>
      </c>
      <c r="F23" s="1794">
        <v>12.368580659458578</v>
      </c>
      <c r="G23" s="1810">
        <v>25.393412412377391</v>
      </c>
    </row>
    <row r="24" spans="1:7">
      <c r="A24" s="1800" t="s">
        <v>274</v>
      </c>
      <c r="B24" s="1796" t="s">
        <v>273</v>
      </c>
      <c r="C24" s="1794">
        <v>14.307278493717138</v>
      </c>
      <c r="D24" s="1794">
        <v>35.016008270103178</v>
      </c>
      <c r="E24" s="1794">
        <v>29.019681641173879</v>
      </c>
      <c r="F24" s="1794">
        <v>14.85753141434823</v>
      </c>
      <c r="G24" s="1810">
        <v>26.179543538480065</v>
      </c>
    </row>
    <row r="25" spans="1:7">
      <c r="A25" s="1800" t="s">
        <v>272</v>
      </c>
      <c r="B25" s="1796" t="s">
        <v>271</v>
      </c>
      <c r="C25" s="1794">
        <v>15.049800387817944</v>
      </c>
      <c r="D25" s="1794">
        <v>36.949788981407544</v>
      </c>
      <c r="E25" s="1794">
        <v>32.934732519676061</v>
      </c>
      <c r="F25" s="1794">
        <v>19.13680848636934</v>
      </c>
      <c r="G25" s="1810">
        <v>27.852401049389751</v>
      </c>
    </row>
    <row r="26" spans="1:7">
      <c r="A26" s="1800" t="s">
        <v>270</v>
      </c>
      <c r="B26" s="1796" t="s">
        <v>269</v>
      </c>
      <c r="C26" s="1794">
        <v>14.66295452628027</v>
      </c>
      <c r="D26" s="1794">
        <v>37.222724405716058</v>
      </c>
      <c r="E26" s="1794">
        <v>35.862208884228622</v>
      </c>
      <c r="F26" s="1794">
        <v>22.306870271942405</v>
      </c>
      <c r="G26" s="1810">
        <v>28.608951722087632</v>
      </c>
    </row>
    <row r="27" spans="1:7">
      <c r="A27" s="1800" t="s">
        <v>268</v>
      </c>
      <c r="B27" s="1796" t="s">
        <v>267</v>
      </c>
      <c r="C27" s="1794">
        <v>16.100430283088478</v>
      </c>
      <c r="D27" s="1794">
        <v>45.082616491927283</v>
      </c>
      <c r="E27" s="1794">
        <v>35.975765829034664</v>
      </c>
      <c r="F27" s="1794">
        <v>23.050161668086684</v>
      </c>
      <c r="G27" s="1810">
        <v>29.069847030262412</v>
      </c>
    </row>
    <row r="28" spans="1:7">
      <c r="A28" s="1800" t="s">
        <v>266</v>
      </c>
      <c r="B28" s="1796" t="s">
        <v>265</v>
      </c>
      <c r="C28" s="1794">
        <v>16.97302597683192</v>
      </c>
      <c r="D28" s="1794">
        <v>50.790340540810043</v>
      </c>
      <c r="E28" s="1794">
        <v>38.495604048596455</v>
      </c>
      <c r="F28" s="1794">
        <v>25.538101015473085</v>
      </c>
      <c r="G28" s="1810">
        <v>34.03918961591517</v>
      </c>
    </row>
    <row r="29" spans="1:7">
      <c r="A29" s="1800" t="s">
        <v>264</v>
      </c>
      <c r="B29" s="1796" t="s">
        <v>263</v>
      </c>
      <c r="C29" s="1794">
        <v>17.828444959010163</v>
      </c>
      <c r="D29" s="1794">
        <v>54.415558596171167</v>
      </c>
      <c r="E29" s="1794">
        <v>39.420616543287842</v>
      </c>
      <c r="F29" s="1794">
        <v>26.547059373867079</v>
      </c>
      <c r="G29" s="1810">
        <v>37.098317136207889</v>
      </c>
    </row>
    <row r="30" spans="1:7">
      <c r="A30" s="1800" t="s">
        <v>262</v>
      </c>
      <c r="B30" s="1796" t="s">
        <v>261</v>
      </c>
      <c r="C30" s="1794">
        <v>18.597953031452903</v>
      </c>
      <c r="D30" s="1794">
        <v>56.51145754279451</v>
      </c>
      <c r="E30" s="1794">
        <v>41.635334977654104</v>
      </c>
      <c r="F30" s="1794">
        <v>28.840859263007001</v>
      </c>
      <c r="G30" s="1810">
        <v>40.741815287966951</v>
      </c>
    </row>
    <row r="31" spans="1:7">
      <c r="A31" s="1800" t="s">
        <v>260</v>
      </c>
      <c r="B31" s="1796" t="s">
        <v>259</v>
      </c>
      <c r="C31" s="1794">
        <v>17.475170943945781</v>
      </c>
      <c r="D31" s="1794">
        <v>50.731293557015668</v>
      </c>
      <c r="E31" s="1794">
        <v>42.551147289244625</v>
      </c>
      <c r="F31" s="1794">
        <v>28.709500610392759</v>
      </c>
      <c r="G31" s="1810">
        <v>41.040906506854739</v>
      </c>
    </row>
    <row r="32" spans="1:7">
      <c r="A32" s="1800" t="s">
        <v>258</v>
      </c>
      <c r="B32" s="1796" t="s">
        <v>257</v>
      </c>
      <c r="C32" s="1794">
        <v>18.229486573960202</v>
      </c>
      <c r="D32" s="1794">
        <v>53.523766821999672</v>
      </c>
      <c r="E32" s="1794">
        <v>45.124857708137903</v>
      </c>
      <c r="F32" s="1794">
        <v>29.016722422585605</v>
      </c>
      <c r="G32" s="1810">
        <v>39.989313146570957</v>
      </c>
    </row>
    <row r="33" spans="1:21">
      <c r="A33" s="1800" t="s">
        <v>256</v>
      </c>
      <c r="B33" s="1796" t="s">
        <v>255</v>
      </c>
      <c r="C33" s="1794">
        <v>19.090569265243342</v>
      </c>
      <c r="D33" s="1794">
        <v>56.33657774500184</v>
      </c>
      <c r="E33" s="1794">
        <v>46.409876663599</v>
      </c>
      <c r="F33" s="1794">
        <v>30.667897795953525</v>
      </c>
      <c r="G33" s="1810">
        <v>41.186707054208291</v>
      </c>
    </row>
    <row r="34" spans="1:21">
      <c r="A34" s="1800" t="s">
        <v>254</v>
      </c>
      <c r="B34" s="1796" t="s">
        <v>253</v>
      </c>
      <c r="C34" s="1794">
        <v>18.669024068978228</v>
      </c>
      <c r="D34" s="1794">
        <v>55.974021376844675</v>
      </c>
      <c r="E34" s="1794">
        <v>46.779593441254661</v>
      </c>
      <c r="F34" s="1794">
        <v>32.141000728459673</v>
      </c>
      <c r="G34" s="1810">
        <v>43.330545562264668</v>
      </c>
    </row>
    <row r="35" spans="1:21">
      <c r="A35" s="1800" t="s">
        <v>252</v>
      </c>
      <c r="B35" s="1796" t="s">
        <v>251</v>
      </c>
      <c r="C35" s="1794">
        <v>19.181964398417414</v>
      </c>
      <c r="D35" s="1794">
        <v>58.842388685673185</v>
      </c>
      <c r="E35" s="1794">
        <v>48.379995656688365</v>
      </c>
      <c r="F35" s="1794">
        <v>33.426007614368217</v>
      </c>
      <c r="G35" s="1810">
        <v>42.494028794798879</v>
      </c>
    </row>
    <row r="36" spans="1:21">
      <c r="A36" s="1800" t="s">
        <v>250</v>
      </c>
      <c r="B36" s="1796" t="s">
        <v>249</v>
      </c>
      <c r="C36" s="1794">
        <v>19.399341674769605</v>
      </c>
      <c r="D36" s="1794">
        <v>60.469025385118726</v>
      </c>
      <c r="E36" s="1794">
        <v>50.09056940698747</v>
      </c>
      <c r="F36" s="1794">
        <v>37.238397514692302</v>
      </c>
      <c r="G36" s="1810">
        <v>44.333137334042725</v>
      </c>
    </row>
    <row r="37" spans="1:21">
      <c r="A37" s="1800" t="s">
        <v>248</v>
      </c>
      <c r="B37" s="1796" t="s">
        <v>247</v>
      </c>
      <c r="C37" s="1794">
        <v>21.206125506385558</v>
      </c>
      <c r="D37" s="1794">
        <v>68.062482259352748</v>
      </c>
      <c r="E37" s="1794">
        <v>50.180212712032869</v>
      </c>
      <c r="F37" s="1794">
        <v>37.574507755473384</v>
      </c>
      <c r="G37" s="1810">
        <v>45.952309870640832</v>
      </c>
    </row>
    <row r="38" spans="1:21">
      <c r="A38" s="1800" t="s">
        <v>246</v>
      </c>
      <c r="B38" s="1796" t="s">
        <v>245</v>
      </c>
      <c r="C38" s="1794">
        <v>24.085992920489684</v>
      </c>
      <c r="D38" s="1794">
        <v>77.302130568649474</v>
      </c>
      <c r="E38" s="1794">
        <v>54.223975120963132</v>
      </c>
      <c r="F38" s="1794">
        <v>41.663799808521411</v>
      </c>
      <c r="G38" s="1810">
        <v>51.678956757423023</v>
      </c>
    </row>
    <row r="39" spans="1:21">
      <c r="A39" s="1800" t="s">
        <v>244</v>
      </c>
      <c r="B39" s="1796" t="s">
        <v>243</v>
      </c>
      <c r="C39" s="1794">
        <v>22.074805539459252</v>
      </c>
      <c r="D39" s="1794">
        <v>72.81390783980676</v>
      </c>
      <c r="E39" s="1794">
        <v>56.732454670183785</v>
      </c>
      <c r="F39" s="1794">
        <v>44.35566004868484</v>
      </c>
      <c r="G39" s="1810">
        <v>55.721222761915868</v>
      </c>
    </row>
    <row r="40" spans="1:21">
      <c r="A40" s="1800" t="s">
        <v>242</v>
      </c>
      <c r="B40" s="1796" t="s">
        <v>241</v>
      </c>
      <c r="C40" s="1794">
        <v>18.64153794008439</v>
      </c>
      <c r="D40" s="1794">
        <v>77.241830176177061</v>
      </c>
      <c r="E40" s="1794">
        <v>54.88605842525768</v>
      </c>
      <c r="F40" s="1794">
        <v>41.973645932388976</v>
      </c>
      <c r="G40" s="1814">
        <v>52.030718290922529</v>
      </c>
    </row>
    <row r="41" spans="1:21">
      <c r="A41" s="1812" t="s">
        <v>1416</v>
      </c>
      <c r="B41" s="1811" t="s">
        <v>1415</v>
      </c>
      <c r="C41" s="1809">
        <v>14.262323989917292</v>
      </c>
      <c r="D41" s="1809">
        <v>59.096412060400013</v>
      </c>
      <c r="E41" s="1809">
        <v>58.384725456754275</v>
      </c>
      <c r="F41" s="1809">
        <v>46.652778403320525</v>
      </c>
      <c r="G41" s="1808">
        <v>52.804884944490396</v>
      </c>
      <c r="Q41" s="1813"/>
      <c r="R41" s="106"/>
      <c r="S41" s="106"/>
      <c r="T41" s="106"/>
      <c r="U41" s="106"/>
    </row>
    <row r="42" spans="1:21">
      <c r="A42" s="1812" t="s">
        <v>238</v>
      </c>
      <c r="B42" s="1811" t="s">
        <v>237</v>
      </c>
      <c r="C42" s="1809">
        <v>14.997089603952707</v>
      </c>
      <c r="D42" s="1809">
        <v>64.280918854627473</v>
      </c>
      <c r="E42" s="1809">
        <v>56.568656115338243</v>
      </c>
      <c r="F42" s="1809">
        <v>46.055245625975019</v>
      </c>
      <c r="G42" s="1808">
        <v>57.54293241877</v>
      </c>
      <c r="Q42" s="106"/>
      <c r="R42" s="106"/>
      <c r="S42" s="106"/>
      <c r="T42" s="106"/>
      <c r="U42" s="106"/>
    </row>
    <row r="43" spans="1:21">
      <c r="A43" s="1800" t="s">
        <v>236</v>
      </c>
      <c r="B43" s="1796" t="s">
        <v>235</v>
      </c>
      <c r="C43" s="1809">
        <v>15.471758845441855</v>
      </c>
      <c r="D43" s="1809">
        <v>67.479596428602775</v>
      </c>
      <c r="E43" s="1809">
        <v>59.80964332347574</v>
      </c>
      <c r="F43" s="1809">
        <v>49.916824745240454</v>
      </c>
      <c r="G43" s="1808">
        <v>60.949746113553282</v>
      </c>
      <c r="Q43" s="106"/>
      <c r="R43" s="106"/>
      <c r="S43" s="106"/>
      <c r="T43" s="106"/>
      <c r="U43" s="106"/>
    </row>
    <row r="44" spans="1:21">
      <c r="A44" s="1800" t="s">
        <v>234</v>
      </c>
      <c r="B44" s="1796" t="s">
        <v>233</v>
      </c>
      <c r="C44" s="1809">
        <v>15.893662217564183</v>
      </c>
      <c r="D44" s="1809">
        <v>70.143311256842566</v>
      </c>
      <c r="E44" s="1809">
        <v>58.870776264878423</v>
      </c>
      <c r="F44" s="1809">
        <v>51.548110916514254</v>
      </c>
      <c r="G44" s="1808">
        <v>63.012477927654132</v>
      </c>
      <c r="K44" s="106"/>
      <c r="L44" s="106"/>
      <c r="O44" s="106"/>
      <c r="Q44" s="106"/>
      <c r="R44" s="106"/>
      <c r="S44" s="106"/>
      <c r="T44" s="106"/>
      <c r="U44" s="106"/>
    </row>
    <row r="45" spans="1:21">
      <c r="A45" s="1800" t="s">
        <v>232</v>
      </c>
      <c r="B45" s="1796" t="s">
        <v>231</v>
      </c>
      <c r="C45" s="1809">
        <v>17.525082115781441</v>
      </c>
      <c r="D45" s="1809">
        <v>77.478615155355726</v>
      </c>
      <c r="E45" s="1809">
        <v>63.018717068688559</v>
      </c>
      <c r="F45" s="1809">
        <v>56.689359493025457</v>
      </c>
      <c r="G45" s="1808">
        <v>69.681591410110983</v>
      </c>
      <c r="Q45" s="106"/>
      <c r="R45" s="106"/>
      <c r="S45" s="106"/>
      <c r="T45" s="106"/>
      <c r="U45" s="106"/>
    </row>
    <row r="46" spans="1:21">
      <c r="A46" s="1800" t="s">
        <v>67</v>
      </c>
      <c r="B46" s="1796" t="s">
        <v>230</v>
      </c>
      <c r="C46" s="1794">
        <v>19.296454175586508</v>
      </c>
      <c r="D46" s="1794">
        <v>86.059043214619706</v>
      </c>
      <c r="E46" s="1794">
        <v>69.233446404882315</v>
      </c>
      <c r="F46" s="1794">
        <v>64.884447733158126</v>
      </c>
      <c r="G46" s="1810">
        <v>77.32643950982478</v>
      </c>
      <c r="Q46" s="106"/>
      <c r="R46" s="106"/>
      <c r="S46" s="106"/>
      <c r="T46" s="106"/>
      <c r="U46" s="106"/>
    </row>
    <row r="47" spans="1:21">
      <c r="A47" s="1800" t="s">
        <v>68</v>
      </c>
      <c r="B47" s="1796" t="s">
        <v>229</v>
      </c>
      <c r="C47" s="1794">
        <v>18.504243435330757</v>
      </c>
      <c r="D47" s="1794">
        <v>84.22424235877169</v>
      </c>
      <c r="E47" s="1794">
        <v>70.77313845058309</v>
      </c>
      <c r="F47" s="1794">
        <v>64.903020553255985</v>
      </c>
      <c r="G47" s="1810">
        <v>74.738358395151707</v>
      </c>
      <c r="Q47" s="106"/>
      <c r="R47" s="106"/>
      <c r="S47" s="106"/>
      <c r="T47" s="106"/>
      <c r="U47" s="106"/>
    </row>
    <row r="48" spans="1:21">
      <c r="A48" s="1800" t="s">
        <v>69</v>
      </c>
      <c r="B48" s="1796" t="s">
        <v>228</v>
      </c>
      <c r="C48" s="1809">
        <v>19.369350331797101</v>
      </c>
      <c r="D48" s="1809">
        <v>89.540278346809089</v>
      </c>
      <c r="E48" s="1809">
        <v>79.743445665083257</v>
      </c>
      <c r="F48" s="1809">
        <v>70.683444353578238</v>
      </c>
      <c r="G48" s="1808">
        <v>79.344420358383132</v>
      </c>
      <c r="Q48" s="106"/>
      <c r="R48" s="106"/>
      <c r="S48" s="106"/>
      <c r="T48" s="106"/>
      <c r="U48" s="106"/>
    </row>
    <row r="49" spans="1:21">
      <c r="A49" s="1800" t="s">
        <v>70</v>
      </c>
      <c r="B49" s="1796" t="s">
        <v>227</v>
      </c>
      <c r="C49" s="1809">
        <v>18.830159699231896</v>
      </c>
      <c r="D49" s="1809">
        <v>92.827215737032446</v>
      </c>
      <c r="E49" s="1809">
        <v>88.573324743301342</v>
      </c>
      <c r="F49" s="1809">
        <v>75.416647615453826</v>
      </c>
      <c r="G49" s="1808">
        <v>83.833249622195368</v>
      </c>
      <c r="Q49" s="106"/>
      <c r="R49" s="106"/>
      <c r="S49" s="106"/>
      <c r="T49" s="106"/>
      <c r="U49" s="106"/>
    </row>
    <row r="50" spans="1:21" customFormat="1">
      <c r="A50" s="1800" t="s">
        <v>71</v>
      </c>
      <c r="B50" s="1796" t="s">
        <v>78</v>
      </c>
      <c r="C50" s="1809">
        <v>22.019184858538438</v>
      </c>
      <c r="D50" s="1809">
        <v>108.80154838799363</v>
      </c>
      <c r="E50" s="1809">
        <v>100.22949087928272</v>
      </c>
      <c r="F50" s="1809">
        <v>84.266950822641434</v>
      </c>
      <c r="G50" s="1808">
        <v>98.740550946946783</v>
      </c>
      <c r="H50" s="1804"/>
      <c r="Q50" s="106"/>
      <c r="R50" s="106"/>
      <c r="S50" s="106"/>
      <c r="T50" s="106"/>
      <c r="U50" s="106"/>
    </row>
    <row r="51" spans="1:21" customFormat="1">
      <c r="A51" s="1800" t="s">
        <v>72</v>
      </c>
      <c r="B51" s="1796" t="s">
        <v>79</v>
      </c>
      <c r="C51" s="1809">
        <v>24.534395961194384</v>
      </c>
      <c r="D51" s="1809">
        <v>120.5164684229957</v>
      </c>
      <c r="E51" s="1809">
        <v>115.85519705704547</v>
      </c>
      <c r="F51" s="1809">
        <v>96.779594198670139</v>
      </c>
      <c r="G51" s="1808">
        <v>109.01099429243475</v>
      </c>
      <c r="H51" s="1804"/>
      <c r="Q51" s="106"/>
      <c r="R51" s="106"/>
      <c r="S51" s="106"/>
      <c r="T51" s="106"/>
      <c r="U51" s="106"/>
    </row>
    <row r="52" spans="1:21" customFormat="1" ht="15" thickBot="1">
      <c r="A52" s="1807" t="s">
        <v>221</v>
      </c>
      <c r="B52" s="1789" t="s">
        <v>436</v>
      </c>
      <c r="C52" s="1806">
        <v>19.542183125572667</v>
      </c>
      <c r="D52" s="1806">
        <v>113.47540660675328</v>
      </c>
      <c r="E52" s="1806">
        <v>116.90263497609496</v>
      </c>
      <c r="F52" s="1806">
        <v>96.648015385477436</v>
      </c>
      <c r="G52" s="1805">
        <v>104.76427300828379</v>
      </c>
      <c r="H52" s="1804"/>
      <c r="Q52" s="106"/>
      <c r="R52" s="106"/>
      <c r="S52" s="106"/>
      <c r="T52" s="106"/>
      <c r="U52" s="106"/>
    </row>
    <row r="53" spans="1:21" customFormat="1" ht="15" thickTop="1">
      <c r="A53" s="3778" t="s">
        <v>1426</v>
      </c>
      <c r="B53" s="3778"/>
      <c r="C53" s="3778"/>
      <c r="D53" s="3778"/>
      <c r="E53" s="3778"/>
      <c r="F53" s="3778"/>
      <c r="G53" s="3778"/>
      <c r="H53" s="1804"/>
    </row>
    <row r="54" spans="1:21" customFormat="1" ht="12" customHeight="1">
      <c r="A54" s="3779" t="s">
        <v>1425</v>
      </c>
      <c r="B54" s="3779"/>
      <c r="C54" s="3779"/>
      <c r="D54" s="3779"/>
      <c r="E54" s="3779"/>
      <c r="F54" s="3779"/>
      <c r="G54" s="3779"/>
      <c r="H54" s="1779"/>
      <c r="I54" s="105"/>
      <c r="J54" s="105"/>
    </row>
  </sheetData>
  <mergeCells count="5">
    <mergeCell ref="A1:G1"/>
    <mergeCell ref="A2:G2"/>
    <mergeCell ref="A3:G3"/>
    <mergeCell ref="A53:G53"/>
    <mergeCell ref="A54:G54"/>
  </mergeCells>
  <pageMargins left="0.7" right="0.7" top="0.75" bottom="0.75" header="0.3" footer="0.3"/>
  <pageSetup paperSize="9" scale="90" orientation="portrait" r:id="rId1"/>
  <rowBreaks count="1" manualBreakCount="1">
    <brk id="23" max="6" man="1"/>
  </rowBreaks>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K47"/>
  <sheetViews>
    <sheetView showGridLines="0" workbookViewId="0">
      <selection activeCell="M20" sqref="M20"/>
    </sheetView>
  </sheetViews>
  <sheetFormatPr defaultColWidth="8.88671875" defaultRowHeight="14.4"/>
  <cols>
    <col min="1" max="1" width="6.44140625" customWidth="1"/>
  </cols>
  <sheetData>
    <row r="1" spans="2:11">
      <c r="B1" s="365"/>
      <c r="C1" s="366"/>
      <c r="D1" s="366"/>
      <c r="E1" s="366"/>
      <c r="F1" s="366"/>
      <c r="G1" s="366"/>
      <c r="H1" s="366"/>
      <c r="I1" s="367"/>
      <c r="J1" s="367"/>
      <c r="K1" s="368"/>
    </row>
    <row r="2" spans="2:11">
      <c r="B2" s="369"/>
      <c r="C2" s="370"/>
      <c r="D2" s="370"/>
      <c r="E2" s="370"/>
      <c r="F2" s="370"/>
      <c r="G2" s="370"/>
      <c r="H2" s="370"/>
      <c r="I2" s="304"/>
      <c r="J2" s="304"/>
      <c r="K2" s="371"/>
    </row>
    <row r="3" spans="2:11">
      <c r="B3" s="369"/>
      <c r="C3" s="370"/>
      <c r="D3" s="370"/>
      <c r="E3" s="370"/>
      <c r="F3" s="370"/>
      <c r="G3" s="370"/>
      <c r="H3" s="370"/>
      <c r="I3" s="304"/>
      <c r="J3" s="304"/>
      <c r="K3" s="371"/>
    </row>
    <row r="4" spans="2:11">
      <c r="B4" s="369"/>
      <c r="C4" s="370"/>
      <c r="D4" s="370"/>
      <c r="E4" s="370"/>
      <c r="F4" s="370"/>
      <c r="G4" s="370"/>
      <c r="H4" s="370"/>
      <c r="I4" s="304"/>
      <c r="J4" s="304"/>
      <c r="K4" s="371"/>
    </row>
    <row r="5" spans="2:11">
      <c r="B5" s="369"/>
      <c r="C5" s="370"/>
      <c r="D5" s="370"/>
      <c r="E5" s="370"/>
      <c r="F5" s="370"/>
      <c r="G5" s="370"/>
      <c r="H5" s="370"/>
      <c r="I5" s="304"/>
      <c r="J5" s="304"/>
      <c r="K5" s="371"/>
    </row>
    <row r="6" spans="2:11">
      <c r="B6" s="369"/>
      <c r="C6" s="370"/>
      <c r="D6" s="370"/>
      <c r="E6" s="370"/>
      <c r="F6" s="370"/>
      <c r="G6" s="370"/>
      <c r="H6" s="370"/>
      <c r="I6" s="304"/>
      <c r="J6" s="304"/>
      <c r="K6" s="371"/>
    </row>
    <row r="7" spans="2:11">
      <c r="B7" s="369"/>
      <c r="C7" s="370"/>
      <c r="D7" s="370"/>
      <c r="E7" s="370"/>
      <c r="F7" s="370"/>
      <c r="G7" s="370"/>
      <c r="H7" s="370"/>
      <c r="I7" s="304"/>
      <c r="J7" s="304"/>
      <c r="K7" s="371"/>
    </row>
    <row r="8" spans="2:11">
      <c r="B8" s="369"/>
      <c r="C8" s="370"/>
      <c r="D8" s="370"/>
      <c r="E8" s="370"/>
      <c r="F8" s="370"/>
      <c r="G8" s="370"/>
      <c r="H8" s="370"/>
      <c r="I8" s="304"/>
      <c r="J8" s="304"/>
      <c r="K8" s="371"/>
    </row>
    <row r="9" spans="2:11">
      <c r="B9" s="369"/>
      <c r="C9" s="370"/>
      <c r="D9" s="370"/>
      <c r="E9" s="370"/>
      <c r="F9" s="370"/>
      <c r="G9" s="370"/>
      <c r="H9" s="370"/>
      <c r="I9" s="304"/>
      <c r="J9" s="304"/>
      <c r="K9" s="371"/>
    </row>
    <row r="10" spans="2:11">
      <c r="B10" s="369"/>
      <c r="C10" s="370"/>
      <c r="D10" s="370"/>
      <c r="E10" s="370"/>
      <c r="F10" s="370"/>
      <c r="G10" s="370"/>
      <c r="H10" s="370"/>
      <c r="I10" s="304"/>
      <c r="J10" s="304"/>
      <c r="K10" s="371"/>
    </row>
    <row r="11" spans="2:11">
      <c r="B11" s="369"/>
      <c r="C11" s="370"/>
      <c r="D11" s="370"/>
      <c r="E11" s="370"/>
      <c r="F11" s="370"/>
      <c r="G11" s="370"/>
      <c r="H11" s="370"/>
      <c r="I11" s="304"/>
      <c r="J11" s="304"/>
      <c r="K11" s="371"/>
    </row>
    <row r="12" spans="2:11">
      <c r="B12" s="369"/>
      <c r="C12" s="370"/>
      <c r="D12" s="370"/>
      <c r="E12" s="370"/>
      <c r="F12" s="370"/>
      <c r="G12" s="370"/>
      <c r="H12" s="370"/>
      <c r="I12" s="304"/>
      <c r="J12" s="304"/>
      <c r="K12" s="371"/>
    </row>
    <row r="13" spans="2:11">
      <c r="B13" s="369"/>
      <c r="C13" s="370"/>
      <c r="D13" s="370"/>
      <c r="E13" s="370"/>
      <c r="F13" s="370"/>
      <c r="G13" s="370"/>
      <c r="H13" s="370"/>
      <c r="I13" s="304"/>
      <c r="J13" s="304"/>
      <c r="K13" s="371"/>
    </row>
    <row r="14" spans="2:11">
      <c r="B14" s="369"/>
      <c r="C14" s="370"/>
      <c r="D14" s="370"/>
      <c r="E14" s="370"/>
      <c r="F14" s="370"/>
      <c r="G14" s="370"/>
      <c r="H14" s="370"/>
      <c r="I14" s="304"/>
      <c r="J14" s="304"/>
      <c r="K14" s="371"/>
    </row>
    <row r="15" spans="2:11">
      <c r="B15" s="369"/>
      <c r="C15" s="370"/>
      <c r="D15" s="370"/>
      <c r="E15" s="370"/>
      <c r="F15" s="370"/>
      <c r="G15" s="370"/>
      <c r="H15" s="370"/>
      <c r="I15" s="304"/>
      <c r="J15" s="304"/>
      <c r="K15" s="371"/>
    </row>
    <row r="16" spans="2:11">
      <c r="B16" s="369"/>
      <c r="C16" s="370"/>
      <c r="D16" s="370"/>
      <c r="E16" s="370"/>
      <c r="F16" s="370"/>
      <c r="G16" s="370"/>
      <c r="H16" s="370"/>
      <c r="I16" s="304"/>
      <c r="J16" s="304"/>
      <c r="K16" s="371"/>
    </row>
    <row r="17" spans="2:11">
      <c r="B17" s="369"/>
      <c r="C17" s="370"/>
      <c r="D17" s="370"/>
      <c r="E17" s="370"/>
      <c r="F17" s="370"/>
      <c r="G17" s="370"/>
      <c r="H17" s="370"/>
      <c r="I17" s="304"/>
      <c r="J17" s="304"/>
      <c r="K17" s="371"/>
    </row>
    <row r="18" spans="2:11">
      <c r="B18" s="369"/>
      <c r="C18" s="370"/>
      <c r="D18" s="370"/>
      <c r="E18" s="370"/>
      <c r="F18" s="370"/>
      <c r="G18" s="370"/>
      <c r="H18" s="370"/>
      <c r="I18" s="304"/>
      <c r="J18" s="304"/>
      <c r="K18" s="371"/>
    </row>
    <row r="19" spans="2:11">
      <c r="B19" s="369"/>
      <c r="C19" s="370"/>
      <c r="D19" s="370"/>
      <c r="E19" s="370"/>
      <c r="F19" s="370"/>
      <c r="G19" s="370"/>
      <c r="H19" s="370"/>
      <c r="I19" s="304"/>
      <c r="J19" s="304"/>
      <c r="K19" s="371"/>
    </row>
    <row r="20" spans="2:11">
      <c r="B20" s="369"/>
      <c r="C20" s="370"/>
      <c r="D20" s="370"/>
      <c r="E20" s="370"/>
      <c r="F20" s="370"/>
      <c r="G20" s="370"/>
      <c r="H20" s="370"/>
      <c r="I20" s="304"/>
      <c r="J20" s="304"/>
      <c r="K20" s="371"/>
    </row>
    <row r="21" spans="2:11">
      <c r="B21" s="369"/>
      <c r="C21" s="370"/>
      <c r="D21" s="370"/>
      <c r="E21" s="370"/>
      <c r="F21" s="370"/>
      <c r="G21" s="370"/>
      <c r="H21" s="370"/>
      <c r="I21" s="304"/>
      <c r="J21" s="304"/>
      <c r="K21" s="371"/>
    </row>
    <row r="22" spans="2:11">
      <c r="B22" s="369"/>
      <c r="C22" s="370"/>
      <c r="D22" s="370"/>
      <c r="E22" s="370"/>
      <c r="F22" s="370"/>
      <c r="G22" s="370"/>
      <c r="H22" s="370"/>
      <c r="I22" s="304"/>
      <c r="J22" s="304"/>
      <c r="K22" s="371"/>
    </row>
    <row r="23" spans="2:11">
      <c r="B23" s="369"/>
      <c r="C23" s="370"/>
      <c r="D23" s="370"/>
      <c r="E23" s="370"/>
      <c r="F23" s="370"/>
      <c r="G23" s="370"/>
      <c r="H23" s="370"/>
      <c r="I23" s="304"/>
      <c r="J23" s="304"/>
      <c r="K23" s="371"/>
    </row>
    <row r="24" spans="2:11">
      <c r="B24" s="369"/>
      <c r="C24" s="370"/>
      <c r="D24" s="370"/>
      <c r="E24" s="370"/>
      <c r="F24" s="370"/>
      <c r="G24" s="370"/>
      <c r="H24" s="370"/>
      <c r="I24" s="304"/>
      <c r="J24" s="304"/>
      <c r="K24" s="371"/>
    </row>
    <row r="25" spans="2:11">
      <c r="B25" s="369"/>
      <c r="C25" s="370"/>
      <c r="D25" s="370"/>
      <c r="E25" s="370"/>
      <c r="F25" s="370"/>
      <c r="G25" s="370"/>
      <c r="H25" s="370"/>
      <c r="I25" s="304"/>
      <c r="J25" s="304"/>
      <c r="K25" s="371"/>
    </row>
    <row r="26" spans="2:11">
      <c r="B26" s="369"/>
      <c r="C26" s="370"/>
      <c r="D26" s="370"/>
      <c r="E26" s="370"/>
      <c r="F26" s="370"/>
      <c r="G26" s="370"/>
      <c r="H26" s="370"/>
      <c r="I26" s="304"/>
      <c r="J26" s="304"/>
      <c r="K26" s="371"/>
    </row>
    <row r="27" spans="2:11">
      <c r="B27" s="369"/>
      <c r="C27" s="370"/>
      <c r="D27" s="370"/>
      <c r="E27" s="370"/>
      <c r="F27" s="370"/>
      <c r="G27" s="370"/>
      <c r="H27" s="370"/>
      <c r="I27" s="304"/>
      <c r="J27" s="304"/>
      <c r="K27" s="371"/>
    </row>
    <row r="28" spans="2:11">
      <c r="B28" s="369"/>
      <c r="C28" s="370"/>
      <c r="D28" s="370"/>
      <c r="E28" s="370"/>
      <c r="F28" s="370"/>
      <c r="G28" s="370"/>
      <c r="H28" s="370"/>
      <c r="I28" s="304"/>
      <c r="J28" s="304"/>
      <c r="K28" s="371"/>
    </row>
    <row r="29" spans="2:11">
      <c r="B29" s="369"/>
      <c r="C29" s="370"/>
      <c r="D29" s="370"/>
      <c r="E29" s="370"/>
      <c r="F29" s="370"/>
      <c r="G29" s="370"/>
      <c r="H29" s="370"/>
      <c r="I29" s="304"/>
      <c r="J29" s="304"/>
      <c r="K29" s="371"/>
    </row>
    <row r="30" spans="2:11">
      <c r="B30" s="369"/>
      <c r="C30" s="370"/>
      <c r="D30" s="370"/>
      <c r="E30" s="370"/>
      <c r="F30" s="370"/>
      <c r="G30" s="370"/>
      <c r="H30" s="370"/>
      <c r="I30" s="304"/>
      <c r="J30" s="304"/>
      <c r="K30" s="371"/>
    </row>
    <row r="31" spans="2:11">
      <c r="B31" s="369"/>
      <c r="C31" s="370"/>
      <c r="D31" s="370"/>
      <c r="E31" s="370"/>
      <c r="F31" s="370"/>
      <c r="G31" s="370"/>
      <c r="H31" s="370"/>
      <c r="I31" s="304"/>
      <c r="J31" s="304"/>
      <c r="K31" s="371"/>
    </row>
    <row r="32" spans="2:11">
      <c r="B32" s="369"/>
      <c r="C32" s="370"/>
      <c r="D32" s="370"/>
      <c r="E32" s="370"/>
      <c r="F32" s="370"/>
      <c r="G32" s="370"/>
      <c r="H32" s="370"/>
      <c r="I32" s="304"/>
      <c r="J32" s="304"/>
      <c r="K32" s="371"/>
    </row>
    <row r="33" spans="2:11">
      <c r="B33" s="369"/>
      <c r="C33" s="370"/>
      <c r="D33" s="370"/>
      <c r="E33" s="370"/>
      <c r="F33" s="370"/>
      <c r="G33" s="370"/>
      <c r="H33" s="370"/>
      <c r="I33" s="304"/>
      <c r="J33" s="304"/>
      <c r="K33" s="371"/>
    </row>
    <row r="34" spans="2:11">
      <c r="B34" s="372"/>
      <c r="C34" s="304"/>
      <c r="D34" s="304"/>
      <c r="E34" s="304"/>
      <c r="F34" s="304"/>
      <c r="G34" s="304"/>
      <c r="H34" s="304"/>
      <c r="I34" s="304"/>
      <c r="J34" s="304"/>
      <c r="K34" s="371"/>
    </row>
    <row r="35" spans="2:11">
      <c r="B35" s="372"/>
      <c r="C35" s="304"/>
      <c r="D35" s="304"/>
      <c r="E35" s="304"/>
      <c r="F35" s="304"/>
      <c r="G35" s="304"/>
      <c r="H35" s="304"/>
      <c r="I35" s="304"/>
      <c r="J35" s="304"/>
      <c r="K35" s="371"/>
    </row>
    <row r="36" spans="2:11">
      <c r="B36" s="372"/>
      <c r="C36" s="304"/>
      <c r="D36" s="304"/>
      <c r="E36" s="304"/>
      <c r="F36" s="304"/>
      <c r="G36" s="304"/>
      <c r="H36" s="304"/>
      <c r="I36" s="304"/>
      <c r="J36" s="304"/>
      <c r="K36" s="371"/>
    </row>
    <row r="37" spans="2:11">
      <c r="B37" s="372"/>
      <c r="C37" s="304"/>
      <c r="D37" s="304"/>
      <c r="E37" s="304"/>
      <c r="F37" s="304"/>
      <c r="G37" s="304"/>
      <c r="H37" s="304"/>
      <c r="I37" s="304"/>
      <c r="J37" s="304"/>
      <c r="K37" s="371"/>
    </row>
    <row r="38" spans="2:11">
      <c r="B38" s="372"/>
      <c r="C38" s="304"/>
      <c r="D38" s="304"/>
      <c r="E38" s="304"/>
      <c r="F38" s="304"/>
      <c r="G38" s="304"/>
      <c r="H38" s="304"/>
      <c r="I38" s="304"/>
      <c r="J38" s="304"/>
      <c r="K38" s="371"/>
    </row>
    <row r="39" spans="2:11">
      <c r="B39" s="372"/>
      <c r="C39" s="304"/>
      <c r="D39" s="304"/>
      <c r="E39" s="304"/>
      <c r="F39" s="304"/>
      <c r="G39" s="304"/>
      <c r="H39" s="304"/>
      <c r="I39" s="304"/>
      <c r="J39" s="304"/>
      <c r="K39" s="371"/>
    </row>
    <row r="40" spans="2:11">
      <c r="B40" s="372"/>
      <c r="C40" s="304"/>
      <c r="D40" s="304"/>
      <c r="E40" s="304"/>
      <c r="F40" s="304"/>
      <c r="G40" s="304"/>
      <c r="H40" s="304"/>
      <c r="I40" s="304"/>
      <c r="J40" s="304"/>
      <c r="K40" s="371"/>
    </row>
    <row r="41" spans="2:11">
      <c r="B41" s="372"/>
      <c r="C41" s="304"/>
      <c r="D41" s="304"/>
      <c r="E41" s="304"/>
      <c r="F41" s="304"/>
      <c r="G41" s="304"/>
      <c r="H41" s="304"/>
      <c r="I41" s="304"/>
      <c r="J41" s="304"/>
      <c r="K41" s="371"/>
    </row>
    <row r="42" spans="2:11">
      <c r="B42" s="372"/>
      <c r="C42" s="304"/>
      <c r="D42" s="304"/>
      <c r="E42" s="304"/>
      <c r="F42" s="304"/>
      <c r="G42" s="304"/>
      <c r="H42" s="304"/>
      <c r="I42" s="304"/>
      <c r="J42" s="304"/>
      <c r="K42" s="371"/>
    </row>
    <row r="43" spans="2:11">
      <c r="B43" s="372"/>
      <c r="C43" s="304"/>
      <c r="D43" s="304"/>
      <c r="E43" s="304"/>
      <c r="F43" s="304"/>
      <c r="G43" s="304"/>
      <c r="H43" s="304"/>
      <c r="I43" s="304"/>
      <c r="J43" s="304"/>
      <c r="K43" s="371"/>
    </row>
    <row r="44" spans="2:11">
      <c r="B44" s="372"/>
      <c r="C44" s="304"/>
      <c r="D44" s="304"/>
      <c r="E44" s="304"/>
      <c r="F44" s="304"/>
      <c r="G44" s="304"/>
      <c r="H44" s="304"/>
      <c r="I44" s="304"/>
      <c r="J44" s="304"/>
      <c r="K44" s="371"/>
    </row>
    <row r="45" spans="2:11">
      <c r="B45" s="372"/>
      <c r="C45" s="304"/>
      <c r="D45" s="304"/>
      <c r="E45" s="304"/>
      <c r="F45" s="304"/>
      <c r="G45" s="304"/>
      <c r="H45" s="304"/>
      <c r="I45" s="304"/>
      <c r="J45" s="304"/>
      <c r="K45" s="371"/>
    </row>
    <row r="46" spans="2:11">
      <c r="B46" s="372"/>
      <c r="C46" s="304"/>
      <c r="D46" s="304"/>
      <c r="E46" s="304"/>
      <c r="F46" s="304"/>
      <c r="G46" s="304"/>
      <c r="H46" s="304"/>
      <c r="I46" s="304"/>
      <c r="J46" s="304"/>
      <c r="K46" s="371"/>
    </row>
    <row r="47" spans="2:11">
      <c r="B47" s="373"/>
      <c r="C47" s="374"/>
      <c r="D47" s="374"/>
      <c r="E47" s="374"/>
      <c r="F47" s="374"/>
      <c r="G47" s="374"/>
      <c r="H47" s="374"/>
      <c r="I47" s="374"/>
      <c r="J47" s="374"/>
      <c r="K47" s="375"/>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61441" r:id="rId4">
          <objectPr defaultSize="0" autoPict="0" r:id="rId5">
            <anchor moveWithCells="1">
              <from>
                <xdr:col>1</xdr:col>
                <xdr:colOff>76200</xdr:colOff>
                <xdr:row>1</xdr:row>
                <xdr:rowOff>30480</xdr:rowOff>
              </from>
              <to>
                <xdr:col>10</xdr:col>
                <xdr:colOff>190500</xdr:colOff>
                <xdr:row>49</xdr:row>
                <xdr:rowOff>0</xdr:rowOff>
              </to>
            </anchor>
          </objectPr>
        </oleObject>
      </mc:Choice>
      <mc:Fallback>
        <oleObject progId="Word.Document.12" shapeId="61441"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
  <sheetViews>
    <sheetView showGridLines="0" view="pageBreakPreview" zoomScaleSheetLayoutView="100" workbookViewId="0">
      <selection activeCell="K20" sqref="K20"/>
    </sheetView>
  </sheetViews>
  <sheetFormatPr defaultColWidth="11.6640625" defaultRowHeight="13.8"/>
  <cols>
    <col min="1" max="1" width="11.88671875" style="757" bestFit="1" customWidth="1"/>
    <col min="2" max="2" width="7.33203125" style="757" bestFit="1" customWidth="1"/>
    <col min="3" max="3" width="10.88671875" style="757" bestFit="1" customWidth="1"/>
    <col min="4" max="4" width="7.33203125" style="757" bestFit="1" customWidth="1"/>
    <col min="5" max="5" width="10.88671875" style="757" bestFit="1" customWidth="1"/>
    <col min="6" max="6" width="7.33203125" style="757" bestFit="1" customWidth="1"/>
    <col min="7" max="7" width="10.88671875" style="757" bestFit="1" customWidth="1"/>
    <col min="8" max="16384" width="11.6640625" style="757"/>
  </cols>
  <sheetData>
    <row r="1" spans="1:7">
      <c r="A1" s="2981" t="s">
        <v>813</v>
      </c>
      <c r="B1" s="2981"/>
      <c r="C1" s="2981"/>
      <c r="D1" s="2981"/>
      <c r="E1" s="2981"/>
      <c r="F1" s="2981"/>
      <c r="G1" s="2981"/>
    </row>
    <row r="2" spans="1:7">
      <c r="A2" s="2982" t="s">
        <v>413</v>
      </c>
      <c r="B2" s="2982"/>
      <c r="C2" s="2982"/>
      <c r="D2" s="2982"/>
      <c r="E2" s="2982"/>
      <c r="F2" s="2982"/>
      <c r="G2" s="2982"/>
    </row>
    <row r="3" spans="1:7">
      <c r="A3" s="2983" t="s">
        <v>792</v>
      </c>
      <c r="B3" s="2983"/>
      <c r="C3" s="2983"/>
      <c r="D3" s="2983"/>
      <c r="E3" s="2983"/>
      <c r="F3" s="2983"/>
      <c r="G3" s="2983"/>
    </row>
    <row r="4" spans="1:7">
      <c r="A4" s="3004" t="s">
        <v>721</v>
      </c>
      <c r="B4" s="3004"/>
      <c r="C4" s="3004"/>
      <c r="D4" s="3004"/>
      <c r="E4" s="3004"/>
      <c r="F4" s="3004"/>
      <c r="G4" s="3004"/>
    </row>
    <row r="5" spans="1:7" ht="14.4" thickBot="1">
      <c r="A5" s="2981"/>
      <c r="B5" s="2981"/>
      <c r="C5" s="2981"/>
      <c r="D5" s="2981"/>
      <c r="E5" s="2981"/>
      <c r="F5" s="2981"/>
      <c r="G5" s="2981"/>
    </row>
    <row r="6" spans="1:7" ht="17.399999999999999" thickTop="1">
      <c r="A6" s="2998" t="s">
        <v>143</v>
      </c>
      <c r="B6" s="3000" t="s">
        <v>72</v>
      </c>
      <c r="C6" s="3001"/>
      <c r="D6" s="3000" t="s">
        <v>221</v>
      </c>
      <c r="E6" s="3001"/>
      <c r="F6" s="3024" t="s">
        <v>720</v>
      </c>
      <c r="G6" s="3025"/>
    </row>
    <row r="7" spans="1:7">
      <c r="A7" s="2999"/>
      <c r="B7" s="781" t="s">
        <v>719</v>
      </c>
      <c r="C7" s="781" t="s">
        <v>532</v>
      </c>
      <c r="D7" s="781" t="s">
        <v>719</v>
      </c>
      <c r="E7" s="781" t="s">
        <v>532</v>
      </c>
      <c r="F7" s="781" t="s">
        <v>719</v>
      </c>
      <c r="G7" s="855" t="s">
        <v>532</v>
      </c>
    </row>
    <row r="8" spans="1:7">
      <c r="A8" s="779" t="s">
        <v>718</v>
      </c>
      <c r="B8" s="778">
        <v>541.34728401056225</v>
      </c>
      <c r="C8" s="778">
        <v>1.3421025335382524</v>
      </c>
      <c r="D8" s="776">
        <v>568.70000000000005</v>
      </c>
      <c r="E8" s="854">
        <v>5.05</v>
      </c>
      <c r="F8" s="776">
        <v>634.48</v>
      </c>
      <c r="G8" s="853">
        <v>11.57</v>
      </c>
    </row>
    <row r="9" spans="1:7">
      <c r="A9" s="769" t="s">
        <v>717</v>
      </c>
      <c r="B9" s="768">
        <v>542.48265449449218</v>
      </c>
      <c r="C9" s="768">
        <v>1.2007517511612775</v>
      </c>
      <c r="D9" s="774">
        <v>568.70000000000005</v>
      </c>
      <c r="E9" s="852">
        <v>4.84</v>
      </c>
      <c r="F9" s="774">
        <v>635.13</v>
      </c>
      <c r="G9" s="851">
        <v>11.68</v>
      </c>
    </row>
    <row r="10" spans="1:7">
      <c r="A10" s="769" t="s">
        <v>716</v>
      </c>
      <c r="B10" s="768">
        <v>542.48265449449218</v>
      </c>
      <c r="C10" s="768">
        <v>0.92431934846359809</v>
      </c>
      <c r="D10" s="774">
        <v>569.17565848277206</v>
      </c>
      <c r="E10" s="852">
        <v>4.92</v>
      </c>
      <c r="F10" s="774">
        <v>635.13</v>
      </c>
      <c r="G10" s="851">
        <v>11.59</v>
      </c>
    </row>
    <row r="11" spans="1:7">
      <c r="A11" s="769" t="s">
        <v>715</v>
      </c>
      <c r="B11" s="768">
        <v>542.48</v>
      </c>
      <c r="C11" s="768">
        <v>0.85</v>
      </c>
      <c r="D11" s="774">
        <v>569.7643061383427</v>
      </c>
      <c r="E11" s="852">
        <v>5.03</v>
      </c>
      <c r="F11" s="774">
        <v>635.13</v>
      </c>
      <c r="G11" s="851">
        <v>11.47</v>
      </c>
    </row>
    <row r="12" spans="1:7">
      <c r="A12" s="769" t="s">
        <v>714</v>
      </c>
      <c r="B12" s="768">
        <v>543.29999999999995</v>
      </c>
      <c r="C12" s="768">
        <v>0.99</v>
      </c>
      <c r="D12" s="771">
        <v>578.79493234286156</v>
      </c>
      <c r="E12" s="850">
        <v>6.53</v>
      </c>
      <c r="F12" s="771">
        <v>635.13</v>
      </c>
      <c r="G12" s="849">
        <v>9.73</v>
      </c>
    </row>
    <row r="13" spans="1:7">
      <c r="A13" s="769" t="s">
        <v>713</v>
      </c>
      <c r="B13" s="768">
        <v>547.23</v>
      </c>
      <c r="C13" s="768">
        <v>1.72</v>
      </c>
      <c r="D13" s="771">
        <v>578.79493234286156</v>
      </c>
      <c r="E13" s="850">
        <v>5.77</v>
      </c>
      <c r="F13" s="771">
        <v>638.23</v>
      </c>
      <c r="G13" s="849">
        <v>10.27</v>
      </c>
    </row>
    <row r="14" spans="1:7">
      <c r="A14" s="769" t="s">
        <v>712</v>
      </c>
      <c r="B14" s="768">
        <v>547.46884747454749</v>
      </c>
      <c r="C14" s="768">
        <v>1.77</v>
      </c>
      <c r="D14" s="771">
        <v>578.79</v>
      </c>
      <c r="E14" s="850">
        <v>5.72</v>
      </c>
      <c r="F14" s="771">
        <v>638.23</v>
      </c>
      <c r="G14" s="849">
        <v>10.27</v>
      </c>
    </row>
    <row r="15" spans="1:7">
      <c r="A15" s="769" t="s">
        <v>711</v>
      </c>
      <c r="B15" s="768">
        <v>548.12420031680244</v>
      </c>
      <c r="C15" s="768">
        <v>1.8869376673837479</v>
      </c>
      <c r="D15" s="771">
        <v>587.9</v>
      </c>
      <c r="E15" s="850">
        <v>7.26</v>
      </c>
      <c r="F15" s="771"/>
      <c r="G15" s="849"/>
    </row>
    <row r="16" spans="1:7">
      <c r="A16" s="769" t="s">
        <v>710</v>
      </c>
      <c r="B16" s="768">
        <v>548.12420031680244</v>
      </c>
      <c r="C16" s="768">
        <v>1.89</v>
      </c>
      <c r="D16" s="771">
        <v>594.84610572452118</v>
      </c>
      <c r="E16" s="850">
        <v>8.52</v>
      </c>
      <c r="F16" s="771"/>
      <c r="G16" s="849"/>
    </row>
    <row r="17" spans="1:7">
      <c r="A17" s="769" t="s">
        <v>709</v>
      </c>
      <c r="B17" s="768">
        <v>548.12</v>
      </c>
      <c r="C17" s="768">
        <v>1.89</v>
      </c>
      <c r="D17" s="771">
        <v>594.85</v>
      </c>
      <c r="E17" s="850">
        <v>8.52</v>
      </c>
      <c r="F17" s="771"/>
      <c r="G17" s="849"/>
    </row>
    <row r="18" spans="1:7">
      <c r="A18" s="769" t="s">
        <v>708</v>
      </c>
      <c r="B18" s="768">
        <v>548.23374531680236</v>
      </c>
      <c r="C18" s="768">
        <v>1.98</v>
      </c>
      <c r="D18" s="771">
        <v>594.85045274833067</v>
      </c>
      <c r="E18" s="850">
        <v>8.5</v>
      </c>
      <c r="F18" s="771"/>
      <c r="G18" s="849"/>
    </row>
    <row r="19" spans="1:7">
      <c r="A19" s="769" t="s">
        <v>707</v>
      </c>
      <c r="B19" s="768">
        <v>552.41999999999996</v>
      </c>
      <c r="C19" s="768">
        <v>2.76</v>
      </c>
      <c r="D19" s="765">
        <v>602.62932662079254</v>
      </c>
      <c r="E19" s="848">
        <v>9.0880768388767166</v>
      </c>
      <c r="F19" s="765"/>
      <c r="G19" s="847"/>
    </row>
    <row r="20" spans="1:7" ht="14.4" thickBot="1">
      <c r="A20" s="762" t="s">
        <v>706</v>
      </c>
      <c r="B20" s="761">
        <v>545.98446553537508</v>
      </c>
      <c r="C20" s="761">
        <v>1.6003426083789065</v>
      </c>
      <c r="D20" s="761">
        <v>582.31630953337356</v>
      </c>
      <c r="E20" s="846">
        <v>6.6456730699063931</v>
      </c>
      <c r="F20" s="761">
        <f>AVERAGE(F8:F19)</f>
        <v>635.92285714285731</v>
      </c>
      <c r="G20" s="760">
        <f>AVERAGE(G8:G19)</f>
        <v>10.94</v>
      </c>
    </row>
    <row r="21" spans="1:7" ht="14.4" thickTop="1">
      <c r="A21" s="845"/>
      <c r="B21" s="845"/>
    </row>
  </sheetData>
  <mergeCells count="9">
    <mergeCell ref="A6:A7"/>
    <mergeCell ref="B6:C6"/>
    <mergeCell ref="D6:E6"/>
    <mergeCell ref="F6:G6"/>
    <mergeCell ref="A1:G1"/>
    <mergeCell ref="A2:G2"/>
    <mergeCell ref="A3:G3"/>
    <mergeCell ref="A4:G4"/>
    <mergeCell ref="A5:G5"/>
  </mergeCells>
  <printOptions horizontalCentered="1"/>
  <pageMargins left="0" right="0"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84</vt:i4>
      </vt:variant>
      <vt:variant>
        <vt:lpstr>Named Ranges</vt:lpstr>
      </vt:variant>
      <vt:variant>
        <vt:i4>55</vt:i4>
      </vt:variant>
    </vt:vector>
  </HeadingPairs>
  <TitlesOfParts>
    <vt:vector size="139" baseType="lpstr">
      <vt:lpstr>Content </vt:lpstr>
      <vt:lpstr>1.SMIs</vt:lpstr>
      <vt:lpstr>2.CPI_Magh</vt:lpstr>
      <vt:lpstr>3.CPI Y-O-Y</vt:lpstr>
      <vt:lpstr>4.CPI_NEP &amp; INDIA</vt:lpstr>
      <vt:lpstr>5.WPI_Magh</vt:lpstr>
      <vt:lpstr>6.WPI Y-O-Y</vt:lpstr>
      <vt:lpstr>7(a).SWRI_Magh</vt:lpstr>
      <vt:lpstr>7(b).SWRI Y-O-Y</vt:lpstr>
      <vt:lpstr>8.Direction</vt:lpstr>
      <vt:lpstr>9.Top X</vt:lpstr>
      <vt:lpstr>10.X-India</vt:lpstr>
      <vt:lpstr>11.X-China</vt:lpstr>
      <vt:lpstr>12.X-Other</vt:lpstr>
      <vt:lpstr>13.Top M</vt:lpstr>
      <vt:lpstr>14.M-India</vt:lpstr>
      <vt:lpstr>15.M-China</vt:lpstr>
      <vt:lpstr>16.M-Other</vt:lpstr>
      <vt:lpstr>17(A).X_BEC</vt:lpstr>
      <vt:lpstr>17(B).M_BEC</vt:lpstr>
      <vt:lpstr>18.Customswise Trade</vt:lpstr>
      <vt:lpstr>19.M_India_Convertible</vt:lpstr>
      <vt:lpstr>20.X&amp;MPrice Index &amp;TOT</vt:lpstr>
      <vt:lpstr>21.Migrant Worker</vt:lpstr>
      <vt:lpstr>22.Tourist Arrival </vt:lpstr>
      <vt:lpstr>23(A).BoP_BPM5</vt:lpstr>
      <vt:lpstr>23(B).BoP_BPM6</vt:lpstr>
      <vt:lpstr>24(A).BoP$_BMP5</vt:lpstr>
      <vt:lpstr>24(B).BoP$_BPM6</vt:lpstr>
      <vt:lpstr>25.ReserveRs</vt:lpstr>
      <vt:lpstr>26.Reserves $</vt:lpstr>
      <vt:lpstr>27&amp;28.Exchange Rate</vt:lpstr>
      <vt:lpstr>29.GBO</vt:lpstr>
      <vt:lpstr>30.Revenue</vt:lpstr>
      <vt:lpstr>31.ODD</vt:lpstr>
      <vt:lpstr>32.MS</vt:lpstr>
      <vt:lpstr>33.MS y-o-y</vt:lpstr>
      <vt:lpstr>34.CBS</vt:lpstr>
      <vt:lpstr>35.CBS y-o-y</vt:lpstr>
      <vt:lpstr>36.ODCS</vt:lpstr>
      <vt:lpstr>37.ODCS y-o-y</vt:lpstr>
      <vt:lpstr>38.CALCB</vt:lpstr>
      <vt:lpstr>39.CALDB</vt:lpstr>
      <vt:lpstr>40.CALFC</vt:lpstr>
      <vt:lpstr>41.Deposits</vt:lpstr>
      <vt:lpstr>42.Sect credit</vt:lpstr>
      <vt:lpstr>43.Secu Credit</vt:lpstr>
      <vt:lpstr>44.Product credit</vt:lpstr>
      <vt:lpstr>45.Loan to Gov Ent</vt:lpstr>
      <vt:lpstr>46.Concessional loan</vt:lpstr>
      <vt:lpstr>47.MO Summary</vt:lpstr>
      <vt:lpstr>48.Monetary Operation</vt:lpstr>
      <vt:lpstr>49.Purchase &amp; Sale of FC</vt:lpstr>
      <vt:lpstr>50.Int Rate</vt:lpstr>
      <vt:lpstr>51.Inter bank</vt:lpstr>
      <vt:lpstr>52.TBs 91_364</vt:lpstr>
      <vt:lpstr>53.Stock Market Indicator</vt:lpstr>
      <vt:lpstr>54.Issue Approval</vt:lpstr>
      <vt:lpstr>55.Listed Companies</vt:lpstr>
      <vt:lpstr>56.Share Market Activities</vt:lpstr>
      <vt:lpstr>57.Turnover Details</vt:lpstr>
      <vt:lpstr>58.Securities Listed</vt:lpstr>
      <vt:lpstr>59. ElectronicPmt_Trans</vt:lpstr>
      <vt:lpstr>60.MEI (Monthly)</vt:lpstr>
      <vt:lpstr>Anx_Content</vt:lpstr>
      <vt:lpstr>A1.CPI_Annual </vt:lpstr>
      <vt:lpstr>A2.Price Statistics</vt:lpstr>
      <vt:lpstr>A3.BoP-annex-annual</vt:lpstr>
      <vt:lpstr>A4.BOP- Annex</vt:lpstr>
      <vt:lpstr>A5.Trade_Annex_Annual</vt:lpstr>
      <vt:lpstr>A6.Foreign Trade</vt:lpstr>
      <vt:lpstr>A7.Forex_Reserves_Annex</vt:lpstr>
      <vt:lpstr>A8.Govt. Finance</vt:lpstr>
      <vt:lpstr>A9.Govt.Fin(Growth Rate)</vt:lpstr>
      <vt:lpstr>A10.Govt.Fin(as percent of GDP)</vt:lpstr>
      <vt:lpstr>A11.Govt Debt Position</vt:lpstr>
      <vt:lpstr>A12.Gov Finance(Monthly)</vt:lpstr>
      <vt:lpstr>A13.FCGO_monthly</vt:lpstr>
      <vt:lpstr>A14.Monetary Statistics (A)</vt:lpstr>
      <vt:lpstr>A15.Monetary Statistics (B)</vt:lpstr>
      <vt:lpstr>A16.Int Rates monthly series</vt:lpstr>
      <vt:lpstr>A17.Monetary Indicator</vt:lpstr>
      <vt:lpstr>A18.Monetary Ind. % of GDP</vt:lpstr>
      <vt:lpstr>Explanatory Notes BPM6</vt:lpstr>
      <vt:lpstr>'1.SMIs'!Print_Area</vt:lpstr>
      <vt:lpstr>'17(B).M_BEC'!Print_Area</vt:lpstr>
      <vt:lpstr>'2.CPI_Magh'!Print_Area</vt:lpstr>
      <vt:lpstr>'23(A).BoP_BPM5'!Print_Area</vt:lpstr>
      <vt:lpstr>'23(B).BoP_BPM6'!Print_Area</vt:lpstr>
      <vt:lpstr>'24(A).BoP$_BMP5'!Print_Area</vt:lpstr>
      <vt:lpstr>'24(B).BoP$_BPM6'!Print_Area</vt:lpstr>
      <vt:lpstr>'25.ReserveRs'!Print_Area</vt:lpstr>
      <vt:lpstr>'29.GBO'!Print_Area</vt:lpstr>
      <vt:lpstr>'3.CPI Y-O-Y'!Print_Area</vt:lpstr>
      <vt:lpstr>'30.Revenue'!Print_Area</vt:lpstr>
      <vt:lpstr>'31.ODD'!Print_Area</vt:lpstr>
      <vt:lpstr>'33.MS y-o-y'!Print_Area</vt:lpstr>
      <vt:lpstr>'4.CPI_NEP &amp; INDIA'!Print_Area</vt:lpstr>
      <vt:lpstr>'42.Sect credit'!Print_Area</vt:lpstr>
      <vt:lpstr>'44.Product credit'!Print_Area</vt:lpstr>
      <vt:lpstr>'46.Concessional loan'!Print_Area</vt:lpstr>
      <vt:lpstr>'47.MO Summary'!Print_Area</vt:lpstr>
      <vt:lpstr>'48.Monetary Operation'!Print_Area</vt:lpstr>
      <vt:lpstr>'49.Purchase &amp; Sale of FC'!Print_Area</vt:lpstr>
      <vt:lpstr>'5.WPI_Magh'!Print_Area</vt:lpstr>
      <vt:lpstr>'50.Int Rate'!Print_Area</vt:lpstr>
      <vt:lpstr>'51.Inter bank'!Print_Area</vt:lpstr>
      <vt:lpstr>'52.TBs 91_364'!Print_Area</vt:lpstr>
      <vt:lpstr>'53.Stock Market Indicator'!Print_Area</vt:lpstr>
      <vt:lpstr>'54.Issue Approval'!Print_Area</vt:lpstr>
      <vt:lpstr>'55.Listed Companies'!Print_Area</vt:lpstr>
      <vt:lpstr>'56.Share Market Activities'!Print_Area</vt:lpstr>
      <vt:lpstr>'57.Turnover Details'!Print_Area</vt:lpstr>
      <vt:lpstr>'58.Securities Listed'!Print_Area</vt:lpstr>
      <vt:lpstr>'59. ElectronicPmt_Trans'!Print_Area</vt:lpstr>
      <vt:lpstr>'6.WPI Y-O-Y'!Print_Area</vt:lpstr>
      <vt:lpstr>'60.MEI (Monthly)'!Print_Area</vt:lpstr>
      <vt:lpstr>'7(b).SWRI Y-O-Y'!Print_Area</vt:lpstr>
      <vt:lpstr>'A1.CPI_Annual '!Print_Area</vt:lpstr>
      <vt:lpstr>'A10.Govt.Fin(as percent of GDP)'!Print_Area</vt:lpstr>
      <vt:lpstr>'A11.Govt Debt Position'!Print_Area</vt:lpstr>
      <vt:lpstr>'A12.Gov Finance(Monthly)'!Print_Area</vt:lpstr>
      <vt:lpstr>'A14.Monetary Statistics (A)'!Print_Area</vt:lpstr>
      <vt:lpstr>'A15.Monetary Statistics (B)'!Print_Area</vt:lpstr>
      <vt:lpstr>'A16.Int Rates monthly series'!Print_Area</vt:lpstr>
      <vt:lpstr>'A17.Monetary Indicator'!Print_Area</vt:lpstr>
      <vt:lpstr>'A18.Monetary Ind. % of GDP'!Print_Area</vt:lpstr>
      <vt:lpstr>'A2.Price Statistics'!Print_Area</vt:lpstr>
      <vt:lpstr>'A3.BoP-annex-annual'!Print_Area</vt:lpstr>
      <vt:lpstr>'A4.BOP- Annex'!Print_Area</vt:lpstr>
      <vt:lpstr>A5.Trade_Annex_Annual!Print_Area</vt:lpstr>
      <vt:lpstr>'A6.Foreign Trade'!Print_Area</vt:lpstr>
      <vt:lpstr>'A8.Govt. Finance'!Print_Area</vt:lpstr>
      <vt:lpstr>'A9.Govt.Fin(Growth Rate)'!Print_Area</vt:lpstr>
      <vt:lpstr>Anx_Content!Print_Area</vt:lpstr>
      <vt:lpstr>'Content '!Print_Area</vt:lpstr>
      <vt:lpstr>'Explanatory Notes BPM6'!Print_Area</vt:lpstr>
      <vt:lpstr>'23(B).BoP_BPM6'!Print_Titles</vt:lpstr>
      <vt:lpstr>'24(B).BoP$_BPM6'!Print_Titles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2023-03-27T10:18:58Z</dcterms:modified>
</cp:coreProperties>
</file>